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https://pihealthcare.sharepoint.com/Shared Documents/Projects/Active/Leo Pharma/Atopic Dermatitis/MC101-078_40 In-Depth Profiles_AD_V2/Excel/"/>
    </mc:Choice>
  </mc:AlternateContent>
  <xr:revisionPtr revIDLastSave="98" documentId="11_1EE0A54D6696C7F0D67F68FFFDC49A42B3933208" xr6:coauthVersionLast="47" xr6:coauthVersionMax="47" xr10:uidLastSave="{D43381A0-77D7-4123-9E7C-95FBF46ED2C3}"/>
  <bookViews>
    <workbookView xWindow="28680" yWindow="-120" windowWidth="29040" windowHeight="15720" tabRatio="910" firstSheet="8" activeTab="13" xr2:uid="{00000000-000D-0000-FFFF-FFFF00000000}"/>
  </bookViews>
  <sheets>
    <sheet name="1. PERSONAL_INFORMATION" sheetId="1" r:id="rId1"/>
    <sheet name="2. PROFESSIONAL_AFFILIATION" sheetId="2" r:id="rId2"/>
    <sheet name="3. EDUCATION_BACKGROUND" sheetId="3" r:id="rId3"/>
    <sheet name="4. AREA_OF_INTEREST" sheetId="4" r:id="rId4"/>
    <sheet name="5. CLINICAL_TRIALS" sheetId="20" r:id="rId5"/>
    <sheet name="6. RES &amp; CLIN GROUP" sheetId="6" r:id="rId6"/>
    <sheet name="7. GRANTS" sheetId="7" r:id="rId7"/>
    <sheet name="Sheet1" sheetId="22" r:id="rId8"/>
    <sheet name="8. GUIDELINES" sheetId="8" r:id="rId9"/>
    <sheet name="9. EDITORIAL_RESPONSIBILITY" sheetId="9" r:id="rId10"/>
    <sheet name="10. PRESENTATIONS" sheetId="10" r:id="rId11"/>
    <sheet name="11. SOC, ASSO &amp; NON-GOV" sheetId="11" r:id="rId12"/>
    <sheet name="12. INDUST_AFFILIATIONS" sheetId="12" r:id="rId13"/>
    <sheet name="13. PUBLICATIONS" sheetId="19" r:id="rId14"/>
    <sheet name="14. BOOKS &amp; CHAPTERS" sheetId="14" r:id="rId15"/>
    <sheet name="15. AWARD_RECOGNITION" sheetId="15" r:id="rId16"/>
    <sheet name="16. PATENTS" sheetId="18" r:id="rId17"/>
    <sheet name="17. KOL_NETWORK" sheetId="16" r:id="rId18"/>
  </sheets>
  <definedNames>
    <definedName name="_xlnm._FilterDatabase" localSheetId="0" hidden="1">'1. PERSONAL_INFORMATION'!$A$2:$W$2</definedName>
    <definedName name="_xlnm._FilterDatabase" localSheetId="10" hidden="1">'10. PRESENTATIONS'!$A$2:$O$641</definedName>
    <definedName name="_xlnm._FilterDatabase" localSheetId="11" hidden="1">'11. SOC, ASSO &amp; NON-GOV'!$A$2:$J$237</definedName>
    <definedName name="_xlnm._FilterDatabase" localSheetId="12" hidden="1">'12. INDUST_AFFILIATIONS'!$A$2:$J$2</definedName>
    <definedName name="_xlnm._FilterDatabase" localSheetId="13" hidden="1">'13. PUBLICATIONS'!$A$2:$O$2699</definedName>
    <definedName name="_xlnm._FilterDatabase" localSheetId="14" hidden="1">'14. BOOKS &amp; CHAPTERS'!$A$2:$K$74</definedName>
    <definedName name="_xlnm._FilterDatabase" localSheetId="15" hidden="1">'15. AWARD_RECOGNITION'!$A$2:$H$55</definedName>
    <definedName name="_xlnm._FilterDatabase" localSheetId="16" hidden="1">'16. PATENTS'!$A$2:$L$2</definedName>
    <definedName name="_xlnm._FilterDatabase" localSheetId="17" hidden="1">'17. KOL_NETWORK'!$A$2:$J$2</definedName>
    <definedName name="_xlnm._FilterDatabase" localSheetId="1" hidden="1">'2. PROFESSIONAL_AFFILIATION'!$A$2:$J$289</definedName>
    <definedName name="_xlnm._FilterDatabase" localSheetId="2" hidden="1">'3. EDUCATION_BACKGROUND'!$A$2:$K$190</definedName>
    <definedName name="_xlnm._FilterDatabase" localSheetId="3" hidden="1">'4. AREA_OF_INTEREST'!$A$2:$F$2</definedName>
    <definedName name="_xlnm._FilterDatabase" localSheetId="4" hidden="1">'5. CLINICAL_TRIALS'!$A$2:$Q$2</definedName>
    <definedName name="_xlnm._FilterDatabase" localSheetId="5" hidden="1">'6. RES &amp; CLIN GROUP'!$A$2:$I$37</definedName>
    <definedName name="_xlnm._FilterDatabase" localSheetId="6" hidden="1">'7. GRANTS'!$A$2:$K$162</definedName>
    <definedName name="_xlnm._FilterDatabase" localSheetId="8" hidden="1">'8. GUIDELINES'!$A$2:$J$2</definedName>
    <definedName name="_xlnm._FilterDatabase" localSheetId="9" hidden="1">'9. EDITORIAL_RESPONSIBILITY'!$A$2:$J$87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1" l="1"/>
  <c r="F35" i="1"/>
  <c r="F42" i="1"/>
  <c r="F41" i="1"/>
  <c r="F39" i="1"/>
  <c r="F38" i="1"/>
  <c r="F37" i="1"/>
  <c r="F36" i="1"/>
  <c r="F34" i="1"/>
  <c r="F33" i="1"/>
  <c r="F32" i="1"/>
  <c r="F31" i="1"/>
  <c r="F30" i="1"/>
  <c r="F29" i="1"/>
  <c r="F28" i="1"/>
  <c r="F27" i="1"/>
  <c r="F26" i="1"/>
  <c r="F25" i="1"/>
  <c r="F24" i="1"/>
  <c r="F12" i="1"/>
  <c r="F23" i="1"/>
  <c r="F22" i="1"/>
  <c r="F21" i="1"/>
  <c r="F20" i="1"/>
  <c r="F19" i="1"/>
  <c r="F18" i="1"/>
  <c r="F17" i="1"/>
  <c r="F16" i="1"/>
  <c r="F15" i="1"/>
  <c r="F14" i="1"/>
  <c r="F13" i="1"/>
  <c r="F11" i="1"/>
  <c r="F10" i="1"/>
  <c r="F9" i="1"/>
  <c r="F8" i="1"/>
  <c r="F7" i="1"/>
  <c r="F6" i="1"/>
  <c r="F5" i="1"/>
  <c r="F4" i="1"/>
  <c r="F3" i="1"/>
  <c r="G20" i="1"/>
  <c r="G42" i="1"/>
  <c r="G41" i="1"/>
  <c r="G40" i="1"/>
  <c r="G39" i="1"/>
  <c r="G38" i="1"/>
  <c r="G37" i="1"/>
  <c r="G36" i="1"/>
  <c r="G35" i="1"/>
  <c r="G34" i="1"/>
  <c r="G33" i="1"/>
  <c r="G32" i="1"/>
  <c r="G31" i="1"/>
  <c r="G30" i="1"/>
  <c r="G29" i="1"/>
  <c r="G28" i="1"/>
  <c r="G27" i="1"/>
  <c r="G26" i="1"/>
  <c r="G25" i="1"/>
  <c r="G24" i="1"/>
  <c r="G23" i="1"/>
  <c r="G22" i="1"/>
  <c r="G21" i="1"/>
  <c r="G19" i="1"/>
  <c r="G18" i="1"/>
  <c r="G17" i="1"/>
  <c r="G16" i="1"/>
  <c r="G15" i="1"/>
  <c r="G14" i="1"/>
  <c r="G13" i="1"/>
  <c r="G12" i="1"/>
  <c r="G11" i="1"/>
  <c r="G10" i="1"/>
  <c r="G9" i="1"/>
  <c r="G8" i="1"/>
  <c r="G7" i="1"/>
  <c r="G6" i="1"/>
  <c r="G5" i="1"/>
  <c r="G4" i="1"/>
  <c r="G3" i="1"/>
</calcChain>
</file>

<file path=xl/sharedStrings.xml><?xml version="1.0" encoding="utf-8"?>
<sst xmlns="http://schemas.openxmlformats.org/spreadsheetml/2006/main" count="90938" uniqueCount="19700">
  <si>
    <t>1. PERSONAL_INFORMATION</t>
  </si>
  <si>
    <t>PiH_ID</t>
  </si>
  <si>
    <t>Con_ID</t>
  </si>
  <si>
    <t>DSID</t>
  </si>
  <si>
    <t>Overall_Rank</t>
  </si>
  <si>
    <t>Title</t>
  </si>
  <si>
    <t>KOL_Name</t>
  </si>
  <si>
    <t>KOL_Mind_Map</t>
  </si>
  <si>
    <t>First_Name</t>
  </si>
  <si>
    <t>Middle_Name</t>
  </si>
  <si>
    <t>Last_Name</t>
  </si>
  <si>
    <t>Post_Nominals</t>
  </si>
  <si>
    <t>Address</t>
  </si>
  <si>
    <t>City</t>
  </si>
  <si>
    <t>State</t>
  </si>
  <si>
    <t>Country</t>
  </si>
  <si>
    <t>Post_Code</t>
  </si>
  <si>
    <t>Phone</t>
  </si>
  <si>
    <t>Fax</t>
  </si>
  <si>
    <t>Email</t>
  </si>
  <si>
    <t>Specialty</t>
  </si>
  <si>
    <t>Photo_URL</t>
  </si>
  <si>
    <t>Ref_URL</t>
  </si>
  <si>
    <t>PiHAD_009</t>
  </si>
  <si>
    <t>ConAD_00001</t>
  </si>
  <si>
    <t>Prof.</t>
  </si>
  <si>
    <t>Nicholas Julian Levell</t>
  </si>
  <si>
    <t>Nicholas</t>
  </si>
  <si>
    <t>Julian</t>
  </si>
  <si>
    <t>Levell</t>
  </si>
  <si>
    <t>MD, MBChB, FRCP, MBA, MRCP</t>
  </si>
  <si>
    <t>Norfolk and Norwich University Hospitals NHS Foundation Trust</t>
  </si>
  <si>
    <t>Colney Lane</t>
  </si>
  <si>
    <t>Norwich</t>
  </si>
  <si>
    <t>England</t>
  </si>
  <si>
    <t>NR4 7UY</t>
  </si>
  <si>
    <t>+44 1603 288225</t>
  </si>
  <si>
    <t>n.levell@uea.ac.uk</t>
  </si>
  <si>
    <t>Dermatology</t>
  </si>
  <si>
    <t>https://www.nnuh.nhs.uk/wp-content/uploads/2014/08/IMG_0947-768x1024.jpeg</t>
  </si>
  <si>
    <t>https://www.nnuh.nhs.uk/people/nick-levell/</t>
  </si>
  <si>
    <t>PiHAD_011</t>
  </si>
  <si>
    <t>ConAD_00002</t>
  </si>
  <si>
    <t>Veronica Anne Kinsler</t>
  </si>
  <si>
    <t>Veronica</t>
  </si>
  <si>
    <t>Anne</t>
  </si>
  <si>
    <t>Kinsler</t>
  </si>
  <si>
    <t>MA, MBBChir, FRCPCH, PhD</t>
  </si>
  <si>
    <t>Great Ormond Street Hospital for Children NHS Foundation Trust</t>
  </si>
  <si>
    <t>Great Ormond Street</t>
  </si>
  <si>
    <t>London</t>
  </si>
  <si>
    <t>WC1N 3JH</t>
  </si>
  <si>
    <t>v.kinsler@ucl.ac.uk</t>
  </si>
  <si>
    <t>Paediatric Dermatology</t>
  </si>
  <si>
    <t>https://paediatric-dermatology.com/wp-content/uploads/2020/09/veronica-kinsler.png</t>
  </si>
  <si>
    <t>https://www.gosh.nhs.uk/our-people/staff-z/veronica-kinsler-ma-mb-bchir-frcpch-phd/</t>
  </si>
  <si>
    <t>PiHAD_021</t>
  </si>
  <si>
    <t>ConAD_00003</t>
  </si>
  <si>
    <t>Dr.</t>
  </si>
  <si>
    <t>Tess McPherson</t>
  </si>
  <si>
    <t>Tess</t>
  </si>
  <si>
    <t>McPherson</t>
  </si>
  <si>
    <t>MA, MBBS, MD, FRCP</t>
  </si>
  <si>
    <t>Oxford University Hospitals NHS Foundation Trust</t>
  </si>
  <si>
    <t>Old Road, Headington</t>
  </si>
  <si>
    <t>Oxford</t>
  </si>
  <si>
    <t>OX3 7LE</t>
  </si>
  <si>
    <t>+44 1865 228222</t>
  </si>
  <si>
    <t>tess.mcpherson@ouh.nhs.uk</t>
  </si>
  <si>
    <t>https://www.dermareading.co.uk/assets/components/phpthumbof/cache/tess-mcpherson-cropped.c294f8754d52dae8f63ce92ea7b61781.jpg</t>
  </si>
  <si>
    <t>https://www.ouh.nhs.uk/privatehealthcare/services/medicine-rehab-cardiac/dermatology/consultants.aspx</t>
  </si>
  <si>
    <t>PiHAD_030</t>
  </si>
  <si>
    <t>ConAD_00004</t>
  </si>
  <si>
    <t>Sarah Helen Wakelin</t>
  </si>
  <si>
    <t>Sarah</t>
  </si>
  <si>
    <t>Helen</t>
  </si>
  <si>
    <t>Wakelin</t>
  </si>
  <si>
    <t>MBBS, BSc, FRCP, MRCP</t>
  </si>
  <si>
    <t>Imperial College Healthcare NHS Trust</t>
  </si>
  <si>
    <t>The Bays, South Wharf Road</t>
  </si>
  <si>
    <t>W2 1NY</t>
  </si>
  <si>
    <t>+44 2033 121083</t>
  </si>
  <si>
    <t>+44 1923 266613</t>
  </si>
  <si>
    <t>pa.sarahwakelin@gmail.com</t>
  </si>
  <si>
    <t>https://www.imperial.nhs.uk/-/media/website/consultant-directory/p-to-t/sarahwakelin.jpg?rev=4122c256b5ca475da75795bb65fe57ca&amp;bc=E6F2F9&amp;w=954&amp;h=556&amp;as=1&amp;la=en&amp;hash=E1D0FE248706F6E0D4861191EFDF56DE</t>
  </si>
  <si>
    <t>https://onewelbeck.com/consultants/dr-sarah-wakelin/</t>
  </si>
  <si>
    <t>PiHAD_031</t>
  </si>
  <si>
    <t>ConAD_00005</t>
  </si>
  <si>
    <t>Hamish John Alexander Hunter</t>
  </si>
  <si>
    <t>Hamish</t>
  </si>
  <si>
    <t>John Alexander</t>
  </si>
  <si>
    <t>Hunter</t>
  </si>
  <si>
    <t>BSc (Hons), MBChB, MRCP(Derm), PhD</t>
  </si>
  <si>
    <t>University of Manchester</t>
  </si>
  <si>
    <t>Oxford Road</t>
  </si>
  <si>
    <t>Manchester</t>
  </si>
  <si>
    <t>M13 9PL</t>
  </si>
  <si>
    <t>+44 1612 060523</t>
  </si>
  <si>
    <t>https://onlinelibrary.wiley.com/pb-assets/assets/13652133/Ed%20Board/Hamish%20Hunter-1550670562293.jpg</t>
  </si>
  <si>
    <t>https://onlinelibrary.wiley.com/pb-assets/assets/13652133/Ed%20Board/AE%20Hamish%20Hunter-1576584464837.pdf</t>
  </si>
  <si>
    <t>PiHAD_033</t>
  </si>
  <si>
    <t>ConAD_00006</t>
  </si>
  <si>
    <t>Matthew John Ridd</t>
  </si>
  <si>
    <t>Matthew</t>
  </si>
  <si>
    <t>John</t>
  </si>
  <si>
    <t>Ridd</t>
  </si>
  <si>
    <t>MBChB, PhD, BMedSc(Hons), FHEA, DRCOG, MRCGP, DE</t>
  </si>
  <si>
    <t>University of Bristol</t>
  </si>
  <si>
    <t>Canynge Hall, 39 Whatley Road</t>
  </si>
  <si>
    <t>Bristol</t>
  </si>
  <si>
    <t>BS8 2PS</t>
  </si>
  <si>
    <t>+44 1174 552352</t>
  </si>
  <si>
    <t>m.ridd@bristol.ac.uk</t>
  </si>
  <si>
    <t>General Practice</t>
  </si>
  <si>
    <t>https://www.bristolhealthpartners.org.uk/wp/wp-content/uploads/2022/07/Dr-Matthew-Ridd428x332.jpg</t>
  </si>
  <si>
    <t>https://www.bristol.ac.uk/people/person/Matthew-Ridd-8276fd16-a4f9-4100-8fcf-56f69521128a/</t>
  </si>
  <si>
    <t>PiHAD_035</t>
  </si>
  <si>
    <t>ConAD_00007</t>
  </si>
  <si>
    <t>Sarah Anne Walsh</t>
  </si>
  <si>
    <t>Walsh</t>
  </si>
  <si>
    <t>MBBCh BAO, BMedSci, MRCP</t>
  </si>
  <si>
    <t>King's College Hospital NHS Foundation Trust</t>
  </si>
  <si>
    <t>Denmark Hill</t>
  </si>
  <si>
    <t>SE5 9RS</t>
  </si>
  <si>
    <t>+44 2032 999000</t>
  </si>
  <si>
    <t>sarahwalsh1@nhs.net</t>
  </si>
  <si>
    <t>https://www.dermatologyconsulting.co.uk/wp-content/uploads/2022/05/Dr.-Walsh-300x218.png</t>
  </si>
  <si>
    <t>https://www.kch.nhs.uk/services/consultants-a-to-z/dr-sarah-walsh/</t>
  </si>
  <si>
    <t>PiHAD_040</t>
  </si>
  <si>
    <t>ConAD_00008</t>
  </si>
  <si>
    <t>Celia Moss</t>
  </si>
  <si>
    <t>Celia</t>
  </si>
  <si>
    <t>Moss</t>
  </si>
  <si>
    <t>MBBS</t>
  </si>
  <si>
    <t>Birmingham Women's and Children's Hospital</t>
  </si>
  <si>
    <t>Steelhouse Lane</t>
  </si>
  <si>
    <t>Birmingham</t>
  </si>
  <si>
    <t>B4 6NH</t>
  </si>
  <si>
    <t>+44 1213 338225</t>
  </si>
  <si>
    <t>celia.moss@nhs.net</t>
  </si>
  <si>
    <t>https://bwc.nhs.uk/media/images/versions/img94joktmu73259.jpg?bev=1215</t>
  </si>
  <si>
    <t>https://bwc.nhs.uk/prof-celia-moss/</t>
  </si>
  <si>
    <t>PiHAD_049</t>
  </si>
  <si>
    <t>ConAD_00009</t>
  </si>
  <si>
    <t>Mary Teresa Glover</t>
  </si>
  <si>
    <t>Mary</t>
  </si>
  <si>
    <t>Teresa</t>
  </si>
  <si>
    <t>Glover</t>
  </si>
  <si>
    <t>MBBS, MA, FRCP, FRCPCH</t>
  </si>
  <si>
    <t>+44 2074 059200 Extant: 5601</t>
  </si>
  <si>
    <t>mary.glover@gosh.nhs.uk</t>
  </si>
  <si>
    <t>https://s3-eu-west-1.amazonaws.com/bupa-images-4b24291849b400303aea648fcd38a718/21285/54a5bd81-40dd-447e-bb8a-881b568c03f7.png</t>
  </si>
  <si>
    <t>https://www.gosh.nhs.uk/our-people/staff-z/mary-glover/</t>
  </si>
  <si>
    <t>PiHAD_058</t>
  </si>
  <si>
    <t>ConAD_00010</t>
  </si>
  <si>
    <t>Amy Charlotte Foulkes</t>
  </si>
  <si>
    <t>Amy</t>
  </si>
  <si>
    <t>Charlotte</t>
  </si>
  <si>
    <t>Foulkes</t>
  </si>
  <si>
    <t>BMedSci (Hons), BMBS, PhD, MRCP</t>
  </si>
  <si>
    <t>amy.foulkes@manchester.ac.uk</t>
  </si>
  <si>
    <t>https://i1.rgstatic.net/ii/profile.image/272706167898141-1442029625474_Q128/Amy-Foulkes.jpg</t>
  </si>
  <si>
    <t>https://research.manchester.ac.uk/en/persons/amy.foulkes</t>
  </si>
  <si>
    <t>PiHAD_060</t>
  </si>
  <si>
    <t>ConAD_00011</t>
  </si>
  <si>
    <t>Tamara Wang Griffiths</t>
  </si>
  <si>
    <t>Tamara</t>
  </si>
  <si>
    <t>Wang</t>
  </si>
  <si>
    <t>Griffiths</t>
  </si>
  <si>
    <t>MD, FRCP, FAAD</t>
  </si>
  <si>
    <t>Spire Manchester Hospital</t>
  </si>
  <si>
    <t>170 Barlow Moor Road</t>
  </si>
  <si>
    <t>M20 2AF</t>
  </si>
  <si>
    <t>+44 7806 655642</t>
  </si>
  <si>
    <t>tamaragriffiths@aol.com</t>
  </si>
  <si>
    <t>https://www.topdoctors.co.uk/files/Doctor/profile/5b0fc56e-cb08-464f-801a-39ca25bbab96.png</t>
  </si>
  <si>
    <t>https://www.spirehealthcare.com/consultant-profiles/dr-tamara-griffiths-c4664857/</t>
  </si>
  <si>
    <t>PiHAD_061</t>
  </si>
  <si>
    <t>ConAD_00012</t>
  </si>
  <si>
    <t>Susannah Eve Baron</t>
  </si>
  <si>
    <t>Susannah</t>
  </si>
  <si>
    <t>Eve</t>
  </si>
  <si>
    <t>Baron</t>
  </si>
  <si>
    <t>MBChB, FRCP, MRCP</t>
  </si>
  <si>
    <t>St John's Institute of Dermatology</t>
  </si>
  <si>
    <t>Westminster Bridge Road</t>
  </si>
  <si>
    <t>SE1 7EH</t>
  </si>
  <si>
    <t>+44 2071 887188</t>
  </si>
  <si>
    <t>susannah.baron@gstt.nhs.uk</t>
  </si>
  <si>
    <t>https://www.circlehealthgroup.co.uk/-/media/circle/consultants/chaucer/dr-susannah-baron-dermatology.jpg?rev=7f925d3b5fe747549adbe62de4d83755&amp;webp=true&amp;iar=1&amp;mh=520&amp;mw=840&amp;hash=EE23B0305DFC8EB6156B63C0CFDF674D</t>
  </si>
  <si>
    <t>https://www.kcl.ac.uk/people/susannah-baron</t>
  </si>
  <si>
    <t>PiHAD_072</t>
  </si>
  <si>
    <t>ConAD_00013</t>
  </si>
  <si>
    <t>Paula Elizabeth Beattie</t>
  </si>
  <si>
    <t>Paula</t>
  </si>
  <si>
    <t>Elizabeth</t>
  </si>
  <si>
    <t>Beattie</t>
  </si>
  <si>
    <t>MBBCh BAO, BSc, MRCP, MD</t>
  </si>
  <si>
    <t>University of Glasgow</t>
  </si>
  <si>
    <t>University Avenue</t>
  </si>
  <si>
    <t>Glasgow</t>
  </si>
  <si>
    <t>Scotland</t>
  </si>
  <si>
    <t>G12 8QQ</t>
  </si>
  <si>
    <t>+44 1413 302000</t>
  </si>
  <si>
    <t>paula.beattie@glasgow.ac.uk</t>
  </si>
  <si>
    <t>https://media.licdn.com/dms/image/v2/C5603AQFYQI7neYJIHw/profile-displayphoto-shrink_200_200/profile-displayphoto-shrink_200_200/0/1517533749404?e=2147483647&amp;v=beta&amp;t=oxdshH30-Gcv5X6SIHZ3N02vrbVcnC2eeBfoXpBWWok</t>
  </si>
  <si>
    <t>https://www.gla.ac.uk/schools/medicine/staff/?webapp=staffcontact&amp;action=person&amp;id=4eddefe78692</t>
  </si>
  <si>
    <t>PiHAD_074</t>
  </si>
  <si>
    <t>ConAD_00014</t>
  </si>
  <si>
    <t>George William Mark Millington</t>
  </si>
  <si>
    <t>George</t>
  </si>
  <si>
    <t>William Mark</t>
  </si>
  <si>
    <t>Millington</t>
  </si>
  <si>
    <t>BSc, MBBS, PhD, FRCP</t>
  </si>
  <si>
    <t>+44 1603 288209</t>
  </si>
  <si>
    <t>george.millington@nnuh.nhs.uk</t>
  </si>
  <si>
    <t>https://www.spirehealthcare.com/media/14599/dr_george_millington_consultant_norwich.jpg</t>
  </si>
  <si>
    <t>https://www.nnuh.nhs.uk/people/george-millington/</t>
  </si>
  <si>
    <t>PiHAD_078</t>
  </si>
  <si>
    <t>ConAD_00015</t>
  </si>
  <si>
    <t>Joanne R Chalmers</t>
  </si>
  <si>
    <t>Joanne</t>
  </si>
  <si>
    <t>R</t>
  </si>
  <si>
    <t>Chalmers</t>
  </si>
  <si>
    <t>BSc, PhD</t>
  </si>
  <si>
    <t>University of Nottingham</t>
  </si>
  <si>
    <t>Applied Health Research Building</t>
  </si>
  <si>
    <t>Nottingham</t>
  </si>
  <si>
    <t>NG7 2RD</t>
  </si>
  <si>
    <t>+44 1158 468622</t>
  </si>
  <si>
    <t>joanne.chalmers@nottingham.ac.uk</t>
  </si>
  <si>
    <t>Biochemistry</t>
  </si>
  <si>
    <t>https://www.nottingham.ac.uk/eco/images-multimedia/JoChalmers-Cropped-120x139.png</t>
  </si>
  <si>
    <t>https://www.nottingham.ac.uk/eco/meet-the-team.aspx</t>
  </si>
  <si>
    <t>PiHAD_101</t>
  </si>
  <si>
    <t>ConAD_00016</t>
  </si>
  <si>
    <t>Martin Steinhoff</t>
  </si>
  <si>
    <t>Martin</t>
  </si>
  <si>
    <t>Steinhoff</t>
  </si>
  <si>
    <t>BSc, MD, PhD, MSc, FRCPI, FAAD</t>
  </si>
  <si>
    <t>University College Dublin</t>
  </si>
  <si>
    <t>Belfield</t>
  </si>
  <si>
    <t>Dublin</t>
  </si>
  <si>
    <t>Ireland</t>
  </si>
  <si>
    <t>D04 V1W8</t>
  </si>
  <si>
    <t>+353 1 716 6269</t>
  </si>
  <si>
    <t>martin.steinhoff@ucd.ie</t>
  </si>
  <si>
    <t>Dermatology | Internal Medicine</t>
  </si>
  <si>
    <t>https://www.hbku.edu.qa/sites/default/files/staff/martin_steinhoff.jpg</t>
  </si>
  <si>
    <t>https://sciforschenonline.org/journals/clinical-cosmetic-dermatology/martin-steinhoff.php</t>
  </si>
  <si>
    <t>PiHAD_103</t>
  </si>
  <si>
    <t>ConAD_00017</t>
  </si>
  <si>
    <t>Jenny Rosanne Hughes</t>
  </si>
  <si>
    <t>Jenny</t>
  </si>
  <si>
    <t>Rosanne</t>
  </si>
  <si>
    <t>Hughes</t>
  </si>
  <si>
    <t>MBBCh</t>
  </si>
  <si>
    <t>Princess of Wales Hospital</t>
  </si>
  <si>
    <t>Coity Road</t>
  </si>
  <si>
    <t>Bridgend</t>
  </si>
  <si>
    <t>Wales</t>
  </si>
  <si>
    <t>CF31 1RQ</t>
  </si>
  <si>
    <t>https://static.wixstatic.com/media/828705_9dfb4995e82946bd9ddbc1d16f6ea58b~mv2.jpg/v1/fill/w_560,h_572,al_c,q_80,usm_0.66_1.00_0.01,enc_auto/Image-empty-state.jpg</t>
  </si>
  <si>
    <t>https://www.bsmd.org.uk/team/dr-jenny-hughes</t>
  </si>
  <si>
    <t>PiHAD_113</t>
  </si>
  <si>
    <t>ConAD_00018</t>
  </si>
  <si>
    <t>Miriam Clare Santer</t>
  </si>
  <si>
    <t>Miriam</t>
  </si>
  <si>
    <t>Clare</t>
  </si>
  <si>
    <t>Santer</t>
  </si>
  <si>
    <t>MBBChir, MSc, PhD, MRCGP</t>
  </si>
  <si>
    <t>University of Southampton</t>
  </si>
  <si>
    <t>University Road</t>
  </si>
  <si>
    <t>Southampton</t>
  </si>
  <si>
    <t>SO17 1BJ</t>
  </si>
  <si>
    <t>+44 2380 595000</t>
  </si>
  <si>
    <t>m.santer@soton.ac.uk</t>
  </si>
  <si>
    <t>https://static.wixstatic.com/media/178f68_89b529154a004997947840bb9d025a4f~mv2.jpg/v1/fill/w_224,h_222,al_c,q_80,usm_0.66_1.00_0.01,enc_auto/blank-profile-picture-973460_640.jpg</t>
  </si>
  <si>
    <t>https://www.southamptonbrc.nihr.ac.uk/our-people-all/miriam-santer</t>
  </si>
  <si>
    <t>PiHAD_114</t>
  </si>
  <si>
    <t>ConAD_00019</t>
  </si>
  <si>
    <t>Reiko J Tanaka</t>
  </si>
  <si>
    <t>Reiko</t>
  </si>
  <si>
    <t>J</t>
  </si>
  <si>
    <t>Tanaka</t>
  </si>
  <si>
    <t>PhD</t>
  </si>
  <si>
    <t>Imperial College London</t>
  </si>
  <si>
    <t>220, Medical School, St Mary's Campus</t>
  </si>
  <si>
    <t>SW7 2AZ</t>
  </si>
  <si>
    <t>+44 2075 946374</t>
  </si>
  <si>
    <t>r.tanaka@imperial.ac.uk</t>
  </si>
  <si>
    <t>Computational Systems Biology</t>
  </si>
  <si>
    <t>https://media.licdn.com/dms/image/v2/C4D03AQE-zcaFPWEiaA/profile</t>
  </si>
  <si>
    <t>https://www.imperial.ac.uk/people/r.tanaka</t>
  </si>
  <si>
    <t>PiHAD_115</t>
  </si>
  <si>
    <t>ConAD_00020</t>
  </si>
  <si>
    <t>Simon Geoffrey Danby</t>
  </si>
  <si>
    <t>Simon</t>
  </si>
  <si>
    <t>Geoffrey</t>
  </si>
  <si>
    <t>Danby</t>
  </si>
  <si>
    <t>BSc (Hon), PhD</t>
  </si>
  <si>
    <t>University of Sheffield</t>
  </si>
  <si>
    <t>Beech Hill Road</t>
  </si>
  <si>
    <t>Sheffield</t>
  </si>
  <si>
    <t>S10 2RX</t>
  </si>
  <si>
    <t>+44 1142 159563</t>
  </si>
  <si>
    <t>s.danby@sheffield.ac.uk</t>
  </si>
  <si>
    <t>Biochemistry | Molecular Biology</t>
  </si>
  <si>
    <t>https://www.adventprogram.com/sites/default/files/images/ExpertCarousel_SimonDanby.png</t>
  </si>
  <si>
    <t>https://www.sheffield.ac.uk/smph/people/clinical-medicine/simon-g-danby</t>
  </si>
  <si>
    <t>PiHAD_116</t>
  </si>
  <si>
    <t>ConAD_00021</t>
  </si>
  <si>
    <t>Ms.</t>
  </si>
  <si>
    <t>Sandra Lawton</t>
  </si>
  <si>
    <t>Sandra</t>
  </si>
  <si>
    <t>Lawton</t>
  </si>
  <si>
    <t>MSc, RGN, OND, RN Child (Diploma)</t>
  </si>
  <si>
    <t>Eczema Outreach Support</t>
  </si>
  <si>
    <t>93 High Street</t>
  </si>
  <si>
    <t>Linlithgow</t>
  </si>
  <si>
    <t>EH49 7EZ</t>
  </si>
  <si>
    <t>sandra.lawton1@nhs.net</t>
  </si>
  <si>
    <t>Nursing</t>
  </si>
  <si>
    <t>https://blogs.nottingham.ac.uk/healthsciences/files/2021/01/Sandra-Lawton-OBE.jpg</t>
  </si>
  <si>
    <t>https://qni.org.uk/people/sandra-lawton-obe/</t>
  </si>
  <si>
    <t>PiHAD_120</t>
  </si>
  <si>
    <t>ConAD_00022</t>
  </si>
  <si>
    <t>Jui Jaykumar Vyas</t>
  </si>
  <si>
    <t>Jui</t>
  </si>
  <si>
    <t>Jaykumar</t>
  </si>
  <si>
    <t>Vyas</t>
  </si>
  <si>
    <t>MBBS, DVD, DDSC, MSc, MSc, FHEA</t>
  </si>
  <si>
    <t>Cardiff University</t>
  </si>
  <si>
    <t>Tower Building, 70 Park Place</t>
  </si>
  <si>
    <t>Cardiff</t>
  </si>
  <si>
    <t>CF10 3AT</t>
  </si>
  <si>
    <t>+44 29207 42904</t>
  </si>
  <si>
    <t>vyasjj@cardiff.ac.uk</t>
  </si>
  <si>
    <t>https://profiles.cardiff.ac.uk/staff/vyasjj</t>
  </si>
  <si>
    <t>PiHAD_127</t>
  </si>
  <si>
    <t>ConAD_00023</t>
  </si>
  <si>
    <t>Graham Stuart Ogg</t>
  </si>
  <si>
    <t>Graham</t>
  </si>
  <si>
    <t>Stuart</t>
  </si>
  <si>
    <t>Ogg</t>
  </si>
  <si>
    <t>MA, DPhil, BMBCh, FRCP, FMedSci</t>
  </si>
  <si>
    <t>University of Oxford</t>
  </si>
  <si>
    <t>Level 6, West Wing</t>
  </si>
  <si>
    <t>OX3 9DU</t>
  </si>
  <si>
    <t>graham.ogg@ndm.ox.ac.uk</t>
  </si>
  <si>
    <t>https://www.rdm.ox.ac.uk/people/graham-ogg/@@haiku.profiles.portrait/815f863b985c4f4a9e29e43c0ff037fa/@@images/image/w1140?b368bcc7-057d-4e42-986f-69bb9dcafc31</t>
  </si>
  <si>
    <t>https://www.rdm.ox.ac.uk/people/graham-ogg</t>
  </si>
  <si>
    <t>PiHAD_133</t>
  </si>
  <si>
    <t>ConAD_00024</t>
  </si>
  <si>
    <t>Padma Mohandas</t>
  </si>
  <si>
    <t>Padma</t>
  </si>
  <si>
    <t>Mohandas</t>
  </si>
  <si>
    <t>MBBS, MRCP, MRCGP, MSc</t>
  </si>
  <si>
    <t>Whipps Cross Hospital Barts Health NHS Trust</t>
  </si>
  <si>
    <t>Whipps Cross Road</t>
  </si>
  <si>
    <t>E11 1NR</t>
  </si>
  <si>
    <t>+44 2071 834565</t>
  </si>
  <si>
    <t>pmohandas@nhs.net</t>
  </si>
  <si>
    <t>https://media.licdn.com/dms/image/v2/C4E03AQHQtg9xQnp_Dg/profile-displayphoto-shrink_800_800/profile-displayphoto-shrink_800_800/0/1608656108668?e=1733961600&amp;v=beta&amp;t=sixP3U-pN1qHa0FSox3zUhIrF1VA1g_srEiPQqVEVps</t>
  </si>
  <si>
    <t>https://dftbskindeep.com/team/</t>
  </si>
  <si>
    <t>PiHAD_155</t>
  </si>
  <si>
    <t>ConAD_00025</t>
  </si>
  <si>
    <t>Tracey Helen Sach</t>
  </si>
  <si>
    <t>Tracey</t>
  </si>
  <si>
    <t>Sach</t>
  </si>
  <si>
    <t>MSc, PhD, PGCHE, PGCert, BA(Hons)</t>
  </si>
  <si>
    <t>t.sach@Soton.ac.uk.</t>
  </si>
  <si>
    <t>Health Economics</t>
  </si>
  <si>
    <t>https://www.southampton.ac.uk/sites/default/files/styles/max_1300x1300/public/staff/ts1m23-34356.jpg.webp?itok=Wl5AO3pU</t>
  </si>
  <si>
    <t>https://www.southampton.ac.uk/people/62drkn/professor-tracey-sach</t>
  </si>
  <si>
    <t>PiHAD_186</t>
  </si>
  <si>
    <t>ConAD_00026</t>
  </si>
  <si>
    <t>Peter David Arkwright</t>
  </si>
  <si>
    <t>Peter</t>
  </si>
  <si>
    <t>David</t>
  </si>
  <si>
    <t>Arkwright</t>
  </si>
  <si>
    <t>MBBS, D Phil, FRCPCH, MRCPCH,  BMedSci (Hons), MD, PhD</t>
  </si>
  <si>
    <t>+44 1612 761234</t>
  </si>
  <si>
    <t>peter.arkwright@manchester.ac.uk</t>
  </si>
  <si>
    <t>Paediatric Allergology | Paediatric Immunology</t>
  </si>
  <si>
    <t>https://www.adventprogram.com/sites/default/files/images/ExpertCarousel_ArkwrightPeter.png</t>
  </si>
  <si>
    <t>https://research.manchester.ac.uk/en/persons/peter.arkwright</t>
  </si>
  <si>
    <t>PiHAD_188</t>
  </si>
  <si>
    <t>ConAD_00027</t>
  </si>
  <si>
    <t>Helen Annaruth Brough</t>
  </si>
  <si>
    <t>Annaruth</t>
  </si>
  <si>
    <t>Brough</t>
  </si>
  <si>
    <t>MA (Hons), MSc (Allergy), PhD, MBBS, FRCPCH, FAAAAI, MRCPCH</t>
  </si>
  <si>
    <t>Guy's and St Thomas' NHS Foundation Trust</t>
  </si>
  <si>
    <t>helen.brough@gstt.nhs.uk</t>
  </si>
  <si>
    <t>Clinical Immunology | Paediatric Allergology</t>
  </si>
  <si>
    <t>https://www.kcl.ac.uk/newimages/person-profile/2022b/helen-brough.x244842c0.jpg?w=160&amp;h=191&amp;crop=160,160,0,16&amp;f=webp</t>
  </si>
  <si>
    <t>https://www.kcl.ac.uk/people/helen-brough#:~:text=Biography&amp;text=Dr%20Helen%20Brough%20is%20a,St%20Thomas'%20NHS%20Foundation%20Trust.</t>
  </si>
  <si>
    <t>PiHAD_206</t>
  </si>
  <si>
    <t>ConAD_00028</t>
  </si>
  <si>
    <t>Laura Howells</t>
  </si>
  <si>
    <t>Laura</t>
  </si>
  <si>
    <t>Howells</t>
  </si>
  <si>
    <t>BSc, MSc, PhD</t>
  </si>
  <si>
    <t>Applied Health Research Building, University Park</t>
  </si>
  <si>
    <t>+44 1158 468631</t>
  </si>
  <si>
    <t>laura.howells1@nottingham.ac.uk</t>
  </si>
  <si>
    <t>Health Psychology</t>
  </si>
  <si>
    <t>http://www.ukdctn.org/images-multimedia/Laura-Howells-croppedwebpic-Cropped-120x135.jpg</t>
  </si>
  <si>
    <t>https://www.nottingham.ac.uk/research/groups/cebd/about-us/people/laura.howells1</t>
  </si>
  <si>
    <t>PiHAD_242</t>
  </si>
  <si>
    <t>ConAD_00029</t>
  </si>
  <si>
    <t>Prof. Dr.</t>
  </si>
  <si>
    <t>Lavinia Paternoster</t>
  </si>
  <si>
    <t>Lavinia</t>
  </si>
  <si>
    <t>Paternoster</t>
  </si>
  <si>
    <t>BSc, MSc(Edin), PhD</t>
  </si>
  <si>
    <t>Oakfield House, Oakfield Grove, Clifton</t>
  </si>
  <si>
    <t>BS8 2BN</t>
  </si>
  <si>
    <t>+44 1174 555852</t>
  </si>
  <si>
    <t>lavinia.paternoster@bristol.ac.uk</t>
  </si>
  <si>
    <t>Genetic Epidemiology</t>
  </si>
  <si>
    <t>https://www.bristolbrc.nihr.ac.uk/wp/wp-content/uploads/2022/11/Lavinia-Paternoster-360x360-c-default.jpg</t>
  </si>
  <si>
    <t>https://research-information.bris.ac.uk/en/persons/lavinia-paternoster/projects/</t>
  </si>
  <si>
    <t>PiHAD_266</t>
  </si>
  <si>
    <t>ConAD_00030</t>
  </si>
  <si>
    <t>Michael Barry</t>
  </si>
  <si>
    <t>Michael</t>
  </si>
  <si>
    <t>Barry</t>
  </si>
  <si>
    <t>+353 1896 4537941</t>
  </si>
  <si>
    <t>barrym@tcd.ie</t>
  </si>
  <si>
    <t>Clinical Pharmacology</t>
  </si>
  <si>
    <t>https://www.ncpe.ie/wp-content/uploads/2022/06/michael-barry.jpg</t>
  </si>
  <si>
    <t>https://www.tcd.ie/research/profiles/?profile=barrym</t>
  </si>
  <si>
    <t>PiHAD_294</t>
  </si>
  <si>
    <t>ConAD_00031</t>
  </si>
  <si>
    <t>Simona Petronela Ungureanu</t>
  </si>
  <si>
    <t>Simona</t>
  </si>
  <si>
    <t>Petronela</t>
  </si>
  <si>
    <t>Ungureanu</t>
  </si>
  <si>
    <t>MD (Hons), MRCP, FRCP</t>
  </si>
  <si>
    <t>University Hospitals Birmingham NHS Foundation Trust</t>
  </si>
  <si>
    <t>Rectory Road, Sutton Coldfield</t>
  </si>
  <si>
    <t>B75 7RR</t>
  </si>
  <si>
    <t>+44 121 580 7216</t>
  </si>
  <si>
    <t>https://s3-eu-west-1.amazonaws.com/bupa-images</t>
  </si>
  <si>
    <t>https://www.uhb.nhs.uk/get-in-touch/consultants-directory/?person=542536</t>
  </si>
  <si>
    <t>PiHAD_306</t>
  </si>
  <si>
    <t>ConAD_00032</t>
  </si>
  <si>
    <t>Olivia Hughes</t>
  </si>
  <si>
    <t>Olivia</t>
  </si>
  <si>
    <t>Msc, Phd, BA(Hons)</t>
  </si>
  <si>
    <t>hughesoa@cardiff.ac.uk</t>
  </si>
  <si>
    <t>Psychology</t>
  </si>
  <si>
    <t>https://profiles-cardiff.imgix.net/attachments/6572?w=200&amp;h=200&amp;auto=format&amp;crop=faces&amp;fit=crop&amp;q=90%22</t>
  </si>
  <si>
    <t>https://profiles.cardiff.ac.uk/research-staff/hughesoa</t>
  </si>
  <si>
    <t>PiHAD_309</t>
  </si>
  <si>
    <t>ConAD_00033</t>
  </si>
  <si>
    <t>Antonia Lloyd-Lavery</t>
  </si>
  <si>
    <t>Antonia</t>
  </si>
  <si>
    <t>Lloyd-Lavery</t>
  </si>
  <si>
    <t>BMBCh, MA, MRCP</t>
  </si>
  <si>
    <t>OX3 7LJ</t>
  </si>
  <si>
    <t>+44 2045 929735</t>
  </si>
  <si>
    <t>antonia.lloyd-lavery@ouh.nhs.uk</t>
  </si>
  <si>
    <t>https://www.dermareading.co.uk/assets/components/phpthumbof/cache/antonia-lloyd-lavery.9abdd5a8aef0b0fc388a7144f3b632ad.png</t>
  </si>
  <si>
    <t>https://www.ouh.nhs.uk/services/departments/specialist-medicine/dermatology/consultants.aspx</t>
  </si>
  <si>
    <t>PiHAD_324</t>
  </si>
  <si>
    <t>ConAD_00034</t>
  </si>
  <si>
    <t>Ruchika Kumari</t>
  </si>
  <si>
    <t>Ruchika</t>
  </si>
  <si>
    <t>Kumari</t>
  </si>
  <si>
    <t>MBBS, BSc</t>
  </si>
  <si>
    <t>King's College London</t>
  </si>
  <si>
    <t>+44 2078 365454</t>
  </si>
  <si>
    <t>https://www.kcl.ac.uk/newimages/person-profile/2022b/ruchika-kumari.x32e8a0e2.jpg?w=221&amp;h=218&amp;crop=160,160,31,29&amp;f=webp</t>
  </si>
  <si>
    <t>https://www.kcl.ac.uk/people/ruchika-kumari</t>
  </si>
  <si>
    <t>PiHAD_358</t>
  </si>
  <si>
    <t>ConAD_00035</t>
  </si>
  <si>
    <t>Mark Alexander Turner</t>
  </si>
  <si>
    <t>Mark</t>
  </si>
  <si>
    <t>Alexander</t>
  </si>
  <si>
    <t>Turner</t>
  </si>
  <si>
    <t>DClinPsy, MEd, BSc</t>
  </si>
  <si>
    <t>Clinical Psychology</t>
  </si>
  <si>
    <t>https://eczema.org/wp-content/uploads/Headshot-2023-scaled.jpg.webp</t>
  </si>
  <si>
    <t>https://www.guysandstthomas.nhs.uk/our-consultants/mark-turner</t>
  </si>
  <si>
    <t>PiHAD_499</t>
  </si>
  <si>
    <t>ConAD_00036</t>
  </si>
  <si>
    <t>Adnan Custovic</t>
  </si>
  <si>
    <t>Adnan</t>
  </si>
  <si>
    <t>Custovic</t>
  </si>
  <si>
    <t>MD, PhD, MSc, DM, FRCP, FaOP, FMedSci, MRCP</t>
  </si>
  <si>
    <t>+44 2075 943274</t>
  </si>
  <si>
    <t>a.custovic@imperial.ac.uk</t>
  </si>
  <si>
    <t>Paediatric Allergology</t>
  </si>
  <si>
    <t>https://www.paediatricrespiratory.com/wp-content/uploads/2018/02/AdnanCustovic.jpg</t>
  </si>
  <si>
    <t>https://www.imperial.ac.uk/people/a.custovic</t>
  </si>
  <si>
    <t>PiHAD_511</t>
  </si>
  <si>
    <t>ConAD_00037</t>
  </si>
  <si>
    <t>Mark Robin Chakravarty</t>
  </si>
  <si>
    <t>Robin</t>
  </si>
  <si>
    <t>Chakravarty</t>
  </si>
  <si>
    <t>MBChB, MD, MBA</t>
  </si>
  <si>
    <t>Health Innovation Manchester</t>
  </si>
  <si>
    <t>Citylabs 1.0, Nelson Street</t>
  </si>
  <si>
    <t>M13 9NQ</t>
  </si>
  <si>
    <t>Pharmacology</t>
  </si>
  <si>
    <t>https://www.cqc.org.uk/sites/default/files/Mark%20Chakravarty_0.jpg</t>
  </si>
  <si>
    <t>https://healthinnovationmanchester.com/our-board/</t>
  </si>
  <si>
    <t>PiHAD_533</t>
  </si>
  <si>
    <t>ConAD_00038</t>
  </si>
  <si>
    <t>Aaron Jonathan Hughes</t>
  </si>
  <si>
    <t>Aaron</t>
  </si>
  <si>
    <t>Jonathan</t>
  </si>
  <si>
    <t>MBBS, PhD, BSc(Hons), MRCP, QDip</t>
  </si>
  <si>
    <t>Queen Mary University of London</t>
  </si>
  <si>
    <t>Mile End Road</t>
  </si>
  <si>
    <t>E1 4NS</t>
  </si>
  <si>
    <t>+44 2078 825555</t>
  </si>
  <si>
    <t>a.j.hughes@qmul.ac.uk</t>
  </si>
  <si>
    <t>https://cdn.shopify.com/s/files/1/0819/2137/6591/files/IMG_1778_2_f2dfbbad-09c8-41ba-b8a6-16a2fbbe8cd7_480x480.jpg?v=1727212191</t>
  </si>
  <si>
    <t>https://www.qmul.ac.uk/blizard/phd-students/</t>
  </si>
  <si>
    <t>PiHAD_551</t>
  </si>
  <si>
    <t>ConAD_00039</t>
  </si>
  <si>
    <t>Bayanne Olabi</t>
  </si>
  <si>
    <t>Bayanne</t>
  </si>
  <si>
    <t>Olabi</t>
  </si>
  <si>
    <t>MBChB, PhD, MSc, MRCP</t>
  </si>
  <si>
    <t>Haniffa Lab Group</t>
  </si>
  <si>
    <t>Biosciences Institute, Newcastle University</t>
  </si>
  <si>
    <t>Newcastle upon Tyne</t>
  </si>
  <si>
    <t>NE2 4HH</t>
  </si>
  <si>
    <t>b.olabi@sms.ed.ac.uk</t>
  </si>
  <si>
    <t>Dermatology | Physiology</t>
  </si>
  <si>
    <t>https://haniffalab.com/assets/img/team/bayanne-olabi-full.png</t>
  </si>
  <si>
    <t>https://haniffalab.com/team/bayanne-olabi.html</t>
  </si>
  <si>
    <t>PiHAD_567</t>
  </si>
  <si>
    <t>ConAD_00040</t>
  </si>
  <si>
    <t>Helen Anne Alexander</t>
  </si>
  <si>
    <t>MD, MBBS, BSc</t>
  </si>
  <si>
    <t>Floor 1, South Wing, Westminster Bridge Road</t>
  </si>
  <si>
    <t>+44 2071 887188 Extn: 57716</t>
  </si>
  <si>
    <t>helen.2.alexander@kcl.ac.uk</t>
  </si>
  <si>
    <t>https://media.licdn.com/dms/image/v2/C5603AQHQTAzN6geQgw/profile</t>
  </si>
  <si>
    <t>https://www.kcl.ac.uk/people/helen-alexander</t>
  </si>
  <si>
    <t>2. PROFESSIONAL_AFFILIATION</t>
  </si>
  <si>
    <t>Department</t>
  </si>
  <si>
    <t>Institution_Name</t>
  </si>
  <si>
    <t>Role</t>
  </si>
  <si>
    <t>Start_Year</t>
  </si>
  <si>
    <t>End_Year</t>
  </si>
  <si>
    <t>University of East Anglia</t>
  </si>
  <si>
    <t>Honorary Professor</t>
  </si>
  <si>
    <t>May-2019</t>
  </si>
  <si>
    <t>https://www.linkedin.com/in/nick-levell-mbe-6983b6207/details/experience/</t>
  </si>
  <si>
    <t>Consultant</t>
  </si>
  <si>
    <t>1-Feb-1995</t>
  </si>
  <si>
    <t>School of Biological Science</t>
  </si>
  <si>
    <t>Honorary Senior Lecturer</t>
  </si>
  <si>
    <t>Jul-1998</t>
  </si>
  <si>
    <t>University College London Hospitals NHS Foundation Trust</t>
  </si>
  <si>
    <t>Senior Registrar</t>
  </si>
  <si>
    <t>May-1992</t>
  </si>
  <si>
    <t>Feb-1995</t>
  </si>
  <si>
    <t>Royal Victoria Infirmary</t>
  </si>
  <si>
    <t>Research Registrar</t>
  </si>
  <si>
    <t>Aug-1990</t>
  </si>
  <si>
    <t>Wythenshawe Hospital</t>
  </si>
  <si>
    <t>Registrar</t>
  </si>
  <si>
    <t>Apr-1989</t>
  </si>
  <si>
    <t>Senior House Officer</t>
  </si>
  <si>
    <t>Feb-1989</t>
  </si>
  <si>
    <t>North Manchester General Hospital</t>
  </si>
  <si>
    <t>Aug-1987</t>
  </si>
  <si>
    <t>Jan-1989</t>
  </si>
  <si>
    <t>Altrincham Hospital</t>
  </si>
  <si>
    <t>Aug-1986</t>
  </si>
  <si>
    <t>Jul-1987</t>
  </si>
  <si>
    <t>Manchester University NHS Foundation Trust</t>
  </si>
  <si>
    <t>House Officer</t>
  </si>
  <si>
    <t>Feb-1986</t>
  </si>
  <si>
    <t>Jul-1986</t>
  </si>
  <si>
    <t>Aug-1985</t>
  </si>
  <si>
    <t>Jan-1986</t>
  </si>
  <si>
    <t>Withington Community Hospital</t>
  </si>
  <si>
    <t>Locum House Officer</t>
  </si>
  <si>
    <t>Sep-1984</t>
  </si>
  <si>
    <t>Mar-1985</t>
  </si>
  <si>
    <t>Leeds General Infirmary</t>
  </si>
  <si>
    <t>Hospital Porter</t>
  </si>
  <si>
    <t>Jun-1980</t>
  </si>
  <si>
    <t>May-1982</t>
  </si>
  <si>
    <t>The Francis Crick Institute</t>
  </si>
  <si>
    <t>Assistant Research Director</t>
  </si>
  <si>
    <t>https://www.crick.ac.uk/research/find-a-researcher/veronica-kinsler</t>
  </si>
  <si>
    <t>Principal Group Leader</t>
  </si>
  <si>
    <t>1-Dec-2019</t>
  </si>
  <si>
    <t>Paediatric Dermatology and Dermatogenetics</t>
  </si>
  <si>
    <t>Professor</t>
  </si>
  <si>
    <t>Mosaicism and Precision Medicine</t>
  </si>
  <si>
    <t>Senior Group Leader</t>
  </si>
  <si>
    <t>Resources for Rare Disease Research</t>
  </si>
  <si>
    <t>Director</t>
  </si>
  <si>
    <t>https://profiles.ucl.ac.uk/1170-veronica-kinsler/about</t>
  </si>
  <si>
    <t>Genetics and Genomics programme</t>
  </si>
  <si>
    <t>Principal Investigator</t>
  </si>
  <si>
    <t>2015</t>
  </si>
  <si>
    <t>https://uk.linkedin.com/in/veronica-k-9b6ba2222</t>
  </si>
  <si>
    <t>Chair</t>
  </si>
  <si>
    <t>Clinical Research Fellowships</t>
  </si>
  <si>
    <t>Associate Professor</t>
  </si>
  <si>
    <t>Senior Lecturer</t>
  </si>
  <si>
    <t>May-2012</t>
  </si>
  <si>
    <t>https://www.researchgate.net/profile/Tess-Mcpherson</t>
  </si>
  <si>
    <t>Senior Clinical Lecturer</t>
  </si>
  <si>
    <t>https://www.finder.bupa.co.uk/Consultant/view/202069/dr_tess_mcpherson</t>
  </si>
  <si>
    <t>Derma Reading</t>
  </si>
  <si>
    <t>https://www.dermareading.co.uk/dr-tess-mcpherson</t>
  </si>
  <si>
    <t>https://www.ouh.nhs.uk/services/departments/specialist-medicine/dermatology/staff.aspx#!</t>
  </si>
  <si>
    <t>Clinical Tutor</t>
  </si>
  <si>
    <t>Clinical Lecturer</t>
  </si>
  <si>
    <t>Feb-2008</t>
  </si>
  <si>
    <t>Feb-2012</t>
  </si>
  <si>
    <t>St Mary's Hospital</t>
  </si>
  <si>
    <t>Jan-1999</t>
  </si>
  <si>
    <t>https://www.imperial.nhs.uk/consultant-directory/sarah-wakelin</t>
  </si>
  <si>
    <t>Dermatology Service</t>
  </si>
  <si>
    <t>Imperial College Healthcare Private Care</t>
  </si>
  <si>
    <t>https://www.imperial.nhs.uk/private-care/consultants/profile?person=Sarah%20Wakelin</t>
  </si>
  <si>
    <t>Allergy and Dermatology Service</t>
  </si>
  <si>
    <t>OneWelbeck</t>
  </si>
  <si>
    <t>https://onewelbeck.com/dermatology-allergy/our-team/allergy-team/</t>
  </si>
  <si>
    <t>Churchill Hospital</t>
  </si>
  <si>
    <t>https://www.drsarahwakelin.co.uk/ewExternalFiles/SW%20Medico-legal%20CV_2.pdf</t>
  </si>
  <si>
    <t>Amersham Hospital</t>
  </si>
  <si>
    <t>Bishops Wood Hospital</t>
  </si>
  <si>
    <t>https://www.circlehealthgroup.co.uk/consultants/sarah-helen-wakelin?treatmentId=498c24bd-cd97-48d8-8324-643bb8b8296c&amp;hospitalId=6ff85a41-4835-407f-b4ac-6fa1cf667753#ClinicalInterests</t>
  </si>
  <si>
    <t>Cutaneous Allergy Services</t>
  </si>
  <si>
    <t>Lead Clinician</t>
  </si>
  <si>
    <t>President</t>
  </si>
  <si>
    <t>Cutaneous Allergy and Occupational Dermatology</t>
  </si>
  <si>
    <t>Sep-1996</t>
  </si>
  <si>
    <t>Dec-1998</t>
  </si>
  <si>
    <t>https://www.linkedin.com/in/sarah-wakelin-2930a913/?originalSubdomain=uk</t>
  </si>
  <si>
    <t>St Bartholomew's Hospital</t>
  </si>
  <si>
    <t>Station House Officer</t>
  </si>
  <si>
    <t>Biology, Medicine and Health (Research)</t>
  </si>
  <si>
    <t>https://archive.bmh.manchester.ac.uk/dermatology/</t>
  </si>
  <si>
    <t>Honorary Clinical Senior Lecturer</t>
  </si>
  <si>
    <t>https://academic.oup.com/bjd/pages/editorial-board#Hunter</t>
  </si>
  <si>
    <t>Northern Care Alliance NHS Foundation Trust</t>
  </si>
  <si>
    <t>Member</t>
  </si>
  <si>
    <t>https://apps.trac.jobs/job-advert/5411382?ShowJobAdvert=&amp;feedid=9005</t>
  </si>
  <si>
    <t>Salford Royal NHS Foundation Trust</t>
  </si>
  <si>
    <t>Medical and Human Sciences</t>
  </si>
  <si>
    <t>https://www.manchester.ac.uk/study/postgraduate-research/why-manchester/doctoral-college/news/research-showcase/</t>
  </si>
  <si>
    <t>Clinical Director</t>
  </si>
  <si>
    <t>Clinical Research Fellow</t>
  </si>
  <si>
    <t>https://onlinelibrary.wiley.com/doi/10.1002/9781118938164.fmatter</t>
  </si>
  <si>
    <t>Primary Health Care</t>
  </si>
  <si>
    <t>General Practitioner</t>
  </si>
  <si>
    <t>1-Aug-2021</t>
  </si>
  <si>
    <t>https://orcid.org/0000-0002-7954-8823</t>
  </si>
  <si>
    <t>Bristol Poverty Institute</t>
  </si>
  <si>
    <t>9-Aug-2018</t>
  </si>
  <si>
    <t>Reader</t>
  </si>
  <si>
    <t>Aug-2018</t>
  </si>
  <si>
    <t>https://www.linkedin.com/in/matthew-ridd-2a279924/</t>
  </si>
  <si>
    <t>Bristol Population Health Science Institute</t>
  </si>
  <si>
    <t>1-Feb-2017</t>
  </si>
  <si>
    <t>1-Nov-2009</t>
  </si>
  <si>
    <t>National Health Service</t>
  </si>
  <si>
    <t>Portishead Medical Group</t>
  </si>
  <si>
    <t>Centre for Academic Primary Care</t>
  </si>
  <si>
    <t>1-Nov-2002</t>
  </si>
  <si>
    <t>Consultant Senior Lecturer</t>
  </si>
  <si>
    <t>Jan-2015</t>
  </si>
  <si>
    <t>Jul-2018</t>
  </si>
  <si>
    <t>Jun-2014</t>
  </si>
  <si>
    <t>Dec-2014</t>
  </si>
  <si>
    <t>NIHR Clinical Trials Fellow</t>
  </si>
  <si>
    <t>Jun-2013</t>
  </si>
  <si>
    <t>May-2014</t>
  </si>
  <si>
    <t>NIHR Clinical Lecturer</t>
  </si>
  <si>
    <t>Jun-2009</t>
  </si>
  <si>
    <t>May-2013</t>
  </si>
  <si>
    <t>MRC Clinical Research Training Fellowship</t>
  </si>
  <si>
    <t>Lead</t>
  </si>
  <si>
    <t>Clinical Lead</t>
  </si>
  <si>
    <t>Dermatology Consulting Limited</t>
  </si>
  <si>
    <t>https://www.dermatologyconsulting.co.uk/about/medical-providers/</t>
  </si>
  <si>
    <t>Paediatric Dermatology, School of Clinical and Experimental Medicine</t>
  </si>
  <si>
    <t>University of Birmingham</t>
  </si>
  <si>
    <t>Oct-2008</t>
  </si>
  <si>
    <t>https://healthtalk.org/interviewees/professor-celia-moss/</t>
  </si>
  <si>
    <t>Birmingham Women's and Children's NHS Foundation Trust</t>
  </si>
  <si>
    <t>Jan-1991</t>
  </si>
  <si>
    <t>https://bwc.nhs.uk/dermatology/</t>
  </si>
  <si>
    <t>Barts Health NHS Trust</t>
  </si>
  <si>
    <t>Clinical Pharmacology and Therapeutics, Centre for Dermatology</t>
  </si>
  <si>
    <t>MRC Clinical Research Training Fellow</t>
  </si>
  <si>
    <t>Jan-2011</t>
  </si>
  <si>
    <t>https://www.researchgate.net/profile/Amy-Foulkes</t>
  </si>
  <si>
    <t>NIHR Academic Clinical Lecturer</t>
  </si>
  <si>
    <t>https://github.com/amyfoulkes</t>
  </si>
  <si>
    <t>Division of Musculoskeletal and Dermatological Sciences</t>
  </si>
  <si>
    <t>Dermatopharmacology</t>
  </si>
  <si>
    <t>https://discovery.dundee.ac.uk/ws/portalfiles/portal/18185773/BJD_commentary_Foulkes_and_Brown_18Apr17.pdf</t>
  </si>
  <si>
    <t>https://badannualmeeting.co.uk/wp-content/uploads/2022/04/BAD-FINAL-PROGRAMME-2021.pdf</t>
  </si>
  <si>
    <t>https://www.medifind.com/doctors/amy-c-foulkes/209479339</t>
  </si>
  <si>
    <t>Clinical Pharmacology and Therapeutics, Institute of Inflammation and Repair</t>
  </si>
  <si>
    <t>Apr-2016</t>
  </si>
  <si>
    <t>Honorary Lecturer</t>
  </si>
  <si>
    <t>Jul-2008</t>
  </si>
  <si>
    <t>https://www.spirehealthcare.com/spire-manchester-hospital/treatments/skin-treatments/meet-the-team-consultant-dermatologists-manchester/</t>
  </si>
  <si>
    <t>Skin Ageing</t>
  </si>
  <si>
    <t>https://dermpathpro.com/dr_tamara_griffiths/</t>
  </si>
  <si>
    <t>Macclesfield District General Hospital</t>
  </si>
  <si>
    <t>https://www.ncaresearch.org.uk/news/dr-president-british-association-dermatologists/</t>
  </si>
  <si>
    <t>https://www.circlehealthgroup.co.uk/consultants/susannah-eve-baron#PersonalProfile</t>
  </si>
  <si>
    <t>Paediatric &amp; Population-Based Dermatology Research</t>
  </si>
  <si>
    <t>https://www.kcl.ac.uk/research/paediatric-population-based-dermatology-research</t>
  </si>
  <si>
    <t>The Chaucer Hospital</t>
  </si>
  <si>
    <t>https://www.circlehealthgroup.co.uk/hospitals/the-chaucer-hospital/private-dermatology-canterbury</t>
  </si>
  <si>
    <t>The London Skin And Hair Clinic</t>
  </si>
  <si>
    <t>https://www.thelondonskinandhairclinic.com/category/dr-susannah-baron/</t>
  </si>
  <si>
    <t>One Healthcare</t>
  </si>
  <si>
    <t>https://www.onehealthcare.co.uk/consultants/dr-susannah-baron/</t>
  </si>
  <si>
    <t>East Kent Hospitals University NHS Foundation Trust</t>
  </si>
  <si>
    <t>https://www.linkedin.com/in/susannah-baron-frcp-20a8b13a/?originalSubdomain=uk</t>
  </si>
  <si>
    <t>Aug-2008</t>
  </si>
  <si>
    <t>https://www.linkedin.com/in/paula-beattie-bb063bb0/details/experience/</t>
  </si>
  <si>
    <t>Royal Hospital for Children</t>
  </si>
  <si>
    <t>Nov-2005</t>
  </si>
  <si>
    <t>NHS Greater Glasgow and Clyde</t>
  </si>
  <si>
    <t>School of Medicine, Dentistry and Nursing</t>
  </si>
  <si>
    <t>https://www.gla.ac.uk/schools/medicine/staff/index.html/staffcontact/person/4eddefe78692#publications</t>
  </si>
  <si>
    <t>Ninewells Hospital</t>
  </si>
  <si>
    <t>Aug-2003</t>
  </si>
  <si>
    <t>Nov-2004</t>
  </si>
  <si>
    <t>Clinical Fellow</t>
  </si>
  <si>
    <t>Jun-2004</t>
  </si>
  <si>
    <t>Spire Norwich Hospital</t>
  </si>
  <si>
    <t>Oct-2010</t>
  </si>
  <si>
    <t>https://www.spirehealthcare.com/spire-norwich-hospital/treatments/skin-treatments/meet-our-consultant-dermatologists/</t>
  </si>
  <si>
    <t>https://www.linkedin.com/in/dr-george-millington-50a74a14/details/experience/</t>
  </si>
  <si>
    <t>May-2008</t>
  </si>
  <si>
    <t>https://www.linkedin.com/in/dr-george-millington-50a74a14/</t>
  </si>
  <si>
    <t>https://www.spirehealthcare.com/consultant-profiles/dr-george-millington-c4028927/</t>
  </si>
  <si>
    <t>Training Programme Junior Dermatologists (Interns)</t>
  </si>
  <si>
    <t>Appraiser</t>
  </si>
  <si>
    <t>Specialist Registrar</t>
  </si>
  <si>
    <t>Immunology</t>
  </si>
  <si>
    <t>Necker-Enfants Malades Hospital</t>
  </si>
  <si>
    <t>Aug-1992</t>
  </si>
  <si>
    <t>Sep-1992</t>
  </si>
  <si>
    <t>https://www.researchgate.net/profile/George-Millington</t>
  </si>
  <si>
    <t>Center of Evidence-based Dermatology</t>
  </si>
  <si>
    <t>Senior Research Fellow</t>
  </si>
  <si>
    <t>Wider team, Eczema Care</t>
  </si>
  <si>
    <t>Interim Translational Research Center (iTRI)</t>
  </si>
  <si>
    <t>Hamad Medical Corporation</t>
  </si>
  <si>
    <t>Oct-2016</t>
  </si>
  <si>
    <t>https://qa.linkedin.com/in/martin-steinhoff-md-phd-4961a019</t>
  </si>
  <si>
    <t>Weill Cornell Medicine - Qatar</t>
  </si>
  <si>
    <t>Weill Cornell Medicine - New York</t>
  </si>
  <si>
    <t>Dermatology and Venereology</t>
  </si>
  <si>
    <t>Qatar University</t>
  </si>
  <si>
    <t>University of California Davis</t>
  </si>
  <si>
    <t>Adjunct Professor</t>
  </si>
  <si>
    <t>Nov-2015</t>
  </si>
  <si>
    <t>University of California San Diego</t>
  </si>
  <si>
    <t>Mar-2014</t>
  </si>
  <si>
    <t>UCD Charles Institute of Dermatology</t>
  </si>
  <si>
    <t>University College of Dublin</t>
  </si>
  <si>
    <t>Feb-2014</t>
  </si>
  <si>
    <t>Hamad Bin Khalifa University</t>
  </si>
  <si>
    <t>Dermatology and Surgery</t>
  </si>
  <si>
    <t>University of California San Francisco</t>
  </si>
  <si>
    <t>University of Münster</t>
  </si>
  <si>
    <t>2011</t>
  </si>
  <si>
    <t>Dermatology, Venerology, Allergy</t>
  </si>
  <si>
    <t>Jan-2005</t>
  </si>
  <si>
    <t>Dec-2008</t>
  </si>
  <si>
    <t>Assistant Professor</t>
  </si>
  <si>
    <t>Noah's Ark Children's Hospital for Wales</t>
  </si>
  <si>
    <t>https://www.bsaci.org/allergy-clinic/childrens-hospital-for-wales-and-llandough-hospitals-paediatric-allergy-service/</t>
  </si>
  <si>
    <t>Primary Care Research Center</t>
  </si>
  <si>
    <t>Aug-2020</t>
  </si>
  <si>
    <t>https://www.southampton.ac.uk/people/5x6d2n/professor-miriam-santer</t>
  </si>
  <si>
    <t>Big Data in Health Group</t>
  </si>
  <si>
    <t>https://www.southampton.ac.uk/research/groups/big-data-in-health-group</t>
  </si>
  <si>
    <t>Denmark Road Medical Centre</t>
  </si>
  <si>
    <t>https://www.southampton.ac.uk/people/5x6d2n/professor-miriam-santer#about</t>
  </si>
  <si>
    <t>Aug-2015</t>
  </si>
  <si>
    <t>https://www.linkedin.com/in/miriam-santer-22941777/</t>
  </si>
  <si>
    <t>Jan-2010</t>
  </si>
  <si>
    <t>Computational Systems Biology and Medicine</t>
  </si>
  <si>
    <t>Sep-2023</t>
  </si>
  <si>
    <t>https://www.linkedin.com/in/reiko-tanaka-7130b018/</t>
  </si>
  <si>
    <t>Centre for Synthetic Biology</t>
  </si>
  <si>
    <t>https://www.imperial.ac.uk/synthetic-biology/centre/people/</t>
  </si>
  <si>
    <t>Microbiome Network</t>
  </si>
  <si>
    <t>https://www.imperial.ac.uk/microbiome-network/about-us/leadership/</t>
  </si>
  <si>
    <t>Leverhulme Centre for the Holobiont</t>
  </si>
  <si>
    <t>https://www.imperial.ac.uk/holobiont/about/</t>
  </si>
  <si>
    <t>Centre for Paediatrics and Child Health</t>
  </si>
  <si>
    <t>https://profiles.imperial.ac.uk/r.tanaka</t>
  </si>
  <si>
    <t>Artificial Intelligence Network</t>
  </si>
  <si>
    <t>Bioengineering</t>
  </si>
  <si>
    <t>Faculty</t>
  </si>
  <si>
    <t>https://imperial.tech/news/inventor/professor-reiko-tanaka/</t>
  </si>
  <si>
    <t>Wound Healing and Regeneration Network</t>
  </si>
  <si>
    <t>Immuno-Pathology Network</t>
  </si>
  <si>
    <t>Sep-2020</t>
  </si>
  <si>
    <t>Aug-2023</t>
  </si>
  <si>
    <t>ESPRC Research Fellow (CAF)</t>
  </si>
  <si>
    <t>Lecturer</t>
  </si>
  <si>
    <t>Feb-2009</t>
  </si>
  <si>
    <t>Bio Mimetic Control Research Center</t>
  </si>
  <si>
    <t>Riken</t>
  </si>
  <si>
    <t>Research Scientist</t>
  </si>
  <si>
    <t>Jul-2004</t>
  </si>
  <si>
    <t>Jan-2009</t>
  </si>
  <si>
    <t>Applied Physics and Physico-Informatics</t>
  </si>
  <si>
    <t>Keio University</t>
  </si>
  <si>
    <t>Apr-1998</t>
  </si>
  <si>
    <t>California Institute of Technology</t>
  </si>
  <si>
    <t>Visiting Associate</t>
  </si>
  <si>
    <t>Jan-2002</t>
  </si>
  <si>
    <t>Mar-2004</t>
  </si>
  <si>
    <t>Clinical Medicine</t>
  </si>
  <si>
    <t>Jan-2023</t>
  </si>
  <si>
    <t>Sheffield Dermatology Research</t>
  </si>
  <si>
    <t>Research Group Member</t>
  </si>
  <si>
    <t>https://www.sheffield.ac.uk/smph/research/themes/immunity/dermatology</t>
  </si>
  <si>
    <t>Co-Director</t>
  </si>
  <si>
    <t>https://sheffielddermatologyresearch.com/our-team</t>
  </si>
  <si>
    <t>Manager</t>
  </si>
  <si>
    <t>Infection, Immunity and Cardiovascular Disease</t>
  </si>
  <si>
    <t>Independent Research Fellow</t>
  </si>
  <si>
    <t>Sep-2015</t>
  </si>
  <si>
    <t>Mar-2023</t>
  </si>
  <si>
    <t>https://www.linkedin.com/in/simon-danby-408169124/details/experience/</t>
  </si>
  <si>
    <t>Infection and Immunity</t>
  </si>
  <si>
    <t>Research Fellow</t>
  </si>
  <si>
    <t>Sep-2012</t>
  </si>
  <si>
    <t>Post-Doctoral Research Fellow</t>
  </si>
  <si>
    <t>Jan-2012</t>
  </si>
  <si>
    <t>Senior Post-Doctoral Research Associate</t>
  </si>
  <si>
    <t>Mar-2009</t>
  </si>
  <si>
    <t>Biomedical Genetics</t>
  </si>
  <si>
    <t>Post-Doctoral Research Associate</t>
  </si>
  <si>
    <t>Sep-2005</t>
  </si>
  <si>
    <t>The University of Central Lancashire</t>
  </si>
  <si>
    <t>Class Demonstrator</t>
  </si>
  <si>
    <t>Jan-2001</t>
  </si>
  <si>
    <t>Oct-2003</t>
  </si>
  <si>
    <t>Laboratory Assistant</t>
  </si>
  <si>
    <t>Jul-1999</t>
  </si>
  <si>
    <t>Sep-1999</t>
  </si>
  <si>
    <t>McCain Foods (GB) Ltd</t>
  </si>
  <si>
    <t>May-1997</t>
  </si>
  <si>
    <t>Jun-1997</t>
  </si>
  <si>
    <t>The Rotherham NHS Foundation Trust</t>
  </si>
  <si>
    <t>Nurse Consultant</t>
  </si>
  <si>
    <t>May-2017</t>
  </si>
  <si>
    <t>Jun-2023</t>
  </si>
  <si>
    <t>https://uk.linkedin.com/in/sandra-lawton-obe-queen-s-nurse-b292a730</t>
  </si>
  <si>
    <t>Nottingham University Hospitals NHS Trust</t>
  </si>
  <si>
    <t>Queen's Medical Centre</t>
  </si>
  <si>
    <t>Liaison Sister 1st</t>
  </si>
  <si>
    <t>Nurse</t>
  </si>
  <si>
    <t>Nottingham General Hospital</t>
  </si>
  <si>
    <t>Nottingham Eye Hospital</t>
  </si>
  <si>
    <t>Peterborough City Hospital</t>
  </si>
  <si>
    <t>Cardiff and Vale University Health Board</t>
  </si>
  <si>
    <t>https://cavuhb.nhs.wales/our-services/dermatology/meet-the-team/colleagues/our-consultants/</t>
  </si>
  <si>
    <t>Dermatology and Wound Healing, Centre for Medical Education</t>
  </si>
  <si>
    <t>Clinical Reader</t>
  </si>
  <si>
    <t>Post Graduate Taught Programmes</t>
  </si>
  <si>
    <t>https://www.medicinejournal.co.uk/article/S1357-3039(21)00078-5/abstract</t>
  </si>
  <si>
    <t>Undergraduate Dermatology</t>
  </si>
  <si>
    <t>School of Medicine</t>
  </si>
  <si>
    <t>https://jeetrao.co.uk/wp-content/uploads/2022/04/Certificate-Dermoscopy-2022.pdf</t>
  </si>
  <si>
    <t>https://www.chch.ox.ac.uk/people/professor-graham-ogg</t>
  </si>
  <si>
    <t>Allergy Services</t>
  </si>
  <si>
    <t>https://www.ouh.nhs.uk/services/departments/allergy/</t>
  </si>
  <si>
    <t>Weatherall Institute of Molecular Medicine</t>
  </si>
  <si>
    <t>Translational Dermatology Unit</t>
  </si>
  <si>
    <t>https://www.rdm.ox.ac.uk/about/our-divisions/investigative-medicine-division/investigative-medicine-division-research/cutaneous-immunology-group-mrc-human-immunology-unit</t>
  </si>
  <si>
    <t>MRC Human Immunology Unit</t>
  </si>
  <si>
    <t>Deputy Director</t>
  </si>
  <si>
    <t>https://www.ukri.org/wp-content/uploads/2022/01/MRC-110122-DirectoryMRCInvestigatorsAndDirectors.pdf</t>
  </si>
  <si>
    <t>Feb-2020</t>
  </si>
  <si>
    <t>https://www.thelondonskinandhairclinic.com/dermatologist-dr-padma-mohandas/</t>
  </si>
  <si>
    <t>Psychodermatology Multi Disciplinary Team</t>
  </si>
  <si>
    <t>The Royal London Hospital</t>
  </si>
  <si>
    <t>https://www.thelondonskinandhairclinic.com/find-a-dermatologist/</t>
  </si>
  <si>
    <t>School of Primary Care, Population Sciences and Medical Education</t>
  </si>
  <si>
    <t>1-Apr-2023</t>
  </si>
  <si>
    <t>https://www.southampton.ac.uk/people/62drkn/professor-tracey-sach#about</t>
  </si>
  <si>
    <t>Population Health Sciences</t>
  </si>
  <si>
    <t>https://www.southampton.ac.uk/research/groups/population-health-sciences</t>
  </si>
  <si>
    <t>Primary Care Research Centre</t>
  </si>
  <si>
    <t>https://www.southampton.ac.uk/research/institutes-centres/primary-care/our-people</t>
  </si>
  <si>
    <t>Southampton Health Technology Assessments Centre (SHTAC)</t>
  </si>
  <si>
    <t>https://www.southampton.ac.uk/research/institutes-centres/southampton-health-technology-assessments-centre/people</t>
  </si>
  <si>
    <t>Health</t>
  </si>
  <si>
    <t>Assistant Economist</t>
  </si>
  <si>
    <t>Honorary Professional Fellow</t>
  </si>
  <si>
    <t>https://research-portal.uea.ac.uk/en/persons/tracey-sach</t>
  </si>
  <si>
    <t>1-Aug-2016</t>
  </si>
  <si>
    <t>28-Feb-2023</t>
  </si>
  <si>
    <t>Paediatric Allergy, Immunology and Infectious Diseases</t>
  </si>
  <si>
    <t>Royal Manchester Children's Hospital</t>
  </si>
  <si>
    <t>MBBS Project Option Supervisor</t>
  </si>
  <si>
    <t>MBBS OSCE Examiner</t>
  </si>
  <si>
    <t>Post-Doctoral Research Teaching</t>
  </si>
  <si>
    <t>Paediatric Allergy and Immunology</t>
  </si>
  <si>
    <t>Founder</t>
  </si>
  <si>
    <t>https://mft.nhs.uk/rmch/consultants/dr-peter-arkwright/</t>
  </si>
  <si>
    <t>https://www.dermatologytimes.com/view/reflecting-on-10-years-of-atopic-dermatitis-research</t>
  </si>
  <si>
    <t>MBBS Medical Student Advisor</t>
  </si>
  <si>
    <t>Paediatrics</t>
  </si>
  <si>
    <t>Honorary Senior Registrar</t>
  </si>
  <si>
    <t>Paediatric Allergy</t>
  </si>
  <si>
    <t>https://www.linkedin.com/in/helen-brough-107b8038/</t>
  </si>
  <si>
    <t>Children's Allergy Doctors</t>
  </si>
  <si>
    <t>Aug-2019</t>
  </si>
  <si>
    <t>https://www.linkedin.com/in/helen-brough-107b8038/details/experience/</t>
  </si>
  <si>
    <t>Paediatric Allergy, Clinical Immunology</t>
  </si>
  <si>
    <t>Evelina London Children's Hospital</t>
  </si>
  <si>
    <t>Sep-2013</t>
  </si>
  <si>
    <t>The Portland Hospital for Women and Children</t>
  </si>
  <si>
    <t>Chief Medical Practitioner</t>
  </si>
  <si>
    <t>https://www.topdoctors.co.uk/doctor/helen-brough</t>
  </si>
  <si>
    <t>https://childrensallergydoctors.com/about-us/our-team/</t>
  </si>
  <si>
    <t>Paediatric Allergy and Clinical Immunology</t>
  </si>
  <si>
    <t>Allergy Academy</t>
  </si>
  <si>
    <t>Teacher</t>
  </si>
  <si>
    <t>Adjunct Reader</t>
  </si>
  <si>
    <t>Largest Allergic Service</t>
  </si>
  <si>
    <t>Head</t>
  </si>
  <si>
    <t>Jan-2024</t>
  </si>
  <si>
    <t>Feb-2021</t>
  </si>
  <si>
    <t>Allergy, Respiratory, Gastroenterology and Palliative Care</t>
  </si>
  <si>
    <t>Speciality Group Lead</t>
  </si>
  <si>
    <t>Jun-2019</t>
  </si>
  <si>
    <t>Jul-2022</t>
  </si>
  <si>
    <t>Adjunct Senior Lecturer</t>
  </si>
  <si>
    <t>Mar-2013</t>
  </si>
  <si>
    <t>Aug-2013</t>
  </si>
  <si>
    <t>Honorary Specialist Registrar</t>
  </si>
  <si>
    <t>Sep-2008</t>
  </si>
  <si>
    <t>Feb-2013</t>
  </si>
  <si>
    <t>Northwick Park Hospital</t>
  </si>
  <si>
    <t>Specialist Paediatric Registrar</t>
  </si>
  <si>
    <t>Aug-2006</t>
  </si>
  <si>
    <t>https://www.southampton.ac.uk/medicine/alumni/our_alumni/helen_brough.page</t>
  </si>
  <si>
    <t>Medicine and Health Sciences</t>
  </si>
  <si>
    <t>Superviser</t>
  </si>
  <si>
    <t>Health Psychology Course</t>
  </si>
  <si>
    <t>Genetic Epidemiology, MRC Integrative Epidemiology Unit</t>
  </si>
  <si>
    <t>1-Aug-2022</t>
  </si>
  <si>
    <t>https://www.linkedin.com/in/laviniapaternoster/details/experience/</t>
  </si>
  <si>
    <t>MRC Integrative Epidemiology Unit</t>
  </si>
  <si>
    <t>Apr-2017</t>
  </si>
  <si>
    <t>Aug-2022</t>
  </si>
  <si>
    <t>Mar-2017</t>
  </si>
  <si>
    <t>1-Oct-2012</t>
  </si>
  <si>
    <t>30-Mar-2016</t>
  </si>
  <si>
    <t>https://www.linkedin.com/in/laviniapaternoster</t>
  </si>
  <si>
    <t>Research Associate</t>
  </si>
  <si>
    <t>16-Feb-2009</t>
  </si>
  <si>
    <t>30-Sep-2012</t>
  </si>
  <si>
    <t>Pharmacology and Therapeutics</t>
  </si>
  <si>
    <t>Medication Safety Committee</t>
  </si>
  <si>
    <t>St James's Hospital</t>
  </si>
  <si>
    <t>https://www.ncpe.ie/about/</t>
  </si>
  <si>
    <t>Spire Little Aston Hospital</t>
  </si>
  <si>
    <t>https://www.spirehealthcare.com/spire-little-aston-hospital//consultants/profiles/?filterConsultantType=consultant&amp;filterTreatmentSpeciality=Eczema+and+dermatitis+treatment</t>
  </si>
  <si>
    <t>School of Psychology</t>
  </si>
  <si>
    <t>https://profiles.cardiff.ac.uk/staff/hughesoa</t>
  </si>
  <si>
    <t>Psychology, Welsh Centre for Burns and Plastic Surgery</t>
  </si>
  <si>
    <t>Morriston Hospital</t>
  </si>
  <si>
    <t>Honorary Assistant</t>
  </si>
  <si>
    <t>Dec-2020</t>
  </si>
  <si>
    <t>https://www.dermareading.co.uk/team</t>
  </si>
  <si>
    <t>Honorary Senior Clinical Lecturer</t>
  </si>
  <si>
    <t>Eastman Dental Hospital</t>
  </si>
  <si>
    <t>https://www.dermareading.co.uk/dr-antonia-lloyd-lavery</t>
  </si>
  <si>
    <t>ZappedSkin</t>
  </si>
  <si>
    <t>https://www.zapped.org.uk/dr-antonia-lloyd-lavery.html</t>
  </si>
  <si>
    <t>https://www.topdoctors.co.uk/doctor/antonia-lloyd-lavery</t>
  </si>
  <si>
    <t>Rheumatology</t>
  </si>
  <si>
    <t>Nuffield Orthopaedic Centre</t>
  </si>
  <si>
    <t>Medicine</t>
  </si>
  <si>
    <t>Doctor</t>
  </si>
  <si>
    <t>https://kclpure.kcl.ac.uk/portal/en/persons/ruchika-kumari</t>
  </si>
  <si>
    <t>Speciality Registrar</t>
  </si>
  <si>
    <t>Chartered Clinical Psychology</t>
  </si>
  <si>
    <t>The Skin Psychologist</t>
  </si>
  <si>
    <t>Nov-2023</t>
  </si>
  <si>
    <t>https://www.linkedin.com/in/mark-turner-8901761a5/</t>
  </si>
  <si>
    <t>Oct-2017</t>
  </si>
  <si>
    <t>South London and Maudsley NHS Foundation Trust</t>
  </si>
  <si>
    <t>Oct-2012</t>
  </si>
  <si>
    <t>Paediatrics and Child Health</t>
  </si>
  <si>
    <t>University of Cape Town</t>
  </si>
  <si>
    <t>1-Jan-2018</t>
  </si>
  <si>
    <t>31-Dec-2027</t>
  </si>
  <si>
    <t>https://www.collegesidekick.com/study-docs/1369602</t>
  </si>
  <si>
    <t>Division of Informatics, Imaging and Data Sciences, School of Health Sciences</t>
  </si>
  <si>
    <t>15-Sep-2015</t>
  </si>
  <si>
    <t>14-Sep-2024</t>
  </si>
  <si>
    <t>Royal Brompton and Harefield hospitals</t>
  </si>
  <si>
    <t>Honorary Consultant</t>
  </si>
  <si>
    <t>1-Dec-2017</t>
  </si>
  <si>
    <t>University of Zagreb</t>
  </si>
  <si>
    <t>Visiting Professor</t>
  </si>
  <si>
    <t>Respiratory Medicine</t>
  </si>
  <si>
    <t>https://profiles.imperial.ac.uk/a.custovic/about</t>
  </si>
  <si>
    <t>Paediatric Allergy Group, Centre for Paediatrics and Child Health</t>
  </si>
  <si>
    <t>https://www.imperial.ac.uk/continuing-professional-development/short-courses/medicine/allergy/msc/scientific_basis_allergy/module-leaders/</t>
  </si>
  <si>
    <t>National University of Singapore</t>
  </si>
  <si>
    <t>Allergy</t>
  </si>
  <si>
    <t>1-Jan-2005</t>
  </si>
  <si>
    <t>14-Sep-2015</t>
  </si>
  <si>
    <t>1-Jun-1998</t>
  </si>
  <si>
    <t>31-May-2015</t>
  </si>
  <si>
    <t>The National Asthma Campaign Professorial</t>
  </si>
  <si>
    <t>Senior Clinical Research Fellow</t>
  </si>
  <si>
    <t>1-Jun-2002</t>
  </si>
  <si>
    <t>31-Dec-2004</t>
  </si>
  <si>
    <t>The National Asthma Campaign</t>
  </si>
  <si>
    <t>1-Jan-2000</t>
  </si>
  <si>
    <t>31-May-2002</t>
  </si>
  <si>
    <t>Respiratory Medicine and Allergy</t>
  </si>
  <si>
    <t>31-Dec-1999</t>
  </si>
  <si>
    <t>1-Jan-1995</t>
  </si>
  <si>
    <t>31-May-1998</t>
  </si>
  <si>
    <t>Manchester Royal Infirmary</t>
  </si>
  <si>
    <t>North West Lung Centre</t>
  </si>
  <si>
    <t>1-Jan-1993</t>
  </si>
  <si>
    <t>31-Dec-1994</t>
  </si>
  <si>
    <t>The Duchess of York Children's Hospital</t>
  </si>
  <si>
    <t>14-Jan-1992</t>
  </si>
  <si>
    <t>31-Dec-1992</t>
  </si>
  <si>
    <t>University Children's Hospital Sarajevo</t>
  </si>
  <si>
    <t>Jan-1988</t>
  </si>
  <si>
    <t>Surgery</t>
  </si>
  <si>
    <t>Clinical Center of the University of Sarajevo</t>
  </si>
  <si>
    <t>Dec-1986</t>
  </si>
  <si>
    <t>Jun-1987</t>
  </si>
  <si>
    <t>Accident and Emergency and Medical Centre</t>
  </si>
  <si>
    <t>University Clinical Hospital Mostar</t>
  </si>
  <si>
    <t>Resident Medical Officer</t>
  </si>
  <si>
    <t>Dec-1985</t>
  </si>
  <si>
    <t>Nov-1986</t>
  </si>
  <si>
    <t>Jun-1985</t>
  </si>
  <si>
    <t>Accident and Emergency</t>
  </si>
  <si>
    <t>1997</t>
  </si>
  <si>
    <t>https://www.linkedin.com/in/markchakravarty/details/experience/</t>
  </si>
  <si>
    <t>https://www.linkedin.com/in/aaron-hughes-443477177/</t>
  </si>
  <si>
    <t>Eczema Clinic</t>
  </si>
  <si>
    <t>https://eczemaclinic.uk/pages/dr-aaron-hughes</t>
  </si>
  <si>
    <t>Royal Free London NHS Foundation Trust</t>
  </si>
  <si>
    <t>Epsom and St Helier University Hospitals NHS Trust</t>
  </si>
  <si>
    <t>Kingston Hospital NHS Foundation Trust</t>
  </si>
  <si>
    <t>St George's University Hospitals NHS Foundation Trust</t>
  </si>
  <si>
    <t>Feb-2017</t>
  </si>
  <si>
    <t>Whittington Health NHS Trust</t>
  </si>
  <si>
    <t>Aug-2017</t>
  </si>
  <si>
    <t>Feb-2018</t>
  </si>
  <si>
    <t>NHS Lothian</t>
  </si>
  <si>
    <t>https://orcid.org/0000-0002-4786-7838</t>
  </si>
  <si>
    <t>Oct-2015</t>
  </si>
  <si>
    <t>https://www.linkedin.com/in/helen-alexander-80350b11a/</t>
  </si>
  <si>
    <t>Functional Microbiome Group / Moyes Group</t>
  </si>
  <si>
    <t>https://www.kcl.ac.uk/research/functional-microbiome-group-moyes-group</t>
  </si>
  <si>
    <t>Multiscale Biofilm Research Hub (MBRH)</t>
  </si>
  <si>
    <t>https://www.kcl.ac.uk/research/mbrh</t>
  </si>
  <si>
    <t>Dermatological and Non-Mucosal Biofilms</t>
  </si>
  <si>
    <t>Investigator</t>
  </si>
  <si>
    <t>https://www.kcl.ac.uk/research/dermatological-and-non-mucosal-biofilms</t>
  </si>
  <si>
    <t>3. EDUCATION_BACKGROUND</t>
  </si>
  <si>
    <t>Education_Type</t>
  </si>
  <si>
    <t>Certification</t>
  </si>
  <si>
    <t>Master</t>
  </si>
  <si>
    <t>MBA</t>
  </si>
  <si>
    <t>The Open University</t>
  </si>
  <si>
    <t>Sep-1997</t>
  </si>
  <si>
    <t>Jun-2002</t>
  </si>
  <si>
    <t>https://www.linkedin.com/in/nick-levell-mbe-6983b6207/details/education/</t>
  </si>
  <si>
    <t>Fellowship</t>
  </si>
  <si>
    <t>FRCP</t>
  </si>
  <si>
    <t>Royal College of Physicians</t>
  </si>
  <si>
    <t>MD</t>
  </si>
  <si>
    <t>The University of Manchester</t>
  </si>
  <si>
    <t>Sep-1994</t>
  </si>
  <si>
    <t>Postgraduate Diploma</t>
  </si>
  <si>
    <t>MRCP</t>
  </si>
  <si>
    <t>Bachelor</t>
  </si>
  <si>
    <t>MBChB</t>
  </si>
  <si>
    <t>Sep-1980</t>
  </si>
  <si>
    <t>Jul-1985</t>
  </si>
  <si>
    <t>FRCPCH</t>
  </si>
  <si>
    <t>Royal College of Paediatrics and Child Health</t>
  </si>
  <si>
    <t>Doctorate</t>
  </si>
  <si>
    <t>Molecular Genetics</t>
  </si>
  <si>
    <t>University College London</t>
  </si>
  <si>
    <t>MBBChir</t>
  </si>
  <si>
    <t>Medicine and Surgery</t>
  </si>
  <si>
    <t>University of Cambridge</t>
  </si>
  <si>
    <t>MA</t>
  </si>
  <si>
    <t>Neurophysiology</t>
  </si>
  <si>
    <t>Training</t>
  </si>
  <si>
    <t>Imperial College School of Medicine</t>
  </si>
  <si>
    <t>Birmingham Children's Hospital</t>
  </si>
  <si>
    <t>https://www.finder.bupa.co.uk/Consultant/view/28501/dr_sarah_h_wakelin</t>
  </si>
  <si>
    <t>BSc</t>
  </si>
  <si>
    <t>https://www.researchgate.net/profile/H-Hunter-2</t>
  </si>
  <si>
    <t>University of St Andrews</t>
  </si>
  <si>
    <t>https://www.gmc-uk.org/doctors/6028975</t>
  </si>
  <si>
    <t>FRCGP</t>
  </si>
  <si>
    <t>Royal College of General Practitioners</t>
  </si>
  <si>
    <t>15-May-2016</t>
  </si>
  <si>
    <t>MRCGP</t>
  </si>
  <si>
    <t>FHEA</t>
  </si>
  <si>
    <t>Diploma</t>
  </si>
  <si>
    <t>DRCOG</t>
  </si>
  <si>
    <t>DE</t>
  </si>
  <si>
    <t>1-Nov-2004</t>
  </si>
  <si>
    <t>31-Dec-2009</t>
  </si>
  <si>
    <t>1-Oct-1992</t>
  </si>
  <si>
    <t>30-Jun-1998</t>
  </si>
  <si>
    <t>BMedSc(Hons)</t>
  </si>
  <si>
    <t>Pathological Studies</t>
  </si>
  <si>
    <t>1-Sep-1995</t>
  </si>
  <si>
    <t>30-Jun-1996</t>
  </si>
  <si>
    <t>BMedSci</t>
  </si>
  <si>
    <t>Clinical fellowship</t>
  </si>
  <si>
    <t>Acute Medical Dermatology</t>
  </si>
  <si>
    <t>MBBCh BAO</t>
  </si>
  <si>
    <t>National University of Ireland</t>
  </si>
  <si>
    <t>https://www.gmc-uk.org/doctors/6079243</t>
  </si>
  <si>
    <t>https://www.emedevents.com/speaker-profile/celia-moss</t>
  </si>
  <si>
    <t>https://www.ichthyosis.org.uk/faqs/professor-celia-moss-obe</t>
  </si>
  <si>
    <t>University of London</t>
  </si>
  <si>
    <t>https://www.gmc-uk.org/doctors/2272009</t>
  </si>
  <si>
    <t>https://www.gmc-uk.org/doctors/2651958</t>
  </si>
  <si>
    <t>Clinical Research Training Fellowship</t>
  </si>
  <si>
    <t>MRC</t>
  </si>
  <si>
    <t>Clinical Pharmacology and Therapeutics</t>
  </si>
  <si>
    <t>BMBS</t>
  </si>
  <si>
    <t>Aug-2004</t>
  </si>
  <si>
    <t>https://www.gmc-uk.org/doctors/6101623</t>
  </si>
  <si>
    <t>Board Certified</t>
  </si>
  <si>
    <t>American Board of Dermatology</t>
  </si>
  <si>
    <t>https://www.topdoctors.co.uk/doctor/tamara-wang-griffiths</t>
  </si>
  <si>
    <t>FAAD</t>
  </si>
  <si>
    <t>University of Michigan</t>
  </si>
  <si>
    <t>1-Nov-1991</t>
  </si>
  <si>
    <t>Medical Hypnotherapy</t>
  </si>
  <si>
    <t>London College Of Clinical Hypnosis</t>
  </si>
  <si>
    <t>https://www.finder.bupa.co.uk/Consultant/view/83187/dr_susannah_baron</t>
  </si>
  <si>
    <t>https://www.linkedin.com/in/paula-beattie-bb063bb0/details/education/</t>
  </si>
  <si>
    <t>University of Dundee</t>
  </si>
  <si>
    <t>Jun-2003</t>
  </si>
  <si>
    <t>Jun-2007</t>
  </si>
  <si>
    <t>Nov-1999</t>
  </si>
  <si>
    <t>University of Toronto</t>
  </si>
  <si>
    <t>Apr-2003</t>
  </si>
  <si>
    <t>Jul-2003</t>
  </si>
  <si>
    <t>Queen's University Belfast</t>
  </si>
  <si>
    <t>Clinical Training</t>
  </si>
  <si>
    <t>Wellcome Trust</t>
  </si>
  <si>
    <t>https://www.linkedin.com/in/dr-george-millington-50a74a14/details/education/</t>
  </si>
  <si>
    <t>Specialist Training</t>
  </si>
  <si>
    <t>12-Feb-2007</t>
  </si>
  <si>
    <t>Internal Medicine and Infectious Diseases</t>
  </si>
  <si>
    <t>Catholic University of Louvain</t>
  </si>
  <si>
    <t>Cell Signalling Pathway</t>
  </si>
  <si>
    <t>1-Oct-1994</t>
  </si>
  <si>
    <t>1-Oct-1998</t>
  </si>
  <si>
    <t>https://www.nottingham.ac.uk/research/groups/cebd/documents/patientscarers/cebd-patient-panel-newsletter-5-final-version.pdf</t>
  </si>
  <si>
    <t>1-Oct-1991</t>
  </si>
  <si>
    <t>https://orcid.org/0000-0002-2281-7367</t>
  </si>
  <si>
    <t>Technical University of Braunschweig</t>
  </si>
  <si>
    <t>https://www.hbku.edu.qa/en/staff/martin-steinhoff</t>
  </si>
  <si>
    <t>https://scitemed.com/Press/131/Welcome-Prof--Martin-Steinhoff-as-Editor-in-Chief-in-Archives-of-Clinical-Dermatology</t>
  </si>
  <si>
    <t>University of Marburg</t>
  </si>
  <si>
    <t>Oct-2001</t>
  </si>
  <si>
    <t>Oct-1986</t>
  </si>
  <si>
    <t>Dec-1994</t>
  </si>
  <si>
    <t>MSc</t>
  </si>
  <si>
    <t>Oct-1990</t>
  </si>
  <si>
    <t>FRCPI</t>
  </si>
  <si>
    <t>Royal College of Physicians of Ireland</t>
  </si>
  <si>
    <t>Oct-1983</t>
  </si>
  <si>
    <t>Sep-1986</t>
  </si>
  <si>
    <t>Royal Free Hospital</t>
  </si>
  <si>
    <t>The Children’s Hospital at Westmead</t>
  </si>
  <si>
    <t>https://www.gmc-uk.org/doctors/3140956</t>
  </si>
  <si>
    <t>Systems and Control theory</t>
  </si>
  <si>
    <t>The University of Tokyo</t>
  </si>
  <si>
    <t>Molecular Microbiology</t>
  </si>
  <si>
    <t>University of Central Lancashire</t>
  </si>
  <si>
    <t>https://www.linkedin.com/in/simon-danby-408169124/</t>
  </si>
  <si>
    <t>Applied Biochemistry</t>
  </si>
  <si>
    <t>https://www.linkedin.com/in/sandra-lawton-obe-queen-s-nurse-b292a730/</t>
  </si>
  <si>
    <t>RN</t>
  </si>
  <si>
    <t>SRN</t>
  </si>
  <si>
    <t>Peterborough School of Nursing</t>
  </si>
  <si>
    <t>OND</t>
  </si>
  <si>
    <t>Ophthalmic Nursing Diploma</t>
  </si>
  <si>
    <t>DVD</t>
  </si>
  <si>
    <t>https://www.researchgate.net/profile/Jui-Vyas</t>
  </si>
  <si>
    <t>DDSC</t>
  </si>
  <si>
    <t>Medical Education</t>
  </si>
  <si>
    <t>University of Mumbai</t>
  </si>
  <si>
    <t>https://www.gmc-uk.org/doctors/5206616</t>
  </si>
  <si>
    <t>FMedSci</t>
  </si>
  <si>
    <t>Academy of Medical Sciences</t>
  </si>
  <si>
    <t>DPhil</t>
  </si>
  <si>
    <t>BMBCh</t>
  </si>
  <si>
    <t>https://www.linkedin.com/in/graham-ogg-81814a36</t>
  </si>
  <si>
    <t>https://www.linkedin.com/in/graham-ogg-81814a36/</t>
  </si>
  <si>
    <t>Speciality Training</t>
  </si>
  <si>
    <t>Postgraduate Training</t>
  </si>
  <si>
    <t>St George's Hospital</t>
  </si>
  <si>
    <t>Clinical Dermatology</t>
  </si>
  <si>
    <t>St John’s Institute of Dermatology</t>
  </si>
  <si>
    <t>University Hospital of Derby and Burton NHS Foundation Trust</t>
  </si>
  <si>
    <t>https://www.psychodermatology.co.uk/about-the-team</t>
  </si>
  <si>
    <t>University of Mysore</t>
  </si>
  <si>
    <t>Postgraduate Certificate</t>
  </si>
  <si>
    <t>PGCert</t>
  </si>
  <si>
    <t>Health Services Research</t>
  </si>
  <si>
    <t>University of York</t>
  </si>
  <si>
    <t>PGCHE</t>
  </si>
  <si>
    <t>BA(Hons)</t>
  </si>
  <si>
    <t>Economics</t>
  </si>
  <si>
    <t>University of Kent</t>
  </si>
  <si>
    <t>Medical Statistics</t>
  </si>
  <si>
    <t>University of Leicester</t>
  </si>
  <si>
    <t>https://www.jaci-inpractice.org/content/edboard</t>
  </si>
  <si>
    <t>MRCPCH</t>
  </si>
  <si>
    <t>Beit Memorial Research Fellow</t>
  </si>
  <si>
    <t>D Phil</t>
  </si>
  <si>
    <t>The University of Western Australia</t>
  </si>
  <si>
    <t>BMedSci (Hons)</t>
  </si>
  <si>
    <t>Philosophy</t>
  </si>
  <si>
    <t>https://www.linkedin.com/in/helen-brough-107b8038/details/education/</t>
  </si>
  <si>
    <t>MA (Hons)</t>
  </si>
  <si>
    <t>University of Bath</t>
  </si>
  <si>
    <t>Atopic Eczema</t>
  </si>
  <si>
    <t>Human Genetics, Medical Genetics</t>
  </si>
  <si>
    <t>University of Edinburgh</t>
  </si>
  <si>
    <t>Genetics</t>
  </si>
  <si>
    <t>Biology</t>
  </si>
  <si>
    <t>5-Oct-2001</t>
  </si>
  <si>
    <t>30-Jul-2004</t>
  </si>
  <si>
    <t>https://orcid.org/0000-0003-2514-0889</t>
  </si>
  <si>
    <t>MRCP-Derm</t>
  </si>
  <si>
    <t>https://www.finder.bupa.co.uk/Consultant/view/228989/dr_simona_ungureanu</t>
  </si>
  <si>
    <t>MD (Hons)</t>
  </si>
  <si>
    <t>University of Medicine and Pharmacy "Grigore T. Popa"</t>
  </si>
  <si>
    <t>Oct-2020</t>
  </si>
  <si>
    <t>Clinical Psychology | Mental Health</t>
  </si>
  <si>
    <t>Swansea University</t>
  </si>
  <si>
    <t>Sep-2019</t>
  </si>
  <si>
    <t>Nov-2020</t>
  </si>
  <si>
    <t>Counselling Studies and Psychology</t>
  </si>
  <si>
    <t>University of Wales Trinity Saint David</t>
  </si>
  <si>
    <t>Sep-2016</t>
  </si>
  <si>
    <t>Medical Sciences</t>
  </si>
  <si>
    <t>UCL Medical School</t>
  </si>
  <si>
    <t>https://www.gmc-uk.org/doctors/7427101</t>
  </si>
  <si>
    <t>DClinPsy</t>
  </si>
  <si>
    <t>Oct-2009</t>
  </si>
  <si>
    <t>https://www.linkedin.com/in/mark-turner-8901761a5/details/education/</t>
  </si>
  <si>
    <t>MEd</t>
  </si>
  <si>
    <t>The Psychology of Education</t>
  </si>
  <si>
    <t>Sep-2006</t>
  </si>
  <si>
    <t>Sep-2007</t>
  </si>
  <si>
    <t>Sports and Exercises Sciences</t>
  </si>
  <si>
    <t>Sep-2002</t>
  </si>
  <si>
    <t>Jun-2005</t>
  </si>
  <si>
    <t>European Academy of Allergy and Clinical Immunology</t>
  </si>
  <si>
    <t>FaOP</t>
  </si>
  <si>
    <t>Association of Physicians of Great Britain and Ireland</t>
  </si>
  <si>
    <t>FEAACI</t>
  </si>
  <si>
    <t>1-Jun-2020</t>
  </si>
  <si>
    <t>Academy of Sciences and Arts of Bosnia and Herzegovina</t>
  </si>
  <si>
    <t>1-Jun-2019</t>
  </si>
  <si>
    <t>https://profiles.imperial.ac.uk/a.custovic/professional?favouritesFirst=true&amp;perPage=25&amp;sort=dateDesc&amp;startFrom=0</t>
  </si>
  <si>
    <t>FAAAAI</t>
  </si>
  <si>
    <t>American Academy of Allergy, Asthma, and Immunology</t>
  </si>
  <si>
    <t>1-Sep-1996</t>
  </si>
  <si>
    <t>1-Sep-1993</t>
  </si>
  <si>
    <t>15-Oct-1995</t>
  </si>
  <si>
    <t>Experimental Medicine</t>
  </si>
  <si>
    <t>International University of Sarajevo</t>
  </si>
  <si>
    <t>1-Sep-1988</t>
  </si>
  <si>
    <t>1-Jun-1991</t>
  </si>
  <si>
    <t>1-Sep-1979</t>
  </si>
  <si>
    <t>1-Jun-1985</t>
  </si>
  <si>
    <t>Alliance Manchester Business School</t>
  </si>
  <si>
    <t>https://www.linkedin.com/in/markchakravarty/details/education/</t>
  </si>
  <si>
    <t>MBCh</t>
  </si>
  <si>
    <t>https://www.gmc-uk.org/doctors/4176284</t>
  </si>
  <si>
    <t>QDip</t>
  </si>
  <si>
    <t>BSc(Hons)</t>
  </si>
  <si>
    <t>https://www.gmc-uk.org/doctors/7264617</t>
  </si>
  <si>
    <t>https://www.linkedin.com/in/helen-alexander-80350b11a/details/education/</t>
  </si>
  <si>
    <t>https://www.eczemacouncil.org/assets/Speakers/BIO/Alexander_Helen%202022.pdf</t>
  </si>
  <si>
    <t>4. AREA_OF_INTEREST</t>
  </si>
  <si>
    <t>Area_of_Interest</t>
  </si>
  <si>
    <t>Cutaneous Vasculitis</t>
  </si>
  <si>
    <t>https://www.researchgate.net/profile/Nick-Levell/7</t>
  </si>
  <si>
    <t>Eczema</t>
  </si>
  <si>
    <t>https://research-portal.uea.ac.uk/en/persons/nick-levell</t>
  </si>
  <si>
    <t>Skin Cancer</t>
  </si>
  <si>
    <t>Skin Vasculitis</t>
  </si>
  <si>
    <t>Acne</t>
  </si>
  <si>
    <t>https://www.gosh.ae/consultants/professor-veronica-kinsler</t>
  </si>
  <si>
    <t>Genetic Skin Disorder</t>
  </si>
  <si>
    <t>Paediatric Skin Disorder</t>
  </si>
  <si>
    <t>Psoriasis</t>
  </si>
  <si>
    <t>Actinic Keratosis</t>
  </si>
  <si>
    <t>Allergic Skin Disease</t>
  </si>
  <si>
    <t>Facial Rashes</t>
  </si>
  <si>
    <t>Skin Pigment Disorder</t>
  </si>
  <si>
    <t>Food Allergy</t>
  </si>
  <si>
    <t>https://www.finder.bupa.co.uk/Consultant/view/197390/dr_sarah_walsh</t>
  </si>
  <si>
    <t>Sarcoidosis</t>
  </si>
  <si>
    <t>Inflammatory Skin Disease</t>
  </si>
  <si>
    <t>https://www.finder.bupa.co.uk/Consultant/view/21285/dr_mary_glover</t>
  </si>
  <si>
    <t>PHACE Syndrome</t>
  </si>
  <si>
    <t>Tumours</t>
  </si>
  <si>
    <t>Atopic Dermatitis</t>
  </si>
  <si>
    <t>Plaque Psoriasis</t>
  </si>
  <si>
    <t>Psoriatic Arthritis</t>
  </si>
  <si>
    <t>Skin Disease</t>
  </si>
  <si>
    <t>https://thetweakmentsguide.com/practitioners/dr-tamara-griffiths/</t>
  </si>
  <si>
    <t>Hair Disease</t>
  </si>
  <si>
    <t>Nail Disease</t>
  </si>
  <si>
    <t>Hair Loss</t>
  </si>
  <si>
    <t>Mole Checks</t>
  </si>
  <si>
    <t>https://astar-register.org/clinicians-and-participating-centres/</t>
  </si>
  <si>
    <t>Vascular Anomalies</t>
  </si>
  <si>
    <t>https://eczema.org/what-we-do/our-people/medical-advisory-board/medical-advisory-board/</t>
  </si>
  <si>
    <t>Genetic Disorder</t>
  </si>
  <si>
    <t>Urticaria</t>
  </si>
  <si>
    <t>Allergic Disease</t>
  </si>
  <si>
    <t>https://www.auctoresonline.org/journals/international-journal-of-clinical-case-reports-and-reviews/editor-profiles</t>
  </si>
  <si>
    <t>Chronic Inflammatory Disease</t>
  </si>
  <si>
    <t>Pruritus</t>
  </si>
  <si>
    <t>Rosacea</t>
  </si>
  <si>
    <t>Autoimmune Diseases</t>
  </si>
  <si>
    <t>https://www.southampton.ac.uk/people/5x6d2n/professor-miriam-santer#biography</t>
  </si>
  <si>
    <t>Cellulitis</t>
  </si>
  <si>
    <t>Skin Infection</t>
  </si>
  <si>
    <t>https://www.emedevents.com/speaker-profile/miriam-santer</t>
  </si>
  <si>
    <t>Contact Dermatitis</t>
  </si>
  <si>
    <t>Ichthyosis</t>
  </si>
  <si>
    <t>Rosacea Dermatitis</t>
  </si>
  <si>
    <t>Skin Barrier Dysfunction</t>
  </si>
  <si>
    <t>Hidradenitis Suppurativa</t>
  </si>
  <si>
    <t>Immune Dysregulatory Disorder</t>
  </si>
  <si>
    <t>Primary Immunodeficiency</t>
  </si>
  <si>
    <t>Allergic Conjunctivitis</t>
  </si>
  <si>
    <t>https://guysandstthomasspecialistcare.co.uk/specialists/helen-brough/</t>
  </si>
  <si>
    <t>Allergic Rhinitis</t>
  </si>
  <si>
    <t>Asthma</t>
  </si>
  <si>
    <t>Latex Allergy</t>
  </si>
  <si>
    <t>Sinusitis</t>
  </si>
  <si>
    <t>https://www.medifind.com/doctors/laura-m-howells/210329547</t>
  </si>
  <si>
    <t>https://research-information.bris.ac.uk/en/persons/lavinia-paternoster</t>
  </si>
  <si>
    <t>https://www.bristol.ac.uk/people/person/Lavinia-Paternoster-cb3a38ec-2cc1-43d0-b062-3b73c8386b2a/</t>
  </si>
  <si>
    <t>https://www.spirehealthcare.com/consultant-profiles/dr-simona-ungureanu-c6100202/</t>
  </si>
  <si>
    <t>Dermatitis</t>
  </si>
  <si>
    <t>Vitiligo</t>
  </si>
  <si>
    <t>Autoimmune Blistering Disease</t>
  </si>
  <si>
    <t>Connective Tissue Disease</t>
  </si>
  <si>
    <t>Body Dysmorphic Disorder</t>
  </si>
  <si>
    <t>https://www.linkedin.com/in/mark-turner-8901761a5/?originalSubdomain=uk</t>
  </si>
  <si>
    <t>Immunobullous Disease</t>
  </si>
  <si>
    <t>https://www.imperial.nhs.uk/consultant-directory/adnan-custovic</t>
  </si>
  <si>
    <t>https://www.researchgate.net/profile/Aaron-Hughes-6</t>
  </si>
  <si>
    <t>5. CLINICAL_TRIALS</t>
  </si>
  <si>
    <t>Trial_Code</t>
  </si>
  <si>
    <t>Trial_Title</t>
  </si>
  <si>
    <t>Trial_Condition</t>
  </si>
  <si>
    <t>Trial_Sponsor</t>
  </si>
  <si>
    <t>Collaborators</t>
  </si>
  <si>
    <t>Study_Type</t>
  </si>
  <si>
    <t>Funder_Type</t>
  </si>
  <si>
    <t>Trial_Status</t>
  </si>
  <si>
    <t>Trial_Phase</t>
  </si>
  <si>
    <t>PMID: 32920824</t>
  </si>
  <si>
    <t>Middle Author</t>
  </si>
  <si>
    <t>An economic evaluation of the randomized controlled trial of topical corticosteroid and home-based narrowband ultraviolet B for active and limited vitiligo (the HI-Light Vitiligo Trial)</t>
  </si>
  <si>
    <t>National Institute for Health and Care Research</t>
  </si>
  <si>
    <t>Journal Article | Randomized Controlled Trial | Research Support, Non-U.S. Gov't</t>
  </si>
  <si>
    <t>May-2021</t>
  </si>
  <si>
    <t>https://pubmed.ncbi.nlm.nih.gov/32920824</t>
  </si>
  <si>
    <t>PMID: 33006767</t>
  </si>
  <si>
    <t>Randomized controlled trial of topical corticosteroid and home-based narrowband ultraviolet B for active and limited vitiligo: results of the HI-Light Vitiligo Trial</t>
  </si>
  <si>
    <t>https://pubmed.ncbi.nlm.nih.gov/33006767</t>
  </si>
  <si>
    <t>PMID: 33245043</t>
  </si>
  <si>
    <t>Home-based narrowband UVB, topical corticosteroid or combination for children and adults with vitiligo: HI-Light Vitiligo three-arm RCT</t>
  </si>
  <si>
    <t>Journal Article | Multicenter Study | Randomized Controlled Trial | Research Support, Non-U.S. Gov't</t>
  </si>
  <si>
    <t>https://pubmed.ncbi.nlm.nih.gov/33245043</t>
  </si>
  <si>
    <t>PMID: 29607480</t>
  </si>
  <si>
    <t>Prospective study in bullous pemphigoid: association of high serum anti-BP180 IgG levels with increased mortality and reduced Karnofsky score</t>
  </si>
  <si>
    <t>Bullous Pemphigoid</t>
  </si>
  <si>
    <t>Journal Article | Multicenter Study | Randomized Controlled Trial</t>
  </si>
  <si>
    <t>Oct-2018</t>
  </si>
  <si>
    <t>https://pubmed.ncbi.nlm.nih.gov/29607480</t>
  </si>
  <si>
    <t>PMID: 28168736</t>
  </si>
  <si>
    <t>Last Author</t>
  </si>
  <si>
    <t>Assessment of a 3-Dimensional Computerised psoriasis area and severity index (PASI) Tool for calculating and documenting PASI scores</t>
  </si>
  <si>
    <t>Letter | Randomized Controlled Trial</t>
  </si>
  <si>
    <t>https://pubmed.ncbi.nlm.nih.gov/28168736</t>
  </si>
  <si>
    <t>PMID: 8592060</t>
  </si>
  <si>
    <t>Inhibitors of nitric oxide synthase in human skin</t>
  </si>
  <si>
    <t>Nitric Oxide Synthase</t>
  </si>
  <si>
    <t>Clinical Trial | Journal Article | Randomized Controlled Trial | Research Support, Non-U.S. Gov't</t>
  </si>
  <si>
    <t>Jan-1996</t>
  </si>
  <si>
    <t>https://pubmed.ncbi.nlm.nih.gov/8592060</t>
  </si>
  <si>
    <t>PMID: 7747540</t>
  </si>
  <si>
    <t>First Author</t>
  </si>
  <si>
    <t>Remission of ordinary psoriasis following a short clearance course of cyclosporin</t>
  </si>
  <si>
    <t>Jan-1995</t>
  </si>
  <si>
    <t>https://pubmed.ncbi.nlm.nih.gov/7747540</t>
  </si>
  <si>
    <t>PMID: 8148281</t>
  </si>
  <si>
    <t>Maintenance treatment with cyclosporin in atopic eczema</t>
  </si>
  <si>
    <t>Mar-1994</t>
  </si>
  <si>
    <t>https://pubmed.ncbi.nlm.nih.gov/8148281</t>
  </si>
  <si>
    <t>NCT06397664</t>
  </si>
  <si>
    <t>Responsible Party | Contact</t>
  </si>
  <si>
    <t>A Quantitative and Qualitative Study on the Impact of Chronic Adolescent Skin Conditions on Sexual Health</t>
  </si>
  <si>
    <t>Psychological</t>
  </si>
  <si>
    <t>Observational Study</t>
  </si>
  <si>
    <t>Other</t>
  </si>
  <si>
    <t>29-Apr-2024</t>
  </si>
  <si>
    <t>https://clinicaltrials.gov/study/NCT06397664</t>
  </si>
  <si>
    <t>PMID: 37722926</t>
  </si>
  <si>
    <t>Efficacy and safety of ciclosporin versus methotrexate in the treatment of severe atopic dermatitis in children and young people (TREAT): a multicentre parallel group assessor-blinded clinical trial</t>
  </si>
  <si>
    <t>16-Nov-2023</t>
  </si>
  <si>
    <t>https://pubmed.ncbi.nlm.nih.gov/37722926</t>
  </si>
  <si>
    <t>PMID: 37951245</t>
  </si>
  <si>
    <t>Not Found</t>
  </si>
  <si>
    <t>Orismilast in moderate-to-severe psoriasis: Efficacy and safety from a 16-week, randomized, double-blinded, placebo-controlled, dose-finding, and phase 2b trial (IASOS)</t>
  </si>
  <si>
    <t>UNION Therapeutics A/S</t>
  </si>
  <si>
    <t>Mar-2024</t>
  </si>
  <si>
    <t>https://pubmed.ncbi.nlm.nih.gov/37951245</t>
  </si>
  <si>
    <t>PMID: 36912484</t>
  </si>
  <si>
    <t>Maintained improvement in physician- and patient-reported outcomes with baricitinib in adults with moderate-to-severe atopic dermatitis who were treated for up to 104 weeks in a randomized trial</t>
  </si>
  <si>
    <t>Dec-2023</t>
  </si>
  <si>
    <t>https://pubmed.ncbi.nlm.nih.gov/36912484</t>
  </si>
  <si>
    <t>PMID: 29451693</t>
  </si>
  <si>
    <t>Acute psychosocial stress downregulates N-methyl-d-aspartate receptors in healthy human skin</t>
  </si>
  <si>
    <t>Acute Psychosocial Stress</t>
  </si>
  <si>
    <t>Jun-2018</t>
  </si>
  <si>
    <t>https://pubmed.ncbi.nlm.nih.gov/29451693</t>
  </si>
  <si>
    <t>PMID: 39397570</t>
  </si>
  <si>
    <t>Low-dose titrated amitriptyline as second-line treatment for adults with irritable bowel syndrome in primary care: the ATLANTIS RCT</t>
  </si>
  <si>
    <t>Irritable Bowel Syndrome</t>
  </si>
  <si>
    <t>Oct-2024</t>
  </si>
  <si>
    <t>https://pubmed.ncbi.nlm.nih.gov/39397570</t>
  </si>
  <si>
    <t>PMID: 38194207</t>
  </si>
  <si>
    <t>Cost-effectiveness of two online interventions supporting self-care for eczema for parents/carers and young people</t>
  </si>
  <si>
    <t>Journal Article | Randomized Controlled Trial</t>
  </si>
  <si>
    <t>Sep-2024</t>
  </si>
  <si>
    <t>https://pubmed.ncbi.nlm.nih.gov/38194207</t>
  </si>
  <si>
    <t>PMID: 39268864</t>
  </si>
  <si>
    <t>Clinical and cost-effectiveness of spironolactone in treating persistent facial acne in women: SAFA double-blinded RCT</t>
  </si>
  <si>
    <t>Journal Article | Pragmatic Clinical Trial | Research Support, Non-U.S. Gov't</t>
  </si>
  <si>
    <t>https://pubmed.ncbi.nlm.nih.gov/39268864</t>
  </si>
  <si>
    <t>PMID: 38499295</t>
  </si>
  <si>
    <t>Education to improve timeliness of shingles diagnosis in primary care: a cluster randomised study within a trial with nested qualitative study</t>
  </si>
  <si>
    <t>Shingles</t>
  </si>
  <si>
    <t>https://pubmed.ncbi.nlm.nih.gov/38499295</t>
  </si>
  <si>
    <t>PMID: 39021147</t>
  </si>
  <si>
    <t>Emollient application from birth to prevent eczema in high-risk children: the BEEP RCT</t>
  </si>
  <si>
    <t>Jul-2024</t>
  </si>
  <si>
    <t>https://pubmed.ncbi.nlm.nih.gov/39021147</t>
  </si>
  <si>
    <t>PMID: 38113393</t>
  </si>
  <si>
    <t>Parent satisfaction with lotion, cream, gel and ointment emollient types: secondary analysis of the Best Emollients for Eczema study</t>
  </si>
  <si>
    <t>21-May-2024</t>
  </si>
  <si>
    <t>https://pubmed.ncbi.nlm.nih.gov/38113393</t>
  </si>
  <si>
    <t>PMID: 38508652</t>
  </si>
  <si>
    <t>Talking in primary care (TIP): protocol for a cluster-randomised controlled trial in UK primary care to assess clinical and cost-effectiveness of communication skills e-learning for practitioners on patients' musculoskeletal pain and enablement</t>
  </si>
  <si>
    <t>Musculoskeletal Disorders</t>
  </si>
  <si>
    <t>Clinical Trial Protocol | Journal Article</t>
  </si>
  <si>
    <t>19-Mar-2024</t>
  </si>
  <si>
    <t>https://pubmed.ncbi.nlm.nih.gov/38508652</t>
  </si>
  <si>
    <t>PMID: 38512051</t>
  </si>
  <si>
    <t>Lower urinary tract symptoms in men: the TRIUMPH cluster RCT</t>
  </si>
  <si>
    <t>Lower Urinary Tract Symptoms</t>
  </si>
  <si>
    <t>https://pubmed.ncbi.nlm.nih.gov/38512051</t>
  </si>
  <si>
    <t>PMID: 38296301</t>
  </si>
  <si>
    <t>Cost-effectiveness of a primary healthcare intervention to treat male lower urinary tract symptoms: the TRIUMPH cluster randomised controlled trial</t>
  </si>
  <si>
    <t>Bristol Randomised Trials Collaboration</t>
  </si>
  <si>
    <t>30-Jan-2024</t>
  </si>
  <si>
    <t>https://pubmed.ncbi.nlm.nih.gov/38296301</t>
  </si>
  <si>
    <t>PMID: 38768129</t>
  </si>
  <si>
    <t>Rapid respiratory microbiological point-of-care-testing and antibiotic prescribing in primary care: Protocol for the RAPID-TEST randomised controlled trial</t>
  </si>
  <si>
    <t>Antibiotics</t>
  </si>
  <si>
    <t>Bristol Trials Centre</t>
  </si>
  <si>
    <t>https://pubmed.ncbi.nlm.nih.gov/38768129</t>
  </si>
  <si>
    <t>PMID: 38081673</t>
  </si>
  <si>
    <t>Cost-effectiveness of Spironolactone for Adult Female Acne (SAFA): economic evaluation alongside a randomised controlled trial</t>
  </si>
  <si>
    <t>11-Dec-2023</t>
  </si>
  <si>
    <t>https://pubmed.ncbi.nlm.nih.gov/38081673</t>
  </si>
  <si>
    <t>PMID: 37967894</t>
  </si>
  <si>
    <t>Treatment of lower urinary tract symptoms in men in primary care using a conservative intervention: cluster randomised controlled trial</t>
  </si>
  <si>
    <t>National Institute for Health and Care Research | University of Bristol</t>
  </si>
  <si>
    <t>15-Nov-2023</t>
  </si>
  <si>
    <t>https://pubmed.ncbi.nlm.nih.gov/37967894</t>
  </si>
  <si>
    <t>PMID: 37858323</t>
  </si>
  <si>
    <t>Amitriptyline at Low-Dose and Titrated for Irritable Bowel Syndrome as Second-Line Treatment in primary care (ATLANTIS): a randomised, double-blind, placebo-controlled, phase 3 trial</t>
  </si>
  <si>
    <t>Clinical Trial, Phase III | Journal Article | Randomized Controlled Trial | Research Support, Non-U.S. Gov't</t>
  </si>
  <si>
    <t>11-Nov-2023</t>
  </si>
  <si>
    <t>https://pubmed.ncbi.nlm.nih.gov/37858323</t>
  </si>
  <si>
    <t>PMID: 37574761</t>
  </si>
  <si>
    <t>Emollients for preventing atopic eczema: Cost-effectiveness analysis of the BEEP trial</t>
  </si>
  <si>
    <t>Oct-2023</t>
  </si>
  <si>
    <t>https://pubmed.ncbi.nlm.nih.gov/37574761</t>
  </si>
  <si>
    <t>PMID: 37924282</t>
  </si>
  <si>
    <t>Comparison of lotions, creams, gels and ointments for the treatment of childhood eczema: the BEE RCT</t>
  </si>
  <si>
    <t>https://pubmed.ncbi.nlm.nih.gov/37924282</t>
  </si>
  <si>
    <t>PMID: 37192767</t>
  </si>
  <si>
    <t>Effectiveness of spironolactone for women with acne vulgaris (SAFA) in England and Wales: pragmatic, multicentre, phase 3, double blind, randomised controlled trial</t>
  </si>
  <si>
    <t>Acne Vulgaris</t>
  </si>
  <si>
    <t>16-May-2023</t>
  </si>
  <si>
    <t>https://pubmed.ncbi.nlm.nih.gov/37192767</t>
  </si>
  <si>
    <t>PMID: 36263451</t>
  </si>
  <si>
    <t>Emollients for prevention of atopic dermatitis: 5-year findings from the BEEP randomized trial</t>
  </si>
  <si>
    <t>Nottingham Clinical Trials Unit</t>
  </si>
  <si>
    <t>Apr-2023</t>
  </si>
  <si>
    <t>https://pubmed.ncbi.nlm.nih.gov/36263451</t>
  </si>
  <si>
    <t>PMID: 36740888</t>
  </si>
  <si>
    <t>Eczema Care Online behavioural interventions to support self-care for children and young people: two independent, pragmatic, randomised controlled trials</t>
  </si>
  <si>
    <t>Journal Article | Pragmatic Clinical Trial</t>
  </si>
  <si>
    <t>7-Dec-2022</t>
  </si>
  <si>
    <t>https://pubmed.ncbi.nlm.nih.gov/36740888</t>
  </si>
  <si>
    <t>PMID: 35617974</t>
  </si>
  <si>
    <t>Effectiveness and safety of lotion, cream, gel, and ointment emollients for childhood eczema: a pragmatic, randomised, phase 4, superiority trial</t>
  </si>
  <si>
    <t>Clinical Trial, Phase IV | Journal Article | Randomized Controlled Trial | Research Support, Non-U.S. Gov't</t>
  </si>
  <si>
    <t>https://pubmed.ncbi.nlm.nih.gov/35617974</t>
  </si>
  <si>
    <t>PMID: 35804433</t>
  </si>
  <si>
    <t>Amitriptyline at low-dose and titrated for irritable bowel syndrome as second-line treatment (The ATLANTIS trial): protocol for a randomised double-blind placebo-controlled trial in primary care</t>
  </si>
  <si>
    <t>Amitriptyline</t>
  </si>
  <si>
    <t>8-Jul-2022</t>
  </si>
  <si>
    <t>https://pubmed.ncbi.nlm.nih.gov/35804433</t>
  </si>
  <si>
    <t>PMID: 34877731</t>
  </si>
  <si>
    <t>Frequency of guideline-defined cow's milk allergy symptoms in infants: Secondary analysis of EAT trial data</t>
  </si>
  <si>
    <t>Cow's Milk Allergy</t>
  </si>
  <si>
    <t>Jan-2022</t>
  </si>
  <si>
    <t>https://pubmed.ncbi.nlm.nih.gov/34877731</t>
  </si>
  <si>
    <t>PMID: 35034867</t>
  </si>
  <si>
    <t>Qualitative Assessment of the Conservative Management of Nocturia with Standardised Written Materials for Lower Urinary Tract Symptoms in Men Treated in Primary Care</t>
  </si>
  <si>
    <t>https://pubmed.ncbi.nlm.nih.gov/35034867</t>
  </si>
  <si>
    <t>PMID: 34446504</t>
  </si>
  <si>
    <t>Spironolactone for adult female acne (SAFA): protocol for a double-blind, placebo-controlled, phase III randomised study of spironolactone as systemic therapy for acne in adult women</t>
  </si>
  <si>
    <t>Clinical Trial Protocol | Journal Article | Research Support, Non-U.S. Gov't</t>
  </si>
  <si>
    <t>26-Aug-2021</t>
  </si>
  <si>
    <t>https://pubmed.ncbi.nlm.nih.gov/34446504</t>
  </si>
  <si>
    <t>PMID: 33386634</t>
  </si>
  <si>
    <t>Test-guided dietary management of eczema in children: A randomized controlled feasibility trial (TEST)</t>
  </si>
  <si>
    <t>Mar-2021</t>
  </si>
  <si>
    <t>https://pubmed.ncbi.nlm.nih.gov/33386634</t>
  </si>
  <si>
    <t>PMID: 33550268</t>
  </si>
  <si>
    <t>Supporting self-care for eczema: protocol for two randomised controlled trials of ECO (Eczema Care Online) interventions for young people and parents/carers</t>
  </si>
  <si>
    <t>5-Feb-2021</t>
  </si>
  <si>
    <t>https://pubmed.ncbi.nlm.nih.gov/33550268</t>
  </si>
  <si>
    <t>PMID: 32087126</t>
  </si>
  <si>
    <t>Daily emollient during infancy for prevention of eczema: the BEEP randomised controlled trial</t>
  </si>
  <si>
    <t>UK Dermatology Clinical Trials Network</t>
  </si>
  <si>
    <t>21-Mar-2020</t>
  </si>
  <si>
    <t>https://pubmed.ncbi.nlm.nih.gov/32087126</t>
  </si>
  <si>
    <t>PMID: 31699751</t>
  </si>
  <si>
    <t>Best emollients for eczema (BEE) - comparing four types of emollients in children with eczema: protocol for randomised trial and nested qualitative study</t>
  </si>
  <si>
    <t>6-Nov-2019</t>
  </si>
  <si>
    <t>https://pubmed.ncbi.nlm.nih.gov/31699751</t>
  </si>
  <si>
    <t>PMID: 31477160</t>
  </si>
  <si>
    <t>TReatIng Urinary symptoms in Men in Primary Healthcare using non-pharmacological and non-surgical interventions (TRIUMPH) compared with usual care: study protocol for a cluster randomised controlled trial</t>
  </si>
  <si>
    <t>Clinical Trial Protocol | Comparative Study | Journal Article</t>
  </si>
  <si>
    <t>2-Sep-2019</t>
  </si>
  <si>
    <t>https://pubmed.ncbi.nlm.nih.gov/31477160</t>
  </si>
  <si>
    <t>PMID: 31076476</t>
  </si>
  <si>
    <t>TEST (Trial of Eczema allergy Screening Tests): protocol for feasibility randomised controlled trial of allergy tests in children with eczema, including economic scoping and nested qualitative study</t>
  </si>
  <si>
    <t>9-May-2019</t>
  </si>
  <si>
    <t>https://pubmed.ncbi.nlm.nih.gov/31076476</t>
  </si>
  <si>
    <t>PMID: 30355360</t>
  </si>
  <si>
    <t>Feasibility of weekly participant-reported data collection in a pragmatic randomised controlled trial in primary care: experiences from the BATHE trial (Bath Additives for the Treatment of cHildhood Eczema)</t>
  </si>
  <si>
    <t>Childhood Eczema</t>
  </si>
  <si>
    <t>Journal Article | Multicenter Study | Pragmatic Clinical Trial</t>
  </si>
  <si>
    <t>24-Oct-2018</t>
  </si>
  <si>
    <t>https://pubmed.ncbi.nlm.nih.gov/30355360</t>
  </si>
  <si>
    <t>PMID: 30362939</t>
  </si>
  <si>
    <t>Adding emollient bath additives to standard eczema management for children with eczema: the BATHE RCT</t>
  </si>
  <si>
    <t>https://pubmed.ncbi.nlm.nih.gov/30362939</t>
  </si>
  <si>
    <t>PMID: 29476542</t>
  </si>
  <si>
    <t>Comparison of patient (POEM), observer (EASI, SASSAD, TIS) and corneometry measures of emollient effectiveness in children with eczema: findings from the COMET feasibility trial</t>
  </si>
  <si>
    <t>Comparative Study | Journal Article | Randomized Controlled Trial</t>
  </si>
  <si>
    <t>https://pubmed.ncbi.nlm.nih.gov/29476542</t>
  </si>
  <si>
    <t>PMID: 29724749</t>
  </si>
  <si>
    <t>Emollient bath additives for the treatment of childhood eczema (BATHE): multicentre pragmatic parallel group randomised controlled trial of clinical and cost effectiveness</t>
  </si>
  <si>
    <t>Journal Article | Multicenter Study | Pragmatic Clinical Trial | Randomized Controlled Trial</t>
  </si>
  <si>
    <t>3-May-2018</t>
  </si>
  <si>
    <t>https://pubmed.ncbi.nlm.nih.gov/29724749</t>
  </si>
  <si>
    <t>PMID: 29126461</t>
  </si>
  <si>
    <t>Impact of a deferred recruitment model in a randomised controlled trial in primary care (CREAM study)</t>
  </si>
  <si>
    <t>Primary Care</t>
  </si>
  <si>
    <t>10-Nov-2017</t>
  </si>
  <si>
    <t>https://pubmed.ncbi.nlm.nih.gov/29126461</t>
  </si>
  <si>
    <t>PMID: 28732519</t>
  </si>
  <si>
    <t>Effectiveness and cost-effectiveness of daily all-over-body application of emollient during the first year of life for preventing atopic eczema in high-risk children (The BEEP trial): protocol for a randomised controlled trial</t>
  </si>
  <si>
    <t>21-Jul-2017</t>
  </si>
  <si>
    <t>https://pubmed.ncbi.nlm.nih.gov/28732519</t>
  </si>
  <si>
    <t>PMID: 28289111</t>
  </si>
  <si>
    <t>Oral and Topical Antibiotics for Clinically Infected Eczema in Children: A Pragmatic Randomized Controlled Trial in Ambulatory Care</t>
  </si>
  <si>
    <t>Eczema in Children</t>
  </si>
  <si>
    <t>https://pubmed.ncbi.nlm.nih.gov/28289111</t>
  </si>
  <si>
    <t>PMID: 27855723</t>
  </si>
  <si>
    <t>Exceeding the recruitment target in a primary care paediatric trial: an evaluation of the Choice of Moisturiser for Eczema Treatment (COMET) feasibility randomised controlled trial</t>
  </si>
  <si>
    <t>Moisturiser for Eczema</t>
  </si>
  <si>
    <t>NIHR Research for Patient Benefit Programme</t>
  </si>
  <si>
    <t>17-Nov-2016</t>
  </si>
  <si>
    <t>https://pubmed.ncbi.nlm.nih.gov/27855723</t>
  </si>
  <si>
    <t>PMID: 27852708</t>
  </si>
  <si>
    <t>Choice of Moisturiser for Eczema Treatment (COMET): feasibility study of a randomised controlled parallel group trial in children recruited from primary care</t>
  </si>
  <si>
    <t>16-Nov-2016</t>
  </si>
  <si>
    <t>https://pubmed.ncbi.nlm.nih.gov/27852708</t>
  </si>
  <si>
    <t>PMID: 26938214</t>
  </si>
  <si>
    <t>A randomised placebo-controlled trial of oral and topical antibiotics for children with clinically infected eczema in the community: the ChildRen with Eczema, Antibiotic Management (CREAM) study</t>
  </si>
  <si>
    <t>Mar-2016</t>
  </si>
  <si>
    <t>https://pubmed.ncbi.nlm.nih.gov/26938214</t>
  </si>
  <si>
    <t>PMID: 26525422</t>
  </si>
  <si>
    <t>Bath additives for the treatment of childhood eczema (BATHE): protocol for multicentre parallel group randomised trial</t>
  </si>
  <si>
    <t>1-Nov-2015</t>
  </si>
  <si>
    <t>https://pubmed.ncbi.nlm.nih.gov/26525422</t>
  </si>
  <si>
    <t>PMID: 26170126</t>
  </si>
  <si>
    <t>Choice of Moisturiser for Eczema Treatment (COMET): study protocol for a randomized controlled trial</t>
  </si>
  <si>
    <t>Journal Article | Pragmatic Clinical Trial | Randomized Controlled Trial | Research Support, Non-U.S. Gov't</t>
  </si>
  <si>
    <t>15-Jul-2015</t>
  </si>
  <si>
    <t>https://pubmed.ncbi.nlm.nih.gov/26170126</t>
  </si>
  <si>
    <t>PMID: 18782319</t>
  </si>
  <si>
    <t>Proactive disease management with 0.03% tacrolimus ointment for children with atopic dermatitis: results of a randomized, multicentre, comparative study</t>
  </si>
  <si>
    <t>https://pubmed.ncbi.nlm.nih.gov/18782319</t>
  </si>
  <si>
    <t>PMID: 15030341</t>
  </si>
  <si>
    <t>0.03% Tacrolimus ointment applied once or twice daily is more efficacious than 1% hydrocortisone acetate in children with moderate to severe atopic dermatitis: results of a randomized double-blind controlled trial</t>
  </si>
  <si>
    <t>Clinical Trial | Journal Article | Multicenter Study | Randomized Controlled Trial | Research Support, Non-U.S. Gov't</t>
  </si>
  <si>
    <t>https://pubmed.ncbi.nlm.nih.gov/15030341</t>
  </si>
  <si>
    <t>PMID: 12241656</t>
  </si>
  <si>
    <t>Randomised controlled study of early pulsed dye laser treatment of uncomplicated childhood haemangiomas: results of a 1-year analysis</t>
  </si>
  <si>
    <t>Childhood Haemangiomas</t>
  </si>
  <si>
    <t>Clinical Trial | Comparative Study | Journal Article | Randomized Controlled Trial | Research Support, Non-U.S. Gov't</t>
  </si>
  <si>
    <t>17-Aug-2002</t>
  </si>
  <si>
    <t>https://pubmed.ncbi.nlm.nih.gov/12241656</t>
  </si>
  <si>
    <t>PMID: 1611544</t>
  </si>
  <si>
    <t>A double-blind controlled trial of hyposensitization to Dermatophagoides pteronyssinus in children with atopic eczema</t>
  </si>
  <si>
    <t>Apr-1992</t>
  </si>
  <si>
    <t>https://pubmed.ncbi.nlm.nih.gov/1611544</t>
  </si>
  <si>
    <t>PMID: 25296533</t>
  </si>
  <si>
    <t>Long-term safety and efficacy of bimatoprost solution 0·03% application to the eyelid margin for the treatment of idiopathic and chemotherapy-induced eyelash hypotrichosis: a randomized controlled trial</t>
  </si>
  <si>
    <t>Eyelash Hypotrichosis</t>
  </si>
  <si>
    <t>Allergan</t>
  </si>
  <si>
    <t>https://pubmed.ncbi.nlm.nih.gov/25296533</t>
  </si>
  <si>
    <t>PMID: 7657878</t>
  </si>
  <si>
    <t>Topical auranofin ointment for the treatment of plaque psoriasis</t>
  </si>
  <si>
    <t>Sep-1995</t>
  </si>
  <si>
    <t>https://pubmed.ncbi.nlm.nih.gov/7657878</t>
  </si>
  <si>
    <t>PMID: 29727479</t>
  </si>
  <si>
    <t>A randomized controlled trial protocol assessing the effectiveness, safety and cost-effectiveness of methotrexate vs. ciclosporin in the treatment of severe atopic eczema in children: the TREatment of severe Atopic eczema Trial (TREAT)</t>
  </si>
  <si>
    <t>Severe Atopic Eczema</t>
  </si>
  <si>
    <t>Medical Research Council</t>
  </si>
  <si>
    <t>Clinical Trial Protocol | Comparative Study | Journal Article | Research Support, Non-U.S. Gov't</t>
  </si>
  <si>
    <t>Dec-2018</t>
  </si>
  <si>
    <t>https://pubmed.ncbi.nlm.nih.gov/29727479</t>
  </si>
  <si>
    <t>PMID: 16681572</t>
  </si>
  <si>
    <t>UVA1 phototherapy for genital lichen sclerosus</t>
  </si>
  <si>
    <t>Genital Lichen Sclerosus</t>
  </si>
  <si>
    <t>Clinical Trial | Journal Article</t>
  </si>
  <si>
    <t>May-2006</t>
  </si>
  <si>
    <t>https://pubmed.ncbi.nlm.nih.gov/16681572</t>
  </si>
  <si>
    <t>PMID: 15245526</t>
  </si>
  <si>
    <t>A pilot study on the use of wet wraps in infants with moderate atopic eczema</t>
  </si>
  <si>
    <t>https://pubmed.ncbi.nlm.nih.gov/15245526</t>
  </si>
  <si>
    <t>PMID: 35340044</t>
  </si>
  <si>
    <t>Prescribing and using vitiligo treatments: lessons from a nested process evaluation within the HI-Light vitiligo randomized controlled trial</t>
  </si>
  <si>
    <t>https://pubmed.ncbi.nlm.nih.gov/35340044</t>
  </si>
  <si>
    <t>PMID: 34854157</t>
  </si>
  <si>
    <t>Randomized controlled pilot trial with ion-exchange water softeners to prevent eczema (SOFTER trial)</t>
  </si>
  <si>
    <t>Mar-2022</t>
  </si>
  <si>
    <t>https://pubmed.ncbi.nlm.nih.gov/34854157</t>
  </si>
  <si>
    <t>PMID: 33678253</t>
  </si>
  <si>
    <t>Association of frequent moisturizer use in early infancy with the development of food allergy</t>
  </si>
  <si>
    <t>Food Standards Agency</t>
  </si>
  <si>
    <t>https://pubmed.ncbi.nlm.nih.gov/33678253</t>
  </si>
  <si>
    <t>PMID: 32546180</t>
  </si>
  <si>
    <t>Two-by-two factorial randomised study within a trial (SWAT) to evaluate strategies for follow-up in a randomised prevention trial</t>
  </si>
  <si>
    <t>8-Jun-2020</t>
  </si>
  <si>
    <t>https://pubmed.ncbi.nlm.nih.gov/32546180</t>
  </si>
  <si>
    <t>PMID: 31999862</t>
  </si>
  <si>
    <t>An algorithm for diagnosing IgE-mediated food allergy in study participants who do not undergo food challenge</t>
  </si>
  <si>
    <t>Mar-2020</t>
  </si>
  <si>
    <t>https://pubmed.ncbi.nlm.nih.gov/31999862</t>
  </si>
  <si>
    <t>PMID: 31434765</t>
  </si>
  <si>
    <t>Protocol for an outcome assessor-blinded pilot randomised controlled trial of an ion-exchange water softener for the prevention of atopic eczema in neonates, with an embedded mechanistic study: the Softened Water for Eczema Prevention (SOFTER) trial</t>
  </si>
  <si>
    <t>20-Aug-2019</t>
  </si>
  <si>
    <t>https://pubmed.ncbi.nlm.nih.gov/31434765</t>
  </si>
  <si>
    <t>PMID: 29355894</t>
  </si>
  <si>
    <t>How should minimally important change scores for the Patient-Oriented Eczema Measure be interpreted? A validation using varied methods</t>
  </si>
  <si>
    <t>British Skin Foundation</t>
  </si>
  <si>
    <t>Journal Article | Randomized Controlled Trial | Research Support, Non-U.S. Gov't | Validation Study | Video-Audio Media</t>
  </si>
  <si>
    <t>May-2018</t>
  </si>
  <si>
    <t>https://pubmed.ncbi.nlm.nih.gov/29355894</t>
  </si>
  <si>
    <t>PMID: 29615444</t>
  </si>
  <si>
    <t>Home interventions and light therapy for the treatment of vitiligo (HI-Light Vitiligo Trial): study protocol for a randomised controlled trial</t>
  </si>
  <si>
    <t>University of Nottingham | NIHR Clinical Research Network | Nottingham Clinical Trials Unit | UK Dermatology Clinical Trials Network</t>
  </si>
  <si>
    <t>3-Apr-2018</t>
  </si>
  <si>
    <t>https://pubmed.ncbi.nlm.nih.gov/29615444</t>
  </si>
  <si>
    <t>PMID: 28940316</t>
  </si>
  <si>
    <t>Doxycycline compared with prednisolone therapy for patients with bullous pemphigoid: cost-effectiveness analysis of the BLISTER trial</t>
  </si>
  <si>
    <t>Comparative Study | Journal Article | Multicenter Study | Randomized Controlled Trial | Research Support, Non-U.S. Gov't</t>
  </si>
  <si>
    <t>https://pubmed.ncbi.nlm.nih.gov/28940316</t>
  </si>
  <si>
    <t>PMID: 28279484</t>
  </si>
  <si>
    <t>Doxycycline versus prednisolone as an initial treatment strategy for bullous pemphigoid: a pragmatic, non-inferiority, randomised controlled trial</t>
  </si>
  <si>
    <t>Comparative Study | Journal Article | Multicenter Study | Pragmatic Clinical Trial | Randomized Controlled Trial | Research Support, N.I.H., Extramural | Research Support, Non-U.S. Gov't</t>
  </si>
  <si>
    <t>22-Apr-2017</t>
  </si>
  <si>
    <t>https://pubmed.ncbi.nlm.nih.gov/28279484</t>
  </si>
  <si>
    <t>PMID: 28406394</t>
  </si>
  <si>
    <t>A randomised controlled trial to compare the safety, effectiveness and cost-effectiveness of doxycycline (200 mg/day) with that of oral prednisolone (0.5 mg/kg/day) for initial treatment of bullous pemphigoid: the Bullous Pemphigoid Steroids and Tetracyclines (BLISTER) trial</t>
  </si>
  <si>
    <t>Journal Article | Multicenter Study | Pragmatic Clinical Trial | Randomized Controlled Trial | Research Support, Non-U.S. Gov't</t>
  </si>
  <si>
    <t>https://pubmed.ncbi.nlm.nih.gov/28406394</t>
  </si>
  <si>
    <t>PMID: 27097823</t>
  </si>
  <si>
    <t>A functional mechanistic study of the effect of emollients on the structure and function of the skin barrier</t>
  </si>
  <si>
    <t>Skin</t>
  </si>
  <si>
    <t>Nottingham Hospitals Charity</t>
  </si>
  <si>
    <t>Nov-2016</t>
  </si>
  <si>
    <t>https://pubmed.ncbi.nlm.nih.gov/27097823</t>
  </si>
  <si>
    <t>PMID: 25282563</t>
  </si>
  <si>
    <t>Emollient enhancement of the skin barrier from birth offers effective atopic dermatitis prevention</t>
  </si>
  <si>
    <t>Journal Article | Multicenter Study | Randomized Controlled Trial | Research Support, N.I.H., Extramural | Research Support, Non-U.S. Gov't</t>
  </si>
  <si>
    <t>Oct-2014</t>
  </si>
  <si>
    <t>https://pubmed.ncbi.nlm.nih.gov/25282563</t>
  </si>
  <si>
    <t>PMID: 24551029</t>
  </si>
  <si>
    <t>Prophylactic antibiotics to prevent cellulitis of the leg: economic analysis of the PATCH I &amp; II trials</t>
  </si>
  <si>
    <t>Cellulitis of the leg</t>
  </si>
  <si>
    <t>Action Medical Research | Bupa Foundation</t>
  </si>
  <si>
    <t>National Institute for Health Research</t>
  </si>
  <si>
    <t>https://pubmed.ncbi.nlm.nih.gov/24551029</t>
  </si>
  <si>
    <t>PMID: 29462657</t>
  </si>
  <si>
    <t>Serlopitant for the treatment of chronic pruritus: Results of a randomized, multicenter, placebo-controlled phase 2 clinical trial</t>
  </si>
  <si>
    <t>Chronic Pruritus</t>
  </si>
  <si>
    <t>Menlo Therapeutics Inc</t>
  </si>
  <si>
    <t>Clinical Trial, Phase II | Journal Article | Multicenter Study | Randomized Controlled Trial</t>
  </si>
  <si>
    <t>https://pubmed.ncbi.nlm.nih.gov/29462657</t>
  </si>
  <si>
    <t>NCT01359228</t>
  </si>
  <si>
    <t>Responsible Party | Principal Investigator</t>
  </si>
  <si>
    <t>Rifaximin Treatment of Papulopustular Rosacea: Double- Blinded, Placebo-Controlled, Crossover Study</t>
  </si>
  <si>
    <t>Interventional Study</t>
  </si>
  <si>
    <t>Apr-2013</t>
  </si>
  <si>
    <t>https://clinicaltrials.gov/study/NCT01359228</t>
  </si>
  <si>
    <t>PMID: 25607706</t>
  </si>
  <si>
    <t>Long-term safety of ivermectin 1% cream vs azelaic acid 15% gel in treating inflammatory lesions of rosacea: results of two 40-week controlled, investigator-blinded trials</t>
  </si>
  <si>
    <t>Inflammatory Lesions of Rosacea</t>
  </si>
  <si>
    <t>Nov-2014</t>
  </si>
  <si>
    <t>https://pubmed.ncbi.nlm.nih.gov/25607706</t>
  </si>
  <si>
    <t>PMID: 24918560</t>
  </si>
  <si>
    <t>Improvement in facial erythema within 30 minutes of initial application of brimonidine tartrate in patients with rosacea</t>
  </si>
  <si>
    <t>Facial Erythema</t>
  </si>
  <si>
    <t>Clinical Trial, Phase III | Journal Article | Multicenter Study | Randomized Controlled Trial</t>
  </si>
  <si>
    <t>https://pubmed.ncbi.nlm.nih.gov/24918560</t>
  </si>
  <si>
    <t>PMID: 24595578</t>
  </si>
  <si>
    <t>Efficacy and safety of ivermectin 1% cream in treatment of papulopustular rosacea: results of two randomized, double-blind, vehicle-controlled pivotal studies</t>
  </si>
  <si>
    <t>Papulopustular Rosacea</t>
  </si>
  <si>
    <t>Galderma S.A</t>
  </si>
  <si>
    <t>Clinical Trial, Phase III | Journal Article | Multicenter Study | Randomized Controlled Trial | Research Support, Non-U.S. Gov't</t>
  </si>
  <si>
    <t>https://pubmed.ncbi.nlm.nih.gov/24595578</t>
  </si>
  <si>
    <t>PMID: 22050040</t>
  </si>
  <si>
    <t>Once-daily topical brimonidine tartrate gel 0·5% is a novel treatment for moderate to severe facial erythema of rosacea: results of two multicentre, randomized and vehicle-controlled studies</t>
  </si>
  <si>
    <t>Facial Erythema of Rosacea</t>
  </si>
  <si>
    <t>Mar-2012</t>
  </si>
  <si>
    <t>https://pubmed.ncbi.nlm.nih.gov/22050040</t>
  </si>
  <si>
    <t>NCT01355458</t>
  </si>
  <si>
    <t>Responsible Party | Principal Investigator | Study Chair | Chair</t>
  </si>
  <si>
    <t>A Multicenter, Randomized Double-Blind, Vehicle-Controlled, Parallel Group Study to Demonstrate the Efficacy and Safety of CD07805/47 Gel Applied Topically Once Daily in Subjects With Moderate to Severe Facial Erythema Associated With Rosacea</t>
  </si>
  <si>
    <t>Industry</t>
  </si>
  <si>
    <t>May-2011</t>
  </si>
  <si>
    <t>Dec-2011</t>
  </si>
  <si>
    <t>https://clinicaltrials.gov/study/NCT01355458</t>
  </si>
  <si>
    <t>NCT01174030</t>
  </si>
  <si>
    <t>A 4-week, Randomized, Double-blind, Parallel-group, Vehicle-controlled, Multicenter Study Investigating the Efficacy and Safety of CD07805/47 Gel 0.5% Applied Topically Once Daily (QD), and CD07805/47 Gel 0.18% Applied Topically Once Daily (QD) or Twice Daily (BID), in Subjects With Moderate to Severe Facial Erythema Associated With Rosacea</t>
  </si>
  <si>
    <t>Aug-2010</t>
  </si>
  <si>
    <t>https://clinicaltrials.gov/study/NCT01174030</t>
  </si>
  <si>
    <t>PMID: 12867500</t>
  </si>
  <si>
    <t>Proteinase-activated receptor-2 mediates itch: a novel pathway for pruritus in human skin</t>
  </si>
  <si>
    <t>German Research Foundation</t>
  </si>
  <si>
    <t>Clinical Trial | Controlled Clinical Trial | Journal Article | Research Support, Non-U.S. Gov't</t>
  </si>
  <si>
    <t>16-Jul-2003</t>
  </si>
  <si>
    <t>https://pubmed.ncbi.nlm.nih.gov/12867500</t>
  </si>
  <si>
    <t>PMID: 37821899</t>
  </si>
  <si>
    <t>Factors that influence women's enrolment and ongoing participation in a partially decentralised randomised controlled dermatology trial: a qualitative interview study with participants in the SAFA (Spironolactone for Adult Female Acne) trial</t>
  </si>
  <si>
    <t>Medical Research Council | National Institute for Health and Care Research</t>
  </si>
  <si>
    <t>12-Oct-2023</t>
  </si>
  <si>
    <t>https://pubmed.ncbi.nlm.nih.gov/37821899</t>
  </si>
  <si>
    <t>PMID: 31666237</t>
  </si>
  <si>
    <t>Open-label randomised pragmatic trial (CONTACT) comparing naproxen and low-dose colchicine for the treatment of gout flares in primary care</t>
  </si>
  <si>
    <t>Colchicine</t>
  </si>
  <si>
    <t>Keele University</t>
  </si>
  <si>
    <t>Journal Article | Multicenter Study | Pragmatic Clinical Trial | Research Support, Non-U.S. Gov't</t>
  </si>
  <si>
    <t>https://pubmed.ncbi.nlm.nih.gov/31666237</t>
  </si>
  <si>
    <t>PMID: 30858255</t>
  </si>
  <si>
    <t>Antibiotic Prescribing for Acute Respiratory Tract Infections 12 Months After Communication and CRP Training: A Randomized Trial</t>
  </si>
  <si>
    <t>C-Reactive-Protein</t>
  </si>
  <si>
    <t>Mar-2019</t>
  </si>
  <si>
    <t>https://pubmed.ncbi.nlm.nih.gov/30858255</t>
  </si>
  <si>
    <t>PMID: 27543590</t>
  </si>
  <si>
    <t>Parents' and carers' views about emollients for childhood eczema: qualitative interview study</t>
  </si>
  <si>
    <t>19-Aug-2016</t>
  </si>
  <si>
    <t>https://pubmed.ncbi.nlm.nih.gov/27543590</t>
  </si>
  <si>
    <t>PMID: 24594972</t>
  </si>
  <si>
    <t>Supporting self-care for families of children with eczema with a Web-based intervention plus health care professional support: pilot randomized controlled trial</t>
  </si>
  <si>
    <t>4-Mar-2014</t>
  </si>
  <si>
    <t>https://pubmed.ncbi.nlm.nih.gov/24594972</t>
  </si>
  <si>
    <t>PMID: 23915885</t>
  </si>
  <si>
    <t>Effects of internet-based training on antibiotic prescribing rates for acute respiratory-tract infections: a multinational, cluster, randomised, factorial, controlled trial</t>
  </si>
  <si>
    <t>Acute Respiratory-Tract Infections</t>
  </si>
  <si>
    <t>European Commission</t>
  </si>
  <si>
    <t>5-Oct-2013</t>
  </si>
  <si>
    <t>https://pubmed.ncbi.nlm.nih.gov/23915885</t>
  </si>
  <si>
    <t>NCT03143504</t>
  </si>
  <si>
    <t>Study Director</t>
  </si>
  <si>
    <t>A Longitudinal Investigation of Skin Barrier Development From Birth and the Validation of Early Predictors of Atopic Eczema Risk: the Skin Testing for Atopic Eczema Risk (STAR) Study</t>
  </si>
  <si>
    <t>Sheffield Teaching Hospitals NHS Foundation Trust</t>
  </si>
  <si>
    <t>2-Mar-2017</t>
  </si>
  <si>
    <t>30-Jun-2023</t>
  </si>
  <si>
    <t>https://clinicaltrials.gov/study/NCT03143504</t>
  </si>
  <si>
    <t>NCT04295824</t>
  </si>
  <si>
    <t>Study Chair</t>
  </si>
  <si>
    <t>Skin Pathology Assessment With Optical Technologies (SPOT): a Cross- Sectional Clinical Study in Atopic Dermatitis Patients and Healthy Subjects</t>
  </si>
  <si>
    <t>Atopic Dermatitis Eczema</t>
  </si>
  <si>
    <t>University of Sheffield | Sheffield Children's NHS Foundation Trust</t>
  </si>
  <si>
    <t>6-Aug-2020</t>
  </si>
  <si>
    <t>29-Jul-2022</t>
  </si>
  <si>
    <t>https://clinicaltrials.gov/ct2/show/NCT04295824</t>
  </si>
  <si>
    <t>PMID: 35167133</t>
  </si>
  <si>
    <t>Different types of emollient cream exhibit diverse physiological effects on the skin barrier in adults with atopic dermatitis</t>
  </si>
  <si>
    <t>Clinical Trial, Phase II | Journal Article | Randomized Controlled Trial</t>
  </si>
  <si>
    <t>Jun-2022</t>
  </si>
  <si>
    <t>https://pubmed.ncbi.nlm.nih.gov/35167133</t>
  </si>
  <si>
    <t>PMID: 34921679</t>
  </si>
  <si>
    <t>Enhancement of stratum corneum lipid structure improves skin barrier function and protects against irritation in adults with dry, eczema-prone skin</t>
  </si>
  <si>
    <t>May-2022</t>
  </si>
  <si>
    <t>https://pubmed.ncbi.nlm.nih.gov/34921679</t>
  </si>
  <si>
    <t>PMID: 26551528</t>
  </si>
  <si>
    <t>Olive Oil, Sunflower Oil or no Oil for Baby Dry Skin or Massage: A Pilot, Assessor-blinded, Randomized Controlled Trial (the Oil in Baby SkincaRE [OBSeRvE] Study)</t>
  </si>
  <si>
    <t>Comparative Study | Journal Article | Randomized Controlled Trial | Research Support, Non-U.S. Gov't</t>
  </si>
  <si>
    <t>https://pubmed.ncbi.nlm.nih.gov/26551528</t>
  </si>
  <si>
    <t>PMID: 25594610</t>
  </si>
  <si>
    <t>Comparing the Effect of a Twice-weekly Tacrolimus and Betamethasone Valerate Dose on the Subclinical Epidermal Barrier Defect in Atopic Dermatitis</t>
  </si>
  <si>
    <t>Jul-2015</t>
  </si>
  <si>
    <t>https://pubmed.ncbi.nlm.nih.gov/25594610</t>
  </si>
  <si>
    <t>PMID: 24328907</t>
  </si>
  <si>
    <t>The effect of tacrolimus compared with betamethasone valerate on the skin barrier in volunteers with quiescent atopic dermatitis</t>
  </si>
  <si>
    <t>Apr-2014</t>
  </si>
  <si>
    <t>https://pubmed.ncbi.nlm.nih.gov/24328907</t>
  </si>
  <si>
    <t>PMID: 22995032</t>
  </si>
  <si>
    <t>Effect of olive and sunflower seed oil on the adult skin barrier: implications for neonatal skin care</t>
  </si>
  <si>
    <t>Adult Skin Barrier</t>
  </si>
  <si>
    <t>https://pubmed.ncbi.nlm.nih.gov/22995032</t>
  </si>
  <si>
    <t>PMID: 28856661</t>
  </si>
  <si>
    <t>The views of children and young people on the use of silk garments for the treatment of eczema: a nested qualitative study within the CLOTHing for the relief of Eczema Symptoms (CLOTHES) randomized controlled trial</t>
  </si>
  <si>
    <t>Jan-2018</t>
  </si>
  <si>
    <t>https://pubmed.ncbi.nlm.nih.gov/28856661</t>
  </si>
  <si>
    <t>PMID: 28399154</t>
  </si>
  <si>
    <t>Silk garments plus standard care compared with standard care for treating eczema in children: A randomised, controlled, observer-blind, pragmatic trial (CLOTHES Trial)</t>
  </si>
  <si>
    <t>Journal Article | Pragmatic Clinical Trial | Randomized Controlled Trial</t>
  </si>
  <si>
    <t>https://pubmed.ncbi.nlm.nih.gov/28399154</t>
  </si>
  <si>
    <t>PMID: 28409557</t>
  </si>
  <si>
    <t>Randomised controlled trial of silk therapeutic garments for the management of atopic eczema in children: the CLOTHES trial</t>
  </si>
  <si>
    <t>https://pubmed.ncbi.nlm.nih.gov/28409557</t>
  </si>
  <si>
    <t>PMID: 26329718</t>
  </si>
  <si>
    <t>A multi-centre, parallel group superiority trial of silk therapeutic clothing compared to standard care for the management of eczema in children (CLOTHES Trial): study protocol for a randomised controlled trial</t>
  </si>
  <si>
    <t>2-Sep-2015</t>
  </si>
  <si>
    <t>https://pubmed.ncbi.nlm.nih.gov/26329718</t>
  </si>
  <si>
    <t>PMID: 25909369</t>
  </si>
  <si>
    <t>Long-term use of a 4% sodium cromoglicate cutaneous emulsion in the treatment of moderate to severe atopic dermatitis in children</t>
  </si>
  <si>
    <t>Atopic Dermatitis in Children</t>
  </si>
  <si>
    <t>https://pubmed.ncbi.nlm.nih.gov/25909369</t>
  </si>
  <si>
    <t>PMID: 18592619</t>
  </si>
  <si>
    <t>Proactive treatment of atopic dermatitis in adults with 0.1% tacrolimus ointment</t>
  </si>
  <si>
    <t>Clinical Trial, Phase III | Corrected and Republished Article | Journal Article | Multicenter Study | Randomized Controlled Trial</t>
  </si>
  <si>
    <t>https://pubmed.ncbi.nlm.nih.gov/18592619</t>
  </si>
  <si>
    <t>PMID: 18445188</t>
  </si>
  <si>
    <t>Jun-2008</t>
  </si>
  <si>
    <t>https://pubmed.ncbi.nlm.nih.gov/18445188</t>
  </si>
  <si>
    <t>PMID: 35648794</t>
  </si>
  <si>
    <t>Efficacy of rupatadine in reducing the incidence of dengue haemorrhagic fever in patients with acute dengue: A randomised, double blind, placebo-controlled trial</t>
  </si>
  <si>
    <t>Acute Dengue</t>
  </si>
  <si>
    <t>University of Sri Jayewardenepura | Medical Research Council | National Institute for Health and Care Research</t>
  </si>
  <si>
    <t>Clinical Trial, Phase II | Journal Article | Randomized Controlled Trial | Research Support, Non-U.S. Gov't</t>
  </si>
  <si>
    <t>https://pubmed.ncbi.nlm.nih.gov/35648794</t>
  </si>
  <si>
    <t>PMID: 31568656</t>
  </si>
  <si>
    <t>Association of dengue virus-specific polyfunctional T-cell responses with clinical disease severity in acute dengue infection</t>
  </si>
  <si>
    <t>T Cells</t>
  </si>
  <si>
    <t>University of Sri Jayewardenepura | National Science Foundation of Sri Lanka</t>
  </si>
  <si>
    <t>Clinical Trial | Journal Article | Research Support, Non-U.S. Gov't</t>
  </si>
  <si>
    <t>Dec-2019</t>
  </si>
  <si>
    <t>https://pubmed.ncbi.nlm.nih.gov/31568656</t>
  </si>
  <si>
    <t>PMID: 31645451</t>
  </si>
  <si>
    <t>Proof-of-concept clinical trial of etokimab shows a key role for IL-33 in atopic dermatitis pathogenesis</t>
  </si>
  <si>
    <t>Clinical Trial, Phase II | Journal Article | Research Support, Non-U.S. Gov't</t>
  </si>
  <si>
    <t>23-Oct-2019</t>
  </si>
  <si>
    <t>https://pubmed.ncbi.nlm.nih.gov/31645451</t>
  </si>
  <si>
    <t>https://pubmed.ncbi.nlm.nih.gov/32087126/</t>
  </si>
  <si>
    <t>PMID: 21358807</t>
  </si>
  <si>
    <t>A randomised controlled trial of ion-exchange water softeners for the treatment of eczema in children</t>
  </si>
  <si>
    <t>MRC Clinical Trials Unit | Nottingham Clinical Trials Unit</t>
  </si>
  <si>
    <t>15-Feb-2011</t>
  </si>
  <si>
    <t>https://pubmed.ncbi.nlm.nih.gov/21358807</t>
  </si>
  <si>
    <t>PMID: 21324289</t>
  </si>
  <si>
    <t>A multicentre randomised controlled trial and economic evaluation of ion-exchange water softeners for the treatment of eczema in children: the Softened Water Eczema Trial (SWET)</t>
  </si>
  <si>
    <t>Feb-2011</t>
  </si>
  <si>
    <t>https://pubmed.ncbi.nlm.nih.gov/21324289</t>
  </si>
  <si>
    <t>PMID: 18616772</t>
  </si>
  <si>
    <t>A multicentre randomized controlled trial of ion-exchange water softeners for the treatment of eczema in children: protocol for the Softened Water Eczema Trial (SWET) (ISRCTN: 71423189)</t>
  </si>
  <si>
    <t>https://pubmed.ncbi.nlm.nih.gov/18616772</t>
  </si>
  <si>
    <t>PMID: 38267692</t>
  </si>
  <si>
    <t>Infections in Children Aged 6 Months to 5 Years Treated with Dupilumab in a Placebo-Controlled Clinical Trial of Moderate-to-Severe Atopic Dermatitis</t>
  </si>
  <si>
    <t>Sanofi S.A | Regeneron Pharmaceuticals, Inc</t>
  </si>
  <si>
    <t>Clinical Trial, Phase III | Journal Article | Randomized Controlled Trial</t>
  </si>
  <si>
    <t>https://pubmed.ncbi.nlm.nih.gov/38267692</t>
  </si>
  <si>
    <t>PMID: 37163622</t>
  </si>
  <si>
    <t>Phase 3 Trial of Epicutaneous Immunotherapy in Toddlers with Peanut Allergy</t>
  </si>
  <si>
    <t>Peanut allergy</t>
  </si>
  <si>
    <t>11-May-2023</t>
  </si>
  <si>
    <t>https://pubmed.ncbi.nlm.nih.gov/37163622</t>
  </si>
  <si>
    <t>PMID: 36529811</t>
  </si>
  <si>
    <t>Laboratory Safety from a Randomized 16-Week Phase III Study of Dupilumab in Children Aged 6 Months to 5 Years with Moderate-to-Severe Atopic Dermatitis</t>
  </si>
  <si>
    <t>https://pubmed.ncbi.nlm.nih.gov/36529811</t>
  </si>
  <si>
    <t>PMID: 36116481</t>
  </si>
  <si>
    <t>Dupilumab in children aged 6 months to younger than 6 years with uncontrolled atopic dermatitis: a randomised, double-blind, placebo-controlled, phase 3 trial</t>
  </si>
  <si>
    <t>17-Sep-2022</t>
  </si>
  <si>
    <t>https://pubmed.ncbi.nlm.nih.gov/36116481</t>
  </si>
  <si>
    <t>PMID: 34477998</t>
  </si>
  <si>
    <t>Simple Measurement of IgA Predicts Immunity and Mortality in Ataxia-Telangiectasia</t>
  </si>
  <si>
    <t>Ataxia–Telangiectasia</t>
  </si>
  <si>
    <t>Nov-2021</t>
  </si>
  <si>
    <t>https://pubmed.ncbi.nlm.nih.gov/34477998</t>
  </si>
  <si>
    <t>PMID: 34462864</t>
  </si>
  <si>
    <t>Laboratory Safety of Dupilumab in Patients Aged 6-11 Years with Severe Atopic Dermatitis: Results from a Phase III Clinical Trial</t>
  </si>
  <si>
    <t>Sep-2021</t>
  </si>
  <si>
    <t>https://pubmed.ncbi.nlm.nih.gov/34462864</t>
  </si>
  <si>
    <t>PMID: 32969489</t>
  </si>
  <si>
    <t>Dupilumab provides favourable long-term safety and efficacy in children aged ≥ 6 to &lt; 12 years with uncontrolled severe atopic dermatitis: results from an open-label phase IIa study and subsequent phase III open-label extension study</t>
  </si>
  <si>
    <t>https://pubmed.ncbi.nlm.nih.gov/32969489</t>
  </si>
  <si>
    <t>PMID: 32574587</t>
  </si>
  <si>
    <t>Efficacy and safety of dupilumab with concomitant topical corticosteroids in children 6 to 11 years old with severe atopic dermatitis: A randomized, double-blinded, placebo-controlled phase 3 trial</t>
  </si>
  <si>
    <t>https://pubmed.ncbi.nlm.nih.gov/32574587</t>
  </si>
  <si>
    <t>PMID: 31595499</t>
  </si>
  <si>
    <t>Dupilumab in adolescents with uncontrolled moderate-to-severe atopic dermatitis: results from a phase IIa open-label trial and subsequent phase III open-label extension</t>
  </si>
  <si>
    <t>Clinical Trial, Phase II | Clinical Trial, Phase III | Journal Article | Multicenter Study | Research Support, Non-U.S. Gov't</t>
  </si>
  <si>
    <t>Jan-2020</t>
  </si>
  <si>
    <t>https://pubmed.ncbi.nlm.nih.gov/31595499</t>
  </si>
  <si>
    <t>PMID: 27099149</t>
  </si>
  <si>
    <t>Hyperactive mTOR pathway promotes lymphoproliferation and abnormal differentiation in autoimmune lymphoproliferative syndrome</t>
  </si>
  <si>
    <t>Autoimmune Lymphoproliferative Syndrome</t>
  </si>
  <si>
    <t>Clinical Trial | Journal Article | Multicenter Study</t>
  </si>
  <si>
    <t>14-Jul-2016</t>
  </si>
  <si>
    <t>https://pubmed.ncbi.nlm.nih.gov/27099149</t>
  </si>
  <si>
    <t>PMID: 25739908</t>
  </si>
  <si>
    <t>Ultra-pure soft water ameliorates atopic skin disease by preventing metallic soap deposition in NC/Tnd mice and reduces skin dryness in humans</t>
  </si>
  <si>
    <t>Atopic Skin Disease</t>
  </si>
  <si>
    <t>https://pubmed.ncbi.nlm.nih.gov/25739908</t>
  </si>
  <si>
    <t>PMID: 23841717</t>
  </si>
  <si>
    <t>The United Kingdom Primary Immune Deficiency (UKPID) Registry: report of the first 4 years' activity 2008-2012</t>
  </si>
  <si>
    <t>Primary Immune Deficiency</t>
  </si>
  <si>
    <t>Healthcare Quality Improvement Partnership</t>
  </si>
  <si>
    <t>European Society for Immunodeficiencies</t>
  </si>
  <si>
    <t>Clinical Trial | Journal Article | Multicenter Study | Research Support, Non-U.S. Gov't</t>
  </si>
  <si>
    <t>Jan-2014</t>
  </si>
  <si>
    <t>https://pubmed.ncbi.nlm.nih.gov/23841717</t>
  </si>
  <si>
    <t>PMID: 22181034</t>
  </si>
  <si>
    <t>The use of adrenaline autoinjectors by children and teenagers</t>
  </si>
  <si>
    <t>Adrenaline Autoinjector</t>
  </si>
  <si>
    <t>https://pubmed.ncbi.nlm.nih.gov/22181034</t>
  </si>
  <si>
    <t>PMID: 17342794</t>
  </si>
  <si>
    <t>Blinded side-to-side comparison of topical corticosteroid and tacrolimus ointment in children with moderate to severe atopic dermatitis</t>
  </si>
  <si>
    <t>Mar-2007</t>
  </si>
  <si>
    <t>https://pubmed.ncbi.nlm.nih.gov/17342794</t>
  </si>
  <si>
    <t>PMID: 16961710</t>
  </si>
  <si>
    <t>Killed Mycobacterium vaccae suspension in children with moderate-to-severe atopic dermatitis: a randomized, double-blind, placebo-controlled trial</t>
  </si>
  <si>
    <t>https://pubmed.ncbi.nlm.nih.gov/16961710</t>
  </si>
  <si>
    <t>PMID: 15762881</t>
  </si>
  <si>
    <t>Effect of Mycobacterium vaccae on cytokine responses in children with atopic dermatitis</t>
  </si>
  <si>
    <t>Royal Society | North West Lung Centre</t>
  </si>
  <si>
    <t>Apr-2005</t>
  </si>
  <si>
    <t>https://pubmed.ncbi.nlm.nih.gov/15762881</t>
  </si>
  <si>
    <t>PMID: 14632810</t>
  </si>
  <si>
    <t>Effect of Mycobacterium vaccae on atopic dermatitis in children of different ages</t>
  </si>
  <si>
    <t>Clinical Trial | Journal Article | Randomized Controlled Trial</t>
  </si>
  <si>
    <t>Nov-2003</t>
  </si>
  <si>
    <t>https://pubmed.ncbi.nlm.nih.gov/14632810</t>
  </si>
  <si>
    <t>PMID: 11240956</t>
  </si>
  <si>
    <t>Intradermal administration of a killed Mycobacterium vaccae suspension (SRL 172) is associated with improvement in atopic dermatitis in children with moderate-to-severe disease</t>
  </si>
  <si>
    <t>Mar-2001</t>
  </si>
  <si>
    <t>https://pubmed.ncbi.nlm.nih.gov/11240956</t>
  </si>
  <si>
    <t>PMID: 36573442</t>
  </si>
  <si>
    <t>Editorial comments on Early initiation of short-term emollient use for the prevention of atopic dermatitis in high-risk infants-The STOP-AD randomized controlled trial-Is emollient therapy enough?PG - 908-911LID - 10</t>
  </si>
  <si>
    <t>https://pubmed.ncbi.nlm.nih.gov/36573442/</t>
  </si>
  <si>
    <t>PMID: 38804779</t>
  </si>
  <si>
    <t>Follow-up to Adolescence after Early Peanut Introduction for Allergy Prevention</t>
  </si>
  <si>
    <t>Allergy Prevention</t>
  </si>
  <si>
    <t>Jun-2024</t>
  </si>
  <si>
    <t>https://pubmed.ncbi.nlm.nih.gov/38804779</t>
  </si>
  <si>
    <t>NCT01744990</t>
  </si>
  <si>
    <t>Tree Nuts Allergies: Does a Single Nut Allergy Necessitate the Dietary Eviction?</t>
  </si>
  <si>
    <t>Nut Allergy in Children</t>
  </si>
  <si>
    <t>Geneva University Hospitals</t>
  </si>
  <si>
    <t>Ulrich Müller Allergy Foundation | Food Allergy Research &amp; Education</t>
  </si>
  <si>
    <t>Sep-2018</t>
  </si>
  <si>
    <t>Completed</t>
  </si>
  <si>
    <t>https://clinicaltrials.gov/study/NCT01744990</t>
  </si>
  <si>
    <t>PMID: 26943128</t>
  </si>
  <si>
    <t>Randomized Trial of Introduction of Allergenic Foods in Breast-Fed Infants</t>
  </si>
  <si>
    <t>Allergenic Foods in Breast-Fed Infant</t>
  </si>
  <si>
    <t>National Peanut Board</t>
  </si>
  <si>
    <t>5-May-2016</t>
  </si>
  <si>
    <t>https://pubmed.ncbi.nlm.nih.gov/26943128</t>
  </si>
  <si>
    <t>PMID: 26942922</t>
  </si>
  <si>
    <t>Effect of Avoidance on Peanut Allergy after Early Peanut Consumption</t>
  </si>
  <si>
    <t>Peanut Allergy</t>
  </si>
  <si>
    <t>National Institute of Allergy and Infectious Diseases</t>
  </si>
  <si>
    <t>Journal Article | Randomized Controlled Trial | Research Support, N.I.H., Extramural | Research Support, Non-U.S. Gov't</t>
  </si>
  <si>
    <t>14-Apr-2016</t>
  </si>
  <si>
    <t>https://pubmed.ncbi.nlm.nih.gov/26942922</t>
  </si>
  <si>
    <t>PMID: 25705822</t>
  </si>
  <si>
    <t>Randomized trial of peanut consumption in infants at risk for peanut allergy</t>
  </si>
  <si>
    <t>26-Feb-2015</t>
  </si>
  <si>
    <t>https://pubmed.ncbi.nlm.nih.gov/25705822</t>
  </si>
  <si>
    <t>PMID: 25112699</t>
  </si>
  <si>
    <t>IL-9 is a key component of memory TH cell peanut-specific responses from children with peanut allergy</t>
  </si>
  <si>
    <t>Controlled Clinical Trial | Journal Article | Research Support, Non-U.S. Gov't</t>
  </si>
  <si>
    <t>https://pubmed.ncbi.nlm.nih.gov/25112699</t>
  </si>
  <si>
    <t>PMID: 31441980</t>
  </si>
  <si>
    <t>Differential associations of allergic disease genetic variants with developmental profiles of eczema, wheeze and rhinitis</t>
  </si>
  <si>
    <t>Nov-2019</t>
  </si>
  <si>
    <t>https://pubmed.ncbi.nlm.nih.gov/31441980</t>
  </si>
  <si>
    <t>PMID: 29129583</t>
  </si>
  <si>
    <t>Identification of atopic dermatitis subgroups in children from 2 longitudinal birth cohorts</t>
  </si>
  <si>
    <t>Mar-2018</t>
  </si>
  <si>
    <t>https://pubmed.ncbi.nlm.nih.gov/29129583</t>
  </si>
  <si>
    <t>PMID: 26139583</t>
  </si>
  <si>
    <t>Cost-effectiveness of natriuretic peptide-based screening and collaborative care: a report from the STOP-HF (St Vincent's Screening TO Prevent Heart Failure) study</t>
  </si>
  <si>
    <t>Cardiovascular Disease and Heart Failure</t>
  </si>
  <si>
    <t>https://pubmed.ncbi.nlm.nih.gov/26139583</t>
  </si>
  <si>
    <t>PMID: 23821090</t>
  </si>
  <si>
    <t>Natriuretic peptide-based screening and collaborative care for heart failure: the STOP-HF randomized trial</t>
  </si>
  <si>
    <t>Heart Failure</t>
  </si>
  <si>
    <t>Heartbeat Trust</t>
  </si>
  <si>
    <t>St Vincent’s Primary Care Physician Collaborative Group</t>
  </si>
  <si>
    <t>3-Jul-2013</t>
  </si>
  <si>
    <t>https://pubmed.ncbi.nlm.nih.gov/23821090</t>
  </si>
  <si>
    <t>PMID: 12924535</t>
  </si>
  <si>
    <t>Intracellular indinavir pharmacokinetics in HIV-infected patients: comparison with plasma pharmacokinetics</t>
  </si>
  <si>
    <t>HIV</t>
  </si>
  <si>
    <t>https://pubmed.ncbi.nlm.nih.gov/12924535</t>
  </si>
  <si>
    <t>PMID: 11915005</t>
  </si>
  <si>
    <t>Absence of opioid withdrawal symptoms in patients receiving methadone and the protease inhibitor lopinavir-ritonavir</t>
  </si>
  <si>
    <t>Lopinavir-Ritonavir</t>
  </si>
  <si>
    <t>Clinical Trial | Controlled Clinical Trial | Journal Article</t>
  </si>
  <si>
    <t>15-Apr-2002</t>
  </si>
  <si>
    <t>https://pubmed.ncbi.nlm.nih.gov/11915005</t>
  </si>
  <si>
    <t>PMID: 20074353</t>
  </si>
  <si>
    <t>Advanced Cardiac Resuscitation Evaluation (ACRE): a randomised single-blind controlled trial of peer-led vs. expert-led advanced resuscitation training</t>
  </si>
  <si>
    <t>Resuscitation</t>
  </si>
  <si>
    <t>14-Jan-2010</t>
  </si>
  <si>
    <t>https://pubmed.ncbi.nlm.nih.gov/20074353</t>
  </si>
  <si>
    <t>NCT05447832</t>
  </si>
  <si>
    <t>Responsible Party | Principal Investigator | Contact</t>
  </si>
  <si>
    <t>Remote Monitoring to Predict and Prevent Asthma Attacks in Preschool Children</t>
  </si>
  <si>
    <t>Wheezing</t>
  </si>
  <si>
    <t>Engineering and Physical Sciences Research Council</t>
  </si>
  <si>
    <t>29-Mar-2024</t>
  </si>
  <si>
    <t>https://clinicaltrials.gov/study/NCT05447832</t>
  </si>
  <si>
    <t>PMID: 36385515</t>
  </si>
  <si>
    <t>Progenitor cell-derived basophils: A novel barcoded passive degranulation assay in allergic diseases</t>
  </si>
  <si>
    <t>Allergic Diseases</t>
  </si>
  <si>
    <t>https://pubmed.ncbi.nlm.nih.gov/36385515</t>
  </si>
  <si>
    <t>PMID: 36569939</t>
  </si>
  <si>
    <t>Integrative transcriptomic analysis in human and mouse model of anaphylaxis identifies gene signatures associated with cell movement, migration and neuroinflammatory signalling</t>
  </si>
  <si>
    <t>Anaphylaxis</t>
  </si>
  <si>
    <t>https://pubmed.ncbi.nlm.nih.gov/36569939</t>
  </si>
  <si>
    <t>PMID: 34518469</t>
  </si>
  <si>
    <t>The Montelukast Therapy in Asthmatic Children with and without Food Allergy: Does It Make Any Difference?</t>
  </si>
  <si>
    <t>https://pubmed.ncbi.nlm.nih.gov/34518469</t>
  </si>
  <si>
    <t>PMID: 32270527</t>
  </si>
  <si>
    <t>Association of bacterial load in drinking water and allergic diseases in childhood</t>
  </si>
  <si>
    <t>Clinical Trial, Phase I | Journal Article | Multicenter Study | Randomized Controlled Trial</t>
  </si>
  <si>
    <t>Jun-2020</t>
  </si>
  <si>
    <t>https://pubmed.ncbi.nlm.nih.gov/32270527</t>
  </si>
  <si>
    <t>PMID: 31876035</t>
  </si>
  <si>
    <t>Longitudinal trajectories of severe wheeze exacerbations from infancy to school age and their association with early-life risk factors and late asthma outcomes</t>
  </si>
  <si>
    <t>https://pubmed.ncbi.nlm.nih.gov/31876035</t>
  </si>
  <si>
    <t>PMID: 30447026</t>
  </si>
  <si>
    <t>Individual risk assessment tool for school-age asthma prediction in UK birth cohort</t>
  </si>
  <si>
    <t>NIHR Manchester Biomedical Research Centre</t>
  </si>
  <si>
    <t>https://pubmed.ncbi.nlm.nih.gov/30447026</t>
  </si>
  <si>
    <t>PMID: 29383776</t>
  </si>
  <si>
    <t>Temperature-controlled laminar airflow (TLA) device in the treatment of children with severe atopic eczema: Open-label, proof-of-concept study</t>
  </si>
  <si>
    <t>NIHR Imperial Biomedical Research Centre</t>
  </si>
  <si>
    <t>https://pubmed.ncbi.nlm.nih.gov/29383776</t>
  </si>
  <si>
    <t>PMID: 28833810</t>
  </si>
  <si>
    <t>Features of asthma which provide meaningful insights for understanding the disease heterogeneity</t>
  </si>
  <si>
    <t>The Health eResearch Centre</t>
  </si>
  <si>
    <t>https://pubmed.ncbi.nlm.nih.gov/28833810</t>
  </si>
  <si>
    <t>PMID: 28342911</t>
  </si>
  <si>
    <t>Basophils, high-affinity IgE receptors, and CCL2 in human anaphylaxis</t>
  </si>
  <si>
    <t>Basophils</t>
  </si>
  <si>
    <t>Sep-2017</t>
  </si>
  <si>
    <t>https://pubmed.ncbi.nlm.nih.gov/28342911</t>
  </si>
  <si>
    <t>PMID: 28282501</t>
  </si>
  <si>
    <t>Preventing Severe Asthma Exacerbations in Children. A Randomized Trial of Mite-Impermeable Bedcovers</t>
  </si>
  <si>
    <t>Asthma Exacerbations</t>
  </si>
  <si>
    <t>J P Moulton Charitable Foundation</t>
  </si>
  <si>
    <t>15-Jul-2017</t>
  </si>
  <si>
    <t>https://pubmed.ncbi.nlm.nih.gov/28282501</t>
  </si>
  <si>
    <t>PMID: 22092692</t>
  </si>
  <si>
    <t>Treatment and secondary prevention effects of the probiotics Lactobacillus paracasei or Bifidobacterium lactis on early infant eczema: randomized controlled trial with follow-up until age 3 years</t>
  </si>
  <si>
    <t>Infant Eczema</t>
  </si>
  <si>
    <t>https://pubmed.ncbi.nlm.nih.gov/22092692</t>
  </si>
  <si>
    <t>PMID: 20929609</t>
  </si>
  <si>
    <t>Effect of addition of salmeterol versus doubling the dose of fluticasone propionate on specific airway resistance in children with asthma</t>
  </si>
  <si>
    <t>https://pubmed.ncbi.nlm.nih.gov/20929609</t>
  </si>
  <si>
    <t>PMID: 20167852</t>
  </si>
  <si>
    <t>Beyond atopy: multiple patterns of sensitization in relation to asthma in a birth cohort study</t>
  </si>
  <si>
    <t>1-Jun-2010</t>
  </si>
  <si>
    <t>https://pubmed.ncbi.nlm.nih.gov/20167852</t>
  </si>
  <si>
    <t>PMID: 17362249</t>
  </si>
  <si>
    <t>Rhinoconjunctivitis in 5-year-old children: a population-based birth cohort study</t>
  </si>
  <si>
    <t>Rhinoconjunctivitis</t>
  </si>
  <si>
    <t>Apr-2007</t>
  </si>
  <si>
    <t>https://pubmed.ncbi.nlm.nih.gov/17362249</t>
  </si>
  <si>
    <t>PMID: 16935686</t>
  </si>
  <si>
    <t>Secondary prevention of asthma by the use of Inhaled Fluticasone propionate in Wheezy INfants (IFWIN): double-blind, randomised, controlled study</t>
  </si>
  <si>
    <t>26-Aug-2006</t>
  </si>
  <si>
    <t>https://pubmed.ncbi.nlm.nih.gov/16935686</t>
  </si>
  <si>
    <t>PMID: 15142868</t>
  </si>
  <si>
    <t>Early life environmental control: effect on symptoms, sensitization, and lung function at age 3 years</t>
  </si>
  <si>
    <t>Lung Function</t>
  </si>
  <si>
    <t>15-Aug-2004</t>
  </si>
  <si>
    <t>https://pubmed.ncbi.nlm.nih.gov/15142868</t>
  </si>
  <si>
    <t>PMID: 12956752</t>
  </si>
  <si>
    <t>Stringent environmental control in pregnancy and early life: the long-term effects on mite, cat and dog allergen</t>
  </si>
  <si>
    <t>Mite, Cat and Dog Allergen</t>
  </si>
  <si>
    <t>Sep-2003</t>
  </si>
  <si>
    <t>https://pubmed.ncbi.nlm.nih.gov/12956752</t>
  </si>
  <si>
    <t>PMID: 12867606</t>
  </si>
  <si>
    <t>Control of exposure to mite allergen and allergen-impermeable bed covers for adults with asthma</t>
  </si>
  <si>
    <t>17-Jul-2003</t>
  </si>
  <si>
    <t>https://pubmed.ncbi.nlm.nih.gov/12867606</t>
  </si>
  <si>
    <t>PMID: 12534557</t>
  </si>
  <si>
    <t>Clinical effects of air filters in homes of asthmatic adults sensitized and exposed to pet allergens</t>
  </si>
  <si>
    <t>Asthmatic adults</t>
  </si>
  <si>
    <t>Jan-2003</t>
  </si>
  <si>
    <t>https://pubmed.ncbi.nlm.nih.gov/12534557</t>
  </si>
  <si>
    <t>PMID: 12431195</t>
  </si>
  <si>
    <t>Clostridium difficile, atopy and wheeze during the first year of life</t>
  </si>
  <si>
    <t>Clostridium Difficile</t>
  </si>
  <si>
    <t>Clinical Trial | Comparative Study | Journal Article | Randomized Controlled Trial</t>
  </si>
  <si>
    <t>Oct-2002</t>
  </si>
  <si>
    <t>https://pubmed.ncbi.nlm.nih.gov/12431195</t>
  </si>
  <si>
    <t>PMID: 12688622</t>
  </si>
  <si>
    <t>The National Asthma Campaign Manchester Asthma and Allergy Study</t>
  </si>
  <si>
    <t>Clinical Trial | Journal Article | Randomized Controlled Trial | Research Support, Non-U.S. Gov't | Review</t>
  </si>
  <si>
    <t>https://pubmed.ncbi.nlm.nih.gov/12688622</t>
  </si>
  <si>
    <t>PMID: 11476835</t>
  </si>
  <si>
    <t>Effect of environmental manipulation in pregnancy and early life on respiratory symptoms and atopy during first year of life: a randomised trial</t>
  </si>
  <si>
    <t>21-Jul-2001</t>
  </si>
  <si>
    <t>https://pubmed.ncbi.nlm.nih.gov/11476835</t>
  </si>
  <si>
    <t>PMID: 10950233</t>
  </si>
  <si>
    <t>Comparison of pharmacokinetics and systemic effects of inhaled fluticasone propionate in patients with asthma and healthy volunteers: a randomised crossover study</t>
  </si>
  <si>
    <t>12-Aug-2000</t>
  </si>
  <si>
    <t>https://pubmed.ncbi.nlm.nih.gov/10950233</t>
  </si>
  <si>
    <t>PMID: 10669844</t>
  </si>
  <si>
    <t>Manchester Asthma and Allergy Study: low-allergen environment can be achieved and maintained during pregnancy and in early life</t>
  </si>
  <si>
    <t>Feb-2000</t>
  </si>
  <si>
    <t>https://pubmed.ncbi.nlm.nih.gov/10669844</t>
  </si>
  <si>
    <t>PMID: 10232442</t>
  </si>
  <si>
    <t>Sensitivity and exposure to indoor allergens in adults with differing asthma severity</t>
  </si>
  <si>
    <t>Clinical Trial | Comparative Study | Controlled Clinical Trial | Journal Article</t>
  </si>
  <si>
    <t>Mar-1999</t>
  </si>
  <si>
    <t>https://pubmed.ncbi.nlm.nih.gov/10232442</t>
  </si>
  <si>
    <t>PMID: 7795451</t>
  </si>
  <si>
    <t>GR106642X: a new, non-ozone depleting propellant for inhalers</t>
  </si>
  <si>
    <t>Inhalers</t>
  </si>
  <si>
    <t>24-Jun-1995</t>
  </si>
  <si>
    <t>https://pubmed.ncbi.nlm.nih.gov/7795451</t>
  </si>
  <si>
    <t>6. RES &amp; CLIN GROUP</t>
  </si>
  <si>
    <t>Study_Group</t>
  </si>
  <si>
    <t>Collaborator</t>
  </si>
  <si>
    <t>BSTOP Study Group and the BADBIR Study Group</t>
  </si>
  <si>
    <t>https://pubmed.ncbi.nlm.nih.gov/37536512/</t>
  </si>
  <si>
    <t>APRICOT and PLUM Study</t>
  </si>
  <si>
    <t>https://pubmed.ncbi.nlm.nih.gov/36174714/</t>
  </si>
  <si>
    <t>UK Dermatology Clinical Trials Network BLISTER Study Group</t>
  </si>
  <si>
    <t>BADBIR Study Group</t>
  </si>
  <si>
    <t>https://pubmed.ncbi.nlm.nih.gov/38055239</t>
  </si>
  <si>
    <t>TREAT Trial Investigators</t>
  </si>
  <si>
    <t>ATLANTIS Trialists</t>
  </si>
  <si>
    <t>COVID-19 Genomics UK (COG-UK) Consortium</t>
  </si>
  <si>
    <t>https://pubmed.ncbi.nlm.nih.gov/34729465/</t>
  </si>
  <si>
    <t>Co-Investigator</t>
  </si>
  <si>
    <t>The UK-Irish Atopic Eczema Systemic Therapy Register (A-STAR)</t>
  </si>
  <si>
    <t>https://www.kcl.ac.uk/people/susannah-baron#:~:text=Biography,Dermatologist%20at%20St%20Thomas's%20Hospital.</t>
  </si>
  <si>
    <t>UK-Irish TREatment of severe eczema in children Trial (TREAT)</t>
  </si>
  <si>
    <t>UK-Irish A-STAR Study Group</t>
  </si>
  <si>
    <t>https://pubmed.ncbi.nlm.nih.gov/39044673</t>
  </si>
  <si>
    <t>British Association of Dermatologists National Disease Registration Service</t>
  </si>
  <si>
    <t>https://pubmed.ncbi.nlm.nih.gov/36814132</t>
  </si>
  <si>
    <t>Acne-ID</t>
  </si>
  <si>
    <t>https://www.acne-id.ac.uk/meet-the-team.aspx</t>
  </si>
  <si>
    <t>Researcher</t>
  </si>
  <si>
    <t>Tanaka Group</t>
  </si>
  <si>
    <t>https://www.rtanakagroup.com/</t>
  </si>
  <si>
    <t>Harmonising Outcome Measures for Eczema (HOME) Initiative</t>
  </si>
  <si>
    <t>https://pubmed.ncbi.nlm.nih.gov/36223090</t>
  </si>
  <si>
    <t>Steering Committee Member</t>
  </si>
  <si>
    <t>https://astar-register.org/committees-collaborators/</t>
  </si>
  <si>
    <t>https://pubmed.ncbi.nlm.nih.gov/29727479/</t>
  </si>
  <si>
    <t>Oxford Immunology Network Covid-19 Response T cell Consortium</t>
  </si>
  <si>
    <t>https://pubmed.ncbi.nlm.nih.gov/32887977</t>
  </si>
  <si>
    <t>Co-Applicant</t>
  </si>
  <si>
    <t>Beacon Trial</t>
  </si>
  <si>
    <t>https://www.beacontrial.org/study-team/</t>
  </si>
  <si>
    <t>SWET Trial Investigators</t>
  </si>
  <si>
    <t>U.K. Dermatology Clinical Trials Network's CLOTHES Trial Team</t>
  </si>
  <si>
    <t>https://pubmed.ncbi.nlm.nih.gov/28856661/</t>
  </si>
  <si>
    <t>SWET Study Team</t>
  </si>
  <si>
    <t>Participating Investigators</t>
  </si>
  <si>
    <t>Lead Investigator</t>
  </si>
  <si>
    <t>Stopping Eczema and Allergy (SEAL) Study</t>
  </si>
  <si>
    <t>https://childrensallergydoctors.com/professor-helen-brough/</t>
  </si>
  <si>
    <t>Principle Investigator</t>
  </si>
  <si>
    <t>British Association of Dermatologists Biologic and Immunomodulators Register</t>
  </si>
  <si>
    <t>ARIA Study Group</t>
  </si>
  <si>
    <t>https://pubmed.ncbi.nlm.nih.gov/31516692</t>
  </si>
  <si>
    <t>WHO Collaborating Center for Asthma and Rhinitis</t>
  </si>
  <si>
    <t>https://pubmed.ncbi.nlm.nih.gov/22382913</t>
  </si>
  <si>
    <t>Migrant Health Dermatology Working Group</t>
  </si>
  <si>
    <t>https://www.ilds.org/what-we-do/partnerships-and-networks/migrant-health-dermatology-working-group/</t>
  </si>
  <si>
    <t>7. GRANTS</t>
  </si>
  <si>
    <t>Grant_ID</t>
  </si>
  <si>
    <t>Study_Title</t>
  </si>
  <si>
    <t>NIHR134867</t>
  </si>
  <si>
    <t>Cellulitis Optimal Antibiotic Treatment: COAT study</t>
  </si>
  <si>
    <t>May-2026</t>
  </si>
  <si>
    <t>https://fundingawards.nihr.ac.uk/award/NIHR134867</t>
  </si>
  <si>
    <t>14/211/02</t>
  </si>
  <si>
    <t>Interventional management of hyperhidrosis: an evidence synthesis and value of information analysis</t>
  </si>
  <si>
    <t>Dec-2015</t>
  </si>
  <si>
    <t>https://fundingawards.nihr.ac.uk/award/14/211/02</t>
  </si>
  <si>
    <t>NIHR300774</t>
  </si>
  <si>
    <t>Novel therapies for naevi and treatment-resistant melanoma</t>
  </si>
  <si>
    <t>Feb-2026</t>
  </si>
  <si>
    <t>https://fundingawards.nihr.ac.uk/award/NIHR300774</t>
  </si>
  <si>
    <t>NIHR135121</t>
  </si>
  <si>
    <t>Proactive against reactive therapy for the prevention of lichen sclerosus exacerbation and progression of disease a pragmatic, parallel group randomised controlled trial with embedded economic evaluation and process evaluation (PEARLS)</t>
  </si>
  <si>
    <t>Nov-2027</t>
  </si>
  <si>
    <t>https://fundingawards.nihr.ac.uk/award/NIHR135121</t>
  </si>
  <si>
    <t>PB-PG-0213-30006</t>
  </si>
  <si>
    <t>SKINS: an online resource for young people with common skin problems</t>
  </si>
  <si>
    <t>Sep-2014</t>
  </si>
  <si>
    <t>https://fundingawards.nihr.ac.uk/award/PB-PG-0213-30006</t>
  </si>
  <si>
    <t>NIHR303123</t>
  </si>
  <si>
    <t>Transforming Outcomes for Paediatric allergy in primary care (TOPIC)</t>
  </si>
  <si>
    <t>Nov-2028</t>
  </si>
  <si>
    <t>https://fundingawards.nihr.ac.uk/award/NIHR303123</t>
  </si>
  <si>
    <t>NIHR203279</t>
  </si>
  <si>
    <t>RAPID and Efficient Eczema Trials (RAPID programme)</t>
  </si>
  <si>
    <t>Sep-2022</t>
  </si>
  <si>
    <t>Aug-2027</t>
  </si>
  <si>
    <t>https://fundingawards.nihr.ac.uk/award/NIHR203279</t>
  </si>
  <si>
    <t>NIHR202852</t>
  </si>
  <si>
    <t>Developing and testing an online intervention to support self-management, improve outcomes and reduce antibiotic use in acne</t>
  </si>
  <si>
    <t>Mar-2027</t>
  </si>
  <si>
    <t>https://fundingawards.nihr.ac.uk/award/NIHR202852</t>
  </si>
  <si>
    <t>NIHR152257</t>
  </si>
  <si>
    <t>The effectiveness and cost effectiveness of COenzyme Q10 in heaRt fAiLure with reduced ejection fraction (CORAL): a pragmatic, patient-centred, data-enabled trial in primary care</t>
  </si>
  <si>
    <t>Jan-2027</t>
  </si>
  <si>
    <t>https://fundingawards.nihr.ac.uk/award/NIHR152257</t>
  </si>
  <si>
    <t>NIHR153216</t>
  </si>
  <si>
    <t>DEXACELL: Dexamethasone as an adjunctive therapy for the management of cellulitis - a randomised controlled trial in urgent secondary care</t>
  </si>
  <si>
    <t>Dec-2026</t>
  </si>
  <si>
    <t>https://fundingawards.nihr.ac.uk/award/NIHR153216</t>
  </si>
  <si>
    <t>NIHR129720</t>
  </si>
  <si>
    <t>Chief Investigator</t>
  </si>
  <si>
    <t>ATHENA: AmiTritypline for the prevention of post-HErpetic NeuralgiA</t>
  </si>
  <si>
    <t>Jul-2021</t>
  </si>
  <si>
    <t>Jan-2026</t>
  </si>
  <si>
    <t>https://fundingawards.nihr.ac.uk/award/NIHR129720</t>
  </si>
  <si>
    <t>NIHR133464</t>
  </si>
  <si>
    <t>Trial of IGe tests for Eczema Relief (TIGER): randomised controlled trial of test-guided dietary advice for children with eczema, with internal pilot and nested economic and process evaluations</t>
  </si>
  <si>
    <t>Nov-2025</t>
  </si>
  <si>
    <t>https://fundingawards.nihr.ac.uk/award/NIHR133464</t>
  </si>
  <si>
    <t>NIHR131758</t>
  </si>
  <si>
    <t>Rapid respiratory microbiological point-of-care-testing in primary care: a randomised controlled trial with internal pilot and qualitative and quantitative investigation of microbial, behavioural and antibiotic mechanisms (the RAPID-TEST RCT)</t>
  </si>
  <si>
    <t>Apr-2022</t>
  </si>
  <si>
    <t>May-2025</t>
  </si>
  <si>
    <t>https://fundingawards.nihr.ac.uk/award/NIHR131758</t>
  </si>
  <si>
    <t>Paediatric QoL Dilemma: Developing Paediatric Quality of Life Digital Ecological Momentary Assessment to improve paediatric research and clinical management</t>
  </si>
  <si>
    <t>31-Jan-2022</t>
  </si>
  <si>
    <t>https://research-information.bris.ac.uk/en/projects/paediatric-qol-dilemma-developing-paediatric-quality-of-life-digi</t>
  </si>
  <si>
    <t>Co-Principal Investigator</t>
  </si>
  <si>
    <t>Maximising Wellbeing Living Everyday Life with Long-term conditions</t>
  </si>
  <si>
    <t>1-Jan-2019</t>
  </si>
  <si>
    <t>https://research-information.bris.ac.uk/en/projects/maximising-wellbeing-living-everyday-life-with-long-term-conditio</t>
  </si>
  <si>
    <t>RP-PG-0216-20007</t>
  </si>
  <si>
    <t>Supporting self-care for eczema in the community</t>
  </si>
  <si>
    <t>Feb-2024</t>
  </si>
  <si>
    <t>https://fundingawards.nihr.ac.uk/award/RP-PG-0216-20007</t>
  </si>
  <si>
    <t>16/162/01</t>
  </si>
  <si>
    <t>Amitriptyline at low-dose and titrated for irritable bowel syndrome as second-line treatment (The ATLANTIS study): A double-blind placebo-controlled trial</t>
  </si>
  <si>
    <t>https://fundingawards.nihr.ac.uk/award/16/162/01</t>
  </si>
  <si>
    <t>16/13/02</t>
  </si>
  <si>
    <t>Spironolactone for Adult Female Acne (SAFA): pragmatic multicentre double-blind randomised superiority trial to investigate the clinical and cost-effectiveness of spironolactone for moderate or severe persistent acne in women</t>
  </si>
  <si>
    <t>Apr-2018</t>
  </si>
  <si>
    <t>https://fundingawards.nihr.ac.uk/award/16/13/02</t>
  </si>
  <si>
    <t>12/67/12</t>
  </si>
  <si>
    <t>A randomised controlled trial to determine whether skin barrier enhancement with emollients can prevent eczema in high risk children</t>
  </si>
  <si>
    <t>https://fundingawards.nihr.ac.uk/award/12/67/12</t>
  </si>
  <si>
    <t>NIHR127850</t>
  </si>
  <si>
    <t>Surgical interventions to treat severe pressure sores (SIPS)</t>
  </si>
  <si>
    <t>https://fundingawards.nihr.ac.uk/award/NIHR127850</t>
  </si>
  <si>
    <t>Health Economics Analysis Plan for Best Emollients for Eczema (BEE) trial: a randomised trial comparing the effectiveness of four types of commonly prescribed emollients for children with eczema</t>
  </si>
  <si>
    <t>1-May-2017</t>
  </si>
  <si>
    <t>31-May-2021</t>
  </si>
  <si>
    <t>https://research-information.bris.ac.uk/en/projects/health-economics-analysis-plan-for-best-emollients-for-eczema-bee</t>
  </si>
  <si>
    <t>16/90/03</t>
  </si>
  <si>
    <t>TReating Urinary symptoms in Men in Primary Healthcare (TRIUMPH) using non-pharmaceutical and non-surgical interventions</t>
  </si>
  <si>
    <t>Nov-2017</t>
  </si>
  <si>
    <t>Apr-2021</t>
  </si>
  <si>
    <t>https://fundingawards.nihr.ac.uk/award/16/90/03</t>
  </si>
  <si>
    <t>15/130/07</t>
  </si>
  <si>
    <t>Best Emollients for Eczema (BEE): Pragmatic, primary care, multi-centre, individually randomised superiority trial of four emollients in children with eczema, with internal pilot and nested qualitative study</t>
  </si>
  <si>
    <t>https://fundingawards.nihr.ac.uk/award/15/130/07</t>
  </si>
  <si>
    <t>Creative and novel approaches to engaging with children with eczema and their parents</t>
  </si>
  <si>
    <t>7-Aug-2019</t>
  </si>
  <si>
    <t>30-Sep-2020</t>
  </si>
  <si>
    <t>https://research-information.bris.ac.uk/en/projects/creative-and-novel-approaches-to-engaging-with-children-with-ecze</t>
  </si>
  <si>
    <t>PDF-2014-07-013</t>
  </si>
  <si>
    <t>Action PlAns for CHildren with Eczema (APACHE): a study to develop written action plans for children with eczema and explore how best to evaluate them</t>
  </si>
  <si>
    <t>https://fundingawards.nihr.ac.uk/award/PDF-2014-07-013</t>
  </si>
  <si>
    <t>11/153/01</t>
  </si>
  <si>
    <t>BATHE (Bath Emollients for Treatment of cHildhood Eczema)</t>
  </si>
  <si>
    <t>https://fundingawards.nihr.ac.uk/award/11/153/01</t>
  </si>
  <si>
    <t>PB-PG-0712-28056</t>
  </si>
  <si>
    <t>Choice Of Moisturiser in Eczema Treatment (COMET): A feasibility study of pragmatic, single blind, randomised clinical trial to compare the clinical and cost effectiveness of leave-on emollients in treatment of infant eczema in primary care</t>
  </si>
  <si>
    <t>Jul-2013</t>
  </si>
  <si>
    <t>https://fundingawards.nihr.ac.uk/award/PB-PG-0712-28056</t>
  </si>
  <si>
    <t>09/118/03</t>
  </si>
  <si>
    <t>The CREAM Study - Children with Eczema, Antibiotic Management study</t>
  </si>
  <si>
    <t>Jun-2012</t>
  </si>
  <si>
    <t>May-2015</t>
  </si>
  <si>
    <t>https://fundingawards.nihr.ac.uk/award/09/118/03</t>
  </si>
  <si>
    <t>CTF-01-12-06</t>
  </si>
  <si>
    <t>Clinical Trials Fellowship</t>
  </si>
  <si>
    <t>https://fundingawards.nihr.ac.uk/award/CTF-01-12-06</t>
  </si>
  <si>
    <t>POPPIE</t>
  </si>
  <si>
    <t>1-Jan-2013</t>
  </si>
  <si>
    <t>31-Dec-2013</t>
  </si>
  <si>
    <t>https://research-information.bris.ac.uk/en/projects/poppie</t>
  </si>
  <si>
    <t>13/50/12</t>
  </si>
  <si>
    <t>Assessing the efficacy and safety of methotrexate vs ciclosporin in the treatment of severe atopic eczema in children: the TREatment of severe Atopic eczema in children Taskforce (TREAT) randomised controlled trial</t>
  </si>
  <si>
    <t>https://fundingawards.nihr.ac.uk/award/13/50/12</t>
  </si>
  <si>
    <t>NIHR129926</t>
  </si>
  <si>
    <t>Best systemic treatments for adults with atopic eczema over the long term (BEACON): A randomised, assessor-blind trial comparing ciclosporin, methotrexate and dupilumab</t>
  </si>
  <si>
    <t>Oct-2021</t>
  </si>
  <si>
    <t>Sep-2025</t>
  </si>
  <si>
    <t>https://fundingawards.nihr.ac.uk/award/NIHR129926</t>
  </si>
  <si>
    <t>NIHR201993</t>
  </si>
  <si>
    <t>Joint Lead Applicant</t>
  </si>
  <si>
    <t>Topical anti-inflammatory treatments for eczema: a network meta-analysis</t>
  </si>
  <si>
    <t>Aug-2021</t>
  </si>
  <si>
    <t>https://fundingawards.nihr.ac.uk/award/NIHR201993</t>
  </si>
  <si>
    <t>PB-PG-0317-20028</t>
  </si>
  <si>
    <t>Skin care interventions for preventing eczema and food allergy: a systematic review and individual participant data meta-analysis</t>
  </si>
  <si>
    <t>Nov-2018</t>
  </si>
  <si>
    <t>https://fundingawards.nihr.ac.uk/award/PB-PG-0317-20028</t>
  </si>
  <si>
    <t>Home Interventions and Light therapy for the treatment of vitiligo (HI-Light Vitiligo Trial)</t>
  </si>
  <si>
    <t>Jul-2019</t>
  </si>
  <si>
    <t>https://fundingawards.nihr.ac.uk/award/12/24/02</t>
  </si>
  <si>
    <t>06/403/51</t>
  </si>
  <si>
    <t>A randomised controlled trial to compare the safety and effectiveness of doxycycline (200 mg/day) with prednisolone (0.5 mg/kg/day) for initial treatment of bullous pemphigoid</t>
  </si>
  <si>
    <t>Mar-2015</t>
  </si>
  <si>
    <t>https://fundingawards.nihr.ac.uk/award/06/403/51</t>
  </si>
  <si>
    <t>PB-PG-0407-11288</t>
  </si>
  <si>
    <t>Effect of topical imiquimod on lentigo maligna; a phase-2 study</t>
  </si>
  <si>
    <t>Jul-2012</t>
  </si>
  <si>
    <t>https://fundingawards.nihr.ac.uk/award/PB-PG-0407-11288</t>
  </si>
  <si>
    <t>Senior Investigator</t>
  </si>
  <si>
    <t>Science Foundation Ireland</t>
  </si>
  <si>
    <t>NIH R01</t>
  </si>
  <si>
    <t>National Institute of Arthritis and Musculoskeletal and Skin Diseases</t>
  </si>
  <si>
    <t>Grant Receiver</t>
  </si>
  <si>
    <t>National Institutes of Health</t>
  </si>
  <si>
    <t>NIHR206263</t>
  </si>
  <si>
    <t>Preventing food allergy in infants with early introduction of complementary feeding</t>
  </si>
  <si>
    <t>Aug-2029</t>
  </si>
  <si>
    <t>https://fundingawards.nihr.ac.uk/award/NIHR206263</t>
  </si>
  <si>
    <t>NIHR151318</t>
  </si>
  <si>
    <t>Investigating the benefits and harms of reduced daily dose oral isotretinoin in the treatment of acne: A parallel group, assessor blind, non-inferiority, multicentre randomised controlled trial, with an internal pilot (Acne-ID)</t>
  </si>
  <si>
    <t>Aug-2028</t>
  </si>
  <si>
    <t>https://fundingawards.nihr.ac.uk/award/NIHR151318</t>
  </si>
  <si>
    <t>NIHR160813</t>
  </si>
  <si>
    <t>A pragmatic randomised trial comparing Oral Corticosteroids and Colchicine for the treatment of goUt flaRes in people with relative contraindications to non-steroidal anti-inflammatory drugs (the OCCUR trial)</t>
  </si>
  <si>
    <t>Jan-2025</t>
  </si>
  <si>
    <t>Apr-2028</t>
  </si>
  <si>
    <t>https://fundingawards.nihr.ac.uk/award/NIHR160813</t>
  </si>
  <si>
    <t>Feb-2027</t>
  </si>
  <si>
    <t>NIHR206431</t>
  </si>
  <si>
    <t>Developing and optimising an intervention prototype for addressing health and social care need in multimorbidity</t>
  </si>
  <si>
    <t>Dec-2025</t>
  </si>
  <si>
    <t>https://fundingawards.nihr.ac.uk/award/NIHR206431</t>
  </si>
  <si>
    <t>17/82/02</t>
  </si>
  <si>
    <t>What is the clinical and cost-effectiveness of using a goal-directed allopurinol-based treat-to-target protocol in people with recurrent gout attacks?</t>
  </si>
  <si>
    <t>Aug-2025</t>
  </si>
  <si>
    <t>https://fundingawards.nihr.ac.uk/award/17/82/02</t>
  </si>
  <si>
    <t>NIHR202637</t>
  </si>
  <si>
    <t>The development and validation of population clusters for integrating health and social care: A mixed-methods study on Multiple Long-Term Conditions</t>
  </si>
  <si>
    <t>Jun-2025</t>
  </si>
  <si>
    <t>https://fundingawards.nihr.ac.uk/award/NIHR202637</t>
  </si>
  <si>
    <t>RP-PG-0617-20005</t>
  </si>
  <si>
    <t>Improving outcomes for patients with opioid-treated persistent non-cancer pain: a proactive clinical pharmacist-led primary care intervention (PROMPPT intervention).ACRONYM: Pharmacist-led intervention to Reduce inappropriate use of Opioid Medicines and optimise Persistent Pain Therapy (PROMPPT)</t>
  </si>
  <si>
    <t>https://fundingawards.nihr.ac.uk/award/RP-PG-0617-20005</t>
  </si>
  <si>
    <t>NIHR203688</t>
  </si>
  <si>
    <t>Developing an inclusive approach to multidimensional assessment of mental health symptoms in people in UK primary care</t>
  </si>
  <si>
    <t>Feb-2023</t>
  </si>
  <si>
    <t>https://fundingawards.nihr.ac.uk/award/NIHR203688</t>
  </si>
  <si>
    <t>16/52/23</t>
  </si>
  <si>
    <t>Accessing medicines at end-of-life: a multi-stakeholder, mixed method evaluation of service provision</t>
  </si>
  <si>
    <t>Jul-2020</t>
  </si>
  <si>
    <t>https://fundingawards.nihr.ac.uk/award/16/52/23</t>
  </si>
  <si>
    <t>PDF-2009-02-45</t>
  </si>
  <si>
    <t>Supporting parents' management of childhood eczema: development of a website based intervention and pilot randomised controlled tria</t>
  </si>
  <si>
    <t>https://fundingawards.nihr.ac.uk/award/PDF-2009-02-45</t>
  </si>
  <si>
    <t>PB-PG-0110-20243</t>
  </si>
  <si>
    <t>Supporting parents/carers' management of childhood eczema: development of a web-based intervention and pilot randomised controlled trial</t>
  </si>
  <si>
    <t>Jun-2011</t>
  </si>
  <si>
    <t>https://fundingawards.nihr.ac.uk/award/PB-PG-0110-20243</t>
  </si>
  <si>
    <t>MRC UKRI IAA 22-25</t>
  </si>
  <si>
    <t>1-Apr-2022</t>
  </si>
  <si>
    <t>31-Mar-2025</t>
  </si>
  <si>
    <t>https://profiles.imperial.ac.uk/r.tanaka/grants?favouritesFirst=true&amp;perPage=25&amp;sort=titleAsc&amp;startFrom=0</t>
  </si>
  <si>
    <t>NIHR204505</t>
  </si>
  <si>
    <t>Artificial Intelligence (AI) tool for measuring eczema severity in diverse skin tones</t>
  </si>
  <si>
    <t>Mar-2025</t>
  </si>
  <si>
    <t>https://fundingawards.nihr.ac.uk/award/NIHR204505</t>
  </si>
  <si>
    <t>EPSRC Impact Acceleration Account 2017-2020</t>
  </si>
  <si>
    <t>1-Apr-2017</t>
  </si>
  <si>
    <t>31-Mar-2022</t>
  </si>
  <si>
    <t>Primary Supervisor</t>
  </si>
  <si>
    <t>Development of novel dermatologic applications of in vivo FTIR molecular spectroscopy</t>
  </si>
  <si>
    <t>https://gtr.ukri.org/projects?ref=studentship-2284779#/tabOverview</t>
  </si>
  <si>
    <t>EP/S025944/1</t>
  </si>
  <si>
    <t>Multi-band optical coherence tomography platform for the development of novel atopic dermatitis treatments</t>
  </si>
  <si>
    <t>https://gtr.ukri.org/projects?ref=EP%2FS025944%2F1</t>
  </si>
  <si>
    <t>MC_UU_00036/2</t>
  </si>
  <si>
    <t>Translational skin immunology</t>
  </si>
  <si>
    <t>Mar-2028</t>
  </si>
  <si>
    <t>https://gtr.ukri.org/projects?ref=MC_UU_00036%2F2</t>
  </si>
  <si>
    <t>MC_UU_00008/5</t>
  </si>
  <si>
    <t>Cutaneous Immunology</t>
  </si>
  <si>
    <t>https://gtr.ukri.org/projects?ref=MC_UU_00008%2F5</t>
  </si>
  <si>
    <t>MC_PC_20002</t>
  </si>
  <si>
    <t>SARS-Cov2 equipment purchases for HIU to support their COVID-19 activities</t>
  </si>
  <si>
    <t>https://gtr.ukri.org/projects?ref=MC_PC_20002</t>
  </si>
  <si>
    <t>G0701693/1</t>
  </si>
  <si>
    <t>Proof of concept study of combined allergen immunotherapy and antibiotics for the treatment of chronic atopic dermatitis</t>
  </si>
  <si>
    <t>https://gtr.ukri.org/projects?ref=G0701693%2F1</t>
  </si>
  <si>
    <t>NIHR156746</t>
  </si>
  <si>
    <t>Optimising Maternal and Perinatal Death Surveillance and Response to prevent future deaths</t>
  </si>
  <si>
    <t>Jun-2028</t>
  </si>
  <si>
    <t>https://fundingawards.nihr.ac.uk/award/NIHR156746</t>
  </si>
  <si>
    <t>NIHR157478</t>
  </si>
  <si>
    <t>Antibiotics for acute lower respiratory tract infection in older people</t>
  </si>
  <si>
    <t>Dec-2027</t>
  </si>
  <si>
    <t>https://fundingawards.nihr.ac.uk/award/NIHR157478</t>
  </si>
  <si>
    <t>NIHR158312</t>
  </si>
  <si>
    <t>PHarmacy partnership using decision-making tools and near patient testing for Antimicrobial Stewardship for EveryDay practice IN primary care</t>
  </si>
  <si>
    <t>Feb-2025</t>
  </si>
  <si>
    <t>https://fundingawards.nihr.ac.uk/award/NIHR158312</t>
  </si>
  <si>
    <t>15/130/11</t>
  </si>
  <si>
    <t>RETurn to work After stroKE (RETAKE)</t>
  </si>
  <si>
    <t>Jul-2017</t>
  </si>
  <si>
    <t>https://fundingawards.nihr.ac.uk/award/15/130/11</t>
  </si>
  <si>
    <t>PB-PG-1215-20019</t>
  </si>
  <si>
    <t>Methotrexate versus Ciclosporin in the Treatment of Severe Atopic Eczema in Children: An economic evaluation</t>
  </si>
  <si>
    <t>Feb-2022</t>
  </si>
  <si>
    <t>https://fundingawards.nihr.ac.uk/award/PB-PG-1215-20019</t>
  </si>
  <si>
    <t>PB-PG-0815-20039</t>
  </si>
  <si>
    <t>Feasibility of conducting a randomised control trial to examine the benefit of bilateral cochlear implantation compared with unilateral cochlear implantation in adults with severe to profound deafness</t>
  </si>
  <si>
    <t>18-Apr-2017</t>
  </si>
  <si>
    <t>14-Sep-2020</t>
  </si>
  <si>
    <t>https://orcid.org/0000-0002-8098-9220</t>
  </si>
  <si>
    <t>13/115/29</t>
  </si>
  <si>
    <t>A multi-centre cluster randomised controlled trial to evaluate the Guide to Action Care Home fall prevention programme in care homes for older people.(FinCH</t>
  </si>
  <si>
    <t>May-2016</t>
  </si>
  <si>
    <t>https://fundingawards.nihr.ac.uk/award/13/115/29</t>
  </si>
  <si>
    <t>CDF-2014-07-006</t>
  </si>
  <si>
    <t>Prioritising research for an entire clinical area (atopic eczema) using value of information methods</t>
  </si>
  <si>
    <t>https://fundingawards.nihr.ac.uk/award/CDF-2014-07-006</t>
  </si>
  <si>
    <t>11/66/02</t>
  </si>
  <si>
    <t>FRESH - Facilitating Return to work through Early Specialist Health-based interventions</t>
  </si>
  <si>
    <t>https://fundingawards.nihr.ac.uk/award/11/66/02</t>
  </si>
  <si>
    <t>11/65/01</t>
  </si>
  <si>
    <t>Randomised controlled trial of silk therapeutic clothing for the long-term management of eczema in children (CLOTHES Trial: CLOTHing for the relief of Eczema Symptoms)</t>
  </si>
  <si>
    <t>https://fundingawards.nihr.ac.uk/?query=Tracey%20%20Sach</t>
  </si>
  <si>
    <t>PB-PG-0110-21023</t>
  </si>
  <si>
    <t>A preliminary comparison of wards for people with dementia using patient engagement time with other wards delivering standard care alone</t>
  </si>
  <si>
    <t>https://fundingawards.nihr.ac.uk/award/PB-PG-0110-21023</t>
  </si>
  <si>
    <t>11/1023/10</t>
  </si>
  <si>
    <t>The CIRACT (Community In-reach Rehabilitation And Care Transition) Clinical and Cost Effectiveness study</t>
  </si>
  <si>
    <t>Apr-2015</t>
  </si>
  <si>
    <t>https://fundingawards.nihr.ac.uk/award/11/1023/10</t>
  </si>
  <si>
    <t>G0902184/1</t>
  </si>
  <si>
    <t>Innovative gel aid for administering tablets to stroke and other dysphagic patients</t>
  </si>
  <si>
    <t>20-Sep-2010</t>
  </si>
  <si>
    <t>19-Oct-2014</t>
  </si>
  <si>
    <t>https://gtr.ukri.org/projects?ref=G0902184%2F1#/tabOverview</t>
  </si>
  <si>
    <t>II-AR-0209-10012</t>
  </si>
  <si>
    <t>Raman spectral imaging for automated Mohs Micrographic Surgery of high-risk Basal Cell Carcinoma</t>
  </si>
  <si>
    <t>Jun-2010</t>
  </si>
  <si>
    <t>https://fundingawards.nihr.ac.uk/award/II-AR-0209-10012</t>
  </si>
  <si>
    <t>PB-PG-1208-18097</t>
  </si>
  <si>
    <t>The H.E.A.L.T.H. Project: Help Enabling Active Lifestyles Toward Health in young people with depression.</t>
  </si>
  <si>
    <t>Oct-2011</t>
  </si>
  <si>
    <t>https://fundingawards.nihr.ac.uk/award/PB-PG-1208-18097</t>
  </si>
  <si>
    <t>PB-PG-0110-20116</t>
  </si>
  <si>
    <t>Medicines reconciliation at the interface: A pilot randomised controlled trial to determine the costs and effects of a pharmacy provided service</t>
  </si>
  <si>
    <t>Aug-2011</t>
  </si>
  <si>
    <t>https://fundingawards.nihr.ac.uk/award/PB-PG-0110-20116</t>
  </si>
  <si>
    <t>PB-PG-0909-19198</t>
  </si>
  <si>
    <t>Supervised pharmacy student led medication review in primary care: A pilot study to ascertain the potential costs and effects</t>
  </si>
  <si>
    <t>https://fundingawards.nihr.ac.uk/award/PB-PG-0909-19198</t>
  </si>
  <si>
    <t>09/34/03</t>
  </si>
  <si>
    <t>A pilot study of the effectiveness and cost effectiveness of Multi-compartment Medication Devices</t>
  </si>
  <si>
    <t>Jul-2011</t>
  </si>
  <si>
    <t>Oct-2013</t>
  </si>
  <si>
    <t>https://fundingawards.nihr.ac.uk/award/09/34/03</t>
  </si>
  <si>
    <t>PB-PG-0808-16065</t>
  </si>
  <si>
    <t>Multi-professional clinical medication reviews in care homes for the elderly. A randomised controlled trial with cost-effectiveness study</t>
  </si>
  <si>
    <t>Mar-2010</t>
  </si>
  <si>
    <t>https://fundingawards.nihr.ac.uk/award/PB-PG-0808-16065</t>
  </si>
  <si>
    <t>Getting out of the house: a multi centre trial to evaluate an outdoor mobility intervention for people who have had a stroke</t>
  </si>
  <si>
    <t>Aug-2009</t>
  </si>
  <si>
    <t>Nov-2012</t>
  </si>
  <si>
    <t>https://fundingawards.nihr.ac.uk/award/08/14/51</t>
  </si>
  <si>
    <t>PB-PG-0107-11112</t>
  </si>
  <si>
    <t>The REFINE (REducing Falls in IN-patient Elderly) Study</t>
  </si>
  <si>
    <t>Apr-2012</t>
  </si>
  <si>
    <t>https://fundingawards.nihr.ac.uk/award/PB-PG-0107-11112</t>
  </si>
  <si>
    <t>PB-PG-0807-14027</t>
  </si>
  <si>
    <t>Will a dedicated service improve medicine administration in older persons with dysphagia a pilot study?</t>
  </si>
  <si>
    <t>https://fundingawards.nihr.ac.uk/award/PB-PG-0807-14027</t>
  </si>
  <si>
    <t>Randomised controlled trial of ion-exchange water softeners for the treatment of atopic eczema in children (SWET)</t>
  </si>
  <si>
    <t>Apr-2010</t>
  </si>
  <si>
    <t>https://fundingawards.nihr.ac.uk/award/05/16/01</t>
  </si>
  <si>
    <t>06/42/01</t>
  </si>
  <si>
    <t>Safety and harms of antidepressant drugs for older people: an analysis using a large primary care database</t>
  </si>
  <si>
    <t>https://fundingawards.nihr.ac.uk/award/06/42/01</t>
  </si>
  <si>
    <t>H033</t>
  </si>
  <si>
    <t>New genetic diagnostic technologies for consanguineous families at risk of recessive genetic disease</t>
  </si>
  <si>
    <t>1-Oct-2006</t>
  </si>
  <si>
    <t>30-Sep-2009</t>
  </si>
  <si>
    <t>FSG004</t>
  </si>
  <si>
    <t>Raman spectral imaging for automated Mohs Micrographic surgery of high-risk Basal Cell Carcinoma</t>
  </si>
  <si>
    <t>1-Jan-2008</t>
  </si>
  <si>
    <t>31-Dec-2008</t>
  </si>
  <si>
    <t>08/1604/132</t>
  </si>
  <si>
    <t>Specialist rehabilitation for neurological conditions: literature review and mapping study</t>
  </si>
  <si>
    <t>Mar-2006</t>
  </si>
  <si>
    <t>May-2007</t>
  </si>
  <si>
    <t>https://fundingawards.nihr.ac.uk/award/08/1604/132</t>
  </si>
  <si>
    <t>MR/W001454/1</t>
  </si>
  <si>
    <t>Exploiting growth factor modulation of alarmin release in atopic dermatitis</t>
  </si>
  <si>
    <t>https://gtr.ukri.org/projects?ref=MR%2FW001454%2F1#/tabOverview</t>
  </si>
  <si>
    <t>NIHR School of Primary Care bridging/seedcorn funding</t>
  </si>
  <si>
    <t>NIHR School for Primary Care Research</t>
  </si>
  <si>
    <t>Oct-2022</t>
  </si>
  <si>
    <t>Mar-2033</t>
  </si>
  <si>
    <t>https://orcid.org/0000-0003-4157-7394</t>
  </si>
  <si>
    <t>Exploring the care pathway to diagnosis for patients with autoimmune blistering diseases</t>
  </si>
  <si>
    <t>Dec-2024</t>
  </si>
  <si>
    <t>A qualitative study – lived experiences of Topical Corticosteroid Withdrawal (TSW) and navigating primary care with self-identified TSW</t>
  </si>
  <si>
    <t>Providing public access to eczema questionnaires via smartphone applications</t>
  </si>
  <si>
    <t>University of Nottingham Institute for Policy and Engagement</t>
  </si>
  <si>
    <t>Jan-2021</t>
  </si>
  <si>
    <t>Biomarkers in Atopic Dermatitis and Psoriasis</t>
  </si>
  <si>
    <t>1-Apr-2019</t>
  </si>
  <si>
    <t>https://cordis.europa.eu/project/id/821511</t>
  </si>
  <si>
    <t>Identifying causal risk factors for cognitive decline</t>
  </si>
  <si>
    <t>1-Nov-2020</t>
  </si>
  <si>
    <t>30-Nov-2022</t>
  </si>
  <si>
    <t>https://research-information.bris.ac.uk/en/projects/identifying-causal-risk-factors-for-cognitive-decline</t>
  </si>
  <si>
    <t>MRC IEU Studentship - Emily Jamieson</t>
  </si>
  <si>
    <t>2-Oct-2017</t>
  </si>
  <si>
    <t>1-Oct-2021</t>
  </si>
  <si>
    <t>https://research-information.bris.ac.uk/en/projects/mrc-ieu-studentship-emily-jamieson</t>
  </si>
  <si>
    <t>MRC - IEU studentship full - Alice Carter</t>
  </si>
  <si>
    <t>3-Oct-2016</t>
  </si>
  <si>
    <t>2-Oct-2020</t>
  </si>
  <si>
    <t>https://research-information.bris.ac.uk/en/projects/mrc-ieu-studentship-full-alice-carter</t>
  </si>
  <si>
    <t>MRC - IEU studentship full - Jasmine Khouja</t>
  </si>
  <si>
    <t>1-Oct-2016</t>
  </si>
  <si>
    <t>https://research-information.bris.ac.uk/en/projects/mrc-ieu-studentship-full-jasmine-khouja</t>
  </si>
  <si>
    <t>MRC - IEU studentship full - Rebecca Lawn</t>
  </si>
  <si>
    <t>1-Jan-2016</t>
  </si>
  <si>
    <t>31-Dec-2019</t>
  </si>
  <si>
    <t>https://research-information.bris.ac.uk/en/projects/mrc-ieu-studentship-full-rebecca-lawn</t>
  </si>
  <si>
    <t>MRC - IEU studentship full - Kayleigh Easey</t>
  </si>
  <si>
    <t>https://research-information.bris.ac.uk/en/projects/mrc-ieu-studentship-full-kayleigh-easey-2</t>
  </si>
  <si>
    <t>MRC - IEU studentship expenses - Katie Berryman</t>
  </si>
  <si>
    <t>https://research-information.bris.ac.uk/en/projects/mrc-ieu-studentship-expenses-katie-berryman</t>
  </si>
  <si>
    <t>MRC - IEU studentship expenses - Diana Juvinao-Quintero</t>
  </si>
  <si>
    <t>https://research-information.bris.ac.uk/en/projects/mrc-ieu-studentship-expenses-diana-juvinao-quintero</t>
  </si>
  <si>
    <t>MRC - IEU studentship full - Tamsin Sharp</t>
  </si>
  <si>
    <t>https://research-information.bris.ac.uk/en/projects/mrc-ieu-studentship-full-tamsin-sharp</t>
  </si>
  <si>
    <t>CLOSED 8073 MRC IEU - K.Berriman Studentship consumables - linked to Core</t>
  </si>
  <si>
    <t>1-Apr-2018</t>
  </si>
  <si>
    <t>30-Sep-2019</t>
  </si>
  <si>
    <t>https://research-information.bris.ac.uk/en/projects/closed-8073-mrc-ieu-kberriman-studentship-consumables-linked-to-c</t>
  </si>
  <si>
    <t>Investigation of the causal effects of atopic eczema on other health outcomes</t>
  </si>
  <si>
    <t>MRC UoB UNITE Unit - Core</t>
  </si>
  <si>
    <t>1-Oct-2014</t>
  </si>
  <si>
    <t>30-Sep-2018</t>
  </si>
  <si>
    <t>https://research-information.bris.ac.uk/en/projects/mrc-uob-unite-unit-core-2</t>
  </si>
  <si>
    <t>MRC - IEU studentship expenses - Eleanor Kennedy</t>
  </si>
  <si>
    <t>1-Jan-2015</t>
  </si>
  <si>
    <t>31-Dec-2017</t>
  </si>
  <si>
    <t>https://research-information.bris.ac.uk/en/projects/mrc-ieu-studentship-expenses-eleanor-kennedy</t>
  </si>
  <si>
    <t>MRC - IEU studentship expenses - James Jungius</t>
  </si>
  <si>
    <t>https://research-information.bris.ac.uk/en/projects/mrc-ieu-studentship-expenses-james-jungius</t>
  </si>
  <si>
    <t>MRC - IEU studentship expenses - Aayah Nouna</t>
  </si>
  <si>
    <t>https://research-information.bris.ac.uk/en/projects/mrc-ieu-studentship-expenses-aayah-nouna</t>
  </si>
  <si>
    <t>MR/J012165/1</t>
  </si>
  <si>
    <t>The Genetic Epidemiology of Atopic Dermatitis</t>
  </si>
  <si>
    <t>29-Sep-2016</t>
  </si>
  <si>
    <t>https://gtr.ukri.org/projects?ref=MR%2FJ012165%2F1</t>
  </si>
  <si>
    <t>Beyond Bloomsbury: Queer/Race/Art</t>
  </si>
  <si>
    <t>Arts and Humanities Research Council</t>
  </si>
  <si>
    <t>https://gtr.ukri.org/projects?ref=studentship-1643160#/tabOverview</t>
  </si>
  <si>
    <t>112960/1</t>
  </si>
  <si>
    <t>Wilde and the Woman's World: Oxford English Texts Edition of the Complete Wilde</t>
  </si>
  <si>
    <t>Jan-2006</t>
  </si>
  <si>
    <t>Apr-2006</t>
  </si>
  <si>
    <t>https://gtr.ukri.org/projects?ref=112960%2F1</t>
  </si>
  <si>
    <t>MR/W028352/1</t>
  </si>
  <si>
    <t>Early Life Exposures And Development Of Non-communicable Diseases In Adolescence: The Drakenstein Child Health Study</t>
  </si>
  <si>
    <t>Sep-2027</t>
  </si>
  <si>
    <t>https://gtr.ukri.org/projects?ref=MR%2FW028352%2F1#/tabOverview</t>
  </si>
  <si>
    <t>MR/W025639/1</t>
  </si>
  <si>
    <t>Exploring mechanisms to optimise the duration of oral immunotherapy for peanut allergy</t>
  </si>
  <si>
    <t>https://gtr.ukri.org/projects?ref=MR%2FW025639%2F1</t>
  </si>
  <si>
    <t>MR/W018616/1</t>
  </si>
  <si>
    <t>MICA: Identifying risks for severe life-threatening allergic reactions to foods (IRIS-Allergy)</t>
  </si>
  <si>
    <t>https://gtr.ukri.org/projects?ref=MR%2FW018616%2F1#/tabOverview</t>
  </si>
  <si>
    <t>MR/S036954/1</t>
  </si>
  <si>
    <t>Improved diagnostics in food allergy (ID-in-FA) Study</t>
  </si>
  <si>
    <t>Jul-2025</t>
  </si>
  <si>
    <t>https://gtr.ukri.org/projects?ref=MR%2FS036954%2F1#/tabOverview</t>
  </si>
  <si>
    <t>EP/W002280/1</t>
  </si>
  <si>
    <t>Remote monitoring to predict and prevent asthma attacks in preschool children</t>
  </si>
  <si>
    <t>https://gtr.ukri.org/projects?ref=EP%2FW002280%2F1#/tabOverview</t>
  </si>
  <si>
    <t>MR/T031565/1</t>
  </si>
  <si>
    <t>Endotypes of childhood wheezing after severe RSV lower respiratory tract illness in infancy in socially vulnerable Argentinian children</t>
  </si>
  <si>
    <t>Nov-2024</t>
  </si>
  <si>
    <t>https://gtr.ukri.org/projects?ref=MR%2FT031565%2F1</t>
  </si>
  <si>
    <t>Imperial CoA MRC</t>
  </si>
  <si>
    <t>1-Sep-2020</t>
  </si>
  <si>
    <t>1-Dec-2023</t>
  </si>
  <si>
    <t>https://profiles.imperial.ac.uk/a.custovic/grants</t>
  </si>
  <si>
    <t>108818/Z/15/Z</t>
  </si>
  <si>
    <t>Pulmonary epithelial barrier and immunological functions at birth and in early life - key determinants of the development of asthma?</t>
  </si>
  <si>
    <t>19-Sep-2016</t>
  </si>
  <si>
    <t>19-Sep-2023</t>
  </si>
  <si>
    <t>https://app.dimensions.ai/details/grant/grant.6665207</t>
  </si>
  <si>
    <t>MR/S025340/1</t>
  </si>
  <si>
    <t>UNICORN (Unified Cohorts Research Network): Disaggregating asthma</t>
  </si>
  <si>
    <t>Dec-2022</t>
  </si>
  <si>
    <t>https://gtr.ukri.org/projects?ref=MR%2FS025340%2F1</t>
  </si>
  <si>
    <t>Statistical causal modelling approaches to understanding the developmental profiles of asthma and allergy</t>
  </si>
  <si>
    <t>https://gtr.ukri.org/projects?ref=studentship-2136142#/tabOverview</t>
  </si>
  <si>
    <t>MR/S002359/1</t>
  </si>
  <si>
    <t>Lung function trajectories from birth to school age in African children, and their early life determinants</t>
  </si>
  <si>
    <t>29-Sep-2021</t>
  </si>
  <si>
    <t>https://gtr.ukri.org/projects?ref=MR%2FS002359%2F1</t>
  </si>
  <si>
    <t>108818/Z/15/B</t>
  </si>
  <si>
    <t>19-Mar-2019</t>
  </si>
  <si>
    <t>15-Sep-2021</t>
  </si>
  <si>
    <t>https://orcid.org/0000-0001-5218-7071</t>
  </si>
  <si>
    <t>MR/L012693/1</t>
  </si>
  <si>
    <t>MICA: Phenotyping immune responses in asthma and respiratory infections - a systems approach to understanding changes from childhood to adulthood</t>
  </si>
  <si>
    <t>https://gtr.ukri.org/projects?ref=MR%2FL012693%2F1#/tabOverview</t>
  </si>
  <si>
    <t>MR/K006665/1</t>
  </si>
  <si>
    <t>MICA: Health e-Research Centre</t>
  </si>
  <si>
    <t>https://gtr.ukri.org/projects?ref=MR%2FK006665%2F1#/tabOverview</t>
  </si>
  <si>
    <t>Asthma UK Centre for Applied Research</t>
  </si>
  <si>
    <t>Asthma and Lung UK</t>
  </si>
  <si>
    <t>MR/K002449/2</t>
  </si>
  <si>
    <t>MICA: STELAR (Study Team for Early Life Asthma Research) consortium - Asthma e-lab and identification of novel endotypes of childhood asthma</t>
  </si>
  <si>
    <t>https://gtr.ukri.org/projects?ref=MR%2FK002449%2F2</t>
  </si>
  <si>
    <t>Integrated Approaches to Food Allergen and Allergy Risk Management (iFAM)</t>
  </si>
  <si>
    <t>European Commission Directorate-General for Research and Innovation</t>
  </si>
  <si>
    <t>G0601361/1</t>
  </si>
  <si>
    <t>Gene and environmental influences on childhood asthma: STELAR (Study Team for Early Life Asthma Research) collaboration</t>
  </si>
  <si>
    <t>Jul-2010</t>
  </si>
  <si>
    <t>https://gtr.ukri.org/projects?ref=G0601361%2F1#/tabOverview</t>
  </si>
  <si>
    <t>ASTHMA04/014</t>
  </si>
  <si>
    <t>The Asthma UK Manchester Asthma and Allergy Study: Risk Factors for the Development of Asthma and Primary Prevention by Environmental Control</t>
  </si>
  <si>
    <t>1-Oct-2004</t>
  </si>
  <si>
    <t>30-Sep-2007</t>
  </si>
  <si>
    <t>https://app.dimensions.ai/details/grant/grant.5325634</t>
  </si>
  <si>
    <t>ASTHMARF01C</t>
  </si>
  <si>
    <t>Gene-environment interaction in the development of atopy, asthma and other allergic diseases</t>
  </si>
  <si>
    <t>https://app.dimensions.ai/details/grant/grant.5325841</t>
  </si>
  <si>
    <t>ASTHMA01/012</t>
  </si>
  <si>
    <t>The Asthma UK Manchester Asthma and Allergy Study: Primary prevention of asthma by allergen avoidance in high risk infants</t>
  </si>
  <si>
    <t>1-Oct-2001</t>
  </si>
  <si>
    <t>30-Sep-2004</t>
  </si>
  <si>
    <t>https://app.dimensions.ai/details/grant/grant.5325936</t>
  </si>
  <si>
    <t>MR/T008040/1</t>
  </si>
  <si>
    <t>Understanding the Regulation of Epidermal Differentiation Genes by Filaggrin in Eczema</t>
  </si>
  <si>
    <t>https://gtr.ukri.org/projects?ref=MR%2FT008040%2F1</t>
  </si>
  <si>
    <t>222424/Z/21/Z</t>
  </si>
  <si>
    <t>Defining the spatial transcriptome and cell-cell interactions in eczema and psoriasis skin</t>
  </si>
  <si>
    <t>1-Oct-2020</t>
  </si>
  <si>
    <t>30-Sep-2023</t>
  </si>
  <si>
    <t>8. GUIDELINES</t>
  </si>
  <si>
    <t>Committee_Name</t>
  </si>
  <si>
    <t>Guideline Title</t>
  </si>
  <si>
    <t>Publication_Year</t>
  </si>
  <si>
    <t>Author</t>
  </si>
  <si>
    <t>British Association of Dermatologists guidelines for the safe and effective prescribing of oral ciclosporin in dermatology 2018</t>
  </si>
  <si>
    <t>British Association of Dermatologists</t>
  </si>
  <si>
    <t>https://pubmed.ncbi.nlm.nih.gov/30653672</t>
  </si>
  <si>
    <t>British Association of Dermatologists' guidelines for the investigation and management of generalized pruritus in adults without an underlying dermatosis, 2018</t>
  </si>
  <si>
    <t>https://pubmed.ncbi.nlm.nih.gov/29357600</t>
  </si>
  <si>
    <t>Updated guidance for writing a British Association of Dermatologists clinical guideline: the adoption of the GRADE methodology 2016</t>
  </si>
  <si>
    <t>Jan-2017</t>
  </si>
  <si>
    <t>https://pubmed.ncbi.nlm.nih.gov/28098385</t>
  </si>
  <si>
    <t>Guideline Preparation Committee</t>
  </si>
  <si>
    <t>British Association of Dermatologists and British Photodermatology Group guidelines for the safe and effective use of psoralen-ultraviolet A therapy 2015</t>
  </si>
  <si>
    <t>https://academic.oup.com/bjd/article/174/1/24/6616636</t>
  </si>
  <si>
    <t>Guideline Committee</t>
  </si>
  <si>
    <t>Atopic Eczema in Under 12s: Diagnosis and Management</t>
  </si>
  <si>
    <t>National Institute for Health and Care Excellence</t>
  </si>
  <si>
    <t>23-Feb-2023</t>
  </si>
  <si>
    <t>https://www.nice.org.uk/guidance/cg57/update/cg57-update-1/documents/committee-member-list</t>
  </si>
  <si>
    <t>British Association of Dermatologists' guidelines for the management of Stevens-Johnson syndrome/toxic epidermal necrolysis in children and young people, 2018</t>
  </si>
  <si>
    <t>https://pubmed.ncbi.nlm.nih.gov/30829411</t>
  </si>
  <si>
    <t>https://academic.oup.com/bjd/article/180/6/1312/6731158</t>
  </si>
  <si>
    <t>Clinical Standards Unit</t>
  </si>
  <si>
    <t>British Association of Dermatologists’ guidelines for the safe and effective prescribing of methotrexate for skin disease 2016</t>
  </si>
  <si>
    <t>3-Aug-2016</t>
  </si>
  <si>
    <t>https://onlinelibrary.wiley.com/doi/full/10.1111/bjd.14816</t>
  </si>
  <si>
    <t>British Association of Dermatologists' guidelines for the safe and effective prescribing of azathioprine 2011</t>
  </si>
  <si>
    <t>https://pubmed.ncbi.nlm.nih.gov/21950502</t>
  </si>
  <si>
    <t>Guidelines for prescribing azathioprine in dermatology</t>
  </si>
  <si>
    <t>Dec-2004</t>
  </si>
  <si>
    <t>https://pubmed.ncbi.nlm.nih.gov/15606506</t>
  </si>
  <si>
    <t>U.K. guidelines for the management of Stevens-Johnson syndrome/toxic epidermal necrolysis in adults 2016</t>
  </si>
  <si>
    <t>Jun-2016</t>
  </si>
  <si>
    <t>https://pubmed.ncbi.nlm.nih.gov/27317286</t>
  </si>
  <si>
    <t>UK guidelines for the management of Stevens-Johnson syndrome/toxic epidermal necrolysis in adults 2016 (print summary - Full guidelines available at http://dx.doi.org/10.1016/j.bjps.2016.01.034)</t>
  </si>
  <si>
    <t>https://pubmed.ncbi.nlm.nih.gov/27216885</t>
  </si>
  <si>
    <t>Appraisal Committee</t>
  </si>
  <si>
    <t>Frequency of Application of Topical Corticosteroids for Atopic Eczema</t>
  </si>
  <si>
    <t>25-Aug-2004</t>
  </si>
  <si>
    <t>https://www.nice.org.uk/guidance/ta81/resources/frequency-of-application-of-topical-corticosteroids-for-atopic-eczema-pdf-2294813945797</t>
  </si>
  <si>
    <t>Guideline Expert</t>
  </si>
  <si>
    <t>Tacrolimus and Pimecrolimus for Atopic Eczema</t>
  </si>
  <si>
    <t>https://www.nice.org.uk/guidance/ta82/resources/tacrolimus-and-pimecrolimus-for-atopic-eczema-pdf-2294815625413</t>
  </si>
  <si>
    <t>Oral propranolol in the treatment of proliferating infantile haemangiomas: British Society for Paediatric Dermatology consensus guidelines</t>
  </si>
  <si>
    <t>British Society for Paediatric Dermatology</t>
  </si>
  <si>
    <t>https://pubmed.ncbi.nlm.nih.gov/29774538</t>
  </si>
  <si>
    <t>Treatment of psoriatic arthritis with biologic and targeted synthetic DMARDs: British Society for Rheumatology guideline scope</t>
  </si>
  <si>
    <t>British Society for Rheumatology</t>
  </si>
  <si>
    <t>6-Apr-2021</t>
  </si>
  <si>
    <t>https://pubmed.ncbi.nlm.nih.gov/33097948</t>
  </si>
  <si>
    <t>Management of atopic eczema in children</t>
  </si>
  <si>
    <t>18-Dec-2023</t>
  </si>
  <si>
    <t>https://www.clinicalguidelines.scot.nhs.uk/nhsggc-guidelines/nhsggc-guidelines/dermatology/management-of-atopic-eczema-in-children/</t>
  </si>
  <si>
    <t>Associate Technical Analyst</t>
  </si>
  <si>
    <t>NICE Project Team</t>
  </si>
  <si>
    <t>Secukinumab for treating moderate to severe plaque psoriasis in children and young people</t>
  </si>
  <si>
    <t>7-Oct-2021</t>
  </si>
  <si>
    <t>https://www.nice.org.uk/guidance/ta734/resources/secukinumab-for-treating-moderate-to-severe-plaque-psoriasis-in-children-and-young-people-pdf-82611254505157</t>
  </si>
  <si>
    <t>Italian S3-Guideline on the treatment of Atopic Eczema - Part 1: Systemic therapy, adapted from EuroGuiDerm by the Italian Society of Dermatology and STD (SIDEMAST), the Italian Association of Hospital Dermatologists (ADOI) and the Italian Society of Allergological and Environmental Dermatology (SIDAPA)</t>
  </si>
  <si>
    <t>Italian Society of Dermatology</t>
  </si>
  <si>
    <t>https://pubmed.ncbi.nlm.nih.gov/38727633</t>
  </si>
  <si>
    <t>Italian S3-Guideline on the treatment of Atopic Eczema - Part 2: non-systemic treatments and treatment recommendations for special AE patient populations, adapted from EuroGuiDerm by the Italian Society of Dermatology and STD (SIDEMAST), the Italian Association of Hospital Dermatologists (ADOI) and the Italian Society of Allergological and Occupational Dermatology (SIDAPA)</t>
  </si>
  <si>
    <t>https://pubmed.ncbi.nlm.nih.gov/38727634</t>
  </si>
  <si>
    <t>Italian S3-Guideline on the treatment of Atopic Eczema - First Update, adapted from EuroGuiDerm by the Italian Society of Dermatology and STD (SIDEMAST), the Italian Association of Hospital Dermatologists (ADOI) and the Italian Society of Allergological and Occupational Dermatology (SIDAPA)</t>
  </si>
  <si>
    <t>https://pubmed.ncbi.nlm.nih.gov/38727635</t>
  </si>
  <si>
    <t>EAACI Molecular Allergology User's Guide</t>
  </si>
  <si>
    <t>European Academy of Allergy &amp; Clinical Immunology</t>
  </si>
  <si>
    <t>https://pubmed.ncbi.nlm.nih.gov/27288833</t>
  </si>
  <si>
    <t>Recommendations for asthma monitoring in children: A PeARL document endorsed by APAPARI, EAACI, INTERASMA, REG, and WAO</t>
  </si>
  <si>
    <t>European Society of Pediatric Allergy and Immunology</t>
  </si>
  <si>
    <t>Apr-2024</t>
  </si>
  <si>
    <t>https://pubmed.ncbi.nlm.nih.gov/38664926</t>
  </si>
  <si>
    <t>Allergic Rhinitis and its Impact on Asthma (ARIA) 2008 update (in collaboration with the World Health Organization, GA(2)LEN and AllerGen)</t>
  </si>
  <si>
    <t>World Health Organization</t>
  </si>
  <si>
    <t>Apr-2008</t>
  </si>
  <si>
    <t>https://pubmed.ncbi.nlm.nih.gov/18331513</t>
  </si>
  <si>
    <t>World Allergy Organization guidelines for prevention of allergy and allergic asthma</t>
  </si>
  <si>
    <t>World Allergy Organization</t>
  </si>
  <si>
    <t>Sep-2004</t>
  </si>
  <si>
    <t>https://pubmed.ncbi.nlm.nih.gov/15452918</t>
  </si>
  <si>
    <t>Appraisal Committee Member</t>
  </si>
  <si>
    <t>Adalimumab for the treatment of adults with psoriasis</t>
  </si>
  <si>
    <t>25-Jun-2008</t>
  </si>
  <si>
    <t>https://www.nice.org.uk/guidance/ta146/resources/adalimumab-for-the-treatment-of-adults-with-psoriasis-pdf-82598257636549</t>
  </si>
  <si>
    <t>Infliximab for the treatment of adults with psoriasis</t>
  </si>
  <si>
    <t>23-Jan-2008</t>
  </si>
  <si>
    <t>https://www.nice.org.uk/guidance/ta134/resources/infliximab-for-the-treatment-of-adults-with-psoriasis-pdf-82598193811141</t>
  </si>
  <si>
    <t>Etanercept and efalizumab for the treatment of adults with psoriasis</t>
  </si>
  <si>
    <t>26-Jul-2006</t>
  </si>
  <si>
    <t>https://www.nice.org.uk/guidance/ta103/resources/etanercept-and-efalizumab-for-the-treatment-of-adults-with-psoriasis-pdf-82598010732997</t>
  </si>
  <si>
    <t>9. EDITORIAL_RESPONSIBILITY</t>
  </si>
  <si>
    <t>Editorial_Board_Name</t>
  </si>
  <si>
    <t>Editorial Advisory Board</t>
  </si>
  <si>
    <t>Skin Health and Disease</t>
  </si>
  <si>
    <t>https://onlinelibrary.wiley.com/page/journal/2690442x/homepage/editorial-board</t>
  </si>
  <si>
    <t>Clinical and Experimental Dermatology</t>
  </si>
  <si>
    <t>https://academic.oup.com/ced/pages/editorial-board</t>
  </si>
  <si>
    <t>Reviewer</t>
  </si>
  <si>
    <t>https://orcid.org/0000-0003-3393-8305</t>
  </si>
  <si>
    <t>British Journal of Dermatology</t>
  </si>
  <si>
    <t>BMJ Open</t>
  </si>
  <si>
    <t>The Lancet</t>
  </si>
  <si>
    <t>International Journal of Dermatology</t>
  </si>
  <si>
    <t>Editorial Advisor</t>
  </si>
  <si>
    <t>Indian Journal of Skin Allergy</t>
  </si>
  <si>
    <t>https://skinallergyjournal.com/editorial-board/</t>
  </si>
  <si>
    <t>Editorial Board</t>
  </si>
  <si>
    <t>Journal of the European Academy of Dermatology and Venereology</t>
  </si>
  <si>
    <t>https://onlinelibrary.wiley.com/page/journal/14683083/homepage/editorialboard.html</t>
  </si>
  <si>
    <t>Associate Editor</t>
  </si>
  <si>
    <t>https://academic.oup.com/bjd/pages/editorial-board#Cowdell</t>
  </si>
  <si>
    <t>Heliyon</t>
  </si>
  <si>
    <t>The Journal of Allergy and Clinical Immunology</t>
  </si>
  <si>
    <t>Senior Section Editor</t>
  </si>
  <si>
    <t>Journal of the American Academy of Dermatology</t>
  </si>
  <si>
    <t>https://orcid.org/0000-0003-1773-4011</t>
  </si>
  <si>
    <t>Nature Communications</t>
  </si>
  <si>
    <t>Drugs &amp; Therapy Perspectives</t>
  </si>
  <si>
    <t>BMJ Case Reports</t>
  </si>
  <si>
    <t>European Journal of Pediatrics</t>
  </si>
  <si>
    <t>https://orcid.org/0000-0002-6789-7241</t>
  </si>
  <si>
    <t>Advisory Board</t>
  </si>
  <si>
    <t>Dermatology and Therapy</t>
  </si>
  <si>
    <t>https://link.springer.com/journal/13555/editorial-board</t>
  </si>
  <si>
    <t>Administrative Assistant</t>
  </si>
  <si>
    <t>Journal of Mediterranean Studies</t>
  </si>
  <si>
    <t>https://muse.jhu.edu/issue/38511/doc/editorial.html</t>
  </si>
  <si>
    <t>Founding Editor</t>
  </si>
  <si>
    <t>Deputy Editor-in-Chief</t>
  </si>
  <si>
    <t>Editor-in-Chief</t>
  </si>
  <si>
    <t>Jan-2013</t>
  </si>
  <si>
    <t>Co-Editor</t>
  </si>
  <si>
    <t>Dec-2012</t>
  </si>
  <si>
    <t>Archives of Clinical Dermatology</t>
  </si>
  <si>
    <t>https://scitemed.com/Journals/1/Archives-of-Clinical-Dermatology-(ACD)/Editor-in-Chief</t>
  </si>
  <si>
    <t>Guest Associate Editor</t>
  </si>
  <si>
    <t>Frontiers in Medicine</t>
  </si>
  <si>
    <t>https://loop.frontiersin.org/people/1700695/editorial</t>
  </si>
  <si>
    <t>Journal of Clinical and Cosmetic Dermatology</t>
  </si>
  <si>
    <t>https://sciforschenonline.org/journals/clinical-cosmetic-dermatology/editorial-board.php</t>
  </si>
  <si>
    <t>Research Involvement and Engagement</t>
  </si>
  <si>
    <t>https://researchinvolvement.biomedcentral.com/about/editorial-board</t>
  </si>
  <si>
    <t>Digital Medicine</t>
  </si>
  <si>
    <t>Scientific Reports</t>
  </si>
  <si>
    <t>https://www.nature.com/srep/about/editors</t>
  </si>
  <si>
    <t>JID Innovations</t>
  </si>
  <si>
    <t>https://www.jidinnovations.org/board-of-editors-bios</t>
  </si>
  <si>
    <t>Review Editor</t>
  </si>
  <si>
    <t>Integrative Physiology</t>
  </si>
  <si>
    <t>Frontiers in Physiology</t>
  </si>
  <si>
    <t>https://loop.frontiersin.org/people/53578/editorial</t>
  </si>
  <si>
    <t>Journal of Clinical Medicine</t>
  </si>
  <si>
    <t>https://www.ncbi.nlm.nih.gov/pmc/articles/PMC4730137/</t>
  </si>
  <si>
    <t>Childhood</t>
  </si>
  <si>
    <t>https://journals.sagepub.com/doi/10.1177/0907568214557187?icid=int.sj-abstract.similar-articles.5</t>
  </si>
  <si>
    <t>Journal of the Dermatology Nurses’ Association</t>
  </si>
  <si>
    <t>https://journals.lww.com/jdnaonline/fulltext/2014/01000/thank_you_to_our_jdna_reviewers.13.aspx</t>
  </si>
  <si>
    <t>The BMJ</t>
  </si>
  <si>
    <t>https://orcid.org/0000-0003-2839-2651</t>
  </si>
  <si>
    <t>International Advisory Committee</t>
  </si>
  <si>
    <t>JAMA Dermatology</t>
  </si>
  <si>
    <t>https://jamanetwork.com/journals/jamadermatology/fullarticle/2815141</t>
  </si>
  <si>
    <t>Clinical and Development Immunology</t>
  </si>
  <si>
    <t>Past Co-Editor</t>
  </si>
  <si>
    <t>https://www.emedevents.com/speaker-profile/graham-ogg</t>
  </si>
  <si>
    <t>Immunological Tolerance and Regulation</t>
  </si>
  <si>
    <t>Frontiers in Immunology</t>
  </si>
  <si>
    <t>https://loop.frontiersin.org/people/736198/overview</t>
  </si>
  <si>
    <t>Editorial Advisory Board - International</t>
  </si>
  <si>
    <t>Journal of Skin and Sexually Transmitted Diseases (IADVL, Kerala)</t>
  </si>
  <si>
    <t>https://jsstd.org/editorial-board/</t>
  </si>
  <si>
    <t>PharmacoEconomics - Open</t>
  </si>
  <si>
    <t>The European Journal of Health Economics</t>
  </si>
  <si>
    <t>Journal of Allergy and Clinical Immunology In Practice</t>
  </si>
  <si>
    <t>28-Feb-2017</t>
  </si>
  <si>
    <t>https://research.manchester.ac.uk/en/activities/the-journal-of-allergy-and-clinical-immunology-journal</t>
  </si>
  <si>
    <t>Pediatric Allergy, Immunology, and Pulmonology</t>
  </si>
  <si>
    <t>https://www.liebertpub.com/doi/10.1089/ped.2023.29010.ack</t>
  </si>
  <si>
    <t>Feb-2016</t>
  </si>
  <si>
    <t>https://research.manchester.ac.uk/en/activities/journal-of-allergy-and-clinical-immunology-journal-2</t>
  </si>
  <si>
    <t>Blood</t>
  </si>
  <si>
    <t>https://ashpublications.org/blood/pages/acknowledgement_reviewers_2019</t>
  </si>
  <si>
    <t>Orphanet Journal of Rare Diseases</t>
  </si>
  <si>
    <t>https://ojrd.biomedcentral.com/articles/10.1186/s13023-015-0245-6</t>
  </si>
  <si>
    <t>Journal of Allergy and Clinical Immunology</t>
  </si>
  <si>
    <t>https://orcid.org/0000-0001-7203-0813</t>
  </si>
  <si>
    <t>Frontiers in Allergy</t>
  </si>
  <si>
    <t>https://loop.frontiersin.org/people/782699/editorial</t>
  </si>
  <si>
    <t>Translational Research</t>
  </si>
  <si>
    <t>Peer Reviewer</t>
  </si>
  <si>
    <t>Nature Genetics</t>
  </si>
  <si>
    <t>18-Dec-2020</t>
  </si>
  <si>
    <t>Tehnical Staff</t>
  </si>
  <si>
    <t>Acta Endocrinologica</t>
  </si>
  <si>
    <t>https://acta-endo.ro/EditorialBoard</t>
  </si>
  <si>
    <t>Medicina</t>
  </si>
  <si>
    <t>https://www.mdpi.com/1648-9144/59/2/194</t>
  </si>
  <si>
    <t>Patient Associate Editor</t>
  </si>
  <si>
    <t>Clinical Trials</t>
  </si>
  <si>
    <t>https://onlinelibrary.wiley.com/page/journal/13652133/homepage/editorialboard.html</t>
  </si>
  <si>
    <t>Pulmonary Therapy</t>
  </si>
  <si>
    <t>1-Jul-2016</t>
  </si>
  <si>
    <t>https://link.springer.com/journal/41030/editorial-board</t>
  </si>
  <si>
    <t>International Advisory Board</t>
  </si>
  <si>
    <t>The Lancet Child and Adolescent Health</t>
  </si>
  <si>
    <t>Pediatric Allergy and Immunology</t>
  </si>
  <si>
    <t>Clinical &amp; Experimental Allergy</t>
  </si>
  <si>
    <t>Pediatric Respirology and Critical Care Medicine</t>
  </si>
  <si>
    <t>1-Jun-2017</t>
  </si>
  <si>
    <t>31-May-2022</t>
  </si>
  <si>
    <t>https://profiles.imperial.ac.uk/a.custovic/professional?favouritesFirst=false&amp;perPage=25&amp;sort=dateDesc&amp;startFrom=0</t>
  </si>
  <si>
    <t>American Journal of Respiratory and Critical Care Medicine</t>
  </si>
  <si>
    <t>Thorax</t>
  </si>
  <si>
    <t>European Respiratory Journal</t>
  </si>
  <si>
    <t>Pulmonary Medicine Section</t>
  </si>
  <si>
    <t>10. PRESENTATIONS</t>
  </si>
  <si>
    <t>Event_Name</t>
  </si>
  <si>
    <t>Abstract_Title</t>
  </si>
  <si>
    <t>Participation_Year</t>
  </si>
  <si>
    <t>2024 - 104th Annual Meeting of the British Association of Dermatologists (BAD)</t>
  </si>
  <si>
    <t>Session Chair</t>
  </si>
  <si>
    <t>2-Jul-2024</t>
  </si>
  <si>
    <t>4-Jul-2024</t>
  </si>
  <si>
    <t>https://badannualmeeting.co.uk/wp-content/PDF-Flip/BAD-Final-Programme-2024.html</t>
  </si>
  <si>
    <t>Decreasing skin cancer rates in young people: a national review of skin cancer incidence in younger age groups, England 2013-2019</t>
  </si>
  <si>
    <t>3-Jul-2024</t>
  </si>
  <si>
    <t>Organising Committee Member</t>
  </si>
  <si>
    <t>1-Jul-2024</t>
  </si>
  <si>
    <t>Extra-mammary Paget disease: from the 19th century to now – where ‘Paget’ meets the scrotum and beyond</t>
  </si>
  <si>
    <t>Speaker</t>
  </si>
  <si>
    <t>A history of mycosis fungoides: from Alibert to mogamulizumab</t>
  </si>
  <si>
    <t>Using GIRFT live MHS data to argue for resources. Is it all too hot to pick?</t>
  </si>
  <si>
    <t>Medical Leadership</t>
  </si>
  <si>
    <t>2023 - 103rd Annual Meeting of the British Association of Dermatologists (BAD)</t>
  </si>
  <si>
    <t>Lentigo maligna 2013–2019 in England: incidence and survival of 18 377 cases</t>
  </si>
  <si>
    <t>27-Jun-2023</t>
  </si>
  <si>
    <t>29-Jun-2023</t>
  </si>
  <si>
    <t>Liverpool</t>
  </si>
  <si>
    <t>https://badannualmeeting.co.uk/wp-content/PDF-Flip/BAD-Final-Programme-2023.html</t>
  </si>
  <si>
    <t>Organising Committee | BAD Abstract Selection Committee | Historical Abstract Selection Committee</t>
  </si>
  <si>
    <t>Drug levels and drug immunogenicity in people taking biologic therapies for psoriasis</t>
  </si>
  <si>
    <t>A national report on incidence patient demographics and tumour characteristics of melanoma by BRAF NRAS and KIT genotype: England 2016–2019</t>
  </si>
  <si>
    <t>2022 - 102nd Annual Meeting of the British Association of Dermatologists (BAD)</t>
  </si>
  <si>
    <t>Missing melanomas in England during the COVID-19 pandemic: 2488 fewer melanoma diagnoses in 2020 than in 2019</t>
  </si>
  <si>
    <t>5-Jul-2022</t>
  </si>
  <si>
    <t>7-Jul-2022</t>
  </si>
  <si>
    <t>https://badannualmeeting.co.uk/wp-content/PDF-Flip/BAD-Final-Programme-2022.html</t>
  </si>
  <si>
    <t>The long-term costs of COVID-19 for patients with skin cancer patients: a retrospective single-centre review of multidisciplinary team skin cancer cases and outcomes from 2019 to 2021</t>
  </si>
  <si>
    <t>Who was who in British dermatology history - and were they all white men?</t>
  </si>
  <si>
    <t>6-Jul-2022</t>
  </si>
  <si>
    <t>Washing the great unwashed: a history of British public hand hygiene</t>
  </si>
  <si>
    <t>2021 - 101st Virtual Annual Meeting of the British Association of Dermatologists (BAD)</t>
  </si>
  <si>
    <t>In-patient care for skin disease is an essential part of National Health Service provision</t>
  </si>
  <si>
    <t>6-Jul-2021</t>
  </si>
  <si>
    <t>8-Jul-2021</t>
  </si>
  <si>
    <t>https://badannualmeeting.co.uk/wp-content/PDF-Flip/BAD-Final-Programme-2021.html</t>
  </si>
  <si>
    <t>AD Abstract Selection Committee Member | Member, Historical Abstract Selection</t>
  </si>
  <si>
    <t>Using research to build a more successful department</t>
  </si>
  <si>
    <t>Invited Lecture</t>
  </si>
  <si>
    <t>2020 - 29th European Academy of Dermatology and Venereology (EADV) Congress</t>
  </si>
  <si>
    <t>European Academy of Dermatology and Venereology</t>
  </si>
  <si>
    <t>Tourism, Travel and fatal infections: the history of lice</t>
  </si>
  <si>
    <t>29-Oct-2020</t>
  </si>
  <si>
    <t>30-Oct-2020</t>
  </si>
  <si>
    <t>31-Oct-2020</t>
  </si>
  <si>
    <t>https://eadvapps.m-anage.com/eadvvirtual2020/en-GB/PublicProgram?pProgramGrade=Scientific</t>
  </si>
  <si>
    <t>2020 - 100th Annual Meeting of the British Association of Dermatologists (BAD)</t>
  </si>
  <si>
    <t>Lessons from dermatology National Health Service clinical negligence claims in England 2013–18</t>
  </si>
  <si>
    <t>3-Sep-2020</t>
  </si>
  <si>
    <t>https://badannualmeeting.co.uk/wp-content/uploads/2021/05/BAD-Final-Programme-2020-20.5.21.pdf</t>
  </si>
  <si>
    <t>BAD origins: Celebrating 100 years of Great British Dermatology</t>
  </si>
  <si>
    <t>2019 - 28th European Academy of Dermatology and Venereology (EADV) Congress</t>
  </si>
  <si>
    <t>A history of accidental self-immolation aggravated by oil-based skin and hair products</t>
  </si>
  <si>
    <t>9-Oct-2019</t>
  </si>
  <si>
    <t>Oct-2019</t>
  </si>
  <si>
    <t>13-Oct-2019</t>
  </si>
  <si>
    <t>Madrid</t>
  </si>
  <si>
    <t>Spain</t>
  </si>
  <si>
    <t>https://docplayer.net/157104930-Final-programme-the-modern-face-of-dermatology-madrid-spain-october-2019-ifema-feria-de-madrid-european-academy-of-dermatology-and-venereology.html</t>
  </si>
  <si>
    <t>History of dermatology</t>
  </si>
  <si>
    <t>2019 - British Society for Cutaneous Allergy Contact Dermatitis Update Meeting</t>
  </si>
  <si>
    <t>British Society for Cutaneous Allergy</t>
  </si>
  <si>
    <t>GIRFT Data in the contact clinic: the Good, the BAD and the BSCA</t>
  </si>
  <si>
    <t>27-Sep-2019</t>
  </si>
  <si>
    <t>28-Sep-2019</t>
  </si>
  <si>
    <t>Warwick</t>
  </si>
  <si>
    <t>https://cutaneousallergy.org/meetings-courses/page/2/</t>
  </si>
  <si>
    <t>2019 - 99th Annual Meeting of the British Association of Dermatologists (BAD)</t>
  </si>
  <si>
    <t>GIRFT: Where is Dermatology going?</t>
  </si>
  <si>
    <t>2-Jul-2019</t>
  </si>
  <si>
    <t>4-Jul-2019</t>
  </si>
  <si>
    <t>https://badannualmeeting.co.uk/wp-content/uploads/2019/06/BAD-Final-Programme-2019-for-website-updated.pdf</t>
  </si>
  <si>
    <t>Organising Committee</t>
  </si>
  <si>
    <t>National dermatology on-call survey: a snapshot picture of acute dermatology care in the U.K.</t>
  </si>
  <si>
    <t>2019 - 24th World Congress of Dermatology</t>
  </si>
  <si>
    <t>Italian Society of Dermatology (SIDeMaST)</t>
  </si>
  <si>
    <t>Moulages and patient images: their impact on dermatology past and present: United Kingdom</t>
  </si>
  <si>
    <t>10-Jun-2019</t>
  </si>
  <si>
    <t>15-Jun-2019</t>
  </si>
  <si>
    <t>Milan</t>
  </si>
  <si>
    <t>Italy</t>
  </si>
  <si>
    <t>https://www.wcd2019milan-dl.org/news-from-wcd2019/wcd-final-programme-WEB.pdf</t>
  </si>
  <si>
    <t>History of Dermatology</t>
  </si>
  <si>
    <t>Session Co-Chair</t>
  </si>
  <si>
    <t>2018 - 98th Annual Meeting of the British Association of Dermatologists (BAD)</t>
  </si>
  <si>
    <t>Member, Historical Abstract Selection</t>
  </si>
  <si>
    <t>3-Jul-2018</t>
  </si>
  <si>
    <t>5-Jul-2018</t>
  </si>
  <si>
    <t>Edinburgh</t>
  </si>
  <si>
    <t>https://bspad.co.uk/app/uploads/2023/01/BAD-Programme-2018-final-web-version.pdf</t>
  </si>
  <si>
    <t>Pellagra: the a-maize-ing history</t>
  </si>
  <si>
    <t>4-Jul-2018</t>
  </si>
  <si>
    <t>Historical Symposium</t>
  </si>
  <si>
    <t>Getting It Right First Time: provision of dermatology services in England</t>
  </si>
  <si>
    <t>Health service delivery, management research and GIRFT symposium</t>
  </si>
  <si>
    <t>Plenary Session – Tropical Disease</t>
  </si>
  <si>
    <t>AD Abstract Selection Committee Member</t>
  </si>
  <si>
    <t>2018 - 2nd International League of Dermatological Societies (ILDS) World Skin Summit</t>
  </si>
  <si>
    <t>International League of Dermatological Societies</t>
  </si>
  <si>
    <t>Workshop 1: Removing barriers and increasing access to dermatological care</t>
  </si>
  <si>
    <t>10-Jun-2018</t>
  </si>
  <si>
    <t>22-Jun-2018</t>
  </si>
  <si>
    <t>12-Jun-2018</t>
  </si>
  <si>
    <t>Ho Chi Minh City</t>
  </si>
  <si>
    <t>Vietnam</t>
  </si>
  <si>
    <t>https://www.worldskinsummit.com/_files/ugd/9ccfce_9287f8b5d2c54e4ebb394a0ad280fcae.pdf</t>
  </si>
  <si>
    <t>2017 - 97th Annual Meeting of the British Association of Dermatologists (BAD)</t>
  </si>
  <si>
    <t>Arthur Rook Oration</t>
  </si>
  <si>
    <t>4-Jul-2017</t>
  </si>
  <si>
    <t>6-Jul-2017</t>
  </si>
  <si>
    <t>https://bspad.co.uk/app/uploads/2023/01/BAD-Brochure-2017-FOR-WEB-v2.pdf</t>
  </si>
  <si>
    <t>Organising Committee Member | Historical Abstract Selection</t>
  </si>
  <si>
    <t>CPD Update In General Dermatology</t>
  </si>
  <si>
    <t>2016 - 96th Annual Meeting of the British Association of Dermatologists (BAD)</t>
  </si>
  <si>
    <t>5-Jul-2016</t>
  </si>
  <si>
    <t>Jul-2016</t>
  </si>
  <si>
    <t>7-Jul-2016</t>
  </si>
  <si>
    <t>https://bspad.co.uk/app/uploads/2023/01/BAD-FINAL-PROGRAMME-2016.pdf</t>
  </si>
  <si>
    <t>Keynote Lecture - Introduced: Recent advances in vasculitis</t>
  </si>
  <si>
    <t>Plenary &amp; CPD Session</t>
  </si>
  <si>
    <t>Keynote Lecture - Introduced - Hot Ice, me thinks: all you need to know about autoinflammation as explained by William Shakespeare</t>
  </si>
  <si>
    <t>Arthur Rook Oration – Introduced</t>
  </si>
  <si>
    <t>Horizon planning for nonmelanoma skin cancer in the U.K.: estimated cases for 2020 and 2025</t>
  </si>
  <si>
    <t>2015 - 95th Annual Meeting of the British Association of Dermatologists (BAD)</t>
  </si>
  <si>
    <t>7-Jul-2015</t>
  </si>
  <si>
    <t>9-Jul-2015</t>
  </si>
  <si>
    <t>https://aedv.es/wp-content/uploads/2015/07/BAD-FINAL-ANNOUNCEMENT-2015.pdf</t>
  </si>
  <si>
    <t>8-Jul-2015</t>
  </si>
  <si>
    <t>Daniel Turner and Thomas Dover: an ancient mariner’s yarn of Quacks, Pirates and Dermatologists</t>
  </si>
  <si>
    <t>2010 - 90th Annual Meeting of the British Association of Dermatologists (BAD)</t>
  </si>
  <si>
    <t>Familial lichen amyloidosis with partial response to narrowband ultraviolet B radiation in the presence of an OSMR gene mutation and negative RET proto-oncogene mutation</t>
  </si>
  <si>
    <t>6-Jul-2010</t>
  </si>
  <si>
    <t>8-Jul-2010</t>
  </si>
  <si>
    <t>https://badannualmeeting.co.uk/wp-content/uploads/2018/10/BAD-FINAL-PROGRAMME-10.pdf</t>
  </si>
  <si>
    <t>2008 - 88th Annual Meeting of the British Association of Dermatologists (BAD)</t>
  </si>
  <si>
    <t>1-Jul-2008</t>
  </si>
  <si>
    <t>3-Jul-2008</t>
  </si>
  <si>
    <t>https://badannualmeeting.co.uk/wp-content/uploads/2018/10/BAD-FINAL-PROGRAMME-08-Final-version.pdf</t>
  </si>
  <si>
    <t>H06 – ‘Dogs, maggots and leeches – the dermatologists’ best friends’: an historical review of zootherapy in dermatology</t>
  </si>
  <si>
    <t>H13 – Buddhism, Sri Lanka and dermatology</t>
  </si>
  <si>
    <t>H11 – Daniel Turner (1667–1741): his battle with quackery</t>
  </si>
  <si>
    <t>H14 – Has organized religion impeded conceptual progress in dermatology? A historical review</t>
  </si>
  <si>
    <t>H02 – The knights of St Lazarus: fighters for dermatology</t>
  </si>
  <si>
    <t>DS02 – Incomplete excision rates of basal cell carcinomas in primary care and dermatology: a multicentre audit</t>
  </si>
  <si>
    <t>2024 - 33rd European Academy of Dermatology and Venereology (EADV) Congress</t>
  </si>
  <si>
    <t>Genetics of rare diseases</t>
  </si>
  <si>
    <t>25-Sep-2024</t>
  </si>
  <si>
    <t>26-Sep-2024</t>
  </si>
  <si>
    <t>28-Sep-2024</t>
  </si>
  <si>
    <t>Amsterdam</t>
  </si>
  <si>
    <t>The Netherlands</t>
  </si>
  <si>
    <t>https://eadv.org/wp-content/uploads/2024/08/Web_CNG24-Programme-Booklet.pdf?ver=1724936685</t>
  </si>
  <si>
    <t>What can rare diseases teach us about common skin disorders</t>
  </si>
  <si>
    <t>2024 - 53rd Annual Virtual European Society for Dermatological Research (ESDR) Meeting</t>
  </si>
  <si>
    <t>European Society for Dermatological Research</t>
  </si>
  <si>
    <t>Tackling Mosaic Disorders</t>
  </si>
  <si>
    <t>4-Sep-2024</t>
  </si>
  <si>
    <t>7-Sep-2024</t>
  </si>
  <si>
    <t>Lisbon</t>
  </si>
  <si>
    <t>Portugal</t>
  </si>
  <si>
    <t>https://esdrmeeting.org/wp-content/uploads/2024/09/ESDR2024-E-program.pdf</t>
  </si>
  <si>
    <t>Targeted therapies for mosaic disorders</t>
  </si>
  <si>
    <t>Germline activating variants in PIK3CA result in a diffuse overgrowth phenotype characterized by macrocephaly, cardiovascular and renal anomalies: recommendations for screening and monitoring</t>
  </si>
  <si>
    <t>2024 - World Congress on International Society for the Study of Vascular Anomalies (ISSVA)</t>
  </si>
  <si>
    <t>The International Society for the Study of Vascular Anomalies (ISSVA)</t>
  </si>
  <si>
    <t>Aggressive phenotype of blue rubber bleb naevus syndrome caused by mosaic TEK fusion</t>
  </si>
  <si>
    <t>7-May-2024</t>
  </si>
  <si>
    <t>8-May-2024</t>
  </si>
  <si>
    <t>10-May-2024</t>
  </si>
  <si>
    <t>https://www.issva.org/UserFiles/file/ISSVAWC24ProgramBook.pdf</t>
  </si>
  <si>
    <t>2024 - 23rd European Society for Pediatric Dermatology (ESPD) Annual Meeting</t>
  </si>
  <si>
    <t>European Society for Pediatric Dermatology</t>
  </si>
  <si>
    <t>2-May-2024</t>
  </si>
  <si>
    <t>May-2024</t>
  </si>
  <si>
    <t>4-May-2024</t>
  </si>
  <si>
    <t>Košice</t>
  </si>
  <si>
    <t>Slovakia</t>
  </si>
  <si>
    <t>https://www.espd.info/espd2024/congress-programme-2024</t>
  </si>
  <si>
    <t>The patterns of birthmarks - what they mean and why they matter</t>
  </si>
  <si>
    <t>3-May-2024</t>
  </si>
  <si>
    <t>Keynote Lecture 2: Itch in Pediatric Skin Disease: What's new?</t>
  </si>
  <si>
    <t>2024 - Annual Conference on Mutations in time and space</t>
  </si>
  <si>
    <t>The Genetics Society</t>
  </si>
  <si>
    <t>23-Apr-2024</t>
  </si>
  <si>
    <t>24-Apr-2024</t>
  </si>
  <si>
    <t>25-Apr-2024</t>
  </si>
  <si>
    <t>https://www.mutationmeeting.com/agenda</t>
  </si>
  <si>
    <t>Targeted therapies for Mosaic Disorders</t>
  </si>
  <si>
    <t>2023 - 22nd European Society for Pediatric Dermatology (ESPD) Annual Meeting</t>
  </si>
  <si>
    <t>4-May-2023</t>
  </si>
  <si>
    <t>May-2023</t>
  </si>
  <si>
    <t>6-May-2023</t>
  </si>
  <si>
    <t>Málaga</t>
  </si>
  <si>
    <t>https://www.espd.info/espd2023/programme</t>
  </si>
  <si>
    <t>New insights into Congenital Melanocytic Naevi</t>
  </si>
  <si>
    <t>PS15: Future leaders</t>
  </si>
  <si>
    <t>5-May-2023</t>
  </si>
  <si>
    <t>2023 - 26th Annual Meeting of the European Dermatology Forum (EDF)</t>
  </si>
  <si>
    <t>European Dermatology Forum</t>
  </si>
  <si>
    <t>Mosaic abnormalities of the skin</t>
  </si>
  <si>
    <t>19-Jan-2023</t>
  </si>
  <si>
    <t>21-Jan-2023</t>
  </si>
  <si>
    <t>Montreux</t>
  </si>
  <si>
    <t>Switzerland</t>
  </si>
  <si>
    <t>https://www.edf-meeting.com/uploads/attachments/clfw5aqrj01mcv2jrxxaisccr-programm-edf2023-compressed.pdf</t>
  </si>
  <si>
    <t>2022 - 11th International Conference on Rare and Undiagnosed Diseases</t>
  </si>
  <si>
    <t>The Undiagnosed Diseases Network International (UDNI)</t>
  </si>
  <si>
    <t>Birthmarks – unravelling the causes, understanding the implications</t>
  </si>
  <si>
    <t>7-Nov-2022</t>
  </si>
  <si>
    <t>8-Nov-2022</t>
  </si>
  <si>
    <t>Vienna</t>
  </si>
  <si>
    <t>Austria</t>
  </si>
  <si>
    <t>https://www.udninternational.org/schede-175-11th_conference_of_undiagnosed_diseases_network_international</t>
  </si>
  <si>
    <t>2022 - 51st Annual Virtual European Society for Dermatological Research (ESDR) Meeting</t>
  </si>
  <si>
    <t>European Society for Dermatological Research (ESDR)</t>
  </si>
  <si>
    <t>Mosaic BRAF fusions are a recurrent cause of multiple congenital melanocytic naevi</t>
  </si>
  <si>
    <t>28-Sep-2022</t>
  </si>
  <si>
    <t>29-Sep-2022</t>
  </si>
  <si>
    <t>1-Oct-2022</t>
  </si>
  <si>
    <t>https://esdrmeeting.org/wp-content/uploads/2022/09/ESDR-ProgramBook.pdf</t>
  </si>
  <si>
    <t>The Role of Cholesterol in Rare Inflammatory Skin Disease</t>
  </si>
  <si>
    <t>30-Sep-2022</t>
  </si>
  <si>
    <t>2022 - 51st Annual Meeting of the European Society for Dermatological Research (ESDR)</t>
  </si>
  <si>
    <t>30-Sep-2024</t>
  </si>
  <si>
    <t>29-Sep-2024</t>
  </si>
  <si>
    <t>Microneedles for topical drug delivery</t>
  </si>
  <si>
    <t>Aberrant calcium signalling and systemic hypocalcaemia in GNAQ/11 mosaic diseases</t>
  </si>
  <si>
    <t>2022 - 21st European Society for Pediatric Dermatology (ESPD) Annual Meeting</t>
  </si>
  <si>
    <t>Scientific Programme Committee</t>
  </si>
  <si>
    <t>20-May-2022</t>
  </si>
  <si>
    <t>22-May-2022</t>
  </si>
  <si>
    <t>Munich</t>
  </si>
  <si>
    <t>Germany</t>
  </si>
  <si>
    <t>https://www.espd.info/espd2022/espd-2022-programme</t>
  </si>
  <si>
    <t>Plenary Session 6 - The Rudolf Happle Lecture on Mosaicism</t>
  </si>
  <si>
    <t>2021 - 30th European Academy of Dermatology and Venereology (EADV) Congress</t>
  </si>
  <si>
    <t>Cutaneous mosaicism</t>
  </si>
  <si>
    <t>2-Oct-2021</t>
  </si>
  <si>
    <t>https://www.eadvcongress2021.org/index.php/home/scientific/scientific-programme/</t>
  </si>
  <si>
    <t>2021 - 14th World Congress of Paediatric Dermatology</t>
  </si>
  <si>
    <t>International Society of Pediatric Dermatology (ISPD) | British Society for Paediatric Dermatology (BSPD)</t>
  </si>
  <si>
    <t>22-Sep-2021</t>
  </si>
  <si>
    <t>25-Sep-2021</t>
  </si>
  <si>
    <t>https://wcpd2021.com/wp-content/uploads/2021/09/WCPD2021-FINAL-PROGRAMMEv3.pdf</t>
  </si>
  <si>
    <t>Chair, Local Organising Committee</t>
  </si>
  <si>
    <t>Lessons Learned About Genodermatoses – The Hard Way</t>
  </si>
  <si>
    <t>24-Sep-2021</t>
  </si>
  <si>
    <t>Genetics for the Paediatric Dermatologist</t>
  </si>
  <si>
    <t>2021 - 20th European Society for Pediatric Dermatology (ESPD) Annual Meeting</t>
  </si>
  <si>
    <t>12-May-2021</t>
  </si>
  <si>
    <t>14-May-2021</t>
  </si>
  <si>
    <t>https://www.espd.info/espd2021/programme2021</t>
  </si>
  <si>
    <t>The Marcel Jonkman Lecture: On being original</t>
  </si>
  <si>
    <t>Breaking news in cutaneous mosaicism</t>
  </si>
  <si>
    <t>13-May-2021</t>
  </si>
  <si>
    <t>What the ESPD can do for you!</t>
  </si>
  <si>
    <t>Mosaicism - what you need to know in 2020</t>
  </si>
  <si>
    <t>2019 - Advanced Medical Dermatology Therapeutics Meeting</t>
  </si>
  <si>
    <t>British Society for Medical Dermatology</t>
  </si>
  <si>
    <t>Submitted case: Molecular genetic dissection of Inflammatory Linear Verrucous Epidermal Naevus (ILVEN) leads to successful targeted</t>
  </si>
  <si>
    <t>1-Oct-2019</t>
  </si>
  <si>
    <t>https://www.eventsforce.net/bad/frontend/reg/tAgendaWebsite.csp?pageID=86200&amp;ef_sel_menu=1272&amp;eventID=282&amp;mode=</t>
  </si>
  <si>
    <t>2019 - 49th Annual European Society for Dermatological Research (ESDR) Meeting</t>
  </si>
  <si>
    <t>Personalised Targeted Therapies in Mosaic Disorders</t>
  </si>
  <si>
    <t>18-Sep-2019</t>
  </si>
  <si>
    <t>21-Sep-2019</t>
  </si>
  <si>
    <t>Bordeaux</t>
  </si>
  <si>
    <t>France</t>
  </si>
  <si>
    <t>http://esdrmeeting.org/wp-content/uploads/2019/09/20190912-ESDR-2019-Program-Book-Web.pdf</t>
  </si>
  <si>
    <t>Pure hair and nail ectodermal dysplasia associated with a novel variant in HOXC13</t>
  </si>
  <si>
    <t>3-Jul-2019</t>
  </si>
  <si>
    <t>Pigmentary mosaicism - what you need to understand in clinic</t>
  </si>
  <si>
    <t>Phakomatosis pigmentovascularis spilorosea and speckled lentiginous naevus syndrome are caused by mosaic mutations in the gene PTPN11</t>
  </si>
  <si>
    <t>Capillary malformations – when to worry and how to investigate</t>
  </si>
  <si>
    <t>Melanocytic nevi</t>
  </si>
  <si>
    <t>14-Jun-2019</t>
  </si>
  <si>
    <t>View of mosaic diseases in the neonatal period</t>
  </si>
  <si>
    <t>Infantile Haemangiomas and Vascular Malformations</t>
  </si>
  <si>
    <t>2019 - 19th European Society for Pediatric Dermatology (ESPD) Annual Meeting</t>
  </si>
  <si>
    <t>2-May-2019</t>
  </si>
  <si>
    <t>4-May-2019</t>
  </si>
  <si>
    <t>Dubrovnik</t>
  </si>
  <si>
    <t>Croatia</t>
  </si>
  <si>
    <t>https://www.espd.info/events/past-meetings/espd2019/programme</t>
  </si>
  <si>
    <t>Elucidating complex mosaic syndromes</t>
  </si>
  <si>
    <t>2018 - International Investigative Dermatology Meeting</t>
  </si>
  <si>
    <t>European Society for Dermatological Research | Society for Investigative Dermatology</t>
  </si>
  <si>
    <t>Mosaic RAS/MAPK variants cause sporadic vascular malformations which respond to targeted therapy.</t>
  </si>
  <si>
    <t>16-May-2018</t>
  </si>
  <si>
    <t>18-May-2018</t>
  </si>
  <si>
    <t>19-May-2018</t>
  </si>
  <si>
    <t>Orlando</t>
  </si>
  <si>
    <t>Florida</t>
  </si>
  <si>
    <t>United States of America</t>
  </si>
  <si>
    <t>Uniparental disomy as a mechanism for CERS3-mutated autosomal recessive congenital ichthyosis</t>
  </si>
  <si>
    <t>5-Jul-2017</t>
  </si>
  <si>
    <t>Postzygotic activating mutations in RAS oncogenes cause vascular malformations with overgrowth</t>
  </si>
  <si>
    <t>The doctor-PSG relationship - how to pull together</t>
  </si>
  <si>
    <t>6-Jul-2016</t>
  </si>
  <si>
    <t>An innovative role of the teledermatology service: tracking an outbreak of atypical hand, foot and mouth disease in the community</t>
  </si>
  <si>
    <t>What’s New in Paediatric Dermatology</t>
  </si>
  <si>
    <t>Cutaneous hyperpigmentation and familial gastrointestinal stromal tumour associated with c-KIT mutation</t>
  </si>
  <si>
    <t>Acitretin use in a paediatric cohort: safety and monitoring</t>
  </si>
  <si>
    <t>Co-occurrence of NRAS and BRAF activating mutations in congenital melanocytic naevi</t>
  </si>
  <si>
    <t>A 5-year single-centre review of children with segmental haemangioma of the head and neck</t>
  </si>
  <si>
    <t>PA03 – The new face of congenital melanocytic naevi</t>
  </si>
  <si>
    <t>Contact Dermatitis Immediate Contact Reactions &amp; Supplementary testing</t>
  </si>
  <si>
    <t>5-Jul-2010</t>
  </si>
  <si>
    <t>2007 - 87th Annual Meeting of the British Association of Dermatologists (BAD)</t>
  </si>
  <si>
    <t>PA08 - Congenital melanocytic naevi and early secondary sexual characteristics: a new association</t>
  </si>
  <si>
    <t>10-Jul-2007</t>
  </si>
  <si>
    <t>11-Jul-2007</t>
  </si>
  <si>
    <t>13-Jul-2007</t>
  </si>
  <si>
    <t>https://badannualmeeting.co.uk/wp-content/uploads/2018/10/FINAL-PROGRAMME-2007.pdf</t>
  </si>
  <si>
    <t>2024 - 39th Annual Meeting of British Society for Paediatric and Adolescent Dermatology (BSPAD)</t>
  </si>
  <si>
    <t>British Society for Paediatric and Adolescent Dermatology</t>
  </si>
  <si>
    <t>Acne and Acne treatments; association with mental health and suicidality - evidence based update 2024</t>
  </si>
  <si>
    <t>8-Nov-2024</t>
  </si>
  <si>
    <t>4-Nov-2024</t>
  </si>
  <si>
    <t>9-Nov-2024</t>
  </si>
  <si>
    <t>Cambridge</t>
  </si>
  <si>
    <t>https://www.eventsforce.net/bad/frontend/reg/tAgendaWebsite.csp?pageID=151616&amp;ef_sel_menu=2280&amp;eventID=478&amp;mode=</t>
  </si>
  <si>
    <t>Paediatric dermatology training experience and career intentions: a survey of UK dermatology trainees</t>
  </si>
  <si>
    <t>Member, BSPAD Abstract Selection Committee</t>
  </si>
  <si>
    <t>Forum discussion on JAK inhibitors in CYP with alopecia areata</t>
  </si>
  <si>
    <t>A multidisciplinary expert consensus on the assessment of and support for mental health in children and young people living with skin conditions</t>
  </si>
  <si>
    <t>You and Your Skin (YAYS): developing and trialling a new history-taking aid for psychological wellbeing in children and young people with skin conditions</t>
  </si>
  <si>
    <t>Monitoring mental health in children and young people attending dermatology clinics</t>
  </si>
  <si>
    <t>Clinical outcomes for paediatric cutaneous lymphoma in a tertiary centre</t>
  </si>
  <si>
    <t>Eczema Outreach Support Patient</t>
  </si>
  <si>
    <t>More than meets the eye: a case of encephalocraniocutaneous lipomatosis</t>
  </si>
  <si>
    <t>Member, Local Organising Committee</t>
  </si>
  <si>
    <t>Overview of Atopic Eczema</t>
  </si>
  <si>
    <t>Adolescent Dermatology</t>
  </si>
  <si>
    <t>Skin Stigma and Services</t>
  </si>
  <si>
    <t>Paediatric Stevens–Johnson syndrome and toxic epidermal necrolysis: a retrospective case series and evaluation of practice using the British Association of Dermatologists’ National Guidelines</t>
  </si>
  <si>
    <t>Member, BSPD Selection Committee</t>
  </si>
  <si>
    <t>Seven important criteria for the diagnosis of psoriasis in children: the results of a large UK multicentre diagnostic accuracy study (DIPSOC study)</t>
  </si>
  <si>
    <t>A real-world observational study to describe National Health Service resource use for the management of moderate-to-severe atopic dermatitis in secondary care for children and adolescents aged 6–17 years</t>
  </si>
  <si>
    <t>You’re harnessed into that rollercoaster no matter what’: a qualitative exploration of the psychological impact of alopecia areata in adolescence</t>
  </si>
  <si>
    <t>Opportunities and challenges of managing adolescent patients with moderate-to-severe atopic dermatitis</t>
  </si>
  <si>
    <t>Member, BAD Judging Committee</t>
  </si>
  <si>
    <t>Paediatric recruitment to BADBIR</t>
  </si>
  <si>
    <t>Dupilumab an incoming treatment for adolescents with atopic dermatitis: experience from a tertiary eczema clinic</t>
  </si>
  <si>
    <t>TEN in Children</t>
  </si>
  <si>
    <t>British Society for Paediatric Dermatology &amp; British Society of Paediatric &amp; Adolescent Rheumatology</t>
  </si>
  <si>
    <t>Establishing and developing a novel teenage and young adult dermatology clinic: a model for developmentally appropriate skin health care</t>
  </si>
  <si>
    <t>Evaluation of service user satisfaction of teledermatology referrals</t>
  </si>
  <si>
    <t>TEN management in adults and children Cases, guidelines and clinical decisions</t>
  </si>
  <si>
    <t>Real-life experiences of managing childhood psoriasis: a U.K. multicentre audit of the assessment and management of psoriasis in children</t>
  </si>
  <si>
    <t>CPC04 - Cutaneous Mastocytosis in HIV: An unfortunate co-incidence?</t>
  </si>
  <si>
    <t>CD21 - Allergic Contact Dermatitis to Benzophenone-4 in a printer</t>
  </si>
  <si>
    <t>DS10 - What proportion of skin cancers are managed primarily by dermatologists? The Oxford experience</t>
  </si>
  <si>
    <t>Chair, BAD Judging Committee</t>
  </si>
  <si>
    <t>Critically appraised topic: is dupilumab a cause or a treatment for alopecia areata?</t>
  </si>
  <si>
    <t>2024 - Primary Care Dermatological Society of Ireland Annual Conference</t>
  </si>
  <si>
    <t>Primary Care Dermatological Society Ireland</t>
  </si>
  <si>
    <t>Contact allergic and irritant reactions to topical therapies</t>
  </si>
  <si>
    <t>11-Apr-2024</t>
  </si>
  <si>
    <t>13-Apr-2024</t>
  </si>
  <si>
    <t>Galway</t>
  </si>
  <si>
    <t>https://abbey.eventsair.com/AbbeyEventApp/pcdsi-2024/programme/Agenda</t>
  </si>
  <si>
    <t>Non atopic eczema</t>
  </si>
  <si>
    <t>2023 - British Society for Cutaneous Allergy Contact Dermatitis Update Meeting</t>
  </si>
  <si>
    <t>Cosmetic allergy update</t>
  </si>
  <si>
    <t>29-Sep-2023</t>
  </si>
  <si>
    <t>Haslington</t>
  </si>
  <si>
    <t>https://cutaneousallergy.org/wp-content/uploads/2023/01/bsca_programme_booklet_2023.pdf</t>
  </si>
  <si>
    <t>Acrylate co-polymers: no cause for concern</t>
  </si>
  <si>
    <t>Avoiding pitfalls to improve the diagnosis of allergic contact dermatitis</t>
  </si>
  <si>
    <t>2021 - British Society for Cutaneous Allergy Contact Dermatitis Update Meeting</t>
  </si>
  <si>
    <t>Contact allergy of the lips and oral cavity</t>
  </si>
  <si>
    <t>7-May-2021</t>
  </si>
  <si>
    <t>https://cutaneousallergy.org/wp-content/uploads/dlm_uploads/2021/02/Flyer-Dowling-Club-and-BSCA-Contact-Dermatitis-Update-Meeting-Friday-7th-May-2021.pdf</t>
  </si>
  <si>
    <t>Out with the old and in with the new? Getting the British Society for Cutaneous Allergy corticosteroid series up to scratch</t>
  </si>
  <si>
    <t>Member, BSCA Abstract Selection Committee</t>
  </si>
  <si>
    <t>Updating the British Association of Cutaneous Allergy medicament series: just what the doctor ordered</t>
  </si>
  <si>
    <t>Cosmetic allergy - the old and new</t>
  </si>
  <si>
    <t>Delayed hypersensitivity to fluconazole and cetirizine confirmed by extemporaneous patch testing: a report of two cases</t>
  </si>
  <si>
    <t>What’s in? What’s out? Giving the British Society of Cutaneous Allergy facial series a lift</t>
  </si>
  <si>
    <t>The diagnostic and therapeutic challenge of Mycobacterium haemophilum infection in an immunocompromised patient</t>
  </si>
  <si>
    <t>A sticky situation for diabetes: allergic contact dermatitis to isobornyl acrylate in continuous glucose-monitoring devices</t>
  </si>
  <si>
    <t>Allergic contact dermatitis to a novel antibacterial wound dressing</t>
  </si>
  <si>
    <t>Para-kala-azar dermal leishmaniasis with Leishmaniasis infantum in HIV–visceral leishmaniasis coinfection</t>
  </si>
  <si>
    <t>Coexisting primary cutaneous mucinous carcinoma of the skin and endocrine mucin- producing sweat gland carcinomas: a spectrum of the same disease?</t>
  </si>
  <si>
    <t>Epidemic of (meth)acrylate allergy in U.K. requires routine patch testing</t>
  </si>
  <si>
    <t>Patch testing to meropenem following severe cutaneous adverse drug reaction</t>
  </si>
  <si>
    <t>Allergic contact dermatitis to panthenol</t>
  </si>
  <si>
    <t>Chair, BAD Judging Committee | BAD Abstract Selection Committee</t>
  </si>
  <si>
    <t>Real-world data from the UK: Dupixent as a treatment choice for a diverse group of patients Discussion on diverse atopic dermatitis clinical cases</t>
  </si>
  <si>
    <t>A prospective noninterventional study to evaluate the psychosocial impact of biological treatment outcomes in patients with moderate-to severe plaque psoriasis in the UK: interim results</t>
  </si>
  <si>
    <t>Clinical considerations for immunological targets in atopic dermatitis: Dupixent® (dupilumab) long-term, real-world perspectives</t>
  </si>
  <si>
    <t>Discussion on diverse atopic dermatitis clinical cases</t>
  </si>
  <si>
    <t>Virtual Sponsored Symposium: Janssen UK</t>
  </si>
  <si>
    <t>Panelist</t>
  </si>
  <si>
    <t>Chair, BAD Judging Committee | AD Abstract Selection Committee Member</t>
  </si>
  <si>
    <t>Antibody responses to single-dose SARS-CoV-2 vaccination in patients receiving immunomodulators for immune-mediated inflammatory disease</t>
  </si>
  <si>
    <t>7-Jul-2021</t>
  </si>
  <si>
    <t>Dupixent (dupilumab) for the treatment of moderate-to-severe atopic dermatitis: experience from UK centres and implications for the treatment in the COVID-19 era</t>
  </si>
  <si>
    <t>Discussant</t>
  </si>
  <si>
    <t>Real-world disease characteristics and treatment patterns in patients with atopic dermatitis in the UK: results from the Atopic Dermatitis Patient Satisfaction and Unmet Need Survey</t>
  </si>
  <si>
    <t>Acute stress and cutaneous mast cell function</t>
  </si>
  <si>
    <t>2024 - Annual Conference on British Society of Allergy and Clinical Immunology (BSACI)</t>
  </si>
  <si>
    <t>British Society of Allergy and Clinical Immunology</t>
  </si>
  <si>
    <t>Member, Programme Planning Committee</t>
  </si>
  <si>
    <t>2-Oct-2024</t>
  </si>
  <si>
    <t>5-Oct-2024</t>
  </si>
  <si>
    <t>Harrogate</t>
  </si>
  <si>
    <t>https://bsaciconference.org/programme/</t>
  </si>
  <si>
    <t>2024 - 52nd Annual Scientific Meeting of the Society for Academic Primary Care (SAPC)</t>
  </si>
  <si>
    <t>Society for Academic Primary Care</t>
  </si>
  <si>
    <t>5E Skin</t>
  </si>
  <si>
    <t>5-Jul-2024</t>
  </si>
  <si>
    <t>https://sapc.ac.uk/conference/2024</t>
  </si>
  <si>
    <t>Oral spironolactone for adult female acne (SAFA): a multicentre double-blind randomized trial</t>
  </si>
  <si>
    <t>Emollient bath additives for the treatment of childhood eczema (BATHE): multicentre pragmatic randomized controlled trial of clinical and cost-effectiveness</t>
  </si>
  <si>
    <t>Effectiveness and acceptability of four commonly used leave-on emollients in the treatment of childhood eczema</t>
  </si>
  <si>
    <t>The Patient-Oriented Eczema Measure Of Eczema Severity In Young Children: Responsiveness And Minimal Clinically Important Difference</t>
  </si>
  <si>
    <t>2025 - 14th International Congress of Dermatology (ICD)</t>
  </si>
  <si>
    <t>International Society of Dermatology</t>
  </si>
  <si>
    <t>(SY08) - VISUAL LITERACY</t>
  </si>
  <si>
    <t>18-Jun-2025</t>
  </si>
  <si>
    <t>19-Jun-2025</t>
  </si>
  <si>
    <t>21-Jun-2025</t>
  </si>
  <si>
    <t>Rome</t>
  </si>
  <si>
    <t>https://www.icd2025rome.org/interactive-program/</t>
  </si>
  <si>
    <t>Teaching and learning using Visual Literacy</t>
  </si>
  <si>
    <t>Social media and dermatology</t>
  </si>
  <si>
    <t>27-Sep-2024</t>
  </si>
  <si>
    <t>Podcasts</t>
  </si>
  <si>
    <t>2023 - 25th World Congress of Dermatology</t>
  </si>
  <si>
    <t>Dermatological Society of Singapore</t>
  </si>
  <si>
    <t>Mucosal And Cutaneous Reactions To Drugs And Infections - Stevens Johnson Syndrome And Toxic Epidermal Necrolysis</t>
  </si>
  <si>
    <t>3-Jul-2023</t>
  </si>
  <si>
    <t>7-Jul-2023</t>
  </si>
  <si>
    <t>8-Jul-2023</t>
  </si>
  <si>
    <t>Singapore</t>
  </si>
  <si>
    <t>https://www.wcd2023singapore.org/wp-content/uploads/2023/06/Congress-Programme-29-Final.pdf</t>
  </si>
  <si>
    <t>Drug Reaction With Eosinophilia And Systemic Symptoms (Dress)/Drug-Induced Hypersensitivity Syndrome (Dihs) - Systemic Corticosteroids Are The First Line Treatment For Dress</t>
  </si>
  <si>
    <t>Discussant Against</t>
  </si>
  <si>
    <t>5-Jul-2023</t>
  </si>
  <si>
    <t>Motion “Against”</t>
  </si>
  <si>
    <t>How to score the severity of DRESS?</t>
  </si>
  <si>
    <t>2023 - 18th European Academy of Dermatology and Venereology (EADV) Spring Symposium</t>
  </si>
  <si>
    <t>Treatment perspectives in severe drug reactions</t>
  </si>
  <si>
    <t>18-May-2023</t>
  </si>
  <si>
    <t>19-May-2023</t>
  </si>
  <si>
    <t>20-May-2023</t>
  </si>
  <si>
    <t>Seville</t>
  </si>
  <si>
    <t>https://eadvsymposium2023.org/wp-content/uploads/2023/05/EADV-Symposium2023_FinalProgramme.pdf</t>
  </si>
  <si>
    <t>2023 - 32nd European Academy of Dermatology and Venereology (EADV) Congress</t>
  </si>
  <si>
    <t>Red flags in drug eruptions</t>
  </si>
  <si>
    <t>11-Apr-2023</t>
  </si>
  <si>
    <t>12-Apr-2023</t>
  </si>
  <si>
    <t>14-Apr-2023</t>
  </si>
  <si>
    <t>Berlin</t>
  </si>
  <si>
    <t>https://eadvcongress2023.org/wp-content/uploads/programme/CNG%2023-Full-Programme.pdf</t>
  </si>
  <si>
    <t>Visual literacy: A Dermatologist’s perspective</t>
  </si>
  <si>
    <t>How to manage sequelae from severe cutaneous adverse drug eruptions</t>
  </si>
  <si>
    <t>Future directions for Advocacy in dermato-venerology/ Q+A</t>
  </si>
  <si>
    <t>Drug reactions</t>
  </si>
  <si>
    <t>Visual Literacy In Dermatology</t>
  </si>
  <si>
    <t>2022 - 31st European Academy of Dermatology and Venereology (EADV) Congress</t>
  </si>
  <si>
    <t>Exanthematous drug eruptions</t>
  </si>
  <si>
    <t>7-Sep-2022</t>
  </si>
  <si>
    <t>10-Sep-2022</t>
  </si>
  <si>
    <t>https://eadvcongress2022.org/wp-content/uploads/2022/09/FINAL-PROGRAMME_31ST_CONGRESS_05092022_B_.pdf</t>
  </si>
  <si>
    <t>Practice management in pandemic times</t>
  </si>
  <si>
    <t>Exanthemous drug eruptions</t>
  </si>
  <si>
    <t>30-Sep-2021</t>
  </si>
  <si>
    <t>Diversifying educational resources during the COVID-19 pandemic: delivering educational dermatology podcasts and webinars for healthcare professionals</t>
  </si>
  <si>
    <t>Optimising the BAD guidelines when treating women of child-bearing age with CIMZIA® (certolizumab pegol)</t>
  </si>
  <si>
    <t>2021 - Spring Meeting Irish Association of Dermatologists (IAD)</t>
  </si>
  <si>
    <t>Irish Association of Dermatologists</t>
  </si>
  <si>
    <t>https://www.irishdermatologists.ie/events/detail/spring-meeting-2021</t>
  </si>
  <si>
    <t>Early clinical and laboratory predictors of severity in drug eruptions</t>
  </si>
  <si>
    <t>Severe cutaneous immune-related adverse event following sequential programmed death ligand 1 blockade and osimertinib</t>
  </si>
  <si>
    <t>The IL-17 family as therapeutic targets in psoriasis: Where are we now and what’s on the horizon?</t>
  </si>
  <si>
    <t>Cutaneous manifestations in COVID-19: a case series from a hospital in an area with high infection rates</t>
  </si>
  <si>
    <t>2020 - 1st International Meeting Burma Skincare Initiative</t>
  </si>
  <si>
    <t>Burma Skincare Initiative</t>
  </si>
  <si>
    <t>Severe Drug Eruptions</t>
  </si>
  <si>
    <t>21-Feb-2020</t>
  </si>
  <si>
    <t>22-Feb-2020</t>
  </si>
  <si>
    <t>24-Feb-2020</t>
  </si>
  <si>
    <t>Yangon</t>
  </si>
  <si>
    <t>Myanmar</t>
  </si>
  <si>
    <t>https://cdn.eventsforce.net/files/ef-uip26iq56uzw/website/296/bsi2020programmefinal.pdf</t>
  </si>
  <si>
    <t>23-Feb-2020</t>
  </si>
  <si>
    <t>Managing the suspected drug reaction</t>
  </si>
  <si>
    <t>11-Jun-2019</t>
  </si>
  <si>
    <t>Training dermatologists using art in Manchester and London</t>
  </si>
  <si>
    <t>12-Jun-2019</t>
  </si>
  <si>
    <t>DermARTology: impact of a visual literacy course for dermatology trainees</t>
  </si>
  <si>
    <t>Cutaneous sarcoidosis: clinical spectrum in a tertiary referral centre</t>
  </si>
  <si>
    <t>The combined approach to treating atopic dermatitis</t>
  </si>
  <si>
    <t>X-linked lymphoproliferative syndrome-1 complicated by a drug hypersensitivity syndrome and graft-versus-host disease</t>
  </si>
  <si>
    <t>Cases of difficult medical dermatology</t>
  </si>
  <si>
    <t>6-Jul-2015</t>
  </si>
  <si>
    <t>Confirming SNRPE as a cause of nonsyndromic hypotrichosis</t>
  </si>
  <si>
    <t>28-Jun-2023</t>
  </si>
  <si>
    <t>Do parents and carers of children with eczema understand topical steroid potency? Results of a patient survey</t>
  </si>
  <si>
    <t>Human Factors in Paediatric Dermatology</t>
  </si>
  <si>
    <t>The phenotypic spectrum of biallelic plectin mutations: findings from the UK epidermolysis bullosa database</t>
  </si>
  <si>
    <t>Hair/tooth ectodermal dysplasia type 14 without hypohidrosis caused by biallelic TSPEAR variants</t>
  </si>
  <si>
    <t>Topical Steroid Withdrawal - fact or fiction?</t>
  </si>
  <si>
    <t>Results from the UK 100,000 Genomes Project: clinical correlation is essential</t>
  </si>
  <si>
    <t>An emerging cutaneous phenotype with Kosaki overgrowth syndrome</t>
  </si>
  <si>
    <t>Member, BADGEM Abstract Selection Committee</t>
  </si>
  <si>
    <t>2019 - 34th Annual Meeting of British Society for Paediatric Dermatology (BSPD)</t>
  </si>
  <si>
    <t>A two year incidence study of severe congenital ichthyosis in the UK and Ireland: an interim report</t>
  </si>
  <si>
    <t>8-Nov-2019</t>
  </si>
  <si>
    <t>9-Nov-2019</t>
  </si>
  <si>
    <t>Belfast</t>
  </si>
  <si>
    <t>Northern Ireland</t>
  </si>
  <si>
    <t>https://bspad.co.uk/app/uploads/2023/01/BSPD-Programme-2019.pdf</t>
  </si>
  <si>
    <t>A unique poikilodermatous condition associated with a de novo heterozygous ATR mutation</t>
  </si>
  <si>
    <t>The effects of oral acitretin in Papillon–Lefèvre syndrome: where are we now?</t>
  </si>
  <si>
    <t>Nonmelanoma skin cancer treatment: a regionwide survey of patient satisfaction</t>
  </si>
  <si>
    <t>Are you being served? The Patient Journey. Highlighting the patients experience and demonstrating how the patient support groups can be of service to you.</t>
  </si>
  <si>
    <t>Congenital rhabdomyosarcoma associated with phakomatosis pigmentokeratotica and mosaic RASopathy</t>
  </si>
  <si>
    <t>Distinct phacomatosis pigmentokeratotica phenotypes in two mosaic HRAS mutation carriers: a question of timing?</t>
  </si>
  <si>
    <t>Mosaic SMO mutation in a patient with linear basal follicular hamartomas confirms Happle– Tinschert syndrome as a variant of Curry–Jones syndrome</t>
  </si>
  <si>
    <t>A 10-year prospective longitudinal follow-up study of a U.K. paediatric transplant population to assess for skin cancer</t>
  </si>
  <si>
    <t>Phenotypic spectrum of 146 cases of autosomal recessive congenital ichthyosis in England</t>
  </si>
  <si>
    <t>Mosaic RAS/MAPK variants cause sporadic vascular malformations which respond to targeted therapy</t>
  </si>
  <si>
    <t>Twenty-year review of congenital absence of skin presenting to a paediatric dermatology department</t>
  </si>
  <si>
    <t>Improving Patient Wellbeing and Outcomes</t>
  </si>
  <si>
    <t>Occult bone pathology in McCune–Albright syndrome</t>
  </si>
  <si>
    <t>What’s new in Paediatric Dermatology</t>
  </si>
  <si>
    <t>Morbidity and mortality in U.K. children with recessive dystrophic epidermolysis bullosa: 16- year data from the National U.K. EB Registry</t>
  </si>
  <si>
    <t>Utility of a clinical diagnostic matrix for characterizing epidermolysis bullosa in resource-limited settings</t>
  </si>
  <si>
    <t>2015 - 23rd World Congress of Dermatology</t>
  </si>
  <si>
    <t>Back to Blaschko: lessons from cutaneous mosaicism</t>
  </si>
  <si>
    <t>8-Jun-2015</t>
  </si>
  <si>
    <t>Vancouver</t>
  </si>
  <si>
    <t>British Columbia</t>
  </si>
  <si>
    <t>Canada</t>
  </si>
  <si>
    <t>https://dds.nu/wp-content/uploads/2015/03/BoB-Invite.pdf</t>
  </si>
  <si>
    <t>Revertant mosaicism in Kindler syndrome resulting from FERMT1 transcriptional gene correction</t>
  </si>
  <si>
    <t>Important Genodermatoses</t>
  </si>
  <si>
    <t>PA01 – Randomised controlled study of early pulsed dye laser treatment of uncomplicated infantile haemangiomas.</t>
  </si>
  <si>
    <t>2-Jul-2008</t>
  </si>
  <si>
    <t>O-15 - A homozygous missense mutation in TGM5 causes acral peeling skin syndrome in two English brothers</t>
  </si>
  <si>
    <t>CPC03 - Intrafamilial phenotypic variability of dominant and recessive dystrophic epidermolysis bullosa resulting from a novel glycine substitution, p.G1770S, in type VII collagen</t>
  </si>
  <si>
    <t>CPC06 - Mild familial Conradi-Hunermann-Happle Syndrome presenting with Naevus superficialis lipomatosus</t>
  </si>
  <si>
    <t>Clinical characterization of a cohort of KRAS-associated low-flow vascular anomalies</t>
  </si>
  <si>
    <t>The Year in Review</t>
  </si>
  <si>
    <t>Keynote Lecture 3: Arnold Oranje Lecture, Field notes from a “Hemangioma Watcher”</t>
  </si>
  <si>
    <t>Ways of Seeing</t>
  </si>
  <si>
    <t>Plenary Session 1: Nevi and nevoid skin disorders: update 2022</t>
  </si>
  <si>
    <t>Vascular Malformations</t>
  </si>
  <si>
    <t>Generalised Lymphatic Anomaly</t>
  </si>
  <si>
    <t>Propranolol in the treatment of infantile haemangiomas: British Society for Paediatric Dermatology consensus guidelines</t>
  </si>
  <si>
    <t>Training needs in young adult and adolescent health and transition medicine among dermatology higher specialist trainees in the U.K.</t>
  </si>
  <si>
    <t>PA21 – Assessment of the frequency of clinically significant associated abnormalities in infants presenting with plaque type facial haemangiomas.</t>
  </si>
  <si>
    <t>2024 - 10th International Congress, Psoriasis: From Gene to Clinic</t>
  </si>
  <si>
    <t>International Psoriasis Council</t>
  </si>
  <si>
    <t>FC – 16 Blood mass cytometry reveals type 1 cytokine expression in blood of patients with paradoxical eczema secondary to biologics for psoriasis</t>
  </si>
  <si>
    <t>5-Dec-2024</t>
  </si>
  <si>
    <t>6-Dec-2024</t>
  </si>
  <si>
    <t>7-Dec-2024</t>
  </si>
  <si>
    <t>https://psoriasisg2c.com/programme/</t>
  </si>
  <si>
    <t>Lifelong Impact Of Uncontrolled Ad</t>
  </si>
  <si>
    <t>MDA: the path to optimizing patient care</t>
  </si>
  <si>
    <t>Can SOTYKTU address unmet needs in plaque psoriasis?</t>
  </si>
  <si>
    <t>Role of multidisciplinary team meetings in management of inflammatory skin conditions</t>
  </si>
  <si>
    <t>BAD Judging Committee</t>
  </si>
  <si>
    <t>Why the complete story matters</t>
  </si>
  <si>
    <t>Changing clinical practice with dual inhibition of IL-17A/F: real-world experience with bimekizumab in psoriasis and psoriatic arthritis</t>
  </si>
  <si>
    <t>Atopic polygenic risk score is associated with paradoxical eczema developing in psoriasispatients treated with biologics</t>
  </si>
  <si>
    <t>Real-world data from the UK: Dupixent as a treatment choice for a diverse group of patients</t>
  </si>
  <si>
    <t>Case study 1: TREMFYA® in a bio-naïve patient with PsO</t>
  </si>
  <si>
    <t>Risk factors for paradoxical eczema in patients with psoriasis on biologics: a nested case– control study</t>
  </si>
  <si>
    <t>Clinical freedom in biologics prescribing for psoriasis: the challenges and the benefits</t>
  </si>
  <si>
    <t>Managing patients with PsO in the real world</t>
  </si>
  <si>
    <t>Early identification of PsA in patients with PsO</t>
  </si>
  <si>
    <t>Current management options are optimal for women of child-bearing potential</t>
  </si>
  <si>
    <t>Looking to the future: What should we expect?</t>
  </si>
  <si>
    <t>The ultimate misdiagnosis: witches’ marks and dermatology in the 17th century</t>
  </si>
  <si>
    <t>A comprehensive omics assessment of etanercept therapy for psoriasis</t>
  </si>
  <si>
    <t>DS22 – Meticillin-resistant Staphylococcus aureus prevalence in a Mohs micrographic surgery service</t>
  </si>
  <si>
    <t>7-Jul-2010</t>
  </si>
  <si>
    <t>Botched Botox: new regulation cleaning up the mess</t>
  </si>
  <si>
    <t>The effectiveness of adalimumab biosimilars and originator for the treatment of psoriasis: a cohort study from the British Association of Dermatologists Biologics and Immunomodulators Register (BADBIR)</t>
  </si>
  <si>
    <t>Cosmetic Dermatology for Trainees</t>
  </si>
  <si>
    <t>Risk of keratinocyte carcinomas in patients with psoriasis treated with biologic therapy: analysis from the British Association of Dermatologists Biologics and Immunomodulators Register (BADBIR), on behalf of the BADBIR Study Group</t>
  </si>
  <si>
    <t>Findings of the British Association of Dermatologist’s career survey of dermatologists in training and new consultant dermatologists</t>
  </si>
  <si>
    <t>Top tips for teaching with impact - When time is short</t>
  </si>
  <si>
    <t>6-Jul-2023</t>
  </si>
  <si>
    <t>The impact of having a visible skin condition on psychological wellbeing and quality of life: Managing personal and interpersonal reactions</t>
  </si>
  <si>
    <t>BAD Abstract Selection Committee</t>
  </si>
  <si>
    <t>Cosmetic dermatology coming of age</t>
  </si>
  <si>
    <t>New Registrar Curriculum</t>
  </si>
  <si>
    <t>The world of fillers</t>
  </si>
  <si>
    <t>Immune-mediated skin toxicities: a tidal wave on the horizon. Prospective review of dermatology emergency referrals from a tertiary oncology centre</t>
  </si>
  <si>
    <t>The impact of COVID-19 on dermatology trainees in the U.K.: lessons from a national survey</t>
  </si>
  <si>
    <t>Does dermatology training facilitate the transition from trainee to consultant? A survey of dermatology trainees in the U.K.</t>
  </si>
  <si>
    <t>Member, Dermatology Teacher Abstract Selection Committee</t>
  </si>
  <si>
    <t>A case of acute generalized urticarial reaction to dermal fillers requiring inpatient admission</t>
  </si>
  <si>
    <t>Managing complications of aestheic procedures</t>
  </si>
  <si>
    <t>Facial Moisturizer Cosmetic Dermatology Primer</t>
  </si>
  <si>
    <t>2019 - Spring Meeting Irish Association of Dermatologists (IAD)</t>
  </si>
  <si>
    <t>Medical Dermatology meets Aesthetic Dermatology</t>
  </si>
  <si>
    <t>10-May-2019</t>
  </si>
  <si>
    <t>11-May-2019</t>
  </si>
  <si>
    <t>https://www.irishdermatologists.ie/events/detail/spring-2019</t>
  </si>
  <si>
    <t>Dermatology Teachers Selection Committee</t>
  </si>
  <si>
    <t>Member, Dermatology Teachers Selection Committee</t>
  </si>
  <si>
    <t>Current regulatory framework for Cosmetic Dermatology. Does it apply to the NHS?</t>
  </si>
  <si>
    <t>Granuloma annulare-like response to mesotherapy</t>
  </si>
  <si>
    <t>Cosmetic Dermatology</t>
  </si>
  <si>
    <t>4-Jul-2016</t>
  </si>
  <si>
    <t>Adverse Events to Cosmetic Procedures: what every dermatologist must know</t>
  </si>
  <si>
    <t>Mechanisms of Hyper-pigmentation</t>
  </si>
  <si>
    <t>A case of toxic epidermal necrolysis-like cutaneous lupus erythematosus</t>
  </si>
  <si>
    <t>Career paths in Dermatology: Career Planning</t>
  </si>
  <si>
    <t>Session 2 Joint Session BSDS / BCDG</t>
  </si>
  <si>
    <t>Self-regulation: what Which? want</t>
  </si>
  <si>
    <t>What the SpR needs to know about Cosmetic Dermatology</t>
  </si>
  <si>
    <t>12-Jul-2007</t>
  </si>
  <si>
    <t>Prescribing antipsychotics in dermatology: a national survey of clinical experience, physician confidence and training needs</t>
  </si>
  <si>
    <t>A case series of compulsive hair pulling (trichotillomania) in children and young people presenting at a tertiary paediatric psychodermatology clinic</t>
  </si>
  <si>
    <t>Member, Psychodermatology Abstract Selection</t>
  </si>
  <si>
    <t>The use of systemic immunomodulatory agents in the treatment of children and adolescents with atopic eczema: lessons from the UK–Irish Atopic Eczema Systemic Therapy (A-STAR) Register</t>
  </si>
  <si>
    <t>Member, Psychodermatology Abstract Selection Committee</t>
  </si>
  <si>
    <t>Managing the needs of a paediatric dermatitis artefacta population: a BSPD taskforce survey</t>
  </si>
  <si>
    <t>Psychodermatology UK</t>
  </si>
  <si>
    <t>Does moderate-to-severe eczema in children cause significant emotional distress, anxiety and depression as well as impact on children and their families quality of life?</t>
  </si>
  <si>
    <t>A severe case of eosinophilic fasciitis highlighting the challenges of managing a disengaged adolescent with multiple comorbidities</t>
  </si>
  <si>
    <t>More Than Skin Deep</t>
  </si>
  <si>
    <t>The phenotypic spectrum of MBTPS2 mutations: two illustrative cases</t>
  </si>
  <si>
    <t>Comparing the treatment effectiveness and safety of ciclosporin, dupilumab and methotrexate in adult and paediatric patients with atopic eczema: results from the UKIrish A-STAR register</t>
  </si>
  <si>
    <t>2024 - Spring Meeting Irish Association of Dermatologists (IAD)</t>
  </si>
  <si>
    <t>Interesting cases from Joint Rheumatology/Dermatology clinic</t>
  </si>
  <si>
    <t>9-May-2024</t>
  </si>
  <si>
    <t>11-May-2024</t>
  </si>
  <si>
    <t>Kildare</t>
  </si>
  <si>
    <t>https://www.irishdermatologists.ie/events/detail/spring-meeting-2024</t>
  </si>
  <si>
    <t>Advice and Guidance as a tool to manage workload</t>
  </si>
  <si>
    <t>A novel skin phenotype resulting from heterozygous deletion of six keratin genes</t>
  </si>
  <si>
    <t>Survey of caregiver satisfaction with remote versus face-to-face consultations in a tertiary paediatric dermatology clinic during the COVID-19 pandemic</t>
  </si>
  <si>
    <t>Dermatological Emergencies</t>
  </si>
  <si>
    <t>Atopic Dermatitis Update</t>
  </si>
  <si>
    <t>23-Sep-2021</t>
  </si>
  <si>
    <t>To test or not to test? A 6-year review of a national telelinked epithelial genetics multidisciplinary team</t>
  </si>
  <si>
    <t>New treatments for challenging conditions</t>
  </si>
  <si>
    <t>Neonatal lupus erythematosus associated with ribonucleoprotein antibodies presenting as lip ulceration</t>
  </si>
  <si>
    <t>First case of constitutional mismatch repair deficiency associated with congenital melanocytic naevus</t>
  </si>
  <si>
    <t>Novel signal transducer and activator of transcription 3 gain-of-function mutation associated with severe skin and bowel manifestations temporarily improved through interleukin-6 inhibition</t>
  </si>
  <si>
    <t>PA08 – Severity stratification of Children’s Dermatology Life Quality Index (CDLQI) scores</t>
  </si>
  <si>
    <t>An investigation of the Clinical and Photobiological Effects of UVA1 in humans using a high output source.</t>
  </si>
  <si>
    <t>Cutaneous squamous cell carcinoma survival in England 2004–2020: a national retrospective observational cohort study</t>
  </si>
  <si>
    <t>How to peer review</t>
  </si>
  <si>
    <t>BAD Journals</t>
  </si>
  <si>
    <t>An update from the BAD Journals</t>
  </si>
  <si>
    <t>It’s not just about skin, it’s the experience</t>
  </si>
  <si>
    <t>Chair, Organising Committee | AD Abstract Selection Committee Member</t>
  </si>
  <si>
    <t>Launch of Skin Health and Disease open access journal</t>
  </si>
  <si>
    <t>Top Tips in Getting Published</t>
  </si>
  <si>
    <t>Managing itch, what new in the guidelines</t>
  </si>
  <si>
    <t>A case of chilblains associated with interleukin-1 receptor-associated kinase - 4 deficiency</t>
  </si>
  <si>
    <t>Clinical coexpression of widespread vitiligo, with sarcoidosis and psoriasiform change</t>
  </si>
  <si>
    <t>Hepatitis B associated type I monoclonal cryoglobulinaemia, presenting with cutaneous vasculitis, treated with rituximab</t>
  </si>
  <si>
    <t>H10 – From gallstones to topical steroids: an historical perspective</t>
  </si>
  <si>
    <t>H08 – Cutaneous infections as viewed by medieval Arabic physicians</t>
  </si>
  <si>
    <t>CPC15 – Cholesterol embolization syndrome masquerading as lobular panniculitis</t>
  </si>
  <si>
    <t>CPC08 – Palisaded neutrophilic and granulomatous dermatitis associated with rheumatoid arthritis</t>
  </si>
  <si>
    <t>Prescribing and using vitiligo treatments for limited active vitiligo: lessons from a nested process evaluation within the HI-Light Vitiligo randomized controlled trial</t>
  </si>
  <si>
    <t>2021 - 11th Georg Rajka International Symposium on Atopic Dermatitis</t>
  </si>
  <si>
    <t>International Society of Atopic Dermatitis (ISAD)</t>
  </si>
  <si>
    <t>A randomised controlled trial of daily emollient during infancy for preventing eczema - results of the BEEP trial</t>
  </si>
  <si>
    <t>19-Apr-2021</t>
  </si>
  <si>
    <t>20-Apr-2021</t>
  </si>
  <si>
    <t>Seoul</t>
  </si>
  <si>
    <t>South Korea</t>
  </si>
  <si>
    <t>https://isad.org/events/11th-georg-rajka-symposium-isad-seoul-2021/programme</t>
  </si>
  <si>
    <t>Assessing the impact of the BLISTER trial on the use of tetracyclines to treat bullous pemphigoid in the U.K</t>
  </si>
  <si>
    <t>2019 - 29th Annual Conference British Dermatological Nursing Group (BDNG)</t>
  </si>
  <si>
    <t>British Dermatological Nursing Group (BDNG)</t>
  </si>
  <si>
    <t>Daily emollient for the first year of life for preventing eczema: results of the BEEP randomised trail</t>
  </si>
  <si>
    <t>25-Jun-2019</t>
  </si>
  <si>
    <t>27-Jun-2019</t>
  </si>
  <si>
    <t>https://bdng-conference.co.uk/</t>
  </si>
  <si>
    <t>The role of domestic water hardness in the development of skin barrier dysfunction and atopic eczema: a systematic review of the literature</t>
  </si>
  <si>
    <t>Doxycycline versus prednisolone for initial treatment of bullous pemphigoid – a pragmatic non-inferiority randomized controlled trial</t>
  </si>
  <si>
    <t>What’s new at the UK DCTN? It’s not just trials…</t>
  </si>
  <si>
    <t>2024 - 14th Georg Rajka International Symposium on Atopic Dermatitis</t>
  </si>
  <si>
    <t>International Society of Atopic Dermatitis</t>
  </si>
  <si>
    <t>24-Oct-2024</t>
  </si>
  <si>
    <t>26-Oct-2024</t>
  </si>
  <si>
    <t>Doha</t>
  </si>
  <si>
    <t>Qatar</t>
  </si>
  <si>
    <t>https://isad.org/events/14th-georg-rajka-symposium-isad-2024-doha?date=202402061229#doha</t>
  </si>
  <si>
    <t>Member, Local Organizing Committee</t>
  </si>
  <si>
    <t>Member, International Scientific Committee</t>
  </si>
  <si>
    <t>Neuroimmune circuits of pruritus in AD and therapeutic consequences</t>
  </si>
  <si>
    <t>25-Oct-2024</t>
  </si>
  <si>
    <t>Update on patogenesis</t>
  </si>
  <si>
    <t>The skin barrier: Zooming in on cellular dysfunction in atopic dermatitis and prurigo nodularis</t>
  </si>
  <si>
    <t>6-Sep-2024</t>
  </si>
  <si>
    <t>Galderma Symposium – IL-31 in the Spotlight: Connecting Skin Barrier Dysfunction, Itch, and Atopic Dermatitis/Prurigo Nodularis</t>
  </si>
  <si>
    <t>2023 - 13th Georg Rajka International Symposium on Atopic Dermatitis</t>
  </si>
  <si>
    <t>Mechanisms of disease &amp; models</t>
  </si>
  <si>
    <t>31-Aug-2023</t>
  </si>
  <si>
    <t>1-Sep-2023</t>
  </si>
  <si>
    <t>2-Sep-2023</t>
  </si>
  <si>
    <t>Gdańsk</t>
  </si>
  <si>
    <t>Poland</t>
  </si>
  <si>
    <t>https://isad.org/events/13th-georg-rajka-symposium-gdansk-2023/programme</t>
  </si>
  <si>
    <t>Atopic dermatitis in Qatar</t>
  </si>
  <si>
    <t>Next Rajka Symposium: Doha, Qatar</t>
  </si>
  <si>
    <t>Spectrum of AD: How Differences Impact Management</t>
  </si>
  <si>
    <t>Global Case Studies and Panel Discussion</t>
  </si>
  <si>
    <t>IL-31 - A mastermind of itch, inflammation and skin barrier dysfunction</t>
  </si>
  <si>
    <t>Rosacea: Pathophysiology and microbiome</t>
  </si>
  <si>
    <t>Acne, Rosacea And Hidradenitis Suppurativa: New Developments - Rosacea: Pathophysiology And Manifestations</t>
  </si>
  <si>
    <t>Pruritus - Psychoimmunology</t>
  </si>
  <si>
    <t>Neuro-immune mechanisms of pruritus</t>
  </si>
  <si>
    <t>What is new in: “Pruritus”</t>
  </si>
  <si>
    <t>Rosacea, not just a skin disease</t>
  </si>
  <si>
    <t>New Perspectives on Pathophysiological Mechanisms and Evolving Treatment Targets in Immuno-Inflammatory Dermatological Diseases</t>
  </si>
  <si>
    <t>From Molecular Signatures to Clinical Biomarkers: Shifting Paradigms in Immuno-Inflammatory Dermatology</t>
  </si>
  <si>
    <t>From Molecular Signatures to Clinical Biomarkers: Shifting Para-digms in Immuno-Inflammatory Dermatology</t>
  </si>
  <si>
    <t>2021 - 50th Annual Virtual European Society for Dermatological Research (ESDR) Meeting</t>
  </si>
  <si>
    <t>IL-31 – the central regulator in Atopic Dermatitis pathogenesis</t>
  </si>
  <si>
    <t>https://esdrmeeting.org/wp-content/uploads/2021/09/esdr2021-programme-book-a4-FinalVersion.pdf</t>
  </si>
  <si>
    <t>IL31 /IL-31RA involvement in itch mechanisms in Atopic Dermatitis – what we know and what we don’t</t>
  </si>
  <si>
    <t>2021 - 16th European Academy of Dermatology and Venereology (EADV) Spring Symposium</t>
  </si>
  <si>
    <t>6-May-2021</t>
  </si>
  <si>
    <t>https://www.eadvsymposium2021.org/wp-content/uploads/2021/04/EADV_Symposium2021.pdf</t>
  </si>
  <si>
    <t>Pathophysiology of rosacea</t>
  </si>
  <si>
    <t>Neuroimmunology of pruritus in atopic dermatitis</t>
  </si>
  <si>
    <t>2020 - 1st Live Digital International Society of Atopic Dermatitis (ISAD) Meeting</t>
  </si>
  <si>
    <t>Neuroimmunology of atopic dermatitis</t>
  </si>
  <si>
    <t>https://isad.org/events/isad-2020/programme</t>
  </si>
  <si>
    <t>Pathophysiology of the vascular system anomalies in rosacea</t>
  </si>
  <si>
    <t>Pruritus and the Immune-Skin Axis: an Update</t>
  </si>
  <si>
    <t>Member, ESDR – Final Reviewers | Educational Platform</t>
  </si>
  <si>
    <t>Characterisation of a novel murine model of atopic dermatitis.</t>
  </si>
  <si>
    <t>Pathophysiology and therapy of rosacea: new developments</t>
  </si>
  <si>
    <t>Itch: Molecular mechanisms and new therapies</t>
  </si>
  <si>
    <t>2015 - 1st International Symposium: Future in Dermatology: inflammation</t>
  </si>
  <si>
    <t>Presence an</t>
  </si>
  <si>
    <t>2-Oct-2015</t>
  </si>
  <si>
    <t>3-Oct-2015</t>
  </si>
  <si>
    <t>https://na.eventscloud.com/file_uploads/de33a726421eb4ba1d013d2e4854560d_PreliminaryProgramme29.09.2015.pdf</t>
  </si>
  <si>
    <t>Update on Psoriasis Genetics</t>
  </si>
  <si>
    <t>Ichthyosis vulgaris in a South Asian population with atopic eczema: prevalence, clinicalphenotypes and filaggrin variants</t>
  </si>
  <si>
    <t>An unusual case of vulval ulceration</t>
  </si>
  <si>
    <t>Medical Dermatology &amp; Submitted Papers</t>
  </si>
  <si>
    <t>Dupilumab in the management of eczema</t>
  </si>
  <si>
    <t>Sponsored Symposium: Janssen</t>
  </si>
  <si>
    <t>Member, Scientific Committee</t>
  </si>
  <si>
    <t>Emerging data for guselkumab and other IL-23 inhibitors in psoriasis: From data to clinical application</t>
  </si>
  <si>
    <t>A rarely reported contact allergy to ethyl cyanoacrylates in acontinuous glucose sensor monitoring device in a child with diabetes, with a successful management outcome</t>
  </si>
  <si>
    <t>Introducing Eczema Care Online into routine use: lessons learnt in developing an implementation strategy for a digital health intervention</t>
  </si>
  <si>
    <t>2023 - South West regional meeting of the Society for Academic Primary Care (SAPC)</t>
  </si>
  <si>
    <t>Developing Acne Care Online: early insights from the development process of a digital behaviour change intervention to support effective treatment of acne in young people</t>
  </si>
  <si>
    <t>16-Mar-2023</t>
  </si>
  <si>
    <t>17-Mar-2023</t>
  </si>
  <si>
    <t>https://az659834.vo.msecnd.net/eventsairwesteuprod/production-uobevents-public/f53f1c1108834a1fb36dfb3b6a0cff3a</t>
  </si>
  <si>
    <t>How can we improve primary care management of eczema</t>
  </si>
  <si>
    <t>Preliminary results of the HI-Light Vitiligo Trial: potent topical corticosteroid and hand-held narrowband ultraviolet B for the treatment of vitiligo</t>
  </si>
  <si>
    <t>The risk of depression and anxiety in adults diagnosed with vitiligo compared with the general population in the U.K.</t>
  </si>
  <si>
    <t>2024 - British Society for Investigative Dermatology (BSID) Annual Meeting</t>
  </si>
  <si>
    <t>British Society for Investigative Dermatology</t>
  </si>
  <si>
    <t>BSID Skin Club: “Artificial Intelligence and Machine Learning in Dermatological research and healthcare”</t>
  </si>
  <si>
    <t>15-Apr-2024</t>
  </si>
  <si>
    <t>16-Apr-2024</t>
  </si>
  <si>
    <t>https://www.bsid.org.uk/annual-meeting/</t>
  </si>
  <si>
    <t>2023 - 1st International Societies for Investigative Dermatology Meeting</t>
  </si>
  <si>
    <t>International Societies for Investigative Dermatology</t>
  </si>
  <si>
    <t>Organiser</t>
  </si>
  <si>
    <t>10-May-2023</t>
  </si>
  <si>
    <t>13-May-2023</t>
  </si>
  <si>
    <t>Tokyo</t>
  </si>
  <si>
    <t>Japan</t>
  </si>
  <si>
    <t>https://isid2023.org/wp-content/uploads/2023/05/ISID_2023_Program-Book_Final_6-web_low.pdf</t>
  </si>
  <si>
    <t>2022 - 12th Georg Rajka International Symposium on Atopic Dermatitis</t>
  </si>
  <si>
    <t>Personalised predictions of atopic dermatitis severity dynamics and treatment recommendations using a Bayesian machine learning approach</t>
  </si>
  <si>
    <t>17-Oct-2022</t>
  </si>
  <si>
    <t>19-Oct-2022</t>
  </si>
  <si>
    <t>Montreal</t>
  </si>
  <si>
    <t>Quebec</t>
  </si>
  <si>
    <t>https://isad.org/events/12th-georg-rajka-symposium-isad-montreal-2022/programme</t>
  </si>
  <si>
    <t>Fully automated assessment of Atopic Dermatitis severity from real-world digital images</t>
  </si>
  <si>
    <t>Personalised predictions of AD severity dynamics and treatment recommendations using a Bayesian machine learning approach</t>
  </si>
  <si>
    <t>Prediction of FLG genotype using human and computer-aided phenotype extraction with random forest machine learning</t>
  </si>
  <si>
    <t>Accessibility and connectivity of skin cancer datasets and reporting of machine learning model performance across skin phototypes and cancer types: a systematic review</t>
  </si>
  <si>
    <t>2022 - Annual Meeting of the Society for Investigative Dermatology</t>
  </si>
  <si>
    <t>Society for Investigative Dermatology</t>
  </si>
  <si>
    <t>Three stepwise pH zones to form functional stratum corneum</t>
  </si>
  <si>
    <t>18-May-2022</t>
  </si>
  <si>
    <t>19-May-2022</t>
  </si>
  <si>
    <t>Portland</t>
  </si>
  <si>
    <t>Oregon</t>
  </si>
  <si>
    <t>https://2022sidannualmeeting.org/wp-content/uploads/2022/05/SID_Portland_Book-2022_Final_8web.pdf</t>
  </si>
  <si>
    <t>Computational Models of Atopic Dermatitis</t>
  </si>
  <si>
    <t>Computer-aided quantification of palmar hyperlinearity in atopic dermatitis: a proof-of-concept study</t>
  </si>
  <si>
    <t>Use of computational models in understanding eczema</t>
  </si>
  <si>
    <t>A Deeper Look at Restoring the Skin Barrier: How does a Skin identical lipid moisturizer reinforces the skin barrier to reduce skin susceptibility to irritants?</t>
  </si>
  <si>
    <t>A Deeper Look at Restoring the Skin Barrer: Enhancing the Barrier’s Structure and Function for Patients with Dry, Eczema-Prone Skin</t>
  </si>
  <si>
    <t>Co-Speaker</t>
  </si>
  <si>
    <t>Clinical Evidence of Barrier Normalization by Targeting Type 2 Inflammation</t>
  </si>
  <si>
    <t>Inside Atopic Dermatitis: Type 2 Inflammation Underlies Skin Barrier and Neuroimmune Dysfunction</t>
  </si>
  <si>
    <t>A pilot, assessor-blinded, randomized controlled trial of topical oils for neonatal skin</t>
  </si>
  <si>
    <t>Burden of skin diseases</t>
  </si>
  <si>
    <t>Preliminary results of a randomised controlled trial of silk therapeutic clothing for the management of eczema in children (CLOTHES Trial)</t>
  </si>
  <si>
    <t>Shin pad eczema: an under-recognized phenomenon?</t>
  </si>
  <si>
    <t>Erasing Inequities: Strategies for Addressing Bias in Dermatology</t>
  </si>
  <si>
    <t>Diversity and equity in children</t>
  </si>
  <si>
    <t>13-Apr-2023</t>
  </si>
  <si>
    <t>Speciality &amp; Associate Specialists Session</t>
  </si>
  <si>
    <t>2-Jul-2018</t>
  </si>
  <si>
    <t>3-Jul-2017</t>
  </si>
  <si>
    <t>Moderator</t>
  </si>
  <si>
    <t>DP02 – Painful mutilating ulceration of the dorsolateral foot in diplegics with acroangiodermatitis of Mali</t>
  </si>
  <si>
    <t>DP08 – Dermoscopy of fading naevi</t>
  </si>
  <si>
    <t>2023 - British Society for Investigative Dermatology (BSID) Annual Meeting</t>
  </si>
  <si>
    <t>Filaggrin insufficiency renders keratinocyte-derived small extracellular vesicles capable of affecting CD1a-mediated T cell responses and promoting allergic inflammation</t>
  </si>
  <si>
    <t>20-Mar-2023</t>
  </si>
  <si>
    <t>21-Mar-2023</t>
  </si>
  <si>
    <t>https://www.bsid.org.uk/wp-content/uploads/2023/03/BSID-Annual-Meeting-2023-_Final-Programme190323.pdf</t>
  </si>
  <si>
    <t>Different modalities of targeting CD1a for treatment of skin disease: prospects for cell therapy</t>
  </si>
  <si>
    <t>2021 - British Society for Investigative Dermatology (BSID) Virtual Annual Meeting</t>
  </si>
  <si>
    <t>Spatially-resolved poised immunity in human skin</t>
  </si>
  <si>
    <t>29-Mar-2021</t>
  </si>
  <si>
    <t>30-Mar-2021</t>
  </si>
  <si>
    <t>31-Mar-2021</t>
  </si>
  <si>
    <t>https://cdn.eventsforce.net/files/ef-uip26iq56uzw/website/298/bsid_2021_scientific_programme_final_a.pdf</t>
  </si>
  <si>
    <t>Pathogenesis Update</t>
  </si>
  <si>
    <t>Therapeutic relevance of newly discovered skin immune cells</t>
  </si>
  <si>
    <t>Introduction: New era for AD therapeutics</t>
  </si>
  <si>
    <t>New Drugs for Atopic Eczema</t>
  </si>
  <si>
    <t>2018 - Annual Meeting of the British Society for Investigative Dermatology (BSID)</t>
  </si>
  <si>
    <t>Cutaneous bacterial sensing through group 2 innate lymphoid cell presentation of endogenous CD1a lipid antigens</t>
  </si>
  <si>
    <t>26-Mar-2018</t>
  </si>
  <si>
    <t>27-Mar-2018</t>
  </si>
  <si>
    <t>28-Mar-2018</t>
  </si>
  <si>
    <t>https://cdn.eventsforce.net/files/ef-uip26iq56uzw/website/243/bsid_2018_annual_meeting_programme_web_4.pdf</t>
  </si>
  <si>
    <t>Innate lymphoid cells as a source of type 2 cytokines</t>
  </si>
  <si>
    <t>From bacteria to neurones: the complexities of Atopic Dermatitis</t>
  </si>
  <si>
    <t>Filaggrin inhibits generation of CD1a neolipid antigens by house dust mite-derived phospholipase</t>
  </si>
  <si>
    <t>A newly discovered innate lymphocyte population in the skin</t>
  </si>
  <si>
    <t>Recent advances in our understanding of how the skin barrier regulates cutaneous inflammation</t>
  </si>
  <si>
    <t>Skin Barrier Sensing by Unconventional Lipid-Specific T Cells</t>
  </si>
  <si>
    <t>Member, SCIENTIFIC COMMITTEE</t>
  </si>
  <si>
    <t>O-16 - Vulval lichen sclerosus is associated with an autoantibody and T cell response to basement membrane zone antigens</t>
  </si>
  <si>
    <t>Jul-2007</t>
  </si>
  <si>
    <t>Exploring factors influencing implementation of an itch–scratch intervention for people with eczema: the END-ITCH study</t>
  </si>
  <si>
    <t>Efficacy of antipsychotics in delusional infestation</t>
  </si>
  <si>
    <t>Understanding ADHD in dermatology</t>
  </si>
  <si>
    <t>Psychodermatology Abstract Selection Committee</t>
  </si>
  <si>
    <t>A comparison of outcomes and cost-effectiveness in a teledermatology vs. a standard face-to-face 2-week wait UK model</t>
  </si>
  <si>
    <t>Extreme psychogenic self-mutilation: a case series</t>
  </si>
  <si>
    <t>An interesting case of unilateral aquagenic syringeal acrokeratoderma</t>
  </si>
  <si>
    <t>Dermatitis artefacta in childhood and adolescence: a spectrum of disease</t>
  </si>
  <si>
    <t>Coral beads and swollen knees: a classic case for the histopathologist</t>
  </si>
  <si>
    <t>What lies beneath: remember to ‘think deeper’ when treating a nonhealing lesion in the immunosuppressed</t>
  </si>
  <si>
    <t>BMJ Dermatology Team of the Year award: What’s new in Psychodermatology</t>
  </si>
  <si>
    <t>Acne excoriée: improved outcomes with low-dose isotretinoin in an integrated multidisciplinary team care setting</t>
  </si>
  <si>
    <t>Staphylococcus aureus Sbi protein promotes Atopic Dermatitis by inducing release of IL-33 from human and mouse skin</t>
  </si>
  <si>
    <t>Hiding in plain sight: how Staphylococcus aureus evades antibiotic treatment</t>
  </si>
  <si>
    <t>British Society for Paediatric Dermatology &amp; The British Society for Allergy and Clinical Immunology joint session</t>
  </si>
  <si>
    <t>The Dual Allergen Exposure Hypothesis: transcutaneous sensitisation versus oral tolerance induction</t>
  </si>
  <si>
    <t>BSACI Guest Society Session</t>
  </si>
  <si>
    <t>Using the Vitiligo Noticeability Scale in clinical trials and clinical practice: construct validity, interpretability, reliability and acceptability</t>
  </si>
  <si>
    <t>FC – 6 Genetic liability to psoriasis predicts severe disease outcomes in a cohort study of four population-based biobanks</t>
  </si>
  <si>
    <t>FC – 27 Cardiovascular genetic risk factors associate with increased psoriasis risk without reciprocal effect</t>
  </si>
  <si>
    <t>Investigation of gene-environment interactions in atopic eczema using data from 200,000 European cohort participants</t>
  </si>
  <si>
    <t>2024 - Annual Meeting of the American Health Law Association</t>
  </si>
  <si>
    <t>American Health Law Association</t>
  </si>
  <si>
    <t>Preparing and Advising Not-for-Profit Health Systems in A Change of Control Transaction to Support Regulatory Approval Processes (repeat)</t>
  </si>
  <si>
    <t>24-Jun-2024</t>
  </si>
  <si>
    <t>26-Jun-2024</t>
  </si>
  <si>
    <t>Washington DC</t>
  </si>
  <si>
    <t>District of Columbia</t>
  </si>
  <si>
    <t>https://www.americanhealthlaw.org/annual-meeting-2024/schedule</t>
  </si>
  <si>
    <t>2023 - 1st Ever Patient Access Conference</t>
  </si>
  <si>
    <t>AXIS Consulting</t>
  </si>
  <si>
    <t>23-Sep-2023</t>
  </si>
  <si>
    <t>https://axishealthcareconsulting.com/product/axis-patient-access-conference-23rd-of-february-2023/</t>
  </si>
  <si>
    <t>2023 - Annual Conference on American Society of Heating, Refrigerating and Air-Conditioning Engineers</t>
  </si>
  <si>
    <t>American Society of Heating, Refrigerating and Air-Conditioning Engineers</t>
  </si>
  <si>
    <t>Explosion Hazard Considerations for HVAC Equipment Serving Lithium-Ion Battery Energy Storage Systems (TA-23-C061)</t>
  </si>
  <si>
    <t>24-Jun-2023</t>
  </si>
  <si>
    <t>26-Jun-2023</t>
  </si>
  <si>
    <t>Tampa</t>
  </si>
  <si>
    <t>https://events.rdmobile.com/Sessions/Index/16438</t>
  </si>
  <si>
    <t>2022 - Annual Symposium of the Pharmacoeconomics</t>
  </si>
  <si>
    <t>National Centre for Pharmacoeconomics</t>
  </si>
  <si>
    <t>MMP Managed Access Programme</t>
  </si>
  <si>
    <t>21-Oct-2022</t>
  </si>
  <si>
    <t>https://www.ncpe.ie/wp-content/uploads/2022/11/NCPE-Annual-Symposium-2022-Programme-Sept-update-original-logo.pdf</t>
  </si>
  <si>
    <t>HTA Agency</t>
  </si>
  <si>
    <t>2021 - International Mechanical Engineering Congress and Exposition</t>
  </si>
  <si>
    <t>The American Society of Mechanical Engineers</t>
  </si>
  <si>
    <t>The Effect Of Valve Closure Time On Water Hammer</t>
  </si>
  <si>
    <t>1-Nov-2021</t>
  </si>
  <si>
    <t>5-Nov-2021</t>
  </si>
  <si>
    <t>https://event.asme.org/Events/media/library/resources/imece/IMECE-2021-Final-Program.pdf</t>
  </si>
  <si>
    <t>BPG Abstract Selection Committee</t>
  </si>
  <si>
    <t>Suicide risk in patients with psoriasis: results from the British Association of Dermatologists Biologics and Immunomodulators Register (BADBIR)</t>
  </si>
  <si>
    <t>Dermatologist perspectives on topical steroid withdrawal: distrust, disinformation and distance?</t>
  </si>
  <si>
    <t>Eyelid dermatitis revisited: an evaluation of 231 patch test patients over a 3-year period</t>
  </si>
  <si>
    <t>Delayed oral toxicity from BRAF-targeted therapy</t>
  </si>
  <si>
    <t>Post-transplant lymphoproliferative disorders presenting in the skin in renal transplant recipients</t>
  </si>
  <si>
    <t>Professors &amp; Registrars</t>
  </si>
  <si>
    <t>Organising Committee Member | Member, BAD Judging Committee</t>
  </si>
  <si>
    <t>The role of disease severity and illness perceptions in predicting health outcomes in people with hidradenitis suppurativa: a longitudinal study</t>
  </si>
  <si>
    <t>To what extent do clinicians’ (disease severity) and patients’ (illness perceptions) ratings of disease explain depression, anxiety and quality of life in hidradenitis suppurativa</t>
  </si>
  <si>
    <t>Integrated mental health assessment in a tertiary medical dermatology service: feasibility and the prevalence of common mental disorder</t>
  </si>
  <si>
    <t>The development and implementation of stepped-care psychological support in medical dermatology</t>
  </si>
  <si>
    <t>Illness perception in individuals with hidradenitis suppurativa at a tertiary referral clinic</t>
  </si>
  <si>
    <t>2019 - 16th Conference on Lund University Respiratory Network (LURN)</t>
  </si>
  <si>
    <t>Lund Respiratory Network</t>
  </si>
  <si>
    <t>Honorary LURN Lecture: Interplay between infection and inflammation</t>
  </si>
  <si>
    <t>22-Mar-2019</t>
  </si>
  <si>
    <t>Ystad</t>
  </si>
  <si>
    <t>Sweden</t>
  </si>
  <si>
    <t>2018 - Joint Congress of South African Paediatric Association and South African Allergy Society</t>
  </si>
  <si>
    <t>South African Paediatric Association | South African Allergy Society</t>
  </si>
  <si>
    <t>Cas Motala Lecture: Atopic march</t>
  </si>
  <si>
    <t>1-Sep-2018</t>
  </si>
  <si>
    <t>Cape Town</t>
  </si>
  <si>
    <t>South Africa</t>
  </si>
  <si>
    <t>2017 - Asthma Australia Connecting Asthma Care Conference</t>
  </si>
  <si>
    <t>Connecting Asthma Care</t>
  </si>
  <si>
    <t>Keynote Lecture: "Primary and secondary prevention of asthma"</t>
  </si>
  <si>
    <t>16-Oct-2017</t>
  </si>
  <si>
    <t>17-Oct-2017</t>
  </si>
  <si>
    <t>Adelaide</t>
  </si>
  <si>
    <t>South Australia</t>
  </si>
  <si>
    <t>Australia</t>
  </si>
  <si>
    <t>2016 - IX World Asthma, Allergy &amp; COPD Forum and the X CIS Congress on Allergology and Immunology</t>
  </si>
  <si>
    <t>2-Jul-2016</t>
  </si>
  <si>
    <t>Saint Petersburg</t>
  </si>
  <si>
    <t>Russia</t>
  </si>
  <si>
    <t>http://isir.ru/files/uploaded/Programm_SPb_2016_Eng29062016.pdf</t>
  </si>
  <si>
    <t>Can biomarkers improve prevention of asthma and allergic disease?</t>
  </si>
  <si>
    <t>Keynote Lecture: 50 years of IgE</t>
  </si>
  <si>
    <t>Leonard Noon And John Freeman Honorary Lecture</t>
  </si>
  <si>
    <t>Allergen avoidance in asthma – Does it work and is it workable?</t>
  </si>
  <si>
    <t>2014 - 9th Annual Conference on Nemacolin International Asthma</t>
  </si>
  <si>
    <t>Allegheny Health Network</t>
  </si>
  <si>
    <t>Environmental allergens are important in the origins of childhood asthma</t>
  </si>
  <si>
    <t>31-Oct-2014</t>
  </si>
  <si>
    <t>2-Nov-2014</t>
  </si>
  <si>
    <t>Farmington</t>
  </si>
  <si>
    <t>Pennsylvania</t>
  </si>
  <si>
    <t>https://static1.squarespace.com/static/5c1078071137a62b3c589cf2/t/5c158fca032be42f6126afbc/1544916938808/Nemacolin2014.pdf</t>
  </si>
  <si>
    <t>Asthma in Childhood and adolescence: From endotype to adaptive personalization</t>
  </si>
  <si>
    <t>1-Nov-2014</t>
  </si>
  <si>
    <t>2011 - XXII World Allergy Congress</t>
  </si>
  <si>
    <t>Infection and Asthma Endotypes</t>
  </si>
  <si>
    <t>4-Dec-2011</t>
  </si>
  <si>
    <t>6-Dec-2011</t>
  </si>
  <si>
    <t>8-Dec-2011</t>
  </si>
  <si>
    <t>Cancún</t>
  </si>
  <si>
    <t>Mexico</t>
  </si>
  <si>
    <t>https://wao.confex.com/wao/2011wac/webprogram/start.html</t>
  </si>
  <si>
    <t>Topical Treatments of Atopic Dermatitis</t>
  </si>
  <si>
    <t>7-Dec-2011</t>
  </si>
  <si>
    <t>2024 - 9th Annual Conference on European Medical Device and Diagnostic Sales Training and Clinical Education</t>
  </si>
  <si>
    <t>TT LifeSciences</t>
  </si>
  <si>
    <t>6-Nov-2024</t>
  </si>
  <si>
    <t>7-Nov-2024</t>
  </si>
  <si>
    <t>Belgium</t>
  </si>
  <si>
    <t>https://eu.medtechclinicaleducation.com/our-speakers/</t>
  </si>
  <si>
    <t>Associations between hyperlinearity of the sole and filaggrin variants in atopic eczema in a South Asian population: a cross-sectional study</t>
  </si>
  <si>
    <t>Vitamin D deficiency is associated with atopic dermatitis severity in a Bangladeshi population living in the UK</t>
  </si>
  <si>
    <t>Reduced Filaggrin expression is associated with increased BMP signalling.</t>
  </si>
  <si>
    <t>Increased BMP signaling correlates with increased eczema severity</t>
  </si>
  <si>
    <t>Papuloerythroderma of Ofuji: a review of five cases and experience using methotrexate</t>
  </si>
  <si>
    <t>Eosinophilic annular erythema: a series of two cases</t>
  </si>
  <si>
    <t>Toxic epidermal necrolisis and Staphylococcal Scalded Skin Syndrome</t>
  </si>
  <si>
    <t>No relationship found between serum vitamin D levels and prognostic indices of malignant melanoma, in contrast to previous studies</t>
  </si>
  <si>
    <t>Ten years experience of the Johnson Square procedure for lentigo maligna and lentigo maligna melanoma</t>
  </si>
  <si>
    <t>2024 - 19th European Academy of Dermatology and Venereology (EADV) Spring Symposium</t>
  </si>
  <si>
    <t>The latest on metabolomics</t>
  </si>
  <si>
    <t>16-May-2024</t>
  </si>
  <si>
    <t>18-May-2024</t>
  </si>
  <si>
    <t>Malta</t>
  </si>
  <si>
    <t>https://eadv.org/events/calendar/eadv-symposium-2024-malta/</t>
  </si>
  <si>
    <t>Host-microbiome metabolic interactions in AD</t>
  </si>
  <si>
    <t>The Role of the Microbiome &amp; Skin Infections in Atopic Dermatitis</t>
  </si>
  <si>
    <t>Exploring the effects of environmental factors and the urban-rural gradient on the development of atopic eczema and allergic diseases in children enrolled in the Enquiring About Tolerance (EAT) study</t>
  </si>
  <si>
    <t>Treatment and management of atopic dermatitis in primary care (2009–18): U.K. population-based cohort study</t>
  </si>
  <si>
    <t>A study evaluating the use of smartphones to photograph patients by U.K. dermatologists</t>
  </si>
  <si>
    <t>The use of mobile devices by medical staff to image patients in a district general hospital setting</t>
  </si>
  <si>
    <t>11. SOC, ASSO &amp; NON-GOV</t>
  </si>
  <si>
    <t>Dowling Club</t>
  </si>
  <si>
    <t>Jul-2023</t>
  </si>
  <si>
    <t>https://www.linkedin.com/in/nick-levell-mbe-6983b6207/</t>
  </si>
  <si>
    <t>Trustee</t>
  </si>
  <si>
    <t>Honorary Treasurer</t>
  </si>
  <si>
    <t>Dermatology, Getting It Right First Time(GIRFT)</t>
  </si>
  <si>
    <t>NHS England</t>
  </si>
  <si>
    <t>National Specialty Lead</t>
  </si>
  <si>
    <t>Canadian Network For Skin Disease Trials, Management Committee</t>
  </si>
  <si>
    <t>Skin Investigation Network of Canada</t>
  </si>
  <si>
    <t>https://skincanada.org/canadian-network-of-skin-disease-trials-c-nest-management-committee/</t>
  </si>
  <si>
    <t>Honorary Member</t>
  </si>
  <si>
    <t>British Society for Dermatological Surgery</t>
  </si>
  <si>
    <t>https://bsds.org.uk/who-we-are/honorary-members/</t>
  </si>
  <si>
    <t>Executive Committee</t>
  </si>
  <si>
    <t>Steering Group</t>
  </si>
  <si>
    <t>Past Interim Chair</t>
  </si>
  <si>
    <t>Clinical Vice President</t>
  </si>
  <si>
    <t>Jul-2014</t>
  </si>
  <si>
    <t>Honorary Secretary</t>
  </si>
  <si>
    <t>History Committee</t>
  </si>
  <si>
    <t>Jul-2002</t>
  </si>
  <si>
    <t>Regional Representative</t>
  </si>
  <si>
    <t>Board Member</t>
  </si>
  <si>
    <t>https://www.espd.info/about-espd/board-and-committees/board-of-directors</t>
  </si>
  <si>
    <t>https://www.espd.info/about-espd/board-and-committees/executive-board</t>
  </si>
  <si>
    <t>Caring Matters Now</t>
  </si>
  <si>
    <t>https://www.caringmattersnow.co.uk/research/research-team/</t>
  </si>
  <si>
    <t>https://www.espd.info/about-espd/history</t>
  </si>
  <si>
    <t>Secretary</t>
  </si>
  <si>
    <t>https://www.doctify.com/uk/specialist/dr-tess-mcpherson</t>
  </si>
  <si>
    <t>Royal Society of Medicine</t>
  </si>
  <si>
    <t>Steering Committee</t>
  </si>
  <si>
    <t>British Society for Paediatric &amp; Adolescent Dermatology</t>
  </si>
  <si>
    <t>https://bspad.co.uk/about/</t>
  </si>
  <si>
    <t>Steering Committee &amp; Data Monitoring Committee</t>
  </si>
  <si>
    <t>http://www.badbir.org/Clinicians/Information/SteeringCommittee/</t>
  </si>
  <si>
    <t>British Medical Association</t>
  </si>
  <si>
    <t>Treasurer</t>
  </si>
  <si>
    <t>https://cutaneousallergy.org/about/committee/</t>
  </si>
  <si>
    <t>European Society of Contact Dermatitis</t>
  </si>
  <si>
    <t>Committee Member</t>
  </si>
  <si>
    <t>Therapeutics &amp; Guidelines Group</t>
  </si>
  <si>
    <t>https://sapc.ac.uk/profile/prof-matthew-ridd</t>
  </si>
  <si>
    <t>Mentor</t>
  </si>
  <si>
    <t>Eczema Care Online</t>
  </si>
  <si>
    <t>https://www.eczemacareonline.org.uk/en/about</t>
  </si>
  <si>
    <t>Citizen Scientist</t>
  </si>
  <si>
    <t>Rapid Eczema Trial</t>
  </si>
  <si>
    <t>Rapid Eczema Trials</t>
  </si>
  <si>
    <t>https://rapideczematrials.org/about/people/</t>
  </si>
  <si>
    <t>Fellow</t>
  </si>
  <si>
    <t>Co-Opted Member</t>
  </si>
  <si>
    <t>https://www.bad.org.uk/about-the-bad/leadership-team/</t>
  </si>
  <si>
    <t>EADV School Committee</t>
  </si>
  <si>
    <t>https://eadv.org/about-eadv/leadership-and-committees/</t>
  </si>
  <si>
    <t>Leadership &amp; Committees</t>
  </si>
  <si>
    <t>Communications Lead</t>
  </si>
  <si>
    <t>Corporate Services</t>
  </si>
  <si>
    <t>Health Innovation West Midlands</t>
  </si>
  <si>
    <t>https://www.healthinnovationwestmidlands.org/meet-the-team/</t>
  </si>
  <si>
    <t>Advocacy Working Group</t>
  </si>
  <si>
    <t>https://www.theparliamentmagazine.eu/partner/article/europes-hidden-burden-why-the-eu-must-do-more-to-tackle-skin-diseases</t>
  </si>
  <si>
    <t>Representative</t>
  </si>
  <si>
    <t>Medical Advisory Board</t>
  </si>
  <si>
    <t>National Eczema Society</t>
  </si>
  <si>
    <t>Ichthyosis Support Group</t>
  </si>
  <si>
    <t>https://eczema.org/what-we-do/our-people/our-trustees/</t>
  </si>
  <si>
    <t>Council Member</t>
  </si>
  <si>
    <t>Convenor</t>
  </si>
  <si>
    <t>Clinical Reference Group</t>
  </si>
  <si>
    <t>International Society for the Study of Vascular Anomalies</t>
  </si>
  <si>
    <t>Changing Faces</t>
  </si>
  <si>
    <t>Past Treasurer</t>
  </si>
  <si>
    <t>Executive Committee - Regional Representatives</t>
  </si>
  <si>
    <t>Jul-2027</t>
  </si>
  <si>
    <t>https://register-of-charities.charitycommission.gov.uk/en/sector-data/top-10-charities/-/charity-details/258474/trustees#_uk_gov_ccew_onereg_charitydetails_web_portlet_CharityDetailsPortlet_pagination__container</t>
  </si>
  <si>
    <t>Officers Of The BAD</t>
  </si>
  <si>
    <t>The Skin Diary</t>
  </si>
  <si>
    <t>https://www.linkedin.com/in/tamara-griffiths-1398162a7/</t>
  </si>
  <si>
    <t>Cosmetic Practice Standards Authority</t>
  </si>
  <si>
    <t>American Academy of Dermatology</t>
  </si>
  <si>
    <t>Founding Member</t>
  </si>
  <si>
    <t>British Cosmetic Dermatology Group</t>
  </si>
  <si>
    <t>https://theskindiary.com/meet-the-team/</t>
  </si>
  <si>
    <t>Former President</t>
  </si>
  <si>
    <t>The Specialist Training Committee</t>
  </si>
  <si>
    <t>North Western Deanery</t>
  </si>
  <si>
    <t>Past Advisor</t>
  </si>
  <si>
    <t>National Institute for Health and Clinical Excellence</t>
  </si>
  <si>
    <t>Vice President</t>
  </si>
  <si>
    <t>Education</t>
  </si>
  <si>
    <t>JRCPTB Dermatology SAC</t>
  </si>
  <si>
    <t>Jun-2015</t>
  </si>
  <si>
    <t>Past Secretary</t>
  </si>
  <si>
    <t>https://www.psychodermatology.co.uk/about-us</t>
  </si>
  <si>
    <t>Worshipful Society of Apothecaries</t>
  </si>
  <si>
    <t>https://www.linkedin.com/in/paula-beattie-bb063bb0/</t>
  </si>
  <si>
    <t>Jun-2021</t>
  </si>
  <si>
    <t>BAD National Disease Registration Service (Skin Ca. &amp; Rare Disease)</t>
  </si>
  <si>
    <t>UK Translational Research Network in Dermatology</t>
  </si>
  <si>
    <t>https://www.uktrend.org/OurTeam</t>
  </si>
  <si>
    <t>Small Grants Committee</t>
  </si>
  <si>
    <t>Jul-2009</t>
  </si>
  <si>
    <t>Dec-2021</t>
  </si>
  <si>
    <t>Past Academic Vice President</t>
  </si>
  <si>
    <t>https://cdn.bad.org.uk/uploads/2022/08/10101248/Past-Officers_2022.pdf</t>
  </si>
  <si>
    <t>East Of England</t>
  </si>
  <si>
    <t>Speciality Lead</t>
  </si>
  <si>
    <t>Coordinator</t>
  </si>
  <si>
    <t>Harmonising Outcome Measures for Eczema</t>
  </si>
  <si>
    <t>Senior Trials Manager</t>
  </si>
  <si>
    <t>https://www.nottingham.ac.uk/research/groups/cebd/documents/annual-reports/cebdannualreport2008-9.pdf</t>
  </si>
  <si>
    <t>Society for Neuroscience</t>
  </si>
  <si>
    <t>International Forum for the Study of Itch</t>
  </si>
  <si>
    <t>German Dermatological Society (DDG)</t>
  </si>
  <si>
    <t>German Working Group for Dermatological Research (ADF)</t>
  </si>
  <si>
    <t>Ex-Officio Member</t>
  </si>
  <si>
    <t>https://isad.org/the-society/board</t>
  </si>
  <si>
    <t>Irish Association of Dermatologist</t>
  </si>
  <si>
    <t>German Society of Lymphology (DGL)</t>
  </si>
  <si>
    <t>German Society for Wound Healing and Wound Treatment (DGfW)</t>
  </si>
  <si>
    <t>German Society for Biochemistry and Molecular Biology</t>
  </si>
  <si>
    <t>German Society for Cell Biology</t>
  </si>
  <si>
    <t>European Society for Immunology</t>
  </si>
  <si>
    <t>https://www.bsmd.org.uk/team</t>
  </si>
  <si>
    <t>https://www.facebook.com/dowlingclub/photos/a.4251458188286399/4312812658817618/?paipv=0&amp;eav=AfYG_2Sgb2ctnbZZmmfbX1BZqN1u-Kg9gwLE83OphcgE-jZUN4TuDlmFMiyWR-VysHA&amp;_rdr</t>
  </si>
  <si>
    <t>https://www.southampton.ac.uk/people/5x6d2n/professor-miriam-santer#roles</t>
  </si>
  <si>
    <t>Science Advisory Committee</t>
  </si>
  <si>
    <t>Global Parents for Eczema Research</t>
  </si>
  <si>
    <t>https://www.gper.org/our-team</t>
  </si>
  <si>
    <t>Japan Research Center of Greater Cincinnati</t>
  </si>
  <si>
    <t>https://jrcgc.com/board.htm</t>
  </si>
  <si>
    <t>Scientist</t>
  </si>
  <si>
    <t>The Queen's Nursing Institute</t>
  </si>
  <si>
    <t>Society of Tissue Viability</t>
  </si>
  <si>
    <t>https://societyoftissueviability.org/person/sandra-lawton/</t>
  </si>
  <si>
    <t>Health Professionals</t>
  </si>
  <si>
    <t>Nottingham Support Group for Carers of Children with Eczema</t>
  </si>
  <si>
    <t>http://www.nottinghameczema.org.uk/people.aspx</t>
  </si>
  <si>
    <t>Project Lead</t>
  </si>
  <si>
    <t>Ambassador</t>
  </si>
  <si>
    <t>https://eos.org.uk/why-we-exist/who-we-are/</t>
  </si>
  <si>
    <t>https://cutaneousallergy.org/participant/sandra-lawtonrothgen-nhs-uk/</t>
  </si>
  <si>
    <t>Clinician</t>
  </si>
  <si>
    <t>International Dermoscopy Society</t>
  </si>
  <si>
    <t>https://dermoscopy-ids.org/active-members-list/</t>
  </si>
  <si>
    <t>Councilor</t>
  </si>
  <si>
    <t>International Eczema Council</t>
  </si>
  <si>
    <t>https://www.eczemacouncil.org/councilors</t>
  </si>
  <si>
    <t>https://acmedsci.ac.uk/fellows/fellows-directory/ordinary-fellows/fellow/Graham-Ogg-0033z00002qIK5FAAW</t>
  </si>
  <si>
    <t>Guidelines Committee For Urticaria</t>
  </si>
  <si>
    <t>https://www.linkedin.com/in/padma-mohandas-72833a15/</t>
  </si>
  <si>
    <t>Skin Deep</t>
  </si>
  <si>
    <t>https://www.thelondonskinandhairclinic.com/dermatologist-dr-padma-mohandas/#:~:text=She%20is%20a%20member%20of,and%20the%20Medical%20Defence%20Union.</t>
  </si>
  <si>
    <t>Medical Defence Union</t>
  </si>
  <si>
    <t>Co-Secretary</t>
  </si>
  <si>
    <t>Jun-1999</t>
  </si>
  <si>
    <t>The Dowling Club</t>
  </si>
  <si>
    <t>https://www.southampton.ac.uk/people/62drkn/professor-tracey-sach#roles</t>
  </si>
  <si>
    <t>Economics Of Health MSc Studentships</t>
  </si>
  <si>
    <t>Economic And Social Research Council</t>
  </si>
  <si>
    <t>UK Research and Innovation</t>
  </si>
  <si>
    <t>East Of England Regional Advisory Committee</t>
  </si>
  <si>
    <t>https://www.nihr.ac.uk/people/professor-tracey-sach</t>
  </si>
  <si>
    <t>East Of England Research For Patient Benefit Research Advisory Committee</t>
  </si>
  <si>
    <t>Marie Curie Research Funding Committee</t>
  </si>
  <si>
    <t>Marie Curie</t>
  </si>
  <si>
    <t>Health Technology Assessment (HTA) Commissioning Board</t>
  </si>
  <si>
    <t>Health Technology Assessment (HTA) General Funding Board</t>
  </si>
  <si>
    <t>Health Technology Assessment (HTA) Themed Calls Funding Board</t>
  </si>
  <si>
    <t>NIHR Methods Fellowship And Internships Funding Panel</t>
  </si>
  <si>
    <t>Deputy Chair</t>
  </si>
  <si>
    <t>East Of England RfPB Funding Panel</t>
  </si>
  <si>
    <t>Public Health Interventions Advisory Committee</t>
  </si>
  <si>
    <t>Broxtowe and Hucknall NHS Primary Care Trust</t>
  </si>
  <si>
    <t>North West</t>
  </si>
  <si>
    <t>UK Primary Immunodeficiency Network</t>
  </si>
  <si>
    <t>Shape Of Training</t>
  </si>
  <si>
    <t>Healthcare Professional</t>
  </si>
  <si>
    <t>Anaphylaxis UK</t>
  </si>
  <si>
    <t>National Newborn Screening Program For SCID</t>
  </si>
  <si>
    <t>Health Resources and Services Administration</t>
  </si>
  <si>
    <t>Academic Advisor</t>
  </si>
  <si>
    <t>Allergy Skin Diseases Group</t>
  </si>
  <si>
    <t>Allergy And Immunology Section</t>
  </si>
  <si>
    <t>Natasha Allergy Research Foundation</t>
  </si>
  <si>
    <t>https://www.narf.org.uk/ambassadors</t>
  </si>
  <si>
    <t>Standards of Care</t>
  </si>
  <si>
    <t>Medical Advisor</t>
  </si>
  <si>
    <t>Health Advisory Board</t>
  </si>
  <si>
    <t>Allergy UK</t>
  </si>
  <si>
    <t>https://www.allergyuk.org/about-us/health-advisory-board/</t>
  </si>
  <si>
    <t>European Federation of Allergy and Airways Diseases Patients’ Associations</t>
  </si>
  <si>
    <t>Trial Development</t>
  </si>
  <si>
    <t>http://www.ukdctn.org/about-us/index.aspx</t>
  </si>
  <si>
    <t>https://www.britishskinfoundation.org.uk/blog/one-giant-leap-for-me-one-small-step-for-eczema-research</t>
  </si>
  <si>
    <t>http://www.homeforeczema.org/about/about.aspx</t>
  </si>
  <si>
    <t>Implementation Working Group - Universal Applicability</t>
  </si>
  <si>
    <t>Medical Research Foundation</t>
  </si>
  <si>
    <t>https://www.medicalresearchfoundation.org.uk/projects/investigating-the-effects-of-atopic-dermatitis-acne-on-mental-health</t>
  </si>
  <si>
    <t>Scientific Advisory Group</t>
  </si>
  <si>
    <t>Health Information and Quality Authority</t>
  </si>
  <si>
    <t>https://www.hiqa.ie/sites/default/files/2017-01/A-Guide-to-Health-Technology-Assessment.pdf</t>
  </si>
  <si>
    <t>Medicines Management Programme</t>
  </si>
  <si>
    <t>Health Service Executive</t>
  </si>
  <si>
    <t>Past-President</t>
  </si>
  <si>
    <t>International Society for Pharmacoeconomics and Outcomes Research</t>
  </si>
  <si>
    <t>British Photodermatology Group</t>
  </si>
  <si>
    <t>https://bpg.org.uk/bpg-committee/</t>
  </si>
  <si>
    <t>Therapy And Guideline Committee</t>
  </si>
  <si>
    <t>Midlands Dermatological Society</t>
  </si>
  <si>
    <t>The European Society for Photodermatology</t>
  </si>
  <si>
    <t>Skin Care Cymru</t>
  </si>
  <si>
    <t>NHS Wales</t>
  </si>
  <si>
    <t>https://www.linkedin.com/in/dr-olivia-hughes-8560a3136/</t>
  </si>
  <si>
    <t>Adult And Paediatric Service, Adult Team, Current Services</t>
  </si>
  <si>
    <t>https://www.psychodermatology.co.uk/paediatric-service-london</t>
  </si>
  <si>
    <t>Expert Advisory Group Panel</t>
  </si>
  <si>
    <t>Skin Support</t>
  </si>
  <si>
    <t>https://web.archive.org/web/20220810201505/http://www.skinsupport.org.uk/about-us.html</t>
  </si>
  <si>
    <t>Chartered Member</t>
  </si>
  <si>
    <t>British Psychological Society</t>
  </si>
  <si>
    <t>https://www.finder.bupa.co.uk/Consultant/view/306051/dr_mark_alexander_turner</t>
  </si>
  <si>
    <t>Practitioner Psychologist</t>
  </si>
  <si>
    <t>Health and Care Professions Council</t>
  </si>
  <si>
    <t>1-Dec-2020</t>
  </si>
  <si>
    <t>31-Dec-2024</t>
  </si>
  <si>
    <t>https://www.worldallergy.org/wao/about</t>
  </si>
  <si>
    <t>Co-Chair</t>
  </si>
  <si>
    <t>Allergy Prevention Committee</t>
  </si>
  <si>
    <t>World Immunopathology Organisation</t>
  </si>
  <si>
    <t>1-Jun-2018</t>
  </si>
  <si>
    <t>Collegium Internationale Allergologicum</t>
  </si>
  <si>
    <t>1-Jan-2004</t>
  </si>
  <si>
    <t>International Society for Children's Health and the Environment</t>
  </si>
  <si>
    <t>COVID-19 Agile Panel, Medical Research Council</t>
  </si>
  <si>
    <t>Scientific Advisory Board</t>
  </si>
  <si>
    <t>Helmholtz Center Munich</t>
  </si>
  <si>
    <t>Asthma Section</t>
  </si>
  <si>
    <t>The Academy of Medical Sciences</t>
  </si>
  <si>
    <t>Population And Systems Medicine Board, Medical Research Council</t>
  </si>
  <si>
    <t>External Committee , UK Research And Innovation Future Leaders Fellowships (UKRI FLF) Programme Peer Review College (PRC)</t>
  </si>
  <si>
    <t>31-Aug-2022</t>
  </si>
  <si>
    <t>European Centre for Allergy Research Foundation</t>
  </si>
  <si>
    <t>Non Executive Director</t>
  </si>
  <si>
    <t>Care Quality Commission</t>
  </si>
  <si>
    <t>https://www.linkedin.com/in/markchakravarty/</t>
  </si>
  <si>
    <t>Non-Executive Director</t>
  </si>
  <si>
    <t>Vice Chairman</t>
  </si>
  <si>
    <t>https://www.nice.org.uk/about/who-we-are/board</t>
  </si>
  <si>
    <t>Medical Adviser</t>
  </si>
  <si>
    <t>NHS Executive Regional Task Force, North West NHS Regional Office</t>
  </si>
  <si>
    <t>Surgery &amp; Medicine</t>
  </si>
  <si>
    <t>12. INDUST_AFFILIATIONS</t>
  </si>
  <si>
    <t>Disclosure Details</t>
  </si>
  <si>
    <t>AbbVie Inc</t>
  </si>
  <si>
    <t>Speaker’s Bureau</t>
  </si>
  <si>
    <t>Research/Grant Support</t>
  </si>
  <si>
    <t>https://onlinelibrary.wiley.com/doi/full/10.1111/bjd.17841</t>
  </si>
  <si>
    <t>Personal Fees</t>
  </si>
  <si>
    <t>https://www.ncbi.nlm.nih.gov/pmc/articles/PMC7849900/</t>
  </si>
  <si>
    <t>https://d-nb.info/1271082136/34</t>
  </si>
  <si>
    <t>Janssen Research &amp; Development, LLC</t>
  </si>
  <si>
    <t>Leo Pharma</t>
  </si>
  <si>
    <t>Novartis International AG</t>
  </si>
  <si>
    <t>Sanofi S.A</t>
  </si>
  <si>
    <t>https://www.sciencedirect.com/science/article/pii/S0190962223031870</t>
  </si>
  <si>
    <t>Honoraria</t>
  </si>
  <si>
    <t>Consultancy Fees</t>
  </si>
  <si>
    <t>Almirall, S.A</t>
  </si>
  <si>
    <t>Bayer AG</t>
  </si>
  <si>
    <t>DICE Therapeutics, Inc</t>
  </si>
  <si>
    <t>Eli Lilly and Company</t>
  </si>
  <si>
    <t>Evelo Biosciences, Inc</t>
  </si>
  <si>
    <t>La Roche-Posay</t>
  </si>
  <si>
    <t>Merck Serono</t>
  </si>
  <si>
    <t>Ono Pharmaceutical Co., Ltd</t>
  </si>
  <si>
    <t>Pfizer Inc</t>
  </si>
  <si>
    <t>Regeneron Pharmaceuticals, Inc</t>
  </si>
  <si>
    <t>UCB S.A.</t>
  </si>
  <si>
    <t>https://ascopubs.org/doi/abs/10.1200/OP.20.00489</t>
  </si>
  <si>
    <t>https://www.jidonline.org/article/S0022-202X(17)31960-7/fulltext</t>
  </si>
  <si>
    <t>Educational Support</t>
  </si>
  <si>
    <t>https://www.ncbi.nlm.nih.gov/pmc/articles/PMC7239345/</t>
  </si>
  <si>
    <t>https://academic.oup.com/rheumap/article/8/3/rkae077/7710547</t>
  </si>
  <si>
    <t>Bristol Myers Squibb</t>
  </si>
  <si>
    <t>https://pure.rug.nl/ws/portalfiles/portal/217296753/jamadermatology_van_huizen_2022_cs_220001_1647280866.55573.pdf</t>
  </si>
  <si>
    <t>Celgene Corporation</t>
  </si>
  <si>
    <t>https://www.drugsincontext.com/wp-content/uploads/2019/04/dic.212570.pdf</t>
  </si>
  <si>
    <t>https://academic.oup.com/bjd/article/189/Supplement_1/i1/7333862</t>
  </si>
  <si>
    <t>Lecture Fee</t>
  </si>
  <si>
    <t>https://www.sciencedirect.com/science/article/abs/pii/S0091674915031656</t>
  </si>
  <si>
    <t>https://www.ncbi.nlm.nih.gov/pmc/articles/PMC7379963/</t>
  </si>
  <si>
    <t>Bioderma</t>
  </si>
  <si>
    <t>Ferring</t>
  </si>
  <si>
    <t>Novalac</t>
  </si>
  <si>
    <t>Laboratoires Pierre Fabre</t>
  </si>
  <si>
    <t>GlaxoSmithKline LLC</t>
  </si>
  <si>
    <t>Jul-1997</t>
  </si>
  <si>
    <t>https://www.tandfonline.com/doi/full/10.1080/09546634.2023.2251622#ack</t>
  </si>
  <si>
    <t>Advisory Board Fees</t>
  </si>
  <si>
    <t>Algorithm</t>
  </si>
  <si>
    <t>Biologix Group Limited</t>
  </si>
  <si>
    <t>https://www.em-consulte.com/article/1521694/neuroimmune-communication-regulating-pruritus-in-a</t>
  </si>
  <si>
    <t>Chugai Pharmaceutical Co., Ltd</t>
  </si>
  <si>
    <t>Kiniksa Pharmaceuticals Ltd</t>
  </si>
  <si>
    <t>Maruho Co.,Ltd</t>
  </si>
  <si>
    <t>Mitsubishi Tanabe Pharma Corporation</t>
  </si>
  <si>
    <t>Travipharma</t>
  </si>
  <si>
    <t>https://link.springer.com/article/10.1007/s13555-021-00623-8</t>
  </si>
  <si>
    <t>Astellas Pharma Inc</t>
  </si>
  <si>
    <t>Hyphens Pharma Pte Ltd</t>
  </si>
  <si>
    <t>Johnson &amp; Johnson Services, Inc</t>
  </si>
  <si>
    <t>L'Oréal S.A</t>
  </si>
  <si>
    <t>Merck &amp; Co., Inc</t>
  </si>
  <si>
    <t>Perrigo Company plc</t>
  </si>
  <si>
    <t>Stiefel Laboratories Inc</t>
  </si>
  <si>
    <t>https://eprints.soton.ac.uk/481268/</t>
  </si>
  <si>
    <t>https://www.ncbi.nlm.nih.gov/pmc/articles/PMC6457898/</t>
  </si>
  <si>
    <t>https://trialsjournal.biomedcentral.com/articles/10.1186/s13063-017-2031-3</t>
  </si>
  <si>
    <t>Genus Pharmaceuticals Ltd</t>
  </si>
  <si>
    <t>Thornton &amp; Ross Ltd</t>
  </si>
  <si>
    <t>https://www.cochranelibrary.com/cdsr/doi/10.1002/14651858.CD011377.pub2/information</t>
  </si>
  <si>
    <t>Lecture Fees</t>
  </si>
  <si>
    <t>Amgen Inc</t>
  </si>
  <si>
    <t>https://academic.oup.com/bjd/article/190/3/315/7086906</t>
  </si>
  <si>
    <t>https://orca.cardiff.ac.uk/id/eprint/171948/3/Acad%20Dermatol%20Venereol%20-%202024%20-%20Vyas%20-%20The%20Dermatology%20Life%20Quality%20Index%20%20DLQI%20%20used%20as%20the%20benchmark%20in%20validation%20of%20101.pdf</t>
  </si>
  <si>
    <t>AnaptysBio, Inc</t>
  </si>
  <si>
    <t>https://www.jacionline.org/article/S0091-6749(19)30278-7/pdf</t>
  </si>
  <si>
    <t>https://www.ncbi.nlm.nih.gov/pmc/articles/PMC9302981/</t>
  </si>
  <si>
    <t>Atopix Therapeutics Limited</t>
  </si>
  <si>
    <t>https://www.ncbi.nlm.nih.gov/pmc/articles/PMC9661502/</t>
  </si>
  <si>
    <t>Grünenthal</t>
  </si>
  <si>
    <t>Orbit Discovery</t>
  </si>
  <si>
    <t>F. Hoffmann-La Roche Ltd</t>
  </si>
  <si>
    <t>T-CypherBio</t>
  </si>
  <si>
    <t>https://www.virtual.in2global.com/wp-content/uploads/2024/05/SAT-5MOHANDAS-Meeting-the-challenges-of-dermatitis-artefacta_BV2.pdf</t>
  </si>
  <si>
    <t>https://academic.oup.com/bjd/advance-article/doi/10.1093/bjd/ljae333/7738977</t>
  </si>
  <si>
    <t>Mölnlycke Health Care</t>
  </si>
  <si>
    <t>Allergy Therapeutics</t>
  </si>
  <si>
    <t>https://www.jacionline.org/article/S0091-6749(17)30765-0/pdf</t>
  </si>
  <si>
    <t>Nutricia International Private Limited</t>
  </si>
  <si>
    <t>https://www.researchgate.net/publication/377235805_Real_world_outcomes_of_children_treated_with_dupilumab_for_moderate-to_severe_atopic_dermatitis_A_single_centre_retrospective_observational_UK_study/fulltext/65c54b2a79007454976ada4c/Real-world-outcomes-of-children-treated-with-dupilumab-for-moderate-to-severe-atopic-dermatitis-A-single-centre-retrospective-observational-UK-study.pdf</t>
  </si>
  <si>
    <t>Aimmune Therapeutics</t>
  </si>
  <si>
    <t>https://onlinelibrary.wiley.com/doi/full/10.1111/all.15626</t>
  </si>
  <si>
    <t>DBV Technologies SA</t>
  </si>
  <si>
    <t>https://www.annallergy.org/article/S1081-1206(24)00001-2/pdf</t>
  </si>
  <si>
    <t>Mead Johnson &amp; Company, LLC</t>
  </si>
  <si>
    <t>https://www.nejm.org/doi/full/10.1056/NEJMoa1514210</t>
  </si>
  <si>
    <t>Meda AB</t>
  </si>
  <si>
    <t>Thermo Fisher Scientific Inc</t>
  </si>
  <si>
    <t>https://www.em-consulte.com/article/1521696/the-home-core-outcome-set-for-clinical-trials-of-a</t>
  </si>
  <si>
    <t>https://www.sciencedirect.com/science/article/pii/S0022202X19314459</t>
  </si>
  <si>
    <t>Blubell Pharma</t>
  </si>
  <si>
    <t>https://link.springer.com/article/10.1007/s40122-024-00649-8</t>
  </si>
  <si>
    <t>ICON plc</t>
  </si>
  <si>
    <t>ALK-Abelló A/S</t>
  </si>
  <si>
    <t>https://www.sciencedirect.com/science/article/abs/pii/S0091674915013342</t>
  </si>
  <si>
    <t>AstraZeneca plc</t>
  </si>
  <si>
    <t>https://onlinelibrary.wiley.com/doi/full/10.1111/pai.14062</t>
  </si>
  <si>
    <t>Boehringer Ingelheim</t>
  </si>
  <si>
    <t>https://www.ncbi.nlm.nih.gov/pmc/articles/PMC9303430/</t>
  </si>
  <si>
    <t>https://www.sciencedirect.com/science/article/abs/pii/S0091674907015308</t>
  </si>
  <si>
    <t>https://erj.ersjournals.com/content/55/1/1900588</t>
  </si>
  <si>
    <t>Phillips Pharmaceuticals Limited</t>
  </si>
  <si>
    <t>https://www.sciencedirect.com/science/article/pii/S0091674920301937</t>
  </si>
  <si>
    <t>Reacta Healthcare</t>
  </si>
  <si>
    <t>https://erj.ersjournals.com/content/early/2024/07/11/13993003.00624-2024</t>
  </si>
  <si>
    <t>https://www.jaci-inpractice.org/article/S2213-2198(20)30603-6/pdf</t>
  </si>
  <si>
    <t>Stallergenes Greer International AG</t>
  </si>
  <si>
    <t>Worg Pharmaceuticals (Zhejiang) Co., Ltd</t>
  </si>
  <si>
    <t>https://www.jaci-inpractice.org/article/S2213-2198(23)00189-7/pdf</t>
  </si>
  <si>
    <t>Archetype Solutions Group</t>
  </si>
  <si>
    <t>Nye Health</t>
  </si>
  <si>
    <t>Nov-2022</t>
  </si>
  <si>
    <t>Corporate Visions Inc</t>
  </si>
  <si>
    <t>Consulting Executive</t>
  </si>
  <si>
    <t>Quantified</t>
  </si>
  <si>
    <t>Senior Advisor</t>
  </si>
  <si>
    <t>Investor</t>
  </si>
  <si>
    <t>Chief Communications</t>
  </si>
  <si>
    <t>Patient Advocacy Officer</t>
  </si>
  <si>
    <t>Procter &amp; Gamble</t>
  </si>
  <si>
    <t>Chief Communications Officer</t>
  </si>
  <si>
    <t>Communications Director</t>
  </si>
  <si>
    <t>External Relations Transition Leader</t>
  </si>
  <si>
    <t>Associate Director</t>
  </si>
  <si>
    <t>Jul-2001</t>
  </si>
  <si>
    <t>https://onlinelibrary.wiley.com/doi/full/10.1155/2020/8868553</t>
  </si>
  <si>
    <t>13. PUBLICATIONS</t>
  </si>
  <si>
    <t>Author_Name</t>
  </si>
  <si>
    <t>Pubmed_ID</t>
  </si>
  <si>
    <t>Authors</t>
  </si>
  <si>
    <t>Article_Title</t>
  </si>
  <si>
    <t>Publication_Year (DP)</t>
  </si>
  <si>
    <t>Publication_Year (DEP)</t>
  </si>
  <si>
    <t>Journal_Name</t>
  </si>
  <si>
    <t>Article_Type</t>
  </si>
  <si>
    <t>Ref_URL_PubMed_Abstract</t>
  </si>
  <si>
    <t>Ref_URL_Publications</t>
  </si>
  <si>
    <t>Levell NJ</t>
  </si>
  <si>
    <t>['Wall J', 'Sutherland M', 'Levell NJ', 'Venables ZC', 'Mistry K']</t>
  </si>
  <si>
    <t>Higher proportion of cellulitis in severe lymphoedema</t>
  </si>
  <si>
    <t>The British journal of dermatology</t>
  </si>
  <si>
    <t>Journal Article</t>
  </si>
  <si>
    <t>https://pubmed.ncbi.nlm.nih.gov/39348492</t>
  </si>
  <si>
    <t>https://academic.oup.com/bjd/article-lookup/doi/10.1093/bjd/ljae369</t>
  </si>
  <si>
    <t>['Jenkins M', 'Watson N', 'McPhee M', 'Levell NJ', 'Arden-Jones M', 'D Ormerod A', 'Hampton PJ']</t>
  </si>
  <si>
    <t>Current prescribing for pyoderma gangrenosum in the UK and access to biologic medications: results from a UK Dermatology Clinical Trials Network survey of dermatologists</t>
  </si>
  <si>
    <t>18-Sep-2024</t>
  </si>
  <si>
    <t>Clinical and experimental dermatology</t>
  </si>
  <si>
    <t>49(10):1213-1216</t>
  </si>
  <si>
    <t>https://pubmed.ncbi.nlm.nih.gov/38661219</t>
  </si>
  <si>
    <t>https://academic.oup.com/ced/article-lookup/doi/10.1093/ced/llae153</t>
  </si>
  <si>
    <t>['Hernandez-Cordero A', 'Thomas L', 'Smail A', 'Lim ZQ', 'Saklatvala JR', 'Chung R', 'Curtis CJ', 'Baum P', 'Visvanathan S', 'Burden AD', 'Cooper HL', 'Dunnill G', 'Griffiths CEM', 'Levell NJ', 'Parslew R', 'Reynolds NJ', 'Wahie S', 'Warren RB', 'Wright A', 'Simpson M', 'Hveem K', 'Barker JN', 'Dand N', 'Løset M', 'Smith CH', 'Capon F']</t>
  </si>
  <si>
    <t>A genome-wide meta-analysis of palmoplantar pustulosis implicates T(H)2 responses and cigarette smoking in disease pathogenesis</t>
  </si>
  <si>
    <t>28-May-2024</t>
  </si>
  <si>
    <t>The Journal of allergy and clinical immunology</t>
  </si>
  <si>
    <t>154(3):657-665.e9</t>
  </si>
  <si>
    <t>Journal Article | Meta-Analysis</t>
  </si>
  <si>
    <t>https://pubmed.ncbi.nlm.nih.gov/38815935</t>
  </si>
  <si>
    <t>https://www.clinicalkey.com/content/playBy/pii?v=S0091-6749(24)00553-0</t>
  </si>
  <si>
    <t>['Zhao HJ', 'Ushcatz I', 'Tadrous M', 'Aoki V', 'Chang AY', 'Levell NJ', 'Von Schuckmann L', 'Drucker AM']</t>
  </si>
  <si>
    <t>International time trends and differences in topical actinic keratosis therapy utilization</t>
  </si>
  <si>
    <t>2-Apr-2024</t>
  </si>
  <si>
    <t>JAAD international</t>
  </si>
  <si>
    <t>16:18-25</t>
  </si>
  <si>
    <t>https://pubmed.ncbi.nlm.nih.gov/38764482</t>
  </si>
  <si>
    <t>https://linkinghub.elsevier.com/retrieve/pii/S2666-3287(24)00051-8</t>
  </si>
  <si>
    <t>['Wall J', 'Gadsby-Davis K', 'Mistry K', 'Levell NJ', 'Venables ZC']</t>
  </si>
  <si>
    <t>Impact of the COVID-19 pandemic on international cutaneous squamous cell carcinoma incidence: A systematic review and meta-analysis</t>
  </si>
  <si>
    <t>Aug-2024</t>
  </si>
  <si>
    <t>15-Jun-2024</t>
  </si>
  <si>
    <t>Skin health and disease</t>
  </si>
  <si>
    <t>4(4):e405</t>
  </si>
  <si>
    <t>https://pubmed.ncbi.nlm.nih.gov/39104659</t>
  </si>
  <si>
    <t>https://www.ncbi.nlm.nih.gov/pmc/articles/pmid/39104659/</t>
  </si>
  <si>
    <t>['Mann N', 'Cunliffe A', 'Levell NJ', 'Bleiker TO']</t>
  </si>
  <si>
    <t>A superclinic model for tackling skin cancer referrals</t>
  </si>
  <si>
    <t>19-Jul-2024</t>
  </si>
  <si>
    <t>49(8):896</t>
  </si>
  <si>
    <t>Letter</t>
  </si>
  <si>
    <t>https://pubmed.ncbi.nlm.nih.gov/38365308</t>
  </si>
  <si>
    <t>https://academic.oup.com/ced/article-lookup/doi/10.1093/ced/llae051</t>
  </si>
  <si>
    <t>['Venables ZC', 'Gran S', 'Levell NJ', 'Yiu ZZN', 'Proby CM']</t>
  </si>
  <si>
    <t>International melanoma and non melanoma skin cancer mortality trends: is it time to refocus our attention?</t>
  </si>
  <si>
    <t>49(5):514-516</t>
  </si>
  <si>
    <t>https://pubmed.ncbi.nlm.nih.gov/38060677</t>
  </si>
  <si>
    <t>https://academic.oup.com/ced/article-lookup/doi/10.1093/ced/llad438</t>
  </si>
  <si>
    <t>['Karponis D', 'Stratigos IA', 'Joshy J', 'Craig PJ', 'Mistry K', 'van Bodegraven B', 'Venables ZC', 'Levell NJ']</t>
  </si>
  <si>
    <t>Lentigo maligna: a review</t>
  </si>
  <si>
    <t>14-Feb-2024</t>
  </si>
  <si>
    <t>49(3):218-225</t>
  </si>
  <si>
    <t>Journal Article | Review</t>
  </si>
  <si>
    <t>https://pubmed.ncbi.nlm.nih.gov/37966718</t>
  </si>
  <si>
    <t>https://academic.oup.com/ced/article-lookup/doi/10.1093/ced/llad394</t>
  </si>
  <si>
    <t>['Venables ZC', 'Levell NJ']</t>
  </si>
  <si>
    <t>Caution Required in Interpreting Primary Care Vitiligo Skin Cancer Data</t>
  </si>
  <si>
    <t>9-Sep-2023</t>
  </si>
  <si>
    <t>The Journal of investigative dermatology</t>
  </si>
  <si>
    <t>144(2):414</t>
  </si>
  <si>
    <t>Comment | Letter</t>
  </si>
  <si>
    <t>https://pubmed.ncbi.nlm.nih.gov/37690707</t>
  </si>
  <si>
    <t>https://linkinghub.elsevier.com/retrieve/pii/S0022-202X(23)02515-0</t>
  </si>
  <si>
    <t>['Lee EY', 'Turchin I', 'Chan AW', 'Beecker J', 'Bissonnette R', 'Catherall H', 'Cresswell-Melville A', 'Gooderham M', 'Hawkins N', 'Hong HC', 'Levell NJ', 'Lapointe McKenzie JA', 'Manion R', 'Papp K', 'Drucker AM']</t>
  </si>
  <si>
    <t>Current Practices of Allergy Testing in Adults With Atopic Dermatitis in Canada: A National Survey</t>
  </si>
  <si>
    <t>Journal of cutaneous medicine and surgery</t>
  </si>
  <si>
    <t>28(4):387-388</t>
  </si>
  <si>
    <t>Journal Article | Letter</t>
  </si>
  <si>
    <t>https://pubmed.ncbi.nlm.nih.gov/38504147</t>
  </si>
  <si>
    <t>https://journals.sagepub.com/doi/10.1177/12034754241239260?url_ver=Z39.88-2003&amp;rfr_id=ori:rid:crossref.org&amp;rfr_dat=cr_pub  0pubmed</t>
  </si>
  <si>
    <t>['Levell NJ', 'Thomas L']</t>
  </si>
  <si>
    <t>Artificial intelligence and skin melanoma</t>
  </si>
  <si>
    <t>Clinics in dermatology</t>
  </si>
  <si>
    <t>42(5):460-465</t>
  </si>
  <si>
    <t>https://pubmed.ncbi.nlm.nih.gov/38942155</t>
  </si>
  <si>
    <t>https://www.clinicalkey.com/content/playBy/pii?v=S0738-081X(24)00099-3</t>
  </si>
  <si>
    <t>['Page M', 'Mistry K', 'Macbeth AE', 'Levell NJ']</t>
  </si>
  <si>
    <t>Hairlines through history: Frontal fibrosing alopecia over 500 years?</t>
  </si>
  <si>
    <t>21-Jul-2023</t>
  </si>
  <si>
    <t>Journal of the European Academy of Dermatology and Venereology : JEADV</t>
  </si>
  <si>
    <t>37(10):1954-1957</t>
  </si>
  <si>
    <t>https://pubmed.ncbi.nlm.nih.gov/37477146</t>
  </si>
  <si>
    <t>https://onlinelibrary.wiley.com/doi/10.1111/jdv.19276</t>
  </si>
  <si>
    <t>['Ibrahim LS', 'Venables ZC', 'McPhail S', 'Levell NJ']</t>
  </si>
  <si>
    <t>Missing melanomas in England during the COVID-19 pandemic: 2485 fewer melanoma diagnoses in 2020 than in 2019</t>
  </si>
  <si>
    <t>24-Aug-2023</t>
  </si>
  <si>
    <t>189(3):345-347</t>
  </si>
  <si>
    <t>https://pubmed.ncbi.nlm.nih.gov/37032445</t>
  </si>
  <si>
    <t>https://academic.oup.com/bjd/article-lookup/doi/10.1093/bjd/ljad117</t>
  </si>
  <si>
    <t>['Joshy J', 'van Bodegraven B', 'Mistry K', 'Craig P', 'Rajan N', 'Vernon S', 'Levell NJ', 'Venables ZC']</t>
  </si>
  <si>
    <t>Epidemiology of porocarcinoma in England 2013-2018: a population-based registry study</t>
  </si>
  <si>
    <t>48(7):770-777</t>
  </si>
  <si>
    <t>https://pubmed.ncbi.nlm.nih.gov/37002829</t>
  </si>
  <si>
    <t>https://academic.oup.com/ced/article-lookup/doi/10.1093/ced/llad122</t>
  </si>
  <si>
    <t>['van Bodegraven B', 'Vernon S', 'Eversfield C', 'Board R', 'Craig P', 'Gran S', 'Harwood CA', 'Keohane S', 'Levell NJ', 'Matin RN', 'Proby C', 'Rajan N', 'Rous B', 'Ascott A', 'Millington GWM', 'Venables ZC']</t>
  </si>
  <si>
    <t>Get Data Out' Skin: national cancer registry incidence and survival rates for all registered skin tumour groups for 2013-2019 in England</t>
  </si>
  <si>
    <t>24-May-2023</t>
  </si>
  <si>
    <t>188(6):777-784</t>
  </si>
  <si>
    <t>https://academic.oup.com/bjd/article-lookup/doi/10.1093/bjd/ljad033</t>
  </si>
  <si>
    <t>['Lim SX', 'Ramaiya A', 'Levell NJ', 'Venables ZC']</t>
  </si>
  <si>
    <t>Review of dermatofibrosarcoma protuberans</t>
  </si>
  <si>
    <t>22-Mar-2023</t>
  </si>
  <si>
    <t>48(4):297-302</t>
  </si>
  <si>
    <t>https://pubmed.ncbi.nlm.nih.gov/36630365</t>
  </si>
  <si>
    <t>https://academic.oup.com/ced/article-lookup/doi/10.1093/ced/llac111</t>
  </si>
  <si>
    <t>['Mistry K', 'Levell NJ', 'Hollestein L', 'Wakkee M', 'Nijsten T', 'Knott CS', 'Steven NM', 'Craig PJ', 'Venables ZC']</t>
  </si>
  <si>
    <t>Trends in incidence, treatment and survival of Merkel cell carcinoma in England 2004-2018: a cohort study</t>
  </si>
  <si>
    <t>10-Feb-2023</t>
  </si>
  <si>
    <t>188(2):228-236</t>
  </si>
  <si>
    <t>https://pubmed.ncbi.nlm.nih.gov/36763882</t>
  </si>
  <si>
    <t>https://academic.oup.com/bjd/article-lookup/doi/10.1093/bjd/ljac044</t>
  </si>
  <si>
    <t>Levell N</t>
  </si>
  <si>
    <t>['Mirali S', 'Tang E', 'Drucker AM', 'Turchin I', 'Gooderham M', 'Levell N', 'Beecker J', 'Bissonnette R', 'Catherall H', 'Lapointe McKenzie JA', 'Hawkins N', 'Hong CH', 'Kalia S', 'Papp K', 'Chan AW']</t>
  </si>
  <si>
    <t>Follow-up of Patients With Keratinocyte Carcinoma: A Systematic Review of Clinical Practice Guidelines</t>
  </si>
  <si>
    <t>1-Jan-2023</t>
  </si>
  <si>
    <t>JAMA dermatology</t>
  </si>
  <si>
    <t>159(1):87-94</t>
  </si>
  <si>
    <t>Journal Article | Research Support, Non-U.S. Gov't | Systematic Review</t>
  </si>
  <si>
    <t>https://pubmed.ncbi.nlm.nih.gov/36322063</t>
  </si>
  <si>
    <t>https://jamanetwork.com/journals/jamadermatology/fullarticle/10.1001/jamadermatol.2022.4590</t>
  </si>
  <si>
    <t>['Soff GA', 'Levell NJ', 'Parish LC', 'Hoenig LJ']</t>
  </si>
  <si>
    <t>British Royalty and Aristocracy: Their skin maladies Part II. Queen Mary II's death from hemorrhagic smallpox</t>
  </si>
  <si>
    <t>41(6):738-742</t>
  </si>
  <si>
    <t>https://pubmed.ncbi.nlm.nih.gov/37742779</t>
  </si>
  <si>
    <t>https://www.clinicalkey.com/content/playBy/pii?v=S0738-081X(23)00151-7</t>
  </si>
  <si>
    <t>['McCluskey D', 'Benzian-Olsson N', 'Mahil SK', 'Hassi NK', 'Wohnhaas CT', 'Burden AD', 'Griffiths CEM', 'Ingram JR', 'Levell NJ', 'Parslew R', 'Pink AE', 'Reynolds NJ', 'Warren RB', 'Visvanathan S', 'Baum P', 'Barker JN', 'Smith CH', 'Capon F']</t>
  </si>
  <si>
    <t>Single-cell analysis implicates T(H)17-to-T(H)2 cell plasticity in the pathogenesis of palmoplantar pustulosis</t>
  </si>
  <si>
    <t>12-May-2022</t>
  </si>
  <si>
    <t>150(4):882-893</t>
  </si>
  <si>
    <t>Journal Article | Research Support, Non-U.S. Gov't</t>
  </si>
  <si>
    <t>https://pubmed.ncbi.nlm.nih.gov/35568077</t>
  </si>
  <si>
    <t>https://www.clinicalkey.com/content/playBy/pii?v=S0091-6749(22)00624-8</t>
  </si>
  <si>
    <t>['Levell NJ']</t>
  </si>
  <si>
    <t>NHS outpatient secondary care: a time of challenges and opportunities</t>
  </si>
  <si>
    <t>Future healthcare journal</t>
  </si>
  <si>
    <t>9(2):106-112</t>
  </si>
  <si>
    <t>https://pubmed.ncbi.nlm.nih.gov/35928192</t>
  </si>
  <si>
    <t>https://linkinghub.elsevier.com/retrieve/pii/S2514-6645(24)00484-3</t>
  </si>
  <si>
    <t>['Joshy J', 'Mistry K', 'Levell NJ', 'van Bodegraven B', 'Vernon S', 'Rajan N', 'Craig P', 'Venables ZC']</t>
  </si>
  <si>
    <t>Porocarcinoma: a review</t>
  </si>
  <si>
    <t>20-Mar-2022</t>
  </si>
  <si>
    <t>47(6):1030-1035</t>
  </si>
  <si>
    <t>https://pubmed.ncbi.nlm.nih.gov/35149987</t>
  </si>
  <si>
    <t>https://academic.oup.com/ced/article-lookup/doi/10.1111/ced.15126</t>
  </si>
  <si>
    <t>['Layton AM', 'McDonald BS', 'Mohd Mustapa MF', 'Levell NJ']</t>
  </si>
  <si>
    <t>National Institute for Health and Care Excellence (NICE) acne guideline: what's the latest for dermatologists?</t>
  </si>
  <si>
    <t>28-Nov-2021</t>
  </si>
  <si>
    <t>186(3):426-428</t>
  </si>
  <si>
    <t>https://pubmed.ncbi.nlm.nih.gov/34841525</t>
  </si>
  <si>
    <t>https://academic.oup.com/bjd/article-lookup/doi/10.1111/bjd.20888</t>
  </si>
  <si>
    <t>['Russell AP', 'Gailey JH', 'Abdulkarim B', 'Levell NJ', 'Parish LC', 'Hoenig LJ']</t>
  </si>
  <si>
    <t>Dermatographism in popular culture</t>
  </si>
  <si>
    <t>7-Aug-2022</t>
  </si>
  <si>
    <t>40(6):768-772</t>
  </si>
  <si>
    <t>Historical Article | Journal Article</t>
  </si>
  <si>
    <t>https://pubmed.ncbi.nlm.nih.gov/35948238</t>
  </si>
  <si>
    <t>https://www.clinicalkey.com/content/playBy/pii?v=S0738-081X(22)00110-9</t>
  </si>
  <si>
    <t>['Singh D', 'Levell NJ', 'Parish LC', 'Hoenig LJ']</t>
  </si>
  <si>
    <t>British Royalty and Aristocracy: Their skin maladies Part I. Winston Churchill: Wartime skin graft donor</t>
  </si>
  <si>
    <t>28-Jul-2022</t>
  </si>
  <si>
    <t>40(6):665-670</t>
  </si>
  <si>
    <t>https://pubmed.ncbi.nlm.nih.gov/35907575</t>
  </si>
  <si>
    <t>https://www.clinicalkey.com/content/playBy/pii?v=S0738-081X(22)00092-X</t>
  </si>
  <si>
    <t>['Mistry K', 'Levell NJ', 'Craig P', 'Steven NM', 'Venables ZC']</t>
  </si>
  <si>
    <t>Merkel cell carcinoma</t>
  </si>
  <si>
    <t>16-Jun-2021</t>
  </si>
  <si>
    <t>1(4):e55</t>
  </si>
  <si>
    <t>https://pubmed.ncbi.nlm.nih.gov/35663768</t>
  </si>
  <si>
    <t>https://europepmc.org/abstract/MED/35663768</t>
  </si>
  <si>
    <t>['Patel PU', 'Tan A', 'Levell NJ']</t>
  </si>
  <si>
    <t>A clinical review and history of pubic lice</t>
  </si>
  <si>
    <t>46(7):1181-1188</t>
  </si>
  <si>
    <t>Historical Article | Journal Article | Review</t>
  </si>
  <si>
    <t>https://pubmed.ncbi.nlm.nih.gov/33811771</t>
  </si>
  <si>
    <t>https://academic.oup.com/ced/article-lookup/doi/10.1111/ced.14666</t>
  </si>
  <si>
    <t>['Goon P', 'Banfield C', 'Bello O', 'Levell NJ']</t>
  </si>
  <si>
    <t>Skin cancers in skin types IV-VI: Does the Fitzpatrick scale give a false sense of security?</t>
  </si>
  <si>
    <t>8-Jun-2021</t>
  </si>
  <si>
    <t>1(3):e40</t>
  </si>
  <si>
    <t>https://pubmed.ncbi.nlm.nih.gov/35663142</t>
  </si>
  <si>
    <t>https://europepmc.org/abstract/MED/35663142</t>
  </si>
  <si>
    <t>['Venables ZC', 'Ahmed S', 'O Bleiker T', 'Broggio J', 'Kwiatkowska M', 'Levell NJ', 'Millington GWM', 'Paley L', 'Payne E', 'M Proby C', 'Vernon S', 'McPhail S']</t>
  </si>
  <si>
    <t>The impact of the COVID-19 pandemic on skin cancer incidence and treatment in England, 2020</t>
  </si>
  <si>
    <t>185(2):460-462</t>
  </si>
  <si>
    <t>https://pubmed.ncbi.nlm.nih.gov/33937975</t>
  </si>
  <si>
    <t>https://europepmc.org/abstract/MED/33937975</t>
  </si>
  <si>
    <t>['Ibrahim LS', 'Venables ZC', 'Levell NJ']</t>
  </si>
  <si>
    <t>The impact of COVID-19 on dermatology outpatient services in England in 2020</t>
  </si>
  <si>
    <t>11-Jan-2021</t>
  </si>
  <si>
    <t>46(2):377-378</t>
  </si>
  <si>
    <t>https://pubmed.ncbi.nlm.nih.gov/33368434</t>
  </si>
  <si>
    <t>https://europepmc.org/abstract/MED/33368434</t>
  </si>
  <si>
    <t>['Mistry K', 'Sharma S', 'Patel M', 'Grindlay D', 'Janjuha R', 'Smart P', 'Levell NJ']</t>
  </si>
  <si>
    <t>Clinical response to antibiotic regimens in lower limb cellulitis: a systematic review</t>
  </si>
  <si>
    <t>29-Aug-2020</t>
  </si>
  <si>
    <t>46(1):42-49</t>
  </si>
  <si>
    <t>Journal Article | Systematic Review</t>
  </si>
  <si>
    <t>https://pubmed.ncbi.nlm.nih.gov/32860230</t>
  </si>
  <si>
    <t>https://academic.oup.com/ced/article-lookup/doi/10.1111/ced.14398</t>
  </si>
  <si>
    <t>['Ashton R', 'Nocivin I', 'Ashton RH', 'Levell N']</t>
  </si>
  <si>
    <t>Cupping on ancient Greek coins: A numismatic case series and its relationship to dermatology</t>
  </si>
  <si>
    <t>13-May-2020</t>
  </si>
  <si>
    <t>39(2):344-347</t>
  </si>
  <si>
    <t>https://pubmed.ncbi.nlm.nih.gov/34272034</t>
  </si>
  <si>
    <t>https://www.clinicalkey.com/content/playBy/pii?v=S0738-081X(20)30090-0</t>
  </si>
  <si>
    <t>['Baumann L', 'Levell NJ', 'Parish LC', 'Hoenig LJ']</t>
  </si>
  <si>
    <t>Erasmus Wilson's role in soap advertisements: Cleansing a soiled reputation</t>
  </si>
  <si>
    <t>29-Jan-2021</t>
  </si>
  <si>
    <t>39(6):1046-1062</t>
  </si>
  <si>
    <t>https://pubmed.ncbi.nlm.nih.gov/34920823</t>
  </si>
  <si>
    <t>https://www.clinicalkey.com/content/playBy/pii?v=S0738-081X(21)00001-8</t>
  </si>
  <si>
    <t>['Levell NJ', 'Hassan S', 'Nashawaty M', 'Mohammed TO', 'Mahmoud A', 'Hoenig LJ']</t>
  </si>
  <si>
    <t>The first dermatologist to own a bungalow: Sir Erasmus Wilson</t>
  </si>
  <si>
    <t>6-Aug-2021</t>
  </si>
  <si>
    <t>39(5):927-929</t>
  </si>
  <si>
    <t>https://pubmed.ncbi.nlm.nih.gov/34785024</t>
  </si>
  <si>
    <t>https://www.clinicalkey.com/content/playBy/pii?v=S0738-081X(21)00152-8</t>
  </si>
  <si>
    <t>['Mistry K', 'Levell NJ']</t>
  </si>
  <si>
    <t>Longer duration of lower-limb symptoms makes cellulitis diagnosis less likely in secondary care</t>
  </si>
  <si>
    <t>15-Jun-2020</t>
  </si>
  <si>
    <t>183(5):947-949</t>
  </si>
  <si>
    <t>https://pubmed.ncbi.nlm.nih.gov/32407546</t>
  </si>
  <si>
    <t>https://academic.oup.com/bjd/article-lookup/doi/10.1111/bjd.19213</t>
  </si>
  <si>
    <t>['Patel M', 'Lee SI', 'Levell NJ', 'Smart P', 'Kai J', 'Thomas KS', 'Leighton P']</t>
  </si>
  <si>
    <t>An interview study to determine the experiences of cellulitis diagnosis amongst health care professionals in the UK</t>
  </si>
  <si>
    <t>14-Oct-2020</t>
  </si>
  <si>
    <t>BMJ open</t>
  </si>
  <si>
    <t>10(10):e034692</t>
  </si>
  <si>
    <t>https://pubmed.ncbi.nlm.nih.gov/33055110</t>
  </si>
  <si>
    <t>https://europepmc.org/abstract/MED/33055110</t>
  </si>
  <si>
    <t>['Mohd Mustapa MF', 'de Berker D', 'McGregor JM', 'Exton LS', 'Hughes BR', 'Levell NJ']</t>
  </si>
  <si>
    <t>Suspension of marketing authorization for ingenol mebutate</t>
  </si>
  <si>
    <t>27-Jul-2020</t>
  </si>
  <si>
    <t>183(4):792</t>
  </si>
  <si>
    <t>https://pubmed.ncbi.nlm.nih.gov/32583502</t>
  </si>
  <si>
    <t>https://academic.oup.com/bjd/article-lookup/doi/10.1111/bjd.19330</t>
  </si>
  <si>
    <t>['Lecamwasam K', 'Skellett AM', 'Levell NJ']</t>
  </si>
  <si>
    <t>Segmental porokeratosis responding to methyl aminolevulinate photodynamic therapy</t>
  </si>
  <si>
    <t>25-Mar-2020</t>
  </si>
  <si>
    <t>45(4):534-536</t>
  </si>
  <si>
    <t>Case Reports | Journal Article | Review</t>
  </si>
  <si>
    <t>https://pubmed.ncbi.nlm.nih.gov/32212271</t>
  </si>
  <si>
    <t>https://academic.oup.com/ced/article-lookup/doi/10.1111/ced.14200</t>
  </si>
  <si>
    <t>['Herbert A', 'Koo MM', 'Barclay ME', 'Greenberg DC', 'Abel GA', 'Levell NJ', 'Lyratzopoulos G']</t>
  </si>
  <si>
    <t>Stage-specific incidence trends of melanoma in an English region, 1996-2015: longitudinal analyses of population-based data</t>
  </si>
  <si>
    <t>Melanoma research</t>
  </si>
  <si>
    <t>30(3):279-285</t>
  </si>
  <si>
    <t>https://pubmed.ncbi.nlm.nih.gov/30106842</t>
  </si>
  <si>
    <t>https://europepmc.org/abstract/MED/30106842</t>
  </si>
  <si>
    <t>['Layer A', 'McManus E', 'Levell NJ']</t>
  </si>
  <si>
    <t>A Systematic Review of Model-Based Economic Evaluations of Treatments for Venous Leg Ulcers</t>
  </si>
  <si>
    <t>PharmacoEconomics  open</t>
  </si>
  <si>
    <t>4(2):211-222</t>
  </si>
  <si>
    <t>https://pubmed.ncbi.nlm.nih.gov/31134471</t>
  </si>
  <si>
    <t>https://europepmc.org/abstract/MED/31134471</t>
  </si>
  <si>
    <t>['Lee ASW', 'Levell NJ', 'Shah SN', 'Gaffney K', 'Tremelling MAW']</t>
  </si>
  <si>
    <t>Severe colitis complicating secukinumab (Cosentyx(®) ) therapy</t>
  </si>
  <si>
    <t>Apr-2020</t>
  </si>
  <si>
    <t>19-Dec-2019</t>
  </si>
  <si>
    <t>45(3):344-345</t>
  </si>
  <si>
    <t>Case Reports | Letter</t>
  </si>
  <si>
    <t>https://pubmed.ncbi.nlm.nih.gov/31854471</t>
  </si>
  <si>
    <t>https://academic.oup.com/ced/article-lookup/doi/10.1111/ced.14149</t>
  </si>
  <si>
    <t>Confidence of recurrent cellulitis self-diagnosis among people with lymphoedema: a qualitative interview study</t>
  </si>
  <si>
    <t>30-Jan-2020</t>
  </si>
  <si>
    <t>The British journal of general practice : the journal of the Royal College of       General Practitioners</t>
  </si>
  <si>
    <t>70(691):e130-e137</t>
  </si>
  <si>
    <t>https://pubmed.ncbi.nlm.nih.gov/31848202</t>
  </si>
  <si>
    <t>https://europepmc.org/abstract/MED/31848202</t>
  </si>
  <si>
    <t>['Mistry K', 'Ondhia C', 'Levell NJ']</t>
  </si>
  <si>
    <t>A review of trench foot: a disease of the past in the present</t>
  </si>
  <si>
    <t>15-Jul-2019</t>
  </si>
  <si>
    <t>45(1):10-14</t>
  </si>
  <si>
    <t>https://pubmed.ncbi.nlm.nih.gov/31309614</t>
  </si>
  <si>
    <t>https://academic.oup.com/ced/article-lookup/doi/10.1111/ced.14031</t>
  </si>
  <si>
    <t>['Patel M', 'Lee SI', 'Akyea RK', 'Grindlay D', 'Francis N', 'Levell NJ', 'Smart P', 'Kai J', 'Thomas KS']</t>
  </si>
  <si>
    <t>A systematic review showing the lack of diagnostic criteria and tools developed for lower-limb cellulitis</t>
  </si>
  <si>
    <t>28-Jun-2019</t>
  </si>
  <si>
    <t>181(6):1156-1165</t>
  </si>
  <si>
    <t>https://pubmed.ncbi.nlm.nih.gov/30844076</t>
  </si>
  <si>
    <t>https://europepmc.org/abstract/MED/30844076</t>
  </si>
  <si>
    <t>['McManus E', 'Sach TH', 'Levell NJ']</t>
  </si>
  <si>
    <t>An introduction to the methods of decision-analytic modelling used in economic evaluations for Dermatologists</t>
  </si>
  <si>
    <t>33(10):1829-1836</t>
  </si>
  <si>
    <t>https://pubmed.ncbi.nlm.nih.gov/31127965</t>
  </si>
  <si>
    <t>https://onlinelibrary.wiley.com/doi/10.1111/jdv.15713</t>
  </si>
  <si>
    <t>['Sach TH', 'McManus E', 'Levell NJ']</t>
  </si>
  <si>
    <t>Understanding economic evidence for the prevention and treatment of atopic eczema</t>
  </si>
  <si>
    <t>11-Apr-2019</t>
  </si>
  <si>
    <t>181(4):707-716</t>
  </si>
  <si>
    <t>https://pubmed.ncbi.nlm.nih.gov/30693473</t>
  </si>
  <si>
    <t>https://europepmc.org/abstract/MED/30693473</t>
  </si>
  <si>
    <t>['Mistry K', 'Sutherland M', 'Levell NJ']</t>
  </si>
  <si>
    <t>Lower limb cellulitis: low diagnostic accuracy and underdiagnosis of risk factors</t>
  </si>
  <si>
    <t>25-Feb-2019</t>
  </si>
  <si>
    <t>44(5):e193-e195</t>
  </si>
  <si>
    <t>https://pubmed.ncbi.nlm.nih.gov/30687958</t>
  </si>
  <si>
    <t>https://academic.oup.com/ced/article-lookup/doi/10.1111/ced.13930</t>
  </si>
  <si>
    <t>Cellulitis: how can we know what patients don't know?</t>
  </si>
  <si>
    <t>Apr-2019</t>
  </si>
  <si>
    <t>180(4):705-706</t>
  </si>
  <si>
    <t>Comment | Journal Article</t>
  </si>
  <si>
    <t>https://pubmed.ncbi.nlm.nih.gov/30933333</t>
  </si>
  <si>
    <t>https://academic.oup.com/bjd/article-lookup/doi/10.1111/bjd.17613</t>
  </si>
  <si>
    <t>['Shipman AR', 'Yesudian PD', 'Humphreys F', 'Levell NJ']</t>
  </si>
  <si>
    <t>History of Clinical and Experimental Dermatology</t>
  </si>
  <si>
    <t>17-Feb-2019</t>
  </si>
  <si>
    <t>44(3):e55-e57</t>
  </si>
  <si>
    <t>Historical Article | Letter</t>
  </si>
  <si>
    <t>https://pubmed.ncbi.nlm.nih.gov/30773669</t>
  </si>
  <si>
    <t>https://academic.oup.com/ced/article-lookup/doi/10.1111/ced.13911</t>
  </si>
  <si>
    <t>['Dobson JS', 'Levell NJ']</t>
  </si>
  <si>
    <t>Spotting Zika spots: descriptive features of the rash used in 66 published cases</t>
  </si>
  <si>
    <t>Jan-2019</t>
  </si>
  <si>
    <t>11-Sep-2018</t>
  </si>
  <si>
    <t>44(1):4-12</t>
  </si>
  <si>
    <t>https://pubmed.ncbi.nlm.nih.gov/30206957</t>
  </si>
  <si>
    <t>https://academic.oup.com/ced/article-lookup/doi/10.1111/ced.13733</t>
  </si>
  <si>
    <t>['Mistry K', 'Chetty NC', 'Gurung P', 'Levell NJ']</t>
  </si>
  <si>
    <t>Digital Problem-Based Learning: An Innovative and Efficient Method of Teaching Medicine</t>
  </si>
  <si>
    <t>22-Jan-2019</t>
  </si>
  <si>
    <t>Journal of medical education and curricular development</t>
  </si>
  <si>
    <t>6:2382120518825254</t>
  </si>
  <si>
    <t>https://pubmed.ncbi.nlm.nih.gov/30729171</t>
  </si>
  <si>
    <t>https://journals.sagepub.com/doi/abs/10.1177/2382120518825254?url_ver=Z39.88-2003&amp;rfr_id=ori:rid:crossref.org&amp;rfr_dat=cr_pub  0pubmed</t>
  </si>
  <si>
    <t>['Goon PKC', 'Gurung P', 'Levell NJ', 'Subramanian P', 'Yong ASW', 'Lee KYC', 'Igali L', 'Greenberg D', 'Shah SN', 'Tan EKH']</t>
  </si>
  <si>
    <t>Eccrine Porocarcinoma of the Skin is Rising in Incidence in the East of England</t>
  </si>
  <si>
    <t>5-Nov-2018</t>
  </si>
  <si>
    <t>Acta dermatovenereologica</t>
  </si>
  <si>
    <t>98(10):991-992</t>
  </si>
  <si>
    <t>https://pubmed.ncbi.nlm.nih.gov/29956715</t>
  </si>
  <si>
    <t>https://medicaljournalssweden.se/actadv/article/view/2829</t>
  </si>
  <si>
    <t>['Wade R', 'Llewellyn A', 'Jones-Diette J', 'Wright K', 'Rice S', 'Layton AM', 'Levell NJ', 'Craig D', 'Woolacott N']</t>
  </si>
  <si>
    <t>Interventional management of hyperhidrosis in secondary care: a systematic review</t>
  </si>
  <si>
    <t>29-Jun-2018</t>
  </si>
  <si>
    <t>179(3):599-608</t>
  </si>
  <si>
    <t>https://pubmed.ncbi.nlm.nih.gov/29573391</t>
  </si>
  <si>
    <t>https://academic.oup.com/bjd/article-lookup/doi/10.1111/bjd.16558</t>
  </si>
  <si>
    <t>['Lee ASW', 'Casie Chetty N', 'Levell NJ']</t>
  </si>
  <si>
    <t>Dermatology on-call should be commissioned and funded to support acute hospital services</t>
  </si>
  <si>
    <t>43(5):605-606</t>
  </si>
  <si>
    <t>https://pubmed.ncbi.nlm.nih.gov/29770462</t>
  </si>
  <si>
    <t>https://academic.oup.com/ced/article-lookup/doi/10.1111/ced.13628</t>
  </si>
  <si>
    <t>['Lwin SM', 'Hsu CK', 'Liu L', 'Huang HY', 'Levell NJ', 'McGrath JA']</t>
  </si>
  <si>
    <t>Beneficial effect of ustekinumab in familial pityriasis rubra pilaris with a new missense mutation in CARD14</t>
  </si>
  <si>
    <t>1-Oct-2017</t>
  </si>
  <si>
    <t>178(4):969-972</t>
  </si>
  <si>
    <t>Case Reports</t>
  </si>
  <si>
    <t>https://pubmed.ncbi.nlm.nih.gov/28301045</t>
  </si>
  <si>
    <t>https://academic.oup.com/bjd/article-lookup/doi/10.1111/bjd.15462</t>
  </si>
  <si>
    <t>['Goad N', 'Levell NJ']</t>
  </si>
  <si>
    <t>UK Dermatology specialist trainee career intentions</t>
  </si>
  <si>
    <t>8-Dec-2017</t>
  </si>
  <si>
    <t>43(2):200-201</t>
  </si>
  <si>
    <t>https://pubmed.ncbi.nlm.nih.gov/29218764</t>
  </si>
  <si>
    <t>https://academic.oup.com/ced/article-lookup/doi/10.1111/ced.13304</t>
  </si>
  <si>
    <t>['McManus E', 'Sach T', 'Levell N']</t>
  </si>
  <si>
    <t>The Use of Decision-Analytic Models in Atopic Eczema: A Systematic Review and Critical Appraisal</t>
  </si>
  <si>
    <t>PharmacoEconomics</t>
  </si>
  <si>
    <t>36(1):51-66</t>
  </si>
  <si>
    <t>https://pubmed.ncbi.nlm.nih.gov/28864846</t>
  </si>
  <si>
    <t>https://link.springer.com/article/10.1007/s40273-017-0564-7</t>
  </si>
  <si>
    <t>['McManus E', 'Sach T', 'Levell NJ']</t>
  </si>
  <si>
    <t>Are vitiligo treatments cost-effective? A systematic review</t>
  </si>
  <si>
    <t>29-Dec-2017</t>
  </si>
  <si>
    <t>178(1):e57-e58</t>
  </si>
  <si>
    <t>Letter | Systematic Review</t>
  </si>
  <si>
    <t>https://pubmed.ncbi.nlm.nih.gov/28796883</t>
  </si>
  <si>
    <t>https://academic.oup.com/bjd/article-lookup/doi/10.1111/bjd.15881</t>
  </si>
  <si>
    <t>['Wade R', 'Rice S', 'Llewellyn A', 'Moloney E', 'Jones-Diette J', 'Stoniute J', 'Wright K', 'Layton AM', 'Levell NJ', 'Stansby G', 'Craig D', 'Woolacott N']</t>
  </si>
  <si>
    <t>Interventions for hyperhidrosis in secondary care: a systematic review and value-of-information analysis</t>
  </si>
  <si>
    <t>Dec-2017</t>
  </si>
  <si>
    <t>Health technology assessment (Winchester, England)</t>
  </si>
  <si>
    <t>21(80):1-280</t>
  </si>
  <si>
    <t>Journal Article | Meta-Analysis | Research Support, Non-U.S. Gov't | Systematic Review</t>
  </si>
  <si>
    <t>https://pubmed.ncbi.nlm.nih.gov/29271741</t>
  </si>
  <si>
    <t>https://www.ncbi.nlm.nih.gov/books/NBK470651</t>
  </si>
  <si>
    <t>['Thomas KS', 'Brindle R', 'Chalmers JR', 'Gamble B', 'Francis NA', 'Hardy D', 'Hooper J', 'Keeley V', 'Levell NJ', 'McPhee M', 'Metcalf L', 'Santer M', 'Tarpey M', 'Smart P', 'Wallace A', 'Wilkes S']</t>
  </si>
  <si>
    <t>Identifying priority areas for research into the diagnosis, treatment and prevention of cellulitis (erysipelas): results of a James Lind Alliance Priority Setting Partnership</t>
  </si>
  <si>
    <t>14-Jun-2017</t>
  </si>
  <si>
    <t>177(2):541-543</t>
  </si>
  <si>
    <t>https://pubmed.ncbi.nlm.nih.gov/28477399</t>
  </si>
  <si>
    <t>https://academic.oup.com/bjd/article-lookup/doi/10.1111/bjd.15634</t>
  </si>
  <si>
    <t>['Lee ASW', 'Levell NJ']</t>
  </si>
  <si>
    <t>Dermatology-led lower-limb cellulitis service: analysis of 1579 referrals (2007-15)</t>
  </si>
  <si>
    <t>2-Jul-2017</t>
  </si>
  <si>
    <t>177(2):596-597</t>
  </si>
  <si>
    <t>https://pubmed.ncbi.nlm.nih.gov/28386995</t>
  </si>
  <si>
    <t>https://academic.oup.com/bjd/article-lookup/doi/10.1111/bjd.15553</t>
  </si>
  <si>
    <t>['Goon PKC', 'Goon PKY', 'Tan EKH', 'Crawford RAF', 'Levell NJ', 'Sudhoff H']</t>
  </si>
  <si>
    <t>Virus-Induced Cancers of the Skin and Mucosa: Are We Dealing with "Smoking Guns" or "Smoke and Mirrors" in the Operating Theatre?</t>
  </si>
  <si>
    <t>Jun-2017</t>
  </si>
  <si>
    <t>8-May-2017</t>
  </si>
  <si>
    <t>Dermatology and therapy</t>
  </si>
  <si>
    <t>7(2):249-254</t>
  </si>
  <si>
    <t>https://pubmed.ncbi.nlm.nih.gov/28484898</t>
  </si>
  <si>
    <t>https://europepmc.org/abstract/MED/28484898</t>
  </si>
  <si>
    <t>['Goon PKC', 'Greenberg DC', 'Igali L', 'Levell NJ']</t>
  </si>
  <si>
    <t>Predicted cases of U.K. skin squamous cell carcinoma and basal cell carcinoma in 2020 and 2025: horizon planning for National Health Service dermatology and dermatopathology</t>
  </si>
  <si>
    <t>22-Dec-2016</t>
  </si>
  <si>
    <t>176(5):1351-1353</t>
  </si>
  <si>
    <t>https://pubmed.ncbi.nlm.nih.gov/27714753</t>
  </si>
  <si>
    <t>https://academic.oup.com/bjd/article-lookup/doi/10.1111/bjd.15110</t>
  </si>
  <si>
    <t>['Goon PK', 'Greenberg DC', 'Igali L', 'Levell NJ']</t>
  </si>
  <si>
    <t>Merkel Cell Carcinoma: rising incidence in the East of England</t>
  </si>
  <si>
    <t>Dec-2016</t>
  </si>
  <si>
    <t>12-Aug-2016</t>
  </si>
  <si>
    <t>30(12):2052-2055</t>
  </si>
  <si>
    <t>https://pubmed.ncbi.nlm.nih.gov/27515234</t>
  </si>
  <si>
    <t>https://onlinelibrary.wiley.com/doi/10.1111/jdv.13828</t>
  </si>
  <si>
    <t>['Cowdell F', 'Eady EA', 'Layton AM', 'Levell NJ', 'Jones C', 'Ridd MJ']</t>
  </si>
  <si>
    <t>Ineffective consultations for acne: what is important to patients?</t>
  </si>
  <si>
    <t>11-Aug-2016</t>
  </si>
  <si>
    <t>175(4):826-8</t>
  </si>
  <si>
    <t>https://pubmed.ncbi.nlm.nih.gov/27114267</t>
  </si>
  <si>
    <t>https://academic.oup.com/bjd/article-lookup/doi/10.1111/bjd.14689</t>
  </si>
  <si>
    <t>Squamous Cell Carcinoma of the Skin has More Than Doubled Over the Last Decade in the UK</t>
  </si>
  <si>
    <t>23-Aug-2016</t>
  </si>
  <si>
    <t>96(6):820-1</t>
  </si>
  <si>
    <t>https://pubmed.ncbi.nlm.nih.gov/26631391</t>
  </si>
  <si>
    <t>https://medicaljournalssweden.se/actadv/article/view/6164</t>
  </si>
  <si>
    <t>['Sach TH', 'McManus E', 'Mcmonagle C', 'Levell N']</t>
  </si>
  <si>
    <t>Economic evidence for the prevention and treatment of atopic eczema: a protocol for a systematic review</t>
  </si>
  <si>
    <t>27-May-2016</t>
  </si>
  <si>
    <t>Systematic reviews</t>
  </si>
  <si>
    <t>5:90</t>
  </si>
  <si>
    <t>https://pubmed.ncbi.nlm.nih.gov/27230780</t>
  </si>
  <si>
    <t>https://systematicreviewsjournal.biomedcentral.com/articles/10.1186/s13643-016-0262-0</t>
  </si>
  <si>
    <t>['Khoo A', 'Levell N']</t>
  </si>
  <si>
    <t>The ointment is mightier than the scalpel</t>
  </si>
  <si>
    <t>16-Oct-2015</t>
  </si>
  <si>
    <t>BMJ case reports</t>
  </si>
  <si>
    <t>2015:bcr2015212716</t>
  </si>
  <si>
    <t>Case Reports | Journal Article</t>
  </si>
  <si>
    <t>https://pubmed.ncbi.nlm.nih.gov/26475884</t>
  </si>
  <si>
    <t>https://europepmc.org/abstract/MED/26475884</t>
  </si>
  <si>
    <t>['Goon PK', 'Clegg R', 'Yong AS', 'Lee AS', 'Lee KY', 'Levell NJ', 'Tan EK', 'Shah SN']</t>
  </si>
  <si>
    <t>5-Fluorouracil "Chemowraps" in the Treatment of Multiple Actinic Keratoses: A Norwich Experience</t>
  </si>
  <si>
    <t>25-Aug-2015</t>
  </si>
  <si>
    <t>5(3):201-5</t>
  </si>
  <si>
    <t>https://pubmed.ncbi.nlm.nih.gov/26304846</t>
  </si>
  <si>
    <t>https://europepmc.org/abstract/MED/26304846</t>
  </si>
  <si>
    <t>['Layton A', 'Eady EA', 'Peat M', 'Whitehouse H', 'Levell N', 'Ridd M', 'Cowdell F', 'Patel M', 'Andrews S', 'Oxnard C', 'Fenton M', 'Firkins L']</t>
  </si>
  <si>
    <t>Identifying acne treatment uncertainties via a James Lind Alliance Priority Setting Partnership</t>
  </si>
  <si>
    <t>17-Jul-2015</t>
  </si>
  <si>
    <t>5(7):e008085</t>
  </si>
  <si>
    <t>https://pubmed.ncbi.nlm.nih.gov/26187120</t>
  </si>
  <si>
    <t>https://europepmc.org/abstract/MED/26187120</t>
  </si>
  <si>
    <t>['Kassim JM', 'Igali L', 'Levell NJ']</t>
  </si>
  <si>
    <t>A 14-year paraneoplastic rash: urticarial vasculitis and dermal binding bullous pemphigoid secondary to chronic lymphocytic leukaemia</t>
  </si>
  <si>
    <t>18-Dec-2014</t>
  </si>
  <si>
    <t>40(4):391-4</t>
  </si>
  <si>
    <t>https://pubmed.ncbi.nlm.nih.gov/25524180</t>
  </si>
  <si>
    <t>https://academic.oup.com/ced/article-lookup/doi/10.1111/ced.12553</t>
  </si>
  <si>
    <t>['Venneuguès RV', 'Macbeth A', 'Levell NJ']</t>
  </si>
  <si>
    <t>Dramatic and persistent loss of eyelashes</t>
  </si>
  <si>
    <t>5-Jun-2015</t>
  </si>
  <si>
    <t>JRSM open</t>
  </si>
  <si>
    <t>6(5):2054270415579779</t>
  </si>
  <si>
    <t>https://pubmed.ncbi.nlm.nih.gov/26085938</t>
  </si>
  <si>
    <t>https://journals.sagepub.com/doi/abs/10.1177/2054270415579779?url_ver=Z39.88-2003&amp;rfr_id=ori:rid:crossref.org&amp;rfr_dat=cr_pub  0pubmed</t>
  </si>
  <si>
    <t>['Peters TJ', 'Payne L', 'Levell NJ']</t>
  </si>
  <si>
    <t>The life and times of Francis Geach MD, FRS (1730-1798), Senior Surgeon to the Royal Naval Hospital, Plymouth (1778-1798)</t>
  </si>
  <si>
    <t>30-Jan-2014</t>
  </si>
  <si>
    <t>Journal of medical biography</t>
  </si>
  <si>
    <t>23(2):63-73</t>
  </si>
  <si>
    <t>Biography | Historical Article | Journal Article | Portrait</t>
  </si>
  <si>
    <t>https://pubmed.ncbi.nlm.nih.gov/24585617</t>
  </si>
  <si>
    <t>https://journals.sagepub.com/doi/10.1177/0967772013479509?url_ver=Z39.88-2003&amp;rfr_id=ori:rid:crossref.org&amp;rfr_dat=cr_pub  0pubmed</t>
  </si>
  <si>
    <t>['Eedy DJ', 'Levell N']</t>
  </si>
  <si>
    <t>Dermatology has been decimated by political meddling</t>
  </si>
  <si>
    <t>14-Jan-2015</t>
  </si>
  <si>
    <t>BMJ (Clinical research ed.)</t>
  </si>
  <si>
    <t>350:h147</t>
  </si>
  <si>
    <t>https://pubmed.ncbi.nlm.nih.gov/25589090</t>
  </si>
  <si>
    <t>https://www.bmj.com/lookup/pmidlookup?view=long&amp;pmid=25589090</t>
  </si>
  <si>
    <t>['Palanivel JA', 'Macbeth AE', 'Chetty NC', 'Levell NJ']</t>
  </si>
  <si>
    <t>An insight into JAK-STAT signalling in dermatology</t>
  </si>
  <si>
    <t>39(4):513-8</t>
  </si>
  <si>
    <t>Journal Article | Research Support, Non-U.S. Gov't | Review</t>
  </si>
  <si>
    <t>https://pubmed.ncbi.nlm.nih.gov/24825142</t>
  </si>
  <si>
    <t>https://academic.oup.com/ced/article-lookup/doi/10.1111/ced.12273</t>
  </si>
  <si>
    <t>['Elangasinghe V', 'Lee KY', 'Levell NJ']</t>
  </si>
  <si>
    <t>An historical account of dermatology in Buddhist Sri Lankan literature</t>
  </si>
  <si>
    <t>10-Dec-2013</t>
  </si>
  <si>
    <t>International journal of dermatology</t>
  </si>
  <si>
    <t>53(3):390-2</t>
  </si>
  <si>
    <t>https://pubmed.ncbi.nlm.nih.gov/24320699</t>
  </si>
  <si>
    <t>https://onlinelibrary.wiley.com/doi/10.1111/ijd.12422</t>
  </si>
  <si>
    <t>['Lee KY', 'Levell NJ']</t>
  </si>
  <si>
    <t>Turning the tide: a history and review of hyperhidrosis treatment</t>
  </si>
  <si>
    <t>7-Jan-2014</t>
  </si>
  <si>
    <t>5(1):2042533313505511</t>
  </si>
  <si>
    <t>https://pubmed.ncbi.nlm.nih.gov/25057361</t>
  </si>
  <si>
    <t>https://journals.sagepub.com/doi/abs/10.1177/2042533313505511?url_ver=Z39.88-2003&amp;rfr_id=ori:rid:crossref.org&amp;rfr_dat=cr_pub  0pubmed</t>
  </si>
  <si>
    <t>['Macbeth AE', 'Lee KY', 'Levell NJ']</t>
  </si>
  <si>
    <t>A brush with danger: historical review of topical immunotherapy for alopecia areata</t>
  </si>
  <si>
    <t>Dec-2013</t>
  </si>
  <si>
    <t>25-Jun-2013</t>
  </si>
  <si>
    <t>38(8):960-1</t>
  </si>
  <si>
    <t>https://pubmed.ncbi.nlm.nih.gov/23795819</t>
  </si>
  <si>
    <t>https://academic.oup.com/ced/article-lookup/doi/10.1111/ced.12124</t>
  </si>
  <si>
    <t>['Levell NJ', 'Igali L', 'Wright KA', 'Greenberg DC']</t>
  </si>
  <si>
    <t>Basal cell carcinoma epidemiology in the UK: the elephant in the room</t>
  </si>
  <si>
    <t>18-Mar-2013</t>
  </si>
  <si>
    <t>38(4):367-9</t>
  </si>
  <si>
    <t>https://pubmed.ncbi.nlm.nih.gov/23496262</t>
  </si>
  <si>
    <t>https://academic.oup.com/ced/article-lookup/doi/10.1111/ced.12016</t>
  </si>
  <si>
    <t>['Palanivel JA', 'Macbeth AE', 'Levell NJ']</t>
  </si>
  <si>
    <t>Pyoderma gangrenosum in association with Janus kinase 2 (JAK2V617F) mutation</t>
  </si>
  <si>
    <t>21-May-2012</t>
  </si>
  <si>
    <t>38(1):44-6</t>
  </si>
  <si>
    <t>https://pubmed.ncbi.nlm.nih.gov/22607468</t>
  </si>
  <si>
    <t>https://academic.oup.com/ced/article-lookup/doi/10.1111/j.1365-2230.2012.04375.x</t>
  </si>
  <si>
    <t>['Macbeth AE', 'Lee KY', 'Levell NJ', 'Igali L', 'Millington GW']</t>
  </si>
  <si>
    <t>Photoletter to the editor: Dermatitis herpetiformis co-localised with vitiligo in a patient with autoimmune polyglandular syndrome</t>
  </si>
  <si>
    <t>30-Sep-2013</t>
  </si>
  <si>
    <t>Journal of dermatological case reports</t>
  </si>
  <si>
    <t>7(3):101-2</t>
  </si>
  <si>
    <t>https://pubmed.ncbi.nlm.nih.gov/24133566</t>
  </si>
  <si>
    <t>https://europepmc.org/abstract/MED/24133566</t>
  </si>
  <si>
    <t>['Galinskaya E', 'Levell NJ']</t>
  </si>
  <si>
    <t>Too far, too long, too few: workforce planning in dermatology</t>
  </si>
  <si>
    <t>37(8):913-4</t>
  </si>
  <si>
    <t>https://pubmed.ncbi.nlm.nih.gov/22607660</t>
  </si>
  <si>
    <t>https://academic.oup.com/ced/article-lookup/doi/10.1111/j.1365-2230.2012.04391.x</t>
  </si>
  <si>
    <t>['Levell NJ', 'Penart-Lanau AM', 'Garioch JJ']</t>
  </si>
  <si>
    <t>Introduction of intermediate care dermatology services in Norfolk, England was followed by a 67% increase in referrals to the local secondary care dermatology department</t>
  </si>
  <si>
    <t>Aug-2012</t>
  </si>
  <si>
    <t>8-May-2012</t>
  </si>
  <si>
    <t>167(2):443-5</t>
  </si>
  <si>
    <t>https://pubmed.ncbi.nlm.nih.gov/22283978</t>
  </si>
  <si>
    <t>https://academic.oup.com/bjd/article-lookup/doi/10.1111/j.1365-2133.2012.10850.x</t>
  </si>
  <si>
    <t>['Skellett AM', 'Hafiji J', 'Greenberg DC', 'Wright KA', 'Levell NJ']</t>
  </si>
  <si>
    <t>The incidence of basal cell carcinoma in the under-30s in the UK</t>
  </si>
  <si>
    <t>23-Dec-2011</t>
  </si>
  <si>
    <t>37(3):227-9</t>
  </si>
  <si>
    <t>https://pubmed.ncbi.nlm.nih.gov/22211923</t>
  </si>
  <si>
    <t>https://academic.oup.com/ced/article-lookup/doi/10.1111/j.1365-2230.2011.04246.x</t>
  </si>
  <si>
    <t>['Shipman AR', 'Levell NJ', 'Afridi KS', 'Hutchinson R', 'Lucas S', 'Murphy J', 'Phillips R', 'Mukhtyar C']</t>
  </si>
  <si>
    <t>Disseminated Mycobacterium avium infection masquerading as longstanding polymyositis</t>
  </si>
  <si>
    <t>JRSM short reports</t>
  </si>
  <si>
    <t>2(12):94</t>
  </si>
  <si>
    <t>https://pubmed.ncbi.nlm.nih.gov/22279604</t>
  </si>
  <si>
    <t>https://journals.sagepub.com/doi/10.1258/shorts.2011.011091?url_ver=Z39.88-2003&amp;rfr_id=ori:rid:crossref.org&amp;rfr_dat=cr_pub  0pubmed</t>
  </si>
  <si>
    <t>English melanoma by body site: keep wearing the trousers?</t>
  </si>
  <si>
    <t>165(4):709-10</t>
  </si>
  <si>
    <t>https://pubmed.ncbi.nlm.nih.gov/21950501</t>
  </si>
  <si>
    <t>https://academic.oup.com/bjd/article-lookup/doi/10.1111/j.1365-2133.2011.10549.x</t>
  </si>
  <si>
    <t>['Shipman AR', 'Clark AB', 'Levell NJ']</t>
  </si>
  <si>
    <t>Sunnier European countries have lower melanoma mortality</t>
  </si>
  <si>
    <t>21-Mar-2011</t>
  </si>
  <si>
    <t>36(5):544-7</t>
  </si>
  <si>
    <t>https://pubmed.ncbi.nlm.nih.gov/21418285</t>
  </si>
  <si>
    <t>https://academic.oup.com/ced/article-lookup/doi/10.1111/j.1365-2230.2011.04024.x</t>
  </si>
  <si>
    <t>['Levell NJ', 'Wingfield CG', 'Garioch JJ']</t>
  </si>
  <si>
    <t>Severe lower limb cellulitis is best diagnosed by dermatologists and managed with shared care between primary and secondary care</t>
  </si>
  <si>
    <t>13-May-2011</t>
  </si>
  <si>
    <t>164(6):1326-8</t>
  </si>
  <si>
    <t>https://pubmed.ncbi.nlm.nih.gov/21564054</t>
  </si>
  <si>
    <t>https://academic.oup.com/bjd/article-lookup/doi/10.1111/j.1365-2133.2011.10275.x</t>
  </si>
  <si>
    <t>['Skellett AM', 'Levell NJ']</t>
  </si>
  <si>
    <t>Erosive pustular dermatosis and osteoradionecrosis: complications of radiotherapy</t>
  </si>
  <si>
    <t>36(1):98-9</t>
  </si>
  <si>
    <t>https://pubmed.ncbi.nlm.nih.gov/20608943</t>
  </si>
  <si>
    <t>https://academic.oup.com/ced/article-lookup/doi/10.1111/j.1365-2230.2010.03887.x</t>
  </si>
  <si>
    <t>A 120-year-old clinical challenge</t>
  </si>
  <si>
    <t>Sep-2010</t>
  </si>
  <si>
    <t>163(3):447-8</t>
  </si>
  <si>
    <t>Editorial | Historical Article</t>
  </si>
  <si>
    <t>https://pubmed.ncbi.nlm.nih.gov/21029066</t>
  </si>
  <si>
    <t>https://academic.oup.com/bjd/article-lookup/doi/10.1111/j.1365-2133.2010.09963.x</t>
  </si>
  <si>
    <t>['Chriba M', 'Skellett AM', 'Levell NJ']</t>
  </si>
  <si>
    <t>Beclometasone inhaler used to treat pyoderma gangrenosum</t>
  </si>
  <si>
    <t>35(3):337-8</t>
  </si>
  <si>
    <t>https://pubmed.ncbi.nlm.nih.gov/20500206</t>
  </si>
  <si>
    <t>https://academic.oup.com/ced/article-lookup/doi/10.1111/j.1365-2230.2009.03413.x</t>
  </si>
  <si>
    <t>['Tan E', 'Levell NJ']</t>
  </si>
  <si>
    <t>Regular clinical dermatoscope use with training improves melanoma diagnosis by dermatologists</t>
  </si>
  <si>
    <t>Dec-2009</t>
  </si>
  <si>
    <t>34(8):e876-8</t>
  </si>
  <si>
    <t>Journal Article | Validation Study</t>
  </si>
  <si>
    <t>https://pubmed.ncbi.nlm.nih.gov/20055853</t>
  </si>
  <si>
    <t>https://academic.oup.com/ced/article-lookup/doi/10.1111/j.1365-2230.2009.03629.x</t>
  </si>
  <si>
    <t>['Levell NJ', 'Beattie CC', 'Shuster S', 'Greenberg DC']</t>
  </si>
  <si>
    <t>Melanoma epidemic: a midsummer night's dream?</t>
  </si>
  <si>
    <t>Sep-2009</t>
  </si>
  <si>
    <t>9-Jun-2009</t>
  </si>
  <si>
    <t>161(3):630-4</t>
  </si>
  <si>
    <t>https://pubmed.ncbi.nlm.nih.gov/19519827</t>
  </si>
  <si>
    <t>https://academic.oup.com/bjd/article-lookup/doi/10.1111/j.1365-2133.2009.09299.x</t>
  </si>
  <si>
    <t>The Norfolk sausage</t>
  </si>
  <si>
    <t>12-Jun-2009</t>
  </si>
  <si>
    <t>161(2):490-1</t>
  </si>
  <si>
    <t>https://pubmed.ncbi.nlm.nih.gov/19519834</t>
  </si>
  <si>
    <t>https://academic.oup.com/bjd/article-lookup/doi/10.1111/j.1365-2133.2009.09283.x</t>
  </si>
  <si>
    <t>['Cheng S', 'Moss C', 'Upton CJ', 'Levell NJ']</t>
  </si>
  <si>
    <t>Bullous congenital ichthyosiform erythroderma clinically resembling neonatal staphylococcal scalded skin syndrome</t>
  </si>
  <si>
    <t>34(6):747-8</t>
  </si>
  <si>
    <t>https://pubmed.ncbi.nlm.nih.gov/19635120</t>
  </si>
  <si>
    <t>https://academic.oup.com/ced/article-lookup/doi/10.1111/j.1365-2230.2008.03019.x</t>
  </si>
  <si>
    <t>['Tan EK', 'Millington GW', 'Levell NJ']</t>
  </si>
  <si>
    <t>Acupuncture in dermatology: an historical perspective</t>
  </si>
  <si>
    <t>48(6):648-52</t>
  </si>
  <si>
    <t>https://pubmed.ncbi.nlm.nih.gov/19538380</t>
  </si>
  <si>
    <t>https://onlinelibrary.wiley.com/doi/10.1111/j.1365-4632.2009.03899.x</t>
  </si>
  <si>
    <t>['Skellett AM', 'Millington GW', 'Levell NJ']</t>
  </si>
  <si>
    <t>Sudden whitening of the hair: an historical fiction?</t>
  </si>
  <si>
    <t>Journal of the Royal Society of Medicine</t>
  </si>
  <si>
    <t>101(12):574-6</t>
  </si>
  <si>
    <t>Editorial | Historical Article | Portrait</t>
  </si>
  <si>
    <t>https://pubmed.ncbi.nlm.nih.gov/19092022</t>
  </si>
  <si>
    <t>https://journals.sagepub.com/doi/10.1258/jrsm.2008.080337?url_ver=Z39.88-2003&amp;rfr_id=ori:rid:crossref.org&amp;rfr_dat=cr_pub  0pubmed</t>
  </si>
  <si>
    <t>['Patalay R', 'Leslie KS', 'Levell NJ']</t>
  </si>
  <si>
    <t>Robert Willan and the age of enlightenment</t>
  </si>
  <si>
    <t>Mar-2008</t>
  </si>
  <si>
    <t>47(3):297-300</t>
  </si>
  <si>
    <t>https://pubmed.ncbi.nlm.nih.gov/18289338</t>
  </si>
  <si>
    <t>https://onlinelibrary.wiley.com/doi/10.1111/j.1365-4632.2008.03355.x</t>
  </si>
  <si>
    <t>['Millington GW', 'Levell NJ']</t>
  </si>
  <si>
    <t>Vitiligo: the historical curse of depigmentation</t>
  </si>
  <si>
    <t>46(9):990-5</t>
  </si>
  <si>
    <t>https://pubmed.ncbi.nlm.nih.gov/17822509</t>
  </si>
  <si>
    <t>https://onlinelibrary.wiley.com/doi/10.1111/j.1365-4632.2007.03195.x</t>
  </si>
  <si>
    <t>['Tan E', 'Levell NJ', 'Garioch JJ']</t>
  </si>
  <si>
    <t>The effect of a dermatology restricted-referral list upon the volume of referrals</t>
  </si>
  <si>
    <t>Jan-2007</t>
  </si>
  <si>
    <t>32(1):114-5</t>
  </si>
  <si>
    <t>https://pubmed.ncbi.nlm.nih.gov/17305918</t>
  </si>
  <si>
    <t>https://academic.oup.com/ced/article-lookup/doi/10.1111/j.1365-2230.2006.02273.x</t>
  </si>
  <si>
    <t>From genesis to gene sequencing: historical progress in the understanding of skin color</t>
  </si>
  <si>
    <t>46(1):103-5</t>
  </si>
  <si>
    <t>https://pubmed.ncbi.nlm.nih.gov/17214732</t>
  </si>
  <si>
    <t>https://onlinelibrary.wiley.com/doi/10.1111/j.1365-4632.2006.03068.x</t>
  </si>
  <si>
    <t>No evidence for therapeutic effect of topical ciclosporin in oral lichen planus</t>
  </si>
  <si>
    <t>155(2):487-8; author reply 488</t>
  </si>
  <si>
    <t>https://pubmed.ncbi.nlm.nih.gov/16882201</t>
  </si>
  <si>
    <t>https://academic.oup.com/bjd/article-lookup/doi/10.1111/j.1365-2133.2006.07334.x</t>
  </si>
  <si>
    <t>['Leslie KS', 'Levell NJ']</t>
  </si>
  <si>
    <t>Cutaneous findings in mummies from the British Museum</t>
  </si>
  <si>
    <t>45(5):618-21</t>
  </si>
  <si>
    <t>Case Reports | Historical Article | Journal Article</t>
  </si>
  <si>
    <t>https://pubmed.ncbi.nlm.nih.gov/16700805</t>
  </si>
  <si>
    <t>https://onlinelibrary.wiley.com/doi/10.1111/j.1365-4632.2006.02879.x</t>
  </si>
  <si>
    <t>['Tan E', 'David N', 'Kinsey W', 'Levell NJ']</t>
  </si>
  <si>
    <t>Recurrent painful ulcers on the penis</t>
  </si>
  <si>
    <t>31(2):317-8</t>
  </si>
  <si>
    <t>https://pubmed.ncbi.nlm.nih.gov/16487137</t>
  </si>
  <si>
    <t>https://academic.oup.com/ced/article-lookup/doi/10.1111/j.1365-2230.2005.02032.x</t>
  </si>
  <si>
    <t>Skin disease in mummies</t>
  </si>
  <si>
    <t>Feb-2006</t>
  </si>
  <si>
    <t>45(2):161-3</t>
  </si>
  <si>
    <t>https://pubmed.ncbi.nlm.nih.gov/16445511</t>
  </si>
  <si>
    <t>https://onlinelibrary.wiley.com/doi/10.1111/j.1365-4632.2006.02672.x</t>
  </si>
  <si>
    <t>['Leslie KS', 'Levell NJ', 'Dove SL']</t>
  </si>
  <si>
    <t>Dec-2005</t>
  </si>
  <si>
    <t>Journal of visual communication in medicine</t>
  </si>
  <si>
    <t>28(4):156-62</t>
  </si>
  <si>
    <t>https://pubmed.ncbi.nlm.nih.gov/16503568</t>
  </si>
  <si>
    <t>https://www.tandfonline.com/doi/full/10.1080/01405110500527631</t>
  </si>
  <si>
    <t>['Leslie KS', 'McCann BG', 'Levell NJ']</t>
  </si>
  <si>
    <t>Candidal ecthyma gangrenosum in a patient with malnutrition</t>
  </si>
  <si>
    <t>Oct-2005</t>
  </si>
  <si>
    <t>153(4):847-8</t>
  </si>
  <si>
    <t>https://pubmed.ncbi.nlm.nih.gov/16181477</t>
  </si>
  <si>
    <t>https://academic.oup.com/bjd/article-lookup/doi/10.1111/j.1365-2133.2005.06836.x</t>
  </si>
  <si>
    <t>Thyroid feeding: a forgotten treatment for psoriasis</t>
  </si>
  <si>
    <t>29(5):567-8</t>
  </si>
  <si>
    <t>Biography | Historical Article | Journal Article</t>
  </si>
  <si>
    <t>https://pubmed.ncbi.nlm.nih.gov/15347358</t>
  </si>
  <si>
    <t>https://academic.oup.com/ced/article-lookup/doi/10.1111/j.1365-2230.2004.01568.x</t>
  </si>
  <si>
    <t>Dermatologists, beacons of epidemics; past, present and future!</t>
  </si>
  <si>
    <t>43(6):468-70</t>
  </si>
  <si>
    <t>https://pubmed.ncbi.nlm.nih.gov/15186235</t>
  </si>
  <si>
    <t>https://onlinelibrary.wiley.com/resolve/openurl?genre=article&amp;sid=nlm:pubmed&amp;issn=0011-9059&amp;date=2004&amp;volume=43&amp;issue=6&amp;spage=468</t>
  </si>
  <si>
    <t>['Leslie KS', 'Millington GW', 'Levell NJ']</t>
  </si>
  <si>
    <t>Sulphur and skin: from Satan to Saddam!</t>
  </si>
  <si>
    <t>Apr-2004</t>
  </si>
  <si>
    <t>Journal of cosmetic dermatology</t>
  </si>
  <si>
    <t>3(2):94-8</t>
  </si>
  <si>
    <t>https://pubmed.ncbi.nlm.nih.gov/17147562</t>
  </si>
  <si>
    <t>https://onlinelibrary.wiley.com/doi/10.1111/j.1473-2130.2004.00055.x</t>
  </si>
  <si>
    <t>['Wall SJ', 'Sampson MJ', 'Levell N', 'Murphy G']</t>
  </si>
  <si>
    <t>Elevated matrix metalloproteinase-2 and -3 production from human diabetic dermal fibroblasts</t>
  </si>
  <si>
    <t>149(1):13-6</t>
  </si>
  <si>
    <t>https://pubmed.ncbi.nlm.nih.gov/12890189</t>
  </si>
  <si>
    <t>https://academic.oup.com/bjd/article-lookup/doi/10.1046/j.1365-2133.2003.05262.x</t>
  </si>
  <si>
    <t>Thomas Bateman MD FLS 1778-1821</t>
  </si>
  <si>
    <t>Jul-2000</t>
  </si>
  <si>
    <t>143(1):9-15</t>
  </si>
  <si>
    <t>https://pubmed.ncbi.nlm.nih.gov/10886128</t>
  </si>
  <si>
    <t>https://academic.oup.com/bjd/article-lookup/doi/10.1046/j.1365-2133.2000.03582.x</t>
  </si>
  <si>
    <t>['Bewley AP', 'Levell NJ', 'Dowd PM']</t>
  </si>
  <si>
    <t>Sir Archibald Gray KCVO, CBE, MD, FRCP, FRCS, LLD, dermatologist, University College Hospital London, in his contributions to British and international dermatology</t>
  </si>
  <si>
    <t>36(7):552-5</t>
  </si>
  <si>
    <t>https://pubmed.ncbi.nlm.nih.gov/9268760</t>
  </si>
  <si>
    <t>https://onlinelibrary.wiley.com/resolve/openurl?genre=article&amp;sid=nlm:pubmed&amp;issn=0011-9059&amp;date=1997&amp;volume=36&amp;issue=7&amp;spage=552</t>
  </si>
  <si>
    <t>['Bewley AP', 'Cooper JP', 'Levell NJ', 'Walker JM', 'Dowd PM']</t>
  </si>
  <si>
    <t>Systemic sclerosis associated with right ventricular cardiomyopathy</t>
  </si>
  <si>
    <t>Jun-1996</t>
  </si>
  <si>
    <t>134(6):1141-3</t>
  </si>
  <si>
    <t>https://pubmed.ncbi.nlm.nih.gov/8763443</t>
  </si>
  <si>
    <t>https://onlinelibrary.wiley.com/resolve/openurl?genre=article&amp;sid=nlm:pubmed&amp;issn=0007-0963&amp;date=1996&amp;volume=134&amp;issue=6&amp;spage=1141</t>
  </si>
  <si>
    <t>['Chopra S', 'Levell NJ', 'Cowley G', 'Gilkes JJ']</t>
  </si>
  <si>
    <t>Systemic corticosteroids in the phenytoin hypersensitivity syndrome</t>
  </si>
  <si>
    <t>134(6):1109-12</t>
  </si>
  <si>
    <t>https://pubmed.ncbi.nlm.nih.gov/8763435</t>
  </si>
  <si>
    <t>https://onlinelibrary.wiley.com/resolve/openurl?genre=article&amp;sid=nlm:pubmed&amp;issn=0007-0963&amp;date=1996&amp;volume=134&amp;issue=6&amp;spage=1109</t>
  </si>
  <si>
    <t>['Breathnach A', 'Levell N', 'Munro C', 'Natarajan S', 'Pedler S']</t>
  </si>
  <si>
    <t>Cutaneous Mycobacterium kansasii infection: case report and review</t>
  </si>
  <si>
    <t>Apr-1995</t>
  </si>
  <si>
    <t>Clinical infectious diseases : an official publication of the Infectious Diseases       Society of America</t>
  </si>
  <si>
    <t>20(4):812-7</t>
  </si>
  <si>
    <t>https://pubmed.ncbi.nlm.nih.gov/7795078</t>
  </si>
  <si>
    <t>https://academic.oup.com/cid/article-lookup/doi/10.1093/clinids/20.4.812</t>
  </si>
  <si>
    <t>['Levell NJ', 'Bewley AP', 'Chopra S', 'Churchill D', 'French P', 'Miller R', 'Gilkes JJ']</t>
  </si>
  <si>
    <t>Bacillary angiomatosis with cutaneous and oral lesions in an HIV-infected patient from the U.K</t>
  </si>
  <si>
    <t>132(1):113-5</t>
  </si>
  <si>
    <t>https://pubmed.ncbi.nlm.nih.gov/7756120</t>
  </si>
  <si>
    <t>https://academic.oup.com/bjd/article-lookup/doi/10.1111/j.1365-2133.1995.tb08634.x</t>
  </si>
  <si>
    <t>['Leslie TA', 'Levell NJ', 'Cutler SJ', 'Cann KJ', 'Smith ME', 'Wright DJ', 'Gilkes JJ', 'Robinson TW']</t>
  </si>
  <si>
    <t>Acrodermatitis chronica atrophicans: a case report and review of the literature</t>
  </si>
  <si>
    <t>Nov-1994</t>
  </si>
  <si>
    <t>131(5):687-93</t>
  </si>
  <si>
    <t>https://pubmed.ncbi.nlm.nih.gov/7999602</t>
  </si>
  <si>
    <t>https://academic.oup.com/bjd/article-lookup/doi/10.1111/j.1365-2133.1994.tb04984.x</t>
  </si>
  <si>
    <t>['Levell NJ', 'Lawrence CM']</t>
  </si>
  <si>
    <t>Multiple papules on the face. Multiple miliary osteoma cutis</t>
  </si>
  <si>
    <t>Archives of dermatology</t>
  </si>
  <si>
    <t>130(3):370, 373-4</t>
  </si>
  <si>
    <t>https://pubmed.ncbi.nlm.nih.gov/8129420</t>
  </si>
  <si>
    <t>https://jamanetwork.com/journals/jamadermatology/fullarticle/vol/130/pg/370</t>
  </si>
  <si>
    <t>['Levell NJ', 'Bewley AP', 'Levene GM']</t>
  </si>
  <si>
    <t>Porokeratosis of Mibelli on the penis, scrotum and natal cleft</t>
  </si>
  <si>
    <t>Jan-1994</t>
  </si>
  <si>
    <t>19(1):77-8</t>
  </si>
  <si>
    <t>https://pubmed.ncbi.nlm.nih.gov/8313646</t>
  </si>
  <si>
    <t>https://academic.oup.com/ced/article-lookup/doi/10.1111/j.1365-2230.1994.tb01124.x</t>
  </si>
  <si>
    <t>The use of a digitizer to measure area in dermatology</t>
  </si>
  <si>
    <t>Nov-1993</t>
  </si>
  <si>
    <t>Physiological measurement</t>
  </si>
  <si>
    <t>14(4):401-10</t>
  </si>
  <si>
    <t>https://pubmed.ncbi.nlm.nih.gov/8274964</t>
  </si>
  <si>
    <t>https://validate.perfdrive.com/9730847aceed30627ebd520e46ee70b2/?ssa=b9434412-7a07-4a62-9bf6-d7f99c201c60&amp;ssb=81701293528&amp;ssc=https%3A%2F%2Fiopscience.iop.org%2Farticle%2F10.1088%2F0967-3334%2F14%2F4%2F001&amp;ssi=4cd953b5-cnvj-4cf5-9122-f5bad34ef489&amp;ssk=botmanager_support@radware.com&amp;ssm=73056605359223156107352373361626&amp;ssn=bf680b5844dc1d7ec6366c1505585ee54a9555e5989d-71f6-4908-b59d39&amp;sso=00d56b2c-b2880a32cf5e71731e51231b258c46844787f6d73ea7f81d&amp;ssp=73421064091729668860172960615690279&amp;ssq=81051238088703479995180887231218970153545&amp;ssr=NDUuMjUxLjMzLjk2&amp;sst=python-requests/2.28.1&amp;ssu=&amp;ssv=&amp;ssw=&amp;ssx=eyJyZCI6ImlvcC5vcmciLCJ1em14IjoiN2Y5MDAwMTZmZjgzN2YtOTNlMC00YjU0LTg3NDctYWExMjI0ZjlhN2RmMS0xNzI5NjgwODg3MTMzMC1kMjdlMmUxZWNhZjg3YmQ3MTAiLCJfX3V6bWYiOiI3ZjYwMDBiYzNkZTc1Zi1mNTgyLTRiYzQtYmNlYy0xYzM1MzgwZjU1NjUxNzI5NjgwODg3MTMzMC1lMjY4MGQyNjRhNTk4NTI3MTAifQ==</t>
  </si>
  <si>
    <t>['Brown AL', 'Wilkinson R', 'Thomas TH', 'Levell N', 'Munro C', 'Marks J', 'Goodship TH']</t>
  </si>
  <si>
    <t>The effect of short-term low-dose cyclosporin on renal function and blood pressure in patients with psoriasis</t>
  </si>
  <si>
    <t>May-1993</t>
  </si>
  <si>
    <t>128(5):550-5</t>
  </si>
  <si>
    <t>https://pubmed.ncbi.nlm.nih.gov/8504048</t>
  </si>
  <si>
    <t>https://academic.oup.com/bjd/article-lookup/doi/10.1111/j.1365-2133.1993.tb00234.x</t>
  </si>
  <si>
    <t>['Levell NJ', 'Munro CS', 'Marks JM']</t>
  </si>
  <si>
    <t>Severe lichen planus clears with very low-dose cyclosporin</t>
  </si>
  <si>
    <t>Jul-1992</t>
  </si>
  <si>
    <t>127(1):66-7</t>
  </si>
  <si>
    <t>https://pubmed.ncbi.nlm.nih.gov/1637703</t>
  </si>
  <si>
    <t>https://academic.oup.com/bjd/article-lookup/doi/10.1111/j.1365-2133.1992.tb14836.x</t>
  </si>
  <si>
    <t>['Levell NJ', 'MacLeod RI', 'Marks JM']</t>
  </si>
  <si>
    <t>Lack of effect of cyclosporin mouthwash in oral lichen planus</t>
  </si>
  <si>
    <t>30-Mar-1991</t>
  </si>
  <si>
    <t>Lancet (London, England)  R</t>
  </si>
  <si>
    <t>337(8744):796-7</t>
  </si>
  <si>
    <t>https://pubmed.ncbi.nlm.nih.gov/1672422</t>
  </si>
  <si>
    <t>https://linkinghub.elsevier.com/retrieve/pii/0140-6736(91)91420-Y</t>
  </si>
  <si>
    <t>Kinsler V</t>
  </si>
  <si>
    <t>['Tummala H', 'Walne A', 'Buccafusca R', 'Alnajar J', 'Szabo A', 'Robinson P', 'McConkie-Rosell A', 'Wilson M', 'Crowley S', 'Kinsler V', 'Ewins AM', 'Madapura PM', 'Patel M', 'Pontikos N', 'Codd V', 'Vulliamy T', 'Dokal I']</t>
  </si>
  <si>
    <t>Germline thymidylate synthase deficiency impacts nucleotide metabolism and causes dyskeratosis congenita</t>
  </si>
  <si>
    <t>11-Jul-2024</t>
  </si>
  <si>
    <t>11-Jun-2024</t>
  </si>
  <si>
    <t>American journal of human genetics</t>
  </si>
  <si>
    <t>111(7):1494</t>
  </si>
  <si>
    <t>Published Erratum</t>
  </si>
  <si>
    <t>https://pubmed.ncbi.nlm.nih.gov/38866021</t>
  </si>
  <si>
    <t>https://linkinghub.elsevier.com/retrieve/pii/S0002-9297(24)00186-1</t>
  </si>
  <si>
    <t>Kinsler VA</t>
  </si>
  <si>
    <t>['Bryant D', 'Barberan-Martin S', 'Maeshima R', 'Del Valle Torres I', 'Rabii M', 'Baird W', 'Sauvadet A', 'Demetriou C', 'Jones P', 'Knöpfel N', 'Michailidis F', 'Riachi M', 'Bennett DC', 'Zecchin D', 'Pittman A', 'Polubothu S', 'Hart S', 'Kinsler VA']</t>
  </si>
  <si>
    <t>RNA Therapy for Oncogenic NRAS-Driven Nevi Induces Apoptosis</t>
  </si>
  <si>
    <t>17-Jun-2024</t>
  </si>
  <si>
    <t>https://pubmed.ncbi.nlm.nih.gov/38897541</t>
  </si>
  <si>
    <t>https://linkinghub.elsevier.com/retrieve/pii/S0022-202X(24)00449-4</t>
  </si>
  <si>
    <t>['Kinsler VA']</t>
  </si>
  <si>
    <t>Piecing together the mosaic of rare skin diseases: an interview with Veronica Kinsler</t>
  </si>
  <si>
    <t>1-Jun-2024</t>
  </si>
  <si>
    <t>18-Jan-2024</t>
  </si>
  <si>
    <t>Disease models &amp; mechanisms</t>
  </si>
  <si>
    <t>17(6):dmm050636</t>
  </si>
  <si>
    <t>Interview</t>
  </si>
  <si>
    <t>https://pubmed.ncbi.nlm.nih.gov/38235593</t>
  </si>
  <si>
    <t>https://europepmc.org/abstract/MED/38235593</t>
  </si>
  <si>
    <t>['Polubothu S', 'Riachi M', 'Stadnik P', 'Ogunbiyi O', 'Brändli-Wälchli R', 'Cullup T', 'Sebire NJ', 'Pittman A', 'Kinsler VA']</t>
  </si>
  <si>
    <t>Inflammatory linear verrucous epidermal nevus should be genotyped to direct treatment and genetic counseling</t>
  </si>
  <si>
    <t>90(6):1279-1280</t>
  </si>
  <si>
    <t>https://pubmed.ncbi.nlm.nih.gov/38360177</t>
  </si>
  <si>
    <t>https://www.clinicalkey.com/content/playBy/pii?v=S0190-9622(24)00342-6</t>
  </si>
  <si>
    <t>Response to "Guidance on screening MRI decisions for congenital melanocytic nevi"</t>
  </si>
  <si>
    <t>14-Nov-2023</t>
  </si>
  <si>
    <t>90(3):e109-e110</t>
  </si>
  <si>
    <t>https://pubmed.ncbi.nlm.nih.gov/37972654</t>
  </si>
  <si>
    <t>https://www.clinicalkey.com/content/playBy/pii?v=S0190-9622(23)03186-9</t>
  </si>
  <si>
    <t>['Hughes CT', 'Dadhra J', 'Polubothu S', 'Kinsler VA']</t>
  </si>
  <si>
    <t>Vitamin D status in children with congenital melanocytic nevi</t>
  </si>
  <si>
    <t>28-Nov-2023</t>
  </si>
  <si>
    <t>Pediatric dermatology</t>
  </si>
  <si>
    <t>41(1):58-60</t>
  </si>
  <si>
    <t>https://pubmed.ncbi.nlm.nih.gov/38018254</t>
  </si>
  <si>
    <t>https://onlinelibrary.wiley.com/doi/10.1111/pde.15462</t>
  </si>
  <si>
    <t>['Polubothu S', 'Kinsler VA']</t>
  </si>
  <si>
    <t>Response to Torchia</t>
  </si>
  <si>
    <t>8-Jun-2023</t>
  </si>
  <si>
    <t>143(12):2537-2538</t>
  </si>
  <si>
    <t>https://pubmed.ncbi.nlm.nih.gov/37295492</t>
  </si>
  <si>
    <t>https://linkinghub.elsevier.com/retrieve/pii/S0022-202X(23)02144-9</t>
  </si>
  <si>
    <t>['Polubothu S', 'Bender N', 'Muthiah S', 'Zecchin D', 'Demetriou C', 'Martin SB', 'Malhotra S', 'Travnickova J', 'Zeng Z', 'Böhm M', 'Barbarot S', 'Cottrell C', 'Davies O', 'Baselga E', 'Burrows NP', 'Carmignac V', 'Diaz JS', 'Fink C', 'Haenssle HA', 'Happle R', 'Harland M', 'Majerowski J', 'Vabres P', 'Vincent M', 'Newton-Bishop JA', 'Bishop DT', 'Siegel D', 'Patton EE', 'Topf M', 'Rajan N', 'Drolet B', 'Kinsler VA']</t>
  </si>
  <si>
    <t>PTPN11 Mosaicism Causes a Spectrum of Pigmentary and Vascular Neurocutaneous Disorders and Predisposes to Melanoma</t>
  </si>
  <si>
    <t>23-Dec-2022</t>
  </si>
  <si>
    <t>143(6):1042-1051.e3</t>
  </si>
  <si>
    <t>https://pubmed.ncbi.nlm.nih.gov/36566878</t>
  </si>
  <si>
    <t>https://linkinghub.elsevier.com/retrieve/pii/S0022-202X(22)02891-3</t>
  </si>
  <si>
    <t>['Di Stasi M', 'Mankad K', 'Carney O', 'Loebel U', 'Biswas A', 'Sudhakar S', 'Kinsler V', "D'Arco F"]</t>
  </si>
  <si>
    <t>Congenital melanocytic naevus syndrome and Dandy-Walker malformation - a mistaken association: case report and literature review</t>
  </si>
  <si>
    <t>24-Apr-2023</t>
  </si>
  <si>
    <t>Neuroradiology</t>
  </si>
  <si>
    <t>65(6):1077-1086</t>
  </si>
  <si>
    <t>https://pubmed.ncbi.nlm.nih.gov/37093228</t>
  </si>
  <si>
    <t>https://link.springer.com/article/10.1007/s00234-023-03150-9</t>
  </si>
  <si>
    <t>['Zolkwer MB', 'Whitehouse J', 'Sanderson SC', 'Kinsler VA']</t>
  </si>
  <si>
    <t>Impact of public exhibition on the perception of birthmarks</t>
  </si>
  <si>
    <t>22-May-2023</t>
  </si>
  <si>
    <t>40(4):615-620</t>
  </si>
  <si>
    <t>https://pubmed.ncbi.nlm.nih.gov/37212633</t>
  </si>
  <si>
    <t>https://onlinelibrary.wiley.com/doi/10.1111/pde.15315</t>
  </si>
  <si>
    <t>['McGlacken-Byrne SM', 'Abdelmaksoud A', 'Haini M', 'Palm L', 'Ashworth M', 'Li J', 'Wang W', 'Wang X', 'Wang J', 'Callaghan B', 'Kinsler VA', 'Faravelli F', 'Dattani MT']</t>
  </si>
  <si>
    <t>Mosaic PRKACA duplication causing a novel and distinct phenotype of early-onset Cushing's syndrome and acral cutaneous mucinosis</t>
  </si>
  <si>
    <t>1-Dec-2022</t>
  </si>
  <si>
    <t>European journal of endocrinology</t>
  </si>
  <si>
    <t>187(6):K55-K61</t>
  </si>
  <si>
    <t>https://pubmed.ncbi.nlm.nih.gov/36691942</t>
  </si>
  <si>
    <t>https://eje.bioscientifica.com/doi/10.1530/EJE-22-0287</t>
  </si>
  <si>
    <t>4-Aug-2022</t>
  </si>
  <si>
    <t>109(8):1472-1483</t>
  </si>
  <si>
    <t>https://pubmed.ncbi.nlm.nih.gov/35931051</t>
  </si>
  <si>
    <t>https://linkinghub.elsevier.com/retrieve/pii/S0002-9297(22)00267-1</t>
  </si>
  <si>
    <t>['Riachi M', 'Polubothu S', 'Stadnik P', 'Hughes C', 'Martin SB', 'Charman CR', 'Cheng IL', 'Gholam K', 'Ogunbiyi O', 'Paige DG', 'Sebire NJ', 'Pittman A', 'Di WL', 'Kinsler VA']</t>
  </si>
  <si>
    <t>Molecular Genetic Dissection of Inflammatory Linear Verrucous Epidermal Naevus Leads to Successful Targeted Therapy</t>
  </si>
  <si>
    <t>141(12):2979-2983.e1</t>
  </si>
  <si>
    <t>Letter | Research Support, Non-U.S. Gov't</t>
  </si>
  <si>
    <t>https://pubmed.ncbi.nlm.nih.gov/34116062</t>
  </si>
  <si>
    <t>https://linkinghub.elsevier.com/retrieve/pii/S0022-202X(21)01320-8</t>
  </si>
  <si>
    <t>['Hughes C', 'Ferro A', 'Dubb S', 'Gass J', 'Hook L', 'Santhanam V', 'Kinsler V', 'Polubothu S']</t>
  </si>
  <si>
    <t>Epidermal choristoma: a case series and review of the literature</t>
  </si>
  <si>
    <t>2-Aug-2021</t>
  </si>
  <si>
    <t>38(5):1243-1246</t>
  </si>
  <si>
    <t>Case Reports | Review</t>
  </si>
  <si>
    <t>https://pubmed.ncbi.nlm.nih.gov/34338332</t>
  </si>
  <si>
    <t>https://onlinelibrary.wiley.com/doi/10.1111/pde.14589</t>
  </si>
  <si>
    <t>['Zhou J', 'Azizan EAB', 'Cabrera CP', 'Fernandes-Rosa FL', 'Boulkroun S', 'Argentesi G', 'Cottrell E', 'Amar L', 'Wu X', "O'Toole S", 'Goodchild E', 'Marker A', 'Senanayake R', 'Garg S', 'Åkerström T', 'Backman S', 'Jordan S', 'Polubothu S', 'Berney DM', 'Gluck A', 'Lines KE', 'Thakker RV', 'Tuthill A', 'Joyce C', 'Kaski JP', 'Karet Frankl FE', 'Metherell LA', 'Teo AED', 'Gurnell M', 'Parvanta L', 'Drake WM', 'Wozniak E', 'Klinzing D', 'Kuan JL', 'Tiang Z', 'Gomez Sanchez CE', 'Hellman P', 'Foo RSY', 'Mein CA', 'Kinsler VA', 'Björklund P', 'Storr HL', 'Zennaro MC', 'Brown MJ']</t>
  </si>
  <si>
    <t>Somatic mutations of GNA11 and GNAQ in CTNNB1-mutant aldosterone-producing adenomas presenting in puberty, pregnancy or menopause</t>
  </si>
  <si>
    <t>12-Aug-2021</t>
  </si>
  <si>
    <t>Nature genetics</t>
  </si>
  <si>
    <t>53(9):1360-1372</t>
  </si>
  <si>
    <t>https://pubmed.ncbi.nlm.nih.gov/34385710</t>
  </si>
  <si>
    <t>https://europepmc.org/abstract/MED/34385710</t>
  </si>
  <si>
    <t>['Polubothu S', 'Zecchin D', 'Al-Olabi L', 'Lionarons DA', 'Harland M', 'Horswell S', 'Thomas AC', 'Hunt L', 'Wlodarchak N', 'Aguilera P', 'Brand S', 'Bryant D', 'Carrera C', 'Chen H', 'Elgar G', 'Harwood CA', 'Howell M', 'Larue L', 'Loughlin S', 'MacDonald J', 'Malvehy J', 'Barberan SM', 'da Silva VM', 'Molina M', 'Morrogh D', 'Moulding D', 'Nsengimana J', 'Pittman A', 'Puig-Butillé JA', 'Parmar K', 'Sebire NJ', 'Scherer S', 'Stadnik P', 'Stanier P', 'Tell G', 'Waelchli R', 'Zarrei M', 'Puig S', 'Bataille V', 'Xing Y', 'Healy E', 'Moore GE', 'Di WL', 'Newton-Bishop J', 'Downward J', 'Kinsler VA']</t>
  </si>
  <si>
    <t>Inherited duplications of PPP2R3B predispose to nevi and melanoma via a C21orf91-driven proliferative phenotype</t>
  </si>
  <si>
    <t>18-Jun-2021</t>
  </si>
  <si>
    <t>Genetics in medicine : official journal of the American College of Medical       Genetics</t>
  </si>
  <si>
    <t>23(9):1636-1647</t>
  </si>
  <si>
    <t>https://pubmed.ncbi.nlm.nih.gov/34145395</t>
  </si>
  <si>
    <t>https://linkinghub.elsevier.com/retrieve/pii/S1098-3600(21)05104-2</t>
  </si>
  <si>
    <t>['Hoeger PH', 'Kinsler VA']</t>
  </si>
  <si>
    <t>Professor John I. Harper MB, BS, MD, FRCP, FRCPCH; 1950-2021</t>
  </si>
  <si>
    <t>2-Jun-2021</t>
  </si>
  <si>
    <t>185(3):683-684</t>
  </si>
  <si>
    <t>https://pubmed.ncbi.nlm.nih.gov/34075577</t>
  </si>
  <si>
    <t>https://academic.oup.com/bjd/article-lookup/doi/10.1111/bjd.20426</t>
  </si>
  <si>
    <t>['Carmignac V', 'Mignot C', 'Blanchard E', 'Kuentz P', 'Aubriot-Lorton MH', 'Parker VER', 'Sorlin A', 'Fraitag S', 'Courcet JB', 'Duffourd Y', 'Rodriguez D', 'Knox RG', 'Polubothu S', 'Boland A', 'Olaso R', 'Delepine M', 'Darmency V', 'Riachi M', 'Quelin C', 'Rollier P', 'Goujon L', 'Grotto S', 'Capri Y', 'Jacquemont ML', 'Odent S', 'Amram D', 'Chevarin M', 'Vincent-Delorme C', 'Catteau B', 'Guibaud L', 'Arzimanoglou A', 'Keddar M', 'Sarret C', 'Callier P', 'Bessis D', 'Geneviève D', 'Deleuze JF', 'Thauvin C', 'Semple RK', 'Philippe C', 'Rivière JB', 'Kinsler VA', 'Faivre L', 'Vabres P']</t>
  </si>
  <si>
    <t>Correction to: Clinical spectrum of MTOR-related hypomelanosis of Ito with neurodevelopmental abnormalities</t>
  </si>
  <si>
    <t>23(8):1585</t>
  </si>
  <si>
    <t>https://pubmed.ncbi.nlm.nih.gov/34257424</t>
  </si>
  <si>
    <t>https://linkinghub.elsevier.com/retrieve/pii/S1098-3600(21)05079-6</t>
  </si>
  <si>
    <t>['Andina D', 'Belloni-Fortina A', 'Bodemer C', 'Bonifazi E', 'Chiriac A', 'Colmenero I', 'Diociaiuti A', 'El-Hachem M', 'Fertitta L', 'van Gysel D', 'Hernández-Martín A', 'Hubiche T', 'Luca C', 'Martos-Cabrera L', 'Maruani A', 'Mazzotta F', 'Akkaya AD', 'Casals M', 'Ferrando J', 'Grimalt R', 'Grozdev I', 'Kinsler V', 'Morren MA', 'Munisami M', 'Nanda A', 'Novoa MP', 'Ott H', 'Pasmans S', 'Salavastru C', 'Zawar V', 'Torrelo A']</t>
  </si>
  <si>
    <t>Skin manifestations of COVID-19 in children: Part 3</t>
  </si>
  <si>
    <t>18-Nov-2020</t>
  </si>
  <si>
    <t>46(3):462-472</t>
  </si>
  <si>
    <t>https://pubmed.ncbi.nlm.nih.gov/33207021</t>
  </si>
  <si>
    <t>https://europepmc.org/abstract/MED/33207021</t>
  </si>
  <si>
    <t>Skin manifestations of COVID-19 in children: Part 2</t>
  </si>
  <si>
    <t>9-Nov-2020</t>
  </si>
  <si>
    <t>46(3):451-461</t>
  </si>
  <si>
    <t>https://pubmed.ncbi.nlm.nih.gov/33166429</t>
  </si>
  <si>
    <t>https://europepmc.org/abstract/MED/33166429</t>
  </si>
  <si>
    <t>Skin manifestations of COVID-19 in children: Part 1</t>
  </si>
  <si>
    <t>12-Nov-2020</t>
  </si>
  <si>
    <t>46(3):444-450</t>
  </si>
  <si>
    <t>https://pubmed.ncbi.nlm.nih.gov/33180982</t>
  </si>
  <si>
    <t>https://europepmc.org/abstract/MED/33180982</t>
  </si>
  <si>
    <t>['Mahon C', 'McHugh K', 'Alband N', 'Rampling D', 'Sebire N', 'Williamson E', 'Glover M', 'Kinsler VA']</t>
  </si>
  <si>
    <t>Routine liver ultrasound screening does not alter clinical management in a cohort study of multiple cutaneous infantile haemangioma</t>
  </si>
  <si>
    <t>28-Dec-2020</t>
  </si>
  <si>
    <t>184(2):340-341</t>
  </si>
  <si>
    <t>https://pubmed.ncbi.nlm.nih.gov/32767853</t>
  </si>
  <si>
    <t>https://europepmc.org/abstract/MED/32767853</t>
  </si>
  <si>
    <t>['Marmoy OR', 'Kinsler VA', 'Henderson RH', 'Handley SE', 'Moore W', 'Thompson DA']</t>
  </si>
  <si>
    <t>Misaligned foveal morphology and sector retinal dysfunction in AKT1-mosaic Proteus syndrome</t>
  </si>
  <si>
    <t>2-Jul-2020</t>
  </si>
  <si>
    <t>Documenta ophthalmologica. Advances in ophthalmology</t>
  </si>
  <si>
    <t>142(1):119-126</t>
  </si>
  <si>
    <t>https://pubmed.ncbi.nlm.nih.gov/32617723</t>
  </si>
  <si>
    <t>https://link.springer.com/article/10.1007/s10633-020-09778-9</t>
  </si>
  <si>
    <t>['Polubothu S', 'Abdin D', 'Barysch M', 'Thomas A', 'Bulstrode N', 'Evans R', 'Solman L', 'Obwegeser J', 'Hennekam RC', 'Weibel L', 'Calder A', 'Di Donato N', 'Kinsler VA']</t>
  </si>
  <si>
    <t>Dermatological signs lead to discovery of mosaic ACTB variants in segmental odontomaxillary dysplasia</t>
  </si>
  <si>
    <t>183(6):1128-1130</t>
  </si>
  <si>
    <t>https://pubmed.ncbi.nlm.nih.gov/32585735</t>
  </si>
  <si>
    <t>https://academic.oup.com/bjd/article-lookup/doi/10.1111/bjd.19339</t>
  </si>
  <si>
    <t>['Cave A', 'Plumptre I', 'Mellerio JE', 'Martinez AE', 'Kinsler VA']</t>
  </si>
  <si>
    <t>The adverse effect profile of acitretin in a pediatric dermatology population-Longitudinal cohort study and recommendations for monitoring</t>
  </si>
  <si>
    <t>1-Apr-2020</t>
  </si>
  <si>
    <t>83(6):1779-1781</t>
  </si>
  <si>
    <t>https://pubmed.ncbi.nlm.nih.gov/32246970</t>
  </si>
  <si>
    <t>https://www.clinicalkey.com/content/playBy/pii?v=S0190-9622(20)30505-3</t>
  </si>
  <si>
    <t>['Muthiah S', 'Polubothu S', 'Husain A', 'Oliphant T', 'Kinsler VA', 'Rajan N']</t>
  </si>
  <si>
    <t>A mosaic variant in MAP2K1 is associated with giant naevus spilus-type congenital melanocytic naevus and melanoma development</t>
  </si>
  <si>
    <t>26-May-2020</t>
  </si>
  <si>
    <t>183(4):760-761</t>
  </si>
  <si>
    <t>https://pubmed.ncbi.nlm.nih.gov/32271937</t>
  </si>
  <si>
    <t>https://academic.oup.com/bjd/article-lookup/doi/10.1111/bjd.19118</t>
  </si>
  <si>
    <t>['Mestach L', 'Polubothu S', 'Calder A', 'Denayer E', 'Gholam K', 'Legius E', 'Levtchenko E', 'Van Laethem A', 'Brems H', 'Kinsler VA', 'Morren MA']</t>
  </si>
  <si>
    <t>Keratinocytic epidermal nevi associated with localized fibro-osseous lesions without hypophosphatemia</t>
  </si>
  <si>
    <t>14-Jul-2020</t>
  </si>
  <si>
    <t>37(5):890-895</t>
  </si>
  <si>
    <t>https://pubmed.ncbi.nlm.nih.gov/32662096</t>
  </si>
  <si>
    <t>https://onlinelibrary.wiley.com/doi/10.1111/pde.14254</t>
  </si>
  <si>
    <t>['Balogh E', 'Chandler JC', 'Varga M', 'Tahoun M', 'Menyhárd DK', 'Schay G', 'Goncalves T', 'Hamar R', 'Légrádi R', 'Szekeres Á', 'Gribouval O', 'Kleta R', 'Stanescu H', 'Bockenhauer D', 'Kerti A', 'Williams H', 'Kinsler V', 'Di WL', 'Curtis D', 'Kolatsi-Joannou M', 'Hammid H', 'Szőcs A', 'Perczel K', 'Maka E', 'Toldi G', 'Sava F', 'Arrondel C', 'Kardos M', 'Fintha A', 'Hossain A', "D'Arco F", 'Kaliakatsos M', 'Koeglmeier J', 'Mifsud W', 'Moosajee M', 'Faro A', 'Jávorszky E', 'Rudas G', 'Saied MH', 'Marzouk S', 'Kelen K', 'Götze J', 'Reusz G', 'Tulassay T', 'Dragon F', 'Mollet G', 'Motameny S', 'Thiele H', 'Dorval G', 'Nürnberg P', 'Perczel A', 'Szabó AJ', 'Long DA', 'Tomita K', 'Antignac C', 'Waters AM', 'Tory K']</t>
  </si>
  <si>
    <t>Pseudouridylation defect due to DKC1 and NOP10 mutations causes nephrotic syndrome with cataracts, hearing impairment, and enterocolitis</t>
  </si>
  <si>
    <t>30-Jun-2020</t>
  </si>
  <si>
    <t>17-Jun-2020</t>
  </si>
  <si>
    <t>Proceedings of the National Academy of Sciences of the United States of America</t>
  </si>
  <si>
    <t>117(26):15137-15147</t>
  </si>
  <si>
    <t>https://pubmed.ncbi.nlm.nih.gov/32554502</t>
  </si>
  <si>
    <t>https://www.pnas.org/doi/10.1073/pnas.2002328117?url_ver=Z39.88-2003&amp;rfr_id=ori:rid:crossref.org&amp;rfr_dat=cr_pub  0pubmed</t>
  </si>
  <si>
    <t>['Polubothu S', 'Al-Olabi L', 'Carmen Del Boente M', 'Chacko A', 'Eleftheriou G', 'Glover M', 'Jiménez-Gallo D', 'Jones EA', 'Lomas D', 'Fölster-Holst R', 'Syed S', 'Tasani M', 'Thomas A', 'Tisdall M', 'Torrelo A', 'Aylett S', 'Kinsler VA']</t>
  </si>
  <si>
    <t>GNA11 Mutation as a Cause of Sturge-Weber Syndrome: Expansion of the Phenotypic Spectrum of G(α/11) Mosaicism and the Associated Clinical Diagnoses</t>
  </si>
  <si>
    <t>May-2020</t>
  </si>
  <si>
    <t>12-Dec-2019</t>
  </si>
  <si>
    <t>140(5):1110-1113</t>
  </si>
  <si>
    <t>https://pubmed.ncbi.nlm.nih.gov/31838126</t>
  </si>
  <si>
    <t>http://hdl.handle.net/10668/14830</t>
  </si>
  <si>
    <t>['Lee MY', 'Wang HZ', 'White TW', 'Brooks T', 'Pittman A', 'Halai H', 'Petrova A', 'Xu D', 'Hart SL', 'Kinsler VA', 'Di WL']</t>
  </si>
  <si>
    <t>Allele-Specific Small Interfering RNA Corrects Aberrant Cellular Phenotype in Keratitis-Ichthyosis-Deafness Syndrome Keratinocytes</t>
  </si>
  <si>
    <t>140(5):1035-1044.e7</t>
  </si>
  <si>
    <t>Journal Article | Research Support, N.I.H., Extramural | Research Support, Non-U.S. Gov't</t>
  </si>
  <si>
    <t>https://pubmed.ncbi.nlm.nih.gov/31705875</t>
  </si>
  <si>
    <t>https://linkinghub.elsevier.com/retrieve/pii/S0022-202X(19)33381-0</t>
  </si>
  <si>
    <t>['Kinsler VA', 'Boccara O', 'Fraitag S', 'Torrelo A', 'Vabres P', 'Diociaiuti A']</t>
  </si>
  <si>
    <t>Mosaic abnormalities of the skin: review and guidelines from the European Reference Network for rare skin diseases</t>
  </si>
  <si>
    <t>18-Jul-2019</t>
  </si>
  <si>
    <t>182(3):552-563</t>
  </si>
  <si>
    <t>https://pubmed.ncbi.nlm.nih.gov/30920652</t>
  </si>
  <si>
    <t>https://academic.oup.com/bjd/article-lookup/doi/10.1111/bjd.17924</t>
  </si>
  <si>
    <t>Final congenital melanocytic naevi colour is determined by normal skin colour and unaltered by superficial removal techniques: a longitudinal study</t>
  </si>
  <si>
    <t>182(3):721-728</t>
  </si>
  <si>
    <t>https://pubmed.ncbi.nlm.nih.gov/31120141</t>
  </si>
  <si>
    <t>https://europepmc.org/abstract/MED/31120141</t>
  </si>
  <si>
    <t>['Vabres P', 'Sorlin A', 'Kholmanskikh SS', 'Demeer B', 'St-Onge J', 'Duffourd Y', 'Kuentz P', 'Courcet JB', 'Carmignac V', 'Garret P', 'Bessis D', 'Boute O', 'Bron A', 'Captier G', 'Carmi E', 'Devauchelle B', 'Geneviève D', 'Gondry-Jouet C', 'Guibaud L', 'Lafon A', 'Mathieu-Dramard M', 'Thevenon J', 'Dobyns WB', 'Bernard G', 'Polubothu S', 'Faravelli F', 'Kinsler VA', 'Thauvin C', 'Faivre L', 'Ross ME', 'Rivière JB']</t>
  </si>
  <si>
    <t>Author Correction: Postzygotic inactivating mutations of RHOA cause a mosaic neuroectodermal syndrome</t>
  </si>
  <si>
    <t>52(3):353</t>
  </si>
  <si>
    <t>Journal Article | Published Erratum</t>
  </si>
  <si>
    <t>https://pubmed.ncbi.nlm.nih.gov/32034319</t>
  </si>
  <si>
    <t>https://www.nature.com/articles/s41588-019-0565-x</t>
  </si>
  <si>
    <t>['Polubothu S', 'McGuire N', 'Al-Olabi L', 'Baird W', 'Bulstrode N', 'Chalker J', 'Josifova D', 'Lomas D', "O'Hara J", 'Ong J', 'Rampling D', 'Stadnik P', 'Thomas A', 'Wedgeworth E', 'Sebire NJ', 'Kinsler VA']</t>
  </si>
  <si>
    <t>Does the gene matter? Genotype-phenotype and genotype-outcome associations in congenital melanocytic naevi</t>
  </si>
  <si>
    <t>9-Aug-2019</t>
  </si>
  <si>
    <t>182(2):434-443</t>
  </si>
  <si>
    <t>https://pubmed.ncbi.nlm.nih.gov/31111470</t>
  </si>
  <si>
    <t>https://europepmc.org/abstract/MED/31111470</t>
  </si>
  <si>
    <t>['Sliepka JM', 'McGriff SC', 'Rossetti LZ', 'Bizargity P', 'Streff H', 'Lee YS', 'Dai H', 'Polubothu S', 'Lee G', 'Ren V', 'Hunter JV', 'Curry DJ', 'Scaglia F', 'Adesina AM', 'Ali I', 'Kinsler V', 'Burrage LC', 'Marafi D']</t>
  </si>
  <si>
    <t>GNA11 brain somatic pathogenic variant in an individual with phacomatosis pigmentovascularis</t>
  </si>
  <si>
    <t>30-Oct-2019</t>
  </si>
  <si>
    <t>Neurology. Genetics</t>
  </si>
  <si>
    <t>5(6):e366</t>
  </si>
  <si>
    <t>https://pubmed.ncbi.nlm.nih.gov/31872050</t>
  </si>
  <si>
    <t>https://europepmc.org/abstract/MED/31872050</t>
  </si>
  <si>
    <t>51(11):1660</t>
  </si>
  <si>
    <t>https://pubmed.ncbi.nlm.nih.gov/31611689</t>
  </si>
  <si>
    <t>https://www.nature.com/articles/s41588-019-0527-3</t>
  </si>
  <si>
    <t>['Kittler NW', 'Mathes EF', 'Kinsler V', 'Frieden IJ']</t>
  </si>
  <si>
    <t>The biker-glove pattern of congenital melanocytic nevi</t>
  </si>
  <si>
    <t>25-Aug-2019</t>
  </si>
  <si>
    <t>36(6):918-921</t>
  </si>
  <si>
    <t>https://pubmed.ncbi.nlm.nih.gov/31448441</t>
  </si>
  <si>
    <t>https://onlinelibrary.wiley.com/doi/10.1111/pde.13939</t>
  </si>
  <si>
    <t>Postzygotic inactivating mutations of RHOA cause a mosaic neuroectodermal syndrome</t>
  </si>
  <si>
    <t>51(10):1438-1441</t>
  </si>
  <si>
    <t>https://pubmed.ncbi.nlm.nih.gov/31570889</t>
  </si>
  <si>
    <t>https://europepmc.org/abstract/MED/31570889</t>
  </si>
  <si>
    <t>['Funkhouser CH', 'Kinsler VA', 'Frieden IJ']</t>
  </si>
  <si>
    <t>Striking contiguous depigmentation across the lower limbs in piebaldism and its implications for understanding melanocytic migration and development</t>
  </si>
  <si>
    <t>14-Apr-2019</t>
  </si>
  <si>
    <t>36(4):511-513</t>
  </si>
  <si>
    <t>https://pubmed.ncbi.nlm.nih.gov/30983016</t>
  </si>
  <si>
    <t>https://onlinelibrary.wiley.com/doi/10.1111/pde.13831</t>
  </si>
  <si>
    <t>['Plumptre I', 'Stuart G', 'Cerullo A', 'Kinsler VA']</t>
  </si>
  <si>
    <t>Sedation for screening MRI in patients with congenital melanocytic naevi under the age of one is a successful, safe and economical first-line approach</t>
  </si>
  <si>
    <t>3-Dec-2018</t>
  </si>
  <si>
    <t>180(3):668-669</t>
  </si>
  <si>
    <t>https://pubmed.ncbi.nlm.nih.gov/30281787</t>
  </si>
  <si>
    <t>https://europepmc.org/abstract/MED/30281787</t>
  </si>
  <si>
    <t>['Polubothu S', 'Glover M', 'Holder SE', 'Kinsler VA']</t>
  </si>
  <si>
    <t>20-Sep-2018</t>
  </si>
  <si>
    <t>179(5):1214-1215</t>
  </si>
  <si>
    <t>https://pubmed.ncbi.nlm.nih.gov/30007077</t>
  </si>
  <si>
    <t>https://europepmc.org/abstract/MED/30007077</t>
  </si>
  <si>
    <t>['de la Rosa Carrillo D', 'Vindenes H', 'Kinsler VA', 'Rønnestad A', 'Ringstad G', 'Müller LO', 'Tafjord S', 'Tønseth KA', 'Kvamme B', 'Clausen OPF']</t>
  </si>
  <si>
    <t>Aggressive melanoma in an infant with congenital melanocytic nevus syndrome and multiple, NRAS and BRAF mutation-negative nodules</t>
  </si>
  <si>
    <t>12-Jul-2018</t>
  </si>
  <si>
    <t>35(5):e281-e285</t>
  </si>
  <si>
    <t>https://pubmed.ncbi.nlm.nih.gov/29999207</t>
  </si>
  <si>
    <t>https://onlinelibrary.wiley.com/doi/10.1111/pde.13595</t>
  </si>
  <si>
    <t>['Al-Olabi L', 'Polubothu S', 'Dowsett K', 'Andrews KA', 'Stadnik P', 'Joseph AP', 'Knox R', 'Pittman A', 'Clark G', 'Baird W', 'Bulstrode N', 'Glover M', 'Gordon K', 'Hargrave D', 'Huson SM', 'Jacques TS', 'James G', 'Kondolf H', 'Kangesu L', 'Keppler-Noreuil KM', 'Khan A', 'Lindhurst MJ', 'Lipson M', 'Mansour S', "O'Hara J", 'Mahon C', 'Mosica A', 'Moss C', 'Murthy A', 'Ong J', 'Parker VE', 'Rivière JB', 'Sapp JC', 'Sebire NJ', 'Shah R', 'Sivakumar B', 'Thomas A', 'Virasami A', 'Waelchli R', 'Zeng Z', 'Biesecker LG', 'Barnacle A', 'Topf M', 'Semple RK', 'Patton EE', 'Kinsler VA']</t>
  </si>
  <si>
    <t>2-Apr-2018</t>
  </si>
  <si>
    <t>12-Mar-2018</t>
  </si>
  <si>
    <t>The Journal of clinical investigation</t>
  </si>
  <si>
    <t>128(4):1496-1508</t>
  </si>
  <si>
    <t>https://pubmed.ncbi.nlm.nih.gov/29461977</t>
  </si>
  <si>
    <t>https://europepmc.org/abstract/MED/29461977</t>
  </si>
  <si>
    <t>['Thomas AC', 'Heux P', 'Santos C', 'Arulvasan W', 'Solanky N', 'Carey ME', 'Gerrelli D', 'Kinsler VA', 'Etchevers HC']</t>
  </si>
  <si>
    <t>Widespread dynamic and pleiotropic expression of the melanocortin-1-receptor (MC1R) system is conserved across chick, mouse and human embryonic development</t>
  </si>
  <si>
    <t>15-Mar-2018</t>
  </si>
  <si>
    <t>8-Jan-2018</t>
  </si>
  <si>
    <t>Birth defects research</t>
  </si>
  <si>
    <t>110(5):443-455</t>
  </si>
  <si>
    <t>https://pubmed.ncbi.nlm.nih.gov/29316344</t>
  </si>
  <si>
    <t>https://europepmc.org/abstract/MED/29316344</t>
  </si>
  <si>
    <t>['Murthy AS', 'Kinsler V']</t>
  </si>
  <si>
    <t>White scarlike lesions in a female infant with bilious emesis and sixth nerve palsy</t>
  </si>
  <si>
    <t>35(2):242-243</t>
  </si>
  <si>
    <t>https://pubmed.ncbi.nlm.nih.gov/29575076</t>
  </si>
  <si>
    <t>https://onlinelibrary.wiley.com/doi/10.1111/pde.13403</t>
  </si>
  <si>
    <t>['Kinsler VA', 'Larue L']</t>
  </si>
  <si>
    <t>The patterns of birthmarks suggest a novel population of melanocyte precursors arising around the time of gastrulation</t>
  </si>
  <si>
    <t>13-Oct-2017</t>
  </si>
  <si>
    <t>Pigment cell &amp; melanoma research</t>
  </si>
  <si>
    <t>31(1):95-109</t>
  </si>
  <si>
    <t>https://pubmed.ncbi.nlm.nih.gov/28940934</t>
  </si>
  <si>
    <t>https://europepmc.org/abstract/MED/28940934</t>
  </si>
  <si>
    <t>['Polubothu S', 'Scott RH', 'Vabres P', 'Kinsler VA']</t>
  </si>
  <si>
    <t>Atypical dermal melanocytosis: a diagnostic clue in constitutional mismatch repair deficiency syndrome</t>
  </si>
  <si>
    <t>28-Sep-2017</t>
  </si>
  <si>
    <t>177(5):e185-e186</t>
  </si>
  <si>
    <t>Case Reports | Letter | Research Support, Non-U.S. Gov't | Review</t>
  </si>
  <si>
    <t>https://pubmed.ncbi.nlm.nih.gov/28369758</t>
  </si>
  <si>
    <t>https://europepmc.org/abstract/MED/28369758</t>
  </si>
  <si>
    <t>['Kinsler VA', "O'Hare P", 'Bulstrode N', 'Calonje JE', 'Chong WK', 'Hargrave D', 'Jacques T', 'Lomas D', 'Sebire NJ', 'Slater O']</t>
  </si>
  <si>
    <t>Melanoma in congenital melanocytic naevi</t>
  </si>
  <si>
    <t>4-Apr-2017</t>
  </si>
  <si>
    <t>176(5):1131-1143</t>
  </si>
  <si>
    <t>https://pubmed.ncbi.nlm.nih.gov/28078671</t>
  </si>
  <si>
    <t>https://europepmc.org/abstract/MED/28078671</t>
  </si>
  <si>
    <t>The ethnic profile of patients with birthmarks reveals interaction of germline and postzygotic genetics</t>
  </si>
  <si>
    <t>21-Apr-2017</t>
  </si>
  <si>
    <t>176(5):1385-1387</t>
  </si>
  <si>
    <t>https://pubmed.ncbi.nlm.nih.gov/28083870</t>
  </si>
  <si>
    <t>https://europepmc.org/abstract/MED/28083870</t>
  </si>
  <si>
    <t>['Kinsler VA', "O'Hare P", 'Jacques T', 'Hargrave D', 'Slater O']</t>
  </si>
  <si>
    <t>MEK inhibition appears to improve symptom control in primary NRAS-driven CNS melanoma in children</t>
  </si>
  <si>
    <t>11-Apr-2017</t>
  </si>
  <si>
    <t>British journal of cancer</t>
  </si>
  <si>
    <t>116(8):990-993</t>
  </si>
  <si>
    <t>https://pubmed.ncbi.nlm.nih.gov/28253523</t>
  </si>
  <si>
    <t>https://europepmc.org/abstract/MED/28253523</t>
  </si>
  <si>
    <t>['Busam KJ', 'Shah KN', 'Gerami P', 'Sitzman T', 'Jungbluth AA', 'Kinsler V']</t>
  </si>
  <si>
    <t>Reduced H3K27me3 Expression Is Common in Nodular Melanomas of Childhood Associated With Congenital Melanocytic Nevi But Not in Proliferative Nodules</t>
  </si>
  <si>
    <t>The American journal of surgical pathology</t>
  </si>
  <si>
    <t>41(3):396-404</t>
  </si>
  <si>
    <t>https://pubmed.ncbi.nlm.nih.gov/27849631</t>
  </si>
  <si>
    <t>https://europepmc.org/abstract/MED/27849631</t>
  </si>
  <si>
    <t>['Martins da Silva V', 'Kinsler V']</t>
  </si>
  <si>
    <t>Infantile haemangiomas do not occur more frequently in children with congenital melanocytic naevi</t>
  </si>
  <si>
    <t>7-Dec-2016</t>
  </si>
  <si>
    <t>176(2):510-511</t>
  </si>
  <si>
    <t>Letter | Research Support, N.I.H., Extramural | Research Support, Non-U.S. Gov't</t>
  </si>
  <si>
    <t>https://pubmed.ncbi.nlm.nih.gov/27273472</t>
  </si>
  <si>
    <t>https://europepmc.org/abstract/MED/27273472</t>
  </si>
  <si>
    <t>['Forde KM', 'Glover MT', 'Chong WK', 'Kinsler VA']</t>
  </si>
  <si>
    <t>Segmental hemangioma of the head and neck: High prevalence of PHACE syndrome</t>
  </si>
  <si>
    <t>76(2):356-358</t>
  </si>
  <si>
    <t>https://pubmed.ncbi.nlm.nih.gov/28089002</t>
  </si>
  <si>
    <t>https://www.clinicalkey.com/content/playBy/pii?v=S0190-9622(16)30477-7</t>
  </si>
  <si>
    <t>['Kinsler VA', 'Polubothu S', 'Calonje JE', 'Chong WK', 'Thompson D', 'Jacques TS', 'Morrogh D']</t>
  </si>
  <si>
    <t>Copy number abnormalities in new or progressive 'neurocutaneous melanosis' confirm it to be primary CNS melanoma</t>
  </si>
  <si>
    <t>8-Dec-2016</t>
  </si>
  <si>
    <t>Acta neuropathologica</t>
  </si>
  <si>
    <t>133(2):329-331</t>
  </si>
  <si>
    <t>https://pubmed.ncbi.nlm.nih.gov/27933403</t>
  </si>
  <si>
    <t>https://europepmc.org/abstract/MED/27933403</t>
  </si>
  <si>
    <t>['Polubothu S', 'Al-Olabi L', 'Wilson L', 'Chong WK', 'Kinsler VA']</t>
  </si>
  <si>
    <t>Extending the spectrum of AKT1 mosaicism: not just the Proteus syndrome</t>
  </si>
  <si>
    <t>23-Jun-2016</t>
  </si>
  <si>
    <t>175(3):612-4</t>
  </si>
  <si>
    <t>https://pubmed.ncbi.nlm.nih.gov/26872686</t>
  </si>
  <si>
    <t>https://europepmc.org/abstract/MED/26872686</t>
  </si>
  <si>
    <t>['Thomas AC', 'Zeng Z', 'Rivière JB', "O'Shaughnessy R", 'Al-Olabi L', 'St-Onge J', 'Atherton DJ', 'Aubert H', 'Bagazgoitia L', 'Barbarot S', 'Bourrat E', 'Chiaverini C', 'Chong WK', 'Duffourd Y', 'Glover M', 'Groesser L', 'Hadj-Rabia S', 'Hamm H', 'Happle R', 'Mushtaq I', 'Lacour JP', 'Waelchli R', 'Wobser M', 'Vabres P', 'Patton EE', 'Kinsler VA']</t>
  </si>
  <si>
    <t>Mosaic Activating Mutations in GNA11 and GNAQ Are Associated with Phakomatosis Pigmentovascularis and Extensive Dermal Melanocytosis</t>
  </si>
  <si>
    <t>14-Jan-2016</t>
  </si>
  <si>
    <t>136(4):770-778</t>
  </si>
  <si>
    <t>https://pubmed.ncbi.nlm.nih.gov/26778290</t>
  </si>
  <si>
    <t>https://linkinghub.elsevier.com/retrieve/pii/S0022-202X(16)00332-8</t>
  </si>
  <si>
    <t>['Castillo SD', 'Tzouanacou E', 'Zaw-Thin M', 'Berenjeno IM', 'Parker VE', 'Chivite I', 'Milà-Guasch M', 'Pearce W', 'Solomon I', 'Angulo-Urarte A', 'Figueiredo AM', 'Dewhurst RE', 'Knox RG', 'Clark GR', 'Scudamore CL', 'Badar A', 'Kalber TL', 'Foster J', 'Stuckey DJ', 'David AL', 'Phillips WA', 'Lythgoe MF', 'Wilson V', 'Semple RK', 'Sebire NJ', 'Kinsler VA', 'Graupera M', 'Vanhaesebroeck B']</t>
  </si>
  <si>
    <t>Somatic activating mutations in Pik3ca cause sporadic venous malformations in mice and humans</t>
  </si>
  <si>
    <t>Science translational medicine</t>
  </si>
  <si>
    <t>8(332):332ra43</t>
  </si>
  <si>
    <t>https://pubmed.ncbi.nlm.nih.gov/27030595</t>
  </si>
  <si>
    <t>https:///www.science.org/doi/10.1126/scitranslmed.aad9982?url_ver=Z39.88-2003&amp;rfr_id=ori:rid:crossref.org&amp;rfr_dat=cr_pub  0pubmed</t>
  </si>
  <si>
    <t>['Chen W', 'Kinsler VA', 'Macmillan D', 'Di WL']</t>
  </si>
  <si>
    <t>Tissue Kallikrein Inhibitors Based on the Sunflower Trypsin Inhibitor Scaffold - A Potential Therapeutic Intervention for Skin Diseases</t>
  </si>
  <si>
    <t>8-Nov-2016</t>
  </si>
  <si>
    <t>PloS one</t>
  </si>
  <si>
    <t>11(11):e0166268</t>
  </si>
  <si>
    <t>https://pubmed.ncbi.nlm.nih.gov/27824929</t>
  </si>
  <si>
    <t>https://europepmc.org/abstract/MED/27824929</t>
  </si>
  <si>
    <t>['Waelchli R', 'Williams J', 'Cole T', 'Dattani M', 'Hindmarsh P', 'Kennedy H', 'Martinez A', 'Khan S', 'Semple RK', 'White A', 'Sebire N', 'Healy E', 'Moore G', 'Kinsler VA']</t>
  </si>
  <si>
    <t>Growth and hormone profiling in children with congenital melanocytic naevi</t>
  </si>
  <si>
    <t>17-Nov-2015</t>
  </si>
  <si>
    <t>173(6):1471-8</t>
  </si>
  <si>
    <t>https://pubmed.ncbi.nlm.nih.gov/26286459</t>
  </si>
  <si>
    <t>https://europepmc.org/abstract/MED/26286459</t>
  </si>
  <si>
    <t>['Pawlikowski JS', 'Brock C', 'Chen SC', 'Al-Olabi L', 'Nixon C', 'McGregor F', 'Paine S', 'Chanudet E', 'Lambie W', 'Holmes WM', 'Mullin JM', 'Richmond A', 'Wu H', 'Blyth K', 'King A', 'Kinsler VA', 'Adams PD']</t>
  </si>
  <si>
    <t>Acute Inhibition of MEK Suppresses Congenital Melanocytic Nevus Syndrome in a Murine Model Driven by Activated NRAS and Wnt Signaling</t>
  </si>
  <si>
    <t>16-Jul-2015</t>
  </si>
  <si>
    <t>135(11):2902</t>
  </si>
  <si>
    <t>https://pubmed.ncbi.nlm.nih.gov/26178707</t>
  </si>
  <si>
    <t>https://linkinghub.elsevier.com/retrieve/pii/S0022-202X(15)41886-X</t>
  </si>
  <si>
    <t>['Waelchli R', 'Aylett SE', 'Atherton D', 'Thompson DJ', 'Chong WK', 'Kinsler VA']</t>
  </si>
  <si>
    <t>Classification of neurological abnormalities in children with congenital melanocytic naevus syndrome identifies magnetic resonance imaging as the best predictor of clinical outcome</t>
  </si>
  <si>
    <t>27-Aug-2015</t>
  </si>
  <si>
    <t>173(3):739-50</t>
  </si>
  <si>
    <t>https://pubmed.ncbi.nlm.nih.gov/25966033</t>
  </si>
  <si>
    <t>https://europepmc.org/abstract/MED/25966033</t>
  </si>
  <si>
    <t>27-Mar-2015</t>
  </si>
  <si>
    <t>135(8):2093-2101</t>
  </si>
  <si>
    <t>Journal Article | Research Support, N.I.H., Extramural | Research Support, Non-U.S. Gov't | Research Support, U.S. Gov't, Non-P.H.S.</t>
  </si>
  <si>
    <t>https://pubmed.ncbi.nlm.nih.gov/25815427</t>
  </si>
  <si>
    <t>https://linkinghub.elsevier.com/retrieve/pii/S0022-202X(15)39033-3</t>
  </si>
  <si>
    <t>['Estapé A', 'Josifova D', 'Rampling D', 'Glover M', 'Kinsler VA']</t>
  </si>
  <si>
    <t>Congenital hemidysplasia with ichthyosiform naevus and limb defects (CHILD) syndrome without hemidysplasia</t>
  </si>
  <si>
    <t>28-May-2015</t>
  </si>
  <si>
    <t>173(1):304-7</t>
  </si>
  <si>
    <t>https://pubmed.ncbi.nlm.nih.gov/25533639</t>
  </si>
  <si>
    <t>https://europepmc.org/abstract/MED/25533639</t>
  </si>
  <si>
    <t>['Kinsler VA', 'Drury S', 'Khan A', 'Waelchli R', 'Rukaite G', 'Barnicoat A', 'Lench N', 'Harper JI', "O'Shaughnessy RF"]</t>
  </si>
  <si>
    <t>A novel microdeletion in LOR causing autosomal dominant loricrin keratoderma</t>
  </si>
  <si>
    <t>9-Dec-2014</t>
  </si>
  <si>
    <t>172(1):262-4</t>
  </si>
  <si>
    <t>https://pubmed.ncbi.nlm.nih.gov/25142840</t>
  </si>
  <si>
    <t>https://europepmc.org/abstract/MED/25142840</t>
  </si>
  <si>
    <t>['Fuggle NR', 'Bragoli W', 'Mahto A', 'Glover M', 'Martinez AE', 'Kinsler VA']</t>
  </si>
  <si>
    <t>The adverse effect profile of oral azathioprine in pediatric atopic dermatitis, and recommendations for monitoring</t>
  </si>
  <si>
    <t>4-Nov-2014</t>
  </si>
  <si>
    <t>72(1):108-14</t>
  </si>
  <si>
    <t>https://pubmed.ncbi.nlm.nih.gov/25440430</t>
  </si>
  <si>
    <t>https://www.clinicalkey.com/content/playBy/pii?v=S0190-9622(14)01905-7</t>
  </si>
  <si>
    <t>['Kinsler VA', 'Krengel S', 'Riviere JB', 'Waelchli R', 'Chapusot C', 'Al-Olabi L', 'Faivre L', 'Haenssle HA', 'Weibel L', 'Jeudy G', 'Vabres P']</t>
  </si>
  <si>
    <t>Next-generation sequencing of nevus spilus-type congenital melanocytic nevus: exquisite genotype-phenotype correlation in mosaic RASopathies</t>
  </si>
  <si>
    <t>21-Apr-2014</t>
  </si>
  <si>
    <t>134(10):2658-2660</t>
  </si>
  <si>
    <t>Case Reports | Letter | Research Support, Non-U.S. Gov't</t>
  </si>
  <si>
    <t>https://pubmed.ncbi.nlm.nih.gov/24751729</t>
  </si>
  <si>
    <t>https://linkinghub.elsevier.com/retrieve/pii/S0022-202X(15)36511-8</t>
  </si>
  <si>
    <t>['Waelchli R', 'Aylett SE', 'Robinson K', 'Chong WK', 'Martinez AE', 'Kinsler VA']</t>
  </si>
  <si>
    <t>New vascular classification of port-wine stains: improving prediction of Sturge-Weber risk</t>
  </si>
  <si>
    <t>171(4):861-7</t>
  </si>
  <si>
    <t>https://pubmed.ncbi.nlm.nih.gov/24976116</t>
  </si>
  <si>
    <t>https://europepmc.org/abstract/MED/24976116</t>
  </si>
  <si>
    <t>['Youssef G', 'Ono M', 'Brown SJ', 'Kinsler VA', 'Sebire NJ', 'Harper JI', "O'Shaughnessy RFL"]</t>
  </si>
  <si>
    <t>Identifying a hyperkeratosis signature in autosomal recessive congenital ichthyosis: Mdm2 inhibition prevents hyperkeratosis in a rat ARCI model</t>
  </si>
  <si>
    <t>4-Sep-2013</t>
  </si>
  <si>
    <t>134(3):858-861</t>
  </si>
  <si>
    <t>https://pubmed.ncbi.nlm.nih.gov/24005053</t>
  </si>
  <si>
    <t>https://linkinghub.elsevier.com/retrieve/pii/S0022-202X(15)36687-2</t>
  </si>
  <si>
    <t>['Kinsler VA', 'Thomas AC', 'Ishida M', 'Bulstrode NW', 'Loughlin S', 'Hing S', 'Chalker J', 'McKenzie K', 'Abu-Amero S', 'Slater O', 'Chanudet E', 'Palmer R', 'Morrogh D', 'Stanier P', 'Healy E', 'Sebire NJ', 'Moore GE']</t>
  </si>
  <si>
    <t>Multiple congenital melanocytic nevi and neurocutaneous melanosis are caused by postzygotic mutations in codon 61 of NRAS</t>
  </si>
  <si>
    <t>7-Feb-2013</t>
  </si>
  <si>
    <t>133(9):2229-36</t>
  </si>
  <si>
    <t>https://pubmed.ncbi.nlm.nih.gov/23392294</t>
  </si>
  <si>
    <t>https://linkinghub.elsevier.com/retrieve/pii/S0022-202X(15)36385-5</t>
  </si>
  <si>
    <t>['Kinsler V']</t>
  </si>
  <si>
    <t>Letters to the editor: Neurocutaneous melanosis</t>
  </si>
  <si>
    <t>19-Jul-2013</t>
  </si>
  <si>
    <t>Journal of neurosurgery. Pediatrics</t>
  </si>
  <si>
    <t>12(3):307-8</t>
  </si>
  <si>
    <t>https://pubmed.ncbi.nlm.nih.gov/23870039</t>
  </si>
  <si>
    <t>https://thejns.org/doi/10.3171/2013.5.PEDS13240</t>
  </si>
  <si>
    <t>['Kinsler VA', 'Anderson G', 'Latimer B', 'Natarajan D', 'Healy E', 'Moore GE', 'Sebire NJ']</t>
  </si>
  <si>
    <t>Immunohistochemical and ultrastructural features of congenital melanocytic naevus cells support a stem-cell phenotype</t>
  </si>
  <si>
    <t>169(2):374-83</t>
  </si>
  <si>
    <t>https://pubmed.ncbi.nlm.nih.gov/23517330</t>
  </si>
  <si>
    <t>https://europepmc.org/abstract/MED/23517330</t>
  </si>
  <si>
    <t>['Kinsler VA', 'Abu-Amero S', 'Budd P', 'Jackson IJ', 'Ring SM', 'Northstone K', 'Atherton DJ', 'Bulstrode NW', 'Stanier P', 'Hennekam RC', 'Sebire NJ', 'Moore GE', 'Healy E']</t>
  </si>
  <si>
    <t>Germline melanocortin-1-receptor genotype is associated with severity of cutaneous phenotype in congenital melanocytic nevi: a role for MC1R in human fetal development</t>
  </si>
  <si>
    <t>10-May-2012</t>
  </si>
  <si>
    <t>132(8):2026-32</t>
  </si>
  <si>
    <t>https://pubmed.ncbi.nlm.nih.gov/22572819</t>
  </si>
  <si>
    <t>https://linkinghub.elsevier.com/retrieve/pii/S0022-202X(15)35839-5</t>
  </si>
  <si>
    <t>['Kinsler V', 'Shaw AC', 'Merks JH', 'Hennekam RC']</t>
  </si>
  <si>
    <t>The face in congenital melanocytic nevus syndrome</t>
  </si>
  <si>
    <t>21-Mar-2012</t>
  </si>
  <si>
    <t>American journal of medical genetics. Part A</t>
  </si>
  <si>
    <t>158A(5):1014-9</t>
  </si>
  <si>
    <t>https://pubmed.ncbi.nlm.nih.gov/22438093</t>
  </si>
  <si>
    <t>https://onlinelibrary.wiley.com/doi/10.1002/ajmg.a.34217</t>
  </si>
  <si>
    <t>['Kinsler VA', 'Paine SM', 'Anderson GW', 'Wijesekara DS', 'Sebire NJ', 'Chong WK', 'Harkness W', 'Aylett SE', 'Jacques TS']</t>
  </si>
  <si>
    <t>Neuropathology of neurocutaneous melanosis: histological foci of melanotic neurones and glia may be undetectable on MRI</t>
  </si>
  <si>
    <t>123(3):453-6</t>
  </si>
  <si>
    <t>https://pubmed.ncbi.nlm.nih.gov/22294043</t>
  </si>
  <si>
    <t>https://europepmc.org/abstract/MED/22294043</t>
  </si>
  <si>
    <t>Satellite lesions in congenital melanocytic nevi--time for a change of name</t>
  </si>
  <si>
    <t>28(2):212-3</t>
  </si>
  <si>
    <t>https://pubmed.ncbi.nlm.nih.gov/21418289</t>
  </si>
  <si>
    <t>https://europepmc.org/abstract/MED/21418289</t>
  </si>
  <si>
    <t>['Kinsler V', 'Bulstrode N']</t>
  </si>
  <si>
    <t>The role of surgery in the management of congenital melanocytic naevi in children: a perspective from Great Ormond Street Hospital</t>
  </si>
  <si>
    <t>May-2009</t>
  </si>
  <si>
    <t>25-Feb-2009</t>
  </si>
  <si>
    <t>Journal of plastic, reconstructive &amp; aesthetic surgery : JPRAS</t>
  </si>
  <si>
    <t>62(5):595-601</t>
  </si>
  <si>
    <t>https://pubmed.ncbi.nlm.nih.gov/19244003</t>
  </si>
  <si>
    <t>https://www.clinicalkey.com/content/playBy/pii?v=S1748-6815(09)00018-7</t>
  </si>
  <si>
    <t>['Kinsler VA', 'Birley J', 'Atherton DJ']</t>
  </si>
  <si>
    <t>Great Ormond Street Hospital for Children Registry for Congenital Melanocytic Naevi: prospective study 1988-2007. Part 2--Evaluation of treatments</t>
  </si>
  <si>
    <t>22-Oct-2008</t>
  </si>
  <si>
    <t>160(2):387-92</t>
  </si>
  <si>
    <t>https://pubmed.ncbi.nlm.nih.gov/19016692</t>
  </si>
  <si>
    <t>https://academic.oup.com/bjd/article-lookup/doi/10.1111/j.1365-2133.2008.08901.x</t>
  </si>
  <si>
    <t>Great Ormond Street Hospital for Children Registry for congenital melanocytic naevi: prospective study 1988-2007. Part 1-epidemiology, phenotype and outcomes</t>
  </si>
  <si>
    <t>160(1):143-50</t>
  </si>
  <si>
    <t>https://pubmed.ncbi.nlm.nih.gov/18811688</t>
  </si>
  <si>
    <t>https://academic.oup.com/bjd/article-lookup/doi/10.1111/j.1365-2133.2008.08849.x</t>
  </si>
  <si>
    <t>['Kinsler VA', 'Chong WK', 'Aylett SE', 'Atherton DJ']</t>
  </si>
  <si>
    <t>Complications of congenital melanocytic naevi in children: analysis of 16 years' experience and clinical practice</t>
  </si>
  <si>
    <t>30-Jul-2008</t>
  </si>
  <si>
    <t>159(4):907-14</t>
  </si>
  <si>
    <t>https://pubmed.ncbi.nlm.nih.gov/18671780</t>
  </si>
  <si>
    <t>https://academic.oup.com/bjd/article-lookup/doi/10.1111/j.1365-2133.2008.08775.x</t>
  </si>
  <si>
    <t>['Kinsler VA', 'Hawk JL', 'Atherton DJ']</t>
  </si>
  <si>
    <t>Diffuse cutaneous mastocytosis treated with psoralen photochemotherapy: case report and review of the literature</t>
  </si>
  <si>
    <t>152(1):179-80</t>
  </si>
  <si>
    <t>Case Reports | Letter | Review</t>
  </si>
  <si>
    <t>https://pubmed.ncbi.nlm.nih.gov/15656827</t>
  </si>
  <si>
    <t>https://academic.oup.com/bjd/article-lookup/doi/10.1111/j.1365-2133.2004.06300.x</t>
  </si>
  <si>
    <t>['Kinsler VA', 'Aylett SE', 'Coley SC', 'Chong WK', 'Atherton DJ']</t>
  </si>
  <si>
    <t>Central nervous system imaging and congenital melanocytic naevi</t>
  </si>
  <si>
    <t>Feb-2001</t>
  </si>
  <si>
    <t>Archives of disease in childhood</t>
  </si>
  <si>
    <t>84(2):152-5</t>
  </si>
  <si>
    <t>https://pubmed.ncbi.nlm.nih.gov/11159293</t>
  </si>
  <si>
    <t>https://europepmc.org/abstract/MED/11159293</t>
  </si>
  <si>
    <t>['Michie C', 'Kinsler V', 'Tulloh R', 'Davidson S']</t>
  </si>
  <si>
    <t>Recurrent skin peeling following Kawasaki disease</t>
  </si>
  <si>
    <t>Oct-2000</t>
  </si>
  <si>
    <t>83(4):353-5</t>
  </si>
  <si>
    <t>https://pubmed.ncbi.nlm.nih.gov/10999876</t>
  </si>
  <si>
    <t>https://europepmc.org/abstract/MED/10999876</t>
  </si>
  <si>
    <t>['Kinsler VA', 'Thornton S', 'Ashford ML', 'Melin P', 'Smith SK']</t>
  </si>
  <si>
    <t>The effect of the oxytocin antagonists F314 and F792 on the in vitro contractility of human myometrium</t>
  </si>
  <si>
    <t>Apr-1996</t>
  </si>
  <si>
    <t>British journal of obstetrics and gynaecology</t>
  </si>
  <si>
    <t>103(4):373-5</t>
  </si>
  <si>
    <t>https://pubmed.ncbi.nlm.nih.gov/8605137</t>
  </si>
  <si>
    <t>['Kinsler V', 'Carpenter RH']</t>
  </si>
  <si>
    <t>Saccadic eye movements while reading music</t>
  </si>
  <si>
    <t>May-1995</t>
  </si>
  <si>
    <t>Vision research</t>
  </si>
  <si>
    <t>35(10):1447-58</t>
  </si>
  <si>
    <t>https://pubmed.ncbi.nlm.nih.gov/7645273</t>
  </si>
  <si>
    <t>https://linkinghub.elsevier.com/retrieve/pii/0042-6989(95)98724-N</t>
  </si>
  <si>
    <t>McPherson T</t>
  </si>
  <si>
    <t>['Paljärvi T', 'McPherson T', 'Thompson C', 'Luciano S', 'Herttua K', 'Fazel S']</t>
  </si>
  <si>
    <t>Neuropsychiatric diagnoses after isotretinoin initiation in pediatric acne patients: A retrospective cohort study</t>
  </si>
  <si>
    <t>23-May-2024</t>
  </si>
  <si>
    <t>91(3):571-573</t>
  </si>
  <si>
    <t>https://pubmed.ncbi.nlm.nih.gov/38789045</t>
  </si>
  <si>
    <t>https://www.clinicalkey.com/content/playBy/pii?v=S0190-9622(24)00804-1</t>
  </si>
  <si>
    <t>['Phillips C', 'Russell E', 'McNiven A', 'McPherson T']</t>
  </si>
  <si>
    <t>A qualitative study of psychological morbidity in paediatric survivors of Stevens﻿-Johnson syndrome/toxic epidermal necrolysis</t>
  </si>
  <si>
    <t>16-Jul-2024</t>
  </si>
  <si>
    <t>191(2):293-295</t>
  </si>
  <si>
    <t>https://pubmed.ncbi.nlm.nih.gov/38606681</t>
  </si>
  <si>
    <t>https://academic.oup.com/bjd/article-lookup/doi/10.1093/bjd/ljae154</t>
  </si>
  <si>
    <t>['Bruce G', 'Rosala-Hallas A', 'Jones AP', 'Turner C', 'Dalton N', 'Hilger E', 'Baron S', 'Beattie P', 'Browne F', 'Brown SJ', 'Gach JE', 'Hearn R', 'Esdaile B', 'Cork MJ', 'Howard E', 'Greenblatt D', 'August S', 'Lovgren ML', 'Ashoor F', 'McPherson T', "O'Kane D", 'Ravenscroft J', 'Shaw L', 'Spowart C', 'Thomas BR', 'Sach T', 'Wan M', 'Irvine AD', 'Sinha MD', 'Flohr C']</t>
  </si>
  <si>
    <t>The effects of ciclosporin and methotrexate on kidney function in the treatment of severe atopic dermatitis in children - results from the TREAT trial</t>
  </si>
  <si>
    <t>15-Jul-2024</t>
  </si>
  <si>
    <t>https://pubmed.ncbi.nlm.nih.gov/39009427</t>
  </si>
  <si>
    <t>https://academic.oup.com/bjd/article-lookup/doi/10.1093/bjd/ljae276</t>
  </si>
  <si>
    <t>['Melchionda V', 'Ieremia E', 'Matin R', 'McPherson T']</t>
  </si>
  <si>
    <t>Five paediatric patients with mycosis fungoides and our approach to provide age-appropriate information and psychological support</t>
  </si>
  <si>
    <t>49(5):497-501</t>
  </si>
  <si>
    <t>https://pubmed.ncbi.nlm.nih.gov/38169346</t>
  </si>
  <si>
    <t>https://academic.oup.com/ced/article-lookup/doi/10.1093/ced/llad457</t>
  </si>
  <si>
    <t>['Skrek S', 'Di Lernia V', 'Beauchet A', 'Bursztejn AC', 'Belloni Fortina A', 'Lesiak A', 'Thomas J', 'Brzezinski P', 'Topkarci Z', 'Murashkin N', 'Torres T', 'Epishev R', 'Chiriac A', 'McPherson T', 'Akinde M', 'Maruani A', 'Luna PC', 'Vidaurri de la Cruz H', 'Mallet S', 'Leducq S', 'Sergeant M', 'Zitouni J', 'Mahil SK', 'Smith CH', 'Flohr C', 'Bachelez H', 'Mahé E']</t>
  </si>
  <si>
    <t>Clinical and epidemiological features of psoriasis exacerbations in children with SARS-CoV-2 infection</t>
  </si>
  <si>
    <t>37(10):e1192-e1195</t>
  </si>
  <si>
    <t>https://pubmed.ncbi.nlm.nih.gov/37326146</t>
  </si>
  <si>
    <t>https://onlinelibrary.wiley.com/doi/10.1111/jdv.19261</t>
  </si>
  <si>
    <t>['McPherson T', 'Ravenscroft J', 'Ali R', 'Barlow R', 'Beattie P', 'Bewley A', 'Bennett S', 'Bleiker T', 'Buckley L', 'Burgess G', 'Copperwheat S', 'Cunliffe T', 'Dejong H', 'Fazel M', 'Heyman I', 'Howard E', 'Lambert A', 'Manktelow C', 'Moledina Z', 'Mohandas P', 'Moss C', 'Northover G', 'Paz I', 'Proctor A', 'Roxborough C', 'Shibib S', 'Solman L', 'Srinivasan J', 'Wood D', 'Baron S']</t>
  </si>
  <si>
    <t>British Society for Paediatric and Adolescent Dermatology assessment and support of mental health in children and young people with skin conditions: a multidisciplinary expert consensus statement and recommendations</t>
  </si>
  <si>
    <t>15-Sep-2023</t>
  </si>
  <si>
    <t>189(4):459-466</t>
  </si>
  <si>
    <t>https://pubmed.ncbi.nlm.nih.gov/37291902</t>
  </si>
  <si>
    <t>https://academic.oup.com/bjd/article-lookup/doi/10.1093/bjd/ljad193</t>
  </si>
  <si>
    <t>['McPherson T', 'Cork MJ', 'Goodhead C', 'Michaelis LJ', 'Flohr C', 'Petrovic M', 'Hennessy L', 'Rajkovic I', 'Hudson R']</t>
  </si>
  <si>
    <t>A real-world retrospective observational study exploring NHS resource use in England for the management of moderate-to-severe atopic dermatitis in secondary care for children and adolescents</t>
  </si>
  <si>
    <t>20-Sep-2022</t>
  </si>
  <si>
    <t>40(1):50-63</t>
  </si>
  <si>
    <t>Journal Article | Observational Study</t>
  </si>
  <si>
    <t>https://pubmed.ncbi.nlm.nih.gov/36127813</t>
  </si>
  <si>
    <t>https://onlinelibrary.wiley.com/doi/10.1111/pde.15134</t>
  </si>
  <si>
    <t>['Zitouni J', 'Bursztejn AC', 'Belloni Fortina A', 'Beauchet A', 'Di Lernia V', 'Lesiak A', 'Thomas J', 'Topkarci Z', 'Murashkin N', 'Brzezinski P', 'Torres T', 'Chiriac A', 'Luca C', 'McPherson T', 'Akinde M', 'Maruani A', 'Epishev R', 'Vidaurri de la Cruz H', 'Luna PC', 'Amy de la Bretêque M', 'Lasek A', 'Bourrat E', 'Bachelerie M', 'Mallet S', 'Steff M', 'Bellissen A', 'Neri I', 'Zafiriou E', 'van den Reek JMPA', 'Sonkoly E', 'Mahil SK', 'Smith CH', 'Flohr C', 'Bachelez H', 'Mahé E']</t>
  </si>
  <si>
    <t>Children with psoriasis and COVID-19: factors associated with an unfavourable COVID-19 course, and the impact of infection on disease progression (Chi-PsoCov registry)</t>
  </si>
  <si>
    <t>36(11):2076-2086</t>
  </si>
  <si>
    <t>https://pubmed.ncbi.nlm.nih.gov/35748102</t>
  </si>
  <si>
    <t>https://europepmc.org/abstract/MED/35748102</t>
  </si>
  <si>
    <t>['Sticherling M', 'McPherson T', 'de Lucas Laguna R', 'Costanzo A', 'Reed C', 'Artime E', 'Robert C', 'Lucas J', 'Schuster C', 'Mahé E']</t>
  </si>
  <si>
    <t>Patient Characteristics and Treatment Patterns in European Pediatric Patients with Psoriasis: A Real-World, Cross-Sectional Study</t>
  </si>
  <si>
    <t>12(8):1793-1808</t>
  </si>
  <si>
    <t>https://pubmed.ncbi.nlm.nih.gov/35797001</t>
  </si>
  <si>
    <t>https://europepmc.org/abstract/MED/35797001</t>
  </si>
  <si>
    <t>['Russell EA', 'Bennett SD', 'Ali R', 'Baron S', 'Flohr C', 'Grindlay D', 'Heyman I', 'McPherson T', 'Ravenscroft JC']</t>
  </si>
  <si>
    <t>Identifying mental health needs of children and youth with skin disease: A systematic review of screening and assessment tools</t>
  </si>
  <si>
    <t>13-Apr-2022</t>
  </si>
  <si>
    <t>39(4):541-546</t>
  </si>
  <si>
    <t>https://pubmed.ncbi.nlm.nih.gov/35416327</t>
  </si>
  <si>
    <t>https://onlinelibrary.wiley.com/doi/10.1111/pde.14991</t>
  </si>
  <si>
    <t>['Burden-Teh E', 'Murphy R', 'Gran S', 'Nijsten T', 'Hughes C', 'Abdul-Wahab A', 'Bewley A', 'Burrows N', 'Darne S', 'Gach JE', 'Katugampola R', 'Jury CS', 'Kuet K', 'Llewellyn J', 'McPherson T', 'Ravenscroft JC', 'Taibjee S', 'Wilkinson C', 'Thomas KS']</t>
  </si>
  <si>
    <t>Identifying the best predictive diagnostic criteria for psoriasis in children (&lt; 18 years): a UK multicentre case-control diagnostic accuracy study (DIPSOC study)</t>
  </si>
  <si>
    <t>24-Nov-2021</t>
  </si>
  <si>
    <t>186(2):341-351</t>
  </si>
  <si>
    <t>Journal Article | Multicenter Study | Research Support, Non-U.S. Gov't</t>
  </si>
  <si>
    <t>https://pubmed.ncbi.nlm.nih.gov/34477218</t>
  </si>
  <si>
    <t>https://europepmc.org/abstract/MED/34477218</t>
  </si>
  <si>
    <t>['Forsyth J', 'Russell E', 'McPherson T']</t>
  </si>
  <si>
    <t>A retrospective case series of paediatric Stevens-Johnson syndrome and toxic epidermal necrolysis: evaluation of practice using the British Association of Dermatology's National Guidelines for children and young people</t>
  </si>
  <si>
    <t>2-Nov-2021</t>
  </si>
  <si>
    <t>186(1):197-198</t>
  </si>
  <si>
    <t>https://pubmed.ncbi.nlm.nih.gov/34480344</t>
  </si>
  <si>
    <t>https://academic.oup.com/bjd/article-lookup/doi/10.1111/bjd.20741</t>
  </si>
  <si>
    <t>['Fisher RM', 'Hadley G', 'Ieremia E', 'Moswela O', 'Zaki F', 'DeLuca GC', 'McPherson T']</t>
  </si>
  <si>
    <t>Natalizumab-induced acquired perforating dermatosis</t>
  </si>
  <si>
    <t>4-Jun-2021</t>
  </si>
  <si>
    <t>46(7):1373-1375</t>
  </si>
  <si>
    <t>https://pubmed.ncbi.nlm.nih.gov/34086353</t>
  </si>
  <si>
    <t>https://academic.oup.com/ced/article-lookup/doi/10.1111/ced.14699</t>
  </si>
  <si>
    <t>['de Vere Hunt I', 'McNiven A', 'McPherson T']</t>
  </si>
  <si>
    <t>A qualitative exploration of the experiences of adolescents with alopecia areata and their messages for healthcare professionals</t>
  </si>
  <si>
    <t>184(3):557-559</t>
  </si>
  <si>
    <t>https://pubmed.ncbi.nlm.nih.gov/33040325</t>
  </si>
  <si>
    <t>https://academic.oup.com/bjd/article-lookup/doi/10.1111/bjd.19598</t>
  </si>
  <si>
    <t>['de Vere Hunt IJ', 'McNiven A', 'Roberts A', 'Parmar H', 'McPherson T']</t>
  </si>
  <si>
    <t>Not just a piece of skin in front of you'-a qualitative exploration of the experiences of adolescents with eczema and psoriasis with healthcare professionals</t>
  </si>
  <si>
    <t>11(1):e041108</t>
  </si>
  <si>
    <t>https://pubmed.ncbi.nlm.nih.gov/33514575</t>
  </si>
  <si>
    <t>https://europepmc.org/abstract/MED/33514575</t>
  </si>
  <si>
    <t>['Russell E', 'Walker S', 'McPherson T']</t>
  </si>
  <si>
    <t>Diagnosis of mycoplasma aetiology in Stevens-Johnson syndrome/toxic epidermal necrolysis</t>
  </si>
  <si>
    <t>184(1):176-178</t>
  </si>
  <si>
    <t>https://pubmed.ncbi.nlm.nih.gov/32757268</t>
  </si>
  <si>
    <t>https://academic.oup.com/bjd/article-lookup/doi/10.1111/bjd.19458</t>
  </si>
  <si>
    <t>['Blakeway H', 'Van-de-Velde V', 'Allen VB', 'Kravvas G', 'Palla L', 'Page MJ', 'Flohr C', 'Weller RB', 'Irvine AD', 'McPherson T', 'Roberts A', 'Williams HC', 'Reynolds N', 'Brown SJ', 'Paternoster L', 'Langan SM']</t>
  </si>
  <si>
    <t>What is the evidence for interactions between filaggrin null mutations and environmental exposures in the aetiology of atopic dermatitis? A systematic review</t>
  </si>
  <si>
    <t>11-Feb-2020</t>
  </si>
  <si>
    <t>183(3):443-451</t>
  </si>
  <si>
    <t>Journal Article | Meta-Analysis | Research Support, Non-U.S. Gov't | Review | Systematic Review</t>
  </si>
  <si>
    <t>https://pubmed.ncbi.nlm.nih.gov/31794059</t>
  </si>
  <si>
    <t>https://europepmc.org/abstract/MED/31794059</t>
  </si>
  <si>
    <t>['Dunnigan AV', 'Salence B', 'McPherson T', 'Walker NPJ']</t>
  </si>
  <si>
    <t>A case of severe refractory Darier's disease of the feet in which management with carbon dioxide (CO(2)) laser therapy demonstrated superior outcomes to surgical excision</t>
  </si>
  <si>
    <t>3-Jul-2020</t>
  </si>
  <si>
    <t>13-Jul-2020</t>
  </si>
  <si>
    <t>Journal of cosmetic and laser therapy : official publication of the European       Society for Laser Dermatology</t>
  </si>
  <si>
    <t>22(4-5):174-176</t>
  </si>
  <si>
    <t>https://pubmed.ncbi.nlm.nih.gov/32654543</t>
  </si>
  <si>
    <t>https://www.tandfonline.com/doi/full/10.1080/14764172.2020.1783453</t>
  </si>
  <si>
    <t>['De Vere Hunt IJ', 'Howard E', 'McPherson T']</t>
  </si>
  <si>
    <t>The impact of chronic skin disease in adolescence and the need for specialist adolescent services</t>
  </si>
  <si>
    <t>24-Jun-2019</t>
  </si>
  <si>
    <t>45(1):5-9</t>
  </si>
  <si>
    <t>https://pubmed.ncbi.nlm.nih.gov/31236992</t>
  </si>
  <si>
    <t>https://academic.oup.com/ced/article-lookup/doi/10.1111/ced.14021</t>
  </si>
  <si>
    <t>['De Vere Hunt I', 'Chapman K', 'Wali G', 'Bullus S', 'Fisher R', 'Matin RN', 'McPherson T']</t>
  </si>
  <si>
    <t>Establishing and developing a Teenage and Young Adult dermatology clinic with embedded specialist psychological support</t>
  </si>
  <si>
    <t>18-Mar-2019</t>
  </si>
  <si>
    <t>44(8):893-896</t>
  </si>
  <si>
    <t>https://pubmed.ncbi.nlm.nih.gov/30784103</t>
  </si>
  <si>
    <t>https://academic.oup.com/ced/article-lookup/doi/10.1111/ced.13950</t>
  </si>
  <si>
    <t>['Wali GN', 'Halliday D', 'Dua J', 'Ieremia E', 'McPherson T', 'Matin RN']</t>
  </si>
  <si>
    <t>Cutaneous hyperpigmentation and familial gastrointestinal stromal tumour associated with KIT mutation</t>
  </si>
  <si>
    <t>2-Oct-2018</t>
  </si>
  <si>
    <t>44(4):418-421</t>
  </si>
  <si>
    <t>https://pubmed.ncbi.nlm.nih.gov/30280421</t>
  </si>
  <si>
    <t>https://academic.oup.com/ced/article-lookup/doi/10.1111/ced.13757</t>
  </si>
  <si>
    <t>['Wali GN', 'Felton SJ', 'McPherson T']</t>
  </si>
  <si>
    <t>Management of naevus sebaceous: a national survey of UK dermatologists and plastic surgeons</t>
  </si>
  <si>
    <t>20-Feb-2018</t>
  </si>
  <si>
    <t>43(5):589-591</t>
  </si>
  <si>
    <t>https://pubmed.ncbi.nlm.nih.gov/29460979</t>
  </si>
  <si>
    <t>https://academic.oup.com/ced/article-lookup/doi/10.1111/ced.13422</t>
  </si>
  <si>
    <t>['Wedgeworth E', 'Glover M', 'Irvine AD', 'Neri I', 'Baselga E', 'Clayton TH', 'Beattie PE', 'Bjerre JV', 'Burrows NP', 'Foelster-Holst R', 'Hedelund L', 'Hernandez-Martin A', 'Audrain H', 'Bhate K', 'Brown SJ', 'Baryschpolec S', 'Darne S', 'Durack A', 'Dvorakova V', 'Gach J', 'Goldstraw N', 'Goodyear H', 'Grabczynska S', 'Greenblatt D', 'Halpern J', 'Hearn RM', 'Hoey S', 'Hughes B', 'Jayaraj R', 'Johansson EK', 'Lam M', 'Leech S', "O'Regan GM", 'Morrison D', 'Porter W', 'Ramesh R', 'Schill T', 'Shaw L', 'Taylor AE', 'Taylor R', 'Thomson J', 'Tiffin P', 'Tsakok M', 'Janmohamed SR', 'Laguda B', 'McPherson T', 'Oranje AP', 'Patrizi A', 'Ravenscroft JC', 'Shahidullah H', 'Solman L', 'Svensson A', 'Wahlgren CF', 'Hoeger PH', 'Flohr C']</t>
  </si>
  <si>
    <t>Propranolol in the treatment of infantile haemangiomas: lessons from the European Propranolol In the Treatment of Complicated Haemangiomas (PITCH) Taskforce survey</t>
  </si>
  <si>
    <t>26-Dec-2015</t>
  </si>
  <si>
    <t>174(3):594-601</t>
  </si>
  <si>
    <t>Journal Article | Multicenter Study | Observational Study | Research Support, Non-U.S. Gov't</t>
  </si>
  <si>
    <t>https://pubmed.ncbi.nlm.nih.gov/26473312</t>
  </si>
  <si>
    <t>https://academic.oup.com/bjd/article-lookup/doi/10.1111/bjd.14233</t>
  </si>
  <si>
    <t>['McPherson T']</t>
  </si>
  <si>
    <t>Current Understanding in Pathogenesis of Atopic Dermatitis</t>
  </si>
  <si>
    <t>Indian journal of dermatology</t>
  </si>
  <si>
    <t>61(6):649-655</t>
  </si>
  <si>
    <t>https://pubmed.ncbi.nlm.nih.gov/27904184</t>
  </si>
  <si>
    <t>https://europepmc.org/abstract/MED/27904184</t>
  </si>
  <si>
    <t>['Lloyd-Lavery A', 'McPherson T']</t>
  </si>
  <si>
    <t>An abnormal thumbnail</t>
  </si>
  <si>
    <t>4-Aug-2015</t>
  </si>
  <si>
    <t>100(12):1155</t>
  </si>
  <si>
    <t>https://pubmed.ncbi.nlm.nih.gov/26242635</t>
  </si>
  <si>
    <t>https://adc.bmj.com/lookup/pmidlookup?view=long&amp;pmid=26242635</t>
  </si>
  <si>
    <t>['Burden-Teh E', 'Lam ML', 'Taibjee SM', 'Taylor A', 'Webster S', 'Dolman S', 'Jury C', 'Caruana D', 'Darne S', 'Carmichael A', 'Natarajan S', 'McPherson T', 'Moore A', 'Katugampola R', 'Kalavala M', 'Al-Ismail D', 'Richards L', 'Jones V', 'Batul Syed S', 'Glover M', 'Hughes J', 'Anderson E', 'Hughes B', 'Helbling I', 'Murphy R']</t>
  </si>
  <si>
    <t>How are we using systemic drugs to treat psoriasis in children? An insight into current clinical U.K. practice</t>
  </si>
  <si>
    <t>21-Jun-2015</t>
  </si>
  <si>
    <t>173(2):614-8</t>
  </si>
  <si>
    <t>https://pubmed.ncbi.nlm.nih.gov/25601323</t>
  </si>
  <si>
    <t>https://academic.oup.com/bjd/article-lookup/doi/10.1111/bjd.13671</t>
  </si>
  <si>
    <t>['Lam ML', 'Burden-Teh E', 'Taibjee SM', 'Taylor A', 'Webster S', 'Dolman S', 'Jury C', 'Caruana D', 'Darne S', 'Carmichael A', 'Natarajan S', 'McPherson T', 'Moore A', 'Katugampola R', 'Kalavala M', 'Al-Ismail D', 'Richards L', 'Jones V', 'Batul Syed S', 'Glover M', 'Hughes J', 'Anderson E', 'Hughes B', 'Babakinejad P', 'Murphy R']</t>
  </si>
  <si>
    <t>A U.K. multicentre audit of the assessment and management of psoriasis in children</t>
  </si>
  <si>
    <t>8-Feb-2015</t>
  </si>
  <si>
    <t>172(3):789-92</t>
  </si>
  <si>
    <t>Comparative Study | Letter | Multicenter Study</t>
  </si>
  <si>
    <t>https://pubmed.ncbi.nlm.nih.gov/25308153</t>
  </si>
  <si>
    <t>https://academic.oup.com/bjd/article-lookup/doi/10.1111/bjd.13471</t>
  </si>
  <si>
    <t>['Munidasa D', 'Lloyd-Lavery A', 'Burge S', 'McPherson T']</t>
  </si>
  <si>
    <t>What Should General Practice Trainees Learn about Atopic Eczema?</t>
  </si>
  <si>
    <t>12-Feb-2015</t>
  </si>
  <si>
    <t>Journal of clinical medicine</t>
  </si>
  <si>
    <t>4(2):360-8</t>
  </si>
  <si>
    <t>https://pubmed.ncbi.nlm.nih.gov/26239131</t>
  </si>
  <si>
    <t>https://europepmc.org/abstract/MED/26239131</t>
  </si>
  <si>
    <t>['Jenkins D', 'Cooper SM', 'McPherson T']</t>
  </si>
  <si>
    <t>Unilateral Nipple Eczema in Children: Report of Five Cases and Literature Review</t>
  </si>
  <si>
    <t>13-May-2015</t>
  </si>
  <si>
    <t>32(5):718-22</t>
  </si>
  <si>
    <t>https://pubmed.ncbi.nlm.nih.gov/25968418</t>
  </si>
  <si>
    <t>https://onlinelibrary.wiley.com/doi/10.1111/pde.12612</t>
  </si>
  <si>
    <t>['Casey G', 'McPherson T', 'Kini U', 'Ryan F', 'Taibjee SM', 'Moss C', 'Burge S']</t>
  </si>
  <si>
    <t>Hereditary vitamin D-resistant rickets presenting as alopecia</t>
  </si>
  <si>
    <t>11-Jun-2014</t>
  </si>
  <si>
    <t>31(4):519-20</t>
  </si>
  <si>
    <t>https://pubmed.ncbi.nlm.nih.gov/24917549</t>
  </si>
  <si>
    <t>https://onlinelibrary.wiley.com/doi/10.1111/pde.12327</t>
  </si>
  <si>
    <t>['Gutowska-Owsiak D', 'Schaupp AL', 'Salimi M', 'Selvakumar TA', 'McPherson T', 'Taylor S', 'Ogg GS']</t>
  </si>
  <si>
    <t>IL-17 downregulates filaggrin and affects keratinocyte expression of genes associated with cellular adhesion</t>
  </si>
  <si>
    <t>Experimental dermatology</t>
  </si>
  <si>
    <t>21(2):104-10</t>
  </si>
  <si>
    <t>https://pubmed.ncbi.nlm.nih.gov/22229441</t>
  </si>
  <si>
    <t>https://onlinelibrary.wiley.com/doi/10.1111/j.1600-0625.2011.01412.x</t>
  </si>
  <si>
    <t>['McPherson T', 'Venning VV']</t>
  </si>
  <si>
    <t>Management of autoimmune blistering diseases in pregnancy</t>
  </si>
  <si>
    <t>6-Aug-2011</t>
  </si>
  <si>
    <t>Dermatologic clinics</t>
  </si>
  <si>
    <t>29(4):585-90</t>
  </si>
  <si>
    <t>https://pubmed.ncbi.nlm.nih.gov/21925002</t>
  </si>
  <si>
    <t>https://www.clinicalkey.com/content/playBy/pii?v=S0733-8635(11)00116-1</t>
  </si>
  <si>
    <t>['Caruana DM', 'McPherson T', 'Cooper S']</t>
  </si>
  <si>
    <t>Allergic contact dermatitis caused by benzophenone-4 in a printer</t>
  </si>
  <si>
    <t>Mar-2011</t>
  </si>
  <si>
    <t>Contact dermatitis</t>
  </si>
  <si>
    <t>64(3):183-4</t>
  </si>
  <si>
    <t>https://pubmed.ncbi.nlm.nih.gov/21272034</t>
  </si>
  <si>
    <t>https://onlinelibrary.wiley.com/doi/10.1111/j.1600-0536.2010.01864.x</t>
  </si>
  <si>
    <t>['McPherson T', 'Aslam A', 'Crack L', 'Chan H', 'Jones L', 'Ogg G']</t>
  </si>
  <si>
    <t>Frequencies of circulating allergen-specific T cells temporally associate with longitudinal changes in severity of cutaneous atopic disease</t>
  </si>
  <si>
    <t>35(7):786-8</t>
  </si>
  <si>
    <t>https://pubmed.ncbi.nlm.nih.gov/20184609</t>
  </si>
  <si>
    <t>https://academic.oup.com/ced/article-lookup/doi/10.1111/j.1365-2230.2010.03791.x</t>
  </si>
  <si>
    <t>['McPherson T', 'Sherman VJ', 'Aslam A', 'Crack L', 'Chan H', 'Lloyd-Lavery A', 'Jones L', 'Ardern-Jones M', 'Ogg G']</t>
  </si>
  <si>
    <t>Filaggrin null mutations associate with increased frequencies of allergen-specific CD4+ T-helper 2 cells in patients with atopic eczema</t>
  </si>
  <si>
    <t>28-Jul-2010</t>
  </si>
  <si>
    <t>163(3):544-9</t>
  </si>
  <si>
    <t>https://pubmed.ncbi.nlm.nih.gov/20500796</t>
  </si>
  <si>
    <t>https://academic.oup.com/bjd/article-lookup/doi/10.1111/j.1365-2133.2010.09866.x</t>
  </si>
  <si>
    <t>['McPherson T', 'Cooper S']</t>
  </si>
  <si>
    <t>Vulval lichen sclerosus and lichen planus</t>
  </si>
  <si>
    <t>Dermatologic therapy</t>
  </si>
  <si>
    <t>23(5):523-32</t>
  </si>
  <si>
    <t>https://pubmed.ncbi.nlm.nih.gov/20868406</t>
  </si>
  <si>
    <t>https://onlinelibrary.wiley.com/doi/10.1111/j.1529-8019.2010.01355.x</t>
  </si>
  <si>
    <t>['McPherson T', 'Ogg G']</t>
  </si>
  <si>
    <t>Spontaneous resolution of basal cell carcinoma in naevoid basal cell carcinoma syndrome/Gorlin's syndrome</t>
  </si>
  <si>
    <t>34(8):e884-5</t>
  </si>
  <si>
    <t>https://pubmed.ncbi.nlm.nih.gov/20055856</t>
  </si>
  <si>
    <t>https://academic.oup.com/ced/article-lookup/doi/10.1111/j.1365-2230.2009.03652.x</t>
  </si>
  <si>
    <t>['Horlock C', 'Stott B', 'Dyson J', 'Ogg G', 'McPherson T', 'Jones L', 'Sewell AK', 'Wooldridge L', 'Cole DK', 'Stebbing J', 'Savage P']</t>
  </si>
  <si>
    <t>ELISPOT and functional T cell analyses using HLA mono-specific target cells</t>
  </si>
  <si>
    <t>31-Oct-2009</t>
  </si>
  <si>
    <t>1-Sep-2009</t>
  </si>
  <si>
    <t>Journal of immunological methods</t>
  </si>
  <si>
    <t>350(1-2):150-60</t>
  </si>
  <si>
    <t>https://pubmed.ncbi.nlm.nih.gov/19729014</t>
  </si>
  <si>
    <t>https://linkinghub.elsevier.com/retrieve/pii/S0022-1759(09)00260-9</t>
  </si>
  <si>
    <t>Mcpherson T</t>
  </si>
  <si>
    <t>['Mcpherson T', 'Sherman V', 'Turner R']</t>
  </si>
  <si>
    <t>Imatinib-associated hyperpigmentation, a side effect that should be recognized</t>
  </si>
  <si>
    <t>1-Apr-2008</t>
  </si>
  <si>
    <t>23(1):82-3</t>
  </si>
  <si>
    <t>https://pubmed.ncbi.nlm.nih.gov/18384557</t>
  </si>
  <si>
    <t>https://onlinelibrary.wiley.com/doi/10.1111/j.1468-3083.2008.02706.x</t>
  </si>
  <si>
    <t>['McPherson T', 'Persaud S', 'Singh S', 'Fay MP', 'Addiss D', 'Nutman TB', 'Hay R']</t>
  </si>
  <si>
    <t>Interdigital lesions and frequency of acute dermatolymphangioadenitis in lymphoedema in a filariasis-endemic area</t>
  </si>
  <si>
    <t>154(5):933-41</t>
  </si>
  <si>
    <t>https://pubmed.ncbi.nlm.nih.gov/16634898</t>
  </si>
  <si>
    <t>https://academic.oup.com/bjd/article-lookup/doi/10.1111/j.1365-2133.2005.07081.x</t>
  </si>
  <si>
    <t>Wakelin S</t>
  </si>
  <si>
    <t>['Soriano LF', 'Chowdhury MMU', 'Cousen P', 'Dawe S', 'Ghaffar SA', 'Haworth A', 'Holden CR', 'Hollywood A', 'Johnston GA', 'Kirk S', 'Mughal AA', 'Orton DI', 'Parker R', 'Rajeev A', 'Scharrer K', 'Sinha A', 'Stone NM', 'Thompson D', 'Wakelin S', 'Whitehouse H', 'Wootton C', 'Buckley DA']</t>
  </si>
  <si>
    <t>Sensitisation to the acrylate co-polymers glyceryl acrylate/acrylic acid co-polymer, sodium polyacrylate and acrylates/C10-30 alkyl acrylate cross-polymer (Carbopol®) is rare</t>
  </si>
  <si>
    <t>26-Aug-2024</t>
  </si>
  <si>
    <t>https://pubmed.ncbi.nlm.nih.gov/39187930</t>
  </si>
  <si>
    <t>https://onlinelibrary.wiley.com/doi/10.1111/cod.14679</t>
  </si>
  <si>
    <t>Wakelin SH</t>
  </si>
  <si>
    <t>['Kanji A', 'Kapadia S', 'Wakelin SH']</t>
  </si>
  <si>
    <t>Citalopram-induced DRESS confirmed by patch testing</t>
  </si>
  <si>
    <t>90(5):522-524</t>
  </si>
  <si>
    <t>https://pubmed.ncbi.nlm.nih.gov/38354423</t>
  </si>
  <si>
    <t>https://onlinelibrary.wiley.com/doi/10.1111/cod.14504</t>
  </si>
  <si>
    <t>['Kapadia S', 'Kanji A', 'Wakelin SH']</t>
  </si>
  <si>
    <t>Contact dermatitis from cera alba in a lip balm-An overlooked allergen?</t>
  </si>
  <si>
    <t>88(4):324-325</t>
  </si>
  <si>
    <t>https://pubmed.ncbi.nlm.nih.gov/36601816</t>
  </si>
  <si>
    <t>https://onlinelibrary.wiley.com/doi/10.1111/cod.14273</t>
  </si>
  <si>
    <t>['Morrow SE', 'Arianayagam S', 'Wilkinson M', 'Bourke J', 'Bertram CG', 'Buckley DA', 'Chowdhury MMU', 'Divekar P', 'Ghaffar SA', 'Green C', 'Holden C', 'Johnston GA', 'Mughal A', 'Dhonncha EN', 'Reckling C', 'Scharrer K', 'Stone N', 'Thompson D', 'Wakelin S', 'Cooper S']</t>
  </si>
  <si>
    <t>Recommendation to update the British Society for Cutaneous Allergy corticosteroid series</t>
  </si>
  <si>
    <t>48(4):339-344</t>
  </si>
  <si>
    <t>https://pubmed.ncbi.nlm.nih.gov/36763742</t>
  </si>
  <si>
    <t>https://academic.oup.com/ced/article-lookup/doi/10.1093/ced/llac115</t>
  </si>
  <si>
    <t>['Armstrong C', 'Sen D', 'Walker K', 'Garrett L', 'Byers A', 'Wakelin S']</t>
  </si>
  <si>
    <t>Genome Sequence of Dermacoccus Strain Tok2021, a Soil Actinobacterium Isolated from a Pinus radiata Forest</t>
  </si>
  <si>
    <t>17-Feb-2022</t>
  </si>
  <si>
    <t>3-Feb-2022</t>
  </si>
  <si>
    <t>Microbiology resource announcements</t>
  </si>
  <si>
    <t>11(2):e0084421</t>
  </si>
  <si>
    <t>https://pubmed.ncbi.nlm.nih.gov/35112892</t>
  </si>
  <si>
    <t>https://journals.asm.org/doi/abs/10.1128/mra.00844-21?url_ver=Z39.88-2003&amp;rfr_id=ori:rid:crossref.org&amp;rfr_dat=cr_pub  0pubmed</t>
  </si>
  <si>
    <t>['Hussain K', 'Khan M', 'Weir J', 'Hewitt CAH', 'Wakelin SH']</t>
  </si>
  <si>
    <t>Use of a synthetic skin membrane (Biobrane(®) ) in a paediatric patient with toxic epidermal necrolysis: looking beyond the burn</t>
  </si>
  <si>
    <t>47(2):419-420</t>
  </si>
  <si>
    <t>https://pubmed.ncbi.nlm.nih.gov/34431533</t>
  </si>
  <si>
    <t>https://academic.oup.com/ced/article-lookup/doi/10.1111/ced.14913</t>
  </si>
  <si>
    <t>['Rolls S', 'Owen E', 'Bertram CG', 'Bourke JF', 'Buckley DA', 'Chowdhury MMU', 'Cooper SM', 'Ghaffar SA', 'Green CM', 'Hughes TM', 'Johnston GA', 'Reckling CM', 'Thompson DA', 'Wakelin SH', 'Wilkinson M', 'Stone NM']</t>
  </si>
  <si>
    <t>What is in? What is out? Updating the British Society for Cutaneous Allergy facial series</t>
  </si>
  <si>
    <t>184(1):151-155</t>
  </si>
  <si>
    <t>https://pubmed.ncbi.nlm.nih.gov/32282055</t>
  </si>
  <si>
    <t>https://academic.oup.com/bjd/article-lookup/doi/10.1111/bjd.19127</t>
  </si>
  <si>
    <t>['Khan M', 'Paul N', 'Fernandez C', 'Wakelin S']</t>
  </si>
  <si>
    <t>Fluconazole-induced fixed drug eruption confirmed by extemporaneous patch testing</t>
  </si>
  <si>
    <t>24-Aug-2020</t>
  </si>
  <si>
    <t>83(6):507-508</t>
  </si>
  <si>
    <t>https://pubmed.ncbi.nlm.nih.gov/32542690</t>
  </si>
  <si>
    <t>https://onlinelibrary.wiley.com/doi/10.1111/cod.13640</t>
  </si>
  <si>
    <t>['Khan M', 'Wakelin S']</t>
  </si>
  <si>
    <t>Cetirizine induced acute generalized exanthematous pustulosis confirmed by patch testing</t>
  </si>
  <si>
    <t>21-Dec-2019</t>
  </si>
  <si>
    <t>82(4):238-239</t>
  </si>
  <si>
    <t>https://pubmed.ncbi.nlm.nih.gov/31782151</t>
  </si>
  <si>
    <t>https://onlinelibrary.wiley.com/doi/10.1111/cod.13443</t>
  </si>
  <si>
    <t>['Wilmot MC', 'Wakelin SH']</t>
  </si>
  <si>
    <t>Allergic contact dermatitis caused by a jagua temporary tattoo</t>
  </si>
  <si>
    <t>5-Sep-2019</t>
  </si>
  <si>
    <t>45(2):261-262</t>
  </si>
  <si>
    <t>https://pubmed.ncbi.nlm.nih.gov/31325390</t>
  </si>
  <si>
    <t>https://academic.oup.com/ced/article-lookup/doi/10.1111/ced.14049</t>
  </si>
  <si>
    <t>['Rolls S', 'Chowdhury MM', 'Cooper S', 'Cousen P', 'Flynn AM', 'Ghaffar SA', 'Green CM', 'Haworth A', 'Holden C', 'Johnston GA', 'Naidoo K', 'Orton DI', 'Reckling C', 'Sabroe RA', 'Scorer M', 'Stone NM', 'Thompson D', 'Wakelin S', 'Wilkinson M', 'Buckley DA']</t>
  </si>
  <si>
    <t>Recommendation to include hydroxyethyl (meth)acrylate in the British baseline patch test series</t>
  </si>
  <si>
    <t>21-Apr-2019</t>
  </si>
  <si>
    <t>181(4):811-817</t>
  </si>
  <si>
    <t>Journal Article | Multicenter Study | Video-Audio Media</t>
  </si>
  <si>
    <t>https://pubmed.ncbi.nlm.nih.gov/30703264</t>
  </si>
  <si>
    <t>https://academic.oup.com/bjd/article-lookup/doi/10.1111/bjd.17708</t>
  </si>
  <si>
    <t>['Nicholson P', 'Holder SE', 'Carton J', 'Wakelin S']</t>
  </si>
  <si>
    <t>The protean manifestations of RASA1 gene mutation</t>
  </si>
  <si>
    <t>6-Jan-2019</t>
  </si>
  <si>
    <t>44(7):818-821</t>
  </si>
  <si>
    <t>https://pubmed.ncbi.nlm.nih.gov/30614029</t>
  </si>
  <si>
    <t>https://academic.oup.com/ced/article-lookup/doi/10.1111/ced.13898</t>
  </si>
  <si>
    <t>['Steele L', 'Wilmot MC', 'Mokbel R', 'Carton J', 'Wakelin S']</t>
  </si>
  <si>
    <t>Perforating folliculitis in association with liver impairment in a patient with chronic ductopenic rejection of liver transplant</t>
  </si>
  <si>
    <t>44(2):210-212</t>
  </si>
  <si>
    <t>https://pubmed.ncbi.nlm.nih.gov/29777542</t>
  </si>
  <si>
    <t>https://academic.oup.com/ced/article-lookup/doi/10.1111/ced.13619</t>
  </si>
  <si>
    <t>['Nicholson P', 'Brinsley J', 'Farooque S', 'Wakelin S']</t>
  </si>
  <si>
    <t>Patch testing with meropenem following a severe cutaneous adverse drug reaction</t>
  </si>
  <si>
    <t>29-Aug-2018</t>
  </si>
  <si>
    <t>79(6):397-398</t>
  </si>
  <si>
    <t>https://pubmed.ncbi.nlm.nih.gov/30156311</t>
  </si>
  <si>
    <t>https://onlinelibrary.wiley.com/doi/10.1111/cod.13101</t>
  </si>
  <si>
    <t>['Hewitt C', 'Carton J', 'Wakelin S']</t>
  </si>
  <si>
    <t>Subacute cutaneous lupus erythematosus: is clopidogrel a trigger?</t>
  </si>
  <si>
    <t>12-Jan-2018</t>
  </si>
  <si>
    <t>43(5):600-601</t>
  </si>
  <si>
    <t>https://pubmed.ncbi.nlm.nih.gov/29327459</t>
  </si>
  <si>
    <t>https://academic.oup.com/ced/article-lookup/doi/10.1111/ced.13379</t>
  </si>
  <si>
    <t>['Venables ZC', 'Bourke JF', 'Buckley DA', 'Campbell F', 'Chowdhury MMU', 'Abdul-Ghaffar S', 'Green C', 'Holden CR', 'McFadden J', 'Orton D', 'Sabroe RA', 'Sansom J', 'Stone NM', 'Wakelin SH', 'Wilkinson SM', 'Johnston GA']</t>
  </si>
  <si>
    <t>Has the epidemic of allergic contact dermatitis due to methylisothiazolinone reached its peak?</t>
  </si>
  <si>
    <t>29-May-2017</t>
  </si>
  <si>
    <t>177(1):276-278</t>
  </si>
  <si>
    <t>Letter | Multicenter Study</t>
  </si>
  <si>
    <t>https://pubmed.ncbi.nlm.nih.gov/27579576</t>
  </si>
  <si>
    <t>https://academic.oup.com/bjd/article-lookup/doi/10.1111/bjd.15016</t>
  </si>
  <si>
    <t>['Merika EE', 'Lefroy D', 'Milojkovic D', 'Wakelin SH']</t>
  </si>
  <si>
    <t>Hypereosinophilic syndrome: an indolent rash with a serious cardiac complication</t>
  </si>
  <si>
    <t>26-Jul-2015</t>
  </si>
  <si>
    <t>41(2):170-4</t>
  </si>
  <si>
    <t>https://pubmed.ncbi.nlm.nih.gov/26213289</t>
  </si>
  <si>
    <t>https://academic.oup.com/ced/article-lookup/doi/10.1111/ced.12709</t>
  </si>
  <si>
    <t>['Ziaj S', 'Zaheri S', 'Wakelin S']</t>
  </si>
  <si>
    <t>Contact dermatitis caused by a footwear label with a positive patch test reaction to 2-monomethylol phenol</t>
  </si>
  <si>
    <t>71(4):253-4</t>
  </si>
  <si>
    <t>https://pubmed.ncbi.nlm.nih.gov/25231391</t>
  </si>
  <si>
    <t>https://onlinelibrary.wiley.com/doi/10.1111/cod.12254</t>
  </si>
  <si>
    <t>['Audrain H', 'Kenward C', 'Lovell CR', 'Green C', 'Ormerod AD', 'Sansom J', 'Chowdhury MM', 'Cooper SM', 'Johnston GA', 'Wilkinson M', 'King C', 'Stone N', 'Horne HL', 'Holden CR', 'Wakelin S', 'Buckley DA']</t>
  </si>
  <si>
    <t>Allergy to oxidized limonene and linalool is frequent in the U.K</t>
  </si>
  <si>
    <t>Aug-2014</t>
  </si>
  <si>
    <t>26-Jul-2014</t>
  </si>
  <si>
    <t>171(2):292-7</t>
  </si>
  <si>
    <t>Journal Article | Multicenter Study</t>
  </si>
  <si>
    <t>https://pubmed.ncbi.nlm.nih.gov/24702129</t>
  </si>
  <si>
    <t>https://academic.oup.com/bjd/article-lookup/doi/10.1111/bjd.13037</t>
  </si>
  <si>
    <t>['Makatsori M', 'Manson AL', 'Gurugamai P', 'Wakelin S', 'Seneviratne SL']</t>
  </si>
  <si>
    <t>Penile granulomatosis presenting as pseudoangioedema</t>
  </si>
  <si>
    <t>European annals of allergy and clinical immunology</t>
  </si>
  <si>
    <t>45(3):111-2</t>
  </si>
  <si>
    <t>https://pubmed.ncbi.nlm.nih.gov/23862402</t>
  </si>
  <si>
    <t>['Low L', 'Zaheri S', 'Wakelin S']</t>
  </si>
  <si>
    <t>Amlodipine-induced linear IgA disease</t>
  </si>
  <si>
    <t>2-Feb-2012</t>
  </si>
  <si>
    <t>37(6):649-51</t>
  </si>
  <si>
    <t>https://pubmed.ncbi.nlm.nih.gov/22299719</t>
  </si>
  <si>
    <t>https://academic.oup.com/ced/article-lookup/doi/10.1111/j.1365-2230.2011.04297.x</t>
  </si>
  <si>
    <t>['Cho SY', 'Singh S', 'Carton J', 'Wakelin SH']</t>
  </si>
  <si>
    <t>Bullous pemphigoid associated with the use of topical diclofenac</t>
  </si>
  <si>
    <t>37(4):436-7</t>
  </si>
  <si>
    <t>https://pubmed.ncbi.nlm.nih.gov/22582913</t>
  </si>
  <si>
    <t>https://academic.oup.com/ced/article-lookup/doi/10.1111/j.1365-2230.2011.04224.x</t>
  </si>
  <si>
    <t>['Wujanto L', 'Wakelin S']</t>
  </si>
  <si>
    <t>Allergic contact dermatitis to colophonium in a sanitary pad-an overlooked allergen?</t>
  </si>
  <si>
    <t>66(3):161-2</t>
  </si>
  <si>
    <t>https://pubmed.ncbi.nlm.nih.gov/22320672</t>
  </si>
  <si>
    <t>https://onlinelibrary.wiley.com/doi/10.1111/j.1600-0536.2011.02006.x</t>
  </si>
  <si>
    <t>['Zokaie S', 'Singh S', 'Wakelin SH']</t>
  </si>
  <si>
    <t>Allergic contact dermatitis caused by dihydroxyacetone - optimal concentration and vehicle for patch testing</t>
  </si>
  <si>
    <t>64(5):291-2</t>
  </si>
  <si>
    <t>https://pubmed.ncbi.nlm.nih.gov/21480916</t>
  </si>
  <si>
    <t>https://onlinelibrary.wiley.com/doi/10.1111/j.1600-0536.2010.01870.x</t>
  </si>
  <si>
    <t>['Zaheri S', 'Alam A', 'Marks AJ', 'Wakelin S']</t>
  </si>
  <si>
    <t>Lymphocytic variant of hypereosinophilic syndrome</t>
  </si>
  <si>
    <t>5-Mar-2010</t>
  </si>
  <si>
    <t>35(6):634-6</t>
  </si>
  <si>
    <t>https://pubmed.ncbi.nlm.nih.gov/20236287</t>
  </si>
  <si>
    <t>https://academic.oup.com/ced/article-lookup/doi/10.1111/j.1365-2230.2010.03790.x</t>
  </si>
  <si>
    <t>['Basketter DA', 'English JS', 'Wakelin SH', 'White IR']</t>
  </si>
  <si>
    <t>Enzymes, detergents and skin: facts and fantasies</t>
  </si>
  <si>
    <t>12-Apr-2008</t>
  </si>
  <si>
    <t>158(6):1177-81</t>
  </si>
  <si>
    <t>https://pubmed.ncbi.nlm.nih.gov/18422788</t>
  </si>
  <si>
    <t>https://academic.oup.com/bjd/article-lookup/doi/10.1111/j.1365-2133.2008.08561.x</t>
  </si>
  <si>
    <t>['Chan I', 'Wakelin SH']</t>
  </si>
  <si>
    <t>Allergic contact dermatitis from dioctyl maleate in a moisturizer</t>
  </si>
  <si>
    <t>Oct-2006</t>
  </si>
  <si>
    <t>55(4):250</t>
  </si>
  <si>
    <t>https://pubmed.ncbi.nlm.nih.gov/16958928</t>
  </si>
  <si>
    <t>https://onlinelibrary.wiley.com/doi/10.1111/j.1600-0536.2006.00909.x</t>
  </si>
  <si>
    <t>['Nicolaou M', 'Paes T', 'Wakelin S']</t>
  </si>
  <si>
    <t>Blushing: an embarrassing condition, but treatable</t>
  </si>
  <si>
    <t>22-Apr-2006</t>
  </si>
  <si>
    <t>367(9519):1297-9</t>
  </si>
  <si>
    <t>https://pubmed.ncbi.nlm.nih.gov/16631894</t>
  </si>
  <si>
    <t>https://linkinghub.elsevier.com/retrieve/pii/S0140-6736(06)68554-1</t>
  </si>
  <si>
    <t>['Mak RK', 'Wakelin SH']</t>
  </si>
  <si>
    <t>Shiitake dermatitis: the first case reported from a European country</t>
  </si>
  <si>
    <t>154(4):800-1</t>
  </si>
  <si>
    <t>https://pubmed.ncbi.nlm.nih.gov/16536844</t>
  </si>
  <si>
    <t>https://academic.oup.com/bjd/article-lookup/doi/10.1111/j.1365-2133.2006.07174.x</t>
  </si>
  <si>
    <t>['Kirtschig G', 'Wakelin SH', 'Wojnarowska F']</t>
  </si>
  <si>
    <t>Mucosal vulval lichen planus: outcome, clinical and laboratory features</t>
  </si>
  <si>
    <t>May-2005</t>
  </si>
  <si>
    <t>19(3):301-7</t>
  </si>
  <si>
    <t>https://pubmed.ncbi.nlm.nih.gov/15857455</t>
  </si>
  <si>
    <t>https://onlinelibrary.wiley.com/doi/10.1111/j.1468-3083.2004.01167.x</t>
  </si>
  <si>
    <t>['Mak RK', "O'Gorman-Lalor O", 'Croom A', 'Wakelin SH']</t>
  </si>
  <si>
    <t>An unusual case of latex allergy: contact urticaria from natural rubber latex in chocolate bar wrappers</t>
  </si>
  <si>
    <t>Mar-2005</t>
  </si>
  <si>
    <t>30(2):190-1</t>
  </si>
  <si>
    <t>https://pubmed.ncbi.nlm.nih.gov/15725255</t>
  </si>
  <si>
    <t>https://academic.oup.com/ced/article-lookup/doi/10.1111/j.1365-2230.2004.01708.x</t>
  </si>
  <si>
    <t>['De Sica AB', 'Wakelin S']</t>
  </si>
  <si>
    <t>Psoriasis vulgaris confined to vitiligo patches and occurring contemporaneously in the same patient</t>
  </si>
  <si>
    <t>29(4):434-5</t>
  </si>
  <si>
    <t>https://pubmed.ncbi.nlm.nih.gov/15245555</t>
  </si>
  <si>
    <t>https://academic.oup.com/ced/article-lookup/doi/10.1111/j.1365-2230.2004.01555.x</t>
  </si>
  <si>
    <t>['Whittock NV', 'Izatt L', 'Simpson-Dent SL', 'Becker K', 'Wakelin SH']</t>
  </si>
  <si>
    <t>Molecular prenatal diagnosis in a case of an X-linked dominant chondrodysplasia punctata</t>
  </si>
  <si>
    <t>Prenatal diagnosis</t>
  </si>
  <si>
    <t>23(9):701-4</t>
  </si>
  <si>
    <t>https://pubmed.ncbi.nlm.nih.gov/12975777</t>
  </si>
  <si>
    <t>https://obgyn.onlinelibrary.wiley.com/doi/10.1002/pd.667</t>
  </si>
  <si>
    <t>['Topham EJ', 'Wakelin SH']</t>
  </si>
  <si>
    <t>D-Limonene contact dermatitis from hand cleansers</t>
  </si>
  <si>
    <t>49(2):108-9</t>
  </si>
  <si>
    <t>https://pubmed.ncbi.nlm.nih.gov/14641365</t>
  </si>
  <si>
    <t>https://onlinelibrary.wiley.com/resolve/openurl?genre=article&amp;sid=nlm:pubmed&amp;issn=0105-1873&amp;date=2003&amp;volume=49&amp;issue=2&amp;spage=108</t>
  </si>
  <si>
    <t>['Sockanathan S', 'Setterfield J', 'Wakelin S']</t>
  </si>
  <si>
    <t>Oral lichenoid reaction due to chromate/cobalt in dental prosthesis</t>
  </si>
  <si>
    <t>48(6):342-3</t>
  </si>
  <si>
    <t>https://pubmed.ncbi.nlm.nih.gov/14531880</t>
  </si>
  <si>
    <t>https://onlinelibrary.wiley.com/resolve/openurl?genre=article&amp;sid=nlm:pubmed&amp;issn=0105-1873&amp;date=2003&amp;volume=48&amp;issue=6&amp;spage=342</t>
  </si>
  <si>
    <t>['Bruze M', 'Johansen JD', 'Andersen KE', 'Frosch P', 'Lepoittevin JP', 'Rastogi S', 'Wakelin S', 'White I', 'Menné T']</t>
  </si>
  <si>
    <t>Deodorants: an experimental provocation study with cinnamic aldehyde</t>
  </si>
  <si>
    <t>Feb-2003</t>
  </si>
  <si>
    <t>48(2):194-200</t>
  </si>
  <si>
    <t>https://pubmed.ncbi.nlm.nih.gov/12582388</t>
  </si>
  <si>
    <t>https://linkinghub.elsevier.com/retrieve/pii/S0190-9622(02)61476-8</t>
  </si>
  <si>
    <t>['Davison SC', 'Wakelin SH']</t>
  </si>
  <si>
    <t>Allergic contact dermatitis from N-acetylcysteine eyedrops</t>
  </si>
  <si>
    <t>47(4):238</t>
  </si>
  <si>
    <t>https://pubmed.ncbi.nlm.nih.gov/12492528</t>
  </si>
  <si>
    <t>https://onlinelibrary.wiley.com/resolve/openurl?genre=article&amp;sid=nlm:pubmed&amp;issn=0105-1873&amp;date=2002&amp;volume=47&amp;issue=4&amp;spage=238</t>
  </si>
  <si>
    <t>['Hunt SJ', "O'toole E", 'Philips W', 'Hardman C', 'Wakelin SH', 'Walters S']</t>
  </si>
  <si>
    <t>A case of childhood sarcoidosis</t>
  </si>
  <si>
    <t>27(6):448-50</t>
  </si>
  <si>
    <t>https://pubmed.ncbi.nlm.nih.gov/12372081</t>
  </si>
  <si>
    <t>https://academic.oup.com/ced/article-lookup/doi/10.1046/j.1365-2230.2002.01047.x</t>
  </si>
  <si>
    <t>['Morris SD', 'Rycroft RJ', 'White IR', 'Wakelin SH', 'McFadden JP']</t>
  </si>
  <si>
    <t>Comparative frequency of patch test reactions to topical antibiotics</t>
  </si>
  <si>
    <t>146(6):1047-51</t>
  </si>
  <si>
    <t>Comparative Study | Journal Article</t>
  </si>
  <si>
    <t>https://pubmed.ncbi.nlm.nih.gov/12072075</t>
  </si>
  <si>
    <t>https://academic.oup.com/bjd/article-lookup/doi/10.1046/j.1365-2133.2002.04662.x</t>
  </si>
  <si>
    <t>['Wakelin SH']</t>
  </si>
  <si>
    <t>Contact anaphylaxis from natural rubber latex used as an adhesive for hair extensions</t>
  </si>
  <si>
    <t>Feb-2002</t>
  </si>
  <si>
    <t>146(2):340-1</t>
  </si>
  <si>
    <t>https://pubmed.ncbi.nlm.nih.gov/11903260</t>
  </si>
  <si>
    <t>https://academic.oup.com/bjd/article-lookup/doi/10.1046/j.1365-2133.2002.4653_10.x</t>
  </si>
  <si>
    <t>['Simpson-Dent SL', 'Hunt SH', 'Davison SC', 'Wakelin SH']</t>
  </si>
  <si>
    <t>Tattoo dermatitis from primary sensitization to clothing dyes</t>
  </si>
  <si>
    <t>45(4):248</t>
  </si>
  <si>
    <t>https://pubmed.ncbi.nlm.nih.gov/11683846</t>
  </si>
  <si>
    <t>https://onlinelibrary.wiley.com/resolve/openurl?genre=article&amp;sid=nlm:pubmed&amp;issn=0105-1873&amp;date=2001&amp;volume=45&amp;issue=4&amp;spage=248</t>
  </si>
  <si>
    <t>Allergic contact dermatitis from mastic in compound mastic paint</t>
  </si>
  <si>
    <t>Aug-2001</t>
  </si>
  <si>
    <t>45(2):118</t>
  </si>
  <si>
    <t>https://pubmed.ncbi.nlm.nih.gov/11553130</t>
  </si>
  <si>
    <t>https://onlinelibrary.wiley.com/resolve/openurl?genre=article&amp;sid=nlm:pubmed&amp;issn=0105-1873&amp;date=2001&amp;volume=45&amp;issue=2&amp;spage=118</t>
  </si>
  <si>
    <t>['Wakelin SH', 'Smith H', 'White IR', 'Rycroft RJ', 'McFadden JP']</t>
  </si>
  <si>
    <t>A retrospective analysis of contact allergy to lanolin</t>
  </si>
  <si>
    <t>145(1):28-31</t>
  </si>
  <si>
    <t>https://pubmed.ncbi.nlm.nih.gov/11453903</t>
  </si>
  <si>
    <t>https://academic.oup.com/bjd/article-lookup/doi/10.1046/j.1365-2133.2001.04277.x</t>
  </si>
  <si>
    <t>Contact urticaria</t>
  </si>
  <si>
    <t>26(2):132-6</t>
  </si>
  <si>
    <t>https://pubmed.ncbi.nlm.nih.gov/11298101</t>
  </si>
  <si>
    <t>https://academic.oup.com/ced/article-lookup/doi/10.1046/j.1365-2230.2001.00780.x</t>
  </si>
  <si>
    <t>['Barkhordarian AR', 'Wakelin SH', 'Paes TR']</t>
  </si>
  <si>
    <t>Accidental digital injection of adrenaline from an autoinjector device</t>
  </si>
  <si>
    <t>Dec-2000</t>
  </si>
  <si>
    <t>143(6):1359</t>
  </si>
  <si>
    <t>https://pubmed.ncbi.nlm.nih.gov/11122074</t>
  </si>
  <si>
    <t>https://academic.oup.com/bjd/article-lookup/doi/10.1046/j.1365-2133.2000.03942_143_6.x</t>
  </si>
  <si>
    <t>['McFadden JP', 'Rycroft RJ', 'White IR', 'Wakelin SH', 'Basketter DA']</t>
  </si>
  <si>
    <t>Hydrolyzed protein shampoo additives are not a common contact allergen</t>
  </si>
  <si>
    <t>43(4):243</t>
  </si>
  <si>
    <t>https://pubmed.ncbi.nlm.nih.gov/11011941</t>
  </si>
  <si>
    <t>https://onlinelibrary.wiley.com/resolve/openurl?genre=article&amp;sid=nlm:pubmed&amp;issn=0105-1873&amp;date=2000&amp;volume=43&amp;issue=4&amp;spage=243</t>
  </si>
  <si>
    <t>['Allen MH', 'Wakelin SH', 'Holloway D', 'Lisby S', 'Baadsgaard O', 'Barker JN', 'McFadden JP']</t>
  </si>
  <si>
    <t>Association of TNFA gene polymorphism at position -308 with susceptibility to irritant contact dermatitis</t>
  </si>
  <si>
    <t>Mar-2000</t>
  </si>
  <si>
    <t>Immunogenetics</t>
  </si>
  <si>
    <t>51(3):201-5</t>
  </si>
  <si>
    <t>https://pubmed.ncbi.nlm.nih.gov/10752629</t>
  </si>
  <si>
    <t>https://link.springer.com/article/10.1007/s002510050032</t>
  </si>
  <si>
    <t>['Whittam LR', 'Wakelin SH', 'Barker JN']</t>
  </si>
  <si>
    <t>Generalized pustular psoriasis or drug-induced toxic pustuloderma? The use of patch testing</t>
  </si>
  <si>
    <t>25(2):122-4</t>
  </si>
  <si>
    <t>https://pubmed.ncbi.nlm.nih.gov/10733635</t>
  </si>
  <si>
    <t>https://academic.oup.com/ced/article-lookup/doi/10.1046/j.1365-2230.2000.00592.x</t>
  </si>
  <si>
    <t>['Smith HR', 'Armstrong DK', 'Wakelin SH', 'Rycroft RJ', 'White IR', 'McFadden JP']</t>
  </si>
  <si>
    <t>Descriptive epidemiology of hand dermatitis at the St John's contact dermatitis clinic 1983-97</t>
  </si>
  <si>
    <t>142(2):284-7</t>
  </si>
  <si>
    <t>https://pubmed.ncbi.nlm.nih.gov/10730762</t>
  </si>
  <si>
    <t>https://academic.oup.com/bjd/article-lookup/doi/10.1046/j.1365-2133.2000.03299.x</t>
  </si>
  <si>
    <t>['Buckley DA', 'Wakelin SH', 'Seed PT', 'Holloway D', 'Rycroft RJ', 'White IR', 'McFadden JP']</t>
  </si>
  <si>
    <t>The frequency of fragrance allergy in a patch-test population over a 17-year period</t>
  </si>
  <si>
    <t>142(2):279-83</t>
  </si>
  <si>
    <t>https://pubmed.ncbi.nlm.nih.gov/10730761</t>
  </si>
  <si>
    <t>https://academic.oup.com/bjd/article-lookup/doi/10.1046/j.1365-2133.2000.03298.x</t>
  </si>
  <si>
    <t>['Scarisbrick JJ', 'Wakelin SH', 'Russell-Jones R']</t>
  </si>
  <si>
    <t>Cutaneous graft-versus-host-like reaction in systemic T-cell lymphoma</t>
  </si>
  <si>
    <t>24(5):382-4</t>
  </si>
  <si>
    <t>https://pubmed.ncbi.nlm.nih.gov/10564327</t>
  </si>
  <si>
    <t>https://academic.oup.com/ced/article-lookup/doi/10.1046/j.1365-2230.1999.00507.x</t>
  </si>
  <si>
    <t>['Rastogi SC', 'Johansen JD', 'Menné T', 'Frosch P', 'Bruze M', 'Andersen KE', 'Lepoittevin JP', 'Wakelin S', 'White IR']</t>
  </si>
  <si>
    <t>Contents of fragrance allergens in children's cosmetics and cosmetic-toys</t>
  </si>
  <si>
    <t>Aug-1999</t>
  </si>
  <si>
    <t>41(2):84-8</t>
  </si>
  <si>
    <t>https://pubmed.ncbi.nlm.nih.gov/10445687</t>
  </si>
  <si>
    <t>https://onlinelibrary.wiley.com/resolve/openurl?genre=article&amp;sid=nlm:pubmed&amp;issn=0105-1873&amp;date=1999&amp;volume=41&amp;issue=2&amp;spage=84</t>
  </si>
  <si>
    <t>['Wakelin SH', 'White IR']</t>
  </si>
  <si>
    <t>Natural rubber latex allergy</t>
  </si>
  <si>
    <t>24(4):245-8</t>
  </si>
  <si>
    <t>https://pubmed.ncbi.nlm.nih.gov/10457121</t>
  </si>
  <si>
    <t>https://academic.oup.com/ced/article-lookup/doi/10.1046/j.1365-2230.1999.00470.x</t>
  </si>
  <si>
    <t>['Smith HR', 'Armstrong K', 'Wakelin SH', 'White IR']</t>
  </si>
  <si>
    <t>Contact allergy to PVP/eicosene copolymer</t>
  </si>
  <si>
    <t>May-1999</t>
  </si>
  <si>
    <t>40(5):283</t>
  </si>
  <si>
    <t>https://pubmed.ncbi.nlm.nih.gov/10344488</t>
  </si>
  <si>
    <t>https://onlinelibrary.wiley.com/resolve/openurl?genre=article&amp;sid=nlm:pubmed&amp;issn=0105-1873&amp;date=1999&amp;volume=40&amp;issue=5&amp;spage=283</t>
  </si>
  <si>
    <t>['Smith HR', 'Wakelin SH', 'McFadden JP', 'Rycroft RJ', 'White IR']</t>
  </si>
  <si>
    <t>A 15-year review of our MOAHLFA index</t>
  </si>
  <si>
    <t>Apr-1999</t>
  </si>
  <si>
    <t>40(4):227-8</t>
  </si>
  <si>
    <t>https://pubmed.ncbi.nlm.nih.gov/10208525</t>
  </si>
  <si>
    <t>https://onlinelibrary.wiley.com/resolve/openurl?genre=article&amp;sid=nlm:pubmed&amp;issn=0105-1873&amp;date=1999&amp;volume=40&amp;issue=4&amp;spage=227</t>
  </si>
  <si>
    <t>['Wakelin SH', 'Rycroft RJ']</t>
  </si>
  <si>
    <t>Allergic contact dermatitis from doxepin</t>
  </si>
  <si>
    <t>40(4):214</t>
  </si>
  <si>
    <t>https://pubmed.ncbi.nlm.nih.gov/10208510</t>
  </si>
  <si>
    <t>https://onlinelibrary.wiley.com/resolve/openurl?genre=article&amp;sid=nlm:pubmed&amp;issn=0105-1873&amp;date=1999&amp;volume=40&amp;issue=4&amp;spage=214</t>
  </si>
  <si>
    <t>['Smith HR', 'Wakelin SH', 'Rycroft RJ']</t>
  </si>
  <si>
    <t>Azo dyes as allergens in carbonless copy paper manufacturing</t>
  </si>
  <si>
    <t>40(4):214-5</t>
  </si>
  <si>
    <t>https://pubmed.ncbi.nlm.nih.gov/10208511</t>
  </si>
  <si>
    <t>['Sidhu SK', 'Wakelin SH', 'Wilkinson JD']</t>
  </si>
  <si>
    <t>Multiple familial trichoepitheliomas</t>
  </si>
  <si>
    <t>Cutis</t>
  </si>
  <si>
    <t>63(4):239-40</t>
  </si>
  <si>
    <t>https://pubmed.ncbi.nlm.nih.gov/10228755</t>
  </si>
  <si>
    <t>['Wakelin SH', 'Sidhu S', 'Orton DI', 'Chia Y', 'Shaw S']</t>
  </si>
  <si>
    <t>Amoxycillin-induced flexural exanthem</t>
  </si>
  <si>
    <t>24(2):71-3</t>
  </si>
  <si>
    <t>https://pubmed.ncbi.nlm.nih.gov/10233656</t>
  </si>
  <si>
    <t>https://academic.oup.com/ced/article-lookup/doi/10.1046/j.1365-2230.1999.00421.x</t>
  </si>
  <si>
    <t>['Wakelin SH', 'Jenkins RE', 'Rycroft RJ', 'McFadden JP', 'White IR']</t>
  </si>
  <si>
    <t>Patch testing with natural rubber latex</t>
  </si>
  <si>
    <t>Feb-1999</t>
  </si>
  <si>
    <t>40(2):89-93</t>
  </si>
  <si>
    <t>https://pubmed.ncbi.nlm.nih.gov/10048653</t>
  </si>
  <si>
    <t>https://onlinelibrary.wiley.com/resolve/openurl?genre=article&amp;sid=nlm:pubmed&amp;issn=0105-1873&amp;date=1999&amp;volume=40&amp;issue=2&amp;spage=89</t>
  </si>
  <si>
    <t>['Acland KM', 'Darvay A', 'Wakelin SH', 'Russell-Jones R']</t>
  </si>
  <si>
    <t>Livedoid vasculitis: a manifestation of the antiphospholipid syndrome?</t>
  </si>
  <si>
    <t>140(1):131-5</t>
  </si>
  <si>
    <t>https://pubmed.ncbi.nlm.nih.gov/10215783</t>
  </si>
  <si>
    <t>https://academic.oup.com/bjd/article-lookup/doi/10.1046/j.1365-2133.1999.02622.x</t>
  </si>
  <si>
    <t>['Harman KE', 'Whittam LR', 'Wakelin SH', 'Black MM']</t>
  </si>
  <si>
    <t>Severe, refractory epidermolysis bullosa acquisita complicated by an oesophageal stricture responding to intravenous immune globulin</t>
  </si>
  <si>
    <t>139(6):1126-7</t>
  </si>
  <si>
    <t>https://pubmed.ncbi.nlm.nih.gov/9990396</t>
  </si>
  <si>
    <t>https://academic.oup.com/bjd/article-lookup/doi/10.1046/j.1365-2133.1998.2576m.x</t>
  </si>
  <si>
    <t>['Wakelin SH', 'Ellis JP', 'Black MM']</t>
  </si>
  <si>
    <t>Livedoid vasculitis with anticardiolipin antibodies: improvement with danazol</t>
  </si>
  <si>
    <t>Nov-1998</t>
  </si>
  <si>
    <t>139(5):935-7</t>
  </si>
  <si>
    <t>https://pubmed.ncbi.nlm.nih.gov/9892980</t>
  </si>
  <si>
    <t>https://academic.oup.com/bjd/article-lookup/doi/10.1046/j.1365-2133.1998.02541.x</t>
  </si>
  <si>
    <t>['Smith HR', 'Wakelin SH', 'White IR']</t>
  </si>
  <si>
    <t>Banana hair conditioner and natural rubber latex allergy</t>
  </si>
  <si>
    <t>Oct-1998</t>
  </si>
  <si>
    <t>39(4):202</t>
  </si>
  <si>
    <t>https://pubmed.ncbi.nlm.nih.gov/9817234</t>
  </si>
  <si>
    <t>https://onlinelibrary.wiley.com/resolve/openurl?genre=article&amp;sid=nlm:pubmed&amp;issn=0105-1873&amp;date=1998&amp;volume=39&amp;issue=4&amp;spage=202</t>
  </si>
  <si>
    <t>['Wakelin SH', 'Black MM']</t>
  </si>
  <si>
    <t>IgE bullous disease - what's in a name?</t>
  </si>
  <si>
    <t>Sep-1998</t>
  </si>
  <si>
    <t>23(5):231-2</t>
  </si>
  <si>
    <t>https://pubmed.ncbi.nlm.nih.gov/10233609</t>
  </si>
  <si>
    <t>https://academic.oup.com/ced/article-lookup/doi/10.1046/j.1365-2230.1998.00293.x</t>
  </si>
  <si>
    <t>['Wakelin SH', 'Creamer D', 'Rycroft RJ', 'White IR', 'McFadden JP']</t>
  </si>
  <si>
    <t>Contact dermatitis from paraphenylenediamine used as a skin paint</t>
  </si>
  <si>
    <t>Aug-1998</t>
  </si>
  <si>
    <t>39(2):92-3</t>
  </si>
  <si>
    <t>https://pubmed.ncbi.nlm.nih.gov/9746198</t>
  </si>
  <si>
    <t>https://onlinelibrary.wiley.com/resolve/openurl?genre=article&amp;sid=nlm:pubmed&amp;issn=0105-1873&amp;date=1998&amp;volume=39&amp;issue=2&amp;spage=92</t>
  </si>
  <si>
    <t>['McFadden JP', 'Wakelin SH', 'Holloway DB', 'Basketter DA']</t>
  </si>
  <si>
    <t>The effect of patch duration on the elicitation of para-phenylenediamine contact allergy</t>
  </si>
  <si>
    <t>39(2):79-81</t>
  </si>
  <si>
    <t>https://pubmed.ncbi.nlm.nih.gov/9746187</t>
  </si>
  <si>
    <t>https://onlinelibrary.wiley.com/resolve/openurl?genre=article&amp;sid=nlm:pubmed&amp;issn=0105-1873&amp;date=1998&amp;volume=39&amp;issue=2&amp;spage=79</t>
  </si>
  <si>
    <t>['Zhou S', 'Wakelin SH', 'Allen J', 'Wojnarowska F']</t>
  </si>
  <si>
    <t>Blister fluid for the diagnosis of subepidermal immunobullous diseases: a comparative study of basement membrane zone autoantibodies detected in blister fluid and serum</t>
  </si>
  <si>
    <t>139(1):27-32</t>
  </si>
  <si>
    <t>Comparative Study | Journal Article | Research Support, Non-U.S. Gov't</t>
  </si>
  <si>
    <t>https://pubmed.ncbi.nlm.nih.gov/9764145</t>
  </si>
  <si>
    <t>https://academic.oup.com/bjd/article-lookup/doi/10.1046/j.1365-2133.1998.02311.x</t>
  </si>
  <si>
    <t>['Wakelin SH', 'Price AE', 'Basketter DA', 'Rycroft RJ']</t>
  </si>
  <si>
    <t>Allergic contact dermatitis from ethoxymethylenemalononitrile in an agrochemical chemist</t>
  </si>
  <si>
    <t>38(4):237</t>
  </si>
  <si>
    <t>https://pubmed.ncbi.nlm.nih.gov/9565316</t>
  </si>
  <si>
    <t>https://onlinelibrary.wiley.com/resolve/openurl?genre=article&amp;sid=nlm:pubmed&amp;issn=0105-1873&amp;date=1998&amp;volume=38&amp;issue=4&amp;spage=237</t>
  </si>
  <si>
    <t>['McFadden JP', 'Wakelin SH', 'Basketter DA']</t>
  </si>
  <si>
    <t>Acute irritation thresholds in subjects with type I--type VI skin</t>
  </si>
  <si>
    <t>Mar-1998</t>
  </si>
  <si>
    <t>38(3):147-9</t>
  </si>
  <si>
    <t>https://pubmed.ncbi.nlm.nih.gov/9536406</t>
  </si>
  <si>
    <t>https://onlinelibrary.wiley.com/resolve/openurl?genre=article&amp;sid=nlm:pubmed&amp;issn=0105-1873&amp;date=1998&amp;volume=38&amp;issue=3&amp;spage=147</t>
  </si>
  <si>
    <t>['Wakelin SH', 'McFadden JP', 'Leonard JN', 'Rycroft RJ']</t>
  </si>
  <si>
    <t>Allergic contact dermatitis from d-limonene in a laboratory technician</t>
  </si>
  <si>
    <t>38(3):164-5</t>
  </si>
  <si>
    <t>https://pubmed.ncbi.nlm.nih.gov/9536411</t>
  </si>
  <si>
    <t>https://onlinelibrary.wiley.com/resolve/openurl?genre=article&amp;sid=nlm:pubmed&amp;issn=0105-1873&amp;date=1998&amp;volume=38&amp;issue=3&amp;spage=164</t>
  </si>
  <si>
    <t>['Wakelin SH', 'Allen J', 'Zhou S', 'Wojnarowska F']</t>
  </si>
  <si>
    <t>Drug-induced linear IgA disease with antibodies to collagen VII</t>
  </si>
  <si>
    <t>Feb-1998</t>
  </si>
  <si>
    <t>138(2):310-4</t>
  </si>
  <si>
    <t>https://pubmed.ncbi.nlm.nih.gov/9602881</t>
  </si>
  <si>
    <t>https://academic.oup.com/bjd/article-lookup/doi/10.1046/j.1365-2133.1998.02081.x</t>
  </si>
  <si>
    <t>['Edwards S', 'Wakelin SH', 'Wojnarowska F', 'Marsden RA', 'Kirtschig G', 'Bhogal B', 'Black MM']</t>
  </si>
  <si>
    <t>Bullous pemphigoid and epidermolysis bullosa acquisita: presentation, prognosis, and immunopathology in 11 children</t>
  </si>
  <si>
    <t>15(3):184-90</t>
  </si>
  <si>
    <t>https://pubmed.ncbi.nlm.nih.gov/9655312</t>
  </si>
  <si>
    <t>https://onlinelibrary.wiley.com/resolve/openurl?genre=article&amp;sid=nlm:pubmed&amp;issn=0736-8046&amp;date=1998&amp;volume=15&amp;issue=3&amp;spage=184</t>
  </si>
  <si>
    <t>['Holmes G', 'Sidhu S', 'Wakelin SH', 'Orton D', 'Marren P']</t>
  </si>
  <si>
    <t>Disseminated superficial actinic porokeratosis occurring in two members of an Asian family</t>
  </si>
  <si>
    <t>Nov-1997</t>
  </si>
  <si>
    <t>22(6):280-2</t>
  </si>
  <si>
    <t>https://pubmed.ncbi.nlm.nih.gov/9604455</t>
  </si>
  <si>
    <t>https://onlinelibrary.wiley.com/resolve/openurl?genre=article&amp;sid=nlm:pubmed&amp;issn=0307-6938&amp;date=1997&amp;volume=22&amp;issue=6&amp;spage=280</t>
  </si>
  <si>
    <t>['Sidhu S', 'Wakelin SH', 'Wojnarowska F']</t>
  </si>
  <si>
    <t>Prolonged remission of urticaria pigmentosa following topical steroid therapy under hydrocolloid occlusion</t>
  </si>
  <si>
    <t>22(6):302-3</t>
  </si>
  <si>
    <t>https://pubmed.ncbi.nlm.nih.gov/9604463</t>
  </si>
  <si>
    <t>https://academic.oup.com/ced/article-lookup/doi/10.1111/j.1365-2230.1997.tb01104.x</t>
  </si>
  <si>
    <t>['Allen J', 'Zhou S', 'Wakelin SH', 'Collier PM', 'Wojnarowska F']</t>
  </si>
  <si>
    <t>Linear IgA disease: a report of two dermal binding sera which recognize a pepsin-sensitive epitope (?NC-1 domain) of collagen type VII</t>
  </si>
  <si>
    <t>Oct-1997</t>
  </si>
  <si>
    <t>137(4):526-33</t>
  </si>
  <si>
    <t>https://pubmed.ncbi.nlm.nih.gov/9390326</t>
  </si>
  <si>
    <t>https://academic.oup.com/bjd/article-lookup/doi/10.1111/j.1365-2133.1997.tb03781.x</t>
  </si>
  <si>
    <t>Dermatitis from chlorphenesin in a facial cosmetic</t>
  </si>
  <si>
    <t>37(3):138-9</t>
  </si>
  <si>
    <t>https://pubmed.ncbi.nlm.nih.gov/9330833</t>
  </si>
  <si>
    <t>https://onlinelibrary.wiley.com/resolve/openurl?genre=article&amp;sid=nlm:pubmed&amp;issn=0105-1873&amp;date=1997&amp;volume=37&amp;issue=3&amp;spage=138</t>
  </si>
  <si>
    <t>['Wakelin SH', 'Marren P', 'Young E', 'Shaw S']</t>
  </si>
  <si>
    <t>Compositae sensitivity and chronic hand dermatitis in a seven-year-old boy</t>
  </si>
  <si>
    <t>Aug-1997</t>
  </si>
  <si>
    <t>137(2):289-91</t>
  </si>
  <si>
    <t>https://pubmed.ncbi.nlm.nih.gov/9292084</t>
  </si>
  <si>
    <t>https://academic.oup.com/bjd/article-lookup/doi/10.1046/j.1365-2133.1997.18231928.x</t>
  </si>
  <si>
    <t>['Wakelin SH', 'Young E', 'Kelly S', 'Turner M']</t>
  </si>
  <si>
    <t>Transient leukaemia cutis in chronic lymphocytic leukaemia</t>
  </si>
  <si>
    <t>22(3):148-51</t>
  </si>
  <si>
    <t>https://pubmed.ncbi.nlm.nih.gov/9425697</t>
  </si>
  <si>
    <t>https://academic.oup.com/ced/article-lookup/doi/10.1111/j.1365-2230.1997.tb01045.x</t>
  </si>
  <si>
    <t>['Wakelin SH', 'Bhogal B', 'Black MM', 'Allen J', 'Wojnarowska F', 'Hashimoto T', 'Farr PM', 'Swain AF']</t>
  </si>
  <si>
    <t>Epidermolysis bullosa acquisita associated with epidermal-binding circulating antibodies</t>
  </si>
  <si>
    <t>Apr-1997</t>
  </si>
  <si>
    <t>136(4):604-9</t>
  </si>
  <si>
    <t>https://pubmed.ncbi.nlm.nih.gov/9155969</t>
  </si>
  <si>
    <t>https://onlinelibrary.wiley.com/resolve/openurl?genre=article&amp;sid=nlm:pubmed&amp;issn=0007-0963&amp;date=1997&amp;volume=136&amp;issue=4&amp;spage=604</t>
  </si>
  <si>
    <t>Jan-1997</t>
  </si>
  <si>
    <t>22(1):37-40</t>
  </si>
  <si>
    <t>https://pubmed.ncbi.nlm.nih.gov/9330053</t>
  </si>
  <si>
    <t>https://academic.oup.com/ced/article-lookup/doi/10.1046/j.1365-2230.1997.1890613.x</t>
  </si>
  <si>
    <t>['Wakelin SH', 'Marren P']</t>
  </si>
  <si>
    <t>Lichen sclerosus in women</t>
  </si>
  <si>
    <t>15(1):155-69</t>
  </si>
  <si>
    <t>https://pubmed.ncbi.nlm.nih.gov/9034664</t>
  </si>
  <si>
    <t>https://linkinghub.elsevier.com/retrieve/pii/S0738-081X(96)00118-6</t>
  </si>
  <si>
    <t>The autoimmune bullous diseases</t>
  </si>
  <si>
    <t>Journal of the Royal College of Physicians of London</t>
  </si>
  <si>
    <t>31(4):364-8</t>
  </si>
  <si>
    <t>https://pubmed.ncbi.nlm.nih.gov/9263961</t>
  </si>
  <si>
    <t>https://europepmc.org/abstract/MED/9263961</t>
  </si>
  <si>
    <t>['Wakelin SH', 'Cooper S', 'Marren P', 'Shaw S']</t>
  </si>
  <si>
    <t>Sorbitan mono-oleate: a potential allergen in paste bandages</t>
  </si>
  <si>
    <t>Dec-1996</t>
  </si>
  <si>
    <t>35(6):377</t>
  </si>
  <si>
    <t>https://pubmed.ncbi.nlm.nih.gov/9118646</t>
  </si>
  <si>
    <t>https://onlinelibrary.wiley.com/resolve/openurl?genre=article&amp;sid=nlm:pubmed&amp;issn=0105-1873&amp;date=1996&amp;volume=35&amp;issue=6&amp;spage=377</t>
  </si>
  <si>
    <t>Aetiology and management of hypertrophic scars and keloids</t>
  </si>
  <si>
    <t>Nov-1996</t>
  </si>
  <si>
    <t>Annals of the Royal College of Surgeons of England</t>
  </si>
  <si>
    <t>78(6):558</t>
  </si>
  <si>
    <t>https://pubmed.ncbi.nlm.nih.gov/8943647</t>
  </si>
  <si>
    <t>https://europepmc.org/abstract/MED/8943647</t>
  </si>
  <si>
    <t>['Wakelin SH', 'Harris AJ', 'Shaw S']</t>
  </si>
  <si>
    <t>Contact dermatitis from castor oil in zinc and castor oil cream</t>
  </si>
  <si>
    <t>Oct-1996</t>
  </si>
  <si>
    <t>35(4):259</t>
  </si>
  <si>
    <t>https://pubmed.ncbi.nlm.nih.gov/8957659</t>
  </si>
  <si>
    <t>https://onlinelibrary.wiley.com/resolve/openurl?genre=article&amp;sid=nlm:pubmed&amp;issn=0105-1873&amp;date=1996&amp;volume=35&amp;issue=4&amp;spage=259</t>
  </si>
  <si>
    <t>['Orton DI', 'Wakelin SH', 'George SA']</t>
  </si>
  <si>
    <t>Brachioradial photopruritus--a rare chronic photodermatosis in Europe</t>
  </si>
  <si>
    <t>135(3):486-7</t>
  </si>
  <si>
    <t>https://pubmed.ncbi.nlm.nih.gov/8949453</t>
  </si>
  <si>
    <t>https://onlinelibrary.wiley.com/resolve/openurl?genre=article&amp;sid=nlm:pubmed&amp;issn=0007-0963&amp;date=1996&amp;volume=135&amp;issue=3&amp;spage=486</t>
  </si>
  <si>
    <t>['Wakelin SH', 'Lipscombe T', 'Orton DI', 'Marren P']</t>
  </si>
  <si>
    <t>Lithium-induced follicular hyperkeratosis</t>
  </si>
  <si>
    <t>Jul-1996</t>
  </si>
  <si>
    <t>21(4):296-8</t>
  </si>
  <si>
    <t>https://pubmed.ncbi.nlm.nih.gov/8959904</t>
  </si>
  <si>
    <t>https://academic.oup.com/ced/article-lookup/doi/10.1111/j.1365-2230.1996.tb00100.x</t>
  </si>
  <si>
    <t>['Wakelin SH', 'Stewart EJ', 'Emmerson RW']</t>
  </si>
  <si>
    <t>Poikilodermatous and verrucous mycosis fungoides</t>
  </si>
  <si>
    <t>May-1996</t>
  </si>
  <si>
    <t>21(3):205-8</t>
  </si>
  <si>
    <t>https://pubmed.ncbi.nlm.nih.gov/8914361</t>
  </si>
  <si>
    <t>https://academic.oup.com/ced/article-lookup/doi/10.1111/j.1365-2230.1996.tb00063.x</t>
  </si>
  <si>
    <t>['Wakelin SH', 'Allen J', 'Wojnarowska F']</t>
  </si>
  <si>
    <t>Childhood bullous pemphigoid--report of a case with dermal fluorescence on salt-split skin</t>
  </si>
  <si>
    <t>Oct-1995</t>
  </si>
  <si>
    <t>133(4):615-8</t>
  </si>
  <si>
    <t>https://pubmed.ncbi.nlm.nih.gov/7577594</t>
  </si>
  <si>
    <t>https://academic.oup.com/bjd/article-lookup/doi/10.1111/j.1365-2133.1995.tb02715.x</t>
  </si>
  <si>
    <t>['Wakelin SH', 'James MP']</t>
  </si>
  <si>
    <t>Diltiazem-induced acute generalised exanthematous pustulosis</t>
  </si>
  <si>
    <t>Jul-1995</t>
  </si>
  <si>
    <t>20(4):341-4</t>
  </si>
  <si>
    <t>https://pubmed.ncbi.nlm.nih.gov/8548996</t>
  </si>
  <si>
    <t>https://academic.oup.com/ced/article-lookup/doi/10.1111/j.1365-2230.1995.tb01339.x</t>
  </si>
  <si>
    <t>Sarcoidosis: nail dystrophy without underlying bone changes</t>
  </si>
  <si>
    <t>Jun-1995</t>
  </si>
  <si>
    <t>55(6):344-6</t>
  </si>
  <si>
    <t>https://pubmed.ncbi.nlm.nih.gov/7648885</t>
  </si>
  <si>
    <t>Zosteriform atrophoderma of Pasini and Pierini</t>
  </si>
  <si>
    <t>20(3):244-6</t>
  </si>
  <si>
    <t>https://pubmed.ncbi.nlm.nih.gov/7671424</t>
  </si>
  <si>
    <t>https://academic.oup.com/ced/article-lookup/doi/10.1111/j.1365-2230.1995.tb01313.x</t>
  </si>
  <si>
    <t>['Wakelin SH', 'Wojnarowska F']</t>
  </si>
  <si>
    <t>Linear IgA disease exacerbated by topical iodine preparations</t>
  </si>
  <si>
    <t>131(6):918</t>
  </si>
  <si>
    <t>https://pubmed.ncbi.nlm.nih.gov/7857857</t>
  </si>
  <si>
    <t>https://academic.oup.com/bjd/article-lookup/doi/10.1111/j.1365-2133.1994.tb08610.x</t>
  </si>
  <si>
    <t>Extensive lichen sclerosus et atrophicus with bullae and ulceration--improvement with hydroxychloroquine</t>
  </si>
  <si>
    <t>Jul-1994</t>
  </si>
  <si>
    <t>19(4):332-4</t>
  </si>
  <si>
    <t>https://pubmed.ncbi.nlm.nih.gov/7955478</t>
  </si>
  <si>
    <t>https://academic.oup.com/ced/article-lookup/doi/10.1111/j.1365-2230.1994.tb01208.x</t>
  </si>
  <si>
    <t>['Wakelin SH', 'Emmerson RW']</t>
  </si>
  <si>
    <t>Excess granulation tissue development during treatment with cyclosporin</t>
  </si>
  <si>
    <t>131(1):147-8</t>
  </si>
  <si>
    <t>https://pubmed.ncbi.nlm.nih.gov/8043417</t>
  </si>
  <si>
    <t>https://academic.oup.com/bjd/article-lookup/doi/10.1111/j.1365-2133.1994.tb08482.x</t>
  </si>
  <si>
    <t>Hunter H</t>
  </si>
  <si>
    <t>['Garcia-Doval I', 'Rajan N', 'Hunter H', 'Frew J', 'Naldi L', 'Mellerio JE', 'Hay R']</t>
  </si>
  <si>
    <t>Clinical reports: the overarching home for case series and case reports in the BJD</t>
  </si>
  <si>
    <t>20-Dec-2023</t>
  </si>
  <si>
    <t>190(1):1-2</t>
  </si>
  <si>
    <t>Editorial</t>
  </si>
  <si>
    <t>https://pubmed.ncbi.nlm.nih.gov/37603852</t>
  </si>
  <si>
    <t>https://academic.oup.com/bjd/article-lookup/doi/10.1093/bjd/ljad301</t>
  </si>
  <si>
    <t>Hunter HJA</t>
  </si>
  <si>
    <t>['Al-Janabi A', 'Ra A', 'Littlewood Z', 'Foulkes AC', 'Hunter HJA', 'Chinoy H', 'Moriarty CA', 'Hyrich KL', 'Limdi JK', 'Yiu ZZN', 'Griffiths CEM', 'Warren RB']</t>
  </si>
  <si>
    <t>The effect of immunomodulators on seroconversion after BNT162b2 and AZD1222 vaccines in patients with immune-mediated inflammatory diseases: a prospective cohort study</t>
  </si>
  <si>
    <t>30-Mar-2023</t>
  </si>
  <si>
    <t>188(4):542-551</t>
  </si>
  <si>
    <t>https://pubmed.ncbi.nlm.nih.gov/36695406</t>
  </si>
  <si>
    <t>https://academic.oup.com/bjd/article-lookup/doi/10.1093/bjd/ljac109</t>
  </si>
  <si>
    <t>['Ufodiama CE', 'Touyz SJJ', 'Fitzgerald DA', 'Hunter HJA', 'McMullen E', 'Warren RB', 'Kleyn CE']</t>
  </si>
  <si>
    <t>Remote consultations: an audit of the management of dermatology patients on biologics during the first wave of the COVID-19 pandemic</t>
  </si>
  <si>
    <t>16-Feb-2022</t>
  </si>
  <si>
    <t>The Journal of dermatological treatment</t>
  </si>
  <si>
    <t>33(5):2697</t>
  </si>
  <si>
    <t>https://pubmed.ncbi.nlm.nih.gov/35168454</t>
  </si>
  <si>
    <t>https://www.tandfonline.com/doi/full/10.1080/09546634.2022.2037496</t>
  </si>
  <si>
    <t>['Asfour L', 'Moussa A', 'Littlewood Z', 'Sharif J', 'Newsham J', "O'Donoghue N", 'Ogden S', 'McMullen E', 'Hunter H']</t>
  </si>
  <si>
    <t>Botulinum toxin A injections in the treatment of axillary hyperhidrosis: a prospective study reviewing quality of life and patient satisfaction in a UK tertiary dermatology centre</t>
  </si>
  <si>
    <t>4-Apr-2022</t>
  </si>
  <si>
    <t>47(7):1358-1359</t>
  </si>
  <si>
    <t>https://pubmed.ncbi.nlm.nih.gov/35262223</t>
  </si>
  <si>
    <t>https://academic.oup.com/ced/article-lookup/doi/10.1111/ced.15164</t>
  </si>
  <si>
    <t>['van Huizen AM', 'Menting SP', 'Gyulai R', 'Iversen L', 'van der Kraaij GE', 'Middelkamp-Hup MA', 'Warren RB', 'Spuls PI', 'Schejtman AA', 'Egeberg A', 'Firooz A', 'Kumar AS', 'Oakley A', 'Foulkes A', 'Ramos AMC', 'Fougerousse AC', 'Carija A', 'Akman-Karakas A', 'Horváth B', 'Fábos B', 'Matlock BH', 'Claréus BW', 'Castro C', 'Ferrándiz C', 'Correa CC', 'Marchesi C', 'Goujon C', 'Gonzalez C', 'Maldonado-García C', 'Hong CH', 'Griffiths CEM', 'Vestergaard C', 'Echeverría CM', 'de la Cruz C', 'Conrad C', 'Törocsik D', 'Drvar DL', 'Balak D', 'Jullien D', 'Appelen D', 'Kim DH', 'de Jong EMGJ', 'El Gamal E', 'Laffitte E', 'Mahé E', 'Sonkoly E', 'Colombo EP', 'Vilarrasa E', 'Willaert F', 'Novoa FD', 'Handjani F', 'Valenzuela F', 'Vílchez-Márquez F', 'Gonzalez GO', 'Krisztián G', 'Damiani G', 'Krnjevic-Pezic G', 'Pellerano G', 'Carretero G', 'Hunter HJA', 'Riad H', 'Oon HH', 'Boonen HPJ', 'Moussa IO', 'García-Doval I', 'Csányi I', 'Brajac I', 'Turchin I', 'Grozdev I', 'Weinberg JM', 'Nicolopoulos J', 'Wells J', 'Lambert JLW', 'Ingram JR', 'Prinz JC', 'de Souza Sittart JA', 'Sanchez JL', 'Hsiao JP', 'Castro-Ayarza JR', 'Maul JT', 'van den Reek JMPA', 'Trcko K', 'Barber K', 'Reich K', 'Gebauer KA', 'Khobzei K', 'Maul LV', 'Massari LP', 'Fardet L', 'le Cleach L', 'Misery L', 'Chandrashekar L', 'Muresanu LI', 'Lecluse L', 'Skov L', 'Frez ML', 'Babic LT', 'Puig L', 'Gomez LC', 'Ramam M', 'Dutil M', 'El-Sayed MH', 'Olszewska M', 'Schram ME', 'Franco MD', 'Llamas-Velasco M', 'Gonçalo M', 'Velásquez-Lopera MM', 'Abad ME', 'de Oliveira MFSP', 'Seyger MMB', 'Kaštelan M', 'Rademaker M', 'Sikora M', 'Lebwohl M', 'Wiseman MC', 'Ferran M', 'van Doorn M', 'Danespazhooh M', 'Bylaite-Bucinskiene M', 'Gooderham MJ', 'Polic MV', 'de Rie MA', 'Zheng M', 'Gómez-Flores M', 'Salleras I Redonnet M', 'Silverberg NB', 'Doss N', 'Yawalkar N', 'Chosidow O', 'Zargari O', 'de la Cueva P', 'Fernandez-Peñas P', 'Cárdenas Rojas PJ', 'Gisondi P', 'Grewal P', 'Sator P', 'Luna PC', 'Félix PAO', 'Varela P', 'Holló P', 'Cetkovska P', 'Calzavara-Pinton P', 'Ghislain PD', 'Araujo RR', 'Romiti R', 'Kui R', 'Ceovic R', 'Vender R', 'Lafuente-Urrez RF', 'Del-Río R', 'Gulin SJ', 'Handa S', 'Mahil SK', 'Kolalapudi SA', 'Marrón SE', 'Azimi SZ', 'Janmohamed SR', 'da Cruz Costa SA', 'Choon SE', 'Urbancek S', 'Ayanlowo O', 'Margasin SM', 'Wong TW', 'Mälkönen T', 'Hurtová T', 'Reciné TR', 'Huldt-Nystrøm T', 'Torres T', 'Liu TY', 'Leonidze T', 'Sharma VK', 'Weightman W', 'Gulliver W', 'Veldkamp W']</t>
  </si>
  <si>
    <t>International eDelphi Study to Reach Consensus on the Methotrexate Dosing Regimen in Patients With Psoriasis</t>
  </si>
  <si>
    <t>1-May-2022</t>
  </si>
  <si>
    <t>158(5):561-572</t>
  </si>
  <si>
    <t>https://pubmed.ncbi.nlm.nih.gov/35353175</t>
  </si>
  <si>
    <t>https://jamanetwork.com/journals/jamadermatology/fullarticle/10.1001/jamadermatol.2022.0434</t>
  </si>
  <si>
    <t>['Al-Janabi A', 'Littlewood Z', 'Griffiths CEM', 'Hunter HJA', 'Chinoy H', 'Moriarty C', 'Yiu ZZN', 'Warren RB']</t>
  </si>
  <si>
    <t>185(3):646-648</t>
  </si>
  <si>
    <t>https://pubmed.ncbi.nlm.nih.gov/33982284</t>
  </si>
  <si>
    <t>https://europepmc.org/abstract/MED/33982284</t>
  </si>
  <si>
    <t>['Yiu ZZN', 'Harding-Oredugba G', 'Griffiths CEM', 'Warren RB', 'McMullen E', 'Hunter HJA']</t>
  </si>
  <si>
    <t>Risk of COVID-19 infection in adult patients with atopic eczema and psoriasis: a single-centre cross-sectional study</t>
  </si>
  <si>
    <t>185(2):441-443</t>
  </si>
  <si>
    <t>https://pubmed.ncbi.nlm.nih.gov/33730411</t>
  </si>
  <si>
    <t>https://europepmc.org/abstract/MED/33730411</t>
  </si>
  <si>
    <t>['Kreeshan FC', 'Al-Janabi A', 'Warren RB', 'Hunter HJA']</t>
  </si>
  <si>
    <t>Real-World Experience and Laboratory Monitoring of Dupilumab in Patients with Moderate to Severe Atopic Dermatitis in a Tertiary Centre</t>
  </si>
  <si>
    <t>14-Dec-2020</t>
  </si>
  <si>
    <t>11(1):149-160</t>
  </si>
  <si>
    <t>https://pubmed.ncbi.nlm.nih.gov/33315229</t>
  </si>
  <si>
    <t>https://europepmc.org/abstract/MED/33315229</t>
  </si>
  <si>
    <t>['Khan SS', 'Marshall CL', 'Stylianou KA', 'McMullen E', 'Griffiths CEM', 'Warren RB', 'Hunter HJA']</t>
  </si>
  <si>
    <t>An evaluation of dermatology patients shielding during the COVID-19 outbreak</t>
  </si>
  <si>
    <t>46(1):193-194</t>
  </si>
  <si>
    <t>https://pubmed.ncbi.nlm.nih.gov/33098712</t>
  </si>
  <si>
    <t>https://europepmc.org/abstract/MED/33098712</t>
  </si>
  <si>
    <t>['Ferguson FJ', 'Lada G', 'Hunter HJA', 'Bundy C', 'Henry AL', 'Griffiths CEM', 'Kleyn CE']</t>
  </si>
  <si>
    <t>Diurnal and seasonal variation in psoriasis symptoms</t>
  </si>
  <si>
    <t>13-Aug-2020</t>
  </si>
  <si>
    <t>35(1):e45-e47</t>
  </si>
  <si>
    <t>https://pubmed.ncbi.nlm.nih.gov/32594573</t>
  </si>
  <si>
    <t>https://onlinelibrary.wiley.com/doi/10.1111/jdv.16791</t>
  </si>
  <si>
    <t>['Garcia-Doval I', 'Segovia E', 'Hunter H', 'Frew J', 'Naldi L']</t>
  </si>
  <si>
    <t>The value of case reports in pharmacovigilance</t>
  </si>
  <si>
    <t>183(5):795-796</t>
  </si>
  <si>
    <t>Case Reports | Editorial</t>
  </si>
  <si>
    <t>https://pubmed.ncbi.nlm.nih.gov/33135791</t>
  </si>
  <si>
    <t>https://academic.oup.com/bjd/article-lookup/doi/10.1111/bjd.19504</t>
  </si>
  <si>
    <t>['Earnshaw CH', 'Hunter HJA', 'McMullen E', 'Griffiths CEM', 'Warren RB']</t>
  </si>
  <si>
    <t>Reduction in skin cancer diagnosis, and overall cancer referrals, during the COVID-19 pandemic</t>
  </si>
  <si>
    <t>183(4):792-794</t>
  </si>
  <si>
    <t>https://pubmed.ncbi.nlm.nih.gov/32500571</t>
  </si>
  <si>
    <t>https://europepmc.org/abstract/MED/32500571</t>
  </si>
  <si>
    <t>['Hunter HJA']</t>
  </si>
  <si>
    <t>Remember to assess the 'whole' patient: a further immune-related adverse event of programmed cell death 1 checkpoint inhibition</t>
  </si>
  <si>
    <t>18-Dec-2019</t>
  </si>
  <si>
    <t>182(2):276-277</t>
  </si>
  <si>
    <t>https://pubmed.ncbi.nlm.nih.gov/31850528</t>
  </si>
  <si>
    <t>https://academic.oup.com/bjd/article-lookup/doi/10.1111/bjd.18716</t>
  </si>
  <si>
    <t>['Cotter C', 'Maybury C', 'Hunter HJA']</t>
  </si>
  <si>
    <t>Reopening the case for case reports</t>
  </si>
  <si>
    <t>182(1):3-4</t>
  </si>
  <si>
    <t>https://pubmed.ncbi.nlm.nih.gov/31894875</t>
  </si>
  <si>
    <t>https://academic.oup.com/bjd/article-lookup/doi/10.1111/bjd.18464</t>
  </si>
  <si>
    <t>What's the point in checking the skin?</t>
  </si>
  <si>
    <t>181(3):445-446</t>
  </si>
  <si>
    <t>https://pubmed.ncbi.nlm.nih.gov/31240710</t>
  </si>
  <si>
    <t>https://academic.oup.com/bjd/article-lookup/doi/10.1111/bjd.17829</t>
  </si>
  <si>
    <t>['Hadley W', 'Lansing A', 'Barker DH', 'Brown LK', 'Hunter H', 'Donenberg G', 'DiClemente RJ']</t>
  </si>
  <si>
    <t>The longitudinal impact of a family-based communication intervention on observational and self-reports of sexual communication</t>
  </si>
  <si>
    <t>13-Nov-2017</t>
  </si>
  <si>
    <t>Journal of child and family studies</t>
  </si>
  <si>
    <t>27(4):1098-1109</t>
  </si>
  <si>
    <t>https://europepmc.org/abstract/MED/29910594</t>
  </si>
  <si>
    <t>['Carstens E', 'Schmelz M', 'Hunter HJA', 'Lerner EA', 'Misery L', 'Steinhoff M', 'Yosipovitch G', 'Ständer S']</t>
  </si>
  <si>
    <t>FRT - FONDATION RENE TOURAINE: An International Foundation For Dermatology</t>
  </si>
  <si>
    <t>26(10):972-985</t>
  </si>
  <si>
    <t>Bibliography | Congress</t>
  </si>
  <si>
    <t>https://pubmed.ncbi.nlm.nih.gov/28952194</t>
  </si>
  <si>
    <t>https://onlinelibrary.wiley.com/doi/10.1111/exd.13406</t>
  </si>
  <si>
    <t>Can positron emission tomography (PET) unravel the link between adipose tissue, vascular inflammation and cardiovascular risk in patients with psoriasis?</t>
  </si>
  <si>
    <t>176(4):864-865</t>
  </si>
  <si>
    <t>https://pubmed.ncbi.nlm.nih.gov/28418154</t>
  </si>
  <si>
    <t>https://academic.oup.com/bjd/article-lookup/doi/10.1111/bjd.15378</t>
  </si>
  <si>
    <t>Hunter HJ</t>
  </si>
  <si>
    <t>['Hunter HJ', 'Hinz R', 'Gerhard A', 'Talbot PS', 'Su Z', 'Holland G', 'Hopkins SJ', 'Griffiths CE', 'Kleyn CE']</t>
  </si>
  <si>
    <t>Brain inflammation and psoriasis: a [(11) C]-(R)-PK11195 positron emission tomography study</t>
  </si>
  <si>
    <t>30-Aug-2016</t>
  </si>
  <si>
    <t>175(5):1082-1084</t>
  </si>
  <si>
    <t>https://pubmed.ncbi.nlm.nih.gov/25819441</t>
  </si>
  <si>
    <t>https://academic.oup.com/bjd/article-lookup/doi/10.1111/bjd.13788</t>
  </si>
  <si>
    <t>['Hunter HJ', 'Momen SE', 'Kleyn CE']</t>
  </si>
  <si>
    <t>The impact of psychosocial stress on healthy skin</t>
  </si>
  <si>
    <t>25-Mar-2015</t>
  </si>
  <si>
    <t>40(5):540-6</t>
  </si>
  <si>
    <t>https://pubmed.ncbi.nlm.nih.gov/25808947</t>
  </si>
  <si>
    <t>https://academic.oup.com/ced/article-lookup/doi/10.1111/ced.12582</t>
  </si>
  <si>
    <t>['Hunter HJ', 'Griffiths CE', 'Kleyn CE']</t>
  </si>
  <si>
    <t>Does psychosocial stress play a role in the exacerbation of psoriasis?</t>
  </si>
  <si>
    <t>Nov-2013</t>
  </si>
  <si>
    <t>169(5):965-74</t>
  </si>
  <si>
    <t>https://pubmed.ncbi.nlm.nih.gov/23796214</t>
  </si>
  <si>
    <t>https://academic.oup.com/bjd/article-lookup/doi/10.1111/bjd.12478</t>
  </si>
  <si>
    <t>['Wiseman DH', 'Hunter HJ', 'Dennis M']</t>
  </si>
  <si>
    <t>Bullous pyoderma gangrenosum in acute myeloid leukaemia</t>
  </si>
  <si>
    <t>5-Apr-2007</t>
  </si>
  <si>
    <t>European journal of haematology</t>
  </si>
  <si>
    <t>79(1):91-2</t>
  </si>
  <si>
    <t>https://pubmed.ncbi.nlm.nih.gov/17419746</t>
  </si>
  <si>
    <t>https://onlinelibrary.wiley.com/doi/10.1111/j.1600-0609.2007.00845.x</t>
  </si>
  <si>
    <t>Ridd M</t>
  </si>
  <si>
    <t>['Sach TH', 'Williams HC', 'Allen H', 'Boyle R', 'Kelleher M', 'Brown S', 'Cork M', 'Flohr C', 'Jay N', 'Lartey S', 'Davies C', 'Lawton S', 'Perkin M', 'Ridd M', 'Sach T', 'Brooks J', 'Haines R', 'Mitchell E', 'Montgomery A', 'Swinden R', 'Tarr S', 'Wyatt L', 'Thomas K', 'Williams H', 'Chalmers J', 'Davies-Jones S']</t>
  </si>
  <si>
    <t>Practicality, Validity and Responsiveness of Using the Proxy Version of the CHU-9D with Children Aged 2 to 5 Years</t>
  </si>
  <si>
    <t>9-Oct-2024</t>
  </si>
  <si>
    <t>Value in health : the journal of the International Society for Pharmacoeconomics       and Outcomes Research</t>
  </si>
  <si>
    <t>https://pubmed.ncbi.nlm.nih.gov/39393565</t>
  </si>
  <si>
    <t>https://www.clinicalkey.com/content/playBy/pii?v=S1098-3015(24)02861-4</t>
  </si>
  <si>
    <t>Ridd MJ</t>
  </si>
  <si>
    <t>['Teasdale E', 'Everitt H', 'Alderson S', 'Ford A', 'Hanney J', 'Chaddock M', 'Williamson E', 'Cook H', 'Farrin AJ', 'Fernandez C', 'Guthrie EA', 'Hartley S', 'Herbert A', 'Howdon D', 'Muir D', 'Newman S', 'Ow PL', 'Ridd MJ', 'Taylor CM', 'Thornton R', 'Wright-Hughes A', 'Bishop F']</t>
  </si>
  <si>
    <t>Low-dose amitriptyline for irritable bowel syndrome (IBS): a qualitative study of patients' and GPs' views and experiences</t>
  </si>
  <si>
    <t>27-Aug-2024</t>
  </si>
  <si>
    <t>https://pubmed.ncbi.nlm.nih.gov/39191441</t>
  </si>
  <si>
    <t>https://bjgp.org/lookup/pmidlookup?view=long&amp;pmid=39191441</t>
  </si>
  <si>
    <t>['Memory KE', 'MacNeill SJ', 'Thomas KS', 'Santer M', 'Ridd MJ']</t>
  </si>
  <si>
    <t>Capturing and reporting topical treatment use in childhood eczema: lessons for data collection in eczema trials</t>
  </si>
  <si>
    <t>17-Aug-2024</t>
  </si>
  <si>
    <t>https://pubmed.ncbi.nlm.nih.gov/39154354</t>
  </si>
  <si>
    <t>https://academic.oup.com/ced/article-lookup/doi/10.1093/ced/llae328</t>
  </si>
  <si>
    <t>['Rees S', 'Ridd MJ', 'Hunt L', 'Everitt H', 'Gilbertson A', 'Johnson R', 'Pickering AE', 'van Hecke O', 'Wylde V', 'Wells S', 'Banks J']</t>
  </si>
  <si>
    <t>Everyone has heard of it, but no one knows what it is': A qualitative study of patient understandings and experiences of herpes zoster</t>
  </si>
  <si>
    <t>31-Jul-2024</t>
  </si>
  <si>
    <t>https://pubmed.ncbi.nlm.nih.gov/39084872</t>
  </si>
  <si>
    <t>https://bjgp.org/lookup/pmidlookup?view=long&amp;pmid=39084872</t>
  </si>
  <si>
    <t>['Greenwell K', 'Becque T', 'Sivyer K', 'Steele M', 'Denison-Day J', 'Howells L', 'Ridd MJ', 'Roberts A', 'Lawton S', 'Langan SM', 'Hooper J', 'Wilczynska S', 'Griffiths G', 'Sach TH', 'Little P', 'Williams HC', 'Thomas KS', 'Yardley L', 'Muller I', 'Santer M', 'Stuart B']</t>
  </si>
  <si>
    <t>Online behavioural interventions for children and young people with eczema: a quantitative evaluation</t>
  </si>
  <si>
    <t>30-May-2024</t>
  </si>
  <si>
    <t>74(743):e379-e386</t>
  </si>
  <si>
    <t>https://pubmed.ncbi.nlm.nih.gov/38316467</t>
  </si>
  <si>
    <t>https://europepmc.org/abstract/MED/38316467</t>
  </si>
  <si>
    <t>['Shariff Z', 'Harvey J', 'Leighton P', 'Boyd M', 'Ridd M', 'Santer M', 'Tucker R', 'Maidment I']</t>
  </si>
  <si>
    <t>Perspectives of community pharmacy staff on commonly encountered skin conditions and the key challenges towards enhancing their role in dermatology</t>
  </si>
  <si>
    <t>11-Mar-2024</t>
  </si>
  <si>
    <t>4(2):e369</t>
  </si>
  <si>
    <t>https://pubmed.ncbi.nlm.nih.gov/38577045</t>
  </si>
  <si>
    <t>https://europepmc.org/abstract/MED/38577045</t>
  </si>
  <si>
    <t>['Fraser H', 'Thompson L', 'Crawley E', 'Ridd MJ', 'Brigden A']</t>
  </si>
  <si>
    <t>not one size fits all The challenges of measuring paediatric health-related quality of life and the potential role of digital ecological momentary assessment: a qualitative study</t>
  </si>
  <si>
    <t>27-Oct-2023</t>
  </si>
  <si>
    <t>Quality of life research : an international journal of quality of life aspects of       treatment, care and rehabilitation</t>
  </si>
  <si>
    <t>33(2):443-452</t>
  </si>
  <si>
    <t>https://pubmed.ncbi.nlm.nih.gov/37889385</t>
  </si>
  <si>
    <t>https://europepmc.org/abstract/MED/37889385</t>
  </si>
  <si>
    <t>['Harvey J', 'Shariff Z', 'Anderson C', 'Boyd MJ', 'Ridd MJ', 'Santer M', 'Thomas KS', 'Maidment I', 'Leighton P']</t>
  </si>
  <si>
    <t>How can community pharmacists be supported to manage skin conditions? A multistage stakeholder research prioritisation exercise</t>
  </si>
  <si>
    <t>2-Jan-2024</t>
  </si>
  <si>
    <t>14(1):e071863</t>
  </si>
  <si>
    <t>https://pubmed.ncbi.nlm.nih.gov/38167282</t>
  </si>
  <si>
    <t>https://europepmc.org/abstract/MED/38167282</t>
  </si>
  <si>
    <t>['Santer M', 'Ridd MJ', 'Harvey J', 'Lax S', 'Muller I', 'Roberts A', 'Thomas KS']</t>
  </si>
  <si>
    <t>Atopic eczema in primary care: evidence update and implications for practice</t>
  </si>
  <si>
    <t>28-Dec-2023</t>
  </si>
  <si>
    <t>74(738):40-42</t>
  </si>
  <si>
    <t>https://pubmed.ncbi.nlm.nih.gov/38154929</t>
  </si>
  <si>
    <t>https://europepmc.org/abstract/MED/38154929</t>
  </si>
  <si>
    <t>['Edwards PJ', 'Sellers GM', 'Leach I', 'Holt L', 'Ridd MJ', 'Payne RA', 'Barnes RK']</t>
  </si>
  <si>
    <t>Ideas, concerns, expectations, and effects on life (ICEE) in GP consultations: an observational study using video-recorded UK consultations</t>
  </si>
  <si>
    <t>19-Dec-2023</t>
  </si>
  <si>
    <t>BJGP open</t>
  </si>
  <si>
    <t>7(4):BJGPO.2023.0008</t>
  </si>
  <si>
    <t>https://pubmed.ncbi.nlm.nih.gov/37277172</t>
  </si>
  <si>
    <t>https://europepmc.org/abstract/MED/37277172</t>
  </si>
  <si>
    <t>['Chan J', 'MacNeill SJ', 'Stuart B', 'Lo YTE', 'Roberts A', 'Mitchell D', 'Ridd MJ']</t>
  </si>
  <si>
    <t>Do temperature changes cause eczema flares? An English cohort study</t>
  </si>
  <si>
    <t>25-Aug-2023</t>
  </si>
  <si>
    <t>48(9):1012-1018</t>
  </si>
  <si>
    <t>https://pubmed.ncbi.nlm.nih.gov/37130096</t>
  </si>
  <si>
    <t>https://academic.oup.com/ced/article-lookup/doi/10.1093/ced/llad147</t>
  </si>
  <si>
    <t>['Emmett ER', 'Allen M', 'Crownshaw S', 'Ridd MJ']</t>
  </si>
  <si>
    <t>How and what adverse events are reported and captured in randomized control trials of emollients in the treatment of eczema?</t>
  </si>
  <si>
    <t>48(8):889-894</t>
  </si>
  <si>
    <t>https://pubmed.ncbi.nlm.nih.gov/37075240</t>
  </si>
  <si>
    <t>https://europepmc.org/abstract/MED/37075240</t>
  </si>
  <si>
    <t>['Thandi CS', 'Constantinou S', 'Vincent R', 'Ridd MJ']</t>
  </si>
  <si>
    <t>Where and how have written action plans for atopic eczema/dermatitis been developed and evaluated? Systematic review</t>
  </si>
  <si>
    <t>3(3):e213</t>
  </si>
  <si>
    <t>https://pubmed.ncbi.nlm.nih.gov/37275422</t>
  </si>
  <si>
    <t>https://europepmc.org/abstract/MED/37275422</t>
  </si>
  <si>
    <t>['Greenwell K', 'Sivyer K', 'Howells L', 'Steele M', 'Ridd MJ', 'Roberts A', 'Ahmed A', 'Lawton S', 'Langan SM', 'Hooper J', 'Wilczynska S', 'Leighton P', 'Griffiths G', 'Sach T', 'Little P', 'Williams HC', 'Thomas KS', 'Yardley L', 'Santer M', 'Muller I']</t>
  </si>
  <si>
    <t>Eczema shouldn't control you; you should control eczema': qualitative process evaluation of online behavioural interventions to support young people and parents/carers of children with eczema</t>
  </si>
  <si>
    <t>188(4):506-513</t>
  </si>
  <si>
    <t>https://pubmed.ncbi.nlm.nih.gov/36745562</t>
  </si>
  <si>
    <t>https://academic.oup.com/bjd/article-lookup/doi/10.1093/bjd/ljac115</t>
  </si>
  <si>
    <t>['Amakye NYT', 'Chan J', 'Ridd MJ']</t>
  </si>
  <si>
    <t>Emollient prescribing formularies and guidelines in England, 2021: a cross-sectional study</t>
  </si>
  <si>
    <t>26-May-2022</t>
  </si>
  <si>
    <t>47(8):1502-1507</t>
  </si>
  <si>
    <t>https://pubmed.ncbi.nlm.nih.gov/35340047</t>
  </si>
  <si>
    <t>https://europepmc.org/abstract/MED/35340047</t>
  </si>
  <si>
    <t>['Rowley GG', 'MacNeill SJ', 'Ridd MJ']</t>
  </si>
  <si>
    <t>Emollient satisfaction questionnaire: validation study in children with eczema</t>
  </si>
  <si>
    <t>16-May-2022</t>
  </si>
  <si>
    <t>47(7):1337-1345</t>
  </si>
  <si>
    <t>https://pubmed.ncbi.nlm.nih.gov/35315540</t>
  </si>
  <si>
    <t>https://europepmc.org/abstract/MED/35315540</t>
  </si>
  <si>
    <t>['Allen HI', 'Pendower U', 'Santer M', 'Groetch M', 'Cohen M', 'Murch SH', 'Williams HC', 'Munblit D', 'Katz Y', 'Gupta N', 'Adil S', 'Baines J', 'de Bont EGPM', 'Ridd M', 'Sibson VL', 'McFadden A', 'Koplin JJ', 'Munene J', 'Perkin MR', 'Sicherer SH', 'Boyle RJ']</t>
  </si>
  <si>
    <t>Detection and management of milk allergy: Delphi consensus study</t>
  </si>
  <si>
    <t>10-Jun-2022</t>
  </si>
  <si>
    <t>Clinical and experimental allergy : journal of the British Society for Allergy       and Clinical Immunology</t>
  </si>
  <si>
    <t>52(7):848-858</t>
  </si>
  <si>
    <t>https://pubmed.ncbi.nlm.nih.gov/35615972</t>
  </si>
  <si>
    <t>https://onlinelibrary.wiley.com/doi/10.1111/cea.14179</t>
  </si>
  <si>
    <t>['Sutton E', 'Shaw AR', 'Ridd MJ', 'Santer M', 'Roberts A', 'Baxter H', 'Williams HC', 'Banks J']</t>
  </si>
  <si>
    <t>How parents and children evaluate emollients for childhood eczema: a qualitative study</t>
  </si>
  <si>
    <t>72(719):e390-e397</t>
  </si>
  <si>
    <t>https://pubmed.ncbi.nlm.nih.gov/35606161</t>
  </si>
  <si>
    <t>https://europepmc.org/abstract/MED/35606161</t>
  </si>
  <si>
    <t>['Sivyer K', 'Teasdale E', 'Greenwell K', 'Steele M', 'Ghio D', 'Ridd MJ', 'Roberts A', 'Chalmers JR', 'Lawton S', 'Langan SM', 'Cowdell F', 'Le Roux E', 'Wilczynska S', 'Williams HC', 'Thomas KS', 'Yardley L', 'Santer M', 'Muller I']</t>
  </si>
  <si>
    <t>Supporting families managing childhood eczema: developing and optimising eczema care online using qualitative research</t>
  </si>
  <si>
    <t>72(719):e378-e389</t>
  </si>
  <si>
    <t>https://pubmed.ncbi.nlm.nih.gov/35577586</t>
  </si>
  <si>
    <t>https://europepmc.org/abstract/MED/35577586</t>
  </si>
  <si>
    <t>['Greenwell K', 'Ghio D', 'Sivyer K', 'Steele M', 'Teasdale E', 'Ridd MJ', 'Roberts A', 'Chalmers JR', 'Lawton S', 'Langan S', 'Cowdell F', 'Le Roux E', 'Wilczynska S', 'Jones H', 'Whittaker E', 'Williams HC', 'Thomas KS', 'Yardley L', 'Santer M', 'Muller I']</t>
  </si>
  <si>
    <t>Eczema Care Online: development and qualitative optimisation of an online behavioural intervention to support self-management in young people with eczema</t>
  </si>
  <si>
    <t>20-Apr-2022</t>
  </si>
  <si>
    <t>12(4):e056867</t>
  </si>
  <si>
    <t>https://pubmed.ncbi.nlm.nih.gov/35443955</t>
  </si>
  <si>
    <t>https://europepmc.org/abstract/MED/35443955</t>
  </si>
  <si>
    <t>['Perkin MR', 'Vincent R', 'Ridd MJ']</t>
  </si>
  <si>
    <t>Reply to correspondence of Martin et al</t>
  </si>
  <si>
    <t>23-Mar-2022</t>
  </si>
  <si>
    <t>52(4):583-584</t>
  </si>
  <si>
    <t>https://pubmed.ncbi.nlm.nih.gov/35288983</t>
  </si>
  <si>
    <t>https://onlinelibrary.wiley.com/doi/10.1111/cea.14126</t>
  </si>
  <si>
    <t>['Lax SJ', 'Harvey J', 'Axon E', 'Howells L', 'Santer M', 'Ridd MJ', 'Lawton S', 'Langan S', 'Roberts A', 'Ahmed A', 'Muller I', 'Ming LC', 'Panda S', 'Chernyshov P', 'Carter B', 'Williams HC', 'Thomas KS', 'Chalmers JR']</t>
  </si>
  <si>
    <t>Strategies for using topical corticosteroids in children and adults with eczema</t>
  </si>
  <si>
    <t>11-Mar-2022</t>
  </si>
  <si>
    <t>The Cochrane database of systematic reviews</t>
  </si>
  <si>
    <t>3(3):CD013356</t>
  </si>
  <si>
    <t>Journal Article | Research Support, Non-U.S. Gov't | Review | Systematic Review</t>
  </si>
  <si>
    <t>https://pubmed.ncbi.nlm.nih.gov/35275399</t>
  </si>
  <si>
    <t>https://europepmc.org/abstract/MED/35275399</t>
  </si>
  <si>
    <t>['Roberts K', 'Gilbertson A', 'Dawson S', 'Turner N', 'Ridd MJ']</t>
  </si>
  <si>
    <t>Test-guided dietary exclusions for treating established atopic dermatitis in children: A systematic review</t>
  </si>
  <si>
    <t>13-Dec-2021</t>
  </si>
  <si>
    <t>52(3):442-446</t>
  </si>
  <si>
    <t>Letter | Research Support, Non-U.S. Gov't | Systematic Review</t>
  </si>
  <si>
    <t>https://pubmed.ncbi.nlm.nih.gov/34862822</t>
  </si>
  <si>
    <t>https://onlinelibrary.wiley.com/doi/10.1111/cea.14072</t>
  </si>
  <si>
    <t>['Ridd MJ', 'Hall S', 'Lane ME', 'Roberts A', 'Williams HC']</t>
  </si>
  <si>
    <t>Burns with emollients</t>
  </si>
  <si>
    <t>14-Feb-2022</t>
  </si>
  <si>
    <t>376:e066102</t>
  </si>
  <si>
    <t>https://pubmed.ncbi.nlm.nih.gov/35165089</t>
  </si>
  <si>
    <t>https://www.bmj.com/lookup/pmidlookup?view=long&amp;pmid=35165089</t>
  </si>
  <si>
    <t>['Bhanot A', 'Vincent R', 'Peters TJ', 'Ridd MJ']</t>
  </si>
  <si>
    <t>Validation of the RECap of AtoPic eczema measure of eczema control for use in dermatology clinics</t>
  </si>
  <si>
    <t>23-Oct-2021</t>
  </si>
  <si>
    <t>47(2):440-442</t>
  </si>
  <si>
    <t>Letter | Validation Study</t>
  </si>
  <si>
    <t>https://pubmed.ncbi.nlm.nih.gov/34524696</t>
  </si>
  <si>
    <t>https://academic.oup.com/ced/article-lookup/doi/10.1111/ced.14934</t>
  </si>
  <si>
    <t>['Gilbertson A', 'Meyer R', 'Skypala I', 'Ridd MJ']</t>
  </si>
  <si>
    <t>Dietary management of patients with eczema: Cross-sectional survey of dietitians in the United Kingdom</t>
  </si>
  <si>
    <t>21-Oct-2021</t>
  </si>
  <si>
    <t>52(2):352-354</t>
  </si>
  <si>
    <t>https://pubmed.ncbi.nlm.nih.gov/34634173</t>
  </si>
  <si>
    <t>https://onlinelibrary.wiley.com/doi/10.1111/cea.14030</t>
  </si>
  <si>
    <t>['Hewitt RM', 'Ploszajski M', 'Purcell C', 'Pattinson R', 'Jones B', 'Wren GH', 'Hughes O', 'Ridd MJ', 'Thompson AR', 'Bundy C']</t>
  </si>
  <si>
    <t>A mixed methods systematic review of digital interventions to support the psychological health and well-being of people living with dermatological conditions</t>
  </si>
  <si>
    <t>3-Nov-2022</t>
  </si>
  <si>
    <t>Frontiers in medicine</t>
  </si>
  <si>
    <t>9:1024879</t>
  </si>
  <si>
    <t>Systematic Review</t>
  </si>
  <si>
    <t>https://pubmed.ncbi.nlm.nih.gov/36405626</t>
  </si>
  <si>
    <t>https://europepmc.org/abstract/MED/36405626</t>
  </si>
  <si>
    <t>['Edwards PJ', 'Bennett-Britton I', 'Ridd MJ', 'Booker M', 'Barnes RK']</t>
  </si>
  <si>
    <t>Factors affecting the documentation of spoken safety-netting advice in routine GP consultations: a cross-sectional study</t>
  </si>
  <si>
    <t>28-Oct-2021</t>
  </si>
  <si>
    <t>71(712):e869-e876</t>
  </si>
  <si>
    <t>https://pubmed.ncbi.nlm.nih.gov/34489251</t>
  </si>
  <si>
    <t>https://europepmc.org/abstract/MED/34489251</t>
  </si>
  <si>
    <t>['Turner PJ', 'Andoh-Kesson E', 'Baker S', 'Baracaia A', 'Barfield A', 'Barnett J', 'Brunas K', 'Chan CH', 'Cochrane S', 'Cowan K', 'Feeney M', 'Flanagan S', 'Fox AT', 'George L', 'Gowland MH', 'Heeley C', 'Kimber I', 'Knibb R', 'Langford K', 'Mackie A', 'McLachlan T', 'Regent L', 'Ridd M', 'Roberts G', 'Rogers A', 'Scadding G', 'Stoneham S', 'Thomson D', 'Urwin H', 'Venter C', 'Walker M', 'Ward R', 'Yarham RAR', 'Young M', "O'Brien J"]</t>
  </si>
  <si>
    <t>Identifying key priorities for research to protect the consumer with food hypersensitivity: A UK Food Standards Agency Priority Setting Exercise</t>
  </si>
  <si>
    <t>23-Jul-2021</t>
  </si>
  <si>
    <t>51(10):1322-1330</t>
  </si>
  <si>
    <t>https://pubmed.ncbi.nlm.nih.gov/34233055</t>
  </si>
  <si>
    <t>https://europepmc.org/abstract/MED/34233055</t>
  </si>
  <si>
    <t>['Howells L', 'Gran S', 'Chalmers JR', 'Stuart B', 'Santer M', 'Bradshaw L', 'Gaunt DM', 'Ridd MJ', 'Gerbens LAA', 'Spuls PI', 'Huang C', 'Francis NA', 'Thomas KS']</t>
  </si>
  <si>
    <t>Do patient characteristics matter when calculating sample size for eczema clinical trials?</t>
  </si>
  <si>
    <t>19-May-2021</t>
  </si>
  <si>
    <t>1(3):e42</t>
  </si>
  <si>
    <t>https://pubmed.ncbi.nlm.nih.gov/35663143</t>
  </si>
  <si>
    <t>https://europepmc.org/abstract/MED/35663143</t>
  </si>
  <si>
    <t>['Worthington J', 'Frost J', 'Lane JA', 'Robles LA', 'Rees J', 'Taylor G', 'Drake MJ', 'Ridd M']</t>
  </si>
  <si>
    <t>Effective management of male lower urinary tract symptoms in primary care</t>
  </si>
  <si>
    <t>71(710):388-389</t>
  </si>
  <si>
    <t>https://pubmed.ncbi.nlm.nih.gov/34446403</t>
  </si>
  <si>
    <t>https://europepmc.org/abstract/MED/34446403</t>
  </si>
  <si>
    <t>['Axon E', 'Chalmers JR', 'Santer M', 'Ridd MJ', 'Lawton S', 'Langan SM', 'Grindlay DJC', 'Muller I', 'Roberts A', 'Ahmed A', 'Williams HC', 'Thomas KS']</t>
  </si>
  <si>
    <t>Safety of topical corticosteroids in atopic eczema: an umbrella review</t>
  </si>
  <si>
    <t>11(7):e046476</t>
  </si>
  <si>
    <t>https://pubmed.ncbi.nlm.nih.gov/34233978</t>
  </si>
  <si>
    <t>https://europepmc.org/abstract/MED/34233978</t>
  </si>
  <si>
    <t>['Gilbertson A', 'Boyle RJ', 'MacNeill S', 'Ridd MJ']</t>
  </si>
  <si>
    <t>Healthcare professionals' beliefs and practices regarding food allergy testing for children with eczema</t>
  </si>
  <si>
    <t>12-Mar-2021</t>
  </si>
  <si>
    <t>51(5):735-739</t>
  </si>
  <si>
    <t>https://pubmed.ncbi.nlm.nih.gov/33657640</t>
  </si>
  <si>
    <t>https://onlinelibrary.wiley.com/doi/10.1111/cea.13859</t>
  </si>
  <si>
    <t>['Bhanot A', 'Peters TJ', 'Ridd MJ']</t>
  </si>
  <si>
    <t>Assessing the validity, responsiveness and reliability of the Recap measure of eczema control</t>
  </si>
  <si>
    <t>1-Feb-2021</t>
  </si>
  <si>
    <t>184(5):955-957</t>
  </si>
  <si>
    <t>https://pubmed.ncbi.nlm.nih.gov/33270215</t>
  </si>
  <si>
    <t>https://academic.oup.com/bjd/article-lookup/doi/10.1111/bjd.19709</t>
  </si>
  <si>
    <t>['Teasdale E', 'Muller I', 'Sivyer K', 'Ghio D', 'Greenwell K', 'Wilczynska S', 'Roberts A', 'Ridd MJ', 'Francis N', 'Yardley L', 'Thomas KS', 'Santer M']</t>
  </si>
  <si>
    <t>Views and experiences of managing eczema: systematic review and thematic synthesis of qualitative studies</t>
  </si>
  <si>
    <t>14-Aug-2020</t>
  </si>
  <si>
    <t>184(4):627-637</t>
  </si>
  <si>
    <t>https://pubmed.ncbi.nlm.nih.gov/32531800</t>
  </si>
  <si>
    <t>https://academic.oup.com/bjd/article-lookup/doi/10.1111/bjd.19299</t>
  </si>
  <si>
    <t>['Smith CM', 'Shallcross LJ', 'Dutey-Magni P', 'Conolly A', 'Fuller C', 'Hill S', 'Jhass A', 'Marcheselli F', 'Michie S', 'Mindell JS', 'Ridd MJ', 'Tsakos G', 'Hayward AC', 'Fragaszy EB']</t>
  </si>
  <si>
    <t>Incidence, healthcare-seeking behaviours, antibiotic use and natural history of common infection syndromes in England: results from the Bug Watch community cohort study</t>
  </si>
  <si>
    <t>22-Jan-2021</t>
  </si>
  <si>
    <t>BMC infectious diseases</t>
  </si>
  <si>
    <t>21(1):105</t>
  </si>
  <si>
    <t>https://pubmed.ncbi.nlm.nih.gov/33482752</t>
  </si>
  <si>
    <t>https://bmcinfectdis.biomedcentral.com/articles/10.1186/s12879-021-05811-7</t>
  </si>
  <si>
    <t>['Gilbertson A', 'Ridd MJ', 'Sutton E', 'Liddiard L', 'Clayton J', 'Roberts A', 'Chan J', 'Bhanot A', 'Wellesley R', 'Dawson S']</t>
  </si>
  <si>
    <t>Engaging with diverse audiences to raise awareness about childhood eczema: reflections from two community events</t>
  </si>
  <si>
    <t>19-Jan-2021</t>
  </si>
  <si>
    <t>Research involvement and engagement</t>
  </si>
  <si>
    <t>7(1):6</t>
  </si>
  <si>
    <t>https://pubmed.ncbi.nlm.nih.gov/33468241</t>
  </si>
  <si>
    <t>https://researchinvolvement.biomedcentral.com/articles/10.1186/s40900-021-00251-8</t>
  </si>
  <si>
    <t>['Clement C', 'Ridd MJ', 'Roberts K', 'Santer M', 'Boyle R', 'Muller I', 'Gilbertson A', 'Angier E', 'Selman L', 'Shaw ARG']</t>
  </si>
  <si>
    <t>Parents and GPs' understandings and beliefs about food allergy testing in children with eczema: qualitative interview study within the Trial of Eczema allergy Screening Tests (TEST) feasibility trial</t>
  </si>
  <si>
    <t>10(11):e041229</t>
  </si>
  <si>
    <t>https://pubmed.ncbi.nlm.nih.gov/33208335</t>
  </si>
  <si>
    <t>https://europepmc.org/abstract/MED/33208335</t>
  </si>
  <si>
    <t>['Le Roux E', 'Edwards PJ', 'Sanderson E', 'Barnes RK', 'Ridd MJ']</t>
  </si>
  <si>
    <t>The content and conduct of GP consultations for dermatology problems: a cross-sectional study</t>
  </si>
  <si>
    <t>70(699):e723-e730</t>
  </si>
  <si>
    <t>https://pubmed.ncbi.nlm.nih.gov/32895240</t>
  </si>
  <si>
    <t>https://europepmc.org/abstract/MED/32895240</t>
  </si>
  <si>
    <t>['Bakhit M', 'Hoffmann T', 'Santer M', 'Ridd M', 'Francis N', 'Hummers E', 'Clark J', 'Hilliges C', 'Del Mar C']</t>
  </si>
  <si>
    <t>Comparing the quantity and quality of randomised placebo-controlled trials of antibiotics for acute respiratory, urinary, and skin and soft tissue infections: a scoping review</t>
  </si>
  <si>
    <t>27-Oct-2020</t>
  </si>
  <si>
    <t>4(4):bjgpopen20X101082</t>
  </si>
  <si>
    <t>https://pubmed.ncbi.nlm.nih.gov/32994206</t>
  </si>
  <si>
    <t>https://europepmc.org/abstract/MED/32994206</t>
  </si>
  <si>
    <t>['Howells LM', 'Chalmers JR', 'Gran S', 'Ahmed A', 'Apfelbacher C', 'Burton T', 'Howie L', 'Lawton S', 'Ridd MJ', 'Rogers NK', 'Sears AV', 'Spuls P', 'von Kobyletzki L', 'Thomas KS']</t>
  </si>
  <si>
    <t>Development and initial testing of a new instrument to measure the experience of eczema control in adults and children: Recap of atopic eczema (RECAP)</t>
  </si>
  <si>
    <t>20-Feb-2020</t>
  </si>
  <si>
    <t>183(3):524-536</t>
  </si>
  <si>
    <t>https://pubmed.ncbi.nlm.nih.gov/31794074</t>
  </si>
  <si>
    <t>https://europepmc.org/abstract/MED/31794074</t>
  </si>
  <si>
    <t>['Vincent R', 'Chalmers JR', 'McWilliams C', 'Thomas KS', 'Dodd S', 'Rogers N', 'Ridd MJ', 'Schmitt J', 'Kirkham JJ']</t>
  </si>
  <si>
    <t>Assessing uptake of the Harmonising Outcome Measures for Eczema (HOME) Core Outcome Set and recommended instruments</t>
  </si>
  <si>
    <t>10-May-2020</t>
  </si>
  <si>
    <t>183(3):566-568</t>
  </si>
  <si>
    <t>https://pubmed.ncbi.nlm.nih.gov/32167583</t>
  </si>
  <si>
    <t>https://academic.oup.com/bjd/article-lookup/doi/10.1111/bjd.19030</t>
  </si>
  <si>
    <t>['Ridd MJ', 'Thompson MJ']</t>
  </si>
  <si>
    <t>Would primary care paediatricians improve UK child health outcomes? No</t>
  </si>
  <si>
    <t>26-Mar-2020</t>
  </si>
  <si>
    <t>70(693):196-197</t>
  </si>
  <si>
    <t>https://pubmed.ncbi.nlm.nih.gov/32217599</t>
  </si>
  <si>
    <t>https://europepmc.org/abstract/MED/32217599</t>
  </si>
  <si>
    <t>['Duncan P', 'Ridd MJ', 'McCahon D', 'Guthrie B', 'Cabral C']</t>
  </si>
  <si>
    <t>Barriers and enablers to collaborative working between GPs and pharmacists: a qualitative interview study</t>
  </si>
  <si>
    <t>27-Feb-2020</t>
  </si>
  <si>
    <t>70(692):e155-e163</t>
  </si>
  <si>
    <t>https://pubmed.ncbi.nlm.nih.gov/32041767</t>
  </si>
  <si>
    <t>https://europepmc.org/abstract/MED/32041767</t>
  </si>
  <si>
    <t>['Edwards PJ', 'Ridd MJ', 'Sanderson E', 'Barnes RK']</t>
  </si>
  <si>
    <t>Safety netting in routine primary care consultations: an observational study using video-recorded UK consultations</t>
  </si>
  <si>
    <t>28-Nov-2019</t>
  </si>
  <si>
    <t>69(689):e878-e886</t>
  </si>
  <si>
    <t>https://pubmed.ncbi.nlm.nih.gov/31740458</t>
  </si>
  <si>
    <t>https://europepmc.org/abstract/MED/31740458</t>
  </si>
  <si>
    <t>Development of a tool for coding safety-netting behaviours in primary care: a mixed-methods study using existing UK consultation recordings</t>
  </si>
  <si>
    <t>69(689):e869-e877</t>
  </si>
  <si>
    <t>https://pubmed.ncbi.nlm.nih.gov/31740456</t>
  </si>
  <si>
    <t>https://europepmc.org/abstract/MED/31740456</t>
  </si>
  <si>
    <t>['Ridd MJ', 'Roberts A', 'Grindlay D', 'Williams HC']</t>
  </si>
  <si>
    <t>Which emollients are effective and acceptable for eczema in children?</t>
  </si>
  <si>
    <t>24-Oct-2019</t>
  </si>
  <si>
    <t>367:l5882</t>
  </si>
  <si>
    <t>https://pubmed.ncbi.nlm.nih.gov/31649114</t>
  </si>
  <si>
    <t>https://www.bmj.com/lookup/pmidlookup?view=long&amp;pmid=31649114</t>
  </si>
  <si>
    <t>['Chan J', 'Ridd MJ']</t>
  </si>
  <si>
    <t>Beliefs and practices among adults with eczema and carers of children with eczema regarding the role of food allergy</t>
  </si>
  <si>
    <t>21-Mar-2019</t>
  </si>
  <si>
    <t>44(7):e235-e237</t>
  </si>
  <si>
    <t>https://pubmed.ncbi.nlm.nih.gov/30834551</t>
  </si>
  <si>
    <t>https://academic.oup.com/ced/article-lookup/doi/10.1111/ced.13955</t>
  </si>
  <si>
    <t>['Sturgiss EA', 'Rieger E', 'Haesler E', 'Ridd MJ', 'Douglas K', 'Galvin SL']</t>
  </si>
  <si>
    <t>Adaption and validation of the Working Alliance Inventory for General Practice: qualitative review and cross-sectional surveys</t>
  </si>
  <si>
    <t>31-Jul-2019</t>
  </si>
  <si>
    <t>Family practice</t>
  </si>
  <si>
    <t>36(4):516-522</t>
  </si>
  <si>
    <t>https://pubmed.ncbi.nlm.nih.gov/30476031</t>
  </si>
  <si>
    <t>https://europepmc.org/abstract/MED/30476031</t>
  </si>
  <si>
    <t>['Bhanot A', 'Huntley A', 'Ridd MJ']</t>
  </si>
  <si>
    <t>Adverse Events from Emollient Use in Eczema: A Restricted Review of Published Data</t>
  </si>
  <si>
    <t>15-Feb-2019</t>
  </si>
  <si>
    <t>9(2):193-208</t>
  </si>
  <si>
    <t>https://pubmed.ncbi.nlm.nih.gov/30771093</t>
  </si>
  <si>
    <t>https://europepmc.org/abstract/MED/30771093</t>
  </si>
  <si>
    <t>['Smith CM', 'Conolly A', 'Fuller C', 'Hill S', 'Lorencatto F', 'Marcheselli F', 'Michie S', 'Mindell JS', 'Ridd MJ', 'Shallcross LJ', 'Tsakos G', 'Hayward A', 'Fragaszy EB']</t>
  </si>
  <si>
    <t>Symptom reporting, healthcare-seeking behaviour and antibiotic use for common infections: protocol for Bug Watch, a prospective community cohort study</t>
  </si>
  <si>
    <t>22-May-2019</t>
  </si>
  <si>
    <t>9(5):e028676</t>
  </si>
  <si>
    <t>https://pubmed.ncbi.nlm.nih.gov/31123004</t>
  </si>
  <si>
    <t>https://europepmc.org/abstract/MED/31123004</t>
  </si>
  <si>
    <t>['Duncan P', 'Cabral C', 'McCahon D', 'Guthrie B', 'Ridd MJ']</t>
  </si>
  <si>
    <t>Efficiency versus thoroughness in medication review: a qualitative interview study in UK primary care</t>
  </si>
  <si>
    <t>11-Feb-2019</t>
  </si>
  <si>
    <t>69(680):e190-e198</t>
  </si>
  <si>
    <t>https://pubmed.ncbi.nlm.nih.gov/30745357</t>
  </si>
  <si>
    <t>https://europepmc.org/abstract/MED/30745357</t>
  </si>
  <si>
    <t>['Jago R', 'Salway RE', 'Ness AR', 'Shield JPH', 'Ridd MJ', 'Henderson AJ']</t>
  </si>
  <si>
    <t>Associations between physical activity and asthma, eczema and obesity in children aged 12-16: an observational cohort study</t>
  </si>
  <si>
    <t>20-Jan-2019</t>
  </si>
  <si>
    <t>9(1):e024858</t>
  </si>
  <si>
    <t>Journal Article | Observational Study | Research Support, N.I.H., Extramural | Research Support, Non-U.S. Gov't</t>
  </si>
  <si>
    <t>https://pubmed.ncbi.nlm.nih.gov/30662005</t>
  </si>
  <si>
    <t>https://europepmc.org/abstract/MED/30662005</t>
  </si>
  <si>
    <t>['Ridd M']</t>
  </si>
  <si>
    <t>Books: The Itchy-saurus: the Dino with an Itch That Can't Be Scratched: Breaking the Itch-Scratch Cycle</t>
  </si>
  <si>
    <t>68(674):434</t>
  </si>
  <si>
    <t>https://pubmed.ncbi.nlm.nih.gov/30166390</t>
  </si>
  <si>
    <t>https://europepmc.org/abstract/MED/30166390</t>
  </si>
  <si>
    <t>['Chan JP', 'Boyd G', 'Quinn PA', 'Ridd MJ']</t>
  </si>
  <si>
    <t>Emollient prescribing formularies in England and Wales: a cross-sectional study</t>
  </si>
  <si>
    <t>8(6):e022009</t>
  </si>
  <si>
    <t>https://pubmed.ncbi.nlm.nih.gov/29895657</t>
  </si>
  <si>
    <t>https://europepmc.org/abstract/MED/29895657</t>
  </si>
  <si>
    <t>['Waldecker A', 'Malpass A', 'King A', 'Ridd MJ']</t>
  </si>
  <si>
    <t>Written action plans for children with long-term conditions: A systematic review and synthesis of qualitative data</t>
  </si>
  <si>
    <t>9-Dec-2017</t>
  </si>
  <si>
    <t>Health expectations : an international journal of public participation in health       care and health policy</t>
  </si>
  <si>
    <t>21(3):585-596</t>
  </si>
  <si>
    <t>https://pubmed.ncbi.nlm.nih.gov/29222832</t>
  </si>
  <si>
    <t>https://europepmc.org/abstract/MED/29222832</t>
  </si>
  <si>
    <t>Author response</t>
  </si>
  <si>
    <t>68(669):176</t>
  </si>
  <si>
    <t>https://pubmed.ncbi.nlm.nih.gov/29592930</t>
  </si>
  <si>
    <t>https://europepmc.org/abstract/MED/29592930</t>
  </si>
  <si>
    <t>['Powell K', 'Le Roux E', 'Banks J', 'Ridd MJ']</t>
  </si>
  <si>
    <t>GP and parent dissonance about the assessment and treatment of childhood eczema in primary care: a qualitative study</t>
  </si>
  <si>
    <t>15-Feb-2018</t>
  </si>
  <si>
    <t>8(2):e019633</t>
  </si>
  <si>
    <t>https://pubmed.ncbi.nlm.nih.gov/29449296</t>
  </si>
  <si>
    <t>https://europepmc.org/abstract/MED/29449296</t>
  </si>
  <si>
    <t>['Powell K', 'Le Roux E', 'Banks JP', 'Ridd MJ']</t>
  </si>
  <si>
    <t>Developing a written action plan for children with eczema: a qualitative study</t>
  </si>
  <si>
    <t>4-Dec-2017</t>
  </si>
  <si>
    <t>68(667):e81-e89</t>
  </si>
  <si>
    <t>https://pubmed.ncbi.nlm.nih.gov/29203680</t>
  </si>
  <si>
    <t>https://europepmc.org/abstract/MED/29203680</t>
  </si>
  <si>
    <t>['Le Roux E', 'Powell K', 'Banks JP', 'Ridd MJ']</t>
  </si>
  <si>
    <t>GPs' experiences of diagnosing and managing childhood eczema: a qualitative study in primary care</t>
  </si>
  <si>
    <t>15-Jan-2018</t>
  </si>
  <si>
    <t>68(667):e73-e80</t>
  </si>
  <si>
    <t>https://pubmed.ncbi.nlm.nih.gov/29335327</t>
  </si>
  <si>
    <t>https://europepmc.org/abstract/MED/29335327</t>
  </si>
  <si>
    <t>['Ridd MJ', 'King AJL', 'Le Roux E', 'Waldecker A', 'Huntley AL']</t>
  </si>
  <si>
    <t>Systematic review of self-management interventions for people with eczema</t>
  </si>
  <si>
    <t>2-Aug-2017</t>
  </si>
  <si>
    <t>177(3):719-734</t>
  </si>
  <si>
    <t>Journal Article | Meta-Analysis | Review | Systematic Review</t>
  </si>
  <si>
    <t>https://pubmed.ncbi.nlm.nih.gov/28432696</t>
  </si>
  <si>
    <t>https://europepmc.org/abstract/MED/28432696</t>
  </si>
  <si>
    <t>['Jacquet L', 'Gaunt DM', 'Garfield K', 'Ridd MJ']</t>
  </si>
  <si>
    <t>Diagnosis, assessment, and treatment of childhood eczema in primary care: cross-sectional study</t>
  </si>
  <si>
    <t>3-May-2017</t>
  </si>
  <si>
    <t>1(2):bjgpopen17X1000821</t>
  </si>
  <si>
    <t>https://pubmed.ncbi.nlm.nih.gov/30564671</t>
  </si>
  <si>
    <t>https://europepmc.org/abstract/MED/30564671</t>
  </si>
  <si>
    <t>['Jepson M', 'Salisbury C', 'Ridd MJ', 'Metcalfe C', 'Garside L', 'Barnes RK']</t>
  </si>
  <si>
    <t>The 'One in a Million' study: creating a database of UK primary care consultations</t>
  </si>
  <si>
    <t>10-Apr-2017</t>
  </si>
  <si>
    <t>67(658):e345-e351</t>
  </si>
  <si>
    <t>https://pubmed.ncbi.nlm.nih.gov/28396369</t>
  </si>
  <si>
    <t>https://europepmc.org/abstract/MED/28396369</t>
  </si>
  <si>
    <t>['Ridd MJ', 'Santer M', 'Thomas KS', 'Roberts A', 'MacNeill SJ']</t>
  </si>
  <si>
    <t>How do carers and children with eczema choose their emollient?</t>
  </si>
  <si>
    <t>2-Jan-2017</t>
  </si>
  <si>
    <t>42(2):203</t>
  </si>
  <si>
    <t>https://pubmed.ncbi.nlm.nih.gov/28044369</t>
  </si>
  <si>
    <t>https://academic.oup.com/ced/article-lookup/doi/10.1111/ced.12982</t>
  </si>
  <si>
    <t>['Boon V', 'Ridd M', 'Blythe A']</t>
  </si>
  <si>
    <t>Medical undergraduate primary care teaching across the UK: what is being taught?</t>
  </si>
  <si>
    <t>14-Sep-2016</t>
  </si>
  <si>
    <t>Education for primary care : an official publication of the Association of Course       Organisers, National Association of GP Tutors, World Organisation of Family</t>
  </si>
  <si>
    <t>28(1):23-28</t>
  </si>
  <si>
    <t>https://pubmed.ncbi.nlm.nih.gov/27625067</t>
  </si>
  <si>
    <t>https://www.tandfonline.com/doi/full/10.1080/14739879.2016.1222887</t>
  </si>
  <si>
    <t>['Ridd MJ']</t>
  </si>
  <si>
    <t>The management of acne in primary care</t>
  </si>
  <si>
    <t>176(1):1-2</t>
  </si>
  <si>
    <t>https://pubmed.ncbi.nlm.nih.gov/28098382</t>
  </si>
  <si>
    <t>https://academic.oup.com/bjd/article-lookup/doi/10.1111/bjd.15169</t>
  </si>
  <si>
    <t>['Gaunt DM', 'Metcalfe C', 'Ridd M']</t>
  </si>
  <si>
    <t>The Patient-Oriented Eczema Measure in young children: responsiveness and minimal clinically important difference</t>
  </si>
  <si>
    <t>13-Jul-2016</t>
  </si>
  <si>
    <t>71(11):1620-1625</t>
  </si>
  <si>
    <t>https://pubmed.ncbi.nlm.nih.gov/27232584</t>
  </si>
  <si>
    <t>https://europepmc.org/abstract/MED/27232584</t>
  </si>
  <si>
    <t>['Barbarot S', 'Rogers NK', 'Abuabara K', 'Aubert H', 'Chalmers J', 'Flohr C', 'Hanifin J', 'Naldi L', 'Margolis DJ', 'Paul C', 'Ridd MJ', 'Schuttelaar MA', 'Simpson E', 'Tauber M', 'Volke A', 'Weidinger S', 'Wilkes SR', 'Wollenberg A', 'Thomas KS']</t>
  </si>
  <si>
    <t>Strategies used for measuring long-term control in atopic dermatitis trials: A systematic review</t>
  </si>
  <si>
    <t>10-Aug-2016</t>
  </si>
  <si>
    <t>75(5):1038-1044</t>
  </si>
  <si>
    <t>Journal Article | Review | Systematic Review</t>
  </si>
  <si>
    <t>https://pubmed.ncbi.nlm.nih.gov/27522613</t>
  </si>
  <si>
    <t>https://www.clinicalkey.com/content/playBy/pii?v=S0190-9622(16)30325-5</t>
  </si>
  <si>
    <t>['Chalmers JR', 'Simpson E', 'Apfelbacher CJ', 'Thomas KS', 'von Kobyletzki L', 'Schmitt J', 'Singh JA', 'Svensson Å', 'Williams HC', 'Abuabara K', 'Aoki V', 'Ardeleanu M', 'Awici-Rasmussen M', 'Barbarot S', 'Berents TL', 'Block J', 'Bragg A', 'Burton T', 'Bjerring Clemmensen KK', 'Creswell-Melville A', 'Dinesen M', 'Drucker A', 'Eckert L', 'Flohr C', 'Garg M', 'Gerbens LA', 'Graff AL', 'Hanifin J', 'Heinl D', 'Humphreys R', 'Ishii HA', 'Kataoka Y', 'Leshem YA', 'Marquort B', 'Massuel MA', 'Merhand S', 'Mizutani H', 'Murota H', 'Murrell DF', 'Nakahara T', 'Nasr I', 'Nograles K', 'Ohya Y', 'Osterloh I', 'Pander J', 'Prinsen C', 'Purkins L', 'Ridd M', 'Sach T', 'Schuttelaar ML', 'Shindo S', 'Smirnova J', 'Sulzer A', 'Synnøve Gjerde E', 'Takaoka R', 'Vestby Talmo H', 'Tauber M', 'Torchet F', 'Volke A', 'Wahlgren CF', 'Weidinger S', 'Weisshaar E', 'Wollenberg A', 'Yamaga K', 'Zhao CY', 'Spuls PI']</t>
  </si>
  <si>
    <t>Report from the fourth international consensus meeting to harmonize core outcome measures for atopic eczema/dermatitis clinical trials (HOME initiative)</t>
  </si>
  <si>
    <t>19-Jul-2016</t>
  </si>
  <si>
    <t>175(1):69-79</t>
  </si>
  <si>
    <t>Consensus Development Conference | Journal Article</t>
  </si>
  <si>
    <t>https://pubmed.ncbi.nlm.nih.gov/27436240</t>
  </si>
  <si>
    <t>https://academic.oup.com/bjd/article-lookup/doi/10.1111/bjd.14773</t>
  </si>
  <si>
    <t>['Redaniel MT', 'Ridd M', 'Martin RM', 'Coxon F', 'Jeffreys M', 'Wade J']</t>
  </si>
  <si>
    <t>Rapid diagnostic pathways for suspected colorectal cancer: views of primary and secondary care clinicians on challenges and their potential solutions</t>
  </si>
  <si>
    <t>22-Oct-2015</t>
  </si>
  <si>
    <t>5(10):e008577</t>
  </si>
  <si>
    <t>https://pubmed.ncbi.nlm.nih.gov/26493457</t>
  </si>
  <si>
    <t>https://europepmc.org/abstract/MED/26493457</t>
  </si>
  <si>
    <t>['Garrard F', 'Ridd M', 'Narayan H', 'Montgomery AA']</t>
  </si>
  <si>
    <t>Decisions, choice and shared decision making in antenatal clinics: An observational study</t>
  </si>
  <si>
    <t>16-Apr-2015</t>
  </si>
  <si>
    <t>Patient education and counseling</t>
  </si>
  <si>
    <t>98(9):1106-11</t>
  </si>
  <si>
    <t>Journal Article | Observational Study | Research Support, Non-U.S. Gov't</t>
  </si>
  <si>
    <t>https://pubmed.ncbi.nlm.nih.gov/26111502</t>
  </si>
  <si>
    <t>https://www.clinicalkey.com/content/playBy/pii?v=S0738-3991(15)00184-6</t>
  </si>
  <si>
    <t>['Merriel SW', 'Salisbury C', 'Metcalfe C', 'Ridd M']</t>
  </si>
  <si>
    <t>Depth of the patient-doctor relationship and content of general practice consultations: cross-sectional study</t>
  </si>
  <si>
    <t>65(637):e545-51</t>
  </si>
  <si>
    <t>https://pubmed.ncbi.nlm.nih.gov/26212851</t>
  </si>
  <si>
    <t>https://europepmc.org/abstract/MED/26212851</t>
  </si>
  <si>
    <t>['Ridd MJ', 'Ferreira DL', 'Montgomery AA', 'Salisbury C', 'Hamilton W']</t>
  </si>
  <si>
    <t>Patient-doctor continuity and diagnosis of cancer: electronic medical records study in general practice</t>
  </si>
  <si>
    <t>65(634):e305-11</t>
  </si>
  <si>
    <t>https://pubmed.ncbi.nlm.nih.gov/25918335</t>
  </si>
  <si>
    <t>https://europepmc.org/abstract/MED/25918335</t>
  </si>
  <si>
    <t>['Emond A', 'Ridd M', 'Sutherland H', 'Allsop L', 'Alexander A', 'Kyle J']</t>
  </si>
  <si>
    <t>Access to primary care affects the health of Deaf people</t>
  </si>
  <si>
    <t>Feb-2015</t>
  </si>
  <si>
    <t>65(631):95-6</t>
  </si>
  <si>
    <t>https://pubmed.ncbi.nlm.nih.gov/25624302</t>
  </si>
  <si>
    <t>https://europepmc.org/abstract/MED/25624302</t>
  </si>
  <si>
    <t>The current health of the signing Deaf community in the UK compared with the general population: a cross-sectional study</t>
  </si>
  <si>
    <t>25-Jan-2015</t>
  </si>
  <si>
    <t>5(1):e006668</t>
  </si>
  <si>
    <t>https://pubmed.ncbi.nlm.nih.gov/25619200</t>
  </si>
  <si>
    <t>https://europepmc.org/abstract/MED/25619200</t>
  </si>
  <si>
    <t>['Redaniel MT', 'Martin RM', 'Ridd MJ', 'Wade J', 'Jeffreys M']</t>
  </si>
  <si>
    <t>Diagnostic intervals and its association with breast, prostate, lung and colorectal cancer survival in England: historical cohort study using the Clinical Practice Research Datalink</t>
  </si>
  <si>
    <t>1-May-2015</t>
  </si>
  <si>
    <t>10(5):e0126608</t>
  </si>
  <si>
    <t>https://pubmed.ncbi.nlm.nih.gov/25933397</t>
  </si>
  <si>
    <t>https://europepmc.org/abstract/MED/25933397</t>
  </si>
  <si>
    <t>['Maarsingh OR', 'Stam H', 'van de Ven PM', 'van Schoor NM', 'Ridd MJ', 'van der Wouden JC']</t>
  </si>
  <si>
    <t>Predictors of dizziness in older persons: a 10-year prospective cohort study in the community</t>
  </si>
  <si>
    <t>15-Dec-2014</t>
  </si>
  <si>
    <t>BMC geriatrics</t>
  </si>
  <si>
    <t>14:133</t>
  </si>
  <si>
    <t>https://pubmed.ncbi.nlm.nih.gov/25510936</t>
  </si>
  <si>
    <t>https://bmcgeriatr.biomedcentral.com/articles/10.1186/1471-2318-14-133</t>
  </si>
  <si>
    <t>['Procter S', 'Stewart K', 'Reeves D', 'Bowen L', 'Purdy S', 'Ridd M', 'Salisbury C']</t>
  </si>
  <si>
    <t>Complex consultations in primary care: a tool for assessing the range of health problems and issues addressed in general practice consultations</t>
  </si>
  <si>
    <t>27-May-2014</t>
  </si>
  <si>
    <t>BMC family practice</t>
  </si>
  <si>
    <t>15:105</t>
  </si>
  <si>
    <t>https://pubmed.ncbi.nlm.nih.gov/24885298</t>
  </si>
  <si>
    <t>https://bmcfampract.biomedcentral.com/articles/10.1186/1471-2296-15-105</t>
  </si>
  <si>
    <t>['Salisbury C', 'Procter S', 'Stewart K', 'Bowen L', 'Purdy S', 'Ridd M', 'Valderas J', 'Blakeman T', 'Reeves D']</t>
  </si>
  <si>
    <t>The content of general practice consultations: cross-sectional study based on video recordings</t>
  </si>
  <si>
    <t>63(616):e751-9</t>
  </si>
  <si>
    <t>https://pubmed.ncbi.nlm.nih.gov/24267858</t>
  </si>
  <si>
    <t>https://europepmc.org/abstract/MED/24267858</t>
  </si>
  <si>
    <t>['Ridd M', 'Guy R', 'Ball N', 'Roberts A', 'Williams H']</t>
  </si>
  <si>
    <t>Products in "Bounty bags" potentially harm newborn skin</t>
  </si>
  <si>
    <t>18-Jun-2013</t>
  </si>
  <si>
    <t>346:f3895</t>
  </si>
  <si>
    <t>https://pubmed.ncbi.nlm.nih.gov/23778276</t>
  </si>
  <si>
    <t>https://www.bmj.com/lookup/pmidlookup?view=long&amp;pmid=23778276</t>
  </si>
  <si>
    <t>['Batchelor JM', 'Ridd MJ', 'Clarke T', 'Ahmed A', 'Cox M', 'Crowe S', 'Howard M', 'Lawton S', 'McPhee M', 'Rani A', 'Ravenscroft JC', 'Roberts A', 'Thomas KS']</t>
  </si>
  <si>
    <t>The Eczema Priority Setting Partnership: a collaboration between patients, carers, clinicians and researchers to identify and prioritize important research questions for the treatment of eczema</t>
  </si>
  <si>
    <t>18-Jan-2013</t>
  </si>
  <si>
    <t>168(3):577-82</t>
  </si>
  <si>
    <t>https://pubmed.ncbi.nlm.nih.gov/22963149</t>
  </si>
  <si>
    <t>https://academic.oup.com/bjd/article-lookup/doi/10.1111/bjd.12040</t>
  </si>
  <si>
    <t>['Ridd M', 'Lewis G', 'Peters TJ', 'Salisbury C']</t>
  </si>
  <si>
    <t>Detection of patient psychological distress and longitudinal patient-doctor relationships: a cross-sectional study</t>
  </si>
  <si>
    <t>62(596):e167-73</t>
  </si>
  <si>
    <t>https://pubmed.ncbi.nlm.nih.gov/22429433</t>
  </si>
  <si>
    <t>https://europepmc.org/abstract/MED/22429433</t>
  </si>
  <si>
    <t>['Cox H', 'Lloyd K', 'Williams H', 'Arkwright PD', 'Brown T', 'Clark C', 'Campbell M', 'Gore C', 'Hardman C', 'Langford A', 'Lewis-Jones S', 'Lawton S', 'Ridd M', 'Russell L', 'Sohi D', 'Turnbull R', 'Venter C', 'Warner JO']</t>
  </si>
  <si>
    <t>Emollients, education and quality of life: the RCPCH care pathway for children with eczema</t>
  </si>
  <si>
    <t>Nov-2011</t>
  </si>
  <si>
    <t>96 Suppl 2:i19-24</t>
  </si>
  <si>
    <t>https://pubmed.ncbi.nlm.nih.gov/22053062</t>
  </si>
  <si>
    <t>https://adc.bmj.com/lookup/pmidlookup?view=long&amp;pmid=22053062</t>
  </si>
  <si>
    <t>['Ridd M', 'Thomas K', 'Wallace P', "O'Sullivan F"]</t>
  </si>
  <si>
    <t>Dermatology research in primary care: why, what, and how?</t>
  </si>
  <si>
    <t>61(583):89-90</t>
  </si>
  <si>
    <t>https://pubmed.ncbi.nlm.nih.gov/21276334</t>
  </si>
  <si>
    <t>https://europepmc.org/abstract/MED/21276334</t>
  </si>
  <si>
    <t>['Gooberman-Hill R', 'Heathcote C', 'Reid CM', 'Horwood J', 'Beswick AD', 'Williams S', 'Ridd MJ']</t>
  </si>
  <si>
    <t>Professional experience guides opioid prescribing for chronic joint pain in primary care</t>
  </si>
  <si>
    <t>20-Oct-2010</t>
  </si>
  <si>
    <t>28(1):102-9</t>
  </si>
  <si>
    <t>https://pubmed.ncbi.nlm.nih.gov/20961966</t>
  </si>
  <si>
    <t>https://academic.oup.com/fampra/article-lookup/doi/10.1093/fampra/cmq083</t>
  </si>
  <si>
    <t>['Ridd MJ', 'Lewis G', 'Peters TJ', 'Salisbury C']</t>
  </si>
  <si>
    <t>Patient-doctor depth-of-relationship scale: development and validation</t>
  </si>
  <si>
    <t>Annals of family medicine</t>
  </si>
  <si>
    <t>9(6):538-45</t>
  </si>
  <si>
    <t>https://pubmed.ncbi.nlm.nih.gov/22084265</t>
  </si>
  <si>
    <t>https://www.clinicalkey.com/content/playBy?issn=1544-1709&amp;vol=9&amp;issue=6&amp;pgfirst=538</t>
  </si>
  <si>
    <t>['Ridd M', 'Purdy S']</t>
  </si>
  <si>
    <t>20-Jan-2010</t>
  </si>
  <si>
    <t>Praxis</t>
  </si>
  <si>
    <t>99(2):123-5</t>
  </si>
  <si>
    <t>Case Reports | Comparative Study | Journal Article | Review</t>
  </si>
  <si>
    <t>https://pubmed.ncbi.nlm.nih.gov/20087832</t>
  </si>
  <si>
    <t>https://econtent.hogrefe.com/doi/10.1024/1661-8157/a000019?url_ver=Z39.88-2003&amp;rfr_id=ori:rid:crossref.org&amp;rfr_dat=cr_pub  0pubmed</t>
  </si>
  <si>
    <t>Exacerbation of atopic eczema in children</t>
  </si>
  <si>
    <t>25-Aug-2009</t>
  </si>
  <si>
    <t>339:b2997</t>
  </si>
  <si>
    <t>https://pubmed.ncbi.nlm.nih.gov/19706651</t>
  </si>
  <si>
    <t>https://www.bmj.com/lookup/pmidlookup?view=long&amp;pmid=19706651</t>
  </si>
  <si>
    <t>['Salisbury C', 'Sampson F', 'Ridd M', 'Montgomery AA']</t>
  </si>
  <si>
    <t>How should continuity of care in primary health care be assessed?</t>
  </si>
  <si>
    <t>Apr-2009</t>
  </si>
  <si>
    <t>59(561):e134-41</t>
  </si>
  <si>
    <t>https://pubmed.ncbi.nlm.nih.gov/19341548</t>
  </si>
  <si>
    <t>https://europepmc.org/abstract/MED/19341548</t>
  </si>
  <si>
    <t>['Ridd M', 'Shaw A', 'Lewis G', 'Salisbury C']</t>
  </si>
  <si>
    <t>The patient-doctor relationship: a synthesis of the qualitative literature on patients' perspectives</t>
  </si>
  <si>
    <t>59(561):e116-33</t>
  </si>
  <si>
    <t>Journal Article | Multicenter Study | Review | Systematic Review</t>
  </si>
  <si>
    <t>https://pubmed.ncbi.nlm.nih.gov/19341547</t>
  </si>
  <si>
    <t>https://europepmc.org/abstract/MED/19341547</t>
  </si>
  <si>
    <t>['Malpass A', 'Shaw A', 'Sharp D', 'Walter F', 'Feder G', 'Ridd M', 'Kessler D']</t>
  </si>
  <si>
    <t>Medication career or "moral career"? The two sides of managing antidepressants: a meta-ethnography of patients' experience of antidepressants</t>
  </si>
  <si>
    <t>17-Nov-2008</t>
  </si>
  <si>
    <t>Social science &amp; medicine ()</t>
  </si>
  <si>
    <t>68(1):154-68</t>
  </si>
  <si>
    <t>Journal Article | Meta-Analysis | Review</t>
  </si>
  <si>
    <t>https://pubmed.ncbi.nlm.nih.gov/19013702</t>
  </si>
  <si>
    <t>https://linkinghub.elsevier.com/retrieve/pii/S0277-9536(08)00513-3</t>
  </si>
  <si>
    <t>['Ridd M', 'Shaw A', 'Salisbury C']</t>
  </si>
  <si>
    <t>Two sides of the coin'--the value of personal continuity to GPs: a qualitative interview study</t>
  </si>
  <si>
    <t>4-Apr-2006</t>
  </si>
  <si>
    <t>23(4):461-8</t>
  </si>
  <si>
    <t>https://pubmed.ncbi.nlm.nih.gov/16595543</t>
  </si>
  <si>
    <t>https://academic.oup.com/fampra/article-lookup/doi/10.1093/fampra/cml010</t>
  </si>
  <si>
    <t>['Ridd MJ', 'Shaw AR']</t>
  </si>
  <si>
    <t>Five futures for academic medicine: "speed networking" may be one way forward</t>
  </si>
  <si>
    <t>24-Sep-2005</t>
  </si>
  <si>
    <t>331(7518):695</t>
  </si>
  <si>
    <t>Comment | News</t>
  </si>
  <si>
    <t>https://pubmed.ncbi.nlm.nih.gov/16179713</t>
  </si>
  <si>
    <t>https://europepmc.org/abstract/MED/16179713</t>
  </si>
  <si>
    <t>Consultation frequency</t>
  </si>
  <si>
    <t>55(514):394; author reply 394</t>
  </si>
  <si>
    <t>https://pubmed.ncbi.nlm.nih.gov/15904562</t>
  </si>
  <si>
    <t>https://europepmc.org/abstract/MED/15904562</t>
  </si>
  <si>
    <t>['Ridd M', 'Emmett C', 'Hardwick R', 'Wright S']</t>
  </si>
  <si>
    <t>Academic medicine has pitfalls for junior researchers</t>
  </si>
  <si>
    <t>2-Oct-2004</t>
  </si>
  <si>
    <t>329(7469):798</t>
  </si>
  <si>
    <t>https://pubmed.ncbi.nlm.nih.gov/15459061</t>
  </si>
  <si>
    <t>https://europepmc.org/abstract/MED/15459061</t>
  </si>
  <si>
    <t>Walsh S</t>
  </si>
  <si>
    <t>['Brüggen MC', 'Traidl S', 'Mitamura Y', 'Walsh S', 'French LE', 'Gulati N', 'Phillips E', 'Maverakis E', 'Ingen-Housz-Oro S']</t>
  </si>
  <si>
    <t>Medical algorithm: Diagnosis and treatment of drug reaction with eosinophilia and systemic symptoms in adult patients</t>
  </si>
  <si>
    <t>8-Apr-2024</t>
  </si>
  <si>
    <t>79(10):2876-2880</t>
  </si>
  <si>
    <t>Journal Article | News</t>
  </si>
  <si>
    <t>https://pubmed.ncbi.nlm.nih.gov/38587051</t>
  </si>
  <si>
    <t>https://onlinelibrary.wiley.com/doi/10.1111/all.16122</t>
  </si>
  <si>
    <t>['Walsh S']</t>
  </si>
  <si>
    <t>Pharmacovigilance: The responsibility of all</t>
  </si>
  <si>
    <t>38(9):1681-1682</t>
  </si>
  <si>
    <t>Editorial | Letter</t>
  </si>
  <si>
    <t>https://pubmed.ncbi.nlm.nih.gov/39177319</t>
  </si>
  <si>
    <t>https://onlinelibrary.wiley.com/doi/10.1111/jdv.20172</t>
  </si>
  <si>
    <t>["O'Reilly P", 'Walsh S', 'Bunker CB', 'Ryan S', 'Natella PA', 'Colin A', 'Simpson J', 'Barry LA', 'Meskell P', 'Dodiuk-Gad R', 'Coffey A', 'Savarimalai R', 'Fortune DG', 'Ingen-Housz-Oro S']</t>
  </si>
  <si>
    <t>The quality-of-life impact of Stevens-Johnson syndrome (SJS) and toxic epidermal necrolysis (TEN) on patients' lives: An interpretative descriptive qualitative study</t>
  </si>
  <si>
    <t>20-Aug-2024</t>
  </si>
  <si>
    <t>https://pubmed.ncbi.nlm.nih.gov/39162027</t>
  </si>
  <si>
    <t>https://academic.oup.com/bjd/article-lookup/doi/10.1093/bjd/ljae334</t>
  </si>
  <si>
    <t>['Walsh S', 'Richard MA']</t>
  </si>
  <si>
    <t>Bring your folding chair</t>
  </si>
  <si>
    <t>38(8):1451-1452</t>
  </si>
  <si>
    <t>https://pubmed.ncbi.nlm.nih.gov/39049765</t>
  </si>
  <si>
    <t>https://onlinelibrary.wiley.com/doi/10.1111/jdv.20090</t>
  </si>
  <si>
    <t>['Matos TR', 'Walsh S', 'Stratigos AJ', 'Trakatelli M']</t>
  </si>
  <si>
    <t>Funding opportunities in the EU framework programme for skin disease</t>
  </si>
  <si>
    <t>38(4):625-626</t>
  </si>
  <si>
    <t>https://pubmed.ncbi.nlm.nih.gov/38523485</t>
  </si>
  <si>
    <t>https://onlinelibrary.wiley.com/doi/10.1111/jdv.19838</t>
  </si>
  <si>
    <t>['Brüggen MC', 'Walsh S', 'Ameri MM', 'Anasiewicz N', 'Maverakis E', 'French LE', 'Ingen-Housz-Oro S', 'Abe R', 'Ardern-Jones M', 'Assier H', 'Barbaud A', 'Bensaid B', 'Bernal W', 'Bernier C', 'Brassard A', 'Brezinová E', 'Cabañas R', 'Cardones A', 'Chu CY', 'Chua SL', 'Descamps V', 'Didona B', 'Divito SJ', 'Dodiuk-Gad R', 'Elman S', 'Gaspar K', 'Mortz CG', 'Hama N', 'Lee HY', 'Horváth B', 'Jörg L', 'Kaffenberger BH', 'Kucinskiene V', 'Lebrun-Vignes B', 'Lehloenya RJ', 'Meyersburg D', 'Micheletti R', 'Milpied B', 'Miyagawa F', 'Mostaghimi A', 'Nägeli M', 'Naldi L', 'Oppel E', 'Phillips EJ', 'Pirani T', 'Ranki A', 'Mälkönen T', 'Rosenbach M', 'Salavastru C', 'Staumont-Salle D', 'Sandberg H', 'Setterfield J', 'Shinkai K', 'Shiohara T', 'Soria A', 'Tartar D', 'Tiplica GS', 'Traidl S', 'Vorobyev A', 'von Wachter C', 'Worswick S', 'Cho YT']</t>
  </si>
  <si>
    <t>Management of Adult Patients With Drug Reaction With Eosinophilia and Systemic Symptoms: A Delphi-Based International Consensus</t>
  </si>
  <si>
    <t>1-Jan-2024</t>
  </si>
  <si>
    <t>160(1):37-44</t>
  </si>
  <si>
    <t>https://pubmed.ncbi.nlm.nih.gov/37966824</t>
  </si>
  <si>
    <t>https://jamanetwork.com/journals/jamadermatology/fullarticle/10.1001/jamadermatol.2023.4450</t>
  </si>
  <si>
    <t>['Kridin K', 'Brüggen MC', 'Walsh S', 'Bensaid B', 'Ranki A', 'Oppel E', 'Meyersburg D', 'Chua SL', 'Seeli C', 'Sandberg H', 'French LE', 'Vorobyev A', 'Ingen-Housz-Oro S']</t>
  </si>
  <si>
    <t>Management and treatment outcome of DRESS patients in Europe: An international multicentre retrospective study of 141 cases</t>
  </si>
  <si>
    <t>19-Dec-2022</t>
  </si>
  <si>
    <t>37(4):753-762</t>
  </si>
  <si>
    <t>https://pubmed.ncbi.nlm.nih.gov/36479739</t>
  </si>
  <si>
    <t>https://onlinelibrary.wiley.com/doi/10.1111/jdv.18808</t>
  </si>
  <si>
    <t>['Chadha M', 'Walsh S', 'du Vivier A']</t>
  </si>
  <si>
    <t>A large case series on the use of diphencyprone immunotherapy in the clearance of palmoplantar warts</t>
  </si>
  <si>
    <t>2-Feb-2023</t>
  </si>
  <si>
    <t>48(2):96-99</t>
  </si>
  <si>
    <t>https://pubmed.ncbi.nlm.nih.gov/36730505</t>
  </si>
  <si>
    <t>https://academic.oup.com/ced/article-lookup/doi/10.1093/ced/llac046</t>
  </si>
  <si>
    <t>['Ekpemandu N', 'Attra T', 'Bailey D', 'Walsh S']</t>
  </si>
  <si>
    <t>Acquired Acrodermatitis enteropathica - an unusual cause of vulva ulceration in a post-operative patient: a case report</t>
  </si>
  <si>
    <t>2-Nov-2022</t>
  </si>
  <si>
    <t>Age and ageing</t>
  </si>
  <si>
    <t>51(11):afac253</t>
  </si>
  <si>
    <t>https://pubmed.ncbi.nlm.nih.gov/36436008</t>
  </si>
  <si>
    <t>https://academic.oup.com/ageing/article-lookup/doi/10.1093/ageing/afac253</t>
  </si>
  <si>
    <t>['Ingen-Housz-Oro S', 'Milpied B', 'Badrignans M', 'Carrera C', 'Elshot YS', 'Bensaid B', 'Segura S', 'Apalla Z', 'Markova A', 'Staumont-Sallé D', 'Marti-Marti I', 'Giavedoni P', 'Chua SL', 'Darrigade AS', 'Dezoteux F', 'Starace M', 'Torre AC', 'Riganti J', 'de Prost N', 'Lebrun-Vignes B', 'Bauvin O', 'Walsh S', 'Ortonne N', 'French LE', 'Sibaud V']</t>
  </si>
  <si>
    <t>Severe blistering eruptions induced by immune checkpoint inhibitors: a multicentre international study of 32 cases</t>
  </si>
  <si>
    <t>1-Jun-2022</t>
  </si>
  <si>
    <t>29-Mar-2022</t>
  </si>
  <si>
    <t>32(3):205-210</t>
  </si>
  <si>
    <t>https://pubmed.ncbi.nlm.nih.gov/35377864</t>
  </si>
  <si>
    <t>https://europepmc.org/abstract/MED/35377864</t>
  </si>
  <si>
    <t>Walsh SA</t>
  </si>
  <si>
    <t>["O'Reilly P", 'Meskell P', 'Whelan B', 'Kennedy C', 'Ramsay B', 'Coffey A', 'Fortune DG', 'Walsh S', 'Ingen-Housz-Oro S', 'Bunker CB', 'Wilson DM', 'Delaunois I', 'Dore L', 'Howard S', 'Ryan S']</t>
  </si>
  <si>
    <t>Psychotherapeutic interventions for burns patients and the potential use with Stevens-Johnson syndrome and toxic epidermal necrolysis patients: A systematic integrative review</t>
  </si>
  <si>
    <t>27-Jun-2022</t>
  </si>
  <si>
    <t>17(6):e0270424</t>
  </si>
  <si>
    <t>https://pubmed.ncbi.nlm.nih.gov/35759493</t>
  </si>
  <si>
    <t>https://europepmc.org/abstract/MED/35759493</t>
  </si>
  <si>
    <t>['Momen SE', 'Diaz-Cano S', 'Walsh S', 'Creamer D']</t>
  </si>
  <si>
    <t>Discriminating minor and major forms of drug reaction with eosinophilia and systemic symptoms: Facial edema aligns to the severe phenotype</t>
  </si>
  <si>
    <t>16-Apr-2021</t>
  </si>
  <si>
    <t>85(3):645-652</t>
  </si>
  <si>
    <t>https://pubmed.ncbi.nlm.nih.gov/33872719</t>
  </si>
  <si>
    <t>https://www.clinicalkey.com/content/playBy/pii?v=S0190-9622(21)00819-7</t>
  </si>
  <si>
    <t>['Maguire CA', 'Kulasekararaj AG', 'Salisbury JR', 'Walsh SA', 'Mufti GJ', 'du Vivier AWP']</t>
  </si>
  <si>
    <t>The clinical and histopathological spectrum of neutrophilic inflammatory disease encountered in the setting of myelodysplastic syndrome</t>
  </si>
  <si>
    <t>19-Mar-2021</t>
  </si>
  <si>
    <t>46(5):977-979</t>
  </si>
  <si>
    <t>https://pubmed.ncbi.nlm.nih.gov/33740280</t>
  </si>
  <si>
    <t>https://academic.oup.com/ced/article-lookup/doi/10.1111/ced.14559</t>
  </si>
  <si>
    <t>['Rudd E', 'Walsh S']</t>
  </si>
  <si>
    <t>Mask related acne ("maskne") and other facial dermatoses</t>
  </si>
  <si>
    <t>7-Jun-2021</t>
  </si>
  <si>
    <t>373:n1304</t>
  </si>
  <si>
    <t>https://pubmed.ncbi.nlm.nih.gov/34099456</t>
  </si>
  <si>
    <t>https://www.bmj.com/lookup/pmidlookup?view=long&amp;pmid=34099456</t>
  </si>
  <si>
    <t>['Cui W', 'Cotter C', 'Sreter KB', 'Heelan K', 'Creamer D', 'Basu TN', 'Handy J', 'Walsh S', 'Popat S']</t>
  </si>
  <si>
    <t>Case of Fatal Immune-Related Skin Toxicity From Sequential Use of Osimertinib After Pembrolizumab: Lessons for Drug Sequencing in Never-Smoking Non-Small-Cell Lung Cancer</t>
  </si>
  <si>
    <t>11-Sep-2020</t>
  </si>
  <si>
    <t>JCO oncology practice</t>
  </si>
  <si>
    <t>16(12):842-844</t>
  </si>
  <si>
    <t>https://pubmed.ncbi.nlm.nih.gov/32915710</t>
  </si>
  <si>
    <t>https://ascopubs.org/doi/10.1200/OP.20.00489?url_ver=Z39.88-2003&amp;rfr_id=ori:rid:crossref.org&amp;rfr_dat=cr_pub  0pubmed</t>
  </si>
  <si>
    <t>['Subhani M', 'Dong V', 'Connolly A', 'Salisbury J', 'Miquel R', 'Walsh S', 'Pirani T']</t>
  </si>
  <si>
    <t>Trimethoprim-induced drug reaction with eosinophilia and systemic symptoms (DRESS) associated with reactivation of human herpes virus-6 (HHV-6) leading to acute liver failure</t>
  </si>
  <si>
    <t>9-Aug-2020</t>
  </si>
  <si>
    <t>Clinical case reports</t>
  </si>
  <si>
    <t>8(12):2568-2573</t>
  </si>
  <si>
    <t>https://pubmed.ncbi.nlm.nih.gov/33363781</t>
  </si>
  <si>
    <t>https://europepmc.org/abstract/MED/33363781</t>
  </si>
  <si>
    <t>['George C', 'Walsh S']</t>
  </si>
  <si>
    <t>Periocular rash</t>
  </si>
  <si>
    <t>21-Dec-2018</t>
  </si>
  <si>
    <t>363:k5098</t>
  </si>
  <si>
    <t>https://pubmed.ncbi.nlm.nih.gov/30578243</t>
  </si>
  <si>
    <t>https://www.bmj.com/lookup/pmidlookup?view=long&amp;pmid=30578243</t>
  </si>
  <si>
    <t>['Walsh S', 'Creamer D']</t>
  </si>
  <si>
    <t>Severe cutaneous adverse reactions syndromes and prescribing autonomy</t>
  </si>
  <si>
    <t>179(2):242-243</t>
  </si>
  <si>
    <t>https://pubmed.ncbi.nlm.nih.gov/30141544</t>
  </si>
  <si>
    <t>https://academic.oup.com/bjd/article-lookup/doi/10.1111/bjd.16790</t>
  </si>
  <si>
    <t>['Bechman K', 'Christidis D', 'Walsh S', 'Birring SS', 'Galloway J']</t>
  </si>
  <si>
    <t>A review of the musculoskeletal manifestations of sarcoidosis</t>
  </si>
  <si>
    <t>1-May-2018</t>
  </si>
  <si>
    <t>Rheumatology (Oxford, England)</t>
  </si>
  <si>
    <t>57(5):777-783</t>
  </si>
  <si>
    <t>https://pubmed.ncbi.nlm.nih.gov/28968840</t>
  </si>
  <si>
    <t>https://academic.oup.com/rheumatology/article-lookup/doi/10.1093/rheumatology/kex317</t>
  </si>
  <si>
    <t>['Lee HY', 'Walsh SA', 'Creamer D']</t>
  </si>
  <si>
    <t>Long-term complications of Stevens-Johnson syndrome/toxic epidermal necrolysis (SJS/TEN): the spectrum of chronic problems in patients who survive an episode of SJS/TEN necessitates multidisciplinary follow-up</t>
  </si>
  <si>
    <t>22-Sep-2017</t>
  </si>
  <si>
    <t>177(4):924-935</t>
  </si>
  <si>
    <t>https://pubmed.ncbi.nlm.nih.gov/28144971</t>
  </si>
  <si>
    <t>https://academic.oup.com/bjd/article-lookup/doi/10.1111/bjd.15360</t>
  </si>
  <si>
    <t>['Creamer D', 'Walsh SA', 'Dziewulski P', 'Exton LS', 'Lee HY', 'Dart JKG', 'Setterfield J', 'Bunker CB', 'Ardern-Jones MR', 'Watson KMT', 'Wong GAE', 'Philippidou M', 'Vercueil A', 'Martin RV', 'Williams G', 'Shah M', 'Brown D', 'Williams P', 'Mohd Mustapa MF', 'Smith CH']</t>
  </si>
  <si>
    <t>UK guidelines for the management of Stevens-Johnson syndrome/toxic epidermal necrolysis in adults 2016</t>
  </si>
  <si>
    <t>69(6):e119-e153</t>
  </si>
  <si>
    <t>https://pubmed.ncbi.nlm.nih.gov/27287213</t>
  </si>
  <si>
    <t>https://core.ac.uk/reader/45318486?utm_source=linkout</t>
  </si>
  <si>
    <t>['George C', 'Sears A', 'Selim AG', 'Walsh S', 'Creamer D']</t>
  </si>
  <si>
    <t>Systemic hypersensitivity reaction to Omnipaque radiocontrast medium: a case of mini-DRESS</t>
  </si>
  <si>
    <t>21-Feb-2016</t>
  </si>
  <si>
    <t>4(4):336-8</t>
  </si>
  <si>
    <t>https://pubmed.ncbi.nlm.nih.gov/27099722</t>
  </si>
  <si>
    <t>https://europepmc.org/abstract/MED/27099722</t>
  </si>
  <si>
    <t>['Teo YX', 'Walsh SA']</t>
  </si>
  <si>
    <t>Severe adverse drug reactions</t>
  </si>
  <si>
    <t>Clinical medicine (London, England)</t>
  </si>
  <si>
    <t>16(1):79-83</t>
  </si>
  <si>
    <t>https://pubmed.ncbi.nlm.nih.gov/26833523</t>
  </si>
  <si>
    <t>https://www.clinicalkey.com/content/playBy/pii?v=S1470-2118(24)02750-7</t>
  </si>
  <si>
    <t>['Fleming JD', 'Walsh S', 'Salisbury J', 'Du-Vivier AW', 'Mufti G']</t>
  </si>
  <si>
    <t>Mitoxanthrone-induced acute myeloid leukaemia presenting with leukaemia cutis</t>
  </si>
  <si>
    <t>European journal of dermatology : EJD</t>
  </si>
  <si>
    <t>23(3):419-20</t>
  </si>
  <si>
    <t>https://pubmed.ncbi.nlm.nih.gov/23783563</t>
  </si>
  <si>
    <t>http://www.john-libbey-eurotext.fr/medline.md?doi=10.1684/ejd.2013.2035</t>
  </si>
  <si>
    <t>['Walsh SA', 'Creamer D']</t>
  </si>
  <si>
    <t>Drug reaction with eosinophilia and systemic symptoms (DRESS): a clinical update and review of current thinking</t>
  </si>
  <si>
    <t>36(1):6-11</t>
  </si>
  <si>
    <t>https://pubmed.ncbi.nlm.nih.gov/21143513</t>
  </si>
  <si>
    <t>https://academic.oup.com/ced/article-lookup/doi/10.1111/j.1365-2230.2010.03967.x</t>
  </si>
  <si>
    <t>Moss C</t>
  </si>
  <si>
    <t>['Sarveswaran N', 'Pamela Y', 'Reddy AAN', 'Mustari AP', 'Parthasarathi A', 'Mancini AJ', 'Bishnoi A', 'Inamadar AC', 'Olabi B', 'Browne F', 'Deshmukh GN', 'McWilliam K', 'Vinay K', 'Srinivas S', 'Ibbs S', 'Natarajan S', 'Rao VR', 'Zawar V', 'Gowda VK', 'Shaikh SS', 'Moss C', 'Woods CG', 'Drissi I']</t>
  </si>
  <si>
    <t>Midfacial toddler excoriation syndrome (MiTES): case series, diagnostic criteria and evidence for a pathogenic mechanism</t>
  </si>
  <si>
    <t>14-Aug-2024</t>
  </si>
  <si>
    <t>191(3):437-446</t>
  </si>
  <si>
    <t>https://pubmed.ncbi.nlm.nih.gov/38591490</t>
  </si>
  <si>
    <t>https://www.ncbi.nlm.nih.gov/pmc/articles/pmid/38591490/</t>
  </si>
  <si>
    <t>['Srinivas SM', 'Moss C']</t>
  </si>
  <si>
    <t>X-linked Dominant Erythropoietic Protoporphyria with early-onset manifestations caused by a hemizygous ALAS2 variant</t>
  </si>
  <si>
    <t>18-Jun-2024</t>
  </si>
  <si>
    <t>https://pubmed.ncbi.nlm.nih.gov/38889221</t>
  </si>
  <si>
    <t>https://academic.oup.com/ced/article-lookup/doi/10.1093/ced/llae234</t>
  </si>
  <si>
    <t>['Barlow R', 'Proctor A', 'Moss C']</t>
  </si>
  <si>
    <t>Topical steroid withdrawal: a survey of UK dermatologists' attitudes</t>
  </si>
  <si>
    <t>49(6):607-611</t>
  </si>
  <si>
    <t>https://pubmed.ncbi.nlm.nih.gov/38320214</t>
  </si>
  <si>
    <t>https://academic.oup.com/ced/article-lookup/doi/10.1093/ced/llae045</t>
  </si>
  <si>
    <t>['Moss C']</t>
  </si>
  <si>
    <t>Caring for babies born with epidermolysis bullosa</t>
  </si>
  <si>
    <t>17-Apr-2024</t>
  </si>
  <si>
    <t>190(5):608</t>
  </si>
  <si>
    <t>Comment | Editorial</t>
  </si>
  <si>
    <t>https://pubmed.ncbi.nlm.nih.gov/38305490</t>
  </si>
  <si>
    <t>https://academic.oup.com/bjd/article-lookup/doi/10.1093/bjd/ljae048</t>
  </si>
  <si>
    <t>['Moss C', 'Haider Z', 'Proctor A']</t>
  </si>
  <si>
    <t>Do people with eczema and their carers understand topical steroid potency? Results of two surveys</t>
  </si>
  <si>
    <t>49(3):267-270</t>
  </si>
  <si>
    <t>https://pubmed.ncbi.nlm.nih.gov/37925627</t>
  </si>
  <si>
    <t>https://academic.oup.com/ced/article-lookup/doi/10.1093/ced/llad372</t>
  </si>
  <si>
    <t>['Jain V', 'Foo SH', 'Chooi S', 'Moss C', 'Goodwin R', 'Berland S', 'Clarke AJ', 'Davies SJ', 'Corrin S', 'Murch O', 'Doyle S', 'Graham GE', 'Greenhalgh L', 'Holder SE', 'Johnson D', 'Kumar A', 'Ladda RL', 'Sell S', 'Begtrup A', 'Lynch SA', 'McCann E', 'Østern R', 'Pottinger C', 'Splitt M', 'Fry AE']</t>
  </si>
  <si>
    <t>Börjeson-Forssman-Lehmann syndrome: delineating the clinical and allelic spectrum in 14 new families</t>
  </si>
  <si>
    <t>14-Sep-2023</t>
  </si>
  <si>
    <t>European journal of human genetics : EJHG</t>
  </si>
  <si>
    <t>31(12):1421-1429</t>
  </si>
  <si>
    <t>https://pubmed.ncbi.nlm.nih.gov/37704779</t>
  </si>
  <si>
    <t>https://europepmc.org/abstract/MED/37704779</t>
  </si>
  <si>
    <t>['Moss C', 'Ross K', 'Proctor A']</t>
  </si>
  <si>
    <t>Topical steroid withdrawal is not a myth. Comment on '#corticophobia: a review on online misinformation related to topical steroids'</t>
  </si>
  <si>
    <t>5-Jun-2023</t>
  </si>
  <si>
    <t>48(6):697</t>
  </si>
  <si>
    <t>Comment | Journal Article | Review</t>
  </si>
  <si>
    <t>https://pubmed.ncbi.nlm.nih.gov/36787284</t>
  </si>
  <si>
    <t>https://academic.oup.com/ced/article-lookup/doi/10.1093/ced/llad062</t>
  </si>
  <si>
    <t>['Jackson A', 'Lin SJ', 'Jones EA', 'Chandler KE', 'Orr D', 'Moss C', 'Haider Z', 'Ryan G', 'Holden S', 'Harrison M', 'Burrows N', 'Jones WD', 'Loveless M', 'Petree C', 'Stewart H', 'Low K', 'Donnelly D', 'Lovell S', 'Drosou K', 'Varshney GK', 'Banka S']</t>
  </si>
  <si>
    <t>Clinical, genetic, epidemiologic, evolutionary, and functional delineation of TSPEAR-related autosomal recessive ectodermal dysplasia 14</t>
  </si>
  <si>
    <t>3-Mar-2023</t>
  </si>
  <si>
    <t>HGG advances</t>
  </si>
  <si>
    <t>4(2):100186</t>
  </si>
  <si>
    <t>https://pubmed.ncbi.nlm.nih.gov/37009414</t>
  </si>
  <si>
    <t>https://linkinghub.elsevier.com/retrieve/pii/S2666-2477(23)00018-0</t>
  </si>
  <si>
    <t>['Haider Z', 'Proctor A', 'Moss C']</t>
  </si>
  <si>
    <t>Potency of topical steroids should be clearly labelled on all packaging</t>
  </si>
  <si>
    <t>22-Feb-2023</t>
  </si>
  <si>
    <t>188(3):427-428</t>
  </si>
  <si>
    <t>https://pubmed.ncbi.nlm.nih.gov/36637151</t>
  </si>
  <si>
    <t>https://academic.oup.com/bjd/article-lookup/doi/10.1093/bjd/ljac104</t>
  </si>
  <si>
    <t>['Jackson A', 'Moss C', 'Chandler KE', 'Balboa PL', 'Bageta ML', 'Petrof G', 'Martinez AE', 'Liu L', 'Guy A', 'Mellerio JE', 'Lee JYW', 'Ogboli M', 'Ryan G', 'McGrath JA', 'Banka S']</t>
  </si>
  <si>
    <t>Biallelic TUFT1 variants cause woolly hair, superficial skin fragility and desmosomal defects</t>
  </si>
  <si>
    <t>23-Jan-2023</t>
  </si>
  <si>
    <t>188(1):75-83</t>
  </si>
  <si>
    <t>https://pubmed.ncbi.nlm.nih.gov/36689522</t>
  </si>
  <si>
    <t>https://academic.oup.com/bjd/article-lookup/doi/10.1093/bjd/ljac026</t>
  </si>
  <si>
    <t>['Moss C', 'Roked F', 'Davis PJ', 'Khan M', 'Tyler C', 'Ibbs S', 'Ewer AK']</t>
  </si>
  <si>
    <t>Birth incidence and outcome of harlequin ichthyosis and collodion membrane in the UK and Ireland: a national 2-year prospective surveillance study</t>
  </si>
  <si>
    <t>188(1):139-140</t>
  </si>
  <si>
    <t>https://pubmed.ncbi.nlm.nih.gov/36689518</t>
  </si>
  <si>
    <t>https://academic.oup.com/bjd/article-lookup/doi/10.1093/bjd/ljac015</t>
  </si>
  <si>
    <t>['Cotter C', 'Burton T', 'Proctor A', 'Moss C', 'Flohr C']</t>
  </si>
  <si>
    <t>Topical steroid withdrawal syndrome: time to bridge the gap</t>
  </si>
  <si>
    <t>20-Aug-2022</t>
  </si>
  <si>
    <t>187(5):780-781</t>
  </si>
  <si>
    <t>https://pubmed.ncbi.nlm.nih.gov/35833942</t>
  </si>
  <si>
    <t>https://academic.oup.com/bjd/article-lookup/doi/10.1111/bjd.21770</t>
  </si>
  <si>
    <t>['Moss C', 'Cohen SN']</t>
  </si>
  <si>
    <t>Achenbach syndrome: no need for skin biopsy</t>
  </si>
  <si>
    <t>47(9):1730</t>
  </si>
  <si>
    <t>https://pubmed.ncbi.nlm.nih.gov/35596596</t>
  </si>
  <si>
    <t>https://academic.oup.com/ced/article-lookup/doi/10.1111/ced.15269</t>
  </si>
  <si>
    <t>['Han JH', 'Ryan G', 'Guy A', 'Liu L', 'Quinodoz M', 'Helbling I', 'Lai-Cheong JE', 'Barwell J', 'Folcher M', 'McGrath JA', 'Moss C', 'Rivolta C']</t>
  </si>
  <si>
    <t>Mutations in the ribosome biogenesis factor gene LTV1 are linked to LIPHAK syndrome, a novel poikiloderma-like disorder</t>
  </si>
  <si>
    <t>22-Jun-2022</t>
  </si>
  <si>
    <t>Human molecular genetics</t>
  </si>
  <si>
    <t>31(12):1970-1978</t>
  </si>
  <si>
    <t>https://pubmed.ncbi.nlm.nih.gov/34999892</t>
  </si>
  <si>
    <t>https://europepmc.org/abstract/MED/34999892</t>
  </si>
  <si>
    <t>['Petrof G', 'Papanikolaou M', 'Martinez AE', 'Mellerio JE', 'McGrath JA', 'Bardhan A', 'Harper N', 'Heagerty A', 'Ogboli M', 'Chiswell C', 'Moss C']</t>
  </si>
  <si>
    <t>The epidemiology of epidermolysis bullosa in England and Wales: data from the national epidermolysis bullosa database</t>
  </si>
  <si>
    <t>186(5):843-848</t>
  </si>
  <si>
    <t>https://pubmed.ncbi.nlm.nih.gov/34927719</t>
  </si>
  <si>
    <t>https://academic.oup.com/bjd/article-lookup/doi/10.1111/bjd.20958</t>
  </si>
  <si>
    <t>['Brüggen MC', 'Le ST', 'Walsh S', 'Toussi A', 'de Prost N', 'Ranki A', 'Didona B', 'Colin A', 'Horváth B', 'Brezinova E', 'Milpied B', 'Moss C', 'Bodemer C', 'Meyersburg D', 'Salavastru C', 'Tiplica GS', 'Howard E', 'Bequignon E', 'Bouwes Bavinck JN', 'Newman J', 'Gueudry J', 'Nägeli M', 'Zaghbib K', 'Pallesen K', 'Bygum A', 'Joly P', 'Wolkenstein P', 'Chua SL', 'Le Floch R', 'Shear NH', 'Chu CY', 'Hama N', 'Abe R', 'Chung WH', 'Shiohara T', 'Ardern-Jones M', 'Romanelli P', 'Phillips EJ', 'Stern RS', 'Cotliar J', 'Micheletti RG', 'Brassard A', 'Schulz JT', 'Dodiuk-Gad RP', 'Dominguez AR', 'Paller AS', 'Seminario-Vidal L', 'Mostaghimi A', 'Noe MH', 'Worswick S', 'Tartar D', 'Sheridan R', 'Kaffenberger BH', 'Shinkai K', 'Maverakis E', 'French LE', 'Ingen-Housz-Oro S']</t>
  </si>
  <si>
    <t>Supportive care in the acute phase of Stevens-Johnson syndrome and toxic epidermal necrolysis: an international, multidisciplinary Delphi-based consensus</t>
  </si>
  <si>
    <t>27-Apr-2021</t>
  </si>
  <si>
    <t>185(3):616-626</t>
  </si>
  <si>
    <t>https://pubmed.ncbi.nlm.nih.gov/33657677</t>
  </si>
  <si>
    <t>https://academic.oup.com/bjd/article-lookup/doi/10.1111/bjd.19893</t>
  </si>
  <si>
    <t>['Sathishkumar D', 'Ogboli M', 'Moss C']</t>
  </si>
  <si>
    <t>Classification of aplasia cutis congenita: a 25-year review of cases presenting to a tertiary paediatric dermatology department</t>
  </si>
  <si>
    <t>18-Jul-2020</t>
  </si>
  <si>
    <t>45(8):994-1002</t>
  </si>
  <si>
    <t>https://pubmed.ncbi.nlm.nih.gov/32501579</t>
  </si>
  <si>
    <t>https://academic.oup.com/ced/article-lookup/doi/10.1111/ced.14331</t>
  </si>
  <si>
    <t>['Mirhadi S', 'Spritz RA', 'Moss C']</t>
  </si>
  <si>
    <t>Does SNAI2 mutation cause human piebaldism and Waardenburg syndrome?</t>
  </si>
  <si>
    <t>25-Sep-2020</t>
  </si>
  <si>
    <t>182(12):3074-3075</t>
  </si>
  <si>
    <t>https://pubmed.ncbi.nlm.nih.gov/32975012</t>
  </si>
  <si>
    <t>https://onlinelibrary.wiley.com/doi/10.1002/ajmg.a.61887</t>
  </si>
  <si>
    <t>['Korkmaz B', 'Lesner A', 'Marchand-Adam S', 'Moss C', 'Jenne DE']</t>
  </si>
  <si>
    <t>Lung Protection by Cathepsin C Inhibition: A New Hope for COVID-19 and ARDS?</t>
  </si>
  <si>
    <t>25-Nov-2020</t>
  </si>
  <si>
    <t>7-Aug-2020</t>
  </si>
  <si>
    <t>Journal of medicinal chemistry</t>
  </si>
  <si>
    <t>63(22):13258-13265</t>
  </si>
  <si>
    <t>https://pubmed.ncbi.nlm.nih.gov/32692176</t>
  </si>
  <si>
    <t>https://pubs.acs.org/doi/10.1021/acs.jmedchem.0c00776</t>
  </si>
  <si>
    <t>['Has C', 'Bauer JW', 'Bodemer C', 'Bolling MC', 'Bruckner-Tuderman L', 'Diem A', 'Fine JD', 'Heagerty A', 'Hovnanian A', 'Marinkovich MP', 'Martinez AE', 'McGrath JA', 'Moss C', 'Murrell DF', 'Palisson F', 'Schwieger-Briel A', 'Sprecher E', 'Tamai K', 'Uitto J', 'Woodley DT', 'Zambruno G', 'Mellerio JE']</t>
  </si>
  <si>
    <t>Consensus reclassification of inherited epidermolysis bullosa and other disorders with skin fragility</t>
  </si>
  <si>
    <t>11-Mar-2020</t>
  </si>
  <si>
    <t>183(4):614-627</t>
  </si>
  <si>
    <t>https://pubmed.ncbi.nlm.nih.gov/32017015</t>
  </si>
  <si>
    <t>https://academic.oup.com/bjd/article-lookup/doi/10.1111/bjd.18921</t>
  </si>
  <si>
    <t>['Foster A', 'Chalot B', 'Antoniadi T', 'Schaefer E', 'Keelagher R', 'Ryan G', 'Thomas Q', 'Philippe C', 'Bruel AL', 'Sorlin A', 'Thauvin-Robinet C', 'Bardou M', 'Luu M', 'Quenardelle V', 'Wolff V', 'Woodley J', 'Vabres P', 'Lim D', 'Igbokwe R', 'Joseph A', 'Walker H', 'Jester A', 'Ellenbogen J', 'Johnson D', 'Rooke B', 'Moss C', 'Cole T', 'Faivre L']</t>
  </si>
  <si>
    <t>Kosaki overgrowth syndrome: A novel pathogenic variant in PDGFRB and expansion of the phenotype including cerebrovascular complications</t>
  </si>
  <si>
    <t>4-May-2020</t>
  </si>
  <si>
    <t>Clinical genetics</t>
  </si>
  <si>
    <t>98(1):19-31</t>
  </si>
  <si>
    <t>Case Reports | Journal Article | Research Support, Non-U.S. Gov't</t>
  </si>
  <si>
    <t>https://pubmed.ncbi.nlm.nih.gov/32291752</t>
  </si>
  <si>
    <t>https://onlinelibrary.wiley.com/doi/10.1111/cge.13752</t>
  </si>
  <si>
    <t>Podiatrists gaining a foothold</t>
  </si>
  <si>
    <t>20-Nov-2019</t>
  </si>
  <si>
    <t>182(3):527-528</t>
  </si>
  <si>
    <t>https://pubmed.ncbi.nlm.nih.gov/31749140</t>
  </si>
  <si>
    <t>https://academic.oup.com/bjd/article-lookup/doi/10.1111/bjd.18614</t>
  </si>
  <si>
    <t>['Simpson JK', 'Martinez-Queipo M', 'Onoufriadis A', 'Tso S', 'Glass E', 'Liu L', 'Higashino T', 'Scott W', 'Tierney C', 'Simpson MA', 'Desomchoke R', 'Youssefian L', 'SaeIdian AH', 'Vahidnezhad H', 'Bisquera A', 'Ravenscroft J', 'Moss C', "O'Toole EA", 'Burrows N', 'Leech S', 'Jones EA', 'Lim D', 'Ilchyshyn A', 'Goldstraw N', 'Cork MJ', 'Darne S', 'Uitto J', 'Martinez AE', 'Mellerio JE', 'McGrath JA']</t>
  </si>
  <si>
    <t>Genotype-phenotype correlation in a large English cohort of patients with autosomal recessive ichthyosis</t>
  </si>
  <si>
    <t>26-Aug-2019</t>
  </si>
  <si>
    <t>182(3):729-737</t>
  </si>
  <si>
    <t>https://pubmed.ncbi.nlm.nih.gov/31168818</t>
  </si>
  <si>
    <t>https://academic.oup.com/bjd/article-lookup/doi/10.1111/bjd.18211</t>
  </si>
  <si>
    <t>['Lovgren ML', 'Zhou Y', 'Hrčková G', 'Dallos T', 'Colmenero I', 'Twigg SRF', 'Moss C']</t>
  </si>
  <si>
    <t>Happle-Tinschert, Curry-Jones and segmental basal cell naevus syndromes, overlapping disorders caused by somatic mutations in hedgehog signalling genes: the mosaic hedgehog spectrum</t>
  </si>
  <si>
    <t>23-May-2019</t>
  </si>
  <si>
    <t>182(1):212-217</t>
  </si>
  <si>
    <t>https://pubmed.ncbi.nlm.nih.gov/31120550</t>
  </si>
  <si>
    <t>https://europepmc.org/abstract/MED/31120550</t>
  </si>
  <si>
    <t>['Inamadar AC', 'Vinay K', 'Olabi B', 'Sarveswaran N', 'Bishnoi A', 'Woods CG', 'Moss C']</t>
  </si>
  <si>
    <t>Extending the phenotype of midface toddler excoriation syndrome (MiTES): Five new cases in three families with PR domain containing protein 12 (PRDM12) mutations</t>
  </si>
  <si>
    <t>81(6):1415-1417</t>
  </si>
  <si>
    <t>https://pubmed.ncbi.nlm.nih.gov/31128170</t>
  </si>
  <si>
    <t>https://www.clinicalkey.com/content/playBy/pii?v=S0190-9622(19)30840-0</t>
  </si>
  <si>
    <t>RASopathies and the skin</t>
  </si>
  <si>
    <t>180(1):21</t>
  </si>
  <si>
    <t>https://pubmed.ncbi.nlm.nih.gov/30604547</t>
  </si>
  <si>
    <t>https://academic.oup.com/bjd/article-lookup/doi/10.1111/bjd.17325</t>
  </si>
  <si>
    <t>['Foo SH', 'Nightingale PG', 'Gazzani P', 'Bader E', 'Ogboli M', 'Martin-Clavijo A', 'Milford DV', 'Kelly DA', 'Moss C', 'Thomson MA']</t>
  </si>
  <si>
    <t>A 10-year longitudinal follow-up study of a U.K. paediatric transplant population to assess for skin cancer</t>
  </si>
  <si>
    <t>28-Aug-2018</t>
  </si>
  <si>
    <t>179(6):1368-1375</t>
  </si>
  <si>
    <t>https://pubmed.ncbi.nlm.nih.gov/29701240</t>
  </si>
  <si>
    <t>https://academic.oup.com/bjd/article-lookup/doi/10.1111/bjd.16697</t>
  </si>
  <si>
    <t>['Moss C', 'Srinivas SM', 'Sarveswaran N', 'Nahorski M', 'Gowda VK', 'Browne FM', 'Woods G']</t>
  </si>
  <si>
    <t>Midface toddler excoriation syndrome (MiTES) can be caused by autosomal recessive biallelic mutations in a gene for congenital insensitivity to pain, PRDM12</t>
  </si>
  <si>
    <t>16-Sep-2018</t>
  </si>
  <si>
    <t>179(5):1135-1140</t>
  </si>
  <si>
    <t>https://pubmed.ncbi.nlm.nih.gov/29949203</t>
  </si>
  <si>
    <t>https://academic.oup.com/bjd/article-lookup/doi/10.1111/bjd.16893</t>
  </si>
  <si>
    <t>['Korkmaz B', 'Caughey GH', 'Chapple I', 'Gauthier F', 'Hirschfeld J', 'Jenne DE', 'Kettritz R', 'Lalmanach G', 'Lamort AS', 'Lauritzen C', 'Łȩgowska M', 'Lesner A', 'Marchand-Adam S', 'McKaig SJ', 'Moss C', 'Pedersen J', 'Roberts H', 'Schreiber A', 'Seren S', 'Thakker NS']</t>
  </si>
  <si>
    <t>Therapeutic targeting of cathepsin C: from pathophysiology to treatment</t>
  </si>
  <si>
    <t>26-May-2018</t>
  </si>
  <si>
    <t>Pharmacology &amp; therapeutics</t>
  </si>
  <si>
    <t>190:202-236</t>
  </si>
  <si>
    <t>https://pubmed.ncbi.nlm.nih.gov/29842917</t>
  </si>
  <si>
    <t>https://linkinghub.elsevier.com/retrieve/pii/S0163-7258(18)30091-3</t>
  </si>
  <si>
    <t>Does gastrostomy benefit patients with epidermolysis bullosa? We need to collaborate to find out</t>
  </si>
  <si>
    <t>179(1):7-8</t>
  </si>
  <si>
    <t>https://pubmed.ncbi.nlm.nih.gov/30156277</t>
  </si>
  <si>
    <t>https://academic.oup.com/bjd/article-lookup/doi/10.1111/bjd.16695</t>
  </si>
  <si>
    <t>['Moss C', 'Wernham A']</t>
  </si>
  <si>
    <t>The 100 000 Genomes Project: feeding back to patients</t>
  </si>
  <si>
    <t>5-Jun-2018</t>
  </si>
  <si>
    <t>361:k2441</t>
  </si>
  <si>
    <t>https://pubmed.ncbi.nlm.nih.gov/29871896</t>
  </si>
  <si>
    <t>https://www.bmj.com/lookup/pmidlookup?view=long&amp;pmid=29871896</t>
  </si>
  <si>
    <t>['Martin RJ', 'Arefi M', 'Splitt M', 'Redford L', 'Moss C', 'Rajan N']</t>
  </si>
  <si>
    <t>Phacomatosis pigmentokeratotica and precocious puberty associated with HRAS mutation</t>
  </si>
  <si>
    <t>27-Nov-2017</t>
  </si>
  <si>
    <t>178(1):289-291</t>
  </si>
  <si>
    <t>https://pubmed.ncbi.nlm.nih.gov/28489335</t>
  </si>
  <si>
    <t>https://europepmc.org/abstract/MED/28489335</t>
  </si>
  <si>
    <t>['Fernandez-Flores A', 'Nicklaus-Wollenteit I', 'Sathishkumar D', 'Diba V', 'Richard B', 'Carr R', 'Moss C', 'Nagy A', 'Ogboli M', 'Colmenero I']</t>
  </si>
  <si>
    <t>Congenital cutaneous lymphadenoma</t>
  </si>
  <si>
    <t>5-Sep-2017</t>
  </si>
  <si>
    <t>Journal of cutaneous pathology</t>
  </si>
  <si>
    <t>44(11):954-957</t>
  </si>
  <si>
    <t>https://pubmed.ncbi.nlm.nih.gov/28796320</t>
  </si>
  <si>
    <t>https://onlinelibrary.wiley.com/doi/10.1111/cup.13016</t>
  </si>
  <si>
    <t>['Sathishkumar D', 'Al-Abadi E', 'Nicklaus-Wollenteit I', 'Moss C', 'Hawkins PN', 'Gach JE']</t>
  </si>
  <si>
    <t>Early-onset urticaria: a marker of cryopyrin-associated periodic syndrome</t>
  </si>
  <si>
    <t>17-May-2017</t>
  </si>
  <si>
    <t>42(5):579-581</t>
  </si>
  <si>
    <t>https://pubmed.ncbi.nlm.nih.gov/28512856</t>
  </si>
  <si>
    <t>https://academic.oup.com/ced/article-lookup/doi/10.1111/ced.13106</t>
  </si>
  <si>
    <t>['Lee JYW', 'Liu L', 'Hsu CK', 'Aristodemou S', 'Ozoemena L', 'Ogboli M', 'Moss C', 'Martinez AE', 'Mellerio JE', 'McGrath JA']</t>
  </si>
  <si>
    <t>Mutations in KLHL24 Add to the Molecular Heterogeneity of Epidermolysis Bullosa Simplex</t>
  </si>
  <si>
    <t>19-Jan-2017</t>
  </si>
  <si>
    <t>137(6):1378-1380</t>
  </si>
  <si>
    <t>https://pubmed.ncbi.nlm.nih.gov/28111128</t>
  </si>
  <si>
    <t>https://linkinghub.elsevier.com/retrieve/pii/S0022-202X(17)30032-5</t>
  </si>
  <si>
    <t>['Yenamandra VK', 'Moss C', 'Sreenivas V', 'Khan M', 'Sivasubbu S', 'Sharma VK', 'Sethuraman G']</t>
  </si>
  <si>
    <t>Development of a clinical diagnostic matrix for characterizing inherited epidermolysis bullosa</t>
  </si>
  <si>
    <t>5-May-2017</t>
  </si>
  <si>
    <t>176(6):1624-1632</t>
  </si>
  <si>
    <t>Evaluation Study | Journal Article</t>
  </si>
  <si>
    <t>https://pubmed.ncbi.nlm.nih.gov/27925151</t>
  </si>
  <si>
    <t>https://academic.oup.com/bjd/article-lookup/doi/10.1111/bjd.15221</t>
  </si>
  <si>
    <t>['Srinivas SM', 'Gowda VK', 'Owen CM', 'Moss C', 'Hiremagalore R']</t>
  </si>
  <si>
    <t>Mid-face toddler excoriation syndrome (MiTES): a new paediatric diagnosis</t>
  </si>
  <si>
    <t>42(1):68-71</t>
  </si>
  <si>
    <t>https://pubmed.ncbi.nlm.nih.gov/28028858</t>
  </si>
  <si>
    <t>https://academic.oup.com/ced/article-lookup/doi/10.1111/ced.12997</t>
  </si>
  <si>
    <t>['Ramesh R', 'Shaw N', 'Miles EK', 'Richard B', 'Colmenero I', 'Moss C']</t>
  </si>
  <si>
    <t>Mosaic NRAS Q61R mutation in a child with giant congenital melanocytic naevus, epidermal naevus syndrome and hypophosphataemic rickets</t>
  </si>
  <si>
    <t>30-Nov-2016</t>
  </si>
  <si>
    <t>42(1):75-79</t>
  </si>
  <si>
    <t>https://pubmed.ncbi.nlm.nih.gov/27900779</t>
  </si>
  <si>
    <t>https://academic.oup.com/ced/article-lookup/doi/10.1111/ced.12969</t>
  </si>
  <si>
    <t>['Paccou J', 'Edwards MH', 'Patsch JM', 'Jameson KA', 'Ward KA', 'Moss C', 'Dennison EM', 'Cooper C']</t>
  </si>
  <si>
    <t>Lower leg arterial calcification assessed by high-resolution peripheral quantitative computed tomography is associated with bone microstructure abnormalities in women</t>
  </si>
  <si>
    <t>21-Jun-2016</t>
  </si>
  <si>
    <t>Osteoporosis international : a journal established as result of cooperation       between the European Foundation for Osteoporosis and the National Osteoporosis</t>
  </si>
  <si>
    <t>27(11):3279-3287</t>
  </si>
  <si>
    <t>https://pubmed.ncbi.nlm.nih.gov/27325126</t>
  </si>
  <si>
    <t>https://europepmc.org/abstract/MED/27325126</t>
  </si>
  <si>
    <t>['George C', 'Creamer D', 'Moss C', 'Walsh S']</t>
  </si>
  <si>
    <t>Commissioning of a specialist service for Stevens-Johnson syndrome/toxic epidermal necrolysis: current management in England could be improved</t>
  </si>
  <si>
    <t>27-Jul-2016</t>
  </si>
  <si>
    <t>175(4):829</t>
  </si>
  <si>
    <t>https://pubmed.ncbi.nlm.nih.gov/27106856</t>
  </si>
  <si>
    <t>https://academic.oup.com/bjd/article-lookup/doi/10.1111/bjd.14695</t>
  </si>
  <si>
    <t>['Idkowiak J', 'Taylor AE', 'Subtil S', "O'Neil DM", 'Vijzelaar R', 'Dias RP', 'Amin R', 'Barrett TG', 'Shackleton CH', 'Kirk JM', 'Moss C', 'Arlt W']</t>
  </si>
  <si>
    <t>Steroid Sulfatase Deficiency and Androgen Activation Before and After Puberty</t>
  </si>
  <si>
    <t>22-Mar-2016</t>
  </si>
  <si>
    <t>The Journal of clinical endocrinology and metabolism</t>
  </si>
  <si>
    <t>101(6):2545-53</t>
  </si>
  <si>
    <t>https://pubmed.ncbi.nlm.nih.gov/27003302</t>
  </si>
  <si>
    <t>https://europepmc.org/abstract/MED/27003302</t>
  </si>
  <si>
    <t>['Sathishkumar D', 'Orrin E', 'Terron-Kwiatkowski A', 'Browne F', 'Martinez AE', 'Mellerio JE', 'Ogboli M', 'Hoey S', 'Ozoemena L', 'Liu L', 'Baty D', 'McGrath JA', 'Moss C']</t>
  </si>
  <si>
    <t>The p.Glu477Lys Mutation in Keratin 5 Is Strongly Associated with Mortality in Generalized Severe Epidermolysis Bullosa Simplex</t>
  </si>
  <si>
    <t>30-Dec-2015</t>
  </si>
  <si>
    <t>136(3):719-721</t>
  </si>
  <si>
    <t>https://pubmed.ncbi.nlm.nih.gov/26743602</t>
  </si>
  <si>
    <t>https://linkinghub.elsevier.com/retrieve/pii/S0022-202X(15)00237-7</t>
  </si>
  <si>
    <t>['Hamon Y', 'Legowska M', 'Fergelot P', 'Dallet-Choisy S', 'Newell L', 'Vanderlynden L', 'Kord Valeshabad A', 'Acrich K', 'Kord H', 'Charalampos T', 'Morice-Picard F', 'Surplice I', 'Zoidakis J', 'David K', 'Vlahou A', 'Ragunatha S', 'Nagy N', 'Farkas K', 'Széll M', 'Goizet C', 'Schacher B', 'Battino M', 'Al Farraj Aldosari A', 'Wang X', 'Liu Y', 'Marchand-Adam S', 'Lesner A', 'Kara E', 'Korkmaz-Icöz S', 'Moss C', 'Eickholz P', 'Taieb A', 'Kavukcu S', 'Jenne DE', 'Gauthier F', 'Korkmaz B']</t>
  </si>
  <si>
    <t>Analysis of urinary cathepsin C for diagnosing Papillon-Lefèvre syndrome</t>
  </si>
  <si>
    <t>4-Jan-2016</t>
  </si>
  <si>
    <t>The FEBS journal</t>
  </si>
  <si>
    <t>283(3):498-509</t>
  </si>
  <si>
    <t>https://pubmed.ncbi.nlm.nih.gov/26607765</t>
  </si>
  <si>
    <t>https://onlinelibrary.wiley.com/doi/10.1111/febs.13605</t>
  </si>
  <si>
    <t>['Sathishkumar D', 'Moss C']</t>
  </si>
  <si>
    <t>Topical Therapy in Atopic Dermatitis in Children</t>
  </si>
  <si>
    <t>61(6):656-661</t>
  </si>
  <si>
    <t>https://pubmed.ncbi.nlm.nih.gov/27904185</t>
  </si>
  <si>
    <t>https://europepmc.org/abstract/MED/27904185</t>
  </si>
  <si>
    <t>['Cuell A', 'Bansal N', 'Cole T', 'Kaur MR', 'Lee J', 'Loffeld A', 'Moss C', "O'Donnell M", 'Takeichi T', 'Thind CK', 'McGrath JA']</t>
  </si>
  <si>
    <t>Familial progressive hyper- and hypopigmentation and malignancy in two families with new mutations in KITLG</t>
  </si>
  <si>
    <t>14-Jul-2015</t>
  </si>
  <si>
    <t>40(8):860-4</t>
  </si>
  <si>
    <t>https://pubmed.ncbi.nlm.nih.gov/26179221</t>
  </si>
  <si>
    <t>https://academic.oup.com/ced/article-lookup/doi/10.1111/ced.12702</t>
  </si>
  <si>
    <t>['Lee BH', 'Kasparis C', 'Chen B', 'Mei H', 'Edelmann L', 'Moss C', 'Weaver DD', 'Desnick RJ']</t>
  </si>
  <si>
    <t>Setleis syndrome due to inheritance of the 1p36.22p36.21 duplication: evidence for lack of penetrance</t>
  </si>
  <si>
    <t>Journal of human genetics</t>
  </si>
  <si>
    <t>60(11):717-22</t>
  </si>
  <si>
    <t>https://pubmed.ncbi.nlm.nih.gov/26311541</t>
  </si>
  <si>
    <t>['Szczecinska W', 'Nesteruk D', 'Wertheim-Tysarowska K', 'Greenblatt DT', 'Baty D', 'Browne F', 'Liu L', 'Ozoemena L', 'Terron-Kwiatkowski A', 'McGrath JA', 'Mellerio JE', 'Morton J', 'Woźniak K', 'Kowalewski C', 'Has C', 'Moss C']</t>
  </si>
  <si>
    <t>Under-recognition of acral peeling skin syndrome: 59 new cases with 15 novel mutations</t>
  </si>
  <si>
    <t>20-Oct-2014</t>
  </si>
  <si>
    <t>171(5):1206-10</t>
  </si>
  <si>
    <t>https://pubmed.ncbi.nlm.nih.gov/24628291</t>
  </si>
  <si>
    <t>https://academic.oup.com/bjd/article-lookup/doi/10.1111/bjd.12964</t>
  </si>
  <si>
    <t>['Fine JD', 'Bruckner-Tuderman L', 'Eady RA', 'Bauer EA', 'Bauer JW', 'Has C', 'Heagerty A', 'Hintner H', 'Hovnanian A', 'Jonkman MF', 'Leigh I', 'Marinkovich MP', 'Martinez AE', 'McGrath JA', 'Mellerio JE', 'Moss C', 'Murrell DF', 'Shimizu H', 'Uitto J', 'Woodley D', 'Zambruno G']</t>
  </si>
  <si>
    <t>Inherited epidermolysis bullosa: updated recommendations on diagnosis and classification</t>
  </si>
  <si>
    <t>29-Mar-2014</t>
  </si>
  <si>
    <t>70(6):1103-26</t>
  </si>
  <si>
    <t>https://pubmed.ncbi.nlm.nih.gov/24690439</t>
  </si>
  <si>
    <t>https://www.clinicalkey.com/content/playBy/pii?v=S0190-9622(14)01040-8</t>
  </si>
  <si>
    <t>['Patel K', 'Wells J', 'Jones R', 'Browne F', 'Moss C', 'Parikh D']</t>
  </si>
  <si>
    <t>Use of a novel laparoscopic gastrostomy technique in children with severe epidermolysis bullosa</t>
  </si>
  <si>
    <t>Journal of pediatric gastroenterology and nutrition</t>
  </si>
  <si>
    <t>58(5):621-3</t>
  </si>
  <si>
    <t>https://pubmed.ncbi.nlm.nih.gov/24792630</t>
  </si>
  <si>
    <t>https://onlinelibrary.wiley.com/doi/10.1097/MPG.0000000000000256</t>
  </si>
  <si>
    <t>['Powell JB', 'Dokal I', 'Carr R', 'Taibjee S', 'Cave B', 'Moss C']</t>
  </si>
  <si>
    <t>X-linked dyskeratosis congenita presenting in adulthood with photodamaged skin and epiphora</t>
  </si>
  <si>
    <t>39(3):310-4</t>
  </si>
  <si>
    <t>https://pubmed.ncbi.nlm.nih.gov/24635067</t>
  </si>
  <si>
    <t>https://academic.oup.com/ced/article-lookup/doi/10.1111/ced.12272</t>
  </si>
  <si>
    <t>['Pratsou P', 'Defty CL', 'Ozoemena L', 'McGrath JA', 'Moss C', 'Gach JE']</t>
  </si>
  <si>
    <t>Limited ectrodactyly, ectodermal dysplasia and cleft lip-palate syndrome with a p63 mutation, associated with linear and whorled naevoid hypermelanosis</t>
  </si>
  <si>
    <t>24-Jan-2014</t>
  </si>
  <si>
    <t>39(2):266-8</t>
  </si>
  <si>
    <t>https://pubmed.ncbi.nlm.nih.gov/24460914</t>
  </si>
  <si>
    <t>https://academic.oup.com/ced/article-lookup/doi/10.1111/ced.12259</t>
  </si>
  <si>
    <t>['Köhler S', 'Doelken SC', 'Mungall CJ', 'Bauer S', 'Firth HV', 'Bailleul-Forestier I', 'Black GC', 'Brown DL', 'Brudno M', 'Campbell J', 'FitzPatrick DR', 'Eppig JT', 'Jackson AP', 'Freson K', 'Girdea M', 'Helbig I', 'Hurst JA', 'Jähn J', 'Jackson LG', 'Kelly AM', 'Ledbetter DH', 'Mansour S', 'Martin CL', 'Moss C', 'Mumford A', 'Ouwehand WH', 'Park SM', 'Riggs ER', 'Scott RH', 'Sisodiya S', 'Van Vooren S', 'Wapner RJ', 'Wilkie AO', 'Wright CF', 'Vulto-van Silfhout AT', 'de Leeuw N', 'de Vries BB', 'Washingthon NL', 'Smith CL', 'Westerfield M', 'Schofield P', 'Ruef BJ', 'Gkoutos GV', 'Haendel M', 'Smedley D', 'Lewis SE', 'Robinson PN']</t>
  </si>
  <si>
    <t>The Human Phenotype Ontology project: linking molecular biology and disease through phenotype data</t>
  </si>
  <si>
    <t>11-Nov-2013</t>
  </si>
  <si>
    <t>Nucleic acids research</t>
  </si>
  <si>
    <t>42(Database issue):D966-74</t>
  </si>
  <si>
    <t>https://pubmed.ncbi.nlm.nih.gov/24217912</t>
  </si>
  <si>
    <t>https://europepmc.org/abstract/MED/24217912</t>
  </si>
  <si>
    <t>['Kanthimathinathan HK', 'Browne F', 'Ramirez R', 'McKaig S', 'Debelle G', 'Martin J', 'Chapple IL', 'Kay A', 'Moss C']</t>
  </si>
  <si>
    <t>Multiple cerebral abscesses in Papillon-Lefèvre syndrome</t>
  </si>
  <si>
    <t>18-May-2013</t>
  </si>
  <si>
    <t>Childs nervous system : ChNS : official journal of the International Society for       Pediatric Neurosurgery</t>
  </si>
  <si>
    <t>29(8):1227-9</t>
  </si>
  <si>
    <t>https://pubmed.ncbi.nlm.nih.gov/23686359</t>
  </si>
  <si>
    <t>https://link.springer.com/article/10.1007/s00381-013-2152-2</t>
  </si>
  <si>
    <t>['Quinlivan R', 'Mitsuahashi S', 'Sewry C', 'Cirak S', 'Aoyama C', 'Mooore D', 'Abbs S', 'Robb S', 'Newton T', 'Moss C', 'Birchall D', 'Sugimoto H', 'Bushby K', 'Guglieri M', 'Muntoni F', 'Nishino I', 'Straub V']</t>
  </si>
  <si>
    <t>Muscular dystrophy with large mitochondria associated with mutations in the CHKB gene in three British patients: extending the clinical and pathological phenotype</t>
  </si>
  <si>
    <t>Neuromuscular disorders : NMD</t>
  </si>
  <si>
    <t>23(7):549-56</t>
  </si>
  <si>
    <t>https://pubmed.ncbi.nlm.nih.gov/23692895</t>
  </si>
  <si>
    <t>https://www.clinicalkey.com/content/playBy/pii?v=S0960-8966(13)00118-1</t>
  </si>
  <si>
    <t>['Scott CA', 'Plagnol V', 'Nitoiu D', 'Bland PJ', 'Blaydon DC', 'Chronnell CM', 'Poon DS', 'Bourn D', 'Gárdos L', 'Császár A', 'Tihanyi M', 'Rustin M', 'Burrows NP', 'Bennett C', 'Harper JI', 'Conrad B', 'Verma IC', 'Taibjee SM', 'Moss C', "O'Toole EA", 'Kelsell DP']</t>
  </si>
  <si>
    <t>Targeted sequence capture and high-throughput sequencing in the molecular diagnosis of ichthyosis and other skin diseases</t>
  </si>
  <si>
    <t>20-Sep-2012</t>
  </si>
  <si>
    <t>133(2):573-6</t>
  </si>
  <si>
    <t>https://pubmed.ncbi.nlm.nih.gov/22992804</t>
  </si>
  <si>
    <t>https://linkinghub.elsevier.com/retrieve/pii/S0022-202X(15)36102-9</t>
  </si>
  <si>
    <t>['Smith FJ', 'Wilson NJ', 'Moss C', 'Dopping-Hepenstal P', 'McGrath J']</t>
  </si>
  <si>
    <t>Compound heterozygous mutations in desmoplakin cause skin fragility and woolly hair</t>
  </si>
  <si>
    <t>5-Dec-2011</t>
  </si>
  <si>
    <t>166(4):894-6</t>
  </si>
  <si>
    <t>https://pubmed.ncbi.nlm.nih.gov/21981446</t>
  </si>
  <si>
    <t>https://academic.oup.com/bjd/article-lookup/doi/10.1111/j.1365-2133.2011.10664.x</t>
  </si>
  <si>
    <t>['Lai-Cheong JE', 'Moss C', 'Parsons M', 'Almaani N', 'McGrath JA']</t>
  </si>
  <si>
    <t>Revertant mosaicism in Kindler syndrome</t>
  </si>
  <si>
    <t>17-Nov-2011</t>
  </si>
  <si>
    <t>132(3 Pt 1):730-2</t>
  </si>
  <si>
    <t>https://pubmed.ncbi.nlm.nih.gov/22089829</t>
  </si>
  <si>
    <t>https://linkinghub.elsevier.com/retrieve/pii/S0022-202X(15)35647-5</t>
  </si>
  <si>
    <t>['Rajpopat S', 'Moss C', 'Mellerio J', 'Vahlquist A', 'Gånemo A', 'Hellstrom-Pigg M', 'Ilchyshyn A', 'Burrows N', 'Lestringant G', 'Taylor A', 'Kennedy C', 'Paige D', 'Harper J', 'Glover M', 'Fleckman P', 'Everman D', 'Fouani M', 'Kayserili H', 'Purvis D', 'Hobson E', 'Chu C', 'Mein C', 'Kelsell D', "O'Toole E"]</t>
  </si>
  <si>
    <t>Harlequin ichthyosis: a review of clinical and molecular findings in 45 cases</t>
  </si>
  <si>
    <t>21-Feb-2011</t>
  </si>
  <si>
    <t>147(6):681-6</t>
  </si>
  <si>
    <t>Case Reports | Journal Article | Multicenter Study | Research Support, Non-U.S. Gov't</t>
  </si>
  <si>
    <t>https://pubmed.ncbi.nlm.nih.gov/21339420</t>
  </si>
  <si>
    <t>https://jamanetwork.com/journals/jamadermatology/fullarticle/10.1001/archdermatol.2011.9</t>
  </si>
  <si>
    <t>['Almaani N', 'Liu L', 'Dopping-Hepenstal PJ', 'Lai-Cheong JE', 'Wong A', 'Nanda A', 'Moss C', 'Martinéz AE', 'Mellerio JE', 'McGrath JA']</t>
  </si>
  <si>
    <t>Identical glycine substitution mutations in type VII collagen may underlie both dominant and recessive forms of dystrophic epidermolysis bullosa</t>
  </si>
  <si>
    <t>91(3):262-6</t>
  </si>
  <si>
    <t>https://pubmed.ncbi.nlm.nih.gov/21448560</t>
  </si>
  <si>
    <t>https://medicaljournalssweden.se/actadv/article/view/9042</t>
  </si>
  <si>
    <t>['Browne F', 'Taibjee SM', 'Moss C']</t>
  </si>
  <si>
    <t>Segmental pigmentation disorder--response</t>
  </si>
  <si>
    <t>29-Nov-2010</t>
  </si>
  <si>
    <t>164(1):225-6; author reply 226-7</t>
  </si>
  <si>
    <t>https://pubmed.ncbi.nlm.nih.gov/20874792</t>
  </si>
  <si>
    <t>https://academic.oup.com/bjd/article-lookup/doi/10.1111/j.1365-2133.2010.10074.x</t>
  </si>
  <si>
    <t>['Davison JE', 'Davies A', 'Moss C', 'Kirk JM', 'Taibjee SM', 'Agwu JC']</t>
  </si>
  <si>
    <t>Links between granuloma annulare, necrobiosis lipoidica diabeticorum and childhood diabetes: a matter of time?</t>
  </si>
  <si>
    <t>27(2):178-81</t>
  </si>
  <si>
    <t>https://pubmed.ncbi.nlm.nih.gov/20537071</t>
  </si>
  <si>
    <t>https://onlinelibrary.wiley.com/doi/10.1111/j.1525-1470.2010.01099.x</t>
  </si>
  <si>
    <t>['Taibjee SM', 'Moss C']</t>
  </si>
  <si>
    <t>Dilated cardiomyopathy in epidermolysis bullosa: a retrospective, multicenter study-response</t>
  </si>
  <si>
    <t>27(6):679; author reply 679-80</t>
  </si>
  <si>
    <t>https://pubmed.ncbi.nlm.nih.gov/21138471</t>
  </si>
  <si>
    <t>https://onlinelibrary.wiley.com/doi/10.1111/j.1525-1470.2010.01339.x</t>
  </si>
  <si>
    <t>['Abbott J', 'Parulekar M', 'Shahidullah H', 'Taibjee S', 'Moss C']</t>
  </si>
  <si>
    <t>Diarrhea associated with propranolol treatment for hemangioma of infancy (HOI)</t>
  </si>
  <si>
    <t>27(5):558</t>
  </si>
  <si>
    <t>Case Reports | Comment | Letter</t>
  </si>
  <si>
    <t>https://pubmed.ncbi.nlm.nih.gov/21182650</t>
  </si>
  <si>
    <t>https://onlinelibrary.wiley.com/doi/10.1111/j.1525-1470.2010.01221.x</t>
  </si>
  <si>
    <t>A new way to classify genetic skin disease</t>
  </si>
  <si>
    <t>Nov-2009</t>
  </si>
  <si>
    <t>129(11):2543-5</t>
  </si>
  <si>
    <t>https://pubmed.ncbi.nlm.nih.gov/19826445</t>
  </si>
  <si>
    <t>https://linkinghub.elsevier.com/retrieve/pii/S0022-202X(15)34139-7</t>
  </si>
  <si>
    <t>['Taibjee SM', 'Hall D', 'Balderson D', 'Larkins S', 'Stubbs T', 'Moss C']</t>
  </si>
  <si>
    <t>Keratinocyte cytogenetics in 10 patients with pigmentary mosaicism: identification of one case of trisomy 20 mosaicism confined to keratinocytes</t>
  </si>
  <si>
    <t>5-May-2009</t>
  </si>
  <si>
    <t>34(7):823-9</t>
  </si>
  <si>
    <t>https://pubmed.ncbi.nlm.nih.gov/19438553</t>
  </si>
  <si>
    <t>https://academic.oup.com/ced/article-lookup/doi/10.1111/j.1365-2230.2009.03208.x</t>
  </si>
  <si>
    <t>['Moss C', 'Wassmer E', 'Debelle G', 'Hackett S', 'Goodyear H', 'Malcomson R', 'Ryder C', 'Sgouros S', 'Shahidullah H']</t>
  </si>
  <si>
    <t>Degos disease: a new simulator of non-accidental injury</t>
  </si>
  <si>
    <t>22-Jun-2009</t>
  </si>
  <si>
    <t>Developmental medicine and child neurology</t>
  </si>
  <si>
    <t>51(8):647-50</t>
  </si>
  <si>
    <t>https://pubmed.ncbi.nlm.nih.gov/19549203</t>
  </si>
  <si>
    <t>https://onlinelibrary.wiley.com/doi/10.1111/j.1469-8749.2009.03349.x</t>
  </si>
  <si>
    <t>['Moss C', 'Wong A', 'Davies P']</t>
  </si>
  <si>
    <t>The Birmingham Epidermolysis Bullosa Severity score: development and validation</t>
  </si>
  <si>
    <t>160(5):1057-65</t>
  </si>
  <si>
    <t>Journal Article | Research Support, Non-U.S. Gov't | Validation Study</t>
  </si>
  <si>
    <t>https://pubmed.ncbi.nlm.nih.gov/19434791</t>
  </si>
  <si>
    <t>https://academic.oup.com/bjd/article-lookup/doi/10.1111/j.1365-2133.2009.09041.x</t>
  </si>
  <si>
    <t>['Collin B', 'Vani A', 'Ogboli M', 'Moss C']</t>
  </si>
  <si>
    <t>Methotrexate treatment in 13 children with severe plaque psoriasis</t>
  </si>
  <si>
    <t>30-Oct-2008</t>
  </si>
  <si>
    <t>34(3):295-8</t>
  </si>
  <si>
    <t>https://pubmed.ncbi.nlm.nih.gov/19175782</t>
  </si>
  <si>
    <t>https://academic.oup.com/ced/article-lookup/doi/10.1111/j.1365-2230.2008.02907.x</t>
  </si>
  <si>
    <t>['Spear S', 'Tillman S', 'Moss C', 'Gong-Guy E', 'Ransom L', 'Rawson RA']</t>
  </si>
  <si>
    <t>Another Way of Talking About Substance Abuse: Substance Abuse Screening and Brief Intervention in a Mental Health Clinic</t>
  </si>
  <si>
    <t>Journal Of Human Behavior In The Social Environment</t>
  </si>
  <si>
    <t>19(8):959-977</t>
  </si>
  <si>
    <t>https://pubmed.ncbi.nlm.nih.gov/21765630</t>
  </si>
  <si>
    <t>https://europepmc.org/abstract/MED/21765630</t>
  </si>
  <si>
    <t>['Salo AM', 'Cox H', 'Farndon P', 'Moss C', 'Grindulis H', 'Risteli M', 'Robins SP', 'Myllylä R']</t>
  </si>
  <si>
    <t>A connective tissue disorder caused by mutations of the lysyl hydroxylase 3 gene</t>
  </si>
  <si>
    <t>2-Oct-2008</t>
  </si>
  <si>
    <t>83(4):495-503</t>
  </si>
  <si>
    <t>https://pubmed.ncbi.nlm.nih.gov/18834968</t>
  </si>
  <si>
    <t>https://linkinghub.elsevier.com/retrieve/pii/S0002-9297(08)00491-6</t>
  </si>
  <si>
    <t>['Kaur MR', 'Brundler MA', 'Stevenson O', 'Moss C']</t>
  </si>
  <si>
    <t>Disseminated clustered juvenile xanthogranuloma: an unusual morphological variant of a common condition</t>
  </si>
  <si>
    <t>12-May-2008</t>
  </si>
  <si>
    <t>33(5):575-7</t>
  </si>
  <si>
    <t>https://pubmed.ncbi.nlm.nih.gov/18477008</t>
  </si>
  <si>
    <t>https://academic.oup.com/ced/article-lookup/doi/10.1111/j.1365-2230.2008.02705.x</t>
  </si>
  <si>
    <t>['Katugampola R', 'Moss C', 'Mills C']</t>
  </si>
  <si>
    <t>Macrocephaly-cutis marmorata telangiectatica congenita: A case report and review of salient features</t>
  </si>
  <si>
    <t>58(4):697-702</t>
  </si>
  <si>
    <t>https://pubmed.ncbi.nlm.nih.gov/18342719</t>
  </si>
  <si>
    <t>https://www.clinicalkey.com/content/playBy/pii?v=S0190-9622(07)02358-4</t>
  </si>
  <si>
    <t>['Johnson S', 'Hulton SA', 'Brundler MA', 'Moss C', 'Huissoon A', 'Taylor CM']</t>
  </si>
  <si>
    <t>End-stage renal failure in adolescence with Sjögren's syndrome autoantibodies SSA and SSB</t>
  </si>
  <si>
    <t>Oct-2007</t>
  </si>
  <si>
    <t>17-Jul-2007</t>
  </si>
  <si>
    <t>Pediatric nephrology (Berlin, Germany)</t>
  </si>
  <si>
    <t>22(10):1793-7</t>
  </si>
  <si>
    <t>https://pubmed.ncbi.nlm.nih.gov/17636342</t>
  </si>
  <si>
    <t>https://link.springer.com/article/10.1007/s00467-007-0526-y</t>
  </si>
  <si>
    <t>['Collin B', 'Taylor IB', 'Wilkie AO', 'Moss C']</t>
  </si>
  <si>
    <t>Fibroblast growth factor receptor 3 (FGFR3) mutation in a verrucous epidermal naevus associated with mild facial dysmorphism</t>
  </si>
  <si>
    <t>17-Apr-2007</t>
  </si>
  <si>
    <t>156(6):1353-6</t>
  </si>
  <si>
    <t>https://pubmed.ncbi.nlm.nih.gov/17441958</t>
  </si>
  <si>
    <t>https://academic.oup.com/bjd/article-lookup/doi/10.1111/j.1365-2133.2007.07869.x</t>
  </si>
  <si>
    <t>['Leech SN', 'Moss C']</t>
  </si>
  <si>
    <t>A current and online genodermatosis database</t>
  </si>
  <si>
    <t>156(6):1115-48</t>
  </si>
  <si>
    <t>https://pubmed.ncbi.nlm.nih.gov/17535218</t>
  </si>
  <si>
    <t>https://academic.oup.com/bjd/article-lookup/doi/10.1111/j.1365-2133.2007.07834.x</t>
  </si>
  <si>
    <t>['Maclean K', 'Holme SA', 'Gilmour E', 'Taylor M', 'Scheffer H', 'Graf N', 'Smith GH', 'Onikul E', 'van Bokhoven H', 'Moss C', 'Adès LC']</t>
  </si>
  <si>
    <t>EEC syndrome, Arg227Gln TP63 mutation and micturition difficulties: Is there a genotype-phenotype correlation?</t>
  </si>
  <si>
    <t>15-May-2007</t>
  </si>
  <si>
    <t>143A(10):1114-9</t>
  </si>
  <si>
    <t>https://pubmed.ncbi.nlm.nih.gov/17431922</t>
  </si>
  <si>
    <t>https://onlinelibrary.wiley.com/doi/10.1002/ajmg.a.31664</t>
  </si>
  <si>
    <t>['Taibjee SM', 'Stevenson OE', 'Abdullah A', 'Tan CY', 'Darbyshire P', 'Moss C', 'Goodyear H', 'Heagerty A', 'Whatley S', 'Badminton MN']</t>
  </si>
  <si>
    <t>Allogeneic bone marrow transplantation in a 7-year-old girl with congenital erythropoietic porphyria: a treatment dilemma</t>
  </si>
  <si>
    <t>156(3):567-71</t>
  </si>
  <si>
    <t>https://pubmed.ncbi.nlm.nih.gov/17300251</t>
  </si>
  <si>
    <t>https://academic.oup.com/bjd/article-lookup/doi/10.1111/j.1365-2133.2006.07699.x</t>
  </si>
  <si>
    <t>['Ferner RE', 'Huson SM', 'Thomas N', 'Moss C', 'Willshaw H', 'Evans DG', 'Upadhyaya M', 'Towers R', 'Gleeson M', 'Steiger C', 'Kirby A']</t>
  </si>
  <si>
    <t>Guidelines for the diagnosis and management of individuals with neurofibromatosis 1</t>
  </si>
  <si>
    <t>Feb-2007</t>
  </si>
  <si>
    <t>14-Nov-2006</t>
  </si>
  <si>
    <t>Journal of medical genetics  R</t>
  </si>
  <si>
    <t>44(2):81-8</t>
  </si>
  <si>
    <t>https://pubmed.ncbi.nlm.nih.gov/17105749</t>
  </si>
  <si>
    <t>https://europepmc.org/abstract/MED/17105749</t>
  </si>
  <si>
    <t>['Thomson MA', 'Suggett NR', 'Nightingale PG', 'Milford DV', 'Baumann U', 'Kelly DA', 'Moss C', 'Hill VA']</t>
  </si>
  <si>
    <t>Skin surveillance of a U.K. paediatric transplant population</t>
  </si>
  <si>
    <t>156(1):45-50</t>
  </si>
  <si>
    <t>https://pubmed.ncbi.nlm.nih.gov/17199565</t>
  </si>
  <si>
    <t>https://academic.oup.com/bjd/article-lookup/doi/10.1111/j.1365-2133.2006.07546.x</t>
  </si>
  <si>
    <t>['Preston PW', 'Brundler MA', 'Southwood TR', 'Moss C']</t>
  </si>
  <si>
    <t>Swollen fingers in an adolescent boy</t>
  </si>
  <si>
    <t>24-Aug-2006</t>
  </si>
  <si>
    <t>32(1):117-8</t>
  </si>
  <si>
    <t>https://pubmed.ncbi.nlm.nih.gov/16939589</t>
  </si>
  <si>
    <t>https://academic.oup.com/ced/article-lookup/doi/10.1111/j.1365-2230.2006.02241.x</t>
  </si>
  <si>
    <t>['Blaydon DC', 'Ishii Y', "O'Toole EA", 'Unsworth HC', 'Teh MT', 'Rüschendorf F', 'Sinclair C', 'Hopsu-Havu VK', 'Tidman N', 'Moss C', 'Watson R', 'de Berker D', 'Wajid M', 'Christiano AM', 'Kelsell DP']</t>
  </si>
  <si>
    <t>The gene encoding R-spondin 4 (RSPO4), a secreted protein implicated in Wnt signaling, is mutated in inherited anonychia</t>
  </si>
  <si>
    <t>Nov-2006</t>
  </si>
  <si>
    <t>15-Oct-2006</t>
  </si>
  <si>
    <t>38(11):1245-7</t>
  </si>
  <si>
    <t>Case Reports | Journal Article | Research Support, N.I.H., Extramural | Research Support, Non-U.S. Gov't</t>
  </si>
  <si>
    <t>https://pubmed.ncbi.nlm.nih.gov/17041604</t>
  </si>
  <si>
    <t>https://www.nature.com/articles/ng1883</t>
  </si>
  <si>
    <t>['Rajpar SF', 'Cullup T', 'Kelsell DP', 'Moss C']</t>
  </si>
  <si>
    <t>A novel ABCA12 mutation underlying a case of Harlequin ichthyosis</t>
  </si>
  <si>
    <t>Jul-2006</t>
  </si>
  <si>
    <t>155(1):204-6</t>
  </si>
  <si>
    <t>https://pubmed.ncbi.nlm.nih.gov/16792777</t>
  </si>
  <si>
    <t>https://academic.oup.com/bjd/article-lookup/doi/10.1111/j.1365-2133.2006.07291.x</t>
  </si>
  <si>
    <t>['Hellemans J', 'Debeer P', 'Wright M', 'Janecke A', 'Kjaer KW', 'Verdonk PC', 'Savarirayan R', 'Basel L', 'Moss C', 'Roth J', 'David A', 'De Paepe A', 'Coucke P', 'Mortier GR']</t>
  </si>
  <si>
    <t>Germline LEMD3 mutations are rare in sporadic patients with isolated melorheostosis</t>
  </si>
  <si>
    <t>Human mutation</t>
  </si>
  <si>
    <t>27(3):290</t>
  </si>
  <si>
    <t>https://pubmed.ncbi.nlm.nih.gov/16470551</t>
  </si>
  <si>
    <t>https://onlinelibrary.wiley.com/doi/10.1002/humu.9403</t>
  </si>
  <si>
    <t>['Thomson MA', 'Ashton GH', 'McGrath JA', 'Eady RA', 'Moss C']</t>
  </si>
  <si>
    <t>Retrospective diagnosis of Kindler syndrome in a 37-year-old man</t>
  </si>
  <si>
    <t>31(1):45-7</t>
  </si>
  <si>
    <t>https://pubmed.ncbi.nlm.nih.gov/16309479</t>
  </si>
  <si>
    <t>https://academic.oup.com/ced/article-lookup/doi/10.1111/j.1365-2230.2005.01930.x</t>
  </si>
  <si>
    <t>['Gach JE', 'Munro CS', 'Lane EB', 'Wilson NJ', 'Moss C']</t>
  </si>
  <si>
    <t>Two families with Greither's syndrome caused by a keratin 1 mutation</t>
  </si>
  <si>
    <t>53(5 Suppl 1):S225-30</t>
  </si>
  <si>
    <t>https://pubmed.ncbi.nlm.nih.gov/16227096</t>
  </si>
  <si>
    <t>https://linkinghub.elsevier.com/retrieve/pii/S0190-9622(05)00497-4</t>
  </si>
  <si>
    <t>['Consoli C', 'Moss C', 'Green S', 'Balderson D', 'Cooper DN', 'Upadhyaya M']</t>
  </si>
  <si>
    <t>Gonosomal mosaicism for a nonsense mutation (R1947X) in the NF1 gene in segmental neurofibromatosis type 1</t>
  </si>
  <si>
    <t>125(3):463-6</t>
  </si>
  <si>
    <t>https://pubmed.ncbi.nlm.nih.gov/16117786</t>
  </si>
  <si>
    <t>https://linkinghub.elsevier.com/retrieve/pii/S0022-202X(15)32434-9</t>
  </si>
  <si>
    <t>['Taibjee SM', 'Ramani P', 'Brown R', 'Moss C']</t>
  </si>
  <si>
    <t>Lethal cardiomyopathy in epidermolysis bullosa associated with amitriptyline</t>
  </si>
  <si>
    <t>Aug-2005</t>
  </si>
  <si>
    <t>90(8):871-2</t>
  </si>
  <si>
    <t>https://pubmed.ncbi.nlm.nih.gov/16040888</t>
  </si>
  <si>
    <t>https://europepmc.org/abstract/MED/16040888</t>
  </si>
  <si>
    <t>['Fujimoto M', 'Leech SN', 'Theron T', 'Mori M', 'Fawcett H', 'Botta E', 'Nozaki Y', 'Yamagata T', 'Moriwaki S', 'Stefanini M', 'Momoi MY', 'Nakagawa H', 'Shuster S', 'Moss C', 'Lehmann AR']</t>
  </si>
  <si>
    <t>Two new XPD patients compound heterozygous for the same mutation demonstrate diverse clinical features</t>
  </si>
  <si>
    <t>Jul-2005</t>
  </si>
  <si>
    <t>125(1):86-92</t>
  </si>
  <si>
    <t>https://pubmed.ncbi.nlm.nih.gov/15982307</t>
  </si>
  <si>
    <t>https://linkinghub.elsevier.com/retrieve/pii/S0022-202X(15)32366-6</t>
  </si>
  <si>
    <t>['Laube S', 'Moss C']</t>
  </si>
  <si>
    <t>Pseudoxanthoma elasticum</t>
  </si>
  <si>
    <t>90(7):754-6</t>
  </si>
  <si>
    <t>https://pubmed.ncbi.nlm.nih.gov/15970621</t>
  </si>
  <si>
    <t>https://europepmc.org/abstract/MED/15970621</t>
  </si>
  <si>
    <t>['Kelsell DP', 'Norgett EE', 'Unsworth H', 'Teh MT', 'Cullup T', 'Mein CA', 'Dopping-Hepenstal PJ', 'Dale BA', 'Tadini G', 'Fleckman P', 'Stephens KG', 'Sybert VP', 'Mallory SB', 'North BV', 'Witt DR', 'Sprecher E', 'Taylor AE', 'Ilchyshyn A', 'Kennedy CT', 'Goodyear H', 'Moss C', 'Paige D', 'Harper JI', 'Young BD', 'Leigh IM', 'Eady RA', "O'Toole EA"]</t>
  </si>
  <si>
    <t>Mutations in ABCA12 underlie the severe congenital skin disease harlequin ichthyosis</t>
  </si>
  <si>
    <t>8-Mar-2005</t>
  </si>
  <si>
    <t>76(5):794-803</t>
  </si>
  <si>
    <t>Journal Article | Research Support, N.I.H., Extramural | Research Support, Non-U.S. Gov't | Research Support, U.S. Gov't, P.H.S.</t>
  </si>
  <si>
    <t>https://pubmed.ncbi.nlm.nih.gov/15756637</t>
  </si>
  <si>
    <t>https://linkinghub.elsevier.com/retrieve/pii/S0002-9297(07)60726-5</t>
  </si>
  <si>
    <t>Skin and kin</t>
  </si>
  <si>
    <t>98(5):200-2</t>
  </si>
  <si>
    <t>https://pubmed.ncbi.nlm.nih.gov/15863762</t>
  </si>
  <si>
    <t>https://journals.sagepub.com/doi/10.1177/014107680509800507?url_ver=Z39.88-2003&amp;rfr_id=ori:rid:crossref.org&amp;rfr_dat=cr_pub  0pubmed</t>
  </si>
  <si>
    <t>['Fassihi H', 'Wessagowit V', 'Ashton GH', 'Moss C', 'Ward R', 'Denyer J', 'Mellerio JE', 'McGrath JA']</t>
  </si>
  <si>
    <t>Complete paternal uniparental isodisomy of chromosome 1 resulting in Herlitz junctional epidermolysis bullosa</t>
  </si>
  <si>
    <t>30(1):71-4</t>
  </si>
  <si>
    <t>https://pubmed.ncbi.nlm.nih.gov/15663509</t>
  </si>
  <si>
    <t>https://academic.oup.com/ced/article-lookup/doi/10.1111/j.1365-2230.2004.01660.x</t>
  </si>
  <si>
    <t>['Moss C', 'Martinez-Mir A', 'Lam H', 'Tadin-Strapps M', 'Kljuic A', 'Christiano AM']</t>
  </si>
  <si>
    <t>A recurrent intragenic deletion in the desmoglein 4 gene underlies localized autosomal recessive hypotrichosis</t>
  </si>
  <si>
    <t>123(3):607-10</t>
  </si>
  <si>
    <t>Case Reports | Letter | Research Support, Non-U.S. Gov't | Research Support, U.S. Gov't, P.H.S.</t>
  </si>
  <si>
    <t>https://pubmed.ncbi.nlm.nih.gov/15304105</t>
  </si>
  <si>
    <t>http://hdl.handle.net/10261/39457</t>
  </si>
  <si>
    <t>['Taibjee SM', 'Bennett DC', 'Moss C']</t>
  </si>
  <si>
    <t>Abnormal pigmentation in hypomelanosis of Ito and pigmentary mosaicism: the role of pigmentary genes</t>
  </si>
  <si>
    <t>151(2):269-82</t>
  </si>
  <si>
    <t>https://pubmed.ncbi.nlm.nih.gov/15327534</t>
  </si>
  <si>
    <t>https://academic.oup.com/bjd/article-lookup/doi/10.1111/j.1365-2133.2004.06057.x</t>
  </si>
  <si>
    <t>['Ashton GH', 'McLean WH', 'South AP', 'Oyama N', 'Smith FJ', 'Al-Suwaid R', 'Al-Ismaily A', 'Atherton DJ', 'Harwood CA', 'Leigh IM', 'Moss C', 'Didona B', 'Zambruno G', 'Patrizi A', 'Eady RA', 'McGrath JA']</t>
  </si>
  <si>
    <t>Recurrent mutations in kindlin-1, a novel keratinocyte focal contact protein, in the autosomal recessive skin fragility and photosensitivity disorder, Kindler syndrome</t>
  </si>
  <si>
    <t>Jan-2004</t>
  </si>
  <si>
    <t>122(1):78-83</t>
  </si>
  <si>
    <t>https://pubmed.ncbi.nlm.nih.gov/14962093</t>
  </si>
  <si>
    <t>https://linkinghub.elsevier.com/retrieve/pii/S0022-202X(15)30622-9</t>
  </si>
  <si>
    <t>['Ramsay HM', 'Goddard W', 'Gill S', 'Moss C']</t>
  </si>
  <si>
    <t>Herbal creams used for atopic eczema in Birmingham, UK illegally contain potent corticosteroids</t>
  </si>
  <si>
    <t>Dec-2003</t>
  </si>
  <si>
    <t>88(12):1056-7</t>
  </si>
  <si>
    <t>https://pubmed.ncbi.nlm.nih.gov/14670768</t>
  </si>
  <si>
    <t>https://europepmc.org/abstract/MED/14670768</t>
  </si>
  <si>
    <t>['Sánchez-Martín M', 'Pérez-Losada J', 'Rodríguez-García A', 'González-Sánchez B', 'Korf BR', 'Kuster W', 'Moss C', 'Spritz RA', 'Sánchez-García I']</t>
  </si>
  <si>
    <t>Deletion of the SLUG (SNAI2) gene results in human piebaldism</t>
  </si>
  <si>
    <t>1-Oct-2003</t>
  </si>
  <si>
    <t>122A(2):125-32</t>
  </si>
  <si>
    <t>Comparative Study | Journal Article | Research Support, Non-U.S. Gov't | Research Support, U.S. Gov't, P.H.S.</t>
  </si>
  <si>
    <t>https://pubmed.ncbi.nlm.nih.gov/12955764</t>
  </si>
  <si>
    <t>https://onlinelibrary.wiley.com/doi/10.1002/ajmg.a.20345</t>
  </si>
  <si>
    <t>['Batta K', 'Ramlogan D', 'Smith AG', 'Garrido MC', 'Moss C']</t>
  </si>
  <si>
    <t>Tinea indecisiva' may mimic the concentric rings of tinea imbricata</t>
  </si>
  <si>
    <t>Aug-2002</t>
  </si>
  <si>
    <t>147(2):384</t>
  </si>
  <si>
    <t>https://pubmed.ncbi.nlm.nih.gov/12174120</t>
  </si>
  <si>
    <t>https://academic.oup.com/bjd/article-lookup/doi/10.1046/j.1365-2133.2002.04767.x</t>
  </si>
  <si>
    <t>['Loffeld A', 'Gray RG', 'Green SH', 'Roper HP', 'Moss C']</t>
  </si>
  <si>
    <t>Mild ichthyosis in a 4-year-old boy with multiple sulphatase deficiency</t>
  </si>
  <si>
    <t>147(2):353-5</t>
  </si>
  <si>
    <t>https://pubmed.ncbi.nlm.nih.gov/12174111</t>
  </si>
  <si>
    <t>https://academic.oup.com/bjd/article-lookup/doi/10.1046/j.1365-2133.2002.04776.x</t>
  </si>
  <si>
    <t>['Ahmed I', 'Milford DV', 'Moss C']</t>
  </si>
  <si>
    <t>Paradoxical normalization of blood pressure in a child with atopic dermatitis treated with cyclosporin</t>
  </si>
  <si>
    <t>147(1):183-4</t>
  </si>
  <si>
    <t>https://pubmed.ncbi.nlm.nih.gov/12100214</t>
  </si>
  <si>
    <t>https://academic.oup.com/bjd/article-lookup/doi/10.1046/j.1365-2133.2002.47773.x</t>
  </si>
  <si>
    <t>['Dharma B', 'Moss C', 'McGrath JA', 'Mellerio JE', 'Ilchyshyn A']</t>
  </si>
  <si>
    <t>Dominant dystrophic epidermolysis bullosa presenting as familial nail dystrophy</t>
  </si>
  <si>
    <t>26(1):93-6</t>
  </si>
  <si>
    <t>https://pubmed.ncbi.nlm.nih.gov/11260188</t>
  </si>
  <si>
    <t>https://onlinelibrary.wiley.com/resolve/openurl?genre=article&amp;sid=nlm:pubmed&amp;issn=0307-6938&amp;date=2001&amp;volume=26&amp;issue=1&amp;spage=93</t>
  </si>
  <si>
    <t>Genetic skin disorders</t>
  </si>
  <si>
    <t>Nov-2000</t>
  </si>
  <si>
    <t>Seminars in neonatology : SN</t>
  </si>
  <si>
    <t>5(4):311-20</t>
  </si>
  <si>
    <t>https://pubmed.ncbi.nlm.nih.gov/11032715</t>
  </si>
  <si>
    <t>https://linkinghub.elsevier.com/retrieve/pii/S1084-2756(00)90020-4</t>
  </si>
  <si>
    <t>['Batta K', 'Rugg EL', 'Wilson NJ', 'West N', 'Goodyear H', 'Lane EB', 'Gratian M', 'Dopping-Hepenstal P', 'Moss C', 'Eady RA']</t>
  </si>
  <si>
    <t>A keratin 14 'knockout' mutation in recessive epidermolysis bullosa simplex resulting in less severe disease</t>
  </si>
  <si>
    <t>Sep-2000</t>
  </si>
  <si>
    <t>143(3):621-7</t>
  </si>
  <si>
    <t>https://pubmed.ncbi.nlm.nih.gov/10971341</t>
  </si>
  <si>
    <t>https://academic.oup.com/bjd/article-lookup/doi/10.1111/j.1365-2133.2000.03722.x</t>
  </si>
  <si>
    <t>Cytogenetic and molecular evidence for cutaneous mosaicism: the ectodermal origin of Blaschko lines</t>
  </si>
  <si>
    <t>6-Aug-1999</t>
  </si>
  <si>
    <t>American journal of medical genetics</t>
  </si>
  <si>
    <t>85(4):330-3</t>
  </si>
  <si>
    <t>https://pubmed.ncbi.nlm.nih.gov/10398253</t>
  </si>
  <si>
    <t>https://onlinelibrary.wiley.com/resolve/openurl?genre=article&amp;sid=nlm:pubmed&amp;issn=0148-7299&amp;date=1999&amp;volume=85&amp;issue=4&amp;spage=330</t>
  </si>
  <si>
    <t>['Moss C', 'Gupta E']</t>
  </si>
  <si>
    <t>The Nikolsky sign in staphylococcal scalded skin syndrome</t>
  </si>
  <si>
    <t>79(3):290</t>
  </si>
  <si>
    <t>https://pubmed.ncbi.nlm.nih.gov/9875032</t>
  </si>
  <si>
    <t>https://europepmc.org/abstract/MED/9875032</t>
  </si>
  <si>
    <t>['Smith FJ', 'Corden LD', 'Rugg EL', 'Ratnavel R', 'Leigh IM', 'Moss C', 'Tidman MJ', 'Hohl D', 'Huber M', 'Kunkeler L', 'Munro CS', 'Lane EB', 'McLean WH']</t>
  </si>
  <si>
    <t>Missense mutations in keratin 17 cause either pachyonychia congenita type 2 or a phenotype resembling steatocystoma multiplex</t>
  </si>
  <si>
    <t>Feb-1997</t>
  </si>
  <si>
    <t>108(2):220-3</t>
  </si>
  <si>
    <t>https://pubmed.ncbi.nlm.nih.gov/9008238</t>
  </si>
  <si>
    <t>https://linkinghub.elsevier.com/retrieve/pii/S0022-202X(15)42809-X</t>
  </si>
  <si>
    <t>['McGrath JA', 'Kivirikko S', 'Ciatti S', 'Moss C', 'Christiano AM', 'Uitto J']</t>
  </si>
  <si>
    <t>A recurrent homozygous nonsense mutation within the LAMA3 gene as a cause of Herlitz junctional epidermolysis bullosa in patients of Pakistani ancestry: evidence for a founder effect</t>
  </si>
  <si>
    <t>106(4):781-4</t>
  </si>
  <si>
    <t>Case Reports | Journal Article | Research Support, Non-U.S. Gov't | Research Support, U.S. Gov't, P.H.S.</t>
  </si>
  <si>
    <t>https://pubmed.ncbi.nlm.nih.gov/8618022</t>
  </si>
  <si>
    <t>https://linkinghub.elsevier.com/retrieve/pii/S0022-202X(15)42531-X</t>
  </si>
  <si>
    <t>['Ferner RE', 'Moss C']</t>
  </si>
  <si>
    <t>Minocycline for acne</t>
  </si>
  <si>
    <t>20-Jan-1996</t>
  </si>
  <si>
    <t>312(7024):138</t>
  </si>
  <si>
    <t>https://pubmed.ncbi.nlm.nih.gov/8563527</t>
  </si>
  <si>
    <t>https://europepmc.org/abstract/MED/8563527</t>
  </si>
  <si>
    <t>['Ward KA', 'Moss C', 'Sanders DS']</t>
  </si>
  <si>
    <t>Human piebaldism: relationship between phenotype and site of kit gene mutation</t>
  </si>
  <si>
    <t>132(6):929-35</t>
  </si>
  <si>
    <t>https://pubmed.ncbi.nlm.nih.gov/7544995</t>
  </si>
  <si>
    <t>https://academic.oup.com/bjd/article-lookup/doi/10.1111/j.1365-2133.1995.tb16951.x</t>
  </si>
  <si>
    <t>['Moss C', 'Berry K']</t>
  </si>
  <si>
    <t>Allergy to colophony</t>
  </si>
  <si>
    <t>4-Mar-1995</t>
  </si>
  <si>
    <t>310(6979):603</t>
  </si>
  <si>
    <t>https://pubmed.ncbi.nlm.nih.gov/7888964</t>
  </si>
  <si>
    <t>https://europepmc.org/abstract/MED/7888964</t>
  </si>
  <si>
    <t>['Ward KA', 'Moss C', 'McKeown C']</t>
  </si>
  <si>
    <t>The cardio-facio-cutaneous syndrome: a manifestation of the Noonan syndrome?</t>
  </si>
  <si>
    <t>Aug-1994</t>
  </si>
  <si>
    <t>131(2):270-4</t>
  </si>
  <si>
    <t>https://pubmed.ncbi.nlm.nih.gov/7917994</t>
  </si>
  <si>
    <t>https://academic.oup.com/bjd/article-lookup/doi/10.1111/j.1365-2133.1994.tb08504.x</t>
  </si>
  <si>
    <t>['Ward KA', 'Moss C']</t>
  </si>
  <si>
    <t>Evidence for genetic homogeneity of Setleis' syndrome and focal facial dermal dysplasia</t>
  </si>
  <si>
    <t>May-1994</t>
  </si>
  <si>
    <t>130(5):645-9</t>
  </si>
  <si>
    <t>https://pubmed.ncbi.nlm.nih.gov/8204474</t>
  </si>
  <si>
    <t>https://academic.oup.com/bjd/article-lookup/doi/10.1111/j.1365-2133.1994.tb13113.x</t>
  </si>
  <si>
    <t>['Moss C', 'Green SH']</t>
  </si>
  <si>
    <t>What is segmental neurofibromatosis?</t>
  </si>
  <si>
    <t>130(1):106-10</t>
  </si>
  <si>
    <t>https://pubmed.ncbi.nlm.nih.gov/8305298</t>
  </si>
  <si>
    <t>https://academic.oup.com/bjd/article-lookup/doi/10.1111/j.1365-2133.1994.tb06893.x</t>
  </si>
  <si>
    <t>['Moss C', 'Larkins S', 'Stacey M', 'Blight A', 'Farndon PA', 'Davison EV']</t>
  </si>
  <si>
    <t>Epidermal mosaicism and Blaschko's lines</t>
  </si>
  <si>
    <t>Sep-1993</t>
  </si>
  <si>
    <t>30(9):752-5</t>
  </si>
  <si>
    <t>https://pubmed.ncbi.nlm.nih.gov/8411070</t>
  </si>
  <si>
    <t>https://europepmc.org/abstract/MED/8411070</t>
  </si>
  <si>
    <t>Dermatology and the human gene map</t>
  </si>
  <si>
    <t>124(1):3-9</t>
  </si>
  <si>
    <t>https://pubmed.ncbi.nlm.nih.gov/1993142</t>
  </si>
  <si>
    <t>https://academic.oup.com/bjd/article-lookup/doi/10.1111/j.1365-2133.1991.tb03274.x</t>
  </si>
  <si>
    <t>Rothmund-Thomson syndrome: a report of two patients and a review of the literature</t>
  </si>
  <si>
    <t>Jun-1990</t>
  </si>
  <si>
    <t>122(6):821-9</t>
  </si>
  <si>
    <t>https://pubmed.ncbi.nlm.nih.gov/2196075</t>
  </si>
  <si>
    <t>https://academic.oup.com/bjd/article-lookup/doi/10.1111/j.1365-2133.1990.tb06272.x</t>
  </si>
  <si>
    <t>Genetic control of sebum excretion and acne--a twin study</t>
  </si>
  <si>
    <t>Jul-1989</t>
  </si>
  <si>
    <t>121(1):144-5</t>
  </si>
  <si>
    <t>https://pubmed.ncbi.nlm.nih.gov/2527055</t>
  </si>
  <si>
    <t>https://academic.oup.com/bjd/article-lookup/doi/10.1111/j.1365-2133.1989.tb01413.x</t>
  </si>
  <si>
    <t>['Moss C', 'Hamilton PJ']</t>
  </si>
  <si>
    <t>Thrombocytopenia in systemic lupus erythematosus responsive to dapsone</t>
  </si>
  <si>
    <t>23-Jul-1988</t>
  </si>
  <si>
    <t>297(6643):266</t>
  </si>
  <si>
    <t>https://pubmed.ncbi.nlm.nih.gov/3416146</t>
  </si>
  <si>
    <t>https://europepmc.org/abstract/MED/3416146</t>
  </si>
  <si>
    <t>['Moss C', 'Robson BJ']</t>
  </si>
  <si>
    <t>Haemangiectatic hypotrophy associated with Perthe's disease</t>
  </si>
  <si>
    <t>Jul-1988</t>
  </si>
  <si>
    <t>13(4):237-9</t>
  </si>
  <si>
    <t>https://pubmed.ncbi.nlm.nih.gov/2854503</t>
  </si>
  <si>
    <t>https://academic.oup.com/ced/article-lookup/doi/10.1111/j.1365-2230.1988.tb00687.x</t>
  </si>
  <si>
    <t>['Cox NH', 'Moss C', 'Forsyth A']</t>
  </si>
  <si>
    <t>Allergy to non-toxoid constituents of vaccines and implications for patch testing</t>
  </si>
  <si>
    <t>Mar-1988</t>
  </si>
  <si>
    <t>18(3):143-6</t>
  </si>
  <si>
    <t>https://pubmed.ncbi.nlm.nih.gov/3365966</t>
  </si>
  <si>
    <t>https://onlinelibrary.wiley.com/resolve/openurl?genre=article&amp;sid=nlm:pubmed&amp;issn=0105-1873&amp;date=1988&amp;volume=18&amp;issue=3&amp;spage=143</t>
  </si>
  <si>
    <t>['Moss C', 'Ince P']</t>
  </si>
  <si>
    <t>Anhidrotic and achromians lesions in incontinentia pigmenti</t>
  </si>
  <si>
    <t>116(6):839-49</t>
  </si>
  <si>
    <t>https://pubmed.ncbi.nlm.nih.gov/3620344</t>
  </si>
  <si>
    <t>https://academic.oup.com/bjd/article-lookup/doi/10.1111/j.1365-2133.1987.tb04903.x</t>
  </si>
  <si>
    <t>['White SI', 'Friedmann PS', 'Moss C', 'Simpson JM']</t>
  </si>
  <si>
    <t>The effect of altering area of application and dose per unit area on sensitization by DNCB</t>
  </si>
  <si>
    <t>115(6):663-8</t>
  </si>
  <si>
    <t>https://pubmed.ncbi.nlm.nih.gov/3801307</t>
  </si>
  <si>
    <t>https://academic.oup.com/bjd/article-lookup/doi/10.1111/j.1365-2133.1986.tb06646.x</t>
  </si>
  <si>
    <t>['Moss C', 'Taylor A', 'Shuster S']</t>
  </si>
  <si>
    <t>Controlled trial of Iodosorb in chronic venous ulcers</t>
  </si>
  <si>
    <t>28-Sep-1985</t>
  </si>
  <si>
    <t>British medical journal (Clinical research ed.)</t>
  </si>
  <si>
    <t>291(6499):902</t>
  </si>
  <si>
    <t>https://pubmed.ncbi.nlm.nih.gov/3931763</t>
  </si>
  <si>
    <t>https://europepmc.org/abstract/MED/3931763</t>
  </si>
  <si>
    <t>['Moss C', 'Friedmann PS', 'Shuster S', 'Simpson JM']</t>
  </si>
  <si>
    <t>Susceptibility and amplification of sensitivity in contact dermatitis</t>
  </si>
  <si>
    <t>Clinical and experimental immunology</t>
  </si>
  <si>
    <t>61(2):232-41</t>
  </si>
  <si>
    <t>https://pubmed.ncbi.nlm.nih.gov/4042423</t>
  </si>
  <si>
    <t>https://www.ncbi.nlm.nih.gov/pmc/articles/pmid/4042423/</t>
  </si>
  <si>
    <t>['Tarnow-Mordi WO', 'Moss C', 'Ross K']</t>
  </si>
  <si>
    <t>Failure to thrive owing to inappropriate diet free of gluten and cows' milk</t>
  </si>
  <si>
    <t>27-Oct-1984</t>
  </si>
  <si>
    <t>289(6452):1113-4</t>
  </si>
  <si>
    <t>https://pubmed.ncbi.nlm.nih.gov/6435798</t>
  </si>
  <si>
    <t>https://europepmc.org/abstract/MED/6435798</t>
  </si>
  <si>
    <t>['Moss C', 'Friedmann PS', 'Shuster S']</t>
  </si>
  <si>
    <t>Impaired contact hypersensitivity in untreated psoriasis and the effects of photochemotherapy and dithranol/UV-B</t>
  </si>
  <si>
    <t>Nov-1981</t>
  </si>
  <si>
    <t>105(5):503-8</t>
  </si>
  <si>
    <t>https://pubmed.ncbi.nlm.nih.gov/7295567</t>
  </si>
  <si>
    <t>https://academic.oup.com/bjd/article-lookup/doi/10.1111/j.1365-2133.1981.tb00792.x</t>
  </si>
  <si>
    <t>['Shuster S', 'Chadwick L', 'Moss C', 'Marks J']</t>
  </si>
  <si>
    <t>Serum 25-OH vitamin D after photochemotherapy</t>
  </si>
  <si>
    <t>Oct-1981</t>
  </si>
  <si>
    <t>105(4):421-3</t>
  </si>
  <si>
    <t>https://pubmed.ncbi.nlm.nih.gov/7295553</t>
  </si>
  <si>
    <t>https://academic.oup.com/bjd/article-lookup/doi/10.1111/j.1365-2133.1981.tb00773.x</t>
  </si>
  <si>
    <t>['Chapman PH', 'Keys B', 'Rawlins MD', 'Moss C', 'Shuster S']</t>
  </si>
  <si>
    <t>Antipyrine clearance in psoriasis</t>
  </si>
  <si>
    <t>3-Jan-1981</t>
  </si>
  <si>
    <t>282(6257):20-1</t>
  </si>
  <si>
    <t>https://pubmed.ncbi.nlm.nih.gov/6778551</t>
  </si>
  <si>
    <t>https://europepmc.org/abstract/MED/6778551</t>
  </si>
  <si>
    <t>['Moss C', 'Friedmann P', 'Shuster S']</t>
  </si>
  <si>
    <t>Inhibition of delayed hypersensitivity skin reactions in patients on methoxypsoralen photochemotherapy</t>
  </si>
  <si>
    <t>25-Oct-1980</t>
  </si>
  <si>
    <t>2(8200):922</t>
  </si>
  <si>
    <t>https://pubmed.ncbi.nlm.nih.gov/6107573</t>
  </si>
  <si>
    <t>https://linkinghub.elsevier.com/retrieve/pii/S0140-6736(80)92083-8</t>
  </si>
  <si>
    <t>Glover M</t>
  </si>
  <si>
    <t>['Fordham N', 'Clark J', 'Taylor A', 'Sibson K', 'Solman L', 'Glover M', 'Mathias M']</t>
  </si>
  <si>
    <t>Factor XIII levels correlate with fibrinogen concentrations in patients with venous malformations</t>
  </si>
  <si>
    <t>9-Sep-2022</t>
  </si>
  <si>
    <t>Haemophilia : the official journal of the World Federation of Hemophilia</t>
  </si>
  <si>
    <t>28(6):e251-e253</t>
  </si>
  <si>
    <t>https://pubmed.ncbi.nlm.nih.gov/36084282</t>
  </si>
  <si>
    <t>https://onlinelibrary.wiley.com/doi/10.1111/hae.14654</t>
  </si>
  <si>
    <t>['Bulstrode NW', 'Lese I', 'Aldabbas M', 'Glover M', 'Robertson F', 'Rennie A']</t>
  </si>
  <si>
    <t>Arterio-venous malformations of the ear: Description of distinct anatomical presentation and multidisciplinary management approach</t>
  </si>
  <si>
    <t>21-Nov-2020</t>
  </si>
  <si>
    <t>74(7):1574-1581</t>
  </si>
  <si>
    <t>https://pubmed.ncbi.nlm.nih.gov/33293245</t>
  </si>
  <si>
    <t>https://www.clinicalkey.com/content/playBy/pii?v=S1748-6815(20)30634-3</t>
  </si>
  <si>
    <t>['Saso A', 'Dowsing B', 'Forrest K', 'Glover M']</t>
  </si>
  <si>
    <t>Recognition and management of congenital ichthyosis in a low-income setting</t>
  </si>
  <si>
    <t>12(8):e228313</t>
  </si>
  <si>
    <t>https://pubmed.ncbi.nlm.nih.gov/31434665</t>
  </si>
  <si>
    <t>https://europepmc.org/abstract/MED/31434665</t>
  </si>
  <si>
    <t>['Carey B', 'Mercadante V', 'Fedele S', 'Glover M', 'Cale C', 'Porter S']</t>
  </si>
  <si>
    <t>STAT3-Deficient hyperimmunoglobulin E syndrome: report of a case with orofacial granulomatosis-like disease</t>
  </si>
  <si>
    <t>21-Jul-2018</t>
  </si>
  <si>
    <t>Oral surgery, oral medicine, oral pathology and oral radiology</t>
  </si>
  <si>
    <t>126(5):e252-e257</t>
  </si>
  <si>
    <t>https://pubmed.ncbi.nlm.nih.gov/30126807</t>
  </si>
  <si>
    <t>https://www.clinicalkey.com/content/playBy/pii?v=S2212-4403(18)31041-1</t>
  </si>
  <si>
    <t>['Tasani M', 'Ancliff P', 'Glover M']</t>
  </si>
  <si>
    <t>Sirolimus therapy for children with problematic kaposiform haemangioendothelioma and tufted angioma</t>
  </si>
  <si>
    <t>22-Nov-2017</t>
  </si>
  <si>
    <t>177(6):e344-e346</t>
  </si>
  <si>
    <t>https://pubmed.ncbi.nlm.nih.gov/28485019</t>
  </si>
  <si>
    <t>https://academic.oup.com/bjd/article-lookup/doi/10.1111/bjd.15640</t>
  </si>
  <si>
    <t>['Tasani M', 'Glover M', 'Martinez AE', 'Shaw L']</t>
  </si>
  <si>
    <t>Atenolol treatment for infantile haemangioma</t>
  </si>
  <si>
    <t>22-Mar-2017</t>
  </si>
  <si>
    <t>176(5):1400-1402</t>
  </si>
  <si>
    <t>https://pubmed.ncbi.nlm.nih.gov/28112790</t>
  </si>
  <si>
    <t>https://academic.oup.com/bjd/article-lookup/doi/10.1111/bjd.15317</t>
  </si>
  <si>
    <t>Glover MT</t>
  </si>
  <si>
    <t>['Khan MA', 'Shaw L', 'Eleftheriou D', 'Prabhakar P', 'Chong WK', 'Glover M']</t>
  </si>
  <si>
    <t>Radiologic Improvement After Early Medical Intervention in Localised Facial Morphea</t>
  </si>
  <si>
    <t>10-Feb-2016</t>
  </si>
  <si>
    <t>33(2):e95-8</t>
  </si>
  <si>
    <t>https://pubmed.ncbi.nlm.nih.gov/26860318</t>
  </si>
  <si>
    <t>https://onlinelibrary.wiley.com/doi/10.1111/pde.12799</t>
  </si>
  <si>
    <t>['Forde K', 'Glover M']</t>
  </si>
  <si>
    <t>Sock-line hyperpigmentation in infancy</t>
  </si>
  <si>
    <t>30-Dec-2014</t>
  </si>
  <si>
    <t>100(6):532</t>
  </si>
  <si>
    <t>https://pubmed.ncbi.nlm.nih.gov/25549666</t>
  </si>
  <si>
    <t>https://adc.bmj.com/lookup/pmidlookup?view=long&amp;pmid=25549666</t>
  </si>
  <si>
    <t>['De Keersmacker G', 'Beckers R', 'Heindryckx E', 'Kyle-Leinhase I', 'Pletinckx P', 'Claeys D', 'Muysoms F', 'Hernando LB', 'Ureña MA', 'Monclús JL', 'Del Valle AR', 'Montes DM', 'Pavón CC', 'Ceinos CJ', 'Cidoncha AC', 'Quindós PL', 'Franklin M', 'Hernandez M', 'Glover M', 'Glass J', 'Adedeiji A', 'Molina E', 'De La Paz O', 'Lalan J', 'Arias L', 'Tamayo Y', 'Mykytiuk S', 'Vlasov V', 'Mykytiuk O', 'Vlasova K', 'Köhler G', 'Pallwein-Prettner L', 'Luketina RR', 'Koch OO', 'Emmanuel K', 'Fang ZX', 'Ren F', 'Zhou JP', 'Liu DC', 'Tian J', 'Tu C', 'Winder J', 'Juza R', 'Pauli E', 'Chukwumah C', 'Meehan L', 'Bilkhu A', 'Anwar S', 'Bertoglio C', 'Magistro C', 'De Martini P', 'Lo Conte D', 'Di Lernia S', 'Ferrari G', 'Pugliese R', 'Köckerling F', 'Bellomo MP', 'Bona A', 'Borasi A', 'Borreca D', 'Filippa C', 'Manfredi S', 'De Paolis P', 'Lysenko R', 'Zuvela M', 'Galun D']</t>
  </si>
  <si>
    <t>Parastomal Hernia, Risky Zone &amp; Prophilactic Mesh</t>
  </si>
  <si>
    <t>Hernia : the journal of hernias and abdominal wall surgery</t>
  </si>
  <si>
    <t>19 Suppl 1:S25-31</t>
  </si>
  <si>
    <t>https://pubmed.ncbi.nlm.nih.gov/26518816</t>
  </si>
  <si>
    <t>https://link.springer.com/article/10.1007/BF03355322</t>
  </si>
  <si>
    <t>['Solman L', 'Murabit A', 'Gnarra M', 'Harper JI', 'Syed SB', 'Glover M']</t>
  </si>
  <si>
    <t>Propranolol for infantile haemangiomas: single centre experience of 250 cases and proposed therapeutic protocol</t>
  </si>
  <si>
    <t>14-Aug-2014</t>
  </si>
  <si>
    <t>99(12):1132-6</t>
  </si>
  <si>
    <t>https://pubmed.ncbi.nlm.nih.gov/25123404</t>
  </si>
  <si>
    <t>https://adc.bmj.com/lookup/pmidlookup?view=long&amp;pmid=25123404</t>
  </si>
  <si>
    <t>['Costa Dias S', 'McHugh K', 'Sebire NJ', 'Bulstrode N', 'Glover M', 'Michalski A']</t>
  </si>
  <si>
    <t>Lipofibromatosis of the knee in a 19-month-old child</t>
  </si>
  <si>
    <t>Journal of pediatric surgery</t>
  </si>
  <si>
    <t>47(5):1028-31</t>
  </si>
  <si>
    <t>https://pubmed.ncbi.nlm.nih.gov/22595596</t>
  </si>
  <si>
    <t>https://www.clinicalkey.com/content/playBy/pii?v=S0022-3468(12)00158-3</t>
  </si>
  <si>
    <t>['Absolon CM', 'Cottrell D', 'Eldridge SM', 'Glover MT']</t>
  </si>
  <si>
    <t>Psychological disturbance in atopic eczema: the extent of the problem in school-aged children</t>
  </si>
  <si>
    <t>137(2):241-5</t>
  </si>
  <si>
    <t>https://pubmed.ncbi.nlm.nih.gov/9292073</t>
  </si>
  <si>
    <t>https://academic.oup.com/bjd/article-lookup/doi/10.1046/j.1365-2133.1997.18121896.x</t>
  </si>
  <si>
    <t>['Glover MT', 'Deeks JJ', 'Raftery MJ', 'Cunningham J', 'Leigh IM']</t>
  </si>
  <si>
    <t>Immunosuppression and risk of non-melanoma skin cancer in renal transplant recipients</t>
  </si>
  <si>
    <t>8-Feb-1997</t>
  </si>
  <si>
    <t>349(9049):398</t>
  </si>
  <si>
    <t>https://pubmed.ncbi.nlm.nih.gov/9033469</t>
  </si>
  <si>
    <t>https://linkinghub.elsevier.com/retrieve/pii/S0140-6736(97)80015-3</t>
  </si>
  <si>
    <t>['Süss R', 'Megahed M', 'Zumdick M', 'Glover M', 'Ruzicka T', 'Lehmann P']</t>
  </si>
  <si>
    <t>Der Hautarzt; Zeitschrift fur Dermatologie, Venerologie, und verwandte Gebiete</t>
  </si>
  <si>
    <t>47(7):541-4</t>
  </si>
  <si>
    <t>https://pubmed.ncbi.nlm.nih.gov/8926172</t>
  </si>
  <si>
    <t>https://link.springer.com/article/10.1007/s001050050468</t>
  </si>
  <si>
    <t>['Khorshid SM', 'Glover MT', 'Churchill L', 'McGregor JM', 'Proby CM']</t>
  </si>
  <si>
    <t>p53 immunoreactivity in non-melanoma skin cancer from immunosuppressed and immunocompetent individuals: a comparative study of 246 tumours</t>
  </si>
  <si>
    <t>23(3):229-33</t>
  </si>
  <si>
    <t>https://pubmed.ncbi.nlm.nih.gov/8793657</t>
  </si>
  <si>
    <t>https://onlinelibrary.wiley.com/resolve/openurl?genre=article&amp;sid=nlm:pubmed&amp;issn=0303-6987&amp;date=1996&amp;volume=23&amp;issue=3&amp;spage=229</t>
  </si>
  <si>
    <t>['Glover M', 'Cerio R', 'Corbett M', 'Leigh I', 'Hanby AM']</t>
  </si>
  <si>
    <t>Cutaneous squamoproliferative lesions in renal transplant recipients. Differentiation from lesions in immunocompetent patients</t>
  </si>
  <si>
    <t>Dec-1995</t>
  </si>
  <si>
    <t>The American Journal of dermatopathology</t>
  </si>
  <si>
    <t>17(6):551-4</t>
  </si>
  <si>
    <t>https://pubmed.ncbi.nlm.nih.gov/8599467</t>
  </si>
  <si>
    <t>https://journals.lww.com/00000372-199512000-00004</t>
  </si>
  <si>
    <t>['King GN', 'Healy CM', 'Glover MT', 'Kwan JT', 'Williams DM', 'Leigh IM', 'Worthington HV', 'Thornhill MH']</t>
  </si>
  <si>
    <t>Increased prevalence of dysplastic and malignant lip lesions in renal-transplant recipients</t>
  </si>
  <si>
    <t>20-Apr-1995</t>
  </si>
  <si>
    <t>The New England journal of medicine</t>
  </si>
  <si>
    <t>332(16):1052-7</t>
  </si>
  <si>
    <t>https://pubmed.ncbi.nlm.nih.gov/7898522</t>
  </si>
  <si>
    <t>https://www.nejm.org/doi/10.1056/NEJM199504203321602?url_ver=Z39.88-2003&amp;rfr_id=ori:rid:crossref.org&amp;rfr_dat=cr_pub  0www.ncbi.nlm.nih.gov</t>
  </si>
  <si>
    <t>['Leigh IM', 'Glover MT']</t>
  </si>
  <si>
    <t>Cutaneous warts and tumours in immunosuppressed patients</t>
  </si>
  <si>
    <t>88(2):61-2</t>
  </si>
  <si>
    <t>https://pubmed.ncbi.nlm.nih.gov/7769594</t>
  </si>
  <si>
    <t>https://europepmc.org/abstract/MED/7769594</t>
  </si>
  <si>
    <t>Skin cancer and warts in immunosuppressed renal transplant recipients</t>
  </si>
  <si>
    <t>Recent results in cancer research. Fortschritte der Krebsforschung. Progres dans       les recherches sur le cancer</t>
  </si>
  <si>
    <t>139:69-86</t>
  </si>
  <si>
    <t>https://pubmed.ncbi.nlm.nih.gov/7597313</t>
  </si>
  <si>
    <t>['King GN', 'Healy CM', 'Glover MT', 'Kwan JT', 'Williams DM', 'Leigh IM', 'Thornhill MH']</t>
  </si>
  <si>
    <t>Prevalence and risk factors associated with leukoplakia, hairy leukoplakia, erythematous candidiasis, and gingival hyperplasia in renal transplant recipients</t>
  </si>
  <si>
    <t>Oral surgery, oral medicine, and oral pathology</t>
  </si>
  <si>
    <t>78(6):718-26</t>
  </si>
  <si>
    <t>https://pubmed.ncbi.nlm.nih.gov/7898908</t>
  </si>
  <si>
    <t>['Shamanin V', 'Glover M', 'Rausch C', 'Proby C', 'Leigh IM', 'zur Hausen H', 'de Villiers EM']</t>
  </si>
  <si>
    <t>Specific types of human papillomavirus found in benign proliferations and carcinomas of the skin in immunosuppressed patients</t>
  </si>
  <si>
    <t>1-Sep-1994</t>
  </si>
  <si>
    <t>Cancer research  R</t>
  </si>
  <si>
    <t>54(17):4610-3</t>
  </si>
  <si>
    <t>https://pubmed.ncbi.nlm.nih.gov/8062252</t>
  </si>
  <si>
    <t>['Rosbotham JL', 'Trembath RC', 'Glover M', 'Leigh I', 'Barker JN']</t>
  </si>
  <si>
    <t>An association between psoriasis and hereditary multiple exostoses. A clue for the mapping of a psoriasis susceptibility gene?</t>
  </si>
  <si>
    <t>130(5):671-4</t>
  </si>
  <si>
    <t>https://pubmed.ncbi.nlm.nih.gov/8204481</t>
  </si>
  <si>
    <t>https://academic.oup.com/bjd/article-lookup/doi/10.1111/j.1365-2133.1994.tb13120.x</t>
  </si>
  <si>
    <t>['Glover MT', 'Niranjan N', 'Kwan JT', 'Leigh IM']</t>
  </si>
  <si>
    <t>Non-melanoma skin cancer in renal transplant recipients: the extent of the problem and a strategy for management</t>
  </si>
  <si>
    <t>British journal of plastic surgery  R</t>
  </si>
  <si>
    <t>47(2):86-9</t>
  </si>
  <si>
    <t>https://pubmed.ncbi.nlm.nih.gov/8149064</t>
  </si>
  <si>
    <t>https://linkinghub.elsevier.com/retrieve/pii/0007-1226(94)90164-3</t>
  </si>
  <si>
    <t>['Glover MT', 'Lake BD', 'Atherton DJ']</t>
  </si>
  <si>
    <t>Lipoid proteinosis or infantile systemic hyalinosis?</t>
  </si>
  <si>
    <t>Dec-1993</t>
  </si>
  <si>
    <t>10(4):388</t>
  </si>
  <si>
    <t>https://pubmed.ncbi.nlm.nih.gov/8155139</t>
  </si>
  <si>
    <t>https://onlinelibrary.wiley.com/resolve/openurl?genre=article&amp;sid=nlm:pubmed&amp;issn=0736-8046&amp;date=1993&amp;volume=10&amp;issue=4&amp;spage=388</t>
  </si>
  <si>
    <t>['Proby CM', 'Churchill L', 'Purkis PE', 'Glover MT', 'Sexton CJ', 'Leigh IM']</t>
  </si>
  <si>
    <t>Keratin 17 expression as a marker for epithelial transformation in viral warts</t>
  </si>
  <si>
    <t>The American journal of pathology</t>
  </si>
  <si>
    <t>143(6):1667-78</t>
  </si>
  <si>
    <t>https://pubmed.ncbi.nlm.nih.gov/7504888</t>
  </si>
  <si>
    <t>https://europepmc.org/abstract/MED/7504888</t>
  </si>
  <si>
    <t>['Purdie KJ', 'Sexton CJ', 'Proby CM', 'Glover MT', 'Williams AT', 'Stables JN', 'Leigh IM']</t>
  </si>
  <si>
    <t>Malignant transformation of cutaneous lesions in renal allograft patients: a role for human papillomavirus</t>
  </si>
  <si>
    <t>1-Nov-1993</t>
  </si>
  <si>
    <t>53(21):5328-33</t>
  </si>
  <si>
    <t>https://pubmed.ncbi.nlm.nih.gov/8221669</t>
  </si>
  <si>
    <t>['Leigh IM', 'Purkis PE', 'Markey A', 'Collins P', 'Neill S', 'Proby C', 'Glover M', 'Lane EB']</t>
  </si>
  <si>
    <t>Keratinocyte alterations in skin tumour development</t>
  </si>
  <si>
    <t>128:179-91</t>
  </si>
  <si>
    <t>https://pubmed.ncbi.nlm.nih.gov/7689238</t>
  </si>
  <si>
    <t>['Glover MT', 'Bodmer J', 'Bodmer W', 'Kennedy LJ', 'Brown J', 'Navarrete C', 'Kwan JT', 'Leigh IM']</t>
  </si>
  <si>
    <t>HLA antigen frequencies in renal transplant recipients and non-immunosuppressed patients with non-melanoma skin cancer</t>
  </si>
  <si>
    <t>European journal of cancer (Oxford, England : )</t>
  </si>
  <si>
    <t>29A(4):520-4</t>
  </si>
  <si>
    <t>https://pubmed.ncbi.nlm.nih.gov/8435203</t>
  </si>
  <si>
    <t>https://linkinghub.elsevier.com/retrieve/pii/S0959-8049(05)80143-1</t>
  </si>
  <si>
    <t>['Glover M', 'Leigh I']</t>
  </si>
  <si>
    <t>Dermatomyositis pemphigoides: a case with coexistent dermatomyositis and bullous pemphigoid</t>
  </si>
  <si>
    <t>Nov-1992</t>
  </si>
  <si>
    <t>27(5 Pt 2):849-52</t>
  </si>
  <si>
    <t>https://pubmed.ncbi.nlm.nih.gov/1469143</t>
  </si>
  <si>
    <t>https://linkinghub.elsevier.com/retrieve/pii/0190-9622(92)70264-G</t>
  </si>
  <si>
    <t>Clinical, histologic, and ultrastructural findings in two cases of infantile systemic hyalinosis</t>
  </si>
  <si>
    <t>9(3):255-8</t>
  </si>
  <si>
    <t>https://pubmed.ncbi.nlm.nih.gov/1488375</t>
  </si>
  <si>
    <t>https://onlinelibrary.wiley.com/resolve/openurl?genre=article&amp;sid=nlm:pubmed&amp;issn=0736-8046&amp;date=1992&amp;volume=9&amp;issue=3&amp;spage=255</t>
  </si>
  <si>
    <t>['Glover MT', 'Catterall MD', 'Atherton DJ']</t>
  </si>
  <si>
    <t>Subcutaneous fat necrosis in two infants after hypothermic cardiac surgery</t>
  </si>
  <si>
    <t>Sep-1991</t>
  </si>
  <si>
    <t>8(3):210-2</t>
  </si>
  <si>
    <t>https://pubmed.ncbi.nlm.nih.gov/1745630</t>
  </si>
  <si>
    <t>https://onlinelibrary.wiley.com/resolve/openurl?genre=article&amp;sid=nlm:pubmed&amp;issn=0736-8046&amp;date=1991&amp;volume=8&amp;issue=3&amp;spage=210</t>
  </si>
  <si>
    <t>['Glover M', 'Murdoch M', 'Leigh I']</t>
  </si>
  <si>
    <t>Subtle early features of onchocerciasis in a European</t>
  </si>
  <si>
    <t>Jul-1991</t>
  </si>
  <si>
    <t>84(7):435</t>
  </si>
  <si>
    <t>https://pubmed.ncbi.nlm.nih.gov/1865455</t>
  </si>
  <si>
    <t>https://journals.sagepub.com/doi/10.1177/014107689108400718?url_ver=Z39.88-2003&amp;rfr_id=ori:rid:crossref.org&amp;rfr_dat=cr_pub  0pubmed</t>
  </si>
  <si>
    <t>['Wright S', 'Glover M', 'Baker H']</t>
  </si>
  <si>
    <t>Psoriasis, cyclosporine, and pregnancy</t>
  </si>
  <si>
    <t>Mar-1991</t>
  </si>
  <si>
    <t>127(3):426</t>
  </si>
  <si>
    <t>https://pubmed.ncbi.nlm.nih.gov/1998383</t>
  </si>
  <si>
    <t>https://jamanetwork.com/journals/jamadermatology/fullarticle/vol/127/pg/426</t>
  </si>
  <si>
    <t>Infantile systemic hyalinosis: newly recognized disorder of collagen?</t>
  </si>
  <si>
    <t>Feb-1991</t>
  </si>
  <si>
    <t>Pediatrics</t>
  </si>
  <si>
    <t>87(2):228-34</t>
  </si>
  <si>
    <t>https://pubmed.ncbi.nlm.nih.gov/1702887</t>
  </si>
  <si>
    <t>['Glover MT', 'Malone M', 'Atherton DJ']</t>
  </si>
  <si>
    <t>Michelin-tire baby syndrome resulting from diffuse smooth muscle hamartoma</t>
  </si>
  <si>
    <t>Dec-1989</t>
  </si>
  <si>
    <t>6(4):329-31</t>
  </si>
  <si>
    <t>https://pubmed.ncbi.nlm.nih.gov/2694131</t>
  </si>
  <si>
    <t>https://onlinelibrary.wiley.com/resolve/openurl?genre=article&amp;sid=nlm:pubmed&amp;issn=0736-8046&amp;date=1989&amp;volume=6&amp;issue=4&amp;spage=329</t>
  </si>
  <si>
    <t>['Glover MT', 'Brett EM', 'Atherton DJ']</t>
  </si>
  <si>
    <t>Hypomelanosis of Ito: spectrum of the disease</t>
  </si>
  <si>
    <t>The Journal of pediatrics</t>
  </si>
  <si>
    <t>115(1):75-80</t>
  </si>
  <si>
    <t>https://pubmed.ncbi.nlm.nih.gov/2738798</t>
  </si>
  <si>
    <t>https://linkinghub.elsevier.com/retrieve/pii/S0022-3476(89)80332-4</t>
  </si>
  <si>
    <t>['Atherton DJ', 'Carabott F', 'Glover MT', 'Hawk JL']</t>
  </si>
  <si>
    <t>The role of psoralen photochemotherapy (PUVA) in the treatment of severe atopic eczema in adolescents</t>
  </si>
  <si>
    <t>Jun-1988</t>
  </si>
  <si>
    <t>118(6):791-5</t>
  </si>
  <si>
    <t>https://pubmed.ncbi.nlm.nih.gov/3401414</t>
  </si>
  <si>
    <t>https://academic.oup.com/bjd/article-lookup/doi/10.1111/j.1365-2133.1988.tb02597.x</t>
  </si>
  <si>
    <t>['Glover MT', 'Atherton DJ', 'Levinsky RJ']</t>
  </si>
  <si>
    <t>Syndrome of erythroderma, failure to thrive, and diarrhea in infancy: a manifestation of immunodeficiency</t>
  </si>
  <si>
    <t>81(1):66-72</t>
  </si>
  <si>
    <t>https://pubmed.ncbi.nlm.nih.gov/2962064</t>
  </si>
  <si>
    <t>['Glover MT', 'Atherton DJ']</t>
  </si>
  <si>
    <t>Congenital infection with herpes simplex virus type 1</t>
  </si>
  <si>
    <t>Dec-1987</t>
  </si>
  <si>
    <t>4(4):336-40</t>
  </si>
  <si>
    <t>https://pubmed.ncbi.nlm.nih.gov/3444785</t>
  </si>
  <si>
    <t>https://onlinelibrary.wiley.com/resolve/openurl?genre=article&amp;sid=nlm:pubmed&amp;issn=0736-8046&amp;date=1987&amp;volume=4&amp;issue=4&amp;spage=336</t>
  </si>
  <si>
    <t>Etretinate and premature epiphyseal closure in children</t>
  </si>
  <si>
    <t>Nov-1987</t>
  </si>
  <si>
    <t>17(5 Pt 1):853-4</t>
  </si>
  <si>
    <t>https://pubmed.ncbi.nlm.nih.gov/3680668</t>
  </si>
  <si>
    <t>https://linkinghub.elsevier.com/retrieve/pii/S0190-9622(87)80292-X</t>
  </si>
  <si>
    <t>['Glover MT', 'Peters AM', 'Atherton DJ']</t>
  </si>
  <si>
    <t>Surveillance for skeletal toxicity of children treated with etretinate</t>
  </si>
  <si>
    <t>May-1987</t>
  </si>
  <si>
    <t>116(5):609-14</t>
  </si>
  <si>
    <t>https://pubmed.ncbi.nlm.nih.gov/3297126</t>
  </si>
  <si>
    <t>https://academic.oup.com/bjd/article-lookup/doi/10.1111/j.1365-2133.1987.tb05892.x</t>
  </si>
  <si>
    <t>Foulkes AC</t>
  </si>
  <si>
    <t>['Al-Janabi A', 'Alabas OA', 'Yiu ZZN', 'Foulkes AC', 'Eyre S', 'Khan AR', 'Reynolds NJ', 'Smith CH', 'Griffiths CEM', 'Warren RB']</t>
  </si>
  <si>
    <t>Risk of Paradoxical Eczema in Patients Receiving Biologics for Psoriasis</t>
  </si>
  <si>
    <t>160(1):71-79</t>
  </si>
  <si>
    <t>https://europepmc.org/abstract/MED/38055239</t>
  </si>
  <si>
    <t>Foulkes A</t>
  </si>
  <si>
    <t>['Mercer L', 'Abhishek A', 'Kavirayani A', 'Ahmed A', 'Davidson A', 'Foulkes A', 'Jones C', 'Nash C', 'Rose-Parfitt E', 'Dhillon E', 'Zabate G', 'Twohig H', 'De Vere H', 'Scott J', 'Reynolds J', 'Holmes J', 'Hartley K', 'Warrier K', 'Nowak K', 'Parsons K', 'Bechman K', 'Bray L', 'Adikari M', 'Wood N', 'Faithfull N', 'Gullick N', 'Saha P', 'Heaton R', 'Deepak S', 'Hider S', 'Khalid S', 'Said SS', 'Ryan S', 'Kyle S', 'Raghuvanshi S', 'Tan SY', 'Shivamurthy V', 'Galloway J']</t>
  </si>
  <si>
    <t>The prescription and monitoring of conventional synthetic disease-modifying anti-rheumatic drugs: British Society for Rheumatology guideline scope</t>
  </si>
  <si>
    <t>12-Jul-2024</t>
  </si>
  <si>
    <t>Rheumatology advances in practice</t>
  </si>
  <si>
    <t>8(3):rkae077</t>
  </si>
  <si>
    <t>https://pubmed.ncbi.nlm.nih.gov/39006537</t>
  </si>
  <si>
    <t>https://europepmc.org/abstract/MED/39006537</t>
  </si>
  <si>
    <t>['Al-Janabi A', 'Martin P', 'Khan AR', 'Foulkes AC', 'Smith CH', 'Griffiths CEM', 'Morris AP', 'Eyre S', 'Warren RB']</t>
  </si>
  <si>
    <t>Integrated proteomics and genomics analysis of paradoxical eczema in psoriasis patients treated with biologics</t>
  </si>
  <si>
    <t>1-Aug-2023</t>
  </si>
  <si>
    <t>152(5):1237-1246</t>
  </si>
  <si>
    <t>https://pubmed.ncbi.nlm.nih.gov/37536512</t>
  </si>
  <si>
    <t>https://www.clinicalkey.com/content/playBy/pii?v=S0091-6749(23)00974-0</t>
  </si>
  <si>
    <t>['Al-Janabi A', 'Eyre S', 'Foulkes AC', 'Khan AR', 'Dand N', 'Burova E', 'DeSilva B', 'Makrygeorgou A', 'Davies E', 'Smith CH', 'Griffiths CEM', 'Morris AP', 'Warren RB']</t>
  </si>
  <si>
    <t>Atopic Polygenic Risk Score Is Associated with Paradoxical Eczema Developing in Patients with Psoriasis Treated with Biologics</t>
  </si>
  <si>
    <t>15-Feb-2023</t>
  </si>
  <si>
    <t>143(8):1470-1478.e1</t>
  </si>
  <si>
    <t>https://pubmed.ncbi.nlm.nih.gov/36804406</t>
  </si>
  <si>
    <t>https://linkinghub.elsevier.com/retrieve/pii/S0022-202X(23)00077-5</t>
  </si>
  <si>
    <t>['Tucker L', 'Allen A', 'Chandler D', 'Ciurtin C', 'Dick A', 'Foulkes A', 'Gullick N', 'Helliwell P', 'Jadon D', 'Jones G', 'Kyle S', 'Madhok V', 'McHugh N', 'Parkinson A', 'Raine T', 'Siebert S', 'Smith C', 'Tillett W', 'Coates LC']</t>
  </si>
  <si>
    <t>The 2022 British Society for Rheumatology guideline for the treatment of psoriatic arthritis with biologic and targeted synthetic DMARDs</t>
  </si>
  <si>
    <t>30-Aug-2022</t>
  </si>
  <si>
    <t>61(9):e255-e266</t>
  </si>
  <si>
    <t>https://pubmed.ncbi.nlm.nih.gov/35640657</t>
  </si>
  <si>
    <t>https://academic.oup.com/rheumatology/article-lookup/doi/10.1093/rheumatology/keac295</t>
  </si>
  <si>
    <t>Executive summary: The 2022 British Society for Rheumatology guideline for the treatment of psoriatic arthritis with biologic and targeted synthetic DMARDs</t>
  </si>
  <si>
    <t>61(9):3514-3520</t>
  </si>
  <si>
    <t>https://pubmed.ncbi.nlm.nih.gov/35640653</t>
  </si>
  <si>
    <t>https://academic.oup.com/rheumatology/article-lookup/doi/10.1093/rheumatology/keac260</t>
  </si>
  <si>
    <t>['Al-Janabi A', 'Foulkes AC', 'Griffiths CEM', 'Warren RB']</t>
  </si>
  <si>
    <t>Paradoxical eczema in patients with psoriasis receiving biologics: a case series</t>
  </si>
  <si>
    <t>10-Mar-2022</t>
  </si>
  <si>
    <t>47(6):1174-1178</t>
  </si>
  <si>
    <t>https://pubmed.ncbi.nlm.nih.gov/35150003</t>
  </si>
  <si>
    <t>https://europepmc.org/abstract/MED/35150003</t>
  </si>
  <si>
    <t>['Raine T', 'Gkini MA', 'Irving PM', 'Kaul A', 'Korendowych E', 'Laws P', 'Foulkes AC']</t>
  </si>
  <si>
    <t>Maintaining Clinical Freedom Whilst Achieving Value in Biologics Prescribing: An Integrated Cross-Specialty Consensus of UK Dermatologists, Rheumatologists and Gastroenterologists</t>
  </si>
  <si>
    <t>26-Feb-2021</t>
  </si>
  <si>
    <t>BioDrugs : clinical immunotherapeutics, biopharmaceuticals and gene therapy</t>
  </si>
  <si>
    <t>35(2):187-199</t>
  </si>
  <si>
    <t>https://pubmed.ncbi.nlm.nih.gov/33635522</t>
  </si>
  <si>
    <t>https://europepmc.org/abstract/MED/33635522</t>
  </si>
  <si>
    <t>['Al-Janabi A', 'Foulkes AC', 'Mason K', 'Smith CH', 'Griffiths CEM', 'Warren RB']</t>
  </si>
  <si>
    <t>Phenotypic switch to eczema in patients receiving biologics for plaque psoriasis: a systematic review</t>
  </si>
  <si>
    <t>34(7):1440-1448</t>
  </si>
  <si>
    <t>https://pubmed.ncbi.nlm.nih.gov/31997406</t>
  </si>
  <si>
    <t>https://onlinelibrary.wiley.com/doi/10.1111/jdv.16246</t>
  </si>
  <si>
    <t>['Foulkes AC', 'Watson DS', 'Carr DF', 'Kenny JG', 'Slidel T', 'Parslew R', 'Pirmohamed M', 'Anders S', 'Reynolds NJ', 'Griffiths CEM', 'Warren RB', 'Barnes MR']</t>
  </si>
  <si>
    <t>A Framework for Multi-Omic Prediction of Treatment Response to Biologic Therapy for Psoriasis</t>
  </si>
  <si>
    <t>17-Jul-2018</t>
  </si>
  <si>
    <t>139(1):100-107</t>
  </si>
  <si>
    <t>https://pubmed.ncbi.nlm.nih.gov/30030151</t>
  </si>
  <si>
    <t>https://linkinghub.elsevier.com/retrieve/pii/S0022-202X(18)32355-8</t>
  </si>
  <si>
    <t>['Foulkes AC', 'Warren RB']</t>
  </si>
  <si>
    <t>Brodalumab in psoriasis: evidence to date and clinical potential</t>
  </si>
  <si>
    <t>17-Apr-2019</t>
  </si>
  <si>
    <t>Drugs in context</t>
  </si>
  <si>
    <t>8:212570</t>
  </si>
  <si>
    <t>https://pubmed.ncbi.nlm.nih.gov/31024633</t>
  </si>
  <si>
    <t>https://europepmc.org/abstract/MED/31024633</t>
  </si>
  <si>
    <t>['Foulkes AC', 'Ferguson F', 'Grindlay DJC', 'Williams HC', 'Griffiths CEM', 'Warren RB']</t>
  </si>
  <si>
    <t>What's new in psoriasis treatment? An analysis of systematic reviews published in 2015</t>
  </si>
  <si>
    <t>27-May-2018</t>
  </si>
  <si>
    <t>43(7):759-765</t>
  </si>
  <si>
    <t>https://pubmed.ncbi.nlm.nih.gov/29806111</t>
  </si>
  <si>
    <t>https://core.ac.uk/reader/157857532?utm_source=linkout</t>
  </si>
  <si>
    <t>['Foulkes AC', 'Watson DS', 'Barnes MR']</t>
  </si>
  <si>
    <t>Bioinformatics for dermatology: why we should learn about code</t>
  </si>
  <si>
    <t>178(4):984</t>
  </si>
  <si>
    <t>https://pubmed.ncbi.nlm.nih.gov/29274079</t>
  </si>
  <si>
    <t>https://academic.oup.com/bjd/article-lookup/doi/10.1111/bjd.16277</t>
  </si>
  <si>
    <t>['Foulkes AC', 'Watson DS', 'Griffiths CEM', 'Warren RB', 'Huber W', 'Barnes MR']</t>
  </si>
  <si>
    <t>Research Techniques Made Simple: Bioinformatics for Genome-Scale Biology</t>
  </si>
  <si>
    <t>137(9):e163-e168</t>
  </si>
  <si>
    <t>https://pubmed.ncbi.nlm.nih.gov/28843296</t>
  </si>
  <si>
    <t>https://linkinghub.elsevier.com/retrieve/pii/S0022-202X(17)31960-7</t>
  </si>
  <si>
    <t>['Foulkes AC', 'Brown SJ']</t>
  </si>
  <si>
    <t>Genetic prediction of treatment response in psoriasis is still a work in progress</t>
  </si>
  <si>
    <t>177(2):344-345</t>
  </si>
  <si>
    <t>https://pubmed.ncbi.nlm.nih.gov/28833021</t>
  </si>
  <si>
    <t>https://core.ac.uk/reader/96930247?utm_source=linkout</t>
  </si>
  <si>
    <t>Pharmacogenomics and the resulting impact on psoriasis therapies</t>
  </si>
  <si>
    <t>33(1):149-60</t>
  </si>
  <si>
    <t>https://pubmed.ncbi.nlm.nih.gov/25412789</t>
  </si>
  <si>
    <t>https://www.clinicalkey.com/content/playBy/pii?v=S0733-8635(14)00117-X</t>
  </si>
  <si>
    <t>['Weidmann A', 'Foulkes AC', 'Kirkham N', 'Reynolds NJ']</t>
  </si>
  <si>
    <t>Methotrexate toxicity during treatment of chronic plaque psoriasis: a case report and review of the literature</t>
  </si>
  <si>
    <t>19-Jun-2014</t>
  </si>
  <si>
    <t>4(2):145-56</t>
  </si>
  <si>
    <t>https://pubmed.ncbi.nlm.nih.gov/24942326</t>
  </si>
  <si>
    <t>https://europepmc.org/abstract/MED/24942326</t>
  </si>
  <si>
    <t>['Foulkes AC', 'Griffiths CE', 'Chinoy H', 'Warren RB']</t>
  </si>
  <si>
    <t>Unmasking of axial spondyloarthritis and oligoarthritis following discontinuation of tumour necrosis factor inhibitor therapy for psoriasis</t>
  </si>
  <si>
    <t>13-Sep-2012</t>
  </si>
  <si>
    <t>25(1):61-2</t>
  </si>
  <si>
    <t>https://pubmed.ncbi.nlm.nih.gov/22812533</t>
  </si>
  <si>
    <t>https://www.tandfonline.com/doi/full/10.3109/09546634.2012.713460</t>
  </si>
  <si>
    <t>['Foulkes AC', 'Wheeler L', 'Gosal D', 'Griffiths CE', 'Warren RB']</t>
  </si>
  <si>
    <t>Development of chronic inflammatory demyelinating polyneuropathy in a patient receiving infliximab for psoriasis</t>
  </si>
  <si>
    <t>170(1):206-9</t>
  </si>
  <si>
    <t>https://pubmed.ncbi.nlm.nih.gov/23909440</t>
  </si>
  <si>
    <t>https://academic.oup.com/bjd/article-lookup/doi/10.1111/bjd.12572</t>
  </si>
  <si>
    <t>['Foulkes AC', 'Pollitt R', 'Sobey G', 'Pope FM', 'Taylor AE']</t>
  </si>
  <si>
    <t>Palmoplantar contractures in childhood: a rare complication of vascular Ehlers-Danlos syndrome</t>
  </si>
  <si>
    <t>15-May-2013</t>
  </si>
  <si>
    <t>38(5):517-9</t>
  </si>
  <si>
    <t>https://pubmed.ncbi.nlm.nih.gov/23672283</t>
  </si>
  <si>
    <t>https://academic.oup.com/ced/article-lookup/doi/10.1111/ced.12064</t>
  </si>
  <si>
    <t>Patients' narratives</t>
  </si>
  <si>
    <t>24-May-2013</t>
  </si>
  <si>
    <t>Current problems in dermatology</t>
  </si>
  <si>
    <t>44:145-57</t>
  </si>
  <si>
    <t>Case Reports | Journal Article | Personal Narrative</t>
  </si>
  <si>
    <t>https://pubmed.ncbi.nlm.nih.gov/23796819</t>
  </si>
  <si>
    <t>https://karger.com/books/book/240/chapter/5165575</t>
  </si>
  <si>
    <t>['Foulkes AC', 'Grindlay DJ', 'Griffiths CE', 'Warren RB']</t>
  </si>
  <si>
    <t>What's new in psoriasis? An analysis of guidelines and systematic reviews published in 2009-2010</t>
  </si>
  <si>
    <t>1-Jul-2011</t>
  </si>
  <si>
    <t>36(6):585-9; quiz 588-9</t>
  </si>
  <si>
    <t>https://pubmed.ncbi.nlm.nih.gov/21718345</t>
  </si>
  <si>
    <t>https://academic.oup.com/ced/article-lookup/doi/10.1111/j.1365-2230.2011.04108.x</t>
  </si>
  <si>
    <t>['Foulkes A', 'Narayanan M', 'Lawrence CM']</t>
  </si>
  <si>
    <t>Dermatological swab technique</t>
  </si>
  <si>
    <t>28-Jan-2011</t>
  </si>
  <si>
    <t>The Journal of hospital infection</t>
  </si>
  <si>
    <t>78(1):69-70</t>
  </si>
  <si>
    <t>Evaluation Study | Letter</t>
  </si>
  <si>
    <t>https://pubmed.ncbi.nlm.nih.gov/21277049</t>
  </si>
  <si>
    <t>https://www.clinicalkey.com/content/playBy/pii?v=S0195-6701(10)00488-3</t>
  </si>
  <si>
    <t>Griffiths T</t>
  </si>
  <si>
    <t>medRxiv : the preprint server for health sciences</t>
  </si>
  <si>
    <t>Journal Article | Preprint</t>
  </si>
  <si>
    <t>Griffiths TW</t>
  </si>
  <si>
    <t>['Ahmed A', 'Fearfield L', 'Griffiths TW']</t>
  </si>
  <si>
    <t>Resilience in skin disease</t>
  </si>
  <si>
    <t>30-Oct-2023</t>
  </si>
  <si>
    <t>189(Suppl 1):i1-i2</t>
  </si>
  <si>
    <t>https://pubmed.ncbi.nlm.nih.gov/37903070</t>
  </si>
  <si>
    <t>https://academic.oup.com/bjd/article-lookup/doi/10.1093/bjd/ljad312</t>
  </si>
  <si>
    <t>['Griffiths TW', 'Watson REB', 'Langton AK']</t>
  </si>
  <si>
    <t>Skin ageing and topical rejuvenation strategies</t>
  </si>
  <si>
    <t>189(Suppl 1):i17-i23</t>
  </si>
  <si>
    <t>https://pubmed.ncbi.nlm.nih.gov/37903073</t>
  </si>
  <si>
    <t>https://academic.oup.com/bjd/article-lookup/doi/10.1093/bjd/ljad282</t>
  </si>
  <si>
    <t>23-Aug-2023</t>
  </si>
  <si>
    <t>Studies in health technology and informatics</t>
  </si>
  <si>
    <t>['Mellody KT', 'Bradley EJ', 'Mambwe B', 'Cotterell LF', 'Kiss O', 'Halai P', 'Loftus Z', 'Bell M', 'Griffiths TW', 'Griffiths CEM', 'Watson REB']</t>
  </si>
  <si>
    <t>Multifaceted amelioration of cutaneous photoageing by (0.3%) retinol</t>
  </si>
  <si>
    <t>6-Sep-2022</t>
  </si>
  <si>
    <t>International journal of cosmetic science</t>
  </si>
  <si>
    <t>44(6):625-635</t>
  </si>
  <si>
    <t>https://pubmed.ncbi.nlm.nih.gov/35778881</t>
  </si>
  <si>
    <t>https://europepmc.org/abstract/MED/35778881</t>
  </si>
  <si>
    <t>6-Jun-2022</t>
  </si>
  <si>
    <t>12-Aug-2020</t>
  </si>
  <si>
    <t>['Stewart-McGuinness C', 'Platt CI', 'Ozols M', 'Goh B', 'Griffiths TW', 'Sherratt MJ']</t>
  </si>
  <si>
    <t>Defining the Protease and Protease Inhibitor (P/PI) Proteomes of Healthy and Diseased Human Skin by Modified Systematic Review</t>
  </si>
  <si>
    <t>Biomolecules</t>
  </si>
  <si>
    <t>12(3):475</t>
  </si>
  <si>
    <t>https://pubmed.ncbi.nlm.nih.gov/35327667</t>
  </si>
  <si>
    <t>https://europepmc.org/abstract/MED/35327667</t>
  </si>
  <si>
    <t>['Langton AK', 'McConnell JC', 'Cotterell LF', 'Halai P', 'Griffiths TW', 'Griffiths CEM', 'Watson REB']</t>
  </si>
  <si>
    <t>Restoration of collagen and elastic fibre networks following treatment of photoaged skin with Serènesse, a novel over-the-counter anti-ageing product</t>
  </si>
  <si>
    <t>30-Aug-2021</t>
  </si>
  <si>
    <t>36(1):e43-e46</t>
  </si>
  <si>
    <t>https://pubmed.ncbi.nlm.nih.gov/34416056</t>
  </si>
  <si>
    <t>https://onlinelibrary.wiley.com/doi/10.1111/jdv.17612</t>
  </si>
  <si>
    <t>['Finlay AY', 'Griffiths TW', 'Belmo S', 'Chowdhury MMU']</t>
  </si>
  <si>
    <t>Why we should abandon the misused descriptor 'erythema'</t>
  </si>
  <si>
    <t>185(6):1240-1241</t>
  </si>
  <si>
    <t>https://pubmed.ncbi.nlm.nih.gov/34319584</t>
  </si>
  <si>
    <t>https://europepmc.org/abstract/MED/34319584</t>
  </si>
  <si>
    <t>['Cohen SN', 'Griffiths TW', 'Singh M']</t>
  </si>
  <si>
    <t>Comment on: 'Challenges and solutions for the future of UK dermatology undergraduate curriculum delivery'</t>
  </si>
  <si>
    <t>46(4):744-745</t>
  </si>
  <si>
    <t>https://pubmed.ncbi.nlm.nih.gov/33377244</t>
  </si>
  <si>
    <t>https://academic.oup.com/ced/article-lookup/doi/10.1111/ced.14548</t>
  </si>
  <si>
    <t>['Ashraf I', 'Chowdhury MMU', 'Murphy R', 'Griffiths TW', 'Esmail A', 'Young HS']</t>
  </si>
  <si>
    <t>Next steps in dermatology training: choosing to enter higher speciality training and the transition from trainee to consultant dermatologist</t>
  </si>
  <si>
    <t>17-Jan-2021</t>
  </si>
  <si>
    <t>46(4):687-693</t>
  </si>
  <si>
    <t>https://pubmed.ncbi.nlm.nih.gov/33222209</t>
  </si>
  <si>
    <t>https://academic.oup.com/ced/article-lookup/doi/10.1111/ced.14524</t>
  </si>
  <si>
    <t>['Langton AK', 'Ayer J', 'Griffiths TW', 'Rashdan E', 'Naidoo K', 'Caley MP', 'Birch-Machin MA', "O'Toole EA", 'Watson REB', 'Griffiths CEM']</t>
  </si>
  <si>
    <t>Distinctive clinical and histological characteristics of atrophic and hypertrophic facial photoageing</t>
  </si>
  <si>
    <t>30-Dec-2020</t>
  </si>
  <si>
    <t>35(3):762-768</t>
  </si>
  <si>
    <t>https://pubmed.ncbi.nlm.nih.gov/33275818</t>
  </si>
  <si>
    <t>https://europepmc.org/abstract/MED/33275818</t>
  </si>
  <si>
    <t>['Owczarczyk-Saczonek A', 'Zdanowska N', 'Wańczyk-Dręczewska B', 'Wygonowska E', 'Placek W', 'Griffiths CC', 'Griffiths TW']</t>
  </si>
  <si>
    <t>Pyoderma gangrenosum-like lesions provocated by botulinum injections</t>
  </si>
  <si>
    <t>10-Feb-2020</t>
  </si>
  <si>
    <t>33(2):e13227</t>
  </si>
  <si>
    <t>https://pubmed.ncbi.nlm.nih.gov/31957116</t>
  </si>
  <si>
    <t>https://onlinelibrary.wiley.com/doi/10.1111/dth.13227</t>
  </si>
  <si>
    <t>22-Aug-2019</t>
  </si>
  <si>
    <t>5-Aug-2019</t>
  </si>
  <si>
    <t>['Ayer J', 'Ahmed A', 'Duncan-Parry E', 'Beck P', 'Griffiths TW', 'Watson REB', 'Griffiths CEM']</t>
  </si>
  <si>
    <t>A photonumeric scale for the assessment of atrophic facial photodamage</t>
  </si>
  <si>
    <t>30-Mar-2018</t>
  </si>
  <si>
    <t>178(5):1190-1195</t>
  </si>
  <si>
    <t>Journal Article | Video-Audio Media</t>
  </si>
  <si>
    <t>https://pubmed.ncbi.nlm.nih.gov/29333668</t>
  </si>
  <si>
    <t>https://academic.oup.com/bjd/article-lookup/doi/10.1111/bjd.16331</t>
  </si>
  <si>
    <t>Journal Article | Research Support, N.I.H., Extramural</t>
  </si>
  <si>
    <t>BMC health services research</t>
  </si>
  <si>
    <t>['Zahra D', 'Langsford M', 'Griffiths T']</t>
  </si>
  <si>
    <t>Emotional logic development profiles - validating the benefits and safety of emotional logic training</t>
  </si>
  <si>
    <t>16-Jun-2016</t>
  </si>
  <si>
    <t>International journal of psychiatry in clinical practice</t>
  </si>
  <si>
    <t>20(3):141-5</t>
  </si>
  <si>
    <t>https://pubmed.ncbi.nlm.nih.gov/27308963</t>
  </si>
  <si>
    <t>https://www.tandfonline.com/doi/full/10.1080/13651501.2016.1197270</t>
  </si>
  <si>
    <t>Aug-2016</t>
  </si>
  <si>
    <t>PLoS medicine</t>
  </si>
  <si>
    <t>['Paus R', 'Burgoa I', 'Platt CI', 'Griffiths T', 'Poblet E', 'Izeta A']</t>
  </si>
  <si>
    <t>Biology of the eyelash hair follicle: an enigma in plain sight</t>
  </si>
  <si>
    <t>24-Jan-2016</t>
  </si>
  <si>
    <t>174(4):741-52</t>
  </si>
  <si>
    <t>https://pubmed.ncbi.nlm.nih.gov/26452071</t>
  </si>
  <si>
    <t>https://academic.oup.com/bjd/article-lookup/doi/10.1111/bjd.14217</t>
  </si>
  <si>
    <t>['Blume-Peytavi U', 'Kottner J', 'Sterry W', 'Hodin MW', 'Griffiths TW', 'Watson RE', 'Hay RJ', 'Griffiths CE']</t>
  </si>
  <si>
    <t>Age-Associated Skin Conditions and Diseases: Current Perspectives and Future Options</t>
  </si>
  <si>
    <t>The Gerontologist</t>
  </si>
  <si>
    <t>56 Suppl 2:S230-42</t>
  </si>
  <si>
    <t>https://pubmed.ncbi.nlm.nih.gov/26994263</t>
  </si>
  <si>
    <t>https://academic.oup.com/gerontologist/article-lookup/doi/10.1093/geront/gnw003</t>
  </si>
  <si>
    <t>['van Drielen K', 'Gunn DA', 'Griffiths CE', 'Griffiths TW', 'Ogden S', 'Noordam R', 'Slagboom PE', 'van Heemst D', 'de Craen AJ']</t>
  </si>
  <si>
    <t>Markers of health and disease and pigmented spots in a middle-aged population</t>
  </si>
  <si>
    <t>3-Nov-2015</t>
  </si>
  <si>
    <t>173(6):1550-2</t>
  </si>
  <si>
    <t>https://pubmed.ncbi.nlm.nih.gov/26212394</t>
  </si>
  <si>
    <t>https://academic.oup.com/bjd/article-lookup/doi/10.1111/bjd.14051</t>
  </si>
  <si>
    <t>24-Mar-2015</t>
  </si>
  <si>
    <t>Tropical doctor</t>
  </si>
  <si>
    <t>['Griffiths TW']</t>
  </si>
  <si>
    <t>Facial ageing: how do we measure up?</t>
  </si>
  <si>
    <t>172(5):1182</t>
  </si>
  <si>
    <t>https://pubmed.ncbi.nlm.nih.gov/25963206</t>
  </si>
  <si>
    <t>https://academic.oup.com/bjd/article-lookup/doi/10.1111/bjd.13785</t>
  </si>
  <si>
    <t>Philosophical transactions. Series A, Mathematical, physical, and engineering       sciences</t>
  </si>
  <si>
    <t>23-Jul-2014</t>
  </si>
  <si>
    <t>['Noordam R', 'Gunn DA', 'Tomlin CC', 'Maier AB', 'Griffiths T', 'Catt SD', 'Ogden S', 'Slagboom PE', 'Westendorp RG', 'Griffiths CE', 'van Heemst D', 'de Craen AJ']</t>
  </si>
  <si>
    <t>Serum insulin-like growth factor 1 and facial ageing: high levels associate with reduced skin wrinkling in a cross-sectional study</t>
  </si>
  <si>
    <t>31-Jan-2013</t>
  </si>
  <si>
    <t>168(3):533-8</t>
  </si>
  <si>
    <t>https://pubmed.ncbi.nlm.nih.gov/23363376</t>
  </si>
  <si>
    <t>https://academic.oup.com/bjd/article-lookup/doi/10.1111/bjd.12131</t>
  </si>
  <si>
    <t>['Gunn DA', 'de Craen AJ', 'Dick JL', 'Tomlin CC', 'van Heemst D', 'Catt SD', 'Griffiths T', 'Ogden S', 'Maier AB', 'Murray PG', 'Griffiths CE', 'Slagboom PE', 'Westendorp RG']</t>
  </si>
  <si>
    <t>Facial appearance reflects human familial longevity and cardiovascular disease risk in healthy individuals</t>
  </si>
  <si>
    <t>9-Aug-2012</t>
  </si>
  <si>
    <t>The journals of gerontology. Series A, Biological sciences and medical sciences</t>
  </si>
  <si>
    <t>68(2):145-52</t>
  </si>
  <si>
    <t>https://pubmed.ncbi.nlm.nih.gov/22879455</t>
  </si>
  <si>
    <t>https://academic.oup.com/biomedgerontology/article-lookup/doi/10.1093/gerona/gls154</t>
  </si>
  <si>
    <t>['Bunker C', 'Griffiths T']</t>
  </si>
  <si>
    <t>Non-surgical invasive procedures such as dermal fillers should also be regulated</t>
  </si>
  <si>
    <t>26-Nov-2012</t>
  </si>
  <si>
    <t>345:e7996</t>
  </si>
  <si>
    <t>https://pubmed.ncbi.nlm.nih.gov/23183064</t>
  </si>
  <si>
    <t>https://www.bmj.com/lookup/pmidlookup?view=long&amp;pmid=23183064</t>
  </si>
  <si>
    <t>['Griffiths TW', 'Griffiths CE']</t>
  </si>
  <si>
    <t>Cosmeceuticals</t>
  </si>
  <si>
    <t>Skinmed</t>
  </si>
  <si>
    <t>10(5):272-4</t>
  </si>
  <si>
    <t>https://pubmed.ncbi.nlm.nih.gov/23163068</t>
  </si>
  <si>
    <t>Evaluation Study | Journal Article | Research Support, Non-U.S. Gov't</t>
  </si>
  <si>
    <t>Nov-2008</t>
  </si>
  <si>
    <t>14-Dec-2006</t>
  </si>
  <si>
    <t>Comparative Study | Journal Article | Research Support, U.S. Gov't, P.H.S.</t>
  </si>
  <si>
    <t>['Griffiths TW', 'Hashimoto K', 'Sharata HH', 'Ellis CN']</t>
  </si>
  <si>
    <t>Multiple warty dyskeratomas of the scalp</t>
  </si>
  <si>
    <t>22(4):189-91</t>
  </si>
  <si>
    <t>https://pubmed.ncbi.nlm.nih.gov/9499610</t>
  </si>
  <si>
    <t>http://hdl.handle.net/2027.42/75672</t>
  </si>
  <si>
    <t>['Griffiths TW', 'Griffiths CE', 'Voorhees JJ']</t>
  </si>
  <si>
    <t>Immunopathogenesis and immunotherapy of psoriasis</t>
  </si>
  <si>
    <t>13(4):739-49</t>
  </si>
  <si>
    <t>https://pubmed.ncbi.nlm.nih.gov/8785879</t>
  </si>
  <si>
    <t>['Stevens SR', 'Griffiths TW', 'Cooper KD']</t>
  </si>
  <si>
    <t>Idiopathic CD4+ T lymphocytopenia in a patient with mycosis fungoides</t>
  </si>
  <si>
    <t>32(6):1063-4</t>
  </si>
  <si>
    <t>https://pubmed.ncbi.nlm.nih.gov/7751460</t>
  </si>
  <si>
    <t>https://linkinghub.elsevier.com/retrieve/pii/0190-9622(95)91372-6</t>
  </si>
  <si>
    <t>['Griffiths TW', 'Stevens SR', 'Cooper KD']</t>
  </si>
  <si>
    <t>Acute erythroderma as an exclusion criterion for idiopathic CD4+ T lymphocytopenia</t>
  </si>
  <si>
    <t>130(12):1530-3</t>
  </si>
  <si>
    <t>https://pubmed.ncbi.nlm.nih.gov/7986126</t>
  </si>
  <si>
    <t>https://jamanetwork.com/journals/jamadermatology/fullarticle/vol/130/pg/1530</t>
  </si>
  <si>
    <t>['Simon RP', 'Griffiths T', 'Evans MC', 'Swan JH', 'Meldrum BS']</t>
  </si>
  <si>
    <t>Calcium overload in selectively vulnerable neurons of the hippocampus during and after ischemia: an electron microscopy study in the rat</t>
  </si>
  <si>
    <t>Journal of cerebral blood flow and metabolism : official journal of the       International Society of Cerebral Blood Flow and Metabolism</t>
  </si>
  <si>
    <t>4(3):350-61</t>
  </si>
  <si>
    <t>https://pubmed.ncbi.nlm.nih.gov/6470053</t>
  </si>
  <si>
    <t>https://journals.sagepub.com/doi/10.1038/jcbfm.1984.52?url_ver=Z39.88-2003&amp;rfr_id=ori:rid:crossref.org&amp;rfr_dat=cr_pub  0pubmed</t>
  </si>
  <si>
    <t>Baron S</t>
  </si>
  <si>
    <t>['Sach TH', 'Chan KR', 'Jones AP', 'Rosala-Hallas A', 'Spowart C', 'Ashoor F', 'Irvine A', 'Beattie P', 'Baron S', 'Browne F', 'Wan M', 'Ahmed A', 'Flohr C']</t>
  </si>
  <si>
    <t>16-Sep-2024</t>
  </si>
  <si>
    <t>https://pubmed.ncbi.nlm.nih.gov/39283144</t>
  </si>
  <si>
    <t>https://academic.oup.com/bjd/article-lookup/doi/10.1093/bjd/ljae363</t>
  </si>
  <si>
    <t>Baron SE</t>
  </si>
  <si>
    <t>['Doolan BJ', 'Ali R', 'Baron SE']</t>
  </si>
  <si>
    <t>Optimizing treatment of compulsive hair pulling in children and young people: A case series from a pediatric psychodermatology service</t>
  </si>
  <si>
    <t>6-Mar-2024</t>
  </si>
  <si>
    <t>The Journal of dermatology</t>
  </si>
  <si>
    <t>51(4):612-613</t>
  </si>
  <si>
    <t>https://pubmed.ncbi.nlm.nih.gov/38445800</t>
  </si>
  <si>
    <t>https://onlinelibrary.wiley.com/doi/10.1111/1346-8138.17136</t>
  </si>
  <si>
    <t>['Sears AV', 'Ali R', "O'Connor J", 'Baron S']</t>
  </si>
  <si>
    <t>Establishing and developing a paediatric psychodermatology service and our experience of a new paediatric psychodermatology clinic during the Covid 19 pandemic</t>
  </si>
  <si>
    <t>8-Aug-2022</t>
  </si>
  <si>
    <t>2(4):e151</t>
  </si>
  <si>
    <t>https://pubmed.ncbi.nlm.nih.gov/36245551</t>
  </si>
  <si>
    <t>https://europepmc.org/abstract/MED/36245551</t>
  </si>
  <si>
    <t>['Shahid A', 'Shepherd K', 'Shivamurthy V', 'Lebas E', 'Calonje E', 'Baron S', 'Abdelrahman W']</t>
  </si>
  <si>
    <t>Progressive atrophic indurated plaques in a 16-year-old boy</t>
  </si>
  <si>
    <t>27-May-2021</t>
  </si>
  <si>
    <t>46(6):1146-1149</t>
  </si>
  <si>
    <t>https://pubmed.ncbi.nlm.nih.gov/34042224</t>
  </si>
  <si>
    <t>https://academic.oup.com/ced/article-lookup/doi/10.1111/ced.14668</t>
  </si>
  <si>
    <t>['Duhovic C', 'Mohsin M', 'Duarte-Williamson E', 'Baron S']</t>
  </si>
  <si>
    <t>Written treatment plans in atopic eczema management in children</t>
  </si>
  <si>
    <t>175(6):1361-1362</t>
  </si>
  <si>
    <t>https://pubmed.ncbi.nlm.nih.gov/27061093</t>
  </si>
  <si>
    <t>https://academic.oup.com/bjd/article-lookup/doi/10.1111/bjd.14651</t>
  </si>
  <si>
    <t>['Tsakok T', 'Marrs T', 'Mohsin M', 'Baron S', 'du Toit G', 'Till S', 'Flohr C']</t>
  </si>
  <si>
    <t>Does atopic dermatitis cause food allergy? A systematic review</t>
  </si>
  <si>
    <t>18-Feb-2016</t>
  </si>
  <si>
    <t>137(4):1071-1078</t>
  </si>
  <si>
    <t>Journal Article | Research Support, N.I.H., Extramural | Research Support, Non-U.S. Gov't | Review | Systematic Review</t>
  </si>
  <si>
    <t>https://pubmed.ncbi.nlm.nih.gov/26897122</t>
  </si>
  <si>
    <t>https://core.ac.uk/reader/45314526?utm_source=linkout</t>
  </si>
  <si>
    <t>['Cohen SN', 'Baron SE', 'Archer CB']</t>
  </si>
  <si>
    <t>Guidance on the diagnosis and clinical management of psoriasis</t>
  </si>
  <si>
    <t>37 Suppl 1:13-8</t>
  </si>
  <si>
    <t>https://pubmed.ncbi.nlm.nih.gov/22486764</t>
  </si>
  <si>
    <t>https://academic.oup.com/ced/article-lookup/doi/10.1111/j.1365-2230.2012.04337.x</t>
  </si>
  <si>
    <t>['Baron SE', 'Cohen SN', 'Archer CB']</t>
  </si>
  <si>
    <t>Guidance on the diagnosis and clinical management of atopic eczema</t>
  </si>
  <si>
    <t>37 Suppl 1:7-12</t>
  </si>
  <si>
    <t>https://pubmed.ncbi.nlm.nih.gov/22486763</t>
  </si>
  <si>
    <t>https://academic.oup.com/ced/article-lookup/doi/10.1111/j.1365-2230.2012.04336.x</t>
  </si>
  <si>
    <t>['Archer CB', 'Cohen SN', 'Baron SE']</t>
  </si>
  <si>
    <t>Guidance on the diagnosis and clinical management of acne</t>
  </si>
  <si>
    <t>37 Suppl 1:1-6</t>
  </si>
  <si>
    <t>https://pubmed.ncbi.nlm.nih.gov/22486762</t>
  </si>
  <si>
    <t>https://academic.oup.com/ced/article-lookup/doi/10.1111/j.1365-2230.2012.04335.x</t>
  </si>
  <si>
    <t>['Baron SE', 'Morris PK', 'Dye L', 'Fielding D', 'Goulden V']</t>
  </si>
  <si>
    <t>The effect of dermatology consultations in secondary care on treatment outcome and quality of life in new adult patients with atopic dermatitis</t>
  </si>
  <si>
    <t>154(5):942-9</t>
  </si>
  <si>
    <t>https://pubmed.ncbi.nlm.nih.gov/16634899</t>
  </si>
  <si>
    <t>https://academic.oup.com/bjd/article-lookup/doi/10.1111/j.1365-2133.2005.07104.x</t>
  </si>
  <si>
    <t>['Baron SE', 'Goodwin RG', 'Nicolau N', 'Blackford S', 'Goulden V']</t>
  </si>
  <si>
    <t>Use of complementary medicine among outpatients with dermatologic conditions within Yorkshire and South Wales, United Kingdom</t>
  </si>
  <si>
    <t>52(4):589-94</t>
  </si>
  <si>
    <t>https://pubmed.ncbi.nlm.nih.gov/15793507</t>
  </si>
  <si>
    <t>https://linkinghub.elsevier.com/retrieve/pii/S019096220403957X</t>
  </si>
  <si>
    <t>['Baron SE', 'Moss C']</t>
  </si>
  <si>
    <t>Contact urticaria to play dough: a possible sign of dietary allergy</t>
  </si>
  <si>
    <t>Oct-2004</t>
  </si>
  <si>
    <t>151(4):945-7</t>
  </si>
  <si>
    <t>https://pubmed.ncbi.nlm.nih.gov/15491455</t>
  </si>
  <si>
    <t>https://academic.oup.com/bjd/article-lookup/doi/10.1111/j.1365-2133.2004.06228.x</t>
  </si>
  <si>
    <t>['Baron S', 'Goulden V', 'Stables G']</t>
  </si>
  <si>
    <t>Atypical melanoma</t>
  </si>
  <si>
    <t>96(12):592-4</t>
  </si>
  <si>
    <t>https://pubmed.ncbi.nlm.nih.gov/14645611</t>
  </si>
  <si>
    <t>https://journals.sagepub.com/doi/10.1177/014107680309601208?url_ver=Z39.88-2003&amp;rfr_id=ori:rid:crossref.org&amp;rfr_dat=cr_pub  0pubmed</t>
  </si>
  <si>
    <t>['Baron S', 'Baxter K', 'Wilkinson M']</t>
  </si>
  <si>
    <t>Allergic contact dermatitis to henna tattoo</t>
  </si>
  <si>
    <t>88(9):747</t>
  </si>
  <si>
    <t>https://pubmed.ncbi.nlm.nih.gov/12937089</t>
  </si>
  <si>
    <t>https://europepmc.org/abstract/MED/12937089</t>
  </si>
  <si>
    <t>['Cunliffe WJ', 'Baron SE', 'Coulson IH']</t>
  </si>
  <si>
    <t>A clinical and therapeutic study of 29 patients with infantile acne</t>
  </si>
  <si>
    <t>Sep-2001</t>
  </si>
  <si>
    <t>145(3):463-6</t>
  </si>
  <si>
    <t>https://pubmed.ncbi.nlm.nih.gov/11531837</t>
  </si>
  <si>
    <t>https://academic.oup.com/bjd/article-lookup/doi/10.1046/j.1365-2133.2001.04397.x</t>
  </si>
  <si>
    <t>Beattie P</t>
  </si>
  <si>
    <t>['Alexander H', 'Malek R', 'Prieto-Merino D', 'Gribaleva E', 'Baden M', 'Beattie P', 'Brown S', 'Burton T', 'Cameron S', 'Coker B', 'Cork MJ', 'Hearn R', 'Ingram JR', 'Irvine AD', 'Johnston GA', 'Lambert A', 'Lunt M', 'Man I', 'Newell L', 'Ogg G', 'Patel P', 'Wan M', 'Warren RB', 'Woolf R', 'Yiu ZZN', 'Reynolds N', 'Ardern-Jones MR', 'Flohr C']</t>
  </si>
  <si>
    <t>A prospective observational cohort study comparing the treatment effectiveness and safety of ciclosporin, dupilumab and methotrexate in adult and paediatric patients with atopic dermatitis: results from the UK-Irish A-STAR register</t>
  </si>
  <si>
    <t>24-Jul-2024</t>
  </si>
  <si>
    <t>https://academic.oup.com/bjd/article-lookup/doi/10.1093/bjd/ljae287</t>
  </si>
  <si>
    <t>['Lim PN', 'Jury C', 'Beattie P']</t>
  </si>
  <si>
    <t>Athena: Specialty Certificate Examination case for paediatrics and genetics</t>
  </si>
  <si>
    <t>25-Oct-2023</t>
  </si>
  <si>
    <t>48(11):1285-1286</t>
  </si>
  <si>
    <t>https://pubmed.ncbi.nlm.nih.gov/37401659</t>
  </si>
  <si>
    <t>https://academic.oup.com/ced/article-lookup/doi/10.1093/ced/llad214</t>
  </si>
  <si>
    <t>['Boncompagni A', 'Lucas-Herald AK', 'Beattie P', 'McDevitt H', 'Iughetti L', 'Constantinou P', 'Kinning E', 'Ahmed SF', 'Mason A']</t>
  </si>
  <si>
    <t>Progressive osseous heteroplasia: A case report with an unexpected trigger</t>
  </si>
  <si>
    <t>Bone reports</t>
  </si>
  <si>
    <t>18:101665</t>
  </si>
  <si>
    <t>https://pubmed.ncbi.nlm.nih.gov/36936194</t>
  </si>
  <si>
    <t>https://linkinghub.elsevier.com/retrieve/pii/S2352-1872(23)00013-X</t>
  </si>
  <si>
    <t>['Bosma AL', 'Ouwerkerk W', 'Heidema MJ', 'Prieto-Merino D', 'Ardern-Jones MR', 'Beattie P', 'Brown SJ', 'Ingram JR', 'Irvine AD', 'Ogg G', 'Patel P', 'Reynolds NJ', 'Hearn RMR', 'Wan M', 'Warren RB', 'Woolf RT', 'Hyseni AM', 'Gerbens LAA', 'Spuls PI', 'Flohr C', 'Middelkamp-Hup MA']</t>
  </si>
  <si>
    <t>Comparison of real-world treatment outcomes of systemic immunomodulating therapy in atopic dermatitis patients with dark and light skin types</t>
  </si>
  <si>
    <t>10-Oct-2022</t>
  </si>
  <si>
    <t>10:14-24</t>
  </si>
  <si>
    <t>https://pubmed.ncbi.nlm.nih.gov/36387062</t>
  </si>
  <si>
    <t>https://linkinghub.elsevier.com/retrieve/pii/S2666-3287(22)00133-X</t>
  </si>
  <si>
    <t>['Mohamad J', 'Sarig O', 'Beattie P', 'Malovitski K', 'Assaf S', "O'Toole E", 'Schwartz J', 'Evans H', 'Samuelov L', 'Sprecher E']</t>
  </si>
  <si>
    <t>A unique skin phenotype resulting from a large heterozygous deletion spanning six keratin genes</t>
  </si>
  <si>
    <t>187(5):773-777</t>
  </si>
  <si>
    <t>https://pubmed.ncbi.nlm.nih.gov/35822506</t>
  </si>
  <si>
    <t>https://academic.oup.com/bjd/article-lookup/doi/10.1111/bjd.21766</t>
  </si>
  <si>
    <t>Beattie PE</t>
  </si>
  <si>
    <t>['Beattie PE']</t>
  </si>
  <si>
    <t>Measuring the impact of skin disease in adolescents - which score and when?</t>
  </si>
  <si>
    <t>Jan-2016</t>
  </si>
  <si>
    <t>174(1):21</t>
  </si>
  <si>
    <t>https://pubmed.ncbi.nlm.nih.gov/26790654</t>
  </si>
  <si>
    <t>https://academic.oup.com/bjd/article-lookup/doi/10.1111/bjd.14316</t>
  </si>
  <si>
    <t>['Weidinger S', 'Willis-Owen SA', 'Kamatani Y', 'Baurecht H', 'Morar N', 'Liang L', 'Edser P', 'Street T', 'Rodriguez E', "O'Regan GM", 'Beattie P', 'Fölster-Holst R', 'Franke A', 'Novak N', 'Fahy CM', 'Winge MC', 'Kabesch M', 'Illig T', 'Heath S', 'Söderhäll C', 'Melén E', 'Pershagen G', 'Kere J', 'Bradley M', 'Lieden A', 'Nordenskjold M', 'Harper JI', 'McLean WH', 'Brown SJ', 'Cookson WO', 'Lathrop GM', 'Irvine AD', 'Moffatt MF']</t>
  </si>
  <si>
    <t>A genome-wide association study of atopic dermatitis identifies loci with overlapping effects on asthma and psoriasis</t>
  </si>
  <si>
    <t>1-Dec-2013</t>
  </si>
  <si>
    <t>25-Jul-2013</t>
  </si>
  <si>
    <t>22(23):4841-56</t>
  </si>
  <si>
    <t>Journal Article | Meta-Analysis | Research Support, Non-U.S. Gov't</t>
  </si>
  <si>
    <t>https://pubmed.ncbi.nlm.nih.gov/23886662</t>
  </si>
  <si>
    <t>https://europepmc.org/abstract/MED/23886662</t>
  </si>
  <si>
    <t>['Kerr AC', 'Ferguson J', 'Attili SK', 'Beattie PE', 'Coleman AJ', 'Dawe RS', 'Eberlein B', 'Goulden V', 'Ibbotson SH', 'Menage Hdu P', 'Moseley H', 'Novakovic L', 'Walker SL', 'Woods JA', 'Young AR', 'Sarkany RP']</t>
  </si>
  <si>
    <t>Ultraviolet A1 phototherapy: a British Photodermatology Group workshop report</t>
  </si>
  <si>
    <t>25-Jan-2012</t>
  </si>
  <si>
    <t>37(3):219-26</t>
  </si>
  <si>
    <t>https://pubmed.ncbi.nlm.nih.gov/22277060</t>
  </si>
  <si>
    <t>https://academic.oup.com/ced/article-lookup/doi/10.1111/j.1365-2230.2011.04256.x</t>
  </si>
  <si>
    <t>['Beattie PE', 'Wilkie MJ', 'Smith G', 'Ferguson J', 'Ibbotson SH']</t>
  </si>
  <si>
    <t>Can dietary furanocoumarin ingestion enhance the erythemal response during high-dose UVA1 therapy?</t>
  </si>
  <si>
    <t>14-Sep-2006</t>
  </si>
  <si>
    <t>56(1):84-7</t>
  </si>
  <si>
    <t>https://pubmed.ncbi.nlm.nih.gov/17097373</t>
  </si>
  <si>
    <t>https://www.clinicalkey.com/content/playBy/pii?v=S0190-9622(06)02020-2</t>
  </si>
  <si>
    <t>['Beattie PE', 'Green C', 'Lowe G', 'Lewis-Jones MS']</t>
  </si>
  <si>
    <t>Which children should we patch test?</t>
  </si>
  <si>
    <t>27-Sep-2006</t>
  </si>
  <si>
    <t>32(1):6-11</t>
  </si>
  <si>
    <t>https://pubmed.ncbi.nlm.nih.gov/17004990</t>
  </si>
  <si>
    <t>https://academic.oup.com/ced/article-lookup/doi/10.1111/j.1365-2230.2006.02232.x</t>
  </si>
  <si>
    <t>['Beattie PE', 'Lewis-Jones MS']</t>
  </si>
  <si>
    <t>An audit of the impact of a consultation with a paediatric dermatology team on quality of life in infants with atopic eczema and their families: further validation of the Infants' Dermatitis Quality of Life Index and Dermatitis Family Impact score</t>
  </si>
  <si>
    <t>Dec-2006</t>
  </si>
  <si>
    <t>155(6):1249-55</t>
  </si>
  <si>
    <t>https://pubmed.ncbi.nlm.nih.gov/17107397</t>
  </si>
  <si>
    <t>https://academic.oup.com/bjd/article-lookup/doi/10.1111/j.1365-2133.2006.07525.x</t>
  </si>
  <si>
    <t>A comparative study of impairment of quality of life in children with skin disease and children with other chronic childhood diseases</t>
  </si>
  <si>
    <t>155(1):145-51</t>
  </si>
  <si>
    <t>https://pubmed.ncbi.nlm.nih.gov/16792766</t>
  </si>
  <si>
    <t>https://academic.oup.com/bjd/article-lookup/doi/10.1111/j.1365-2133.2006.07185.x</t>
  </si>
  <si>
    <t>['Beattie PE', 'Dawe RS', 'Ibbotson SH', 'Ferguson J']</t>
  </si>
  <si>
    <t>UVA1 phototherapy for treatment of necrobiosis lipoidica</t>
  </si>
  <si>
    <t>31(2):235-8</t>
  </si>
  <si>
    <t>https://pubmed.ncbi.nlm.nih.gov/16487100</t>
  </si>
  <si>
    <t>https://academic.oup.com/ced/article-lookup/doi/10.1111/j.1365-2230.2005.02059.x</t>
  </si>
  <si>
    <t>['Beattie PE', 'Dawe RS', 'Traynor NJ', 'Woods JA', 'Ferguson J', 'Ibbotson SH']</t>
  </si>
  <si>
    <t>Can St John's wort (hypericin) ingestion enhance the erythemal response during high-dose ultraviolet A1 therapy?</t>
  </si>
  <si>
    <t>153(6):1187-91</t>
  </si>
  <si>
    <t>https://pubmed.ncbi.nlm.nih.gov/16307656</t>
  </si>
  <si>
    <t>https://academic.oup.com/bjd/article-lookup/doi/10.1111/j.1365-2133.2005.06946.x</t>
  </si>
  <si>
    <t>['Beattie PE', 'Dawe RS', 'Ferguson J', 'Ibbotson SH']</t>
  </si>
  <si>
    <t>Dose-response and time-course characteristics of UV-A1 erythema</t>
  </si>
  <si>
    <t>141(12):1549-55</t>
  </si>
  <si>
    <t>https://pubmed.ncbi.nlm.nih.gov/16365256</t>
  </si>
  <si>
    <t>https://jamanetwork.com/journals/jamadermatology/fullarticle/10.1001/archderm.141.12.1549</t>
  </si>
  <si>
    <t>['Traynor NJ', 'Beattie PE', 'Ibbotson SH', 'Moseley H', 'Ferguson J', 'Woods JA']</t>
  </si>
  <si>
    <t>Photogenotoxicity of hypericin in HaCaT keratinocytes: implications for St. John's Wort supplements and high dose UVA-1 therapy</t>
  </si>
  <si>
    <t>15-Sep-2005</t>
  </si>
  <si>
    <t>Toxicology letters</t>
  </si>
  <si>
    <t>158(3):220-4</t>
  </si>
  <si>
    <t>https://pubmed.ncbi.nlm.nih.gov/15890476</t>
  </si>
  <si>
    <t>https://linkinghub.elsevier.com/retrieve/pii/S0378-4274(05)00116-5</t>
  </si>
  <si>
    <t>['Beattie PE', 'Finlan LE', 'Kernohan NM', 'Thomson G', 'Hupp TR', 'Ibbotson SH']</t>
  </si>
  <si>
    <t>The effect of ultraviolet (UV) A1, UVB and solar-simulated radiation on p53 activation and p21</t>
  </si>
  <si>
    <t>152(5):1001-8</t>
  </si>
  <si>
    <t>https://pubmed.ncbi.nlm.nih.gov/15888160</t>
  </si>
  <si>
    <t>https://academic.oup.com/bjd/article-lookup/doi/10.1111/j.1365-2133.2005.06557.x</t>
  </si>
  <si>
    <t>Lack of efficacy and tolerability of topical PDT for psoriasis in comparison with narrowband UVB phototherapy</t>
  </si>
  <si>
    <t>29(5):560-2</t>
  </si>
  <si>
    <t>Comparative Study | Letter</t>
  </si>
  <si>
    <t>https://pubmed.ncbi.nlm.nih.gov/15347356</t>
  </si>
  <si>
    <t>https://academic.oup.com/ced/article-lookup/doi/10.1111/j.1365-2230.2004.01604.x</t>
  </si>
  <si>
    <t>Parental knowledge of topical therapies in the treatment of childhood atopic dermatitis</t>
  </si>
  <si>
    <t>28(5):549-53</t>
  </si>
  <si>
    <t>https://pubmed.ncbi.nlm.nih.gov/12950351</t>
  </si>
  <si>
    <t>https://academic.oup.com/ced/article-lookup/doi/10.1046/j.1365-2230.2003.01357.x</t>
  </si>
  <si>
    <t>Characteristics and prognosis of idiopathic solar urticaria: a cohort of 87 cases</t>
  </si>
  <si>
    <t>139(9):1149-54</t>
  </si>
  <si>
    <t>https://pubmed.ncbi.nlm.nih.gov/12975156</t>
  </si>
  <si>
    <t>https://jamanetwork.com/journals/jamadermatology/fullarticle/vol/139/pg/1149</t>
  </si>
  <si>
    <t>The patient with hair loss</t>
  </si>
  <si>
    <t>The Practitioner</t>
  </si>
  <si>
    <t>247(1643):128-30, 132-4</t>
  </si>
  <si>
    <t>https://pubmed.ncbi.nlm.nih.gov/12621805</t>
  </si>
  <si>
    <t>['Beattie PE', 'Fleming CJ', 'Evans AT', 'Sheppard DG', 'Leese GP', 'Dow E', 'Tait IS']</t>
  </si>
  <si>
    <t>Glucagonoma syndrome presenting as psoriasis</t>
  </si>
  <si>
    <t>Dec-2002</t>
  </si>
  <si>
    <t>QJM : monthly journal of the Association of Physicians</t>
  </si>
  <si>
    <t>95(12):834-5</t>
  </si>
  <si>
    <t>https://pubmed.ncbi.nlm.nih.gov/12454329</t>
  </si>
  <si>
    <t>https://academic.oup.com/qjmed/article-lookup/doi/10.1093/qjmed/95.12.834</t>
  </si>
  <si>
    <t>['Holme SA', 'Beattie PE', 'Fleming CJ']</t>
  </si>
  <si>
    <t>Cosmetic camouflage advice improves quality of life</t>
  </si>
  <si>
    <t>Nov-2002</t>
  </si>
  <si>
    <t>147(5):946-9</t>
  </si>
  <si>
    <t>https://pubmed.ncbi.nlm.nih.gov/12410705</t>
  </si>
  <si>
    <t>https://academic.oup.com/bjd/article-lookup/doi/10.1046/j.1365-2133.2002.04900.x</t>
  </si>
  <si>
    <t>Millington G</t>
  </si>
  <si>
    <t>['Squires H', 'Mason S', "O'Keeffe C", 'Croft S', 'Millington G']</t>
  </si>
  <si>
    <t>What impact would reducing low-acuity attendance have on emergency department length of stay? A discrete event simulation modelling study</t>
  </si>
  <si>
    <t>22-Dec-2023</t>
  </si>
  <si>
    <t>Emergency medicine journal : EMJ</t>
  </si>
  <si>
    <t>41(1):27-33</t>
  </si>
  <si>
    <t>https://pubmed.ncbi.nlm.nih.gov/37907324</t>
  </si>
  <si>
    <t>https://europepmc.org/abstract/MED/37907324</t>
  </si>
  <si>
    <t>Millington GWM</t>
  </si>
  <si>
    <t>['Millington GWM']</t>
  </si>
  <si>
    <t>Hereditary leiomyomatosis and renal cell cancer linked with FH mutations</t>
  </si>
  <si>
    <t>48(11):1301-1303</t>
  </si>
  <si>
    <t>https://pubmed.ncbi.nlm.nih.gov/37421326</t>
  </si>
  <si>
    <t>https://academic.oup.com/ced/article-lookup/doi/10.1093/ced/llad234</t>
  </si>
  <si>
    <t>['Langan EA', 'Millington GWM']</t>
  </si>
  <si>
    <t>Skin biology and ageing</t>
  </si>
  <si>
    <t>11-Jun-2023</t>
  </si>
  <si>
    <t>3(4):e258</t>
  </si>
  <si>
    <t>https://pubmed.ncbi.nlm.nih.gov/37538341</t>
  </si>
  <si>
    <t>https://europepmc.org/abstract/MED/37538341</t>
  </si>
  <si>
    <t>['Palanivel JA', 'Millington GWM']</t>
  </si>
  <si>
    <t>Obesity-induced immunological effects on the skin</t>
  </si>
  <si>
    <t>3(3):e160</t>
  </si>
  <si>
    <t>https://pubmed.ncbi.nlm.nih.gov/37275420</t>
  </si>
  <si>
    <t>https://europepmc.org/abstract/MED/37275420</t>
  </si>
  <si>
    <t>['Millington GWM', 'Palmer HE']</t>
  </si>
  <si>
    <t>Proopiomelanocortin (POMC) and psychodermatology</t>
  </si>
  <si>
    <t>7-Apr-2023</t>
  </si>
  <si>
    <t>3(3):e201</t>
  </si>
  <si>
    <t>https://pubmed.ncbi.nlm.nih.gov/37275429</t>
  </si>
  <si>
    <t>https://europepmc.org/abstract/MED/37275429</t>
  </si>
  <si>
    <t>A farewell from the founding Editor of Skin Health and Disease</t>
  </si>
  <si>
    <t>12-Feb-2023</t>
  </si>
  <si>
    <t>3(2):e221</t>
  </si>
  <si>
    <t>https://pubmed.ncbi.nlm.nih.gov/37013124</t>
  </si>
  <si>
    <t>https://europepmc.org/abstract/MED/37013124</t>
  </si>
  <si>
    <t>['Dyson SM', 'Patel PU', 'Igali L', 'Millington GWM']</t>
  </si>
  <si>
    <t>Bullous pemphigoid in a patient with a neuropsychological disorder and a possible novel drug trigger: A case report and review of the literature</t>
  </si>
  <si>
    <t>2(4):e176</t>
  </si>
  <si>
    <t>https://pubmed.ncbi.nlm.nih.gov/36479274</t>
  </si>
  <si>
    <t>https://europepmc.org/abstract/MED/36479274</t>
  </si>
  <si>
    <t>Psychodermatology-A special edition of Skin Health and Disease</t>
  </si>
  <si>
    <t>20-Nov-2022</t>
  </si>
  <si>
    <t>2(4):e192</t>
  </si>
  <si>
    <t>https://pubmed.ncbi.nlm.nih.gov/36479262</t>
  </si>
  <si>
    <t>https://europepmc.org/abstract/MED/36479262</t>
  </si>
  <si>
    <t>['Millington GWM', 'Shobajo MT', 'Wall J', 'Jafferany M']</t>
  </si>
  <si>
    <t>Somatization in dermatology</t>
  </si>
  <si>
    <t>2(4):e164</t>
  </si>
  <si>
    <t>https://pubmed.ncbi.nlm.nih.gov/36479272</t>
  </si>
  <si>
    <t>https://europepmc.org/abstract/MED/36479272</t>
  </si>
  <si>
    <t>Skin cancer special edition</t>
  </si>
  <si>
    <t>2(3):e138</t>
  </si>
  <si>
    <t>https://pubmed.ncbi.nlm.nih.gov/36092263</t>
  </si>
  <si>
    <t>https://europepmc.org/abstract/MED/36092263</t>
  </si>
  <si>
    <t>Psychodermatology special edition</t>
  </si>
  <si>
    <t>2(2):e102</t>
  </si>
  <si>
    <t>https://pubmed.ncbi.nlm.nih.gov/35677924</t>
  </si>
  <si>
    <t>https://europepmc.org/abstract/MED/35677924</t>
  </si>
  <si>
    <t>['Kwiatkowska M', 'Ahmed S', 'Ardern-Jones MR', 'Bhatti LA', 'Bleiker TO', 'Gavin A', 'Hussain S', 'Huws DW', 'Irvine L', 'Langan SM', 'Millington GWM', 'Mitchell H', 'Murphy R', 'Paley L', 'Proby CM', 'Thomson CS', 'Thomas R', 'Turner C', 'Vernon S', 'Venables ZC']</t>
  </si>
  <si>
    <t>A summary of the updated report on the incidence and epidemiological trends of keratinocyte cancers in the UK 2013-2018</t>
  </si>
  <si>
    <t>186(2):367-369</t>
  </si>
  <si>
    <t>https://pubmed.ncbi.nlm.nih.gov/34564854</t>
  </si>
  <si>
    <t>https://academic.oup.com/bjd/article-lookup/doi/10.1111/bjd.20764</t>
  </si>
  <si>
    <t>['Kwiatkowska M', 'Ahmed S', 'Ardern-Jones M', 'Bhatti LA', 'Bleiker TO', 'Gavin A', 'Hussain S', 'Huws DW', 'Irvine L', 'Langan SM', 'Millington GWM', 'Mitchell H', 'Murphy R', 'Paley L', 'Proby CM', 'Thomson CS', 'Thomas R', 'Turner C', 'Vernon S', 'Venables ZC']</t>
  </si>
  <si>
    <t>An updated report on the incidence and epidemiological trends of keratinocyte cancers in the United Kingdom 2013-2018</t>
  </si>
  <si>
    <t>18-Aug-2021</t>
  </si>
  <si>
    <t>1(4):e61</t>
  </si>
  <si>
    <t>https://pubmed.ncbi.nlm.nih.gov/35663774</t>
  </si>
  <si>
    <t>https://europepmc.org/abstract/MED/35663774</t>
  </si>
  <si>
    <t>['Howe J', 'Auger E', 'Millington GWM']</t>
  </si>
  <si>
    <t>Hereditary leiomyomatosis with risk of renal cell carcinoma: a patient's viewpoint</t>
  </si>
  <si>
    <t>19-Feb-2021</t>
  </si>
  <si>
    <t>46(5):958-959</t>
  </si>
  <si>
    <t>https://pubmed.ncbi.nlm.nih.gov/33606272</t>
  </si>
  <si>
    <t>https://academic.oup.com/ced/article-lookup/doi/10.1111/ced.14578</t>
  </si>
  <si>
    <t>['Ahmed S', 'Shipman AR', 'Millington G', 'Langan EA', 'Ingram JR']</t>
  </si>
  <si>
    <t>Consent for publication: Why it matters now more than ever?</t>
  </si>
  <si>
    <t>2-Sep-2020</t>
  </si>
  <si>
    <t>1(1):e4</t>
  </si>
  <si>
    <t>https://pubmed.ncbi.nlm.nih.gov/35664817</t>
  </si>
  <si>
    <t>https://europepmc.org/abstract/MED/35664817</t>
  </si>
  <si>
    <t>['Millington G']</t>
  </si>
  <si>
    <t>The first purely open access dermatology journal from the British Association of Dermatologists and Wiley</t>
  </si>
  <si>
    <t>1(1):e2</t>
  </si>
  <si>
    <t>https://pubmed.ncbi.nlm.nih.gov/35664811</t>
  </si>
  <si>
    <t>https://europepmc.org/abstract/MED/35664811</t>
  </si>
  <si>
    <t>['Ahmed S', 'Shipman A', 'Millington G', 'A Langan E', 'R Ingram J']</t>
  </si>
  <si>
    <t>Consent for publication: why it matters now more than ever</t>
  </si>
  <si>
    <t>45(8):953-954</t>
  </si>
  <si>
    <t>https://pubmed.ncbi.nlm.nih.gov/32875603</t>
  </si>
  <si>
    <t>https://academic.oup.com/ced/article-lookup/doi/10.1111/ced.14341</t>
  </si>
  <si>
    <t>['Ahmed S', 'Shipman A', 'Millington G', 'Langan EA', 'Ingram JR']</t>
  </si>
  <si>
    <t>183(3):409-410</t>
  </si>
  <si>
    <t>https://pubmed.ncbi.nlm.nih.gov/32880902</t>
  </si>
  <si>
    <t>https://academic.oup.com/bjd/article-lookup/doi/10.1111/bjd.19320</t>
  </si>
  <si>
    <t>['Papanikolaou M', 'Chohan T', 'Millington GWM']</t>
  </si>
  <si>
    <t>Malignant melanoma, papillary thyroid carcinoma and Erdheim-Chester disease, associated with both BRAF(V600E) and mosaic Turner syndrome</t>
  </si>
  <si>
    <t>25-Dec-2019</t>
  </si>
  <si>
    <t>45(4):512-514</t>
  </si>
  <si>
    <t>https://pubmed.ncbi.nlm.nih.gov/31875997</t>
  </si>
  <si>
    <t>https://academic.oup.com/ced/article-lookup/doi/10.1111/ced.14153</t>
  </si>
  <si>
    <t>['Millington GWM', 'Dobson J', 'Holden S', 'Waters G', 'Puvanachandra N', 'Close R', 'Bale P', 'Armon K']</t>
  </si>
  <si>
    <t>Sporadic Blau syndrome treated with adalimumab</t>
  </si>
  <si>
    <t>44(7):811-813</t>
  </si>
  <si>
    <t>https://pubmed.ncbi.nlm.nih.gov/31232485</t>
  </si>
  <si>
    <t>https://academic.oup.com/ced/article-lookup/doi/10.1111/ced.14016</t>
  </si>
  <si>
    <t>A farewell from your Editor</t>
  </si>
  <si>
    <t>43(8):867</t>
  </si>
  <si>
    <t>https://pubmed.ncbi.nlm.nih.gov/30387189</t>
  </si>
  <si>
    <t>https://academic.oup.com/ced/article-lookup/doi/10.1111/ced.13812</t>
  </si>
  <si>
    <t>['Gurung P', 'Lee ASW', 'Armon K', 'Millington GWM']</t>
  </si>
  <si>
    <t>Chilblains accompanying interleukin-1 receptor-associated kinase (IRAK)-4 deficiency</t>
  </si>
  <si>
    <t>20-May-2018</t>
  </si>
  <si>
    <t>43(5):596-597</t>
  </si>
  <si>
    <t>https://pubmed.ncbi.nlm.nih.gov/29779251</t>
  </si>
  <si>
    <t>https://academic.oup.com/ced/article-lookup/doi/10.1111/ced.13621</t>
  </si>
  <si>
    <t>['Papanikolaou M', 'Tsianou Z', 'Skellett AM', 'Murphy J', 'Millington GWM']</t>
  </si>
  <si>
    <t>Radiotherapy-induced morphoea of the breast responding to photodynamic therapy</t>
  </si>
  <si>
    <t>21-Feb-2018</t>
  </si>
  <si>
    <t>43(4):506-508</t>
  </si>
  <si>
    <t>https://pubmed.ncbi.nlm.nih.gov/29465162</t>
  </si>
  <si>
    <t>https://academic.oup.com/ced/article-lookup/doi/10.1111/ced.13420</t>
  </si>
  <si>
    <t>['Dobson JS', 'Phillips R', 'Millington GWM']</t>
  </si>
  <si>
    <t>Oxford Handbook of Medical Dermatology, second edition, 2016</t>
  </si>
  <si>
    <t>42(4):474-475</t>
  </si>
  <si>
    <t>https://pubmed.ncbi.nlm.nih.gov/30917214</t>
  </si>
  <si>
    <t>https://academic.oup.com/ced/article-lookup/doi/10.1111/ced.13140</t>
  </si>
  <si>
    <t>Millington GW</t>
  </si>
  <si>
    <t>['Millington GW']</t>
  </si>
  <si>
    <t>Growth and hormonal profiling in children with congenital melanocytic naevi</t>
  </si>
  <si>
    <t>173(6):1366-7</t>
  </si>
  <si>
    <t>https://pubmed.ncbi.nlm.nih.gov/26708545</t>
  </si>
  <si>
    <t>https://academic.oup.com/bjd/article-lookup/doi/10.1111/bjd.14276</t>
  </si>
  <si>
    <t>['Raghunath RS', 'Venables ZC', 'Millington GW']</t>
  </si>
  <si>
    <t>The menstrual cycle and the skin</t>
  </si>
  <si>
    <t>11-Feb-2015</t>
  </si>
  <si>
    <t>40(2):111-5</t>
  </si>
  <si>
    <t>https://pubmed.ncbi.nlm.nih.gov/25683236</t>
  </si>
  <si>
    <t>https://academic.oup.com/ced/article-lookup/doi/10.1111/ced.12588</t>
  </si>
  <si>
    <t>['Venables ZC', 'Ramaiya A', 'Holden S', 'Millington GW']</t>
  </si>
  <si>
    <t>Hereditary leiomyomatosis associated with renal cell carcinoma</t>
  </si>
  <si>
    <t>5-Dec-2014</t>
  </si>
  <si>
    <t>40(1):99-100</t>
  </si>
  <si>
    <t>https://pubmed.ncbi.nlm.nih.gov/25477250</t>
  </si>
  <si>
    <t>https://academic.oup.com/ced/article-lookup/doi/10.1111/ced.12521</t>
  </si>
  <si>
    <t>Mutations of the BRAF gene in human cancer, by Davies et al. (Nature 2002; 417: 949-54)</t>
  </si>
  <si>
    <t>38(2):222-3</t>
  </si>
  <si>
    <t>https://pubmed.ncbi.nlm.nih.gov/23397951</t>
  </si>
  <si>
    <t>https://academic.oup.com/ced/article-lookup/doi/10.1111/ced.12015</t>
  </si>
  <si>
    <t>Obesity, genetics and the skin</t>
  </si>
  <si>
    <t>38(1):50-6; quiz 56</t>
  </si>
  <si>
    <t>https://pubmed.ncbi.nlm.nih.gov/23252752</t>
  </si>
  <si>
    <t>https://academic.oup.com/ced/article-lookup/doi/10.1111/ced.12024</t>
  </si>
  <si>
    <t>['Palanivel JA', 'Murphy JG', 'Millington GW', 'Shah SN']</t>
  </si>
  <si>
    <t>An unusual cause of a pigmented lesion</t>
  </si>
  <si>
    <t>22-Mar-2012</t>
  </si>
  <si>
    <t>37(7):819-21</t>
  </si>
  <si>
    <t>https://pubmed.ncbi.nlm.nih.gov/22439681</t>
  </si>
  <si>
    <t>https://academic.oup.com/ced/article-lookup/doi/10.1111/j.1365-2230.2011.04321.x</t>
  </si>
  <si>
    <t>['Beard MP', 'Millington GW']</t>
  </si>
  <si>
    <t>Recent developments in the specific dermatoses of pregnancy</t>
  </si>
  <si>
    <t>18-Oct-2011</t>
  </si>
  <si>
    <t>37(1):1-4; quiz 5</t>
  </si>
  <si>
    <t>https://pubmed.ncbi.nlm.nih.gov/22007708</t>
  </si>
  <si>
    <t>https://academic.oup.com/ced/article-lookup/doi/10.1111/j.1365-2230.2011.04173.x</t>
  </si>
  <si>
    <t>['Shipman AR', 'Millington GW']</t>
  </si>
  <si>
    <t>Obesity and the skin</t>
  </si>
  <si>
    <t>165(4):743-50</t>
  </si>
  <si>
    <t>https://pubmed.ncbi.nlm.nih.gov/21564065</t>
  </si>
  <si>
    <t>https://academic.oup.com/bjd/article-lookup/doi/10.1111/j.1365-2133.2011.10393.x</t>
  </si>
  <si>
    <t>['Karalis A', 'Tischkowitz M', 'Millington GW']</t>
  </si>
  <si>
    <t>Dermatological manifestations of inherited cancer syndromes in children</t>
  </si>
  <si>
    <t>164(2):245-56</t>
  </si>
  <si>
    <t>https://pubmed.ncbi.nlm.nih.gov/20973772</t>
  </si>
  <si>
    <t>https://academic.oup.com/bjd/article-lookup/doi/10.1111/j.1365-2133.2010.10100.x</t>
  </si>
  <si>
    <t>['Rathore T', 'Millington GW']</t>
  </si>
  <si>
    <t>Mycotic pseudoleuconychia affecting the fingernails</t>
  </si>
  <si>
    <t>22-Feb-2010</t>
  </si>
  <si>
    <t>35(5):558-9</t>
  </si>
  <si>
    <t>https://pubmed.ncbi.nlm.nih.gov/20184612</t>
  </si>
  <si>
    <t>https://academic.oup.com/ced/article-lookup/doi/10.1111/j.1365-2230.2010.03792.x</t>
  </si>
  <si>
    <t>['Al Fares A', 'Millington GW', 'Tischkowitz M']</t>
  </si>
  <si>
    <t>Dermatological features of inherited cancer syndromes in adults</t>
  </si>
  <si>
    <t>19-Mar-2010</t>
  </si>
  <si>
    <t>35(5):462-7</t>
  </si>
  <si>
    <t>https://pubmed.ncbi.nlm.nih.gov/20345987</t>
  </si>
  <si>
    <t>https://academic.oup.com/ced/article-lookup/doi/10.1111/j.1365-2230.2010.03811.x</t>
  </si>
  <si>
    <t>['Tanaka A', 'Lai-Cheong JE', 'van den Akker PC', 'Nagy N', 'Millington G', 'Diercks GF', 'van Voorst Vader PC', 'Clements SE', 'Almaani N', 'Techanukul T', 'Hide M', 'South AP', 'McGrath JA']</t>
  </si>
  <si>
    <t>The molecular skin pathology of familial primary localized cutaneous amyloidosis</t>
  </si>
  <si>
    <t>May-2010</t>
  </si>
  <si>
    <t>19(5):416-23</t>
  </si>
  <si>
    <t>https://pubmed.ncbi.nlm.nih.gov/20507362</t>
  </si>
  <si>
    <t>https://onlinelibrary.wiley.com/doi/10.1111/j.1600-0625.2010.01083.x</t>
  </si>
  <si>
    <t>['Halford J', 'Hunt L', 'Millington G']</t>
  </si>
  <si>
    <t>Hyperhidrosis</t>
  </si>
  <si>
    <t>7-Apr-2009</t>
  </si>
  <si>
    <t>338:b1166</t>
  </si>
  <si>
    <t>https://pubmed.ncbi.nlm.nih.gov/19351672</t>
  </si>
  <si>
    <t>https://www.bmj.com/lookup/pmidlookup?view=long&amp;pmid=19351672</t>
  </si>
  <si>
    <t>Epigenetics and dermatological disease</t>
  </si>
  <si>
    <t>Pharmacogenomics</t>
  </si>
  <si>
    <t>9(12):1835-50</t>
  </si>
  <si>
    <t>https://pubmed.ncbi.nlm.nih.gov/19072642</t>
  </si>
  <si>
    <t>https://www.tandfonline.com/doi/full/10.2217/14622416.9.12.1835</t>
  </si>
  <si>
    <t>['Millington GW', 'Shah SN']</t>
  </si>
  <si>
    <t>A case of pigmented fungiform lingual papillae in an Indian woman</t>
  </si>
  <si>
    <t>21(5):705</t>
  </si>
  <si>
    <t>https://pubmed.ncbi.nlm.nih.gov/17448002</t>
  </si>
  <si>
    <t>https://onlinelibrary.wiley.com/doi/10.1111/j.1468-3083.2006.02000.x</t>
  </si>
  <si>
    <t>Genomic imprinting and dermatological disease</t>
  </si>
  <si>
    <t>31(5):681-8</t>
  </si>
  <si>
    <t>https://pubmed.ncbi.nlm.nih.gov/16901310</t>
  </si>
  <si>
    <t>https://academic.oup.com/ced/article-lookup/doi/10.1111/j.1365-2230.2006.02233.x</t>
  </si>
  <si>
    <t>Proopiomelanocortin (POMC): the cutaneous roles of its melanocortin products and receptors</t>
  </si>
  <si>
    <t>31(3):407-12</t>
  </si>
  <si>
    <t>https://pubmed.ncbi.nlm.nih.gov/16681590</t>
  </si>
  <si>
    <t>https://academic.oup.com/ced/article-lookup/doi/10.1111/j.1365-2230.2006.02128.x</t>
  </si>
  <si>
    <t>['Katchen B', 'Dancik S', 'Millington G']</t>
  </si>
  <si>
    <t>Percutaneous penetration and metabolism of topical (14C)flutamide in men</t>
  </si>
  <si>
    <t>Jun-1976</t>
  </si>
  <si>
    <t>66(6):379-82</t>
  </si>
  <si>
    <t>https://pubmed.ncbi.nlm.nih.gov/932487</t>
  </si>
  <si>
    <t>https://linkinghub.elsevier.com/retrieve/pii/S0022-202X(15)44757-8</t>
  </si>
  <si>
    <t>Chalmers J</t>
  </si>
  <si>
    <t>Chalmers JR</t>
  </si>
  <si>
    <t>['Harman KE', 'Barha J', 'Chalmers JR', 'Dart JKG', 'Davies I', 'Ellis P', 'Grindlay D', 'Hampton PJ', 'Hill S', 'Hockey S', 'Lloyd-Lavery A', 'McPhee M', 'Murphy R', 'Rauz S', 'Setterfield JF', 'Thompson I', 'Westmoreland M', 'Waistell C']</t>
  </si>
  <si>
    <t>The top 10 research priorities for the treatment of bullous pemphigoid, mucous membrane pemphigoid and pemphigus vulgaris in the UK: results of a James Lind Alliance Priority Setting Partnership</t>
  </si>
  <si>
    <t>189(4):469-498</t>
  </si>
  <si>
    <t>https://pubmed.ncbi.nlm.nih.gov/37201904</t>
  </si>
  <si>
    <t>https://academic.oup.com/bjd/article-lookup/doi/10.1093/bjd/ljad140</t>
  </si>
  <si>
    <t>['Leshem YA', 'Chalmers JR', 'Apfelbacher C', 'Katoh N', 'Gerbens LAA', 'Schmitt J', 'Spuls PI', 'Thomas KS', 'Howells L', 'Williams HC', 'Simpson EL']</t>
  </si>
  <si>
    <t>Measuring Atopic Eczema Control and Itch Intensity in Clinical Practice: A Consensus Statement From the Harmonising Outcome Measures for Eczema in Clinical Practice (HOME-CP) Initiative</t>
  </si>
  <si>
    <t>158(12):1429-1435</t>
  </si>
  <si>
    <t>Consensus Development Conference | Journal Article | Research Support, Non-U.S. Gov't</t>
  </si>
  <si>
    <t>https://jamanetwork.com/journals/jamadermatology/fullarticle/10.1001/jamadermatol.2022.4211</t>
  </si>
  <si>
    <t>['Capozza K', 'Schwartz A', 'Lang JE', 'Chalmers J', 'Camilo J', 'Abuabara K', 'Kelley K', 'Harrison J', 'Vastrup A', 'Stancavich L', 'Tai A', 'Kimball AB', 'Finlay AY']</t>
  </si>
  <si>
    <t>Impact of childhood atopic dermatitis on life decisions for caregivers and families</t>
  </si>
  <si>
    <t>29-Jan-2022</t>
  </si>
  <si>
    <t>36(6):e451-e454</t>
  </si>
  <si>
    <t>https://pubmed.ncbi.nlm.nih.gov/35048408</t>
  </si>
  <si>
    <t>https://onlinelibrary.wiley.com/doi/10.1111/jdv.17943</t>
  </si>
  <si>
    <t>['Williams HC', 'Schmitt J', 'Thomas KS', 'Spuls PI', 'Simpson EL', 'Apfelbacher CJ', 'Chalmers JR', 'Furue M', 'Katoh N', 'Gerbens LAA', 'Leshem YA', 'Howells L', 'Singh JA', 'Boers M']</t>
  </si>
  <si>
    <t>The HOME Core outcome set for clinical trials of atopic dermatitis</t>
  </si>
  <si>
    <t>26-Mar-2022</t>
  </si>
  <si>
    <t>149(6):1899-1911</t>
  </si>
  <si>
    <t>https://pubmed.ncbi.nlm.nih.gov/35351441</t>
  </si>
  <si>
    <t>https://www.clinicalkey.com/content/playBy/pii?v=S0091-6749(22)00389-X</t>
  </si>
  <si>
    <t>['Persson MS', 'Harman KE', 'Thomas KS', 'Chalmers JR', 'Vinogradova Y', 'Langan SM', 'Hippisley-Cox J', 'Gran S']</t>
  </si>
  <si>
    <t>Long-term oral prednisolone exposure in primary care for bullous pemphigoid: population-based study</t>
  </si>
  <si>
    <t>25-Nov-2021</t>
  </si>
  <si>
    <t>71(713):e904-e911</t>
  </si>
  <si>
    <t>https://pubmed.ncbi.nlm.nih.gov/34607796</t>
  </si>
  <si>
    <t>https://europepmc.org/abstract/MED/34607796</t>
  </si>
  <si>
    <t>['Bradshaw LE', 'Haines RH', 'Thomas KS', 'Chalmers JR', 'Irvine AD', 'Williams HC', 'Brown SJ']</t>
  </si>
  <si>
    <t>Clinical examination for hyperlinear palms to determine filaggrin genotype: A diagnostic test accuracy study</t>
  </si>
  <si>
    <t>18-Oct-2021</t>
  </si>
  <si>
    <t>51(11):1421-1428</t>
  </si>
  <si>
    <t>Clinical Study | Journal Article | Research Support, Non-U.S. Gov't</t>
  </si>
  <si>
    <t>https://pubmed.ncbi.nlm.nih.gov/34608691</t>
  </si>
  <si>
    <t>https://onlinelibrary.wiley.com/doi/10.1111/cea.14025</t>
  </si>
  <si>
    <t>['Stuart BL', 'Howells L', 'Pattinson RL', 'Chalmers JR', 'Grindlay D', 'Rogers NK', 'Grinich E', 'Pawlitschek T', 'Simpson EL', 'Thomas KS']</t>
  </si>
  <si>
    <t>Measurement properties of patient-reported outcome measures for eczema control: a systematic review</t>
  </si>
  <si>
    <t>35(10):1987-1993</t>
  </si>
  <si>
    <t>https://pubmed.ncbi.nlm.nih.gov/33977561</t>
  </si>
  <si>
    <t>https://onlinelibrary.wiley.com/doi/10.1111/jdv.17335</t>
  </si>
  <si>
    <t>['Thomas KS', 'Apfelbacher CA', 'Chalmers JR', 'Simpson E', 'Spuls PI', 'Gerbens LAA', 'Williams HC', 'Schmitt J', 'Gabes M', 'Howells L', 'Stuart BL', 'Grinich E', 'Pawlitschek T', 'Burton T', 'Howie L', 'Gadkari A', 'Eckert L', 'Ebata T', 'Boers M', 'Saeki H', 'Nakahara T', 'Katoh N']</t>
  </si>
  <si>
    <t>Recommended core outcome instruments for health-related quality of life, long-term control and itch intensity in atopic eczema trials: results of the HOME VII consensus meeting</t>
  </si>
  <si>
    <t>8-Feb-2021</t>
  </si>
  <si>
    <t>185(1):139-146</t>
  </si>
  <si>
    <t>https://pubmed.ncbi.nlm.nih.gov/33393074</t>
  </si>
  <si>
    <t>https://europepmc.org/abstract/MED/33393074</t>
  </si>
  <si>
    <t>['Williams HC', 'Rogers NK', 'Chalmers JR', 'Thomas KS']</t>
  </si>
  <si>
    <t>Scoping the international impact from four independent national dermatology trials</t>
  </si>
  <si>
    <t>8-Dec-2020</t>
  </si>
  <si>
    <t>46(4):657-662</t>
  </si>
  <si>
    <t>https://pubmed.ncbi.nlm.nih.gov/33179251</t>
  </si>
  <si>
    <t>https://academic.oup.com/ced/article-lookup/doi/10.1111/ced.14506</t>
  </si>
  <si>
    <t>['Jabbar-Lopez ZK', 'Ung CY', 'Alexander H', 'Gurung N', 'Chalmers J', 'Danby S', 'Cork MJ', 'Peacock JL', 'Flohr C']</t>
  </si>
  <si>
    <t>The effect of water hardness on atopic eczema, skin barrier function: A systematic review, meta-analysis</t>
  </si>
  <si>
    <t>13-Dec-2020</t>
  </si>
  <si>
    <t>51(3):430-451</t>
  </si>
  <si>
    <t>https://pubmed.ncbi.nlm.nih.gov/33259122</t>
  </si>
  <si>
    <t>https://onlinelibrary.wiley.com/doi/10.1111/cea.13797</t>
  </si>
  <si>
    <t>['Kelleher MM', 'Cro S', 'Van Vogt E', 'Cornelius V', 'Lodrup Carlsen KC', 'Ove Skjerven H', 'Rehbinder EM', 'Lowe A', 'Dissanayake E', 'Shimojo N', 'Yonezawa K', 'Ohya Y', 'Yamamoto-Hanada K', 'Morita K', 'Cork M', 'Cooke A', 'Simpson EL', 'McClanahan D', 'Weidinger S', 'Schmitt J', 'Axon E', 'Tran L', 'Surber C', 'Askie LM', 'Duley L', 'Chalmers JR', 'Williams HC', 'Boyle RJ']</t>
  </si>
  <si>
    <t>Skincare interventions in infants for preventing eczema and food allergy: A cochrane systematic review and individual participant data meta-analysis</t>
  </si>
  <si>
    <t>25-Feb-2021</t>
  </si>
  <si>
    <t>51(3):402-418</t>
  </si>
  <si>
    <t>https://pubmed.ncbi.nlm.nih.gov/33550675</t>
  </si>
  <si>
    <t>https://onlinelibrary.wiley.com/doi/10.1111/cea.13847</t>
  </si>
  <si>
    <t>['Kelleher MM', 'Cro S', 'Cornelius V', 'Lodrup Carlsen KC', 'Skjerven HO', 'Rehbinder EM', 'Lowe AJ', 'Dissanayake E', 'Shimojo N', 'Yonezawa K', 'Ohya Y', 'Yamamoto-Hanada K', 'Morita K', 'Axon E', 'Surber C', 'Cork M', 'Cooke A', 'Tran L', 'Van Vogt E', 'Schmitt J', 'Weidinger S', 'McClanahan D', 'Simpson E', 'Duley L', 'Askie LM', 'Chalmers JR', 'Williams HC', 'Boyle RJ']</t>
  </si>
  <si>
    <t>Skin care interventions in infants for preventing eczema and food allergy</t>
  </si>
  <si>
    <t>2(2):CD013534</t>
  </si>
  <si>
    <t>https://pubmed.ncbi.nlm.nih.gov/33545739</t>
  </si>
  <si>
    <t>https://europepmc.org/abstract/MED/33545739</t>
  </si>
  <si>
    <t>['Persson MSM', 'Harman KE', 'Thomas KS', 'Chalmers JR', 'Vinogradova Y', 'Langan SM', 'Hippisley-Cox J', 'Gran S']</t>
  </si>
  <si>
    <t>Using electronic health records to inform trial feasibility in a rare autoimmune blistering skin disease in England</t>
  </si>
  <si>
    <t>4-Feb-2021</t>
  </si>
  <si>
    <t>BMC medical research methodology</t>
  </si>
  <si>
    <t>21(1):22</t>
  </si>
  <si>
    <t>https://pubmed.ncbi.nlm.nih.gov/33541270</t>
  </si>
  <si>
    <t>https://bmcmedresmethodol.biomedcentral.com/articles/10.1186/s12874-021-01212-1</t>
  </si>
  <si>
    <t>11-Nov-2020</t>
  </si>
  <si>
    <t>https://pubmed.ncbi.nlm.nih.gov/33179283</t>
  </si>
  <si>
    <t>https://academic.oup.com/bjd/article-lookup/doi/10.1111/bjd.19673</t>
  </si>
  <si>
    <t>['Williams HC', 'Chalmers J']</t>
  </si>
  <si>
    <t>Prevention of Atopic Dermatitis</t>
  </si>
  <si>
    <t>9-Jun-2020</t>
  </si>
  <si>
    <t>100(12):adv00166</t>
  </si>
  <si>
    <t>https://pubmed.ncbi.nlm.nih.gov/32419030</t>
  </si>
  <si>
    <t>https://europepmc.org/abstract/MED/32419030</t>
  </si>
  <si>
    <t>['Leshem YA', 'Chalmers JR', 'Apfelbacher C', 'Furue M', 'Gerbens LAA', 'Prinsen CAC', 'Schmitt J', 'Spuls PI', 'Thomas KS', 'Williams HC', 'Simpson EL']</t>
  </si>
  <si>
    <t>Measuring atopic eczema symptoms in clinical practice: The first consensus statement from the Harmonising Outcome Measures for Eczema in clinical practice initiative</t>
  </si>
  <si>
    <t>8-Jan-2020</t>
  </si>
  <si>
    <t>82(5):1181-1186</t>
  </si>
  <si>
    <t>https://pubmed.ncbi.nlm.nih.gov/31926221</t>
  </si>
  <si>
    <t>https://www.clinicalkey.com/content/playBy/pii?v=S0190-9622(20)30029-3</t>
  </si>
  <si>
    <t>['Prinsen CAC', 'Spuls PI', 'Kottner J', 'Thomas KS', 'Apfelbacher C', 'Chalmers JR', 'Deckert S', 'Furue M', 'Gerbens L', 'Kirkham J', 'Simpson EL', 'Alam M', 'Balzer K', 'Beeckman D', 'Eleftheriadou V', 'Ezzedine K', 'Horbach SER', 'Ingram JR', 'Layton AM', 'Weller K', 'Wild T', 'Wolkerstorfer A', 'Williams HC', 'Schmitt J']</t>
  </si>
  <si>
    <t>Navigating the landscape of core outcome set development in dermatology</t>
  </si>
  <si>
    <t>13-Mar-2019</t>
  </si>
  <si>
    <t>81(1):297-305</t>
  </si>
  <si>
    <t>https://pubmed.ncbi.nlm.nih.gov/30878565</t>
  </si>
  <si>
    <t>https://www.clinicalkey.com/content/playBy/pii?v=S0190-9622(19)30423-2</t>
  </si>
  <si>
    <t>['Howells L', 'Thomas KS', 'Sears AV', 'Nasr I', 'Wollenberg A', 'Schuttelaar MLA', 'Romeijn GLE', 'Paller AS', 'Mueller K', 'Doytcheva K', 'Kataoka Y', 'Daguze J', 'Barbarot S', 'von Kobyletzki LB', 'Beckman L', 'Ratib S', 'Cowdell F', 'Santer M', 'Chalmers JR']</t>
  </si>
  <si>
    <t>Defining and measuring 'eczema control': an international qualitative study to explore the views of those living with and treating atopic eczema</t>
  </si>
  <si>
    <t>8-Apr-2019</t>
  </si>
  <si>
    <t>33(6):1124-1132</t>
  </si>
  <si>
    <t>https://pubmed.ncbi.nlm.nih.gov/30720903</t>
  </si>
  <si>
    <t>https://europepmc.org/abstract/MED/30720903</t>
  </si>
  <si>
    <t>['Teasdale E', 'Lalonde A', 'Muller I', 'Chalmers J', 'Smart P', 'Hooper J', 'El-Gohary M', 'Thomas KS', 'Santer M']</t>
  </si>
  <si>
    <t>Patients' understanding of cellulitis and their information needs: a mixed-methods study in primary and secondary care</t>
  </si>
  <si>
    <t>11-Mar-2019</t>
  </si>
  <si>
    <t>69(681):e279-e286</t>
  </si>
  <si>
    <t>https://pubmed.ncbi.nlm.nih.gov/30858335</t>
  </si>
  <si>
    <t>https://europepmc.org/abstract/MED/30858335</t>
  </si>
  <si>
    <t>['Teasdale EJ', 'Lalonde A', 'Muller I', 'Chalmers J', 'Smart P', 'Hooper J', 'El-Gohary M', 'Thomas KS', 'Santer M']</t>
  </si>
  <si>
    <t>Patients' understanding of cellulitis and views about how best to prevent recurrent episodes: mixed-methods study in primary and secondary care</t>
  </si>
  <si>
    <t>24-Jan-2019</t>
  </si>
  <si>
    <t>180(4):810-820</t>
  </si>
  <si>
    <t>https://pubmed.ncbi.nlm.nih.gov/30451281</t>
  </si>
  <si>
    <t>https://europepmc.org/abstract/MED/30451281</t>
  </si>
  <si>
    <t>['Al-Naqeeb J', 'Danner S', 'Fagnan LJ', 'Ramsey K', 'Michaels L', 'Mitchell J', 'Branca K', 'Morris C', 'Nease DE Jr', 'Zittleman L', 'Levy B', 'Daly J', 'Hahn D', 'Dolor RJ', 'Williams HC', 'Chalmers JR', 'Hanifin J', 'Tofte S', 'Zuckerman KE', 'Hansis K', 'Gundersen M', 'Block J', 'Karr F', 'Dunbrasky S', 'Siebe K', 'Dillon K', 'Cibotti R', 'Lapidus J', 'Simpson EL']</t>
  </si>
  <si>
    <t>The Burden of Childhood Atopic Dermatitis in the Primary Care Setting: A Report from the Meta-LARC Consortium</t>
  </si>
  <si>
    <t>Journal of the American Board of Family Medicine : JABFM</t>
  </si>
  <si>
    <t>32(2):191-200</t>
  </si>
  <si>
    <t>Journal Article | Multicenter Study | Research Support, N.I.H., Extramural</t>
  </si>
  <si>
    <t>https://pubmed.ncbi.nlm.nih.gov/30850455</t>
  </si>
  <si>
    <t>http://www.jabfm.org/cgi/pmidlookup?view=long&amp;pmid=30850455</t>
  </si>
  <si>
    <t>['Santer M', 'Lalonde A', 'Francis NA', 'Smart P', 'Hooper J', 'Teasdale E', 'Del Mar C', 'Chalmers JR', 'Thomas KS']</t>
  </si>
  <si>
    <t>Management of cellulitis: current practice and research questions</t>
  </si>
  <si>
    <t>68(677):595-596</t>
  </si>
  <si>
    <t>https://pubmed.ncbi.nlm.nih.gov/30498163</t>
  </si>
  <si>
    <t>https://europepmc.org/abstract/MED/30498163</t>
  </si>
  <si>
    <t>['Chalmers JR', 'Danby S']</t>
  </si>
  <si>
    <t>Towards a better understanding of outcome measurement instruments for atopic eczema</t>
  </si>
  <si>
    <t>179(2):246-247</t>
  </si>
  <si>
    <t>https://pubmed.ncbi.nlm.nih.gov/30141558</t>
  </si>
  <si>
    <t>https://academic.oup.com/bjd/article-lookup/doi/10.1111/bjd.16827</t>
  </si>
  <si>
    <t>['Grinich EE', 'Schmitt J', 'Küster D', 'Spuls PI', 'Williams HC', 'Chalmers JR', 'Thomas KS', 'Apfelbacher C', 'Prinsen CAC', 'Furue M', 'Stuart B', 'Carter B', 'Simpson EL']</t>
  </si>
  <si>
    <t>Standardized reporting of the Eczema Area and Severity Index (EASI) and the Patient-Oriented Eczema Measure (POEM): a recommendation by the Harmonising Outcome Measures for Eczema (HOME) Initiative</t>
  </si>
  <si>
    <t>25-Jun-2018</t>
  </si>
  <si>
    <t>179(2):540-541</t>
  </si>
  <si>
    <t>https://pubmed.ncbi.nlm.nih.gov/29747242</t>
  </si>
  <si>
    <t>https://academic.oup.com/bjd/article-lookup/doi/10.1111/bjd.16732</t>
  </si>
  <si>
    <t>['Chalmers JR', 'Thomas KS', 'Apfelbacher C', 'Williams HC', 'Prinsen CA', 'Spuls PI', 'Simpson E', 'Gerbens LAA', 'Boers M', 'Barbarot S', 'Stalder JF', 'Abuabara K', 'Aoki V', 'Ardeleanu M', 'Armstrong J', 'Bang B', 'Berents TL', 'Burton T', 'Butler L', 'Chubachi T', 'Cresswell-Melville A', 'DeLozier A', 'Eckert L', 'Eichenfield L', 'Flohr C', 'Futamura M', 'Gadkari A', 'Gjerde ES', 'van Halewijn KF', 'Hawkes C', 'Howells L', 'Howie L', 'Humphreys R', 'Ishii HA', 'Kataoka Y', 'Katayama I', 'Kouwenhoven W', 'Langan SM', 'Leshem YA', 'Merhand S', 'Mina-Osorio P', 'Murota H', 'Nakahara T', 'Nunes FP', 'Nygaard U', 'Nygårdas M', 'Ohya Y', 'Ono E', 'Rehbinder E', 'Rogers NK', 'Romeijn GLE', 'Schuttelaar MLA', 'Sears AV', 'Simpson MA', 'Singh JA', 'Srour J', 'Stuart B', 'Svensson Å', 'Talmo G', 'Talmo H', 'Teixeira HD', 'Thyssen JP', 'Todd G', 'Torchet F', 'Volke A', 'von Kobyletzki L', 'Weisshaar E', 'Wollenberg A', 'Zaniboni M']</t>
  </si>
  <si>
    <t>Report from the fifth international consensus meeting to harmonize core outcome measures for atopic eczema/dermatitis clinical trials (HOME initiative)</t>
  </si>
  <si>
    <t>19-Apr-2018</t>
  </si>
  <si>
    <t>178(5):e332-e341</t>
  </si>
  <si>
    <t>https://pubmed.ncbi.nlm.nih.gov/29672835</t>
  </si>
  <si>
    <t>https://academic.oup.com/bjd/article-lookup/doi/10.1111/bjd.16543</t>
  </si>
  <si>
    <t>['Kottner J', 'Jacobi L', 'Hahnel E', 'Alam M', 'Balzer K', 'Beeckman D', 'Busard C', 'Chalmers J', 'Deckert S', 'Eleftheriadou V', 'Furlan K', 'Horbach SER', 'Kirkham J', 'Nast A', 'Spuls P', 'Thiboutot D', 'Thorlacius L', 'Weller K', 'Williams HC', 'Schmitt J']</t>
  </si>
  <si>
    <t>Core outcome sets in dermatology: report from the second meeting of the International Cochrane Skin Group Core Outcome Set Initiative</t>
  </si>
  <si>
    <t>14-Feb-2018</t>
  </si>
  <si>
    <t>178(4):e279-e285</t>
  </si>
  <si>
    <t>https://pubmed.ncbi.nlm.nih.gov/29441525</t>
  </si>
  <si>
    <t>https://academic.oup.com/bjd/article-lookup/doi/10.1111/bjd.16324</t>
  </si>
  <si>
    <t>['Howells LM', 'Chalmers JR', 'Cowdell F', 'Ratib S', 'Santer M', 'Thomas KS']</t>
  </si>
  <si>
    <t>When it goes back to my normal I suppose': a qualitative study using online focus groups to explore perceptions of 'control' among people with eczema and parents of children with eczema in the UK</t>
  </si>
  <si>
    <t>15-Nov-2017</t>
  </si>
  <si>
    <t>7(11):e017731</t>
  </si>
  <si>
    <t>https://pubmed.ncbi.nlm.nih.gov/29146642</t>
  </si>
  <si>
    <t>https://europepmc.org/abstract/MED/29146642</t>
  </si>
  <si>
    <t>['Williams HC', 'Chalmers JR', 'Nunn AJ', 'Kirtschig G', 'Schmidt E']</t>
  </si>
  <si>
    <t>The BLISTER study: possible overestimation of tetracycline efficacy - Authors' reply</t>
  </si>
  <si>
    <t>19-Aug-2017</t>
  </si>
  <si>
    <t>390(10096):735-736</t>
  </si>
  <si>
    <t>https://pubmed.ncbi.nlm.nih.gov/28831990</t>
  </si>
  <si>
    <t>https://www.clinicalkey.com/content/playBy/pii?v=S0140-6736(17)31790-7</t>
  </si>
  <si>
    <t>['Spuls PI', 'Gerbens LAA', 'Simpson E', 'Apfelbacher CJ', 'Chalmers JR', 'Thomas KS', 'Prinsen CAC', 'von Kobyletzki LB', 'Singh JA', 'Williams HC', 'Schmitt J']</t>
  </si>
  <si>
    <t>Patient-Oriented Eczema Measure (POEM), a core instrument to measure symptoms in clinical trials: a Harmonising Outcome Measures for Eczema (HOME) statement</t>
  </si>
  <si>
    <t>176(4):979-984</t>
  </si>
  <si>
    <t>https://pubmed.ncbi.nlm.nih.gov/27858989</t>
  </si>
  <si>
    <t>https://core.ac.uk/reader/76975045?utm_source=linkout</t>
  </si>
  <si>
    <t>['von Kobyletzki LB', 'Thomas KS', 'Schmitt J', 'Chalmers JR', 'Deckert S', 'Aoki V', 'Weisshaar E', 'Ojo JA', 'Svensson Å']</t>
  </si>
  <si>
    <t>What Factors are Important to Patients when Assessing Treatment Response: An International Cross-sectional Survey</t>
  </si>
  <si>
    <t>4-Jan-2017</t>
  </si>
  <si>
    <t>97(1):86-90</t>
  </si>
  <si>
    <t>https://pubmed.ncbi.nlm.nih.gov/27305646</t>
  </si>
  <si>
    <t>https://medicaljournalssweden.se/actadv/article/view/4909</t>
  </si>
  <si>
    <t>['Gerbens LA', 'Prinsen CA', 'Chalmers JR', 'Drucker AM', 'von Kobyletzki LB', 'Limpens J', 'Nankervis H', 'Svensson Å', 'Terwee CB', 'Zhang J', 'Apfelbacher CJ', 'Spuls PI']</t>
  </si>
  <si>
    <t>Evaluation of the measurement properties of symptom measurement instruments for atopic eczema: a systematic review</t>
  </si>
  <si>
    <t>72(1):146-163</t>
  </si>
  <si>
    <t>https://pubmed.ncbi.nlm.nih.gov/27322918</t>
  </si>
  <si>
    <t>https://onlinelibrary.wiley.com/doi/10.1111/all.12959</t>
  </si>
  <si>
    <t>['Thomas KS', 'Batchelor JM', 'Bath-Hextall F', 'Chalmers JR', 'Clarke T', 'Crowe S', 'Delamere FM', 'Eleftheriadou V', 'Evans N', 'Firkins L', 'Greenlaw N', 'Lansbury L', 'Lawton S', 'Layfield C', 'Leonardi-Bee J', 'Mason J', 'Mitchell E', 'Nankervis H', 'Norrie J', 'Nunn A', 'Ormerod AD', 'Patel R', 'Perkins W', 'Ravenscroft JC', 'Schmitt J', 'Simpson E', 'Whitton ME', 'Williams HC']</t>
  </si>
  <si>
    <t>A programme of research to set priorities and reduce uncertainties for the prevention and treatment of skin disease</t>
  </si>
  <si>
    <t>Review | Book</t>
  </si>
  <si>
    <t>https://pubmed.ncbi.nlm.nih.gov/27977093</t>
  </si>
  <si>
    <t>https://www.ncbi.nlm.nih.gov/books/NBK401885</t>
  </si>
  <si>
    <t>['Gerbens LA', 'Chalmers JR', 'Rogers NK', 'Nankervis H', 'Spuls PI']</t>
  </si>
  <si>
    <t>Reporting of symptoms in randomized controlled trials of atopic eczema treatments: a systematic review</t>
  </si>
  <si>
    <t>28-Jul-2016</t>
  </si>
  <si>
    <t>175(4):678-86</t>
  </si>
  <si>
    <t>https://pubmed.ncbi.nlm.nih.gov/27012805</t>
  </si>
  <si>
    <t>https://academic.oup.com/bjd/article-lookup/doi/10.1111/bjd.14588</t>
  </si>
  <si>
    <t>['Heinl D', 'Chalmers J', 'Nankervis H', 'Apfelbacher CJ']</t>
  </si>
  <si>
    <t>Eczema Trials: Quality of Life Instruments Used and Their Relation to Patient-reported Outcomes. A Systematic Review</t>
  </si>
  <si>
    <t>15-Jun-2016</t>
  </si>
  <si>
    <t>96(5):596-601</t>
  </si>
  <si>
    <t>https://pubmed.ncbi.nlm.nih.gov/26676847</t>
  </si>
  <si>
    <t>https://medicaljournalssweden.se/actadv/article/view/6108</t>
  </si>
  <si>
    <t>['Heinl D', 'Prinsen CA', 'Deckert S', 'Chalmers JR', 'Drucker AM', 'Ofenloch R', 'Humphreys R', 'Sach T', 'Chamlin SL', 'Schmitt J', 'Apfelbacher C']</t>
  </si>
  <si>
    <t>Measurement properties of adult quality-of-life measurement instruments for eczema: a systematic review</t>
  </si>
  <si>
    <t>16-Dec-2015</t>
  </si>
  <si>
    <t>71(3):358-70</t>
  </si>
  <si>
    <t>https://pubmed.ncbi.nlm.nih.gov/26564008</t>
  </si>
  <si>
    <t>https://onlinelibrary.wiley.com/doi/10.1111/all.12806</t>
  </si>
  <si>
    <t>['Schmitt J', 'Deckert S', 'Alam M', 'Apfelbacher C', 'Barbaric J', 'Bauer A', 'Chalmers J', 'Chosidow O', 'Delamere F', 'Doney E', 'Eleftheriadou V', 'Grainge M', 'Johannsen L', 'Kottner J', 'Le Cleach L', 'Mayer A', 'Pinart M', 'Prescott L', 'Prinsen CA', 'Ratib S', 'Schlager JG', 'Sharma M', 'Thomas KS', 'Weberschock T', 'Weller K', 'Werner RN', 'Wild T', 'Wilkes SR', 'Williams HC']</t>
  </si>
  <si>
    <t>Report from the kick-off meeting of the Cochrane Skin Group Core Outcome Set Initiative (CSG-COUSIN)</t>
  </si>
  <si>
    <t>18-Jan-2016</t>
  </si>
  <si>
    <t>174(2):287-95</t>
  </si>
  <si>
    <t>https://pubmed.ncbi.nlm.nih.gov/26779929</t>
  </si>
  <si>
    <t>https://academic.oup.com/bjd/article-lookup/doi/10.1111/bjd.14337</t>
  </si>
  <si>
    <t>['Williams HC', 'Apfelbacher C', 'Chalmers JR', 'Schmitt J', 'Simpson EL', 'Spuls PI', 'Thomas KS']</t>
  </si>
  <si>
    <t>Clearing up misunderstandings around core outcomes for atopic dermatitis</t>
  </si>
  <si>
    <t>173(2):623-4; discussion 624-5</t>
  </si>
  <si>
    <t>https://pubmed.ncbi.nlm.nih.gov/25819300</t>
  </si>
  <si>
    <t>https://academic.oup.com/bjd/article-lookup/doi/10.1111/bjd.13787</t>
  </si>
  <si>
    <t>['Simpson EL', 'Williams H', 'Chalmers J']</t>
  </si>
  <si>
    <t>Reply: To PMID 25282563</t>
  </si>
  <si>
    <t>135(6):1664</t>
  </si>
  <si>
    <t>https://pubmed.ncbi.nlm.nih.gov/26051954</t>
  </si>
  <si>
    <t>https://www.clinicalkey.com/content/playBy/pii?v=S0091-6749(15)00419-4</t>
  </si>
  <si>
    <t>['Chalmers J', 'Deckert S', 'Schmitt J']</t>
  </si>
  <si>
    <t>Reaching clinically relevant outcome measures for new pharmacotherapy and immunotherapy of atopic eczema</t>
  </si>
  <si>
    <t>Current opinion in allergy and clinical immunology</t>
  </si>
  <si>
    <t>15(3):227-33</t>
  </si>
  <si>
    <t>https://pubmed.ncbi.nlm.nih.gov/26153875</t>
  </si>
  <si>
    <t>https://journals.lww.com/00130832-201506000-00007</t>
  </si>
  <si>
    <t>['Apfelbacher CJ', 'Heinl D', 'Prinsen CA', 'Deckert S', 'Chalmers J', 'Ofenloch R', 'Humphreys R', 'Sach T', 'Chamlin S', 'Schmitt J']</t>
  </si>
  <si>
    <t>Measurement properties of adult quality-of-life measurement instruments for eczema: protocol for a systematic review</t>
  </si>
  <si>
    <t>4:48</t>
  </si>
  <si>
    <t>https://pubmed.ncbi.nlm.nih.gov/25927828</t>
  </si>
  <si>
    <t>https://systematicreviewsjournal.biomedcentral.com/articles/10.1186/s13643-015-0041-3</t>
  </si>
  <si>
    <t>['Schmitt J', 'Apfelbacher C', 'Spuls PI', 'Thomas KS', 'Simpson EL', 'Furue M', 'Chalmers J', 'Williams HC']</t>
  </si>
  <si>
    <t>The Harmonizing Outcome Measures for Eczema (HOME) roadmap: a methodological framework to develop core sets of outcome measurements in dermatology</t>
  </si>
  <si>
    <t>4-Sep-2014</t>
  </si>
  <si>
    <t>135(1):24-30</t>
  </si>
  <si>
    <t>https://pubmed.ncbi.nlm.nih.gov/25186228</t>
  </si>
  <si>
    <t>https://linkinghub.elsevier.com/retrieve/pii/S0022-202X(15)37064-0</t>
  </si>
  <si>
    <t>['Chalmers JR', 'Schmitt J', 'Apfelbacher C', 'Dohil M', 'Eichenfield LF', 'Simpson EL', 'Singh J', 'Spuls P', 'Thomas KS', 'Admani S', 'Aoki V', 'Ardeleanu M', 'Barbarot S', 'Berger T', 'Bergman JN', 'Block J', 'Borok N', 'Burton T', 'Chamlin SL', 'Deckert S', 'DeKlotz CC', 'Graff LB', 'Hanifin JM', 'Hebert AA', 'Humphreys R', 'Katoh N', 'Kisa RM', 'Margolis DJ', 'Merhand S', 'Minnillo R', 'Mizutani H', 'Nankervis H', 'Ohya Y', 'Rodgers P', 'Schram ME', 'Stalder JF', 'Svensson A', 'Takaoka R', 'Teper A', 'Tom WL', 'von Kobyletzki L', 'Weisshaar E', 'Zelt S', 'Williams HC']</t>
  </si>
  <si>
    <t>Report from the third international consensus meeting to harmonise core outcome measures for atopic eczema/dermatitis clinical trials (HOME)</t>
  </si>
  <si>
    <t>14-Nov-2014</t>
  </si>
  <si>
    <t>171(6):1318-25</t>
  </si>
  <si>
    <t>Consensus Development Conference | Journal Article | Research Support, Non-U.S. Gov't | Systematic Review</t>
  </si>
  <si>
    <t>https://pubmed.ncbi.nlm.nih.gov/24980543</t>
  </si>
  <si>
    <t>https://europepmc.org/abstract/MED/24980543</t>
  </si>
  <si>
    <t>['Schmitt J', 'Spuls PI', 'Thomas KS', 'Simpson E', 'Furue M', 'Deckert S', 'Dohil M', 'Apfelbacher C', 'Singh JA', 'Chalmers J', 'Williams HC']</t>
  </si>
  <si>
    <t>The Harmonising Outcome Measures for Eczema (HOME) statement to assess clinical signs of atopic eczema in trials</t>
  </si>
  <si>
    <t>134(4):800-7</t>
  </si>
  <si>
    <t>https://pubmed.ncbi.nlm.nih.gov/25282560</t>
  </si>
  <si>
    <t>https://www.clinicalkey.com/content/playBy/pii?v=S0091-6749(14)01047-1</t>
  </si>
  <si>
    <t>['Schmitt J', 'Spuls P', 'Boers M', 'Thomas K', 'Chalmers J', 'Roekevisch E', 'Schram M', 'Allsopp R', 'Aoki V', 'Apfelbacher C', 'Bruijnzeel-Koomen C', 'Bruin-Weller M', 'Charman C', 'Cohen A', 'Dohil M', 'Flohr C', 'Furue M', 'Gieler U', 'Hooft L', 'Humphreys R', 'Ishii HA', 'Katayama I', 'Kouwenhoven W', 'Langan S', 'Lewis-Jones S', 'Merhand S', 'Murota H', 'Murrell DF', 'Nankervis H', 'Ohya Y', 'Oranje A', 'Otsuka H', 'Paul C', 'Rosenbluth Y', 'Saeki H', 'Schuttelaar ML', 'Stalder JF', 'Svensson A', 'Takaoka R', 'Wahlgren CF', 'Weidinger S', 'Wollenberg A', 'Williams H']</t>
  </si>
  <si>
    <t>Towards global consensus on outcome measures for atopic eczema research: results of the HOME II meeting</t>
  </si>
  <si>
    <t>30-Jul-2012</t>
  </si>
  <si>
    <t>67(9):1111-7</t>
  </si>
  <si>
    <t>https://pubmed.ncbi.nlm.nih.gov/22844983</t>
  </si>
  <si>
    <t>https://onlinelibrary.wiley.com/doi/10.1111/j.1398-9995.2012.02874.x</t>
  </si>
  <si>
    <t>['Simpson EL', 'Keck LE', 'Chalmers JR', 'Williams HC']</t>
  </si>
  <si>
    <t>How should an incident case of atopic dermatitis be defined? A systematic review of primary prevention studies</t>
  </si>
  <si>
    <t>15-Mar-2012</t>
  </si>
  <si>
    <t>130(1):137-44</t>
  </si>
  <si>
    <t>https://pubmed.ncbi.nlm.nih.gov/22424882</t>
  </si>
  <si>
    <t>https://www.clinicalkey.com/content/playBy/pii?v=S0091-6749(12)00268-0</t>
  </si>
  <si>
    <t>['Williams HC', 'Chalmers JR', 'Simpson EL']</t>
  </si>
  <si>
    <t>Prevention of atopic dermatitis</t>
  </si>
  <si>
    <t>3-Dec-2012</t>
  </si>
  <si>
    <t>F medicine reports</t>
  </si>
  <si>
    <t>4:24</t>
  </si>
  <si>
    <t>https://pubmed.ncbi.nlm.nih.gov/23236339</t>
  </si>
  <si>
    <t>https://europepmc.org/abstract/MED/23236339</t>
  </si>
  <si>
    <t>['Foisy M', 'Boyle RJ', 'Chalmers JR', 'Simpson EL', 'Williams HC']</t>
  </si>
  <si>
    <t>Overview of Reviews The prevention of eczema in infants and children: an overview of Cochrane and non-Cochrane reviews</t>
  </si>
  <si>
    <t>Sep-2011</t>
  </si>
  <si>
    <t>8-Sep-2011</t>
  </si>
  <si>
    <t>Evidencebased child health : a Cochrane review journal</t>
  </si>
  <si>
    <t>6(5):1322-1339</t>
  </si>
  <si>
    <t>https://pubmed.ncbi.nlm.nih.gov/22822349</t>
  </si>
  <si>
    <t>https://europepmc.org/abstract/MED/22822349</t>
  </si>
  <si>
    <t>['Thomas KS', 'Koller K', 'Foster K', 'Perdue J', 'Charlesworth L', 'Chalmers JR']</t>
  </si>
  <si>
    <t>The UK clinical research network--has it been a success for dermatology clinical trials?</t>
  </si>
  <si>
    <t>16-Jun-2011</t>
  </si>
  <si>
    <t>Trials</t>
  </si>
  <si>
    <t>12:153</t>
  </si>
  <si>
    <t>https://pubmed.ncbi.nlm.nih.gov/21679433</t>
  </si>
  <si>
    <t>https://trialsjournal.biomedcentral.com/articles/10.1186/1745-6215-12-153</t>
  </si>
  <si>
    <t>Steinhoff M</t>
  </si>
  <si>
    <t>['Traidl-Hoffmann C', 'Afghani J', 'Akdis CA', 'Akdis M', 'Aydin H', 'Bärenfaller K', 'Behrendt H', 'Bieber T', 'Bigliardi P', 'Bigliardi-Qi M', 'Bonefeld CM', 'Bösch S', 'Brüggen MC', 'Diemert S', 'Duchna HW', 'Fähndrich M', 'Fehr D', 'Fellmann M', 'Frei R', 'Garvey LH', 'Gharbo R', 'Gökkaya M', 'Grando K', 'Guillet C', 'Guler E', 'Gutermuth J', 'Herrmann N', 'Hijnen DJ', 'Hülpüsch C', 'Irvine AD', 'Jensen-Jarolim E', 'Kong HH', 'Koren H', 'Lang CCV', 'Lauener R', 'Maintz L', 'Mantel PY', 'Maverakis E', 'Möhrenschlager M', 'Müller S', 'Nadeau K', 'Neumann AU', "O'Mahony L", 'Rabenja FR', 'Renz H', 'Rhyner C', 'Rietschel E', 'Ring J', 'Roduit C', 'Sasaki M', 'Schenk M', 'Schröder J', 'Simon D', 'Simon HU', 'Sokolowska M', 'Ständer S', 'Steinhoff M', 'Piccirillo DS', 'Taïeb A', 'Takaoka R', 'Tapparo M', 'Teixeira H', 'Thyssen JP', 'Traidl S', 'Uhlmann M', 'van de Veen W', 'van Hage M', 'Virchow C', 'Wollenberg A', 'Yasutaka M', 'Zink A', 'Schmid-Grendelmeier P']</t>
  </si>
  <si>
    <t>Navigating the evolving landscape of atopic dermatitis: Challenges and future opportunities: The 4th Davos declaration</t>
  </si>
  <si>
    <t>4-Aug-2024</t>
  </si>
  <si>
    <t>79(10):2605-2624</t>
  </si>
  <si>
    <t>https://pubmed.ncbi.nlm.nih.gov/39099205</t>
  </si>
  <si>
    <t>https://boris.unibe.ch/id/eprint/199500</t>
  </si>
  <si>
    <t>['Khan AQ', 'Al-Tamimi M', 'Anver R', 'Agha MV', 'Anamangadan G', 'Raza SS', 'Ahmad F', 'Ahmad A', 'Alam M', 'Buddenkotte J', 'Steinhoff M', 'Uddin S']</t>
  </si>
  <si>
    <t>Targeting of S-phase kinase associated protein 2 stabilized tumor suppressors leading to apoptotic cell death in squamous skin cancer cells</t>
  </si>
  <si>
    <t>10-Jun-2024</t>
  </si>
  <si>
    <t>Biochimica et biophysica acta. Molecular basis of disease</t>
  </si>
  <si>
    <t>1870(7):167286</t>
  </si>
  <si>
    <t>https://pubmed.ncbi.nlm.nih.gov/38866114</t>
  </si>
  <si>
    <t>https://linkinghub.elsevier.com/retrieve/pii/S0925-4439(24)00279-5</t>
  </si>
  <si>
    <t>['Yosipovitch G', 'Canchy L', 'Ferreira BR', 'Aguirre CC', 'Tempark T', 'Takaoka R', 'Steinhoff M', 'Misery L']</t>
  </si>
  <si>
    <t>Integrative Treatment Approaches with Mind-Body Therapies in the Management of Atopic Dermatitis</t>
  </si>
  <si>
    <t>11-Sep-2024</t>
  </si>
  <si>
    <t>13(18):5368</t>
  </si>
  <si>
    <t>https://pubmed.ncbi.nlm.nih.gov/39336855</t>
  </si>
  <si>
    <t>https://www.mdpi.com/resolver?pii=jcm13185368</t>
  </si>
  <si>
    <t>['Fu J', 'Egeberg A', 'Holmes S', 'Vano-Galvan S', 'Steinhoff M', 'Edwards R', 'Bonfanti G', 'Nagra R', 'Wolk R', 'Tran H', 'Law E']</t>
  </si>
  <si>
    <t>Impact of Previous Alopecia Areata Treatment on Efficacy Responses up to Week 48 Following Ritlecitinib Treatment: A Post Hoc Analysis</t>
  </si>
  <si>
    <t>10-Sep-2024</t>
  </si>
  <si>
    <t>https://pubmed.ncbi.nlm.nih.gov/39254890</t>
  </si>
  <si>
    <t>https://www.ncbi.nlm.nih.gov/pmc/articles/pmid/39254890/</t>
  </si>
  <si>
    <t>['Ansari AW', 'Ahmad F', 'Alam MA', 'Raheed T', 'Zaqout A', 'Al-Maslamani M', 'Ahmad A', 'Buddenkotte J', 'Al-Khal A', 'Steinhoff M']</t>
  </si>
  <si>
    <t>Virus-Induced Host Chemokine CCL2 in COVID-19 Pathogenesis: Potential Prognostic Marker and Target of Anti-Inflammatory Strategy</t>
  </si>
  <si>
    <t>Reviews in medical virology</t>
  </si>
  <si>
    <t>34(5):e2578</t>
  </si>
  <si>
    <t>https://pubmed.ncbi.nlm.nih.gov/39192485</t>
  </si>
  <si>
    <t>https://onlinelibrary.wiley.com/doi/10.1002/rmv.2578</t>
  </si>
  <si>
    <t>['Akhtar S', 'Ahmad F', 'Alam M', 'Ansari AW', 'Uddin S', 'Steinhoff M', 'Buddenkotte J', 'Ahmad A', 'Datsi A']</t>
  </si>
  <si>
    <t>Interleukin-31: The Inflammatory Cytokine Connecting Pruritus and Cancer</t>
  </si>
  <si>
    <t>30-Aug-2024</t>
  </si>
  <si>
    <t>Frontiers in bioscience (Landmark edition)</t>
  </si>
  <si>
    <t>29(9):312</t>
  </si>
  <si>
    <t>https://pubmed.ncbi.nlm.nih.gov/39344323</t>
  </si>
  <si>
    <t>https://www.imrpress.com/journal/FBL/29/9/10.31083/j.fbl2909312</t>
  </si>
  <si>
    <t>['Hollstein MM', 'Traidl S', 'Heetfeld A', 'Forkel S', 'Leha A', 'Alkon N', 'Ruwisch J', 'Lenz C', 'Schön MP', 'Schmelz M', 'Brunner P', 'Steinhoff M', 'Buhl T']</t>
  </si>
  <si>
    <t>Skin microdialysis detects distinct immunologic patterns in chronic inflammatory skin diseases</t>
  </si>
  <si>
    <t>12-Aug-2024</t>
  </si>
  <si>
    <t>https://pubmed.ncbi.nlm.nih.gov/39142443</t>
  </si>
  <si>
    <t>https://www.clinicalkey.com/content/playBy/pii?v=S0091-6749(24)00782-6</t>
  </si>
  <si>
    <t>['Li Y', 'Chen W', 'Zhu X', 'Mei H', 'Steinhoff M', 'Buddenkotte J', 'Wang J', 'Zhang W', 'Li Z', 'Dai X', 'Shan C', 'Wang J', 'Meng J']</t>
  </si>
  <si>
    <t>Neuronal BST2: A Pruritic Mediator alongside Protease-Activated Receptor 2 in the IL-27-Driven Itch Pathway</t>
  </si>
  <si>
    <t>13-Feb-2024</t>
  </si>
  <si>
    <t>144(8):1829-1842.e4</t>
  </si>
  <si>
    <t>https://pubmed.ncbi.nlm.nih.gov/38360199</t>
  </si>
  <si>
    <t>https://linkinghub.elsevier.com/retrieve/pii/S0022-202X(24)00108-8</t>
  </si>
  <si>
    <t>['Silverberg JI', 'Gooderham M', 'Katoh N', 'Aoki V', 'Pink AE', 'Binamer Y', 'Rademaker M', 'Fomina D', 'Gutermuth J', 'Ahn J', 'Valenzuela F', 'Ameen M', 'Steinhoff M', 'Kirchhof MG', 'Lio P', 'Wollenberg A']</t>
  </si>
  <si>
    <t>Combining treat-to-target principles and shared decision-making: International expert consensus-based recommendations with a novel concept for minimal disease activity criteria in atopic dermatitis</t>
  </si>
  <si>
    <t>https://pubmed.ncbi.nlm.nih.gov/38989857</t>
  </si>
  <si>
    <t>https://onlinelibrary.wiley.com/doi/10.1111/jdv.20229</t>
  </si>
  <si>
    <t>['Papanikolaou M', 'Nattkemper L', 'Benzian-Olsson N', 'Liu L', 'Guy A', 'Lu H', 'Kadiyirire T', 'Hou PC', 'Aala W', 'Serrano S', 'Pramanik R', 'Walters N', 'Dimitrakopoulou K', 'Lwin S', 'Kalfas E', 'Satoc J', 'Laddach R', 'Cozzetto D', 'Thomas B', 'Kesidou E', 'Rashidghamat E', 'Orchard G', "O'Toole EA", 'Hsu CK', 'Saqi M', 'Steinhoff M', 'Onoufriadis A', 'Yosipovitch G', 'Gould H', 'Mellerio JE', 'McGrath JA']</t>
  </si>
  <si>
    <t>Th2 response drives itch in dystrophic epidermolysis bullosa pruriginosa: A case-control study</t>
  </si>
  <si>
    <t>13-Mar-2024</t>
  </si>
  <si>
    <t>91(1):130-133</t>
  </si>
  <si>
    <t>https://pubmed.ncbi.nlm.nih.gov/38484894</t>
  </si>
  <si>
    <t>https://www.clinicalkey.com/content/playBy/pii?v=S0190-9622(24)00487-0</t>
  </si>
  <si>
    <t>['Khan AQ', 'Agha MV', 'Ahmad F', 'Anver R', 'Sheikhan KSAM', 'Mateo J', 'Alam M', 'Buddenkotte J', 'Uddin S', 'Steinhoff M']</t>
  </si>
  <si>
    <t>Metabolomics analyses reveal the crucial role of ERK in regulating metabolic pathways associated with the proliferation of human cutaneous T-cell lymphoma cells treated with Glabridin</t>
  </si>
  <si>
    <t>30-Jun-2024</t>
  </si>
  <si>
    <t>Cell proliferation</t>
  </si>
  <si>
    <t>https://pubmed.ncbi.nlm.nih.gov/38946222</t>
  </si>
  <si>
    <t>https://onlinelibrary.wiley.com/doi/10.1111/cpr.13701</t>
  </si>
  <si>
    <t>['Prabhu KS', 'Ahmad F', 'Kuttikrishnan S', 'Leo R', 'Ali TA', 'Izadi M', 'Mateo JM', 'Alam M', 'Ahmad A', 'Al-Shabeeb Akil AS', 'Bhat AA', 'Buddenkotte J', 'Pourkarimi E', 'Steinhoff M', 'Uddin S']</t>
  </si>
  <si>
    <t>Bortezomib exerts its anti-cancer activity through the regulation of Skp2/p53 axis in non-melanoma skin cancer cells and C. elegans</t>
  </si>
  <si>
    <t>Cell death discovery</t>
  </si>
  <si>
    <t>10(1):225</t>
  </si>
  <si>
    <t>https://pubmed.ncbi.nlm.nih.gov/38724504</t>
  </si>
  <si>
    <t>https://europepmc.org/abstract/MED/38724504</t>
  </si>
  <si>
    <t>['Steinhoff M', 'Buddenkotte J', 'Al-Shafi W', 'Al-Marri H', 'Emam F', 'Iqneibi M', 'Harris TRE', 'Thomas SH', 'Asad SM', 'Al-Maslamani H', 'Joy FE', 'Therachiyil L', 'Jochebeth A', 'Leo R', 'Younis SM', 'Abu Raddad LJ', 'Dargham SR', 'Al-Khawaga S']</t>
  </si>
  <si>
    <t>Retrospective evaluation of a TEN/SJS series managed with a new treatment protocol</t>
  </si>
  <si>
    <t>https://pubmed.ncbi.nlm.nih.gov/38713099</t>
  </si>
  <si>
    <t>https://onlinelibrary.wiley.com/doi/10.1111/jdv.20060</t>
  </si>
  <si>
    <t>['Steinhoff M', 'Buddenkotte J']</t>
  </si>
  <si>
    <t>Flushing New Light on Rosacea</t>
  </si>
  <si>
    <t>15-Dec-2023</t>
  </si>
  <si>
    <t>144(5):934-935</t>
  </si>
  <si>
    <t>https://pubmed.ncbi.nlm.nih.gov/38099889</t>
  </si>
  <si>
    <t>https://linkinghub.elsevier.com/retrieve/pii/S0022-202X(23)03055-5</t>
  </si>
  <si>
    <t>['Khan AQ', 'Hasan A', 'Mir SS', 'Rashid K', 'Uddin S', 'Steinhoff M']</t>
  </si>
  <si>
    <t>Exploiting transcription factors to target EMT and cancer stem cells for tumor modulation and therapy</t>
  </si>
  <si>
    <t>Seminars in cancer biology</t>
  </si>
  <si>
    <t>100:1-16</t>
  </si>
  <si>
    <t>https://pubmed.ncbi.nlm.nih.gov/38503384</t>
  </si>
  <si>
    <t>https://www.clinicalkey.com/content/playBy/pii?v=S1044-579X(24)00021-X</t>
  </si>
  <si>
    <t>['Faye O', 'Flohr C', 'Kabashima K', 'Ma L', 'Paller AS', 'Rapelanoro FR', 'Steinhoff M', 'Su JC', 'Takaoka R', 'Wollenberg A', 'Yew YW', 'Postigo JAR', 'Schmid-Grendelmeier P', 'Taïeb A']</t>
  </si>
  <si>
    <t>Atopic dermatitis: A global health perspective</t>
  </si>
  <si>
    <t>27-Dec-2023</t>
  </si>
  <si>
    <t>38(5):801-811</t>
  </si>
  <si>
    <t>https://pubmed.ncbi.nlm.nih.gov/38151270</t>
  </si>
  <si>
    <t>https://onlinelibrary.wiley.com/doi/10.1111/jdv.19723</t>
  </si>
  <si>
    <t>['Al Chalabi R', 'Sherbash M', 'Al-Marri F', 'Iqneibi M', 'Joy FE', 'Jochebeth A', 'Al-Khawaga S', 'Buddenkotte J', 'Steinhoff M']</t>
  </si>
  <si>
    <t>Severe atopic dermatitis in an Asian-Arabic population treated with dupilumab: A retrospective observational study</t>
  </si>
  <si>
    <t>https://pubmed.ncbi.nlm.nih.gov/38651189</t>
  </si>
  <si>
    <t>https://onlinelibrary.wiley.com/doi/10.1111/jdv.20037</t>
  </si>
  <si>
    <t>['Iqneibi M', 'Al-Khawaga S', 'Wafi O', 'Steinhoff M']</t>
  </si>
  <si>
    <t>Successful treatment of pachyonychia congenita with simvastatin</t>
  </si>
  <si>
    <t>22-Nov-2023</t>
  </si>
  <si>
    <t>38(4):e356-e358</t>
  </si>
  <si>
    <t>https://pubmed.ncbi.nlm.nih.gov/37994233</t>
  </si>
  <si>
    <t>https://onlinelibrary.wiley.com/doi/10.1111/jdv.19630</t>
  </si>
  <si>
    <t>['Patil K', 'Sher G', 'Kuttikrishnan S', 'Moton S', 'Alam M', 'Buddenkotte J', 'Ahmad A', 'Steinhoff M', 'Uddin S']</t>
  </si>
  <si>
    <t>The cross-talk between miRNAs and JAK/STAT pathway in cutaneous T cell lymphoma: Emphasis on therapeutic opportunities</t>
  </si>
  <si>
    <t>15-Feb-2024</t>
  </si>
  <si>
    <t>8-Oct-2022</t>
  </si>
  <si>
    <t>Seminars in cell &amp; developmental biology</t>
  </si>
  <si>
    <t>154(Pt C):239-249</t>
  </si>
  <si>
    <t>https://pubmed.ncbi.nlm.nih.gov/36216715</t>
  </si>
  <si>
    <t>https://linkinghub.elsevier.com/retrieve/pii/S1084-9521(22)00287-7</t>
  </si>
  <si>
    <t>['Akhtar S', 'Alsayed RKME', 'Ahmad F', 'AlHammadi A', 'Al-Khawaga S', 'AlHarami SMAM', 'Alam MA', 'Al Naama KAHN', 'Buddenkotte J', 'Uddin S', 'Steinhoff M', 'Ahmad A']</t>
  </si>
  <si>
    <t>Epigenetic control of inflammation in Atopic Dermatitis</t>
  </si>
  <si>
    <t>27-Apr-2023</t>
  </si>
  <si>
    <t>154(Pt C):199-207</t>
  </si>
  <si>
    <t>https://pubmed.ncbi.nlm.nih.gov/37120405</t>
  </si>
  <si>
    <t>https://linkinghub.elsevier.com/retrieve/pii/S1084-9521(23)00100-3</t>
  </si>
  <si>
    <t>['Ahmad F', 'Alam MA', 'Ansari AW', 'Jochebeth A', 'Leo R', 'Al-Abdulla MN', 'Al-Khawaga S', 'AlHammadi A', 'Al-Malki A', 'Al Naama K', 'Ahmad A', 'Buddenkotte J', 'Steinhoff M']</t>
  </si>
  <si>
    <t>Emerging Role of the IL-36/IL-36R Axis in Multiple Inflammatory Skin Diseases</t>
  </si>
  <si>
    <t>7-Jan-2024</t>
  </si>
  <si>
    <t>144(2):206-224</t>
  </si>
  <si>
    <t>https://pubmed.ncbi.nlm.nih.gov/38189700</t>
  </si>
  <si>
    <t>https://linkinghub.elsevier.com/retrieve/pii/S0022-202X(23)03114-7</t>
  </si>
  <si>
    <t>['Patil K', 'Khan AQ', 'Ahmad F', 'Kuttikrishnan S', 'Anver R', 'Mateo JM', 'Ahmad A', 'Bhat AA', 'Buddenkotte J', 'Steinhoff M', 'Uddin S']</t>
  </si>
  <si>
    <t>Sanguinarine Triggers Apoptosis in Cutaneous Squamous Cell Carcinoma Cells through Reactive Oxygen Species-Dependent c-Jun N-Terminal Kinase Signaling Pathway</t>
  </si>
  <si>
    <t>23-Jan-2024</t>
  </si>
  <si>
    <t>29(1):40</t>
  </si>
  <si>
    <t>https://pubmed.ncbi.nlm.nih.gov/38287817</t>
  </si>
  <si>
    <t>https://www.imrpress.com/journal/FBL/29/1/10.31083/j.fbl2901040</t>
  </si>
  <si>
    <t>['Hasan A', 'Khan NA', 'Uddin S', 'Khan AQ', 'Steinhoff M']</t>
  </si>
  <si>
    <t>Deregulated transcription factors in the emerging cancer hallmarks</t>
  </si>
  <si>
    <t>98:31-50</t>
  </si>
  <si>
    <t>https://pubmed.ncbi.nlm.nih.gov/38123029</t>
  </si>
  <si>
    <t>https://www.clinicalkey.com/content/playBy/pii?v=S1044-579X(23)00158-X</t>
  </si>
  <si>
    <t>['Ansari AW', 'Jayakumar MN', 'Ahmad F', 'Venkatachalam T', 'Salameh L', 'Unnikannan H', 'Raheed T', 'Mohammed AK', 'Mahboub B', 'Al-Ramadi BK', 'Hamid Q', 'Steinhoff M', 'Hamoudi R']</t>
  </si>
  <si>
    <t>Azithromycin targets the CD27 pathway to modulate CD27hi T-lymphocyte expansion and type-1 effector phenotype</t>
  </si>
  <si>
    <t>15-Aug-2024</t>
  </si>
  <si>
    <t>Frontiers in immunology</t>
  </si>
  <si>
    <t>15:1447625</t>
  </si>
  <si>
    <t>https://pubmed.ncbi.nlm.nih.gov/39211048</t>
  </si>
  <si>
    <t>https://www.ncbi.nlm.nih.gov/pmc/articles/pmid/39211048/</t>
  </si>
  <si>
    <t>['Steinhoff M', 'Kwatra S', 'Misery L']</t>
  </si>
  <si>
    <t>Editorial: Itch treatments</t>
  </si>
  <si>
    <t>16-Feb-2024</t>
  </si>
  <si>
    <t>11:1373702</t>
  </si>
  <si>
    <t>https://pubmed.ncbi.nlm.nih.gov/38468751</t>
  </si>
  <si>
    <t>https://europepmc.org/abstract/MED/38468751</t>
  </si>
  <si>
    <t>['Husein-ElAhmed H', 'Steinhoff M']</t>
  </si>
  <si>
    <t>Effects of probiotic supplementation in adult with atopic dermatitis: a systematic review with meta-analysis</t>
  </si>
  <si>
    <t>49(1):46-52</t>
  </si>
  <si>
    <t>Journal Article | Meta-Analysis | Systematic Review</t>
  </si>
  <si>
    <t>https://pubmed.ncbi.nlm.nih.gov/37706436</t>
  </si>
  <si>
    <t>https://academic.oup.com/ced/article-lookup/doi/10.1093/ced/llad318</t>
  </si>
  <si>
    <t>['Abdulrahman N', 'Leo R', 'Boumenar HA', 'Ahmad F', 'Mateo JM', 'Jochebeth A', 'Al-Sowaidi NK', 'Sher G', 'Ansari AW', 'Alam M', 'Uddin S', 'Ahmad A', 'Steinhoff M', 'Buddenkotte J']</t>
  </si>
  <si>
    <t>Embelin inhibits viability of cutaneous T cell lymphoma cell lines HuT78 and H9 by targeting inhibitors of apoptosis</t>
  </si>
  <si>
    <t>Leukemia &amp; lymphoma</t>
  </si>
  <si>
    <t>64(14):2236-2248</t>
  </si>
  <si>
    <t>https://pubmed.ncbi.nlm.nih.gov/37708450</t>
  </si>
  <si>
    <t>https://www.tandfonline.com/doi/full/10.1080/10428194.2023.2256909</t>
  </si>
  <si>
    <t>['Steinhoff M', 'Adeli M', 'Riad H', 'Allam M', 'Hazem A', 'Alsmadi R', 'Kamal AM', 'Ibrahim W', 'Al-Nesf MA']</t>
  </si>
  <si>
    <t>Expert opinion on management of moderate-to-severe atopic dermatitis in Qatar</t>
  </si>
  <si>
    <t>34(1):2251622</t>
  </si>
  <si>
    <t>https://pubmed.ncbi.nlm.nih.gov/37700510</t>
  </si>
  <si>
    <t>https://www.tandfonline.com/doi/full/10.1080/09546634.2023.2251622</t>
  </si>
  <si>
    <t>['Ahmed H', 'Petkar M', 'Steinhoff M']</t>
  </si>
  <si>
    <t>Successful treatment of rare linear lichen planopilaris with Ixekizumab</t>
  </si>
  <si>
    <t>34(1):2201364</t>
  </si>
  <si>
    <t>https://pubmed.ncbi.nlm.nih.gov/37026832</t>
  </si>
  <si>
    <t>https://www.tandfonline.com/doi/full/10.1080/09546634.2023.2201364</t>
  </si>
  <si>
    <t>['Kuttikrishnan S', 'Masoodi T', 'Ahmad F', 'Sher G', 'Prabhu KS', 'Mateo JM', 'Buddenkotte J', 'El-Elimat T', 'Oberlies NH', 'Pearce CJ', 'Bhat AA', 'Alali FQ', 'Steinhoff M', 'Uddin S']</t>
  </si>
  <si>
    <t>In vitro evaluation of Neosetophomone B inducing apoptosis in cutaneous T cell lymphoma by targeting the FOXM1 signaling pathway</t>
  </si>
  <si>
    <t>6-Oct-2023</t>
  </si>
  <si>
    <t>Journal of dermatological science</t>
  </si>
  <si>
    <t>112(2):83-91</t>
  </si>
  <si>
    <t>https://pubmed.ncbi.nlm.nih.gov/37865581</t>
  </si>
  <si>
    <t>https://www.clinicalkey.com/content/playBy/pii?v=S0923-1811(23)00224-4</t>
  </si>
  <si>
    <t>['Ansari AW', 'Ahmad F', 'Raheed T', 'Jochebeth A', 'Mateo JMP', 'Abdulrahman N', 'Joy EF', 'Alam MA', 'Buddenkotte J', 'Hamoudi RA', 'Steinhoff M']</t>
  </si>
  <si>
    <t>Azithromycin downregulates ICOS (CD278) and OX40 (CD134) expression and mTOR activity of TCR-activated T cells to inhibit proliferation</t>
  </si>
  <si>
    <t>International immunopharmacology</t>
  </si>
  <si>
    <t>124(Pt A):110831</t>
  </si>
  <si>
    <t>https://pubmed.ncbi.nlm.nih.gov/37633240</t>
  </si>
  <si>
    <t>https://linkinghub.elsevier.com/retrieve/pii/S1567-5769(23)01156-6</t>
  </si>
  <si>
    <t>Hidradenitis Suppurativa and Risk of Myocardial Infarction: A Plausible Association?</t>
  </si>
  <si>
    <t>1-Oct-2023</t>
  </si>
  <si>
    <t>Dermatology practical &amp; conceptual</t>
  </si>
  <si>
    <t>13(4):e2023201</t>
  </si>
  <si>
    <t>https://pubmed.ncbi.nlm.nih.gov/37992351</t>
  </si>
  <si>
    <t>https://europepmc.org/abstract/MED/37992351</t>
  </si>
  <si>
    <t>['Jaguri A', 'Steinhoff M', 'Ahmad A']</t>
  </si>
  <si>
    <t>Epigenetic m6A RNA Modification Reader YTHDF1 in Merkel Cell Carcinoma</t>
  </si>
  <si>
    <t>12-Aug-2023</t>
  </si>
  <si>
    <t>Cancers</t>
  </si>
  <si>
    <t>15(16):4075</t>
  </si>
  <si>
    <t>https://pubmed.ncbi.nlm.nih.gov/37627103</t>
  </si>
  <si>
    <t>https://europepmc.org/abstract/MED/37627103</t>
  </si>
  <si>
    <t>Meta-analysis on preventive and therapeutic effects of probiotic supplementation in infant atopic dermatitis</t>
  </si>
  <si>
    <t>22-Jun-2023</t>
  </si>
  <si>
    <t>Journal der Deutschen Dermatologischen Gesellschaft = Journal of the German       Society of Dermatology : JDDG</t>
  </si>
  <si>
    <t>21(8):833-843</t>
  </si>
  <si>
    <t>https://pubmed.ncbi.nlm.nih.gov/37345893</t>
  </si>
  <si>
    <t>https://onlinelibrary.wiley.com/doi/10.1111/ddg.15120</t>
  </si>
  <si>
    <t>21(8):833-844</t>
  </si>
  <si>
    <t>https://pubmed.ncbi.nlm.nih.gov/37574674</t>
  </si>
  <si>
    <t>https://onlinelibrary.wiley.com/doi/10.1111/ddg.15120_g</t>
  </si>
  <si>
    <t>['Isaifan D', 'Crovella S', 'Soubra L', 'Al-Nesf M', 'Steinhoff M']</t>
  </si>
  <si>
    <t>Fc Epsilon RI-Neuroimmune Interplay in Pruritus Triggered by Particulate Matter in Atopic Dermatitis Patients</t>
  </si>
  <si>
    <t>24-Jul-2023</t>
  </si>
  <si>
    <t>International journal of molecular sciences</t>
  </si>
  <si>
    <t>24(14):11851</t>
  </si>
  <si>
    <t>https://pubmed.ncbi.nlm.nih.gov/37511610</t>
  </si>
  <si>
    <t>https://europepmc.org/abstract/MED/37511610</t>
  </si>
  <si>
    <t>['Alsayed RKME', 'Sheikhan KSAM', 'Alam MA', 'Buddenkotte J', 'Steinhoff M', 'Uddin S', 'Ahmad A']</t>
  </si>
  <si>
    <t>Epigenetic programing of cancer stemness by transcription factors-non-coding RNAs interactions</t>
  </si>
  <si>
    <t>92:74-83</t>
  </si>
  <si>
    <t>https://pubmed.ncbi.nlm.nih.gov/37054905</t>
  </si>
  <si>
    <t>https://www.clinicalkey.com/content/playBy/pii?v=S1044-579X(23)00063-9</t>
  </si>
  <si>
    <t>['Steinhoff M', 'Al-Khawaga S', 'Buddenkotte J']</t>
  </si>
  <si>
    <t>Itch in elderly patients: Origin, diagnostics, management</t>
  </si>
  <si>
    <t>21-May-2023</t>
  </si>
  <si>
    <t>152(1):42-49</t>
  </si>
  <si>
    <t>Editorial | Research Support, Non-U.S. Gov't</t>
  </si>
  <si>
    <t>https://pubmed.ncbi.nlm.nih.gov/37220840</t>
  </si>
  <si>
    <t>https://www.clinicalkey.com/content/playBy/pii?v=S0091-6749(23)00652-8</t>
  </si>
  <si>
    <t>['Chernyshov PV', 'Finlay AY', 'Tomas-Aragones L', 'Steinhoff M', 'Manolache L', 'Pustisek N', 'Dessinioti C', 'Svensson A', 'Marron SE', 'Bewley A', 'Salavastru C', 'Dréno B', 'Suru A', 'Koumaki D', 'Linder D', 'Evers AWM', 'Abeni D', 'Augustin M', 'Salek SS', 'Nassif A', 'Bettoli V', 'Szepietowski JС', 'Zouboulis CC']</t>
  </si>
  <si>
    <t>Quality of life measurement in rosacea. Position statement of the European Academy of Dermatology and Venereology Task Forces on Quality of Life and Patient Oriented Outcomes and Acne, Rosacea and Hidradenitis Suppurativa</t>
  </si>
  <si>
    <t>6-Feb-2023</t>
  </si>
  <si>
    <t>37(5):954-964</t>
  </si>
  <si>
    <t>https://pubmed.ncbi.nlm.nih.gov/36744752</t>
  </si>
  <si>
    <t>https://onlinelibrary.wiley.com/doi/10.1111/jdv.18918</t>
  </si>
  <si>
    <t>['Elezbawy B', 'Fasseeh AN', 'Fouly E', 'Tannira M', 'Dalle H', 'Aderian S', 'Abu Esba LC', 'Al Abdulkarim H', 'Ammoury A', 'Altawil E', 'Al Turaiki A', 'Albreiki F', 'Al-Haddab M', 'Al-Lafi A', 'Alowayesh M', 'Al-Sheikh A', 'Elsayed M', 'Elshamy A', 'Eshmawi M', 'Farag A', 'Hamadah I', 'Hedibel M', 'Kannenberg S', 'Karam R', 'Metni M', 'Raboobee N', 'Steinhoff M', 'Abaza S', 'Farghaly M', 'Kaló Z']</t>
  </si>
  <si>
    <t>Humanistic and Economic Burden of Atopic Dermatitis for Adults and Adolescents in the Middle East and Africa Region</t>
  </si>
  <si>
    <t>29-Nov-2022</t>
  </si>
  <si>
    <t>13(1):131-146</t>
  </si>
  <si>
    <t>https://pubmed.ncbi.nlm.nih.gov/36445612</t>
  </si>
  <si>
    <t>https://europepmc.org/abstract/MED/36445612</t>
  </si>
  <si>
    <t>['Passeron T', 'King B', 'Seneschal J', 'Steinhoff M', 'Jabbari A', 'Ohyama M', 'Tobin DJ', 'Randhawa S', 'Winkler A', 'Telliez JB', 'Martin D', 'Lejeune A']</t>
  </si>
  <si>
    <t>Inhibition of T-cell activity in alopecia areata: recent developments and new directions</t>
  </si>
  <si>
    <t>6-Nov-2023</t>
  </si>
  <si>
    <t>14:1243556</t>
  </si>
  <si>
    <t>https://pubmed.ncbi.nlm.nih.gov/38022501</t>
  </si>
  <si>
    <t>https://europepmc.org/abstract/MED/38022501</t>
  </si>
  <si>
    <t>['Adeeb M', 'Therachiyil L', 'Moton S', 'Buddenkotte J', 'Alam MA', 'Uddin S', 'Steinhoff M', 'Ahmad A']</t>
  </si>
  <si>
    <t>Non-coding RNAs in the epigenetic landscape of cutaneous T-cell lymphoma</t>
  </si>
  <si>
    <t>International review of cell and molecular biology</t>
  </si>
  <si>
    <t>380:149-171</t>
  </si>
  <si>
    <t>https://pubmed.ncbi.nlm.nih.gov/37657857</t>
  </si>
  <si>
    <t>https://linkinghub.elsevier.com/retrieve/pii/S1937-6448(23)00061-8</t>
  </si>
  <si>
    <t>['Joy F', 'AlKhawaga S', 'Iqneibi M', 'Marri FA', 'Chalabi RA', 'Buddenkotte J', 'Steinhoff M']</t>
  </si>
  <si>
    <t>Efficacy of Dupilumab in severe Atopic Dermatitis (AD) using the AD Control Tool (ADCT) Score in the population of Qatar</t>
  </si>
  <si>
    <t>19-Nov-2023</t>
  </si>
  <si>
    <t>Qatar medical journal</t>
  </si>
  <si>
    <t>2023(2):11</t>
  </si>
  <si>
    <t>https://pubmed.ncbi.nlm.nih.gov/38025319</t>
  </si>
  <si>
    <t>https://europepmc.org/abstract/MED/38025319</t>
  </si>
  <si>
    <t>['Al-Khawaga S', 'Akram W', 'Hussain K', 'Chandran M', 'Buddenkotte J', 'Joy FE', 'Manjooran S', 'Kolaparambath B', 'Mosaad H', 'Al-Naama K', 'Hamad HA', 'Steinhoff M']</t>
  </si>
  <si>
    <t>Epidemiology of Geriatric-Dermatology virtual clinic: Teledermatology-Based care for elderly patients with skin diseases in Qatar</t>
  </si>
  <si>
    <t>2023(2):12</t>
  </si>
  <si>
    <t>https://pubmed.ncbi.nlm.nih.gov/38025342</t>
  </si>
  <si>
    <t>https://europepmc.org/abstract/MED/38025342</t>
  </si>
  <si>
    <t>['Al-Tamimi M', 'Khan AQ', 'Anver R', 'Ahmad F', 'M Mateo J', 'Raza SS', 'Alam M', 'Buddenkotte J', 'Steinhoff M', 'Uddin S']</t>
  </si>
  <si>
    <t>Pristimerin mediated anticancer effects and sensitization of human skin cancer cells through modulation of MAPK signaling pathways</t>
  </si>
  <si>
    <t>Biomedicine &amp; pharmacotherapy = Biomedecine &amp; pharmacotherapie</t>
  </si>
  <si>
    <t>156:113950</t>
  </si>
  <si>
    <t>https://pubmed.ncbi.nlm.nih.gov/36411635</t>
  </si>
  <si>
    <t>https://www.clinicalkey.com/content/playBy/pii?v=S0753-3322(22)01339-7</t>
  </si>
  <si>
    <t>['Husein-ElAhmed H', 'Abdulla N', 'Al-Obaidli A', 'Ali-Alam M', 'Steinhoff M']</t>
  </si>
  <si>
    <t>Real-world experience and long-term evaluation of tofacitinib in refractory alopecia areata: A prospective, open-label, single-center study in Asian Arab population</t>
  </si>
  <si>
    <t>35(12):e15871</t>
  </si>
  <si>
    <t>https://pubmed.ncbi.nlm.nih.gov/36177791</t>
  </si>
  <si>
    <t>https://onlinelibrary.wiley.com/doi/10.1111/dth.15871</t>
  </si>
  <si>
    <t>['Steinhoff M', 'Alam M', 'Ahmad A', 'Uddin S', 'Buddenkotte J']</t>
  </si>
  <si>
    <t>Targeting oncogenic transcription factors in skin malignancies: An update on cancer stemness and therapeutic outcomes</t>
  </si>
  <si>
    <t>11-Nov-2022</t>
  </si>
  <si>
    <t>87:98-116</t>
  </si>
  <si>
    <t>https://pubmed.ncbi.nlm.nih.gov/36372325</t>
  </si>
  <si>
    <t>https://www.clinicalkey.com/content/playBy/pii?v=S1044-579X(22)00226-7</t>
  </si>
  <si>
    <t>['Alsayed RKME', 'Khan AQ', 'Ahmad F', 'Ansari AW', 'Alam MA', 'Buddenkotte J', 'Steinhoff M', 'Uddin S', 'Ahmad A']</t>
  </si>
  <si>
    <t>Epigenetic regulation of CXCR4 signaling in cancer pathogenesis and progression</t>
  </si>
  <si>
    <t>86(Pt 2):697-708</t>
  </si>
  <si>
    <t>https://pubmed.ncbi.nlm.nih.gov/35346802</t>
  </si>
  <si>
    <t>https://www.clinicalkey.com/content/playBy/pii?v=S1044-579X(22)00075-X</t>
  </si>
  <si>
    <t>Bullous pemphigoid induced by biologic drugs in psoriasis: a systematic review</t>
  </si>
  <si>
    <t>20-Jun-2022</t>
  </si>
  <si>
    <t>33(7):2886-2893</t>
  </si>
  <si>
    <t>https://pubmed.ncbi.nlm.nih.gov/35694729</t>
  </si>
  <si>
    <t>https://www.tandfonline.com/doi/full/10.1080/09546634.2022.2089331</t>
  </si>
  <si>
    <t>['Patil K', 'Kuttikrishnan S', 'Khan AQ', 'Ahmad F', 'Alam M', 'Buddenkotte J', 'Ahmad A', 'Steinhoff M', 'Uddin S']</t>
  </si>
  <si>
    <t>Molecular pathogenesis of Cutaneous T cell Lymphoma: Role of chemokines, cytokines, and dysregulated signaling pathways</t>
  </si>
  <si>
    <t>11-Dec-2021</t>
  </si>
  <si>
    <t>86(Pt 3):382-399</t>
  </si>
  <si>
    <t>https://pubmed.ncbi.nlm.nih.gov/34906723</t>
  </si>
  <si>
    <t>https://www.clinicalkey.com/content/playBy/pii?v=S1044-579X(21)00296-0</t>
  </si>
  <si>
    <t>['Khan AQ', 'Agha MV', 'Sheikhan KSAM', 'Younis SM', 'Tamimi MA', 'Alam M', 'Ahmad A', 'Uddin S', 'Buddenkotte J', 'Steinhoff M']</t>
  </si>
  <si>
    <t>Targeting deregulated oxidative stress in skin inflammatory diseases: An update on clinical importance</t>
  </si>
  <si>
    <t>29-Aug-2022</t>
  </si>
  <si>
    <t>154:113601</t>
  </si>
  <si>
    <t>https://pubmed.ncbi.nlm.nih.gov/36049315</t>
  </si>
  <si>
    <t>https://www.clinicalkey.com/content/playBy/pii?v=S0753-3322(22)00990-8</t>
  </si>
  <si>
    <t>Potential role of INTERLEUKIN-17 in the pathogenesis of oral lichen planus: a systematic review with META-analysis</t>
  </si>
  <si>
    <t>24-May-2022</t>
  </si>
  <si>
    <t>36(10):1735-1744</t>
  </si>
  <si>
    <t>https://pubmed.ncbi.nlm.nih.gov/35570406</t>
  </si>
  <si>
    <t>https://onlinelibrary.wiley.com/doi/10.1111/jdv.18219</t>
  </si>
  <si>
    <t>['Gieler U', 'Gieler T', 'Steinhoff M']</t>
  </si>
  <si>
    <t>23-Aug-2022</t>
  </si>
  <si>
    <t>Dermatologie (Heidelberg, Germany)</t>
  </si>
  <si>
    <t>73(9):701-707</t>
  </si>
  <si>
    <t>https://pubmed.ncbi.nlm.nih.gov/35997968</t>
  </si>
  <si>
    <t>https://europepmc.org/abstract/MED/35997968</t>
  </si>
  <si>
    <t>['Clanner-Engelshofen BM', 'Bernhard D', 'Dargatz S', 'Flaig MJ', 'Gieler U', 'Kinberger M', 'Klövekorn W', 'Kuna AC', 'Läuchli S', 'Lehmann P', 'Nast A', 'Pleyer U', 'Schaller M', 'Schöfer H', 'Steinhoff M', 'Schwennesen T', 'Werner RN', 'Zierhut M', 'Reinholz M']</t>
  </si>
  <si>
    <t>S2k-Leitlinie: Rosazea</t>
  </si>
  <si>
    <t>20(8):1147-1167</t>
  </si>
  <si>
    <t>https://pubmed.ncbi.nlm.nih.gov/35971589</t>
  </si>
  <si>
    <t>https://onlinelibrary.wiley.com/doi/10.1111/ddg.14849_g</t>
  </si>
  <si>
    <t>['Khan AQ', 'Ahmad F', 'Raza SS', 'Zarif L', 'Siveen KS', 'Sher G', 'Agha MV', 'Rashid K', 'Kulinski M', 'Buddenkotte J', 'Uddin S', 'Steinhoff M']</t>
  </si>
  <si>
    <t>Role of non-coding RNAs in the progression and resistance of cutaneous malignancies and autoimmune diseases</t>
  </si>
  <si>
    <t>25-Jul-2020</t>
  </si>
  <si>
    <t>83:208-226</t>
  </si>
  <si>
    <t>https://pubmed.ncbi.nlm.nih.gov/32717336</t>
  </si>
  <si>
    <t>https://www.clinicalkey.com/content/playBy/pii?v=S1044-579X(20)30158-9</t>
  </si>
  <si>
    <t>S2k guideline: Rosacea</t>
  </si>
  <si>
    <t>5-Aug-2022</t>
  </si>
  <si>
    <t>20(8):1147-1165</t>
  </si>
  <si>
    <t>https://pubmed.ncbi.nlm.nih.gov/35929658</t>
  </si>
  <si>
    <t>https://onlinelibrary.wiley.com/doi/10.1111/ddg.14849</t>
  </si>
  <si>
    <t>Effectiveness of ustekinumab in patients with atopic dermatitis: analysis of real-world evidence</t>
  </si>
  <si>
    <t>25-Aug-2021</t>
  </si>
  <si>
    <t>33(4):1838-1843</t>
  </si>
  <si>
    <t>https://pubmed.ncbi.nlm.nih.gov/33849369</t>
  </si>
  <si>
    <t>https://www.tandfonline.com/doi/full/10.1080/09546634.2021.1914315</t>
  </si>
  <si>
    <t>['Lu Z', 'Xiao S', 'Chen W', 'Zhu R', 'Yang H', 'Steinhoff M', 'Li Y', 'Cheng W', 'Yan X', 'Li L', 'Xue S', 'Larkin C', 'Zhang W', 'Fan Q', 'Wang R', 'Wang J', 'Meng J']</t>
  </si>
  <si>
    <t>IL-20 promotes cutaneous inflammation and peripheral itch sensation in atopic dermatitis</t>
  </si>
  <si>
    <t>FASEB journal : official publication of the Federation of American Societies for       Experimental Biology</t>
  </si>
  <si>
    <t>36(6):e22334</t>
  </si>
  <si>
    <t>https://pubmed.ncbi.nlm.nih.gov/35486004</t>
  </si>
  <si>
    <t>https://europepmc.org/abstract/MED/35486004</t>
  </si>
  <si>
    <t>['Steinhoff M', 'Ahmad F', 'Pandey A', 'Datsi A', 'AlHammadi A', 'Al-Khawaga S', 'Al-Malki A', 'Meng J', 'Alam M', 'Buddenkotte J']</t>
  </si>
  <si>
    <t>Neuroimmune communication regulating pruritus in atopic dermatitis</t>
  </si>
  <si>
    <t>149(6):1875-1898</t>
  </si>
  <si>
    <t>https://pubmed.ncbi.nlm.nih.gov/35337846</t>
  </si>
  <si>
    <t>https://www.clinicalkey.com/content/playBy/pii?v=S0091-6749(22)00380-3</t>
  </si>
  <si>
    <t>['Chen W', 'Li Y', 'Steinhoff M', 'Zhang W', 'Buddenkotte J', 'Buhl T', 'Zhu R', 'Yan X', 'Lu Z', 'Xiao S', 'Wang J', 'Meng J']</t>
  </si>
  <si>
    <t>The PLAUR signaling promotes chronic pruritus</t>
  </si>
  <si>
    <t>36(6):e22368</t>
  </si>
  <si>
    <t>https://pubmed.ncbi.nlm.nih.gov/35596683</t>
  </si>
  <si>
    <t>https://europepmc.org/abstract/MED/35596683</t>
  </si>
  <si>
    <t>Dupilumab in prurigo nodularis: a systematic review of current evidence and analysis of predictive factors to response</t>
  </si>
  <si>
    <t>3-Dec-2020</t>
  </si>
  <si>
    <t>33(3):1547-1553</t>
  </si>
  <si>
    <t>https://pubmed.ncbi.nlm.nih.gov/33200955</t>
  </si>
  <si>
    <t>https://www.tandfonline.com/doi/full/10.1080/09546634.2020.1853024</t>
  </si>
  <si>
    <t>Efficacy and predictive factors of cyclosporine A in alopecia areata: a systematic review with meta-analysis</t>
  </si>
  <si>
    <t>26-Jul-2021</t>
  </si>
  <si>
    <t>33(3):1643-1651</t>
  </si>
  <si>
    <t>https://pubmed.ncbi.nlm.nih.gov/33555953</t>
  </si>
  <si>
    <t>https://www.tandfonline.com/doi/full/10.1080/09546634.2021.1886230</t>
  </si>
  <si>
    <t>['Steinhoff M', 'Al-Marri F', 'Al Chalabi R', 'Gieler U', 'Buddenkotte J']</t>
  </si>
  <si>
    <t>Recalcitrant erythrodermic ichthyosis with atopic dermatitis successfully treated with Dupilumab in combination with Guselkumab</t>
  </si>
  <si>
    <t>22-Dec-2021</t>
  </si>
  <si>
    <t>2(1):e87</t>
  </si>
  <si>
    <t>https://pubmed.ncbi.nlm.nih.gov/35665208</t>
  </si>
  <si>
    <t>https://europepmc.org/abstract/MED/35665208</t>
  </si>
  <si>
    <t>Light-based therapies in the management of rosacea: a systematic review with meta-analysis</t>
  </si>
  <si>
    <t>5-Jun-2021</t>
  </si>
  <si>
    <t>61(2):216-225</t>
  </si>
  <si>
    <t>https://pubmed.ncbi.nlm.nih.gov/34089264</t>
  </si>
  <si>
    <t>https://onlinelibrary.wiley.com/doi/10.1111/ijd.15680</t>
  </si>
  <si>
    <t>['Kwatra SG', 'Misery L', 'Clibborn C', 'Steinhoff M']</t>
  </si>
  <si>
    <t>Molecular and cellular mechanisms of itch and pain in atopic dermatitis and implications for novel therapeutics</t>
  </si>
  <si>
    <t>9-May-2022</t>
  </si>
  <si>
    <t>Clinical &amp; translational immunology</t>
  </si>
  <si>
    <t>11(5):e1390</t>
  </si>
  <si>
    <t>https://pubmed.ncbi.nlm.nih.gov/35582626</t>
  </si>
  <si>
    <t>https://europepmc.org/abstract/MED/35582626</t>
  </si>
  <si>
    <t>['Khan AQ', 'Al-Tamimi M', 'Uddin S', 'Steinhoff M']</t>
  </si>
  <si>
    <t>F-box proteins in cancer stemness: An emerging prognostic and therapeutic target</t>
  </si>
  <si>
    <t>12-Jul-2021</t>
  </si>
  <si>
    <t>Drug discovery today</t>
  </si>
  <si>
    <t>26(12):2905-2914</t>
  </si>
  <si>
    <t>https://pubmed.ncbi.nlm.nih.gov/34265459</t>
  </si>
  <si>
    <t>https://linkinghub.elsevier.com/retrieve/pii/S1359-6446(21)00314-7</t>
  </si>
  <si>
    <t>['Prabhu KS', 'Bhat AA', 'Siveen KS', 'Kuttikrishnan S', 'Raza SS', 'Raheed T', 'Jochebeth A', 'Khan AQ', 'Chawdhery MZ', 'Haris M', 'Kulinski M', 'Dermime S', 'Steinhoff M', 'Uddin S']</t>
  </si>
  <si>
    <t>Sanguinarine mediated apoptosis in Non-Small Cell Lung Cancer via generation of reactive oxygen species and suppression of JAK/STAT pathway</t>
  </si>
  <si>
    <t>144:112358</t>
  </si>
  <si>
    <t>https://pubmed.ncbi.nlm.nih.gov/34794241</t>
  </si>
  <si>
    <t>https://www.clinicalkey.com/content/playBy/pii?v=S0753-3322(21)01142-2</t>
  </si>
  <si>
    <t>['Xiao S', 'Lu Z', 'Steinhoff M', 'Li Y', 'Buhl T', 'Fischer M', 'Chen W', 'Cheng W', 'Zhu R', 'Yan X', 'Yang H', 'Liu Y', 'Dou Y', 'Wang W', 'Wang J', 'Meng J']</t>
  </si>
  <si>
    <t>Innate immune regulates cutaneous sensory IL-13 receptor alpha 2 to promote atopic dermatitis</t>
  </si>
  <si>
    <t>13-Aug-2021</t>
  </si>
  <si>
    <t>Brain, behavior, and immunity</t>
  </si>
  <si>
    <t>98:28-39</t>
  </si>
  <si>
    <t>https://pubmed.ncbi.nlm.nih.gov/34391816</t>
  </si>
  <si>
    <t>https://www.clinicalkey.com/content/playBy/pii?v=S0889-1591(21)00501-8</t>
  </si>
  <si>
    <t>Comparative appraisal with meta-analysis of erbium vs. CO(2) lasers for atrophic acne scars</t>
  </si>
  <si>
    <t>19(11):1559-1568</t>
  </si>
  <si>
    <t>https://pubmed.ncbi.nlm.nih.gov/34558190</t>
  </si>
  <si>
    <t>https://onlinelibrary.wiley.com/doi/10.1111/ddg.14546</t>
  </si>
  <si>
    <t>Vergleichende Metaanalyse zur Behandlung atropher Aknenarben mit Erbium-Laser versus CO(2) -Laser</t>
  </si>
  <si>
    <t>19(11):1559-1570</t>
  </si>
  <si>
    <t>https://pubmed.ncbi.nlm.nih.gov/34811904</t>
  </si>
  <si>
    <t>https://onlinelibrary.wiley.com/doi/10.1111/ddg.14546_g</t>
  </si>
  <si>
    <t>['Al-Khawaga S', 'Krishnankutty R', 'Sher G', 'Hussain K', 'Buddenkotte J', 'Steinhoff M']</t>
  </si>
  <si>
    <t>Treatment and molecular profiling of acrodermatitis continua of Hallopeau during pregnancy using targeted therapy</t>
  </si>
  <si>
    <t>8-Sep-2021</t>
  </si>
  <si>
    <t>JAAD case reports</t>
  </si>
  <si>
    <t>16:164-167</t>
  </si>
  <si>
    <t>https://pubmed.ncbi.nlm.nih.gov/34632029</t>
  </si>
  <si>
    <t>https://linkinghub.elsevier.com/retrieve/pii/S2352-5126(21)00628-7</t>
  </si>
  <si>
    <t>['Datsi A', 'Steinhoff M', 'Ahmad F', 'Alam M', 'Buddenkotte J']</t>
  </si>
  <si>
    <t>Interleukin-31: The "itchy" cytokine in inflammation and therapy</t>
  </si>
  <si>
    <t>16-Mar-2021</t>
  </si>
  <si>
    <t>76(10):2982-2997</t>
  </si>
  <si>
    <t>https://pubmed.ncbi.nlm.nih.gov/33629401</t>
  </si>
  <si>
    <t>https://onlinelibrary.wiley.com/doi/10.1111/all.14791</t>
  </si>
  <si>
    <t>['Hippe A', 'Braun SA', 'Oláh P', 'Gerber PA', 'Schorr A', 'Seeliger S', 'Holtz S', 'Jannasch K', 'Pivarcsi A', 'Buhren B', 'Schrumpf H', 'Kislat A', 'Bünemann E', 'Steinhoff M', 'Fischer J', 'Lira SA', 'Boukamp P', 'Hevezi P', 'Stoecklein NH', 'Hoffmann T', 'Alves F', 'Sleeman J', 'Bauer T', 'Klufa J', 'Amberg N', 'Sibilia M', 'Zlotnik A', 'Müller-Homey A', 'Homey B']</t>
  </si>
  <si>
    <t>Correction to: EGFR/Ras-induced CCL20 production modulates the tumour microenvironment</t>
  </si>
  <si>
    <t>125(9):1318</t>
  </si>
  <si>
    <t>https://pubmed.ncbi.nlm.nih.gov/34599298</t>
  </si>
  <si>
    <t>https://europepmc.org/abstract/MED/34599298</t>
  </si>
  <si>
    <t>Laser and light-based therapies in the management of rosacea: an updated systematic review</t>
  </si>
  <si>
    <t>3-Jan-2021</t>
  </si>
  <si>
    <t>Lasers in medical science</t>
  </si>
  <si>
    <t>36(6):1151-1160</t>
  </si>
  <si>
    <t>https://pubmed.ncbi.nlm.nih.gov/33389310</t>
  </si>
  <si>
    <t>https://link.springer.com/article/10.1007/s10103-020-03200-1</t>
  </si>
  <si>
    <t>['Hubrack S', 'Al-Nesf MA', 'Agrebi N', 'Raynaud C', 'Khattab MA', 'Thomas M', 'Ibrahim T', 'Taha S', 'Dermime S', 'Merhi M', 'Kulinski M', 'Steinhoff M', 'Tang P', 'Lo B']</t>
  </si>
  <si>
    <t>In vitro Interleukin-7 treatment partially rescues MAIT cell dysfunction caused by SARS-CoV-2 infection</t>
  </si>
  <si>
    <t>Scientific reports</t>
  </si>
  <si>
    <t>11(1):14090</t>
  </si>
  <si>
    <t>https://pubmed.ncbi.nlm.nih.gov/34238985</t>
  </si>
  <si>
    <t>https://europepmc.org/abstract/MED/34238985</t>
  </si>
  <si>
    <t>['Papanikolaou M', 'Onoufriadis A', 'Mellerio JE', 'Nattkemper LA', 'Yosipovitch G', 'Steinhoff M', 'McGrath JA']</t>
  </si>
  <si>
    <t>Prevalence, pathophysiology and management of itch in epidermolysis bullosa</t>
  </si>
  <si>
    <t>29-Nov-2020</t>
  </si>
  <si>
    <t>184(5):816-825</t>
  </si>
  <si>
    <t>https://pubmed.ncbi.nlm.nih.gov/32810291</t>
  </si>
  <si>
    <t>https://academic.oup.com/bjd/article-lookup/doi/10.1111/bjd.19496</t>
  </si>
  <si>
    <t>['Alam M', 'Buddenkotte J', 'Ahmad F', 'Steinhoff M']</t>
  </si>
  <si>
    <t>Neurokinin 1 Receptor Antagonists for Pruritus</t>
  </si>
  <si>
    <t>6-Mar-2021</t>
  </si>
  <si>
    <t>Drugs</t>
  </si>
  <si>
    <t>81(6):621-634</t>
  </si>
  <si>
    <t>https://pubmed.ncbi.nlm.nih.gov/33675531</t>
  </si>
  <si>
    <t>https://europepmc.org/abstract/MED/33675531</t>
  </si>
  <si>
    <t>['Gilhar A', 'Reich K', 'Keren A', 'Kabashima K', 'Steinhoff M', 'Paus R']</t>
  </si>
  <si>
    <t>Mouse models of atopic dermatitis: a critical reappraisal</t>
  </si>
  <si>
    <t>9-Jan-2021</t>
  </si>
  <si>
    <t>30(3):319-336</t>
  </si>
  <si>
    <t>https://pubmed.ncbi.nlm.nih.gov/33368555</t>
  </si>
  <si>
    <t>https://onlinelibrary.wiley.com/doi/10.1111/exd.14270</t>
  </si>
  <si>
    <t>Bewertung der Wirksamkeit sub-antimikrobieller Dosierungen von Doxycyclin bei Rosacea: Systematische Auswertung von klinischen Studien und Metaanalyse</t>
  </si>
  <si>
    <t>19(1):7-18</t>
  </si>
  <si>
    <t>https://pubmed.ncbi.nlm.nih.gov/33491888</t>
  </si>
  <si>
    <t>https://onlinelibrary.wiley.com/doi/10.1111/ddg.14247_g</t>
  </si>
  <si>
    <t>Evaluation of the efficacy of subantimicrobial dose doxycycline in rosacea: a systematic review of clinical trials and meta-analysis</t>
  </si>
  <si>
    <t>28-Sep-2020</t>
  </si>
  <si>
    <t>19(1):7-17</t>
  </si>
  <si>
    <t>https://pubmed.ncbi.nlm.nih.gov/32989925</t>
  </si>
  <si>
    <t>http://hdl.handle.net/10668/16340</t>
  </si>
  <si>
    <t>['Meng J', 'Li Y', 'Fischer MJM', 'Steinhoff M', 'Chen W', 'Wang J']</t>
  </si>
  <si>
    <t>Th2 Modulation of Transient Receptor Potential Channels: An Unmet Therapeutic Intervention for Atopic Dermatitis</t>
  </si>
  <si>
    <t>30-Jun-2021</t>
  </si>
  <si>
    <t>12:696784</t>
  </si>
  <si>
    <t>https://pubmed.ncbi.nlm.nih.gov/34276687</t>
  </si>
  <si>
    <t>https://europepmc.org/abstract/MED/34276687</t>
  </si>
  <si>
    <t>['Sahir F', 'Mateo JM', 'Steinhoff M', 'Siveen KS']</t>
  </si>
  <si>
    <t>Development of a 43 color panel for the characterization of conventional and unconventional T-cell subsets, B cells, NK cells, monocytes, dendritic cells, and innate lymphoid cells using spectral flow cytometry</t>
  </si>
  <si>
    <t>Cytometry. Part A : the journal of the International Society for Analytical       Cytology</t>
  </si>
  <si>
    <t>https://pubmed.ncbi.nlm.nih.gov/33336868</t>
  </si>
  <si>
    <t>https://onlinelibrary.wiley.com/doi/10.1002/cyto.a.24288</t>
  </si>
  <si>
    <t>['Khan AQ', 'Akhtar S', 'Prabhu KS', 'Zarif L', 'Khan R', 'Alam M', 'Buddenkotte J', 'Ahmad A', 'Steinhoff M', 'Uddin S']</t>
  </si>
  <si>
    <t>Exosomes: Emerging Diagnostic and Therapeutic Targets in Cutaneous Diseases</t>
  </si>
  <si>
    <t>4-Dec-2020</t>
  </si>
  <si>
    <t>21(23):9264</t>
  </si>
  <si>
    <t>https://pubmed.ncbi.nlm.nih.gov/33291683</t>
  </si>
  <si>
    <t>https://europepmc.org/abstract/MED/33291683</t>
  </si>
  <si>
    <t>['Husein-ElAhmed H', 'Gieler U', 'Steinhoff M']</t>
  </si>
  <si>
    <t>Evidence supporting the enhanced efficacy of pentavalent antimonials with adjuvant therapy for cutaneous leishmaniasis: a systematic review and meta-analysis</t>
  </si>
  <si>
    <t>34(10):2216-2228</t>
  </si>
  <si>
    <t>https://pubmed.ncbi.nlm.nih.gov/32118322</t>
  </si>
  <si>
    <t>https://onlinelibrary.wiley.com/doi/10.1111/jdv.16333</t>
  </si>
  <si>
    <t>EGFR/Ras-induced CCL20 production modulates the tumour microenvironment</t>
  </si>
  <si>
    <t>123(6):942-954</t>
  </si>
  <si>
    <t>https://pubmed.ncbi.nlm.nih.gov/32601464</t>
  </si>
  <si>
    <t>https://europepmc.org/abstract/MED/32601464</t>
  </si>
  <si>
    <t>['Ahmad A', 'Uddin S', 'Steinhoff M']</t>
  </si>
  <si>
    <t>CAR-T Cell Therapies: An Overview of Clinical Studies Supporting Their Approved Use against Acute Lymphoblastic Leukemia and Large B-Cell Lymphomas</t>
  </si>
  <si>
    <t>30-May-2020</t>
  </si>
  <si>
    <t>21(11):3906</t>
  </si>
  <si>
    <t>https://pubmed.ncbi.nlm.nih.gov/32486160</t>
  </si>
  <si>
    <t>https://europepmc.org/abstract/MED/32486160</t>
  </si>
  <si>
    <t>['Schaller M', 'Almeida LMC', 'Bewley A', 'Cribier B', 'Del Rosso J', 'Dlova NC', 'Gallo RL', 'Granstein RD', 'Kautz G', 'Mannis MJ', 'Micali G', 'Oon HH', 'Rajagopalan M', 'Steinhoff M', 'Tanghetti E', 'Thiboutot D', 'Troielli P', 'Webster G', 'Zierhut M', 'van Zuuren EJ', 'Tan J']</t>
  </si>
  <si>
    <t>Recommendations for rosacea diagnosis, classification and management: update from the global ROSacea COnsensus 2019 panel</t>
  </si>
  <si>
    <t>16-Oct-2019</t>
  </si>
  <si>
    <t>182(5):1269-1276</t>
  </si>
  <si>
    <t>https://pubmed.ncbi.nlm.nih.gov/31392722</t>
  </si>
  <si>
    <t>https://europepmc.org/abstract/MED/31392722</t>
  </si>
  <si>
    <t>['Ayasse MT', 'Buddenkotte J', 'Alam M', 'Steinhoff M']</t>
  </si>
  <si>
    <t>Role of neuroimmune circuits and pruritus in psoriasis</t>
  </si>
  <si>
    <t>5-Mar-2020</t>
  </si>
  <si>
    <t>29(4):414-426</t>
  </si>
  <si>
    <t>https://pubmed.ncbi.nlm.nih.gov/31954075</t>
  </si>
  <si>
    <t>https://onlinelibrary.wiley.com/doi/10.1111/exd.14071</t>
  </si>
  <si>
    <t>['Tan J', 'Steinhoff M', 'Bewley A', 'Gieler U', 'Rives V']</t>
  </si>
  <si>
    <t>Characterizing high-burden rosacea subjects: a multivariate risk factor analysis from a global survey</t>
  </si>
  <si>
    <t>18-Jun-2019</t>
  </si>
  <si>
    <t>31(2):168-174</t>
  </si>
  <si>
    <t>https://pubmed.ncbi.nlm.nih.gov/31120382</t>
  </si>
  <si>
    <t>https://www.tandfonline.com/doi/full/10.1080/09546634.2019.1623368</t>
  </si>
  <si>
    <t>['Prabhu KS', 'Raza A', 'Karedath T', 'Raza SS', 'Fathima H', 'Ahmed EI', 'Kuttikrishnan S', 'Therachiyil L', 'Kulinski M', 'Dermime S', 'Junejo K', 'Steinhoff M', 'Uddin S']</t>
  </si>
  <si>
    <t>Non-Coding RNAs as Regulators and Markers for Targeting of Breast Cancer and Cancer Stem Cells</t>
  </si>
  <si>
    <t>4-Feb-2020</t>
  </si>
  <si>
    <t>12(2):351</t>
  </si>
  <si>
    <t>https://pubmed.ncbi.nlm.nih.gov/32033146</t>
  </si>
  <si>
    <t>https://europepmc.org/abstract/MED/32033146</t>
  </si>
  <si>
    <t>['Khan AQ', 'Ahmed EI', 'Elareer N', 'Fathima H', 'Prabhu KS', 'Siveen KS', 'Kulinski M', 'Azizi F', 'Dermime S', 'Ahmad A', 'Steinhoff M', 'Uddin S']</t>
  </si>
  <si>
    <t>Curcumin-Mediated Apoptotic Cell Death in Papillary Thyroid Cancer and Cancer Stem-Like Cells through Targeting of the JAK/STAT3 Signaling Pathway</t>
  </si>
  <si>
    <t>9-Jan-2020</t>
  </si>
  <si>
    <t>21(2):438</t>
  </si>
  <si>
    <t>https://pubmed.ncbi.nlm.nih.gov/31936675</t>
  </si>
  <si>
    <t>https://europepmc.org/abstract/MED/31936675</t>
  </si>
  <si>
    <t>Efficacy of topical ivermectin and impact on quality of life in patients with papulopustular rosacea: A systematic review and meta-analysis</t>
  </si>
  <si>
    <t>2-Jan-2020</t>
  </si>
  <si>
    <t>33(1):e13203</t>
  </si>
  <si>
    <t>Comparative Study | Journal Article | Meta-Analysis | Systematic Review</t>
  </si>
  <si>
    <t>https://pubmed.ncbi.nlm.nih.gov/31863543</t>
  </si>
  <si>
    <t>https://onlinelibrary.wiley.com/doi/10.1111/dth.13203</t>
  </si>
  <si>
    <t>['Steinhoff M', 'Ammoury AF', 'Ahmed HM', 'Gamal MFS', 'El Sayed MH']</t>
  </si>
  <si>
    <t>The Unmet Need for Clinical Guidelines on the Management of Patients with Plaque Psoriasis in Africa and the Middle East</t>
  </si>
  <si>
    <t>20-Aug-2020</t>
  </si>
  <si>
    <t>Psoriasis (Auckland, N.Z.)</t>
  </si>
  <si>
    <t>10:23-28</t>
  </si>
  <si>
    <t>https://pubmed.ncbi.nlm.nih.gov/32944566</t>
  </si>
  <si>
    <t>https://europepmc.org/abstract/MED/32944566</t>
  </si>
  <si>
    <t>['Buhl T', 'Ikoma A', 'Kempkes C', 'Cevikbas F', 'Sulk M', 'Buddenkotte J', 'Akiyama T', 'Crumrine D', 'Camerer E', 'Carstens E', 'Schön MP', 'Elias P', 'Coughlin SR', 'Steinhoff M']</t>
  </si>
  <si>
    <t>Protease-Activated Receptor-2 Regulates Neuro-Epidermal Communication in Atopic Dermatitis</t>
  </si>
  <si>
    <t>11:1740</t>
  </si>
  <si>
    <t>https://pubmed.ncbi.nlm.nih.gov/32903402</t>
  </si>
  <si>
    <t>https://europepmc.org/abstract/MED/32903402</t>
  </si>
  <si>
    <t>['Siveen KS', 'Nizamuddin PB', 'Uddin S', 'Al-Thani M', 'Frenneaux MP', 'Janahi IA', 'Steinhoff M', 'Azizi F']</t>
  </si>
  <si>
    <t>TRPV2: A Cancer Biomarker and Potential Therapeutic Target</t>
  </si>
  <si>
    <t>10-Dec-2020</t>
  </si>
  <si>
    <t>Disease markers</t>
  </si>
  <si>
    <t>2020:8892312</t>
  </si>
  <si>
    <t>https://pubmed.ncbi.nlm.nih.gov/33376561</t>
  </si>
  <si>
    <t>https://europepmc.org/abstract/MED/33376561</t>
  </si>
  <si>
    <t>['Therachiyil L', 'Haroon J', 'Sahir F', 'Siveen KS', 'Uddin S', 'Kulinski M', 'Buddenkotte J', 'Steinhoff M', 'Krishnankutty R']</t>
  </si>
  <si>
    <t>Dysregulated Phosphorylation of p53, Autophagy and Stemness Attributes the Mutant p53 Harboring Colon Cancer Cells Impaired Sensitivity to Oxaliplatin</t>
  </si>
  <si>
    <t>28-Aug-2020</t>
  </si>
  <si>
    <t>Frontiers in oncology</t>
  </si>
  <si>
    <t>10:1744</t>
  </si>
  <si>
    <t>https://pubmed.ncbi.nlm.nih.gov/32984059</t>
  </si>
  <si>
    <t>https://europepmc.org/abstract/MED/32984059</t>
  </si>
  <si>
    <t>['Huang YX', 'Li J', 'Zhao ZX', 'Zheng BL', 'Deng YX', 'Shi W', 'Steinhoff M', 'Xie HF']</t>
  </si>
  <si>
    <t>Effects of skin care habits on the development of rosacea: A multi-center retrospective case-control survey in Chinese population</t>
  </si>
  <si>
    <t>27-Apr-2020</t>
  </si>
  <si>
    <t>15(4):e0231078</t>
  </si>
  <si>
    <t>https://pubmed.ncbi.nlm.nih.gov/32339170</t>
  </si>
  <si>
    <t>https://europepmc.org/abstract/MED/32339170</t>
  </si>
  <si>
    <t>['Campion M', 'Smith L', 'Gatault S', 'Métais C', 'Buddenkotte J', 'Steinhoff M']</t>
  </si>
  <si>
    <t>Interleukin-4 and interleukin-13 evoke scratching behaviour in mice</t>
  </si>
  <si>
    <t>28(12):1501-1504</t>
  </si>
  <si>
    <t>https://pubmed.ncbi.nlm.nih.gov/31505056</t>
  </si>
  <si>
    <t>https://onlinelibrary.wiley.com/doi/10.1111/exd.14034</t>
  </si>
  <si>
    <t>['Szöllősi AG', 'McDonald I', 'Szabó IL', 'Meng J', 'van den Bogaard E', 'Steinhoff M']</t>
  </si>
  <si>
    <t>TLR3 in Chronic Human Itch: A Keratinocyte-Associated Mechanism of Peripheral Itch Sensitization</t>
  </si>
  <si>
    <t>24-May-2019</t>
  </si>
  <si>
    <t>139(11):2393-2396.e6</t>
  </si>
  <si>
    <t>https://pubmed.ncbi.nlm.nih.gov/31129058</t>
  </si>
  <si>
    <t>https://linkinghub.elsevier.com/retrieve/pii/S0022-202X(19)31567-2</t>
  </si>
  <si>
    <t>['Smith L', 'Gatault S', 'Casals-Diaz L', 'Kelly PA', 'Camerer E', 'Métais C', 'Knaus UG', 'Eissner G', 'Steinhoff M']</t>
  </si>
  <si>
    <t>House dust mite-treated PAR2 over-expressor mouse: A novel model of atopic dermatitis</t>
  </si>
  <si>
    <t>17-Sep-2019</t>
  </si>
  <si>
    <t>28(11):1298-1308</t>
  </si>
  <si>
    <t>https://pubmed.ncbi.nlm.nih.gov/31487753</t>
  </si>
  <si>
    <t>https://onlinelibrary.wiley.com/doi/10.1111/exd.14030</t>
  </si>
  <si>
    <t>['Meng J', 'Wang J', 'Buddenkotte J', 'Buhl T', 'Steinhoff M']</t>
  </si>
  <si>
    <t>Role of SNAREs in Atopic Dermatitis-Related Cytokine Secretion and Skin-Nerve Communication</t>
  </si>
  <si>
    <t>139(11):2324-2333</t>
  </si>
  <si>
    <t>https://pubmed.ncbi.nlm.nih.gov/31128202</t>
  </si>
  <si>
    <t>https://linkinghub.elsevier.com/retrieve/pii/S0022-202X(19)31559-3</t>
  </si>
  <si>
    <t>['Leo R', 'Therachiyil L', 'Siveen SK', 'Uddin S', 'Kulinski M', 'Buddenkotte J', 'Steinhoff M', 'Krishnankutty AR']</t>
  </si>
  <si>
    <t>Protein Expression Profiling Identifies Key Proteins and Pathways Involved in Growth Inhibitory Effects Exerted by Guggulsterone in Human Colorectal Cancer Cells</t>
  </si>
  <si>
    <t>11(10):1478</t>
  </si>
  <si>
    <t>https://pubmed.ncbi.nlm.nih.gov/31581454</t>
  </si>
  <si>
    <t>https://europepmc.org/abstract/MED/31581454</t>
  </si>
  <si>
    <t>Lichen planus: a comprehensive evidence-based analysis of medical treatment</t>
  </si>
  <si>
    <t>22-Jul-2019</t>
  </si>
  <si>
    <t>33(10):1847-1862</t>
  </si>
  <si>
    <t>https://pubmed.ncbi.nlm.nih.gov/31265737</t>
  </si>
  <si>
    <t>https://onlinelibrary.wiley.com/doi/10.1111/jdv.15771</t>
  </si>
  <si>
    <t>['Khan AQ', 'Ahmed EI', 'Elareer NR', 'Junejo K', 'Steinhoff M', 'Uddin S']</t>
  </si>
  <si>
    <t>Role of miRNA-Regulated Cancer Stem Cells in the Pathogenesis of Human Malignancies</t>
  </si>
  <si>
    <t>Cells</t>
  </si>
  <si>
    <t>8(8):840</t>
  </si>
  <si>
    <t>https://pubmed.ncbi.nlm.nih.gov/31530793</t>
  </si>
  <si>
    <t>https://europepmc.org/abstract/MED/31530793</t>
  </si>
  <si>
    <t>['Al-Afif KAM', 'Buraik MA', 'Buddenkotte J', 'Mounir M', 'Gerber R', 'Ahmed HM', 'Tallman AM', 'Steinhoff M']</t>
  </si>
  <si>
    <t>Understanding the Burden of Atopic Dermatitis in Africa and the Middle East</t>
  </si>
  <si>
    <t>8-Mar-2019</t>
  </si>
  <si>
    <t>9(2):223-241</t>
  </si>
  <si>
    <t>https://pubmed.ncbi.nlm.nih.gov/30850961</t>
  </si>
  <si>
    <t>https://europepmc.org/abstract/MED/30850961</t>
  </si>
  <si>
    <t>['Siveen KS', 'Raza A', 'Ahmed EI', 'Khan AQ', 'Prabhu KS', 'Kuttikrishnan S', 'Mateo JM', 'Zayed H', 'Rasul K', 'Azizi F', 'Dermime S', 'Steinhoff M', 'Uddin S']</t>
  </si>
  <si>
    <t>The Role of Extracellular Vesicles as Modulators of the Tumor Microenvironment, Metastasis and Drug Resistance in Colorectal Cancer</t>
  </si>
  <si>
    <t>29-May-2019</t>
  </si>
  <si>
    <t>11(6):746</t>
  </si>
  <si>
    <t>https://pubmed.ncbi.nlm.nih.gov/31146452</t>
  </si>
  <si>
    <t>https://europepmc.org/abstract/MED/31146452</t>
  </si>
  <si>
    <t>['Steinhoff M', 'Oaklander AL', 'Szabó IL', 'Ständer S', 'Schmelz M']</t>
  </si>
  <si>
    <t>Neuropathic itch</t>
  </si>
  <si>
    <t>Pain</t>
  </si>
  <si>
    <t>160 Suppl 1:S11-S16</t>
  </si>
  <si>
    <t>https://pubmed.ncbi.nlm.nih.gov/31008844</t>
  </si>
  <si>
    <t>https://journals.lww.com/00006396-201905001-00002</t>
  </si>
  <si>
    <t>['Manresa MC', 'Smith L', 'Casals-Diaz L', 'Fagundes RR', 'Brown E', 'Radhakrishnan P', 'Murphy SJ', 'Crifo B', 'Strowitzki MJ', 'Halligan DN', 'van den Bogaard EH', 'Niehues H', 'Schneider M', 'Taylor CT', 'Steinhoff M']</t>
  </si>
  <si>
    <t>Pharmacologic inhibition of hypoxia-inducible factor (HIF)-hydroxylases ameliorates allergic contact dermatitis</t>
  </si>
  <si>
    <t>12-Dec-2018</t>
  </si>
  <si>
    <t>74(4):753-766</t>
  </si>
  <si>
    <t>https://pubmed.ncbi.nlm.nih.gov/30394557</t>
  </si>
  <si>
    <t>https://onlinelibrary.wiley.com/doi/10.1111/all.13655</t>
  </si>
  <si>
    <t>['Prabhu KS', 'Siveen KS', 'Kuttikrishnan S', 'Jochebeth A', 'Ali TA', 'Elareer NR', 'Iskandarani A', 'Quaiyoom Khan A', 'Merhi M', 'Dermime S', 'El-Elimat T', 'Oberlies NH', 'Alali FQ', 'Steinhoff M', 'Uddin S']</t>
  </si>
  <si>
    <t>Greensporone A, a Fungal Secondary Metabolite Suppressed Constitutively Activated AKT via ROS Generation and Induced Apoptosis in Leukemic Cell Lines</t>
  </si>
  <si>
    <t>29-Mar-2019</t>
  </si>
  <si>
    <t>9(4):126</t>
  </si>
  <si>
    <t>https://pubmed.ncbi.nlm.nih.gov/30934922</t>
  </si>
  <si>
    <t>https://europepmc.org/abstract/MED/30934922</t>
  </si>
  <si>
    <t>['Siveen KS', 'Prabhu KS', 'Parray AS', 'Merhi M', 'Arredouani A', 'Chikri M', 'Uddin S', 'Dermime S', 'Mohammad RM', 'Steinhoff M', 'Janahi IA', 'Azizi F']</t>
  </si>
  <si>
    <t>Evaluation of cationic channel TRPV2 as a novel biomarker and therapeutic target in Leukemia-Implications concerning the resolution of pulmonary inflammation</t>
  </si>
  <si>
    <t>7-Feb-2019</t>
  </si>
  <si>
    <t>9(1):1554</t>
  </si>
  <si>
    <t>https://pubmed.ncbi.nlm.nih.gov/30733502</t>
  </si>
  <si>
    <t>https://europepmc.org/abstract/MED/30733502</t>
  </si>
  <si>
    <t>['Kuttikrishnan S', 'Siveen KS', 'Prabhu KS', 'Khan AQ', 'Ahmed EI', 'Akhtar S', 'Ali TA', 'Merhi M', 'Dermime S', 'Steinhoff M', 'Uddin S']</t>
  </si>
  <si>
    <t>Curcumin Induces Apoptotic Cell Death via Inhibition of PI3-Kinase/AKT Pathway in B-Precursor Acute Lymphoblastic Leukemia</t>
  </si>
  <si>
    <t>19-Jun-2019</t>
  </si>
  <si>
    <t>9:484</t>
  </si>
  <si>
    <t>https://pubmed.ncbi.nlm.nih.gov/31275848</t>
  </si>
  <si>
    <t>https://europepmc.org/abstract/MED/31275848</t>
  </si>
  <si>
    <t>['Akhtar S', 'Achkar IW', 'Siveen KS', 'Kuttikrishnan S', 'Prabhu KS', 'Khan AQ', 'Ahmed EI', 'Sahir F', 'Jerobin J', 'Raza A', 'Merhi M', 'Elsabah HM', 'Taha R', 'Omri HE', 'Zayed H', 'Dermime S', 'Steinhoff M', 'Uddin S']</t>
  </si>
  <si>
    <t>Sanguinarine Induces Apoptosis Pathway in Multiple Myeloma Cell Lines via Inhibition of the JaK2/STAT3 Signaling</t>
  </si>
  <si>
    <t>9:285</t>
  </si>
  <si>
    <t>https://pubmed.ncbi.nlm.nih.gov/31058086</t>
  </si>
  <si>
    <t>https://europepmc.org/abstract/MED/31058086</t>
  </si>
  <si>
    <t>['Yosipovitch G', 'Reich A', 'Steinhoff M', 'Beselin A', 'Kent T', 'Dossenbach M', 'Berggren L', 'Henneges C', 'Luger T']</t>
  </si>
  <si>
    <t>Impact of Ixekizumab Treatment on Itch and Psoriasis Area and Severity Index in Patients with Moderate-to-Severe Plaque Psoriasis: An Integrated Analysis of Two Phase III Randomized Studies</t>
  </si>
  <si>
    <t>21-Nov-2018</t>
  </si>
  <si>
    <t>8(4):621-637</t>
  </si>
  <si>
    <t>https://pubmed.ncbi.nlm.nih.gov/30465321</t>
  </si>
  <si>
    <t>https://europepmc.org/abstract/MED/30465321</t>
  </si>
  <si>
    <t>['Steinhoff M', 'Schmelz M', 'Szabó IL', 'Oaklander AL']</t>
  </si>
  <si>
    <t>Clinical presentation, management, and pathophysiology of neuropathic itch</t>
  </si>
  <si>
    <t>The Lancet. Neurology</t>
  </si>
  <si>
    <t>17(8):709-720</t>
  </si>
  <si>
    <t>Journal Article | Research Support, N.I.H., Extramural | Review</t>
  </si>
  <si>
    <t>https://pubmed.ncbi.nlm.nih.gov/30033061</t>
  </si>
  <si>
    <t>https://www.clinicalkey.com/content/playBy/pii?v=S1474-4422(18)30217-5</t>
  </si>
  <si>
    <t>['Meng J', 'Moriyama M', 'Feld M', 'Buddenkotte J', 'Buhl T', 'Szöllösi A', 'Zhang J', 'Miller P', 'Ghetti A', 'Fischer M', 'Reeh PW', 'Shan C', 'Wang J', 'Steinhoff M']</t>
  </si>
  <si>
    <t>New mechanism underlying IL-31-induced atopic dermatitis</t>
  </si>
  <si>
    <t>7-Feb-2018</t>
  </si>
  <si>
    <t>141(5):1677-1689.e8</t>
  </si>
  <si>
    <t>https://pubmed.ncbi.nlm.nih.gov/29427643</t>
  </si>
  <si>
    <t>https://www.clinicalkey.com/content/playBy/pii?v=S0091-6749(18)30214-8</t>
  </si>
  <si>
    <t>['Steinhoff M', 'Buddenkotte J', 'Lerner EA']</t>
  </si>
  <si>
    <t>Role of mast cells and basophils in pruritus</t>
  </si>
  <si>
    <t>Immunological reviews</t>
  </si>
  <si>
    <t>282(1):248-264</t>
  </si>
  <si>
    <t>https://pubmed.ncbi.nlm.nih.gov/29431207</t>
  </si>
  <si>
    <t>https://onlinelibrary.wiley.com/doi/10.1111/imr.12635</t>
  </si>
  <si>
    <t>['Gallo RL', 'Granstein RD', 'Kang S', 'Mannis M', 'Steinhoff M', 'Tan J', 'Thiboutot D']</t>
  </si>
  <si>
    <t>Standard classification and pathophysiology of rosacea: The 2017 update by the National Rosacea Society Expert Committee</t>
  </si>
  <si>
    <t>28-Oct-2017</t>
  </si>
  <si>
    <t>78(1):148-155</t>
  </si>
  <si>
    <t>https://pubmed.ncbi.nlm.nih.gov/29089180</t>
  </si>
  <si>
    <t>https://www.clinicalkey.com/content/playBy/pii?v=S0190-9622(17)32297-1</t>
  </si>
  <si>
    <t>['Suender CA', 'Leist M', 'Åbrink M', 'Valentin P', 'Geldmacher A', 'Steinhoff M', 'Metz M', 'Maurer M']</t>
  </si>
  <si>
    <t>Mast cells are critical for the limitation of thrombin-induced skin inflammation</t>
  </si>
  <si>
    <t>19-Oct-2017</t>
  </si>
  <si>
    <t>27(1):50-57</t>
  </si>
  <si>
    <t>https://pubmed.ncbi.nlm.nih.gov/28787094</t>
  </si>
  <si>
    <t>https://onlinelibrary.wiley.com/doi/10.1111/exd.13407</t>
  </si>
  <si>
    <t>Rosacea comorbidities and future research: The 2017 update by the National Rosacea Society Expert Committee</t>
  </si>
  <si>
    <t>78(1):167-170</t>
  </si>
  <si>
    <t>https://pubmed.ncbi.nlm.nih.gov/29102687</t>
  </si>
  <si>
    <t>https://www.clinicalkey.com/content/playBy/pii?v=S0190-9622(17)32052-2</t>
  </si>
  <si>
    <t>['Buddenkotte J', 'Steinhoff M']</t>
  </si>
  <si>
    <t>Recent advances in understanding and managing rosacea</t>
  </si>
  <si>
    <t>FResearch</t>
  </si>
  <si>
    <t>7:F1000 Faculty Rev-1885</t>
  </si>
  <si>
    <t>https://pubmed.ncbi.nlm.nih.gov/30631431</t>
  </si>
  <si>
    <t>https://europepmc.org/abstract/MED/30631431</t>
  </si>
  <si>
    <t>['Holmes AD', 'Steinhoff M']</t>
  </si>
  <si>
    <t>Integrative concepts of rosacea pathophysiology, clinical presentation and new therapeutics</t>
  </si>
  <si>
    <t>9-Oct-2016</t>
  </si>
  <si>
    <t>26(8):659-667</t>
  </si>
  <si>
    <t>https://pubmed.ncbi.nlm.nih.gov/27376863</t>
  </si>
  <si>
    <t>https://onlinelibrary.wiley.com/doi/10.1111/exd.13143</t>
  </si>
  <si>
    <t>['Cevikbas F', 'Braz JM', 'Wang X', 'Solorzano C', 'Sulk M', 'Buhl T', 'Steinhoff M', 'Basbaum AI']</t>
  </si>
  <si>
    <t>Synergistic antipruritic effects of gamma aminobutyric acid A and B agonists in a mouse model of atopic dermatitis</t>
  </si>
  <si>
    <t>21-Feb-2017</t>
  </si>
  <si>
    <t>140(2):454-464.e2</t>
  </si>
  <si>
    <t>https://pubmed.ncbi.nlm.nih.gov/28232084</t>
  </si>
  <si>
    <t>https://www.clinicalkey.com/content/playBy/pii?v=S0091-6749(17)30239-7</t>
  </si>
  <si>
    <t>['Geerling G', 'Baudouin C', 'Aragona P', 'Rolando M', 'Boboridis KG', 'Benítez-Del-Castillo JM', 'Akova YA', 'Merayo-Lloves J', 'Labetoulle M', 'Steinhoff M', 'Messmer EM']</t>
  </si>
  <si>
    <t>Emerging strategies for the diagnosis and treatment of meibomian gland dysfunction: Proceedings of the OCEAN group meeting</t>
  </si>
  <si>
    <t>27-Jan-2017</t>
  </si>
  <si>
    <t>The ocular surface</t>
  </si>
  <si>
    <t>15(2):179-192</t>
  </si>
  <si>
    <t>https://pubmed.ncbi.nlm.nih.gov/28132878</t>
  </si>
  <si>
    <t>https://www.clinicalkey.com/content/playBy/pii?v=S1542-0124(17)30019-8</t>
  </si>
  <si>
    <t>['Schaller M', 'Almeida LM', 'Bewley A', 'Cribier B', 'Dlova NC', 'Kautz G', 'Mannis M', 'Oon HH', 'Rajagopalan M', 'Steinhoff M', 'Thiboutot D', 'Troielli P', 'Webster G', 'Wu Y', 'van Zuuren E', 'Tan J']</t>
  </si>
  <si>
    <t>Rosacea treatment update: recommendations from the global ROSacea COnsensus (ROSCO) panel</t>
  </si>
  <si>
    <t>5-Feb-2017</t>
  </si>
  <si>
    <t>176(2):465-471</t>
  </si>
  <si>
    <t>https://pubmed.ncbi.nlm.nih.gov/27861741</t>
  </si>
  <si>
    <t>https://academic.oup.com/bjd/article-lookup/doi/10.1111/bjd.15173</t>
  </si>
  <si>
    <t>['Tan J', 'Almeida LM', 'Bewley A', 'Cribier B', 'Dlova NC', 'Gallo R', 'Kautz G', 'Mannis M', 'Oon HH', 'Rajagopalan M', 'Steinhoff M', 'Thiboutot D', 'Troielli P', 'Webster G', 'Wu Y', 'van Zuuren EJ', 'Schaller M']</t>
  </si>
  <si>
    <t>Updating the diagnosis, classification and assessment of rosacea: recommendations from the global ROSacea COnsensus (ROSCO) panel</t>
  </si>
  <si>
    <t>23-Jan-2017</t>
  </si>
  <si>
    <t>176(2):431-438</t>
  </si>
  <si>
    <t>https://pubmed.ncbi.nlm.nih.gov/27718519</t>
  </si>
  <si>
    <t>https://academic.oup.com/bjd/article-lookup/doi/10.1111/bjd.15122</t>
  </si>
  <si>
    <t>['Tan J', 'Steinhoff M', 'Berg M', 'Del Rosso J', 'Layton A', 'Leyden J', 'Schauber J', 'Schaller M', 'Cribier B', 'Thiboutot D', 'Webster G']</t>
  </si>
  <si>
    <t>Shortcomings in rosacea diagnosis and classification</t>
  </si>
  <si>
    <t>176(1):197-199</t>
  </si>
  <si>
    <t>https://pubmed.ncbi.nlm.nih.gov/28098383</t>
  </si>
  <si>
    <t>https://academic.oup.com/bjd/article-lookup/doi/10.1111/bjd.14819</t>
  </si>
  <si>
    <t>['Lin SH', 'Steinhoff M', 'Ikoma A', 'Chang YC', 'Cheng YR', 'Chandra Kopparaju R', 'Ishii S', 'Sun WH', 'Chen CC']</t>
  </si>
  <si>
    <t>Involvement of TRPV1 and TDAG8 in Pruriception Associated with Noxious Acidosis</t>
  </si>
  <si>
    <t>24-Aug-2016</t>
  </si>
  <si>
    <t>137(1):170-178</t>
  </si>
  <si>
    <t>https://pubmed.ncbi.nlm.nih.gov/27566399</t>
  </si>
  <si>
    <t>https://linkinghub.elsevier.com/retrieve/pii/S0022-202X(16)32270-9</t>
  </si>
  <si>
    <t>['Schaller M', 'Schöfer H', 'Homey B', 'Gieler U', 'Lehmann P', 'Luger TA', 'Ruzicka T', 'Steinhoff M']</t>
  </si>
  <si>
    <t>Aktueller Stand der systemischen Rosazea-Therapie</t>
  </si>
  <si>
    <t>14 Suppl 6:29-37</t>
  </si>
  <si>
    <t>https://pubmed.ncbi.nlm.nih.gov/27869375</t>
  </si>
  <si>
    <t>https://onlinelibrary.wiley.com/doi/10.1111/ddg.13141_g</t>
  </si>
  <si>
    <t>['Schaller M', 'Schöfer H', 'Homey B', 'Hofmann M', 'Gieler U', 'Lehmann P', 'Luger TA', 'Ruzicka T', 'Steinhoff M']</t>
  </si>
  <si>
    <t>Rosazea-Management: Update über allgemeine Maßnahmen und topische Therapieoptionen</t>
  </si>
  <si>
    <t>14 Suppl 6:17-28</t>
  </si>
  <si>
    <t>https://pubmed.ncbi.nlm.nih.gov/27869373</t>
  </si>
  <si>
    <t>https://onlinelibrary.wiley.com/doi/10.1111/ddg.13143_g</t>
  </si>
  <si>
    <t>['Reinholz M', 'Ruzicka T', 'Steinhoff M', 'Schaller M', 'Gieler U', 'Schöfer H', 'Homey B', 'Lehmann P', 'Luger TA']</t>
  </si>
  <si>
    <t>Pathogenese und Klinik der Rosazea als Schlüssel für eine symptomorientierte Therapie</t>
  </si>
  <si>
    <t>14 Suppl 6:4-16</t>
  </si>
  <si>
    <t>https://pubmed.ncbi.nlm.nih.gov/27869378</t>
  </si>
  <si>
    <t>https://onlinelibrary.wiley.com/doi/10.1111/ddg.13139_g</t>
  </si>
  <si>
    <t>State of the art: systemic rosacea management</t>
  </si>
  <si>
    <t>https://pubmed.ncbi.nlm.nih.gov/27869374</t>
  </si>
  <si>
    <t>https://onlinelibrary.wiley.com/doi/10.1111/ddg.13141</t>
  </si>
  <si>
    <t>Pathogenesis and clinical presentation of rosacea as a key for a symptom-oriented therapy</t>
  </si>
  <si>
    <t>14 Suppl 6:4-15</t>
  </si>
  <si>
    <t>https://pubmed.ncbi.nlm.nih.gov/27869372</t>
  </si>
  <si>
    <t>https://onlinelibrary.wiley.com/doi/10.1111/ddg.13139</t>
  </si>
  <si>
    <t>Rosacea Management: Update on general measures and topical treatment options</t>
  </si>
  <si>
    <t>14 Suppl 6:17-27</t>
  </si>
  <si>
    <t>https://pubmed.ncbi.nlm.nih.gov/27869379</t>
  </si>
  <si>
    <t>https://onlinelibrary.wiley.com/doi/10.1111/ddg.13143</t>
  </si>
  <si>
    <t>['Docherty JR', 'Steinhoff M', 'Lorton D', 'Detmar M', 'Schäfer G', 'Holmes A', 'Di Nardo A']</t>
  </si>
  <si>
    <t>Multidisciplinary Consideration of Potential Pathophysiologic Mechanisms of Paradoxical Erythema with Topical Brimonidine Therapy</t>
  </si>
  <si>
    <t>25-Aug-2016</t>
  </si>
  <si>
    <t>Advances in therapy</t>
  </si>
  <si>
    <t>33(11):1885-1895</t>
  </si>
  <si>
    <t>https://pubmed.ncbi.nlm.nih.gov/27562835</t>
  </si>
  <si>
    <t>https://europepmc.org/abstract/MED/27562835</t>
  </si>
  <si>
    <t>['Smith L', 'Casals-Diaz L', 'Steinhoff M']</t>
  </si>
  <si>
    <t>New light on proteases regulating pigmentation</t>
  </si>
  <si>
    <t>25(11):861-862</t>
  </si>
  <si>
    <t>Comment | Journal Article | Research Support, Non-U.S. Gov't</t>
  </si>
  <si>
    <t>https://pubmed.ncbi.nlm.nih.gov/27245851</t>
  </si>
  <si>
    <t>https://onlinelibrary.wiley.com/doi/10.1111/exd.13090</t>
  </si>
  <si>
    <t>['Steinhoff M', 'Vocanson M', 'Voegel JJ', 'Hacini-Rachinel F', 'Schäfer G']</t>
  </si>
  <si>
    <t>Topical Ivermectin 10 mg/g and Oral Doxycycline 40 mg Modified-Release: Current Evidence on the Complementary Use of Anti-Inflammatory Rosacea Treatments</t>
  </si>
  <si>
    <t>18-Jul-2016</t>
  </si>
  <si>
    <t>33(9):1481-501</t>
  </si>
  <si>
    <t>https://pubmed.ncbi.nlm.nih.gov/27432381</t>
  </si>
  <si>
    <t>https://europepmc.org/abstract/MED/27432381</t>
  </si>
  <si>
    <t>['Seto TL', 'Tabangin ME', 'Langdon G', 'Mangeot C', 'Dawodu A', 'Steinhoff M', 'Narendran V']</t>
  </si>
  <si>
    <t>Racial disparities in cord blood vitamin D levels and its association with small-for-gestational-age infants</t>
  </si>
  <si>
    <t>21-Apr-2016</t>
  </si>
  <si>
    <t>Journal of perinatology : official journal of the California Perinatal       Association</t>
  </si>
  <si>
    <t>36(8):623-8</t>
  </si>
  <si>
    <t>https://pubmed.ncbi.nlm.nih.gov/27101387</t>
  </si>
  <si>
    <t>https://europepmc.org/abstract/MED/27101387</t>
  </si>
  <si>
    <t>['Feld M', 'Garcia R', 'Buddenkotte J', 'Katayama S', 'Lewis K', 'Muirhead G', 'Hevezi P', 'Plesser K', 'Schrumpf H', 'Krjutskov K', 'Sergeeva O', 'Müller HW', 'Tsoka S', 'Kere J', 'Dillon SR', 'Steinhoff M', 'Homey B']</t>
  </si>
  <si>
    <t>The pruritus- and TH2-associated cytokine IL-31 promotes growth of sensory nerves</t>
  </si>
  <si>
    <t>6-Apr-2016</t>
  </si>
  <si>
    <t>138(2):500-508.e24</t>
  </si>
  <si>
    <t>https://pubmed.ncbi.nlm.nih.gov/27212086</t>
  </si>
  <si>
    <t>https://www.clinicalkey.com/content/playBy/pii?v=S0091-6749(16)30005-7</t>
  </si>
  <si>
    <t>['Steinhoff M', 'Schmelz M', 'Schauber J']</t>
  </si>
  <si>
    <t>Facial Erythema of Rosacea - Aetiology, Different Pathophysiologies and Treatment Options</t>
  </si>
  <si>
    <t>96(5):579-86</t>
  </si>
  <si>
    <t>https://pubmed.ncbi.nlm.nih.gov/26714888</t>
  </si>
  <si>
    <t>https://medicaljournalssweden.se/actadv/article/view/6126</t>
  </si>
  <si>
    <t>['Meng J', 'Wang J', 'Steinhoff M', 'Dolly JO']</t>
  </si>
  <si>
    <t>TNFα induces co-trafficking of TRPV1/TRPA1 in VAMP1-containing vesicles to the plasmalemma via Munc18-1/syntaxin1/SNAP-25 mediated fusion</t>
  </si>
  <si>
    <t>6:21226</t>
  </si>
  <si>
    <t>https://pubmed.ncbi.nlm.nih.gov/26888187</t>
  </si>
  <si>
    <t>https://europepmc.org/abstract/MED/26888187</t>
  </si>
  <si>
    <t>['Akiyama T', 'Ivanov M', 'Nagamine M', 'Davoodi A', 'Carstens MI', 'Ikoma A', 'Cevikbas F', 'Kempkes C', 'Buddenkotte J', 'Steinhoff M', 'Carstens E']</t>
  </si>
  <si>
    <t>Involvement of TRPV4 in Serotonin-Evoked Scratching</t>
  </si>
  <si>
    <t>136(1):154-160</t>
  </si>
  <si>
    <t>Comparative Study | Journal Article | Research Support, N.I.H., Extramural | Research Support, Non-U.S. Gov't</t>
  </si>
  <si>
    <t>https://pubmed.ncbi.nlm.nih.gov/26763435</t>
  </si>
  <si>
    <t>https://linkinghub.elsevier.com/retrieve/pii/S0022-202X(15)00034-2</t>
  </si>
  <si>
    <t>['Meng J', 'Steinhoff M']</t>
  </si>
  <si>
    <t>Molecular mechanisms of pruritus</t>
  </si>
  <si>
    <t>4-Nov-2016</t>
  </si>
  <si>
    <t>Current research in translational medicine</t>
  </si>
  <si>
    <t>64(4):203-206</t>
  </si>
  <si>
    <t>https://pubmed.ncbi.nlm.nih.gov/27939459</t>
  </si>
  <si>
    <t>https://linkinghub.elsevier.com/retrieve/pii/S2452-3186(16)30037-X</t>
  </si>
  <si>
    <t>['Akiyama T', 'Nagamine M', 'Davoodi A', 'Iodi Carstens M', 'Cevikbas F', 'Steinhoff M', 'Carstens E']</t>
  </si>
  <si>
    <t>Intradermal endothelin-1 excites bombesin-responsive superficial dorsal horn neurons in the mouse</t>
  </si>
  <si>
    <t>26-Aug-2015</t>
  </si>
  <si>
    <t>Journal of neurophysiology</t>
  </si>
  <si>
    <t>114(4):2528-34</t>
  </si>
  <si>
    <t>https://pubmed.ncbi.nlm.nih.gov/26311187</t>
  </si>
  <si>
    <t>https://journals.physiology.org/doi/10.1152/jn.00723.2015?url_ver=Z39.88-2003&amp;rfr_id=ori:rid:crossref.org&amp;rfr_dat=cr_pub  0pubmed</t>
  </si>
  <si>
    <t>['Buhl T', 'Sulk M', 'Nowak P', 'Buddenkotte J', 'McDonald I', 'Aubert J', 'Carlavan I', 'Déret S', 'Reiniche P', 'Rivier M', 'Voegel JJ', 'Steinhoff M']</t>
  </si>
  <si>
    <t>Molecular and Morphological Characterization of Inflammatory Infiltrate in Rosacea Reveals Activation of Th1/Th17 Pathways</t>
  </si>
  <si>
    <t>7-Apr-2015</t>
  </si>
  <si>
    <t>135(9):2198-2208</t>
  </si>
  <si>
    <t>https://pubmed.ncbi.nlm.nih.gov/25848978</t>
  </si>
  <si>
    <t>https://linkinghub.elsevier.com/retrieve/pii/S0022-202X(15)38995-8</t>
  </si>
  <si>
    <t>['Helyes Z', 'Kun J', 'Dobrosi N', 'Sándor K', 'Németh J', 'Perkecz A', 'Pintér E', 'Szabadfi K', 'Gaszner B', 'Tékus V', 'Szolcsányi J', 'Steinhoff M', 'Hashimoto H', 'Reglődi D', 'Bíró T']</t>
  </si>
  <si>
    <t>Pituitary Adenylate Cyclase-Activating Polypeptide Is Upregulated in Murine Skin Inflammation and Mediates Transient Receptor Potential Vanilloid-1-Induced Neurogenic Edema</t>
  </si>
  <si>
    <t>23-Apr-2015</t>
  </si>
  <si>
    <t>135(9):2209-2218</t>
  </si>
  <si>
    <t>https://pubmed.ncbi.nlm.nih.gov/25905588</t>
  </si>
  <si>
    <t>https://linkinghub.elsevier.com/retrieve/pii/S0022-202X(15)39006-0</t>
  </si>
  <si>
    <t>['Storan ER', "O'Gorman SM", 'McDonald ID', 'Steinhoff M']</t>
  </si>
  <si>
    <t>Role of cytokines and chemokines in itch</t>
  </si>
  <si>
    <t>Handbook of experimental pharmacology</t>
  </si>
  <si>
    <t>226:163-76</t>
  </si>
  <si>
    <t>https://pubmed.ncbi.nlm.nih.gov/25861779</t>
  </si>
  <si>
    <t>https://link.springer.com/chapter/10.1007/978-3-662-44605-8_9</t>
  </si>
  <si>
    <t>['Liedtke W', 'Zhang JY', 'Hall RP 3rd', 'Steinhoff M']</t>
  </si>
  <si>
    <t>Keratinocyte growth regulation TRP-ed up over downregulated TRPV4?</t>
  </si>
  <si>
    <t>134(9):2310-2312</t>
  </si>
  <si>
    <t>https://pubmed.ncbi.nlm.nih.gov/25120148</t>
  </si>
  <si>
    <t>https://linkinghub.elsevier.com/retrieve/pii/S0022-202X(15)36984-0</t>
  </si>
  <si>
    <t>['Affara NI', 'Ruffell B', 'Medler TR', 'Gunderson AJ', 'Johansson M', 'Bornstein S', 'Bergsland E', 'Steinhoff M', 'Li Y', 'Gong Q', 'Ma Y', 'Wiesen JF', 'Wong MH', 'Kulesz-Martin M', 'Irving B', 'Coussens LM']</t>
  </si>
  <si>
    <t>B cells regulate macrophage phenotype and response to chemotherapy in squamous carcinomas</t>
  </si>
  <si>
    <t>16-Jun-2014</t>
  </si>
  <si>
    <t>5-Jun-2014</t>
  </si>
  <si>
    <t>Cancer cell</t>
  </si>
  <si>
    <t>25(6):809-821</t>
  </si>
  <si>
    <t>https://pubmed.ncbi.nlm.nih.gov/24909985</t>
  </si>
  <si>
    <t>https://europepmc.org/abstract/MED/24909985</t>
  </si>
  <si>
    <t>['Kido-Nakahara M', 'Buddenkotte J', 'Kempkes C', 'Ikoma A', 'Cevikbas F', 'Akiyama T', 'Nunes F', 'Seeliger S', 'Hasdemir B', 'Mess C', 'Buhl T', 'Sulk M', 'Müller FU', 'Metze D', 'Bunnett NW', 'Bhargava A', 'Carstens E', 'Furue M', 'Steinhoff M']</t>
  </si>
  <si>
    <t>Neural peptidase endothelin-converting enzyme 1 regulates endothelin 1-induced pruritus</t>
  </si>
  <si>
    <t>8-May-2014</t>
  </si>
  <si>
    <t>124(6):2683-95</t>
  </si>
  <si>
    <t>https://pubmed.ncbi.nlm.nih.gov/24812665</t>
  </si>
  <si>
    <t>https://europepmc.org/abstract/MED/24812665</t>
  </si>
  <si>
    <t>['Cevikbas F', 'Wang X', 'Akiyama T', 'Kempkes C', 'Savinko T', 'Antal A', 'Kukova G', 'Buhl T', 'Ikoma A', 'Buddenkotte J', 'Soumelis V', 'Feld M', 'Alenius H', 'Dillon SR', 'Carstens E', 'Homey B', 'Basbaum A', 'Steinhoff M']</t>
  </si>
  <si>
    <t>A sensory neuron-expressed IL-31 receptor mediates T helper cell-dependent itch: Involvement of TRPV1 and TRPA1</t>
  </si>
  <si>
    <t>25-Dec-2013</t>
  </si>
  <si>
    <t>133(2):448-60</t>
  </si>
  <si>
    <t>https://pubmed.ncbi.nlm.nih.gov/24373353</t>
  </si>
  <si>
    <t>https://www.clinicalkey.com/content/playBy/pii?v=S0091-6749(13)01710-7</t>
  </si>
  <si>
    <t>['Cevikbas F', 'Kempkes C', 'Buhl T', 'Mess C', 'Buddenkotte J', 'Steinhoff M']</t>
  </si>
  <si>
    <t>Role of Interleukin-31 and Oncostatin M in Itch and Neuroimmune Communication</t>
  </si>
  <si>
    <t>Review | Book Chapter</t>
  </si>
  <si>
    <t>https://pubmed.ncbi.nlm.nih.gov/24830021</t>
  </si>
  <si>
    <t>https://www.ncbi.nlm.nih.gov/books/NBK200913</t>
  </si>
  <si>
    <t>['Kempkes C', 'Buddenkotte J', 'Cevikbas F', 'Buhl T', 'Steinhoff M']</t>
  </si>
  <si>
    <t>Role of PAR-2 in Neuroimmune Communication and Itch</t>
  </si>
  <si>
    <t>https://pubmed.ncbi.nlm.nih.gov/24829999</t>
  </si>
  <si>
    <t>https://www.ncbi.nlm.nih.gov/books/NBK200911</t>
  </si>
  <si>
    <t>['Steinhoff M', 'Schauber J', 'Leyden JJ']</t>
  </si>
  <si>
    <t>New insights into rosacea pathophysiology: a review of recent findings</t>
  </si>
  <si>
    <t>69(6 Suppl 1):S15-26</t>
  </si>
  <si>
    <t>https://pubmed.ncbi.nlm.nih.gov/24229632</t>
  </si>
  <si>
    <t>https://www.clinicalkey.com/content/playBy/pii?v=S0190-9622(13)00437-4</t>
  </si>
  <si>
    <t>['Moore C', 'Cevikbas F', 'Pasolli HA', 'Chen Y', 'Kong W', 'Kempkes C', 'Parekh P', 'Lee SH', 'Kontchou NA', 'Yeh I', 'Jokerst NM', 'Fuchs E', 'Steinhoff M', 'Liedtke WB']</t>
  </si>
  <si>
    <t>UVB radiation generates sunburn pain and affects skin by activating epidermal TRPV4 ion channels and triggering endothelin-1 signaling</t>
  </si>
  <si>
    <t>20-Aug-2013</t>
  </si>
  <si>
    <t>8-Aug-2013</t>
  </si>
  <si>
    <t>110(34):E3225-34</t>
  </si>
  <si>
    <t>https://pubmed.ncbi.nlm.nih.gov/23929777</t>
  </si>
  <si>
    <t>https://www.pnas.org/doi/abs/10.1073/pnas.1312933110?url_ver=Z39.88-2003&amp;rfr_id=ori:rid:crossref.org&amp;rfr_dat=cr_pub  0pubmed</t>
  </si>
  <si>
    <t>['Schauber J', 'Homey B', 'Steinhoff M']</t>
  </si>
  <si>
    <t>64(7):481-8</t>
  </si>
  <si>
    <t>English Abstract | Journal Article | Review</t>
  </si>
  <si>
    <t>https://pubmed.ncbi.nlm.nih.gov/23760500</t>
  </si>
  <si>
    <t>https://link.springer.com/article/10.1007/s00105-012-2516-7</t>
  </si>
  <si>
    <t>['Pincelli C', 'Steinhoff M']</t>
  </si>
  <si>
    <t>Recapitulating atopic dermatitis in three dimensions: cross talk between keratinocytes and nerve fibers</t>
  </si>
  <si>
    <t>133(6):1465-7</t>
  </si>
  <si>
    <t>https://pubmed.ncbi.nlm.nih.gov/23673503</t>
  </si>
  <si>
    <t>https://linkinghub.elsevier.com/retrieve/pii/S0022-202X(15)36306-5</t>
  </si>
  <si>
    <t>['Weinstock LB', 'Steinhoff M']</t>
  </si>
  <si>
    <t>Rosacea and small intestinal bacterial overgrowth: prevalence and response to rifaximin</t>
  </si>
  <si>
    <t>68(5):875-6</t>
  </si>
  <si>
    <t>https://pubmed.ncbi.nlm.nih.gov/23602178</t>
  </si>
  <si>
    <t>https://www.clinicalkey.com/content/playBy/pii?v=S0190-9622(12)02330-4</t>
  </si>
  <si>
    <t>['Alemi F', 'Kwon E', 'Poole DP', 'Lieu T', 'Lyo V', 'Cattaruzza F', 'Cevikbas F', 'Steinhoff M', 'Nassini R', 'Materazzi S', 'Guerrero-Alba R', 'Valdez-Morales E', 'Cottrell GS', 'Schoonjans K', 'Geppetti P', 'Vanner SJ', 'Bunnett NW', 'Corvera CU']</t>
  </si>
  <si>
    <t>The TGR5 receptor mediates bile acid-induced itch and analgesia</t>
  </si>
  <si>
    <t>25-Mar-2013</t>
  </si>
  <si>
    <t>123(4):1513-30</t>
  </si>
  <si>
    <t>https://pubmed.ncbi.nlm.nih.gov/23524965</t>
  </si>
  <si>
    <t>https://europepmc.org/abstract/MED/23524965</t>
  </si>
  <si>
    <t>['Eissa A', 'Cretu D', 'Soosaipillai A', 'Thavaneswaran A', 'Pellett F', 'Diamandis A', 'Cevikbas F', 'Steinhoff M', 'Diamandis EP', 'Gladman D', 'Chandran V']</t>
  </si>
  <si>
    <t>Serum kallikrein-8 correlates with skin activity, but not psoriatic arthritis, in patients with psoriatic disease</t>
  </si>
  <si>
    <t>Clinical chemistry and laboratory medicine</t>
  </si>
  <si>
    <t>51(2):317-25</t>
  </si>
  <si>
    <t>https://pubmed.ncbi.nlm.nih.gov/23096109</t>
  </si>
  <si>
    <t>https://www.degruyter.com/document/doi/10.1515/cclm-2012-0251</t>
  </si>
  <si>
    <t>['Herrmann E', 'Weishaupt C', 'Pöppelmann B', 'Hillgruber C', 'Pühse G', 'Krabbe LM', 'Feld M', 'Steinhoff M', 'Goerge T']</t>
  </si>
  <si>
    <t>New tools for assessing the individual risk of metastasis in renal cell carcinoma</t>
  </si>
  <si>
    <t>23-Aug-2012</t>
  </si>
  <si>
    <t>Clinical &amp; experimental metastasis</t>
  </si>
  <si>
    <t>30(2):215-24</t>
  </si>
  <si>
    <t>https://pubmed.ncbi.nlm.nih.gov/22915161</t>
  </si>
  <si>
    <t>https://link.springer.com/article/10.1007/s10585-012-9529-6</t>
  </si>
  <si>
    <t>['Steinhoff M', 'Cevikbas F', 'Yeh I', 'Chong K', 'Buddenkotte J', 'Ikoma A']</t>
  </si>
  <si>
    <t>Evaluation and management of a patient with chronic pruritus</t>
  </si>
  <si>
    <t>130(4):1015-6.e7</t>
  </si>
  <si>
    <t>Case Reports | Journal Article | Research Support, N.I.H., Extramural</t>
  </si>
  <si>
    <t>https://pubmed.ncbi.nlm.nih.gov/23021147</t>
  </si>
  <si>
    <t>https://www.clinicalkey.com/content/playBy/pii?v=S0091-6749(12)01296-1</t>
  </si>
  <si>
    <t>['Akiyama T', 'Carstens MI', 'Ikoma A', 'Cevikbas F', 'Steinhoff M', 'Carstens E']</t>
  </si>
  <si>
    <t>Mouse model of touch-evoked itch (alloknesis)</t>
  </si>
  <si>
    <t>132(7):1886-91</t>
  </si>
  <si>
    <t>https://pubmed.ncbi.nlm.nih.gov/22418875</t>
  </si>
  <si>
    <t>https://linkinghub.elsevier.com/retrieve/pii/S0022-202X(15)35817-6</t>
  </si>
  <si>
    <t>['Cevikbas F', 'Steinhoff M']</t>
  </si>
  <si>
    <t>IL-33: a novel danger signal system in atopic dermatitis</t>
  </si>
  <si>
    <t>132(5):1326-9</t>
  </si>
  <si>
    <t>https://pubmed.ncbi.nlm.nih.gov/22499037</t>
  </si>
  <si>
    <t>https://linkinghub.elsevier.com/retrieve/pii/S0022-202X(15)35736-5</t>
  </si>
  <si>
    <t>['Sulk M', 'Seeliger S', 'Aubert J', 'Schwab VD', 'Cevikbas F', 'Rivier M', 'Nowak P', 'Voegel JJ', 'Buddenkotte J', 'Steinhoff M']</t>
  </si>
  <si>
    <t>Distribution and expression of non-neuronal transient receptor potential (TRPV) ion channels in rosacea</t>
  </si>
  <si>
    <t>22-Dec-2011</t>
  </si>
  <si>
    <t>132(4):1253-62</t>
  </si>
  <si>
    <t>https://pubmed.ncbi.nlm.nih.gov/22189789</t>
  </si>
  <si>
    <t>https://linkinghub.elsevier.com/retrieve/pii/S0022-202X(15)35690-6</t>
  </si>
  <si>
    <t>['Kempkes C', 'Rattenholl A', 'Buddenkotte J', 'Strozyk E', 'Eberle J', 'Hausser A', 'Cevikbas F', 'Schneider SW', 'Steinhoff M']</t>
  </si>
  <si>
    <t>Proteinase-activated receptors 1 and 2 regulate invasive behavior of human melanoma cells via activation of protein kinase D1</t>
  </si>
  <si>
    <t>13-Oct-2011</t>
  </si>
  <si>
    <t>132(2):375-84</t>
  </si>
  <si>
    <t>https://pubmed.ncbi.nlm.nih.gov/21993564</t>
  </si>
  <si>
    <t>https://linkinghub.elsevier.com/retrieve/pii/S0022-202X(15)35597-4</t>
  </si>
  <si>
    <t>['Feramisco JD', 'Goerge T', 'Schulz SE', 'Ma HL', 'Metze D', 'Steinhoff M']</t>
  </si>
  <si>
    <t>Disseminated erosive pustular dermatosis also involving the mucosa: successful treatment with oral dapsone</t>
  </si>
  <si>
    <t>92(1):91-2</t>
  </si>
  <si>
    <t>https://pubmed.ncbi.nlm.nih.gov/21681355</t>
  </si>
  <si>
    <t>https://europepmc.org/abstract/MED/21681355</t>
  </si>
  <si>
    <t>['Gobbetti T', 'Cenac N', 'Motta JP', 'Rolland C', 'Martin L', 'Andrade-Gordon P', 'Steinhoff M', 'Barocelli E', 'Vergnolle N']</t>
  </si>
  <si>
    <t>Serine protease inhibition reduces post-ischemic granulocyte recruitment in mouse intestine</t>
  </si>
  <si>
    <t>7-Nov-2011</t>
  </si>
  <si>
    <t>180(1):141-52</t>
  </si>
  <si>
    <t>https://pubmed.ncbi.nlm.nih.gov/22067907</t>
  </si>
  <si>
    <t>https://www.clinicalkey.com/content/playBy/pii?v=S0002-9440(11)00923-0</t>
  </si>
  <si>
    <t>['Suárez AL', 'Feramisco JD', 'Koo J', 'Steinhoff M']</t>
  </si>
  <si>
    <t>Psychoneuroimmunology of psychological stress and atopic dermatitis: pathophysiologic and therapeutic updates</t>
  </si>
  <si>
    <t>92(1):7-15</t>
  </si>
  <si>
    <t>https://pubmed.ncbi.nlm.nih.gov/22101513</t>
  </si>
  <si>
    <t>https://europepmc.org/abstract/MED/22101513</t>
  </si>
  <si>
    <t>['Cevikbas F', 'Steinhoff M', 'Ikoma A']</t>
  </si>
  <si>
    <t>Role of spinal neurotransmitter receptors in itch: new insights into therapies and drug development</t>
  </si>
  <si>
    <t>15-Oct-2010</t>
  </si>
  <si>
    <t>CNS neuroscience &amp; therapeutics</t>
  </si>
  <si>
    <t>17(6):742-9</t>
  </si>
  <si>
    <t>https://pubmed.ncbi.nlm.nih.gov/20950328</t>
  </si>
  <si>
    <t>https://europepmc.org/abstract/MED/20950328</t>
  </si>
  <si>
    <t>['Schwab VD', 'Sulk M', 'Seeliger S', 'Nowak P', 'Aubert J', 'Mess C', 'Rivier M', 'Carlavan I', 'Rossio P', 'Metze D', 'Buddenkotte J', 'Cevikbas F', 'Voegel JJ', 'Steinhoff M']</t>
  </si>
  <si>
    <t>Neurovascular and neuroimmune aspects in the pathophysiology of rosacea</t>
  </si>
  <si>
    <t>The journal of investigative dermatology. Symposium proceedings</t>
  </si>
  <si>
    <t>15(1):53-62</t>
  </si>
  <si>
    <t>https://pubmed.ncbi.nlm.nih.gov/22076328</t>
  </si>
  <si>
    <t>https://linkinghub.elsevier.com/retrieve/pii/S0022-202X(15)52689-4</t>
  </si>
  <si>
    <t>['Steinhoff M', 'Buddenkotte J', 'Aubert J', 'Sulk M', 'Novak P', 'Schwab VD', 'Mess C', 'Cevikbas F', 'Rivier M', 'Carlavan I', 'Déret S', 'Rosignoli C', 'Metze D', 'Luger TA', 'Voegel JJ']</t>
  </si>
  <si>
    <t>Clinical, cellular, and molecular aspects in the pathophysiology of rosacea</t>
  </si>
  <si>
    <t>15(1):2-11</t>
  </si>
  <si>
    <t>https://pubmed.ncbi.nlm.nih.gov/22076321</t>
  </si>
  <si>
    <t>https://linkinghub.elsevier.com/retrieve/pii/S0022-202X(15)52690-0</t>
  </si>
  <si>
    <t>['Gerber PA', 'Buhren BA', 'Steinhoff M', 'Homey B']</t>
  </si>
  <si>
    <t>Rosacea: The cytokine and chemokine network</t>
  </si>
  <si>
    <t>15(1):40-7</t>
  </si>
  <si>
    <t>https://pubmed.ncbi.nlm.nih.gov/22076326</t>
  </si>
  <si>
    <t>https://linkinghub.elsevier.com/retrieve/pii/S0022-202X(15)52692-4</t>
  </si>
  <si>
    <t>['Steinhoff M', 'Bergstresser PR']</t>
  </si>
  <si>
    <t>Pathophysiology of rosacea: introduction</t>
  </si>
  <si>
    <t>15(1):1</t>
  </si>
  <si>
    <t>Introductory Journal Article</t>
  </si>
  <si>
    <t>https://pubmed.ncbi.nlm.nih.gov/22076320</t>
  </si>
  <si>
    <t>https://linkinghub.elsevier.com/retrieve/pii/S0022-202X(15)52686-9</t>
  </si>
  <si>
    <t>['Steinhoff M', 'Ikoma A']</t>
  </si>
  <si>
    <t>Dissecting itch and pain sensations in human skin</t>
  </si>
  <si>
    <t>12-Aug-2011</t>
  </si>
  <si>
    <t>152(11):2453-2454</t>
  </si>
  <si>
    <t>https://pubmed.ncbi.nlm.nih.gov/21840125</t>
  </si>
  <si>
    <t>https://linkinghub.elsevier.com/retrieve/pii/00006396-201111000-00004</t>
  </si>
  <si>
    <t>['Liu Q', 'Weng HJ', 'Patel KN', 'Tang Z', 'Bai H', 'Steinhoff M', 'Dong X']</t>
  </si>
  <si>
    <t>The distinct roles of two GPCRs, MrgprC11 and PAR2, in itch and hyperalgesia</t>
  </si>
  <si>
    <t>12-Jul-2011</t>
  </si>
  <si>
    <t>Science signaling</t>
  </si>
  <si>
    <t>4(181):ra45</t>
  </si>
  <si>
    <t>https://pubmed.ncbi.nlm.nih.gov/21775281</t>
  </si>
  <si>
    <t>https:///www.science.org/doi/10.1126/scisignal.2001925?url_ver=Z39.88-2003&amp;rfr_id=ori:rid:crossref.org&amp;rfr_dat=cr_pub  0pubmed</t>
  </si>
  <si>
    <t>['Berger TG', 'Steinhoff M']</t>
  </si>
  <si>
    <t>Pruritus and renal failure</t>
  </si>
  <si>
    <t>Seminars in cutaneous medicine and surgery</t>
  </si>
  <si>
    <t>30(2):99-100</t>
  </si>
  <si>
    <t>https://pubmed.ncbi.nlm.nih.gov/21767770</t>
  </si>
  <si>
    <t>https://europepmc.org/abstract/MED/21767770</t>
  </si>
  <si>
    <t>Pruritus in elderly patients--eruptions of senescence</t>
  </si>
  <si>
    <t>30(2):113-7</t>
  </si>
  <si>
    <t>https://pubmed.ncbi.nlm.nih.gov/21767773</t>
  </si>
  <si>
    <t>https://europepmc.org/abstract/MED/21767773</t>
  </si>
  <si>
    <t>['Steinhoff M', 'Cevikbas F', 'Ikoma A', 'Berger TG']</t>
  </si>
  <si>
    <t>Pruritus: management algorithms and experimental therapies</t>
  </si>
  <si>
    <t>30(2):127-37</t>
  </si>
  <si>
    <t>https://pubmed.ncbi.nlm.nih.gov/21767775</t>
  </si>
  <si>
    <t>https://europepmc.org/abstract/MED/21767775</t>
  </si>
  <si>
    <t>['Hong J', 'Buddenkotte J', 'Berger TG', 'Steinhoff M']</t>
  </si>
  <si>
    <t>Management of itch in atopic dermatitis</t>
  </si>
  <si>
    <t>30(2):71-86</t>
  </si>
  <si>
    <t>https://pubmed.ncbi.nlm.nih.gov/21767767</t>
  </si>
  <si>
    <t>https://europepmc.org/abstract/MED/21767767</t>
  </si>
  <si>
    <t>Pruritus/itch: the science and treatment. Introduction</t>
  </si>
  <si>
    <t>30(2):63</t>
  </si>
  <si>
    <t>Editorial | Introductory Journal Article</t>
  </si>
  <si>
    <t>https://pubmed.ncbi.nlm.nih.gov/21767765</t>
  </si>
  <si>
    <t>http://scmsjournal.com/issues/view/?id=31</t>
  </si>
  <si>
    <t>['Ikoma A', 'Cevikbas F', 'Kempkes C', 'Steinhoff M']</t>
  </si>
  <si>
    <t>Anatomy and neurophysiology of pruritus</t>
  </si>
  <si>
    <t>30(2):64-70</t>
  </si>
  <si>
    <t>https://pubmed.ncbi.nlm.nih.gov/21767766</t>
  </si>
  <si>
    <t>https://europepmc.org/abstract/MED/21767766</t>
  </si>
  <si>
    <t>['Steinhoff M', 'Fischer M', 'Paschke-Kratzin A']</t>
  </si>
  <si>
    <t>Comparison of extraction conditions for milk and hen's egg allergens</t>
  </si>
  <si>
    <t>Apr-2011</t>
  </si>
  <si>
    <t>Food additives &amp; contaminants. Part A, Chemistry, analysis, control, exposure &amp;       risk assessment</t>
  </si>
  <si>
    <t>https://pubmed.ncbi.nlm.nih.gov/21331964</t>
  </si>
  <si>
    <t>https://www.tandfonline.com/doi/full/10.1080/19440049.2010.545957</t>
  </si>
  <si>
    <t>['Frateschi S', 'Camerer E', 'Crisante G', 'Rieser S', 'Membrez M', 'Charles RP', 'Beermann F', 'Stehle JC', 'Breiden B', 'Sandhoff K', 'Rotman S', 'Haftek M', 'Wilson A', 'Ryser S', 'Steinhoff M', 'Coughlin SR', 'Hummler E']</t>
  </si>
  <si>
    <t>PAR2 absence completely rescues inflammation and ichthyosis caused by altered CAP1/Prss8 expression in mouse skin</t>
  </si>
  <si>
    <t>18-Jan-2011</t>
  </si>
  <si>
    <t>Nature communications</t>
  </si>
  <si>
    <t>2:161</t>
  </si>
  <si>
    <t>https://pubmed.ncbi.nlm.nih.gov/21245842</t>
  </si>
  <si>
    <t>https://europepmc.org/abstract/MED/21245842</t>
  </si>
  <si>
    <t>['Cevikbas F', 'Seeliger S', 'Fastrich M', 'Hinte H', 'Metze D', 'Kempkes C', 'Homey B', 'Steinhoff M']</t>
  </si>
  <si>
    <t>Role of protease-activated receptors in human skin fibrosis and scleroderma</t>
  </si>
  <si>
    <t>20(1):69-71</t>
  </si>
  <si>
    <t>https://pubmed.ncbi.nlm.nih.gov/21158940</t>
  </si>
  <si>
    <t>https://onlinelibrary.wiley.com/doi/10.1111/j.1600-0625.2010.01184.x</t>
  </si>
  <si>
    <t>['Scharschmidt TC', 'Yost JM', 'Truong SV', 'Steinhoff M', 'Wang KC', 'Berger TG']</t>
  </si>
  <si>
    <t>Neurogenic rosacea: a distinct clinical subtype requiring a modified approach to treatment</t>
  </si>
  <si>
    <t>147(1):123-6</t>
  </si>
  <si>
    <t>https://pubmed.ncbi.nlm.nih.gov/21242409</t>
  </si>
  <si>
    <t>https://europepmc.org/abstract/MED/21242409</t>
  </si>
  <si>
    <t>['Seeliger S', 'Buddenkotte J', 'Schmidt-Choudhury A', 'Rosignoli C', 'Shpacovitch V', 'von Arnim U', 'Metze D', 'Rukwied R', 'Schmelz M', 'Paus R', 'Voegel JJ', 'Schmidt WE', 'Steinhoff M']</t>
  </si>
  <si>
    <t>Pituitary adenylate cyclase activating polypeptide: an important vascular regulator in human skin in vivo</t>
  </si>
  <si>
    <t>Nov-2010</t>
  </si>
  <si>
    <t>1-Oct-2010</t>
  </si>
  <si>
    <t>177(5):2563-75</t>
  </si>
  <si>
    <t>https://pubmed.ncbi.nlm.nih.gov/20889562</t>
  </si>
  <si>
    <t>https://www.clinicalkey.com/content/playBy/pii?v=S0002-9440(10)60306-9</t>
  </si>
  <si>
    <t>['Feld M', 'Shpacovitch VM', 'Fastrich M', 'Cevikbas F', 'Steinhoff M']</t>
  </si>
  <si>
    <t>Interferon-γ induces upregulation and activation of the interleukin-31 receptor in human dermal microvascular endothelial cells</t>
  </si>
  <si>
    <t>19(10):921-3</t>
  </si>
  <si>
    <t>https://pubmed.ncbi.nlm.nih.gov/20849534</t>
  </si>
  <si>
    <t>https://onlinelibrary.wiley.com/doi/10.1111/j.1600-0625.2010.01147.x</t>
  </si>
  <si>
    <t>['Goerge T', 'Weishaupt C', 'Metze D', 'Nowak-Göttl U', 'Sunderkötter C', 'Steinhoff M', 'Schneider SW']</t>
  </si>
  <si>
    <t>Livedoid vasculopathy in a pediatric patient with elevated lipoprotein(a) levels: prompt response to continuous low-molecular-weight heparin</t>
  </si>
  <si>
    <t>146(8):927-8</t>
  </si>
  <si>
    <t>https://pubmed.ncbi.nlm.nih.gov/20713839</t>
  </si>
  <si>
    <t>https://jamanetwork.com/journals/jamadermatology/fullarticle/10.1001/archdermatol.2010.177</t>
  </si>
  <si>
    <t>['Gerber PA', 'Buhren BA', 'Cevikbas F', 'Bölke E', 'Steinhoff M', 'Homey B']</t>
  </si>
  <si>
    <t>Preliminary evidence for a role of mast cells in epidermal growth factor receptor inhibitor-induced pruritus</t>
  </si>
  <si>
    <t>63(1):163-5</t>
  </si>
  <si>
    <t>https://pubmed.ncbi.nlm.nih.gov/20542181</t>
  </si>
  <si>
    <t>https://www.clinicalkey.com/content/playBy/pii?v=S0190-9622(09)01220-1</t>
  </si>
  <si>
    <t>Pathophysiology and therapy of pruritus in allergic and atopic diseases</t>
  </si>
  <si>
    <t>7-Apr-2010</t>
  </si>
  <si>
    <t>65(7):805-21</t>
  </si>
  <si>
    <t>https://pubmed.ncbi.nlm.nih.gov/20384615</t>
  </si>
  <si>
    <t>https://onlinelibrary.wiley.com/doi/10.1111/j.1398-9995.2010.01995.x</t>
  </si>
  <si>
    <t>['Feramisco JD', 'Berger TG', 'Steinhoff M']</t>
  </si>
  <si>
    <t>Innovative management of pruritus</t>
  </si>
  <si>
    <t>28(3):467-78</t>
  </si>
  <si>
    <t>https://pubmed.ncbi.nlm.nih.gov/20510757</t>
  </si>
  <si>
    <t>https://www.clinicalkey.com/content/playBy/pii?v=S0733-8635(10)00045-8</t>
  </si>
  <si>
    <t>['Buddenkotte J', 'Maurer M', 'Steinhoff M']</t>
  </si>
  <si>
    <t>Histamine and antihistamines in atopic dermatitis</t>
  </si>
  <si>
    <t>Advances in experimental medicine and biology</t>
  </si>
  <si>
    <t>709:73-80</t>
  </si>
  <si>
    <t>https://pubmed.ncbi.nlm.nih.gov/21618889</t>
  </si>
  <si>
    <t>https://link.springer.com/chapter/10.1007/978-1-4419-8056-4_8</t>
  </si>
  <si>
    <t>['Cottrell GS', 'Padilla BE', 'Amadesi S', 'Poole DP', 'Murphy JE', 'Hardt M', 'Roosterman D', 'Steinhoff M', 'Bunnett NW']</t>
  </si>
  <si>
    <t>Endosomal endothelin-converting enzyme-1: a regulator of beta-arrestin-dependent ERK signaling</t>
  </si>
  <si>
    <t>14-Aug-2009</t>
  </si>
  <si>
    <t>16-Jun-2009</t>
  </si>
  <si>
    <t>The Journal of biological chemistry  R</t>
  </si>
  <si>
    <t>284(33):22411-22425</t>
  </si>
  <si>
    <t>https://pubmed.ncbi.nlm.nih.gov/19531493</t>
  </si>
  <si>
    <t>https://linkinghub.elsevier.com/retrieve/pii/S0021-9258(18)49445-8</t>
  </si>
  <si>
    <t>['Bocheva G', 'Rattenholl A', 'Kempkes C', 'Goerge T', 'Lin CY', "D'Andrea MR", 'Ständer S', 'Steinhoff M']</t>
  </si>
  <si>
    <t>Role of matriptase and proteinase-activated receptor-2 in nonmelanoma skin cancer</t>
  </si>
  <si>
    <t>26-Feb-2009</t>
  </si>
  <si>
    <t>129(7):1816-23</t>
  </si>
  <si>
    <t>https://pubmed.ncbi.nlm.nih.gov/19242518</t>
  </si>
  <si>
    <t>https://linkinghub.elsevier.com/retrieve/pii/S0022-202X(15)34404-3</t>
  </si>
  <si>
    <t>['Steinhoff M', 'Bíró T']</t>
  </si>
  <si>
    <t>A TR(I)P to pruritus research: role of TRPV3 in inflammation and itch</t>
  </si>
  <si>
    <t>129(3):531-5</t>
  </si>
  <si>
    <t>Comment | Journal Article | Research Support, Non-U.S. Gov't | Review</t>
  </si>
  <si>
    <t>https://pubmed.ncbi.nlm.nih.gov/19209153</t>
  </si>
  <si>
    <t>https://linkinghub.elsevier.com/retrieve/pii/S0022-202X(15)34257-3</t>
  </si>
  <si>
    <t>['Ehrchen J', 'Sunderkötter C', 'Luger T', 'Steinhoff M']</t>
  </si>
  <si>
    <t>Calcineurin inhibitors for the treatment of atopic dermatitis</t>
  </si>
  <si>
    <t>Expert opinion on pharmacotherapy</t>
  </si>
  <si>
    <t>9(17):3009-23</t>
  </si>
  <si>
    <t>https://pubmed.ncbi.nlm.nih.gov/19006475</t>
  </si>
  <si>
    <t>https://www.tandfonline.com/doi/full/10.1517/14656560802498040</t>
  </si>
  <si>
    <t>['Rattenholl A', 'Steinhoff M']</t>
  </si>
  <si>
    <t>Proteinase-activated receptor-2 in the skin: receptor expression, activation and function during health and disease</t>
  </si>
  <si>
    <t>Drug news &amp; perspectives</t>
  </si>
  <si>
    <t>21(7):369-81</t>
  </si>
  <si>
    <t>https://pubmed.ncbi.nlm.nih.gov/19259550</t>
  </si>
  <si>
    <t>https://access.portico.org/Portico/auView?auId=ark%3A%2F27927%2Fpjbf7k9rh9v</t>
  </si>
  <si>
    <t>['Shpacovitch V', 'Feld M', 'Hollenberg MD', 'Luger TA', 'Steinhoff M']</t>
  </si>
  <si>
    <t>Role of protease-activated receptors in inflammatory responses, innate and adaptive immunity</t>
  </si>
  <si>
    <t>19-Mar-2008</t>
  </si>
  <si>
    <t>Journal of leukocyte biology</t>
  </si>
  <si>
    <t>83(6):1309-22</t>
  </si>
  <si>
    <t>https://pubmed.ncbi.nlm.nih.gov/18347074</t>
  </si>
  <si>
    <t>https://academic.oup.com/jleukbio/article-lookup/doi/10.1189/jlb.0108001</t>
  </si>
  <si>
    <t>['Elias PM', 'Steinhoff M']</t>
  </si>
  <si>
    <t>Outside-to-inside (and now back to "outside") pathogenic mechanisms in atopic dermatitis</t>
  </si>
  <si>
    <t>128(5):1067-70</t>
  </si>
  <si>
    <t>Comment | Journal Article | Research Support, N.I.H., Extramural | Research Support, U.S. Gov't, Non-P.H.S. | Review</t>
  </si>
  <si>
    <t>https://pubmed.ncbi.nlm.nih.gov/18408746</t>
  </si>
  <si>
    <t>https://linkinghub.elsevier.com/retrieve/pii/S0022-202X(15)33863-X</t>
  </si>
  <si>
    <t>['Cevikbas F', 'Steinhoff A', 'Homey B', 'Steinhoff M']</t>
  </si>
  <si>
    <t>Neuroimmune interactions in allergic skin diseases</t>
  </si>
  <si>
    <t>7(5):365-73</t>
  </si>
  <si>
    <t>https://pubmed.ncbi.nlm.nih.gov/17873574</t>
  </si>
  <si>
    <t>https://journals.lww.com/00130832-200710000-00002</t>
  </si>
  <si>
    <t>['Rattenholl A', 'Seeliger S', 'Buddenkotte J', 'Schön M', 'Schön MP', 'Ständer S', 'Vergnolle N', 'Steinhoff M']</t>
  </si>
  <si>
    <t>Proteinase-activated receptor-2 (PAR2): a tumor suppressor in skin carcinogenesis</t>
  </si>
  <si>
    <t>3-May-2007</t>
  </si>
  <si>
    <t>127(9):2245-52</t>
  </si>
  <si>
    <t>https://pubmed.ncbi.nlm.nih.gov/17476297</t>
  </si>
  <si>
    <t>https://linkinghub.elsevier.com/retrieve/pii/S0022-202X(15)33556-9</t>
  </si>
  <si>
    <t>['Kindt F', 'Wiegand S', 'Löser C', 'Nilles M', 'Niemeier V', 'Hsu SY', 'Steinhoff M', 'Kummer W', 'Gieler U', 'Haberberger RV']</t>
  </si>
  <si>
    <t>Intermedin: a skin peptide that is downregulated in atopic dermatitis</t>
  </si>
  <si>
    <t>28-Sep-2006</t>
  </si>
  <si>
    <t>127(3):605-13</t>
  </si>
  <si>
    <t>https://pubmed.ncbi.nlm.nih.gov/17008878</t>
  </si>
  <si>
    <t>https://linkinghub.elsevier.com/retrieve/pii/S0022-202X(15)33305-4</t>
  </si>
  <si>
    <t>['Busso N', 'Frasnelli M', 'Feifel R', 'Cenni B', 'Steinhoff M', 'Hamilton J', 'So A']</t>
  </si>
  <si>
    <t>Evaluation of protease-activated receptor 2 in murine models of arthritis</t>
  </si>
  <si>
    <t>Arthritis and rheumatism</t>
  </si>
  <si>
    <t>56(1):101-7</t>
  </si>
  <si>
    <t>https://pubmed.ncbi.nlm.nih.gov/17195212</t>
  </si>
  <si>
    <t>https://onlinelibrary.wiley.com/doi/10.1002/art.22312</t>
  </si>
  <si>
    <t>['Steinhoff M', 'Assaf C', 'Anagnostopoulos I', 'Geilen CC', 'Stein H', 'Hummel M']</t>
  </si>
  <si>
    <t>Three coexisting lymphomas in one patient: genetically related or only a coincidence?</t>
  </si>
  <si>
    <t>Journal of clinical pathology</t>
  </si>
  <si>
    <t>59(12):1312-5</t>
  </si>
  <si>
    <t>https://pubmed.ncbi.nlm.nih.gov/17142574</t>
  </si>
  <si>
    <t>https://europepmc.org/abstract/MED/17142574</t>
  </si>
  <si>
    <t>['Roosterman D', 'Goerge T', 'Schneider SW', 'Bunnett NW', 'Steinhoff M']</t>
  </si>
  <si>
    <t>Neuronal control of skin function: the skin as a neuroimmunoendocrine organ</t>
  </si>
  <si>
    <t>Physiological reviews</t>
  </si>
  <si>
    <t>86(4):1309-79</t>
  </si>
  <si>
    <t>https://pubmed.ncbi.nlm.nih.gov/17015491</t>
  </si>
  <si>
    <t>https://journals.physiology.org/doi/10.1152/physrev.00026.2005?url_ver=Z39.88-2003&amp;rfr_id=ori:rid:crossref.org&amp;rfr_dat=cr_pub  0pubmed</t>
  </si>
  <si>
    <t>['Steinhoff M', 'Bienenstock J', 'Schmelz M', 'Maurer M', 'Wei E', 'Bíró T']</t>
  </si>
  <si>
    <t>Neurophysiological, neuroimmunological, and neuroendocrine basis of pruritus</t>
  </si>
  <si>
    <t>126(8):1705-18</t>
  </si>
  <si>
    <t>https://pubmed.ncbi.nlm.nih.gov/16845410</t>
  </si>
  <si>
    <t>https://linkinghub.elsevier.com/retrieve/pii/S0022-202X(15)33013-X</t>
  </si>
  <si>
    <t>['Steinhoff M', 'Steinhoff A', 'Homey B', 'Luger TA', 'Schneider SW']</t>
  </si>
  <si>
    <t>Role of vasculature in atopic dermatitis</t>
  </si>
  <si>
    <t>9-Jun-2006</t>
  </si>
  <si>
    <t>118(1):190-7</t>
  </si>
  <si>
    <t>https://pubmed.ncbi.nlm.nih.gov/16815154</t>
  </si>
  <si>
    <t>https://linkinghub.elsevier.com/retrieve/pii/S0091-6749(06)00917-1</t>
  </si>
  <si>
    <t>['Homey B', 'Steinhoff M', 'Ruzicka T', 'Leung DY']</t>
  </si>
  <si>
    <t>Cytokines and chemokines orchestrate atopic skin inflammation</t>
  </si>
  <si>
    <t>118(1):178-89</t>
  </si>
  <si>
    <t>https://pubmed.ncbi.nlm.nih.gov/16815153</t>
  </si>
  <si>
    <t>https://linkinghub.elsevier.com/retrieve/pii/S0091-6749(06)00939-0</t>
  </si>
  <si>
    <t>['Ikoma A', 'Steinhoff M', 'Ständer S', 'Yosipovitch G', 'Schmelz M']</t>
  </si>
  <si>
    <t>The neurobiology of itch</t>
  </si>
  <si>
    <t>Nature reviews. Neuroscience</t>
  </si>
  <si>
    <t>7(7):535-47</t>
  </si>
  <si>
    <t>https://pubmed.ncbi.nlm.nih.gov/16791143</t>
  </si>
  <si>
    <t>https://www.nature.com/articles/nrn1950</t>
  </si>
  <si>
    <t>['Paus R', 'Schmelz M', 'Bíró T', 'Steinhoff M']</t>
  </si>
  <si>
    <t>Frontiers in pruritus research: scratching the brain for more effective itch therapy</t>
  </si>
  <si>
    <t>116(5):1174-86</t>
  </si>
  <si>
    <t>https://pubmed.ncbi.nlm.nih.gov/16670758</t>
  </si>
  <si>
    <t>https://europepmc.org/abstract/MED/16670758</t>
  </si>
  <si>
    <t>['Emmert S', 'Steinhoff M', 'Günzl HJ', 'Rünger TM']</t>
  </si>
  <si>
    <t>4(2):156-9</t>
  </si>
  <si>
    <t>https://pubmed.ncbi.nlm.nih.gov/16503944</t>
  </si>
  <si>
    <t>https://onlinelibrary.wiley.com/doi/10.1111/j.1610-0387.2006.05905.x</t>
  </si>
  <si>
    <t>['Sonkoly E', 'Muller A', 'Lauerma AI', 'Pivarcsi A', 'Soto H', 'Kemeny L', 'Alenius H', 'Dieu-Nosjean MC', 'Meller S', 'Rieker J', 'Steinhoff M', 'Hoffmann TK', 'Ruzicka T', 'Zlotnik A', 'Homey B']</t>
  </si>
  <si>
    <t>IL-31: a new link between T cells and pruritus in atopic skin inflammation</t>
  </si>
  <si>
    <t>117(2):411-7</t>
  </si>
  <si>
    <t>https://pubmed.ncbi.nlm.nih.gov/16461142</t>
  </si>
  <si>
    <t>https://linkinghub.elsevier.com/retrieve/pii/S0091-6749(05)02327-4</t>
  </si>
  <si>
    <t>['Obreja O', 'Rukwied R', 'Steinhoff M', 'Schmelz M']</t>
  </si>
  <si>
    <t>Neurogenic components of trypsin- and thrombin-induced inflammation in rat skin, in vivo</t>
  </si>
  <si>
    <t>15(1):58-65</t>
  </si>
  <si>
    <t>https://pubmed.ncbi.nlm.nih.gov/16364032</t>
  </si>
  <si>
    <t>https://onlinelibrary.wiley.com/doi/10.1111/j.0906-6705.2005.00392.x</t>
  </si>
  <si>
    <t>['Hensen P', 'Fürstenberg T', 'Luger TA', 'Steinhoff M', 'Roeder N']</t>
  </si>
  <si>
    <t>Case mix measures and diagnosis-related groups: opportunities and threats for inpatient dermatology</t>
  </si>
  <si>
    <t>19(5):582-8</t>
  </si>
  <si>
    <t>Comparative Study | Evaluation Study | Journal Article</t>
  </si>
  <si>
    <t>https://pubmed.ncbi.nlm.nih.gov/16164713</t>
  </si>
  <si>
    <t>https://onlinelibrary.wiley.com/doi/10.1111/j.1468-3083.2005.01258.x</t>
  </si>
  <si>
    <t>['Goerge T', 'Schneider SW', 'Steinhoff M']</t>
  </si>
  <si>
    <t>Medizinische Monatsschrift fur Pharmazeuten</t>
  </si>
  <si>
    <t>28(8):267-76; quiz 277</t>
  </si>
  <si>
    <t>https://pubmed.ncbi.nlm.nih.gov/16128538</t>
  </si>
  <si>
    <t>['Biró T', 'Ko MC', 'Bromm B', 'Wei ET', 'Bigliardi P', 'Siebenhaar F', 'Hashizume H', 'Misery L', 'Bergasa NV', 'Kamei C', 'Schouenborg J', 'Roostermann D', 'Szabó T', 'Maurer M', 'Bigliardi-Qi M', 'Meingassner JG', 'Hossen MA', 'Schmelz M', 'Steinhoff M']</t>
  </si>
  <si>
    <t>How best to fight that nasty itch - from new insights into the neuroimmunological, neuroendocrine, and neurophysiological bases of pruritus to novel therapeutic approaches</t>
  </si>
  <si>
    <t>14(3):225-40</t>
  </si>
  <si>
    <t>https://pubmed.ncbi.nlm.nih.gov/15740597</t>
  </si>
  <si>
    <t>https://onlinelibrary.wiley.com/doi/10.1111/j.0906-6705.2005.0321a.x</t>
  </si>
  <si>
    <t>['Steinhoff M', 'Buddenkotte J', 'Shpacovitch V', 'Rattenholl A', 'Moormann C', 'Vergnolle N', 'Luger TA', 'Hollenberg MD']</t>
  </si>
  <si>
    <t>Proteinase-activated receptors: transducers of proteinase-mediated signaling in inflammation and immune response</t>
  </si>
  <si>
    <t>Feb-2005</t>
  </si>
  <si>
    <t>Endocrine reviews</t>
  </si>
  <si>
    <t>26(1):1-43</t>
  </si>
  <si>
    <t>https://pubmed.ncbi.nlm.nih.gov/15689571</t>
  </si>
  <si>
    <t>https://academic.oup.com/edrv/article-lookup/doi/10.1210/er.2003-0025</t>
  </si>
  <si>
    <t>['Grassberger M', 'Steinhoff M', 'Schneider D', 'Luger TA']</t>
  </si>
  <si>
    <t>Pimecrolimus -- an anti-inflammatory drug targeting the skin</t>
  </si>
  <si>
    <t>13(12):721-30</t>
  </si>
  <si>
    <t>https://pubmed.ncbi.nlm.nih.gov/15560755</t>
  </si>
  <si>
    <t>https://onlinelibrary.wiley.com/doi/10.1111/j.0906-6705.2004.00269.x</t>
  </si>
  <si>
    <t>['Hyun E', 'Bolla M', 'Steinhoff M', 'Wallace JL', 'Soldato PD', 'Vergnolle N']</t>
  </si>
  <si>
    <t>Anti-inflammatory effects of nitric oxide-releasing hydrocortisone NCX 1022, in a murine model of contact dermatitis</t>
  </si>
  <si>
    <t>16-Aug-2004</t>
  </si>
  <si>
    <t>British journal of pharmacology</t>
  </si>
  <si>
    <t>143(5):618-25</t>
  </si>
  <si>
    <t>https://pubmed.ncbi.nlm.nih.gov/15313880</t>
  </si>
  <si>
    <t>https://europepmc.org/abstract/MED/15313880</t>
  </si>
  <si>
    <t>['Scholzen TE', 'Steinhoff M', 'Sindrilaru A', 'Schwarz A', 'Bunnett NW', 'Luger TA', 'Armstrong CA', 'Ansel JC']</t>
  </si>
  <si>
    <t>Cutaneous allergic contact dermatitis responses are diminished in mice deficient in neurokinin 1 receptors and augmented by neurokinin 2 receptor blockage</t>
  </si>
  <si>
    <t>14-Apr-2004</t>
  </si>
  <si>
    <t>18(9):1007-9</t>
  </si>
  <si>
    <t>Journal Article | Research Support, Non-U.S. Gov't | Research Support, U.S. Gov't, P.H.S.</t>
  </si>
  <si>
    <t>https://pubmed.ncbi.nlm.nih.gov/15084523</t>
  </si>
  <si>
    <t>https://onlinelibrary.wiley.com/doi/10.1096/fj.03-0658fje</t>
  </si>
  <si>
    <t>['Steinhoff M', 'Hummel M', 'Assaf C', 'Anagnostopoulos I', 'Treudler R', 'Geilen CC', 'Stein H', 'Orfanos CE']</t>
  </si>
  <si>
    <t>Cutaneous T cell lymphoma and classic Hodgkin lymphoma of the B cell type within a single lymph node: composite lymphoma</t>
  </si>
  <si>
    <t>57(3):329-31</t>
  </si>
  <si>
    <t>https://pubmed.ncbi.nlm.nih.gov/14990612</t>
  </si>
  <si>
    <t>https://europepmc.org/abstract/MED/14990612</t>
  </si>
  <si>
    <t>['Ikoma A', 'Rukwied R', 'Ständer S', 'Steinhoff M', 'Miyachi Y', 'Schmelz M']</t>
  </si>
  <si>
    <t>Neuronal sensitization for histamine-induced itch in lesional skin of patients with atopic dermatitis</t>
  </si>
  <si>
    <t>139(11):1455-8</t>
  </si>
  <si>
    <t>https://pubmed.ncbi.nlm.nih.gov/14623705</t>
  </si>
  <si>
    <t>https://jamanetwork.com/journals/jamadermatology/fullarticle/vol/139/pg/1455</t>
  </si>
  <si>
    <t>['Ständer S', 'Steinhoff M', 'Schmelz M', 'Weisshaar E', 'Metze D', 'Luger T']</t>
  </si>
  <si>
    <t>Neurophysiology of pruritus: cutaneous elicitation of itch</t>
  </si>
  <si>
    <t>139(11):1463-70</t>
  </si>
  <si>
    <t>https://pubmed.ncbi.nlm.nih.gov/14623706</t>
  </si>
  <si>
    <t>https://jamanetwork.com/journals/jamadermatology/fullarticle/vol/139/pg/1463</t>
  </si>
  <si>
    <t>Neurophysiology of pruritus: interaction of itch and pain</t>
  </si>
  <si>
    <t>139(11):1475-8</t>
  </si>
  <si>
    <t>https://pubmed.ncbi.nlm.nih.gov/14623707</t>
  </si>
  <si>
    <t>https://jamanetwork.com/journals/jamadermatology/fullarticle/vol/139/pg/1475</t>
  </si>
  <si>
    <t>['Steinhoff M', 'Ständer S', 'Seeliger S', 'Ansel JC', 'Schmelz M', 'Luger T']</t>
  </si>
  <si>
    <t>Modern aspects of cutaneous neurogenic inflammation</t>
  </si>
  <si>
    <t>139(11):1479-88</t>
  </si>
  <si>
    <t>https://pubmed.ncbi.nlm.nih.gov/14623709</t>
  </si>
  <si>
    <t>https://jamanetwork.com/journals/jamadermatology/fullarticle/vol/139/pg/1479</t>
  </si>
  <si>
    <t>['Vergnolle N', 'Ferazzini M', "D'Andrea MR", 'Buddenkotte J', 'Steinhoff M']</t>
  </si>
  <si>
    <t>Proteinase-activated receptors: novel signals for peripheral nerves</t>
  </si>
  <si>
    <t>Trends in neurosciences</t>
  </si>
  <si>
    <t>26(9):496-500</t>
  </si>
  <si>
    <t>https://pubmed.ncbi.nlm.nih.gov/12948661</t>
  </si>
  <si>
    <t>https://linkinghub.elsevier.com/retrieve/pii/S0166-2236(03)00208-X</t>
  </si>
  <si>
    <t>['Ständer S', 'Gunzer M', 'Metze D', 'Luger T', 'Steinhoff M']</t>
  </si>
  <si>
    <t>Localization of mu-opioid receptor 1A on sensory nerve fibers in human skin</t>
  </si>
  <si>
    <t>31-Dec-2002</t>
  </si>
  <si>
    <t>Regulatory peptides</t>
  </si>
  <si>
    <t>110(1):75-83</t>
  </si>
  <si>
    <t>https://pubmed.ncbi.nlm.nih.gov/12468112</t>
  </si>
  <si>
    <t>https://linkinghub.elsevier.com/retrieve/pii/S0167011502001593</t>
  </si>
  <si>
    <t>['Ständer S', 'Steinhoff M']</t>
  </si>
  <si>
    <t>Pathophysiology of pruritus in atopic dermatitis: an overview</t>
  </si>
  <si>
    <t>11(1):12-24</t>
  </si>
  <si>
    <t>https://pubmed.ncbi.nlm.nih.gov/11952824</t>
  </si>
  <si>
    <t>https://onlinelibrary.wiley.com/resolve/openurl?genre=article&amp;sid=nlm:pubmed&amp;issn=0906-6705&amp;date=2002&amp;volume=11&amp;issue=1&amp;spage=12</t>
  </si>
  <si>
    <t>['Steinhoff M', 'Brzoska T', 'Luger TA']</t>
  </si>
  <si>
    <t>Keratinocytes in epidermal immune responses</t>
  </si>
  <si>
    <t>1(5):469-76</t>
  </si>
  <si>
    <t>https://pubmed.ncbi.nlm.nih.gov/11964729</t>
  </si>
  <si>
    <t>['Steinhoff M', 'Flaig MJ', 'Burgdorf WH', 'Sander CA']</t>
  </si>
  <si>
    <t>Jun-2001</t>
  </si>
  <si>
    <t>52(6):551-3</t>
  </si>
  <si>
    <t>https://pubmed.ncbi.nlm.nih.gov/11428089</t>
  </si>
  <si>
    <t>https://link.springer.com/article/10.1007/s001050000151</t>
  </si>
  <si>
    <t>['Steinhoff M', 'Metze D', 'Stockfleth E', 'Luger TA']</t>
  </si>
  <si>
    <t>Successful topical treatment of focal epithelial hyperplasia (Heck's disease) with interferon-beta</t>
  </si>
  <si>
    <t>May-2001</t>
  </si>
  <si>
    <t>144(5):1067-9</t>
  </si>
  <si>
    <t>https://pubmed.ncbi.nlm.nih.gov/11359400</t>
  </si>
  <si>
    <t>https://academic.oup.com/bjd/article-lookup/doi/10.1046/j.1365-2133.2001.04201.x</t>
  </si>
  <si>
    <t>['Scholzen TE', 'Steinhoff M', 'Bonaccorsi P', 'Klein R', 'Amadesi S', 'Geppetti P', 'Lu B', 'Gerard NP', 'Olerud JE', 'Luger TA', 'Bunnett NW', 'Grady EF', 'Armstrong CA', 'Ansel JC']</t>
  </si>
  <si>
    <t>Neutral endopeptidase terminates substance P-induced inflammation in allergic contact dermatitis</t>
  </si>
  <si>
    <t>15-Jan-2001</t>
  </si>
  <si>
    <t>Journal of immunology (Baltimore, Md. : )  R</t>
  </si>
  <si>
    <t>166(2):1285-91</t>
  </si>
  <si>
    <t>https://pubmed.ncbi.nlm.nih.gov/11145711</t>
  </si>
  <si>
    <t>https://journals.aai.org/jimmunol/article-lookup/doi/10.4049/jimmunol.166.2.1285</t>
  </si>
  <si>
    <t>['Steinhoff M', 'Vergnolle N', 'Young SH', 'Tognetto M', 'Amadesi S', 'Ennes HS', 'Trevisani M', 'Hollenberg MD', 'Wallace JL', 'Caughey GH', 'Mitchell SE', 'Williams LM', 'Geppetti P', 'Mayer EA', 'Bunnett NW']</t>
  </si>
  <si>
    <t>Agonists of proteinase-activated receptor 2 induce inflammation by a neurogenic mechanism</t>
  </si>
  <si>
    <t>Nature medicine</t>
  </si>
  <si>
    <t>6(2):151-8</t>
  </si>
  <si>
    <t>https://pubmed.ncbi.nlm.nih.gov/10655102</t>
  </si>
  <si>
    <t>https://www.nature.com/articles/nm0200_151</t>
  </si>
  <si>
    <t>['Steinhoff M', 'Corvera CU', 'Thoma MS', 'Kong W', 'McAlpine BE', 'Caughey GH', 'Ansel JC', 'Bunnett NW']</t>
  </si>
  <si>
    <t>Proteinase-activated receptor-2 in human skin: tissue distribution and activation of keratinocytes by mast cell tryptase</t>
  </si>
  <si>
    <t>8(4):282-94</t>
  </si>
  <si>
    <t>https://pubmed.ncbi.nlm.nih.gov/10439226</t>
  </si>
  <si>
    <t>https://onlinelibrary.wiley.com/resolve/openurl?genre=article&amp;sid=nlm:pubmed&amp;issn=0906-6705&amp;date=1999&amp;volume=8&amp;issue=4&amp;spage=282</t>
  </si>
  <si>
    <t>['Steinhoff M', 'Eicheler W', 'Holterhus PM', 'Rausch U', 'Seitz J', 'Aumüller G']</t>
  </si>
  <si>
    <t>Hormonally induced changes in apocrine secretion of transglutaminase in the rat dorsal prostate and coagulating gland</t>
  </si>
  <si>
    <t>Oct-1994</t>
  </si>
  <si>
    <t>European journal of cell biology</t>
  </si>
  <si>
    <t>65(1):49-59</t>
  </si>
  <si>
    <t>https://pubmed.ncbi.nlm.nih.gov/7889995</t>
  </si>
  <si>
    <t>['Steinhoff M', 'Koschut M', 'Fiedler V']</t>
  </si>
  <si>
    <t>Jun-1994</t>
  </si>
  <si>
    <t>Der Radiologe</t>
  </si>
  <si>
    <t>34(6):343-4</t>
  </si>
  <si>
    <t>https://pubmed.ncbi.nlm.nih.gov/8090875</t>
  </si>
  <si>
    <t>Hughes J</t>
  </si>
  <si>
    <t>['Ashaolu O', 'Smith T', 'Askins A', 'Rajan S', 'Li V', 'Kamath S', 'Hughes J', 'Haebich G']</t>
  </si>
  <si>
    <t>Bimekizumab as treatment for moderate to severe chronic plaque psoriasis: Real world clinical experience from a district general hospital setting</t>
  </si>
  <si>
    <t>27-Jun-2024</t>
  </si>
  <si>
    <t>4(5):e418</t>
  </si>
  <si>
    <t>https://pubmed.ncbi.nlm.nih.gov/39355734</t>
  </si>
  <si>
    <t>https://www.ncbi.nlm.nih.gov/pmc/articles/pmid/39355734/</t>
  </si>
  <si>
    <t>['Ashaolu O', 'Ng S', 'Smale S', 'Hughes J']</t>
  </si>
  <si>
    <t>Multicentric Reticulohistiocytosis-A rare and disabling disease</t>
  </si>
  <si>
    <t>27-Aug-2023</t>
  </si>
  <si>
    <t>11(9):e7846</t>
  </si>
  <si>
    <t>https://pubmed.ncbi.nlm.nih.gov/37645054</t>
  </si>
  <si>
    <t>https://europepmc.org/abstract/MED/37645054</t>
  </si>
  <si>
    <t>['Hadjieconomou S', 'Sandeep K', 'Hughes J']</t>
  </si>
  <si>
    <t>Establishing a face-to-face dermatology clinic during the COVID-19 pandemic; supporting hospital staff</t>
  </si>
  <si>
    <t>21(Suppl 2):53</t>
  </si>
  <si>
    <t>https://pubmed.ncbi.nlm.nih.gov/34078701</t>
  </si>
  <si>
    <t>https://www.clinicalkey.com/content/playBy/pii?v=S1470-2118(24)04756-0</t>
  </si>
  <si>
    <t>['Hadjieconomou S', 'Hughes J']</t>
  </si>
  <si>
    <t>Cutaneous venous malformations presenting in an adolescent boy: Cerebral cavernous malformation syndrome</t>
  </si>
  <si>
    <t>5-Aug-2020</t>
  </si>
  <si>
    <t>37(5):983-984</t>
  </si>
  <si>
    <t>https://pubmed.ncbi.nlm.nih.gov/32757325</t>
  </si>
  <si>
    <t>https://onlinelibrary.wiley.com/doi/10.1111/pde.14296</t>
  </si>
  <si>
    <t>['Morris RA', 'Lowe A', 'Hughes J', "D'Souza N"]</t>
  </si>
  <si>
    <t>Help and hindrance: continuous glucose monitors and contact allergy</t>
  </si>
  <si>
    <t>30-Nov-2017</t>
  </si>
  <si>
    <t>103(10):1000</t>
  </si>
  <si>
    <t>https://pubmed.ncbi.nlm.nih.gov/29191995</t>
  </si>
  <si>
    <t>https://adc.bmj.com/lookup/pmidlookup?view=long&amp;pmid=29191995</t>
  </si>
  <si>
    <t>['Pynn EV', 'Collins J', 'Hunasehally PR', 'Hughes J']</t>
  </si>
  <si>
    <t>Successful topical rapamycin treatment for facial angiofibromata in two children</t>
  </si>
  <si>
    <t>17-Mar-2015</t>
  </si>
  <si>
    <t>32(3):e120-3</t>
  </si>
  <si>
    <t>https://pubmed.ncbi.nlm.nih.gov/25790347</t>
  </si>
  <si>
    <t>https://onlinelibrary.wiley.com/doi/10.1111/pde.12551</t>
  </si>
  <si>
    <t>['Owen ED', 'Hughes J']</t>
  </si>
  <si>
    <t>Successful treatment of severe psoriasis with ustekinumab in a 13-year old girl</t>
  </si>
  <si>
    <t>24-Jun-2015</t>
  </si>
  <si>
    <t>26(6):535-6</t>
  </si>
  <si>
    <t>https://pubmed.ncbi.nlm.nih.gov/26105206</t>
  </si>
  <si>
    <t>https://www.tandfonline.com/doi/full/10.3109/09546634.2015.1031632</t>
  </si>
  <si>
    <t>['Jolles S', 'Hughes J']</t>
  </si>
  <si>
    <t>Use of IGIV in the treatment of atopic dermatitis, urticaria, scleromyxedema, pyoderma gangrenosum, psoriasis, and pretibial myxedema</t>
  </si>
  <si>
    <t>13-Dec-2005</t>
  </si>
  <si>
    <t>6(4):579-91</t>
  </si>
  <si>
    <t>https://pubmed.ncbi.nlm.nih.gov/16504920</t>
  </si>
  <si>
    <t>https://linkinghub.elsevier.com/retrieve/pii/S1567-5769(05)00313-9</t>
  </si>
  <si>
    <t>Hughes JR</t>
  </si>
  <si>
    <t>['Hughes JR', 'Newbould M', 'du Vivier AW', 'Greenough A']</t>
  </si>
  <si>
    <t>Fatal Pseudomonas septicemia and vasculitis in a premature infant</t>
  </si>
  <si>
    <t>15(2):122-4</t>
  </si>
  <si>
    <t>https://pubmed.ncbi.nlm.nih.gov/9572696</t>
  </si>
  <si>
    <t>https://onlinelibrary.wiley.com/resolve/openurl?genre=article&amp;sid=nlm:pubmed&amp;issn=0736-8046&amp;date=1998&amp;volume=15&amp;issue=2&amp;spage=122</t>
  </si>
  <si>
    <t>['Hughes JR', 'Higgins EM', 'Smith J', 'Du Vivier AW']</t>
  </si>
  <si>
    <t>Increase in non-melanoma skin cancer--the King's College Hospital experience (1970-92)</t>
  </si>
  <si>
    <t>20(4):304-7</t>
  </si>
  <si>
    <t>https://pubmed.ncbi.nlm.nih.gov/8548987</t>
  </si>
  <si>
    <t>https://academic.oup.com/ced/article-lookup/doi/10.1111/j.1365-2230.1995.tb01330.x</t>
  </si>
  <si>
    <t>['Hughes JR', 'Erhardt CC', 'Clement M']</t>
  </si>
  <si>
    <t>Neutrophilic dermatosis in association with rheumatoid arthritis</t>
  </si>
  <si>
    <t>Mar-1995</t>
  </si>
  <si>
    <t>20(2):168-70</t>
  </si>
  <si>
    <t>https://pubmed.ncbi.nlm.nih.gov/8565258</t>
  </si>
  <si>
    <t>https://academic.oup.com/ced/article-lookup/doi/10.1111/j.1365-2230.1995.tb02676.x</t>
  </si>
  <si>
    <t>["O'Donnell PG", 'Hughes JR', 'Higgins EM', 'Groves RW', 'Pembroke AC']</t>
  </si>
  <si>
    <t>A fatal case of capillary leak syndrome in erythrodermic psoriasis</t>
  </si>
  <si>
    <t>132(1):160-1</t>
  </si>
  <si>
    <t>https://pubmed.ncbi.nlm.nih.gov/7756137</t>
  </si>
  <si>
    <t>https://academic.oup.com/bjd/article-lookup/doi/10.1111/j.1365-2133.1995.tb08651.x</t>
  </si>
  <si>
    <t>['Hughes JR', 'Smith E', 'Higgins EM', 'Berry H', 'du Vivier AW']</t>
  </si>
  <si>
    <t>Pyoderma gangrenosum in a patient with rheumatoid arthritis responding to treatment with cyclosporin A</t>
  </si>
  <si>
    <t>British journal of rheumatology</t>
  </si>
  <si>
    <t>33(7):680-1</t>
  </si>
  <si>
    <t>https://pubmed.ncbi.nlm.nih.gov/8019800</t>
  </si>
  <si>
    <t>['Hughes JR', 'Moore MK', 'Pembroke AC']</t>
  </si>
  <si>
    <t>Tinea nigra palmaris</t>
  </si>
  <si>
    <t>18(5):481-2</t>
  </si>
  <si>
    <t>https://pubmed.ncbi.nlm.nih.gov/8252778</t>
  </si>
  <si>
    <t>https://academic.oup.com/ced/article-lookup/doi/10.1111/j.1365-2230.1993.tb02258.x</t>
  </si>
  <si>
    <t>['Hughes JR', 'Higgins EM', 'du Vivier AW']</t>
  </si>
  <si>
    <t>Acne associated with inhaled glucocorticosteroids</t>
  </si>
  <si>
    <t>24-Oct-1992</t>
  </si>
  <si>
    <t>305(6860):1000</t>
  </si>
  <si>
    <t>https://pubmed.ncbi.nlm.nih.gov/1458105</t>
  </si>
  <si>
    <t>https://europepmc.org/abstract/MED/1458105</t>
  </si>
  <si>
    <t>Santer M</t>
  </si>
  <si>
    <t>['Muller I', 'Teasdale E', 'Cowdell F', 'Smart P', 'Santer M', 'Francis N']</t>
  </si>
  <si>
    <t>Practice and community nurses' views and experiences of helping people manage risk factors for recurrent lower limb cellulitis: A qualitative interview study</t>
  </si>
  <si>
    <t>30-Apr-2024</t>
  </si>
  <si>
    <t>4(5):e395</t>
  </si>
  <si>
    <t>https://pubmed.ncbi.nlm.nih.gov/39355750</t>
  </si>
  <si>
    <t>https://www.ncbi.nlm.nih.gov/pmc/articles/pmid/39355750/</t>
  </si>
  <si>
    <t>['Hu XY', 'Young B', 'Santer M', 'Everitt H', 'Pearson J', 'Bowers H', 'Moore M', 'Little P', 'Pincus T', 'Price C', 'Robson T', 'de Barros C', 'Loewy J', 'Magee J', 'Geraghty AWA']</t>
  </si>
  <si>
    <t>Self-management interventions for chronic widespread pain including fibromyalgia: a systematic review and qualitative evidence synthesis</t>
  </si>
  <si>
    <t>12-Sep-2024</t>
  </si>
  <si>
    <t>https://pubmed.ncbi.nlm.nih.gov/39287095</t>
  </si>
  <si>
    <t>https://journals.lww.com/10.1097/j.pain.0000000000003379</t>
  </si>
  <si>
    <t>['Lax SJ', 'Van Vogt E', 'Candy B', 'Steele L', 'Reynolds C', 'Stuart B', 'Parker R', 'Axon E', 'Roberts A', 'Doyle M', 'Chu DK', 'Futamura M', 'Santer M', 'Williams HC', 'Cro S', 'Drucker AM', 'Boyle RJ']</t>
  </si>
  <si>
    <t>Topical Anti-Inflammatory Treatments for Eczema: A Cochrane Systematic Review and Network Meta-Analysis</t>
  </si>
  <si>
    <t>2-Sep-2024</t>
  </si>
  <si>
    <t>https://pubmed.ncbi.nlm.nih.gov/39219446</t>
  </si>
  <si>
    <t>https://onlinelibrary.wiley.com/doi/10.1111/cea.14556</t>
  </si>
  <si>
    <t>['Woodcock C', 'Cornwall N', 'Dikomitis L', 'Harrisson SA', 'White S', 'Helliwell T', 'Knaggs R', 'Hodgson E', 'Pincus T', 'Santer M', 'Mallen CD', 'Ashworth J', 'Jinks C']</t>
  </si>
  <si>
    <t>Designing a primary care pharmacist-led review for people treated with opioids for persistent pain: a multi-method qualitative study</t>
  </si>
  <si>
    <t>7-Aug-2024</t>
  </si>
  <si>
    <t>https://pubmed.ncbi.nlm.nih.gov/38631722</t>
  </si>
  <si>
    <t>http://bjgpopen.org/lookup/pmidlookup?view=long&amp;pmid=38631722</t>
  </si>
  <si>
    <t>Topical anti-inflammatory treatments for eczema: network meta-analysis</t>
  </si>
  <si>
    <t>6-Aug-2024</t>
  </si>
  <si>
    <t>8(8):CD015064</t>
  </si>
  <si>
    <t>https://pubmed.ncbi.nlm.nih.gov/39105474</t>
  </si>
  <si>
    <t>https://www.ncbi.nlm.nih.gov/pmc/articles/pmid/39105474/</t>
  </si>
  <si>
    <t>['Lovegrove E', 'Maidwell-Smith A', 'Stuart B', 'Santer M']</t>
  </si>
  <si>
    <t>Selective serotonin reuptake inhibitors (SSRIs) in women of reproductive age: a systematic review of local formularies</t>
  </si>
  <si>
    <t>29-Jul-2024</t>
  </si>
  <si>
    <t>8(2):BJGPO.2023.0255</t>
  </si>
  <si>
    <t>https://pubmed.ncbi.nlm.nih.gov/38272494</t>
  </si>
  <si>
    <t>http://bjgpopen.org/lookup/pmidlookup?view=long&amp;pmid=38272494</t>
  </si>
  <si>
    <t>['Geraghty AW', 'Holt S', 'Chew-Graham CA', 'Santer M', 'Moore M', 'Kendrick T', 'Terluin B', 'Little P', 'Stuart B', 'Mistry M', 'Richards A', 'Smith D', 'Newman S', 'Rathod S', 'Bowers H', 'van Marwijk H']</t>
  </si>
  <si>
    <t>Distinguishing emotional distress from mental disorder in primary care: a qualitative exploration of the Four-Dimensional Symptom Questionnaire</t>
  </si>
  <si>
    <t>74(744):e434-e441</t>
  </si>
  <si>
    <t>https://pubmed.ncbi.nlm.nih.gov/38499297</t>
  </si>
  <si>
    <t>https://europepmc.org/abstract/MED/38499297</t>
  </si>
  <si>
    <t>['Allen HI', 'Wing O', 'Milkova D', 'Jackson E', 'Li K', 'Bradshaw LE', 'Wyatt L', 'Haines R', 'Santer M', 'Murphy AW', 'Brown SJ', 'Kelleher M', 'Perkin MR', 'Jay N', 'Smith TDH', 'Moriarty F', 'Montgomery AA', 'Williams HC', 'Boyle RJ']</t>
  </si>
  <si>
    <t>Prevalence and risk factors for milk allergy overdiagnosis in the BEEP trial cohort</t>
  </si>
  <si>
    <t>20-Jun-2024</t>
  </si>
  <si>
    <t>https://pubmed.ncbi.nlm.nih.gov/38899450</t>
  </si>
  <si>
    <t>https://onlinelibrary.wiley.com/doi/10.1111/all.16203</t>
  </si>
  <si>
    <t>['Miah F', 'Essery R', 'Steele M', 'Le Feuvre R', 'Muller I', 'Santer M']</t>
  </si>
  <si>
    <t>Development and implementation of an online intervention and embedded decision aid to support self-management of acne vulgaris: qualitative interviews with healthcare professionals</t>
  </si>
  <si>
    <t>74(suppl 1):bjgp24X737805</t>
  </si>
  <si>
    <t>https://pubmed.ncbi.nlm.nih.gov/38902104</t>
  </si>
  <si>
    <t>https://bjgp.org/lookup/pmidlookup?view=long&amp;pmid=38902104</t>
  </si>
  <si>
    <t>['Holt S', 'Santer M', 'Everitt H', 'Farmer A', 'Dambha-Miller H', 'Morrison L']</t>
  </si>
  <si>
    <t>Clustering by health and social care need in multple long-term conditions (MLTC): an exploratory qualitative study to understand the views of professionals and people living with MLTC about future interventions</t>
  </si>
  <si>
    <t>74(suppl 1):bjgp24X737589</t>
  </si>
  <si>
    <t>https://pubmed.ncbi.nlm.nih.gov/38902085</t>
  </si>
  <si>
    <t>https://bjgp.org/lookup/pmidlookup?view=long&amp;pmid=38902085</t>
  </si>
  <si>
    <t>['Cornwall N', 'Woodcock C', 'Ashworth J', 'Harrisson SA', 'Dikomitis L', 'White S', 'Helliwell T', 'Hodgson E', 'Knaggs R', 'Pincus T', 'Santer M', 'Mallen CD', 'Jinks C']</t>
  </si>
  <si>
    <t>Acceptability of a proposed practice pharmacist-led review for opioid-treated patients with persistent pain: A qualitative study to inform intervention development</t>
  </si>
  <si>
    <t>British journal of pain</t>
  </si>
  <si>
    <t>18(3):274-291</t>
  </si>
  <si>
    <t>https://pubmed.ncbi.nlm.nih.gov/38751561</t>
  </si>
  <si>
    <t>https://journals.sagepub.com/doi/abs/10.1177/20494637231221688?url_ver=Z39.88-2003&amp;rfr_id=ori:rid:crossref.org&amp;rfr_dat=cr_pub  0pubmed</t>
  </si>
  <si>
    <t>['Hounkpatin H', 'Simpson G', 'Santer M', 'Farmer A', 'Dambha-Miller H']</t>
  </si>
  <si>
    <t>Multiple long-term conditions, loneliness and social isolation: A scoping review of recent quantitative studies</t>
  </si>
  <si>
    <t>26-Jan-2024</t>
  </si>
  <si>
    <t>Archives of gerontology and geriatrics</t>
  </si>
  <si>
    <t>120:105347</t>
  </si>
  <si>
    <t>https://pubmed.ncbi.nlm.nih.gov/38309103</t>
  </si>
  <si>
    <t>https://www.clinicalkey.com/content/playBy/pii?v=S0167-4943(24)00023-2</t>
  </si>
  <si>
    <t>['Hu XY', 'Logue M', 'Maund E', 'Santer M', 'Willcox ML', 'Islam S', 'Stokes T', 'Moore M']</t>
  </si>
  <si>
    <t>Pharmacists' perspectives on recommending herbal medicines for acute infections: a qualitative study</t>
  </si>
  <si>
    <t>8(1):BJGPO.2023.0138</t>
  </si>
  <si>
    <t>https://pubmed.ncbi.nlm.nih.gov/38086709</t>
  </si>
  <si>
    <t>https://europepmc.org/abstract/MED/38086709</t>
  </si>
  <si>
    <t>['Dobson A', 'Hornsey S', 'Ghio D', 'Latter S', 'Santer M', 'Muller I']</t>
  </si>
  <si>
    <t>Either something's wrong, or I'm a terrible parent': A systematic review of parent experiences of illness-related interpretations for unsettled babies</t>
  </si>
  <si>
    <t>25-Mar-2024</t>
  </si>
  <si>
    <t>Journal of advanced nursing</t>
  </si>
  <si>
    <t>https://pubmed.ncbi.nlm.nih.gov/38528428</t>
  </si>
  <si>
    <t>https://onlinelibrary.wiley.com/doi/10.1111/jan.16166</t>
  </si>
  <si>
    <t>['Bradbury B', 'Chester H', 'Santer M', 'Morrison L', 'Fader M', 'Ward J', 'Manthorpe J', 'Murphy C']</t>
  </si>
  <si>
    <t>Healthcare professionals' experiences and views of providing continence support and advice to people living at home with dementia: "That's a carer's job"</t>
  </si>
  <si>
    <t>29-Feb-2024</t>
  </si>
  <si>
    <t>24(1):213</t>
  </si>
  <si>
    <t>https://pubmed.ncbi.nlm.nih.gov/38424477</t>
  </si>
  <si>
    <t>https://bmcgeriatr.biomedcentral.com/articles/10.1186/s12877-024-04830-8</t>
  </si>
  <si>
    <t>['Hornsey SJ', 'Dobson A', 'Ghio D', 'Henaghan-Sykes K', 'Adams S', 'Lovegrove E', 'Santer M', 'Muller I']</t>
  </si>
  <si>
    <t>Living with unsettled baby behaviours: Qualitative interview study exploring parental perceptions and experiences of help-seeking</t>
  </si>
  <si>
    <t>21-Feb-2024</t>
  </si>
  <si>
    <t>https://pubmed.ncbi.nlm.nih.gov/38382897</t>
  </si>
  <si>
    <t>https://onlinelibrary.wiley.com/doi/10.1111/jan.16070</t>
  </si>
  <si>
    <t>The association between stress and multiple long-term conditions: A cohort study</t>
  </si>
  <si>
    <t>Journal of psychosomatic research</t>
  </si>
  <si>
    <t>176:111566</t>
  </si>
  <si>
    <t>https://pubmed.ncbi.nlm.nih.gov/38100896</t>
  </si>
  <si>
    <t>https://www.clinicalkey.com/content/playBy/pii?v=S0022-3999(23)00423-3</t>
  </si>
  <si>
    <t>['Simpson G', 'Morrison L', 'Santer M', 'Hijryana M', 'Farmer A', 'Dambha-Miller H']</t>
  </si>
  <si>
    <t>Perceptions and experiences of living with and providing care for multimorbidity: A qualitative interview study</t>
  </si>
  <si>
    <t>24-Mar-2024</t>
  </si>
  <si>
    <t>Journal of multimorbidity and comorbidity</t>
  </si>
  <si>
    <t>14:26335565241240820</t>
  </si>
  <si>
    <t>https://pubmed.ncbi.nlm.nih.gov/38529048</t>
  </si>
  <si>
    <t>https://europepmc.org/abstract/MED/38529048</t>
  </si>
  <si>
    <t>['Santer M', 'Burden-Teh E', 'Ravenscroft J']</t>
  </si>
  <si>
    <t>Managing acne vulgaris: an update</t>
  </si>
  <si>
    <t>Drug and therapeutics bulletin</t>
  </si>
  <si>
    <t>62(1):6-10</t>
  </si>
  <si>
    <t>https://pubmed.ncbi.nlm.nih.gov/38154809</t>
  </si>
  <si>
    <t>https://europepmc.org/abstract/MED/38154809</t>
  </si>
  <si>
    <t>['Khan N', 'Chalitsios CV', 'Nartey Y', 'Simpson G', 'Zaccardi F', 'Santer M', 'Roderick PJ', 'Stuart B', 'Farmer AJ', 'Dambha-Miller H']</t>
  </si>
  <si>
    <t>Clustering by multiple long-term conditions and social care needs: a cross-sectional study among 10 026 older adults in England</t>
  </si>
  <si>
    <t>Journal of epidemiology and community health</t>
  </si>
  <si>
    <t>77(12):770-776</t>
  </si>
  <si>
    <t>https://pubmed.ncbi.nlm.nih.gov/37620006</t>
  </si>
  <si>
    <t>https://europepmc.org/abstract/MED/37620006</t>
  </si>
  <si>
    <t>['Santer M', 'Roberts A', 'Muller I', 'Thomas K']</t>
  </si>
  <si>
    <t>Atopic eczema in under 12s: signpost families to online resources</t>
  </si>
  <si>
    <t>4-Oct-2023</t>
  </si>
  <si>
    <t>383:2282</t>
  </si>
  <si>
    <t>https://pubmed.ncbi.nlm.nih.gov/37793684</t>
  </si>
  <si>
    <t>https://www.bmj.com/lookup/pmidlookup?view=long&amp;pmid=37793684</t>
  </si>
  <si>
    <t>['Harvey J', 'Lax SJ', 'Lowe A', 'Santer M', 'Lawton S', 'Langan SM', 'Roberts A', 'Stuart B', 'Williams HC', 'Thomas KS']</t>
  </si>
  <si>
    <t>The long-term safety of topical corticosteroids in atopic dermatitis: A systematic review</t>
  </si>
  <si>
    <t>16-Aug-2023</t>
  </si>
  <si>
    <t>3(5):e268</t>
  </si>
  <si>
    <t>https://pubmed.ncbi.nlm.nih.gov/37799373</t>
  </si>
  <si>
    <t>https://europepmc.org/abstract/MED/37799373</t>
  </si>
  <si>
    <t>['Corcoran L', 'Muller I', 'Layton AM', 'Rucinski G', 'Venkatess V', 'Sufraz A', 'Dove S', 'Lown M', 'Stuart B', 'Francis N', 'Santer M']</t>
  </si>
  <si>
    <t>Systematic review of clinical practice guidelines for acne vulgaris published between January 2017 and July 2021</t>
  </si>
  <si>
    <t>23-May-2023</t>
  </si>
  <si>
    <t>3(4):e240</t>
  </si>
  <si>
    <t>https://pubmed.ncbi.nlm.nih.gov/37538340</t>
  </si>
  <si>
    <t>https://europepmc.org/abstract/MED/37538340</t>
  </si>
  <si>
    <t>['Treadgold BM', 'Muller I', 'Teasdale E', 'Coulson N', 'Roberts A', 'Santer M']</t>
  </si>
  <si>
    <t>Parental experiences of eczema advice in online parenting forums: a qualitative interview study</t>
  </si>
  <si>
    <t>7(2):BJGPO.2022.0155</t>
  </si>
  <si>
    <t>https://pubmed.ncbi.nlm.nih.gov/36927724</t>
  </si>
  <si>
    <t>https://europepmc.org/abstract/MED/36927724</t>
  </si>
  <si>
    <t>['Saul H', 'Cassidy S', 'Imison C', 'Santer M']</t>
  </si>
  <si>
    <t>Online support improved eczema symptoms in children and young people</t>
  </si>
  <si>
    <t>28-Apr-2023</t>
  </si>
  <si>
    <t>381:878</t>
  </si>
  <si>
    <t>https://pubmed.ncbi.nlm.nih.gov/37116906</t>
  </si>
  <si>
    <t>https://www.bmj.com/lookup/pmidlookup?view=long&amp;pmid=37116906</t>
  </si>
  <si>
    <t>['Muller I', 'Ghio D', 'Mobey J', 'Jones H', 'Hornsey S', 'Dobson A', 'Maund E', 'Santer M']</t>
  </si>
  <si>
    <t>Parental perceptions and experiences of infant crying: A systematic review and synthesis of qualitative research</t>
  </si>
  <si>
    <t>14-Nov-2022</t>
  </si>
  <si>
    <t>79(2):403-417</t>
  </si>
  <si>
    <t>https://pubmed.ncbi.nlm.nih.gov/36373818</t>
  </si>
  <si>
    <t>https://europepmc.org/abstract/MED/36373818</t>
  </si>
  <si>
    <t>['Simpson G', 'Stuart B', 'Hijryana M', 'Akyea RK', 'Stokes J', 'Gibson J', 'Jones K', 'Morrison L', 'Santer M', 'Boniface M', 'Zlatev Z', 'Farmer A', 'Dambha-Miller H']</t>
  </si>
  <si>
    <t>Eliciting and prioritising determinants of improved care in multimorbidity: A modified online Delphi study</t>
  </si>
  <si>
    <t>5-Sep-2023</t>
  </si>
  <si>
    <t>13:26335565231194552</t>
  </si>
  <si>
    <t>https://pubmed.ncbi.nlm.nih.gov/37692105</t>
  </si>
  <si>
    <t>https://europepmc.org/abstract/MED/37692105</t>
  </si>
  <si>
    <t>['Santer M', 'Yardley L', 'Muller I', 'Roberts A', 'Thomas KS']</t>
  </si>
  <si>
    <t>How to make Eczema Care Online freely available</t>
  </si>
  <si>
    <t>8-Dec-2022</t>
  </si>
  <si>
    <t>379:o2973</t>
  </si>
  <si>
    <t>https://pubmed.ncbi.nlm.nih.gov/36740876</t>
  </si>
  <si>
    <t>https://www.bmj.com/lookup/pmidlookup?view=long&amp;pmid=36740876</t>
  </si>
  <si>
    <t>['Simpson G', 'Mutindi Kaluvu L', 'Stokes J', 'Roderick P', 'Chapman A', 'Akyea RK', 'Zaccardi F', 'Santer M', 'Farmer A', 'Dambha-Miller H']</t>
  </si>
  <si>
    <t>Understanding social care need through primary care big data: a rapid scoping review</t>
  </si>
  <si>
    <t>20-Dec-2022</t>
  </si>
  <si>
    <t>6(4):BJGPO.2022.0016</t>
  </si>
  <si>
    <t>https://pubmed.ncbi.nlm.nih.gov/35788025</t>
  </si>
  <si>
    <t>https://europepmc.org/abstract/MED/35788025</t>
  </si>
  <si>
    <t>['Campling N', 'Birtwistle J', 'Richardson A', 'Bennett MI', 'Meads D', 'Santer M', 'Latter S']</t>
  </si>
  <si>
    <t>Access to palliative care medicines in the community: An evaluation of practice and costs using case studies of service models in England</t>
  </si>
  <si>
    <t>29-Apr-2022</t>
  </si>
  <si>
    <t>International journal of nursing studies</t>
  </si>
  <si>
    <t>132:104275</t>
  </si>
  <si>
    <t>https://pubmed.ncbi.nlm.nih.gov/35667146</t>
  </si>
  <si>
    <t>https://www.clinicalkey.com/nursing/content/playBy/pii?v=S0020-7489(22)00104-3</t>
  </si>
  <si>
    <t>['Latter S', 'Campling N', 'Birtwistle J', 'Richardson A', 'Bennett MI', 'Meads D', 'Blenkinsopp A', 'Breen L', 'Edwards Z', 'Sloan C', 'Miller E', 'Ewings S', 'Santer M', 'Roberts L']</t>
  </si>
  <si>
    <t>Patient and carer access to medicines at end of life: the ActMed mixed-methods study</t>
  </si>
  <si>
    <t>https://pubmed.ncbi.nlm.nih.gov/35901229</t>
  </si>
  <si>
    <t>https://www.ncbi.nlm.nih.gov/books/NBK582221</t>
  </si>
  <si>
    <t>['Dambha-Miller H', 'Simpson G', 'Akyea RK', 'Hounkpatin H', 'Morrison L', 'Gibson J', 'Stokes J', 'Islam N', 'Chapman A', 'Stuart B', 'Zaccardi F', 'Zlatev Z', 'Jones K', 'Roderick P', 'Boniface M', 'Santer M', 'Farmer A']</t>
  </si>
  <si>
    <t>Development and Validation of Population Clusters for Integrating Health and Social Care: Protocol for a Mixed Methods Study in Multiple Long-Term Conditions (Cluster-Artificial Intelligence for Multiple Long-Term Conditions)</t>
  </si>
  <si>
    <t>16-Jun-2022</t>
  </si>
  <si>
    <t>JMIR research protocols</t>
  </si>
  <si>
    <t>11(6):e34405</t>
  </si>
  <si>
    <t>https://pubmed.ncbi.nlm.nih.gov/35708751</t>
  </si>
  <si>
    <t>https://europepmc.org/abstract/MED/35708751</t>
  </si>
  <si>
    <t>['Smith TDH', 'Townsend R', 'Hussain HS', 'Santer M', 'Boyle RJ']</t>
  </si>
  <si>
    <t>Milk allergy guidelines for infants in England promote over-diagnosis: A cross-sectional survey</t>
  </si>
  <si>
    <t>3-Dec-2021</t>
  </si>
  <si>
    <t>52(1):188-191</t>
  </si>
  <si>
    <t>https://pubmed.ncbi.nlm.nih.gov/34783088</t>
  </si>
  <si>
    <t>https://onlinelibrary.wiley.com/doi/10.1111/cea.14053</t>
  </si>
  <si>
    <t>['Dambha-Miller H', 'Simpson G', 'Hobson L', 'Roderick P', 'Little P', 'Everitt H', 'Santer M']</t>
  </si>
  <si>
    <t>Integrated primary care and social services for older adults with multimorbidity in England: a scoping review</t>
  </si>
  <si>
    <t>21(1):674</t>
  </si>
  <si>
    <t>https://pubmed.ncbi.nlm.nih.gov/34861831</t>
  </si>
  <si>
    <t>https://bmcgeriatr.biomedcentral.com/articles/10.1186/s12877-021-02618-8</t>
  </si>
  <si>
    <t>['Lown M', 'McKeown S', 'Stuart B', 'Francis N', 'Santer M', 'Lewith G', 'Su F', 'Moore M', 'Little P']</t>
  </si>
  <si>
    <t>Prescribing of long-term antibiotics to adolescents in primary care: a retrospective cohort study</t>
  </si>
  <si>
    <t>71(713):e887-e894</t>
  </si>
  <si>
    <t>https://pubmed.ncbi.nlm.nih.gov/34607798</t>
  </si>
  <si>
    <t>https://europepmc.org/abstract/MED/34607798</t>
  </si>
  <si>
    <t>['Steele M', 'Howells L', 'Santer M', 'Sivyer K', 'Lawton S', 'Roberts A', 'Teasdale E', 'Muller I', 'Greenwell K']</t>
  </si>
  <si>
    <t>How has the COVID-19 pandemic affected eczema self-management and help seeking? A qualitative interview study with young people and parents/carers of children with eczema</t>
  </si>
  <si>
    <t>23-Jun-2021</t>
  </si>
  <si>
    <t>1(4):e59</t>
  </si>
  <si>
    <t>https://pubmed.ncbi.nlm.nih.gov/34514465</t>
  </si>
  <si>
    <t>https://europepmc.org/abstract/MED/34514465</t>
  </si>
  <si>
    <t>['Ip A', 'Muller I', 'Geraghty AWA', 'Rumsby K', 'Stuart B', 'Little P', 'Santer M']</t>
  </si>
  <si>
    <t>Supporting Self-management Among Young People With Acne Vulgaris Through a Web-Based Behavioral Intervention: Development and Feasibility Randomized Controlled Trial</t>
  </si>
  <si>
    <t>3-Nov-2021</t>
  </si>
  <si>
    <t>JMIR dermatology</t>
  </si>
  <si>
    <t>4(2):e25918</t>
  </si>
  <si>
    <t>https://pubmed.ncbi.nlm.nih.gov/37632804</t>
  </si>
  <si>
    <t>https://europepmc.org/abstract/MED/37632804</t>
  </si>
  <si>
    <t>['Dambha-Miller H', 'Simpson G', 'Hobson L', 'Olaniyan D', 'Hodgson S', 'Roderick P', 'Fraser SD', 'Little P', 'Everitt H', 'Santer M']</t>
  </si>
  <si>
    <t>Integrating primary care and social services for older adults with multimorbidity: a qualitative study</t>
  </si>
  <si>
    <t>71(711):e753-e761</t>
  </si>
  <si>
    <t>https://pubmed.ncbi.nlm.nih.gov/34019480</t>
  </si>
  <si>
    <t>https://europepmc.org/abstract/MED/34019480</t>
  </si>
  <si>
    <t>['Stuart B', 'Maund E', 'Wilcox C', 'Sridharan K', 'Sivaramakrishnan G', 'Regas C', 'Newell D', 'Soulsby I', 'Tang KF', 'Finlay AY', 'Bucher HC', 'Little P', 'Layton AM', 'Santer M']</t>
  </si>
  <si>
    <t>Topical preparations for the treatment of mild-to-moderate acne vulgaris: systematic review and network meta-analysis</t>
  </si>
  <si>
    <t>185(3):512-525</t>
  </si>
  <si>
    <t>https://pubmed.ncbi.nlm.nih.gov/33825196</t>
  </si>
  <si>
    <t>https://academic.oup.com/bjd/article-lookup/doi/10.1111/bjd.20080</t>
  </si>
  <si>
    <t>['Hodgson S', 'Simpson G', 'Roderick P', 'Everitt H', 'Little P', 'Santer M', 'Dambha-Miller H']</t>
  </si>
  <si>
    <t>Integrating primary care and social services for older adults with multimorbidity: policy implications</t>
  </si>
  <si>
    <t>24-Aug-2021</t>
  </si>
  <si>
    <t>5(4):BJGPO.2021.0035</t>
  </si>
  <si>
    <t>https://pubmed.ncbi.nlm.nih.gov/34103309</t>
  </si>
  <si>
    <t>https://europepmc.org/abstract/MED/34103309</t>
  </si>
  <si>
    <t>['Ogi M', 'Campling N', 'Birtwistle J', 'Richardson A', 'Bennett MI', 'Santer M', 'Latter S']</t>
  </si>
  <si>
    <t>Community access to palliative care medicines-patient and professional experience: systematic review and narrative synthesis</t>
  </si>
  <si>
    <t>28-Mar-2021</t>
  </si>
  <si>
    <t>BMJ supportive &amp; palliative care</t>
  </si>
  <si>
    <t>https://pubmed.ncbi.nlm.nih.gov/33775932</t>
  </si>
  <si>
    <t>https://spcare.bmj.com/lookup/pmidlookup?view=long&amp;pmid=33775932</t>
  </si>
  <si>
    <t>['Hornsey S', 'Stuart B', 'Muller I', 'Layton AM', 'Morrison L', 'King J', 'Thomas K', 'Little P', 'Santer M']</t>
  </si>
  <si>
    <t>Patient-reported outcome measures for acne: a mixed-methods validation study (acne PROMs)</t>
  </si>
  <si>
    <t>11(3):e034047</t>
  </si>
  <si>
    <t>https://pubmed.ncbi.nlm.nih.gov/33741658</t>
  </si>
  <si>
    <t>https://europepmc.org/abstract/MED/33741658</t>
  </si>
  <si>
    <t>['Teasdale E', 'Sivyer K', 'Muller I', 'Ghio D', 'Roberts A', 'Lawton S', 'Santer M']</t>
  </si>
  <si>
    <t>Children's Views and Experiences of Treatment Adherence and Parent/Child Co-Management in Eczema: A Qualitative Study</t>
  </si>
  <si>
    <t>20-Feb-2021</t>
  </si>
  <si>
    <t>Children (Basel, Switzerland)</t>
  </si>
  <si>
    <t>8(2):158</t>
  </si>
  <si>
    <t>https://pubmed.ncbi.nlm.nih.gov/33672514</t>
  </si>
  <si>
    <t>https://europepmc.org/abstract/MED/33672514</t>
  </si>
  <si>
    <t>['Ip A', 'Muller I', 'Geraghty AWA', 'Platt D', 'Little P', 'Santer M']</t>
  </si>
  <si>
    <t>Views and experiences of people with acne vulgaris and healthcare professionals about treatments: systematic review and thematic synthesis of qualitative research</t>
  </si>
  <si>
    <t>11(2):e041794</t>
  </si>
  <si>
    <t>https://pubmed.ncbi.nlm.nih.gov/33526498</t>
  </si>
  <si>
    <t>https://europepmc.org/abstract/MED/33526498</t>
  </si>
  <si>
    <t>['Ghio D', 'Greenwell K', 'Muller I', 'Roberts A', 'McNiven A', 'Santer M']</t>
  </si>
  <si>
    <t>Psychosocial needs of adolescents and young adults with eczema: A secondary analysis of qualitative data to inform a behaviour change intervention</t>
  </si>
  <si>
    <t>26-Aug-2020</t>
  </si>
  <si>
    <t>British journal of health psychology</t>
  </si>
  <si>
    <t>26(1):214-231</t>
  </si>
  <si>
    <t>https://pubmed.ncbi.nlm.nih.gov/32844574</t>
  </si>
  <si>
    <t>https://bpspsychub.onlinelibrary.wiley.com/doi/10.1111/bjhp.12467</t>
  </si>
  <si>
    <t>['Greenwell K', 'Ghio D', 'Muller I', 'Roberts A', 'McNiven A', 'Lawton S', 'Santer M']</t>
  </si>
  <si>
    <t>Taking charge of eczema self-management: a qualitative interview study with young people with eczema</t>
  </si>
  <si>
    <t>6-Jan-2021</t>
  </si>
  <si>
    <t>11(1):e044005</t>
  </si>
  <si>
    <t>https://pubmed.ncbi.nlm.nih.gov/33408215</t>
  </si>
  <si>
    <t>https://europepmc.org/abstract/MED/33408215</t>
  </si>
  <si>
    <t>['Platt D', 'Muller I', 'Sufraz A', 'Little P', 'Santer M']</t>
  </si>
  <si>
    <t>GPs' perspectives on acne management in primary care: a qualitative interview study</t>
  </si>
  <si>
    <t>71(702):e78-e84</t>
  </si>
  <si>
    <t>https://pubmed.ncbi.nlm.nih.gov/33257464</t>
  </si>
  <si>
    <t>https://europepmc.org/abstract/MED/33257464</t>
  </si>
  <si>
    <t>['Donovan E', 'Santer M', 'Morgan S', 'Daker-White G', 'Willcox M']</t>
  </si>
  <si>
    <t>Domestic abuse among female doctors: thematic analysis of qualitative interviews in the UK</t>
  </si>
  <si>
    <t>71(704):e193-e200</t>
  </si>
  <si>
    <t>https://pubmed.ncbi.nlm.nih.gov/33558329</t>
  </si>
  <si>
    <t>https://europepmc.org/abstract/MED/33558329</t>
  </si>
  <si>
    <t>['Geraghty AWA', 'Maund E', 'Newell D', 'Santer M', 'Everitt H', 'Price C', 'Pincus T', 'Moore M', 'Little P', 'West R', 'Stuart B']</t>
  </si>
  <si>
    <t>Self-management for chronic widespread pain including fibromyalgia: A systematic review and meta-analysis</t>
  </si>
  <si>
    <t>16-Jul-2021</t>
  </si>
  <si>
    <t>16(7):e0254642</t>
  </si>
  <si>
    <t>https://pubmed.ncbi.nlm.nih.gov/34270606</t>
  </si>
  <si>
    <t>https://europepmc.org/abstract/MED/34270606</t>
  </si>
  <si>
    <t>['Treadgold BM', 'Teasdale E', 'Muller I', 'Roberts A', 'Coulson N', 'Santer M']</t>
  </si>
  <si>
    <t>Parents and carers' experiences of seeking health information and support online for long-term physical childhood conditions: a systematic review and thematic synthesis of qualitative research</t>
  </si>
  <si>
    <t>10(12):e042139</t>
  </si>
  <si>
    <t>https://pubmed.ncbi.nlm.nih.gov/33372077</t>
  </si>
  <si>
    <t>https://europepmc.org/abstract/MED/33372077</t>
  </si>
  <si>
    <t>['Hounkpatin HO', 'Leydon GM', 'Veighey K', 'Armstrong K', 'Santer M', 'Taal MW', 'Annells P', 'May C', 'Roderick PJ', 'Fraser SD']</t>
  </si>
  <si>
    <t>Patients' and kidney care team's perspectives of treatment burden and capacity in older people with chronic kidney disease: a qualitative study</t>
  </si>
  <si>
    <t>12-Dec-2020</t>
  </si>
  <si>
    <t>10(12):e042548</t>
  </si>
  <si>
    <t>https://pubmed.ncbi.nlm.nih.gov/33310810</t>
  </si>
  <si>
    <t>https://europepmc.org/abstract/MED/33310810</t>
  </si>
  <si>
    <t>['Latter S', 'Campling N', 'Birtwistle J', 'Richardson A', 'Bennett MI', 'Ewings S', 'Meads D', 'Santer M']</t>
  </si>
  <si>
    <t>Supporting patient access to medicines in community palliative care: on-line survey of health professionals' practice, perceived effectiveness and influencing factors</t>
  </si>
  <si>
    <t>24-Sep-2020</t>
  </si>
  <si>
    <t>BMC palliative care</t>
  </si>
  <si>
    <t>19(1):148</t>
  </si>
  <si>
    <t>https://pubmed.ncbi.nlm.nih.gov/32972414</t>
  </si>
  <si>
    <t>https://bmcpalliatcare.biomedcentral.com/articles/10.1186/s12904-020-00649-3</t>
  </si>
  <si>
    <t>['Ip A', 'Muller I', 'Geraghty AWA', 'McNiven A', 'Little P', 'Santer M']</t>
  </si>
  <si>
    <t>Young people's perceptions of acne and acne treatments: secondary analysis of qualitative interview data</t>
  </si>
  <si>
    <t>183(2):349-356</t>
  </si>
  <si>
    <t>https://pubmed.ncbi.nlm.nih.gov/31701523</t>
  </si>
  <si>
    <t>https://europepmc.org/abstract/MED/31701523</t>
  </si>
  <si>
    <t>['Willcox M', 'Donovan E', 'Hu XY', 'Elboray S', 'Jerrard N', 'Roberts N', 'Santer M']</t>
  </si>
  <si>
    <t>Views regarding use of complementary therapies for acute respiratory infections: Systematic review of qualitative studies</t>
  </si>
  <si>
    <t>10-Mar-2020</t>
  </si>
  <si>
    <t>Complementary therapies in medicine</t>
  </si>
  <si>
    <t>50:102382</t>
  </si>
  <si>
    <t>https://pubmed.ncbi.nlm.nih.gov/32444047</t>
  </si>
  <si>
    <t>https://www.clinicalkey.com/content/playBy/pii?v=S0965-2299(19)31775-3</t>
  </si>
  <si>
    <t>['Lown M', 'Wilcox CR', 'Hughes S', 'Santer M', 'Lewith G', 'Moore M', 'Little P']</t>
  </si>
  <si>
    <t>Patients' views about screening for atrial fibrillation (AF): a qualitative study in primary care</t>
  </si>
  <si>
    <t>18-Mar-2020</t>
  </si>
  <si>
    <t>10(3):e033061</t>
  </si>
  <si>
    <t>https://pubmed.ncbi.nlm.nih.gov/32193260</t>
  </si>
  <si>
    <t>https://europepmc.org/abstract/MED/32193260</t>
  </si>
  <si>
    <t>['Ghio D', 'Muller I', 'Greenwell K', 'Roberts A', 'McNiven A', 'Langan SM', 'Santer M']</t>
  </si>
  <si>
    <t>It's like the bad guy in a movie who just doesn't die': a qualitative exploration of young people's adaptation to eczema and implications for self-care</t>
  </si>
  <si>
    <t>28-Jul-2019</t>
  </si>
  <si>
    <t>182(1):112-118</t>
  </si>
  <si>
    <t>https://pubmed.ncbi.nlm.nih.gov/31021418</t>
  </si>
  <si>
    <t>https://europepmc.org/abstract/MED/31021418</t>
  </si>
  <si>
    <t>['Geraghty AWA', 'Santer M', 'Beavis C', 'Williams SJ', 'Kendrick T', 'Terluin B', 'Little P', 'Moore M']</t>
  </si>
  <si>
    <t>I mean what is depression?' A qualitative exploration of UK general practitioners' perceptions of distinctions between emotional distress and depressive disorder</t>
  </si>
  <si>
    <t>15-Dec-2019</t>
  </si>
  <si>
    <t>9(12):e032644</t>
  </si>
  <si>
    <t>https://pubmed.ncbi.nlm.nih.gov/31843841</t>
  </si>
  <si>
    <t>https://europepmc.org/abstract/MED/31843841</t>
  </si>
  <si>
    <t>['Muller I', 'Santer M', 'Morrison L', 'Morton K', 'Roberts A', 'Rice C', 'Williams M', 'Yardley L']</t>
  </si>
  <si>
    <t>Combining qualitative research with PPI: reflections on using the person-based approach for developing behavioural interventions</t>
  </si>
  <si>
    <t>14-Nov-2019</t>
  </si>
  <si>
    <t>5:34</t>
  </si>
  <si>
    <t>https://pubmed.ncbi.nlm.nih.gov/31807316</t>
  </si>
  <si>
    <t>https://researchinvolvement.biomedcentral.com/articles/10.1186/s40900-019-0169-8</t>
  </si>
  <si>
    <t>['Halls A', 'Nunes D', 'Muller I', 'Angier E', 'Grimshaw K', 'Santer M']</t>
  </si>
  <si>
    <t>Hope you find your 'eureka' moment soon': a qualitative study of parents/carers' online discussions around allergy, allergy tests and eczema</t>
  </si>
  <si>
    <t>18-Nov-2018</t>
  </si>
  <si>
    <t>8(11):e022861</t>
  </si>
  <si>
    <t>https://pubmed.ncbi.nlm.nih.gov/30455386</t>
  </si>
  <si>
    <t>https://europepmc.org/abstract/MED/30455386</t>
  </si>
  <si>
    <t>['Ban L', 'Langan SM', 'Abuabara K', 'Thomas KS', 'Abdul Sultan A', 'Sach T', 'McManus E', 'Santer M', 'Ratib S']</t>
  </si>
  <si>
    <t>Incidence and sociodemographic characteristics of eczema diagnosis in children: A cohort study</t>
  </si>
  <si>
    <t>31-Jan-2018</t>
  </si>
  <si>
    <t>141(5):1927-1929.e8</t>
  </si>
  <si>
    <t>https://pubmed.ncbi.nlm.nih.gov/29382597</t>
  </si>
  <si>
    <t>https://www.clinicalkey.com/content/playBy/pii?v=S0091-6749(18)30128-3</t>
  </si>
  <si>
    <t>['Santer M', 'Francis NA', 'Platt D', 'Eady EA', 'Layton AM']</t>
  </si>
  <si>
    <t>Stemming the tide of antimicrobial resistance: implications for management of acne vulgaris</t>
  </si>
  <si>
    <t>68(667):64-65</t>
  </si>
  <si>
    <t>https://pubmed.ncbi.nlm.nih.gov/29371295</t>
  </si>
  <si>
    <t>https://europepmc.org/abstract/MED/29371295</t>
  </si>
  <si>
    <t>['Teasdale E', 'Muller I', 'Abdullah Sani A', 'Thomas KS', 'Stuart B', 'Santer M']</t>
  </si>
  <si>
    <t>Views and experiences of seeking information and help for vitiligo: a qualitative study of written accounts</t>
  </si>
  <si>
    <t>11-Jan-2018</t>
  </si>
  <si>
    <t>8(1):e018652</t>
  </si>
  <si>
    <t>https://pubmed.ncbi.nlm.nih.gov/29330174</t>
  </si>
  <si>
    <t>https://europepmc.org/abstract/MED/29330174</t>
  </si>
  <si>
    <t>['Santer M', 'Chandler D', 'Lown M', 'Francis NA', 'Muller I']</t>
  </si>
  <si>
    <t>Views of oral antibiotics and advice seeking about acne: a qualitative study of online discussion forums</t>
  </si>
  <si>
    <t>8-Jun-2017</t>
  </si>
  <si>
    <t>177(3):751-757</t>
  </si>
  <si>
    <t>https://pubmed.ncbi.nlm.nih.gov/28218972</t>
  </si>
  <si>
    <t>https://academic.oup.com/bjd/article-lookup/doi/10.1111/bjd.15398</t>
  </si>
  <si>
    <t>['Teasdale EJ', 'Muller I', 'Santer M']</t>
  </si>
  <si>
    <t>Carers' views of topical corticosteroid use in childhood eczema: a qualitative study of online discussion forums</t>
  </si>
  <si>
    <t>3-Feb-2017</t>
  </si>
  <si>
    <t>176(6):1500-1507</t>
  </si>
  <si>
    <t>https://pubmed.ncbi.nlm.nih.gov/27753076</t>
  </si>
  <si>
    <t>https://academic.oup.com/bjd/article-lookup/doi/10.1111/bjd.15130</t>
  </si>
  <si>
    <t>['Geraghty AW', 'Santer M', 'Williams S', 'Mc Sharry J', 'Little P', 'Muñoz RF', 'Kendrick T', 'Moore M']</t>
  </si>
  <si>
    <t>You feel like your whole world is caving in': A qualitative study of primary care patients' conceptualisations of emotional distress</t>
  </si>
  <si>
    <t>Health (London, England : )</t>
  </si>
  <si>
    <t>21(3):295-315</t>
  </si>
  <si>
    <t>https://pubmed.ncbi.nlm.nih.gov/28177273</t>
  </si>
  <si>
    <t>https://journals.sagepub.com/doi/abs/10.1177/1363459316674786?url_ver=Z39.88-2003&amp;rfr_id=ori:rid:crossref.org&amp;rfr_dat=cr_pub  0pubmed</t>
  </si>
  <si>
    <t>['Francis NA', 'Entwistle K', 'Santer M', 'Layton AM', 'Eady EA', 'Butler CC']</t>
  </si>
  <si>
    <t>The management of acne vulgaris in primary care: a cohort study of consulting and prescribing patterns using the Clinical Practice Research Datalink</t>
  </si>
  <si>
    <t>27-Dec-2016</t>
  </si>
  <si>
    <t>176(1):107-115</t>
  </si>
  <si>
    <t>https://pubmed.ncbi.nlm.nih.gov/27716910</t>
  </si>
  <si>
    <t>https://academic.oup.com/bjd/article-lookup/doi/10.1111/bjd.15081</t>
  </si>
  <si>
    <t>['Tonkin-Crine S', 'Santer M', 'Leydon GM', 'Murtagh FE', 'Farrington K', 'Caskey F', 'Rayner H', 'Roderick P']</t>
  </si>
  <si>
    <t>GPs' views on managing advanced chronic kidney disease in primary care: a qualitative study</t>
  </si>
  <si>
    <t>65(636):e469-77</t>
  </si>
  <si>
    <t>https://pubmed.ncbi.nlm.nih.gov/26120137</t>
  </si>
  <si>
    <t>https://europepmc.org/abstract/MED/26120137</t>
  </si>
  <si>
    <t>['Santer M', 'Muller I', 'Yardley L', 'Burgess H', 'Ersser SJ', 'Lewis-Jones S', 'Little P']</t>
  </si>
  <si>
    <t>You don't know which bits to believe': qualitative study exploring carers' experiences of seeking information on the internet about childhood eczema</t>
  </si>
  <si>
    <t>8-Apr-2015</t>
  </si>
  <si>
    <t>5(4):e006339</t>
  </si>
  <si>
    <t>https://pubmed.ncbi.nlm.nih.gov/25854963</t>
  </si>
  <si>
    <t>https://europepmc.org/abstract/MED/25854963</t>
  </si>
  <si>
    <t>['Santer M', 'Everitt H']</t>
  </si>
  <si>
    <t>Digital mental health services in general practice</t>
  </si>
  <si>
    <t>65(633):175</t>
  </si>
  <si>
    <t>https://pubmed.ncbi.nlm.nih.gov/25824159</t>
  </si>
  <si>
    <t>https://europepmc.org/abstract/MED/25824159</t>
  </si>
  <si>
    <t>['Roderick P', 'Rayner H', 'Tonkin-Crine S', 'Okamoto I', 'Eyles C', 'Leydon G', 'Santer M', 'Klein J', 'Yao GL', 'Murtagh F', 'Farrington K', 'Caskey F', 'Tomson C', 'Loud F', 'Murphy E', 'Elias R', 'Greenwood R', 'O’Donoghue D']</t>
  </si>
  <si>
    <t>A national study of practice patterns in UK renal units in the use of dialysis and conservative kidney management to treat people aged 75 years and over with chronic kidney failure</t>
  </si>
  <si>
    <t>https://pubmed.ncbi.nlm.nih.gov/25855842</t>
  </si>
  <si>
    <t>https://www.ncbi.nlm.nih.gov/books/NBK284925</t>
  </si>
  <si>
    <t>['Fraser SD', 'Parkes J', 'Culliford D', 'Santer M', 'Roderick PJ']</t>
  </si>
  <si>
    <t>Timeliness in chronic kidney disease and albuminuria identification: a retrospective cohort study</t>
  </si>
  <si>
    <t>13-Feb-2015</t>
  </si>
  <si>
    <t>16:18</t>
  </si>
  <si>
    <t>https://pubmed.ncbi.nlm.nih.gov/25879207</t>
  </si>
  <si>
    <t>https://bmcfampract.biomedcentral.com/articles/10.1186/s12875-015-0235-8</t>
  </si>
  <si>
    <t>['Teasdale E', 'Santer M', 'Geraghty AW', 'Little P', 'Yardley L']</t>
  </si>
  <si>
    <t>Public perceptions of non-pharmaceutical interventions for reducing transmission of respiratory infection: systematic review and synthesis of qualitative studies</t>
  </si>
  <si>
    <t>BMC public health</t>
  </si>
  <si>
    <t>14:589</t>
  </si>
  <si>
    <t>https://pubmed.ncbi.nlm.nih.gov/24920395</t>
  </si>
  <si>
    <t>https://bmcpublichealth.biomedcentral.com/articles/10.1186/1471-2458-14-589</t>
  </si>
  <si>
    <t>['Santer M', 'Ring N', 'Yardley L', 'Geraghty AW', 'Wyke S']</t>
  </si>
  <si>
    <t>Treatment non-adherence in pediatric long-term medical conditions: systematic review and synthesis of qualitative studies of caregivers' views</t>
  </si>
  <si>
    <t>BMC pediatrics</t>
  </si>
  <si>
    <t>14:63</t>
  </si>
  <si>
    <t>https://pubmed.ncbi.nlm.nih.gov/24593304</t>
  </si>
  <si>
    <t>https://bmcpediatr.biomedcentral.com/articles/10.1186/1471-2431-14-63</t>
  </si>
  <si>
    <t>['Santer M']</t>
  </si>
  <si>
    <t>Childhood eczema treatment: the barriers</t>
  </si>
  <si>
    <t>30-Apr-2014</t>
  </si>
  <si>
    <t>Nursing times</t>
  </si>
  <si>
    <t>110(18):23-5</t>
  </si>
  <si>
    <t>https://pubmed.ncbi.nlm.nih.gov/24881180</t>
  </si>
  <si>
    <t>['Santer M', 'Burgess H', 'Yardley L', 'Ersser SJ', 'Lewis-Jones S', 'Muller I', 'Hugh C', 'Little P']</t>
  </si>
  <si>
    <t>Managing childhood eczema: qualitative study exploring carers' experiences of barriers and facilitators to treatment adherence</t>
  </si>
  <si>
    <t>69(11):2493-501</t>
  </si>
  <si>
    <t>https://pubmed.ncbi.nlm.nih.gov/23528163</t>
  </si>
  <si>
    <t>https://onlinelibrary.wiley.com/doi/10.1111/jan.12133</t>
  </si>
  <si>
    <t>['Santer M', 'Burgess H', 'Yardley L', 'Ersser S', 'Lewis-Jones S', 'Muller I', 'Hugh C', 'Little P']</t>
  </si>
  <si>
    <t>Experiences of carers managing childhood eczema and their views on its treatment: a qualitative study</t>
  </si>
  <si>
    <t>62(597):e261-7</t>
  </si>
  <si>
    <t>https://pubmed.ncbi.nlm.nih.gov/22520913</t>
  </si>
  <si>
    <t>https://europepmc.org/abstract/MED/22520913</t>
  </si>
  <si>
    <t>['Santer M', 'Lewis-Jones S']</t>
  </si>
  <si>
    <t>Could good eczema care prevent development of other atopic conditions?</t>
  </si>
  <si>
    <t>61(585):246-7</t>
  </si>
  <si>
    <t>https://pubmed.ncbi.nlm.nih.gov/21439182</t>
  </si>
  <si>
    <t>https://europepmc.org/abstract/MED/21439182</t>
  </si>
  <si>
    <t>['Santer M', 'Lewis-Jones S', 'Fahey T']</t>
  </si>
  <si>
    <t>Appropriateness of prescribing for childhood eczema: evidence from a community-based study</t>
  </si>
  <si>
    <t>31(5):671-3</t>
  </si>
  <si>
    <t>https://pubmed.ncbi.nlm.nih.gov/16901307</t>
  </si>
  <si>
    <t>https://academic.oup.com/ced/article-lookup/doi/10.1111/j.1365-2230.2006.02210.x</t>
  </si>
  <si>
    <t>Childhood eczema</t>
  </si>
  <si>
    <t>3-Sep-2005</t>
  </si>
  <si>
    <t>331(7515):497</t>
  </si>
  <si>
    <t>https://pubmed.ncbi.nlm.nih.gov/16141156</t>
  </si>
  <si>
    <t>https://europepmc.org/abstract/MED/16141156</t>
  </si>
  <si>
    <t>Tanaka RJ</t>
  </si>
  <si>
    <t>['Lai C', 'Fuggle NR', 'Matin RN', 'Tanaka RJ', 'Banerji CRS', 'Rajan N']</t>
  </si>
  <si>
    <t>Artificial Intelligence and Machine Learning in Dermatological Research and Healthcare: British Society for Investigative Dermatology Skin Club Report - Southampton April 2024</t>
  </si>
  <si>
    <t>12-Oct-2024</t>
  </si>
  <si>
    <t>https://pubmed.ncbi.nlm.nih.gov/39395182</t>
  </si>
  <si>
    <t>https://academic.oup.com/bjd/article-lookup/doi/10.1093/bjd/ljae395</t>
  </si>
  <si>
    <t>['Huang L', 'Tang WH', 'Attar R', 'Gore C', 'Williams HC', 'Custovic A', 'Tanaka RJ']</t>
  </si>
  <si>
    <t>Remote Assessment of Eczema Severity via AI-powered Skin Image Analytics: A Systematic Review</t>
  </si>
  <si>
    <t>22-Aug-2024</t>
  </si>
  <si>
    <t>Artificial intelligence in medicine</t>
  </si>
  <si>
    <t>156:102968</t>
  </si>
  <si>
    <t>https://pubmed.ncbi.nlm.nih.gov/39213813</t>
  </si>
  <si>
    <t>https://www.clinicalkey.com/content/playBy/pii?v=S0933-3657(24)00210-0</t>
  </si>
  <si>
    <t>['Goreski H', 'Ilic D', 'Flacher V', 'van den Bogaard E', 'Guttmann-Gruber C', 'Tanaka RJ', 'Gülseren G', 'Marquette C', 'Fluhr J', 'Filor V', 'Sprincean S', 'Dubrac S']</t>
  </si>
  <si>
    <t>NETSKINMODELS: A European Network for Skin Engineering and Modeling</t>
  </si>
  <si>
    <t>3-Sep-2024</t>
  </si>
  <si>
    <t>https://pubmed.ncbi.nlm.nih.gov/39230535</t>
  </si>
  <si>
    <t>https://linkinghub.elsevier.com/retrieve/pii/S0022-202X(24)01897-9</t>
  </si>
  <si>
    <t>['Fukuda K', 'Ito Y', 'Furuichi Y', 'Matsui T', 'Horikawa H', 'Miyano T', 'Okada T', 'van Logtestijn M', 'Tanaka RJ', 'Miyawaki A', 'Amagai M']</t>
  </si>
  <si>
    <t>Three stepwise pH progressions in stratum corneum for homeostatic maintenance of the skin</t>
  </si>
  <si>
    <t>15-May-2024</t>
  </si>
  <si>
    <t>15(1):4062</t>
  </si>
  <si>
    <t>https://pubmed.ncbi.nlm.nih.gov/38750035</t>
  </si>
  <si>
    <t>https://europepmc.org/abstract/MED/38750035</t>
  </si>
  <si>
    <t>['Lee J', 'Mannan AA', 'Miyano T', 'Irvine AD', 'Tanaka RJ']</t>
  </si>
  <si>
    <t>In Silico Elucidation of Key Drivers of Staphyloccocus aureus-Staphyloccocus epidermidis-Induced Skin Damage in Atopic Dermatitis Lesions</t>
  </si>
  <si>
    <t>28-Feb-2024</t>
  </si>
  <si>
    <t>innovations : skin science from molecules to population health</t>
  </si>
  <si>
    <t>4(3):100269</t>
  </si>
  <si>
    <t>https://pubmed.ncbi.nlm.nih.gov/38766490</t>
  </si>
  <si>
    <t>https://linkinghub.elsevier.com/retrieve/pii/S2667-0267(24)00016-X</t>
  </si>
  <si>
    <t>['Hameed T', 'Motsi N', 'Bignell E', 'Tanaka RJ']</t>
  </si>
  <si>
    <t>Inferring fungal growth rates from optical density data</t>
  </si>
  <si>
    <t>PLoS computational biology</t>
  </si>
  <si>
    <t>20(5):e1012105</t>
  </si>
  <si>
    <t>https://pubmed.ncbi.nlm.nih.gov/38753887</t>
  </si>
  <si>
    <t>https://europepmc.org/abstract/MED/38753887</t>
  </si>
  <si>
    <t>['Duverdier A', 'Hurault G', 'Thomas KS', 'Custovic A', 'Tanaka RJ']</t>
  </si>
  <si>
    <t>Evaluation of measurement errors in the Patient-Oriented Eczema Measure (POEM) outcome</t>
  </si>
  <si>
    <t>54(3):207-215</t>
  </si>
  <si>
    <t>https://pubmed.ncbi.nlm.nih.gov/38168053</t>
  </si>
  <si>
    <t>https://onlinelibrary.wiley.com/doi/10.1111/cea.14441</t>
  </si>
  <si>
    <t>['Tian K', 'Dangarh P', 'Zhang H', 'Hines CL', 'Bush A', 'Pybus HJ', 'Harker JA', 'Lloyd CM', 'Tanaka RJ', 'Saglani S']</t>
  </si>
  <si>
    <t>Role of epithelial barrier function in inducing type 2 immunity following early-life viral infection</t>
  </si>
  <si>
    <t>27-Nov-2023</t>
  </si>
  <si>
    <t>54(2):109-119</t>
  </si>
  <si>
    <t>https://pubmed.ncbi.nlm.nih.gov/38011856</t>
  </si>
  <si>
    <t>https://onlinelibrary.wiley.com/doi/10.1111/cea.14425</t>
  </si>
  <si>
    <t>['Wongvibulsin S', 'Sangers T', 'Clibborn C', 'Li YJ', 'Sharma N', 'Common JEA', 'Reynolds NJ', 'Tanaka RJ']</t>
  </si>
  <si>
    <t>A Report and Proposals for Future Activity from the Inaugural Artificial Intelligence in Dermatology Symposium Held at the International Societies for Investigative Dermatology 2023 Meeting</t>
  </si>
  <si>
    <t>22-Sep-2023</t>
  </si>
  <si>
    <t>4(1):100236</t>
  </si>
  <si>
    <t>https://pubmed.ncbi.nlm.nih.gov/38282650</t>
  </si>
  <si>
    <t>https://linkinghub.elsevier.com/retrieve/pii/S2667-0267(23)00062-0</t>
  </si>
  <si>
    <t>['Fujihara C', 'Murakami K', 'Magi S', 'Motooka D', 'Nantakeeratipat T', 'Canela A', 'Tanaka RJ', 'Okada M', 'Murakami S']</t>
  </si>
  <si>
    <t>Omics-Based Mathematical Modeling Unveils Pathogenesis of Periodontitis in an Experimental Murine Model</t>
  </si>
  <si>
    <t>Journal of dental research</t>
  </si>
  <si>
    <t>102(13):1468-1477</t>
  </si>
  <si>
    <t>https://pubmed.ncbi.nlm.nih.gov/37800405</t>
  </si>
  <si>
    <t>https://journals.sagepub.com/doi/10.1177/00220345231196530?url_ver=Z39.88-2003&amp;rfr_id=ori:rid:crossref.org&amp;rfr_dat=cr_pub  0pubmed</t>
  </si>
  <si>
    <t>['Attar R', 'Hurault G', 'Wang Z', 'Mokhtari R', 'Pan K', 'Olabi B', 'Earp E', 'Steele L', 'Williams HC', 'Tanaka RJ']</t>
  </si>
  <si>
    <t>Reliable Detection of Eczema Areas for Fully Automated Assessment of Eczema Severity from Digital Camera Images</t>
  </si>
  <si>
    <t>18-Jul-2023</t>
  </si>
  <si>
    <t>3(5):100213</t>
  </si>
  <si>
    <t>https://pubmed.ncbi.nlm.nih.gov/37719662</t>
  </si>
  <si>
    <t>https://linkinghub.elsevier.com/retrieve/pii/S2667-0267(23)00037-1</t>
  </si>
  <si>
    <t>['Steele L', 'Tan XL', 'Olabi B', 'Gao JM', 'Tanaka RJ', 'Williams HC']</t>
  </si>
  <si>
    <t>Determining the clinical applicability of machine learning models through assessment of reporting across skin phototypes and rarer skin cancer types: A systematic review</t>
  </si>
  <si>
    <t>2-Jan-2023</t>
  </si>
  <si>
    <t>37(4):657-665</t>
  </si>
  <si>
    <t>https://pubmed.ncbi.nlm.nih.gov/36514990</t>
  </si>
  <si>
    <t>https://onlinelibrary.wiley.com/doi/10.1111/jdv.18814</t>
  </si>
  <si>
    <t>['Hurault G', 'Pan K', 'Mokhtari R', 'Olabi B', 'Earp E', 'Steele L', 'Williams HC', 'Tanaka RJ']</t>
  </si>
  <si>
    <t>Detecting Eczema Areas in Digital Images: An Impossible Task?</t>
  </si>
  <si>
    <t>23-May-2022</t>
  </si>
  <si>
    <t>2(5):100133</t>
  </si>
  <si>
    <t>https://pubmed.ncbi.nlm.nih.gov/36090300</t>
  </si>
  <si>
    <t>https://linkinghub.elsevier.com/retrieve/pii/S2667-0267(22)00041-8</t>
  </si>
  <si>
    <t>['Duverdier A', 'Custovic A', 'Tanaka RJ']</t>
  </si>
  <si>
    <t>Data-driven research on eczema: Systematic characterization of the field and recommendations for the future</t>
  </si>
  <si>
    <t>7-Jun-2022</t>
  </si>
  <si>
    <t>Clinical and translational allergy</t>
  </si>
  <si>
    <t>12(6):e12170</t>
  </si>
  <si>
    <t>https://pubmed.ncbi.nlm.nih.gov/35686200</t>
  </si>
  <si>
    <t>https://europepmc.org/abstract/MED/35686200</t>
  </si>
  <si>
    <t>['Miyano T', 'Irvine AD', 'Tanaka RJ']</t>
  </si>
  <si>
    <t>Model-Based Meta-Analysis to Optimize Staphylococcus aureus‒Targeted Therapies for Atopic Dermatitis</t>
  </si>
  <si>
    <t>18-Feb-2022</t>
  </si>
  <si>
    <t>2(3):100110</t>
  </si>
  <si>
    <t>https://pubmed.ncbi.nlm.nih.gov/35757782</t>
  </si>
  <si>
    <t>https://linkinghub.elsevier.com/retrieve/pii/S2667-0267(22)00017-0</t>
  </si>
  <si>
    <t>['Hurault G', 'Stalder JF', 'Mery S', 'Delarue A', 'Saint Aroman M', 'Josse G', 'Tanaka RJ']</t>
  </si>
  <si>
    <t>EczemaPred: A computational framework for personalised prediction of eczema severity dynamics</t>
  </si>
  <si>
    <t>12(3):e12140</t>
  </si>
  <si>
    <t>https://pubmed.ncbi.nlm.nih.gov/35344305</t>
  </si>
  <si>
    <t>https://europepmc.org/abstract/MED/35344305</t>
  </si>
  <si>
    <t>['Hurault G', 'Roekevisch E', 'Schram ME', 'Szegedi K', 'Kezic S', 'Middelkamp-Hup MA', 'Spuls PI', 'Tanaka RJ']</t>
  </si>
  <si>
    <t>Can serum biomarkers predict the outcome of systemic immunosuppressive therapy in adult atopic dermatitis patients?</t>
  </si>
  <si>
    <t>7-Jan-2022</t>
  </si>
  <si>
    <t>2(1):e77</t>
  </si>
  <si>
    <t>https://pubmed.ncbi.nlm.nih.gov/35665204</t>
  </si>
  <si>
    <t>https://europepmc.org/abstract/MED/35665204</t>
  </si>
  <si>
    <t>A mathematical model to identify optimal combinations of drug targets for dupilumab poor responders in atopic dermatitis</t>
  </si>
  <si>
    <t>5-May-2021</t>
  </si>
  <si>
    <t>77(2):582-594</t>
  </si>
  <si>
    <t>https://pubmed.ncbi.nlm.nih.gov/33894014</t>
  </si>
  <si>
    <t>https://onlinelibrary.wiley.com/doi/10.1111/all.14870</t>
  </si>
  <si>
    <t>['Wong NCK', 'Meshkinfamfard S', 'Turbé V', 'Whitaker M', 'Moshe M', 'Bardanzellu A', 'Dai T', 'Pignatelli E', 'Barclay W', 'Darzi A', 'Elliott P', 'Ward H', 'Tanaka RJ', 'Cooke GS', 'McKendry RA', 'Atchison CJ', 'Bharath AA']</t>
  </si>
  <si>
    <t>Machine learning to support visual auditing of home-based lateral flow immunoassay self-test results for SARS-CoV-2 antibodies</t>
  </si>
  <si>
    <t>Communications medicine</t>
  </si>
  <si>
    <t>https://pubmed.ncbi.nlm.nih.gov/35814295</t>
  </si>
  <si>
    <t>https://europepmc.org/abstract/MED/35814295</t>
  </si>
  <si>
    <t>['Lovell S', 'Zhang L', 'Kryza T', 'Neodo A', 'Bock N', 'De Vita E', 'Williams ED', 'Engelsberger E', 'Xu C', 'Bakker AT', 'Maneiro M', 'Tanaka RJ', 'Bevan CL', 'Clements JA', 'Tate EW']</t>
  </si>
  <si>
    <t>A Suite of Activity-Based Probes To Dissect the KLK Activome in Drug-Resistant Prostate Cancer</t>
  </si>
  <si>
    <t>Journal of the American Chemical Society</t>
  </si>
  <si>
    <t>143(23):8911-8924</t>
  </si>
  <si>
    <t>https://pubmed.ncbi.nlm.nih.gov/34085829</t>
  </si>
  <si>
    <t>https://europepmc.org/abstract/MED/34085829</t>
  </si>
  <si>
    <t>['Miyano T', 'Tanaka RJ']</t>
  </si>
  <si>
    <t>Identification of keratinocyte subpopulations in transcriptome to evaluate drug effects in atopic dermatitis</t>
  </si>
  <si>
    <t>8-Nov-2020</t>
  </si>
  <si>
    <t>184(5):798-799</t>
  </si>
  <si>
    <t>https://pubmed.ncbi.nlm.nih.gov/33161575</t>
  </si>
  <si>
    <t>https://academic.oup.com/bjd/article-lookup/doi/10.1111/bjd.19615</t>
  </si>
  <si>
    <t>['Jurakic Toncic R', 'Jakasa I', 'Sun Y', 'Hurault G', 'Ljubojevic Hadzavdic S', 'Tanaka RJ', 'Pavicic B', 'Balic A', 'Zuzul K', 'Petkovic M', 'Kezic S', 'Marinovic B']</t>
  </si>
  <si>
    <t>Stratum corneum markers of innate and T helper cell-related immunity and their relation to the disease severity in Croatian patients with atopic dermatitis</t>
  </si>
  <si>
    <t>13-Feb-2021</t>
  </si>
  <si>
    <t>35(5):1186-1196</t>
  </si>
  <si>
    <t>https://pubmed.ncbi.nlm.nih.gov/33480075</t>
  </si>
  <si>
    <t>https://onlinelibrary.wiley.com/doi/10.1111/jdv.17132</t>
  </si>
  <si>
    <t>['Hurault G', 'Delorieux V', 'Kim YM', 'Ahn K', 'Williams HC', 'Tanaka RJ']</t>
  </si>
  <si>
    <t>Impact of environmental factors in predicting daily severity scores of atopic dermatitis</t>
  </si>
  <si>
    <t>11(2):e12019</t>
  </si>
  <si>
    <t>https://pubmed.ncbi.nlm.nih.gov/33949134</t>
  </si>
  <si>
    <t>https://europepmc.org/abstract/MED/33949134</t>
  </si>
  <si>
    <t>['Nousbeck J', 'McAleer MA', 'Hurault G', 'Kenny E', 'Harte K', 'Kezic S', 'Tanaka RJ', 'Irvine AD']</t>
  </si>
  <si>
    <t>MicroRNA analysis of childhood atopic dermatitis reveals a role for miR-451a</t>
  </si>
  <si>
    <t>184(3):514-523</t>
  </si>
  <si>
    <t>https://pubmed.ncbi.nlm.nih.gov/32478410</t>
  </si>
  <si>
    <t>https://academic.oup.com/bjd/article-lookup/doi/10.1111/bjd.19254</t>
  </si>
  <si>
    <t>['Miyauchi K', 'Ki S', 'Ukai M', 'Suzuki Y', 'Inoue K', 'Suda W', 'Matsui T', 'Ito Y', 'Honda K', 'Koseki H', 'Ohara O', 'Tanaka RJ', 'Okada-Hatakeyama M', 'Kubo M']</t>
  </si>
  <si>
    <t>Essential Role of STAT3 Signaling in Hair Follicle Homeostasis</t>
  </si>
  <si>
    <t>11-Nov-2021</t>
  </si>
  <si>
    <t>12:663177</t>
  </si>
  <si>
    <t>https://pubmed.ncbi.nlm.nih.gov/34867936</t>
  </si>
  <si>
    <t>https://europepmc.org/abstract/MED/34867936</t>
  </si>
  <si>
    <t>['Holm JG', 'Hurault G', 'Agner T', 'Clausen ML', 'Kezic S', 'Tanaka RJ', 'Thomsen SF']</t>
  </si>
  <si>
    <t>Immunoinflammatory Biomarkers in Serum Are Associated with Disease Severity in Atopic Dermatitis</t>
  </si>
  <si>
    <t>17-Mar-2021</t>
  </si>
  <si>
    <t>Dermatology (Basel, Switzerland)</t>
  </si>
  <si>
    <t>237(4):513-520</t>
  </si>
  <si>
    <t>https://pubmed.ncbi.nlm.nih.gov/33730733</t>
  </si>
  <si>
    <t>https://karger.com/DRM/article/doi/10.1159/000514503</t>
  </si>
  <si>
    <t>['Hurault G', 'Domínguez-Hüttinger E', 'Langan SM', 'Williams HC', 'Tanaka RJ']</t>
  </si>
  <si>
    <t>Personalized prediction of daily eczema severity scores using a mechanistic machine learning model</t>
  </si>
  <si>
    <t>9-Sep-2020</t>
  </si>
  <si>
    <t>50(11):1258-1266</t>
  </si>
  <si>
    <t>https://pubmed.ncbi.nlm.nih.gov/32750186</t>
  </si>
  <si>
    <t>https://onlinelibrary.wiley.com/doi/10.1111/cea.13717</t>
  </si>
  <si>
    <t>['McAleer MA', 'Jakasa I', 'Hurault G', 'Sarvari P', 'McLean WHI', 'Tanaka RJ', 'Kezic S', 'Irvine AD']</t>
  </si>
  <si>
    <t>Systemic and stratum corneum biomarkers of severity in infant atopic dermatitis include markers of innate and T helper cell-related immunity and angiogenesis</t>
  </si>
  <si>
    <t>4-Oct-2018</t>
  </si>
  <si>
    <t>180(3):586-596</t>
  </si>
  <si>
    <t>https://pubmed.ncbi.nlm.nih.gov/30132823</t>
  </si>
  <si>
    <t>https://europepmc.org/abstract/MED/30132823</t>
  </si>
  <si>
    <t>['Eyerich K', 'Brown SJ', 'Perez White BE', 'Tanaka RJ', 'Bissonette R', 'Dhar S', 'Bieber T', 'Hijnen DJ', 'Guttman-Yassky E', 'Irvine A', 'Thyssen JP', 'Vestergaard C', 'Werfel T', 'Wollenberg A', 'Paller AS', 'Reynolds NJ']</t>
  </si>
  <si>
    <t>Human and computational models of atopic dermatitis: A review and perspectives by an expert panel of the International Eczema Council</t>
  </si>
  <si>
    <t>7-Nov-2018</t>
  </si>
  <si>
    <t>143(1):36-45</t>
  </si>
  <si>
    <t>Journal Article | Research Support, N.I.H., Extramural | Research Support, Non-U.S. Gov't | Review</t>
  </si>
  <si>
    <t>https://pubmed.ncbi.nlm.nih.gov/30414395</t>
  </si>
  <si>
    <t>https://www.clinicalkey.com/content/playBy/pii?v=S0091-6749(18)31573-2</t>
  </si>
  <si>
    <t>['Hurault G', 'Schram ME', 'Roekevisch E', 'Spuls PI', 'Tanaka RJ']</t>
  </si>
  <si>
    <t>Relationship and probabilistic stratification of Eczema Area and Severity Index and objective Scoring Atopic Dermatitis severity scores for atopic dermatitis</t>
  </si>
  <si>
    <t>4-Sep-2018</t>
  </si>
  <si>
    <t>179(4):1003-1005</t>
  </si>
  <si>
    <t>https://pubmed.ncbi.nlm.nih.gov/29945301</t>
  </si>
  <si>
    <t>https://academic.oup.com/bjd/article-lookup/doi/10.1111/bjd.16916</t>
  </si>
  <si>
    <t>['Tanaka G', 'Domínguez-Hüttinger E', 'Christodoulides P', 'Aihara K', 'Tanaka RJ']</t>
  </si>
  <si>
    <t>Bifurcation analysis of a mathematical model of atopic dermatitis to determine patient-specific effects of treatments on dynamic phenotypes</t>
  </si>
  <si>
    <t>7-Jul-2018</t>
  </si>
  <si>
    <t>Journal of theoretical biology</t>
  </si>
  <si>
    <t>448:66-79</t>
  </si>
  <si>
    <t>https://pubmed.ncbi.nlm.nih.gov/29625204</t>
  </si>
  <si>
    <t>https://linkinghub.elsevier.com/retrieve/pii/S0022-5193(18)30162-0</t>
  </si>
  <si>
    <t>['Christodoulides P', 'Hirata Y', 'Domínguez-Hüttinger E', 'Danby SG', 'Cork MJ', 'Williams HC', 'Aihara K', 'Tanaka RJ']</t>
  </si>
  <si>
    <t>Computational design of treatment strategies for proactive therapy on atopic dermatitis using optimal control theory</t>
  </si>
  <si>
    <t>28-Jun-2017</t>
  </si>
  <si>
    <t>375(2096):20160285</t>
  </si>
  <si>
    <t>https://pubmed.ncbi.nlm.nih.gov/28507230</t>
  </si>
  <si>
    <t>https://royalsocietypublishing.org/doi/abs/10.1098/rsta.2016.0285?url_ver=Z39.88-2003&amp;rfr_id=ori:rid:crossref.org&amp;rfr_dat=cr_pub  0pubmed</t>
  </si>
  <si>
    <t>['Domínguez-Hüttinger E', 'Christodoulides P', 'Miyauchi K', 'Irvine AD', 'Okada-Hatakeyama M', 'Kubo M', 'Tanaka RJ']</t>
  </si>
  <si>
    <t>Mathematical modeling of atopic dermatitis reveals "double-switch" mechanisms underlying 4 common disease phenotypes</t>
  </si>
  <si>
    <t>5-Dec-2016</t>
  </si>
  <si>
    <t>139(6):1861-1872.e7</t>
  </si>
  <si>
    <t>https://pubmed.ncbi.nlm.nih.gov/27931974</t>
  </si>
  <si>
    <t>https://www.clinicalkey.com/content/playBy/pii?v=S0091-6749(16)31433-6</t>
  </si>
  <si>
    <t>['Granados AA', 'Crane MM', 'Montano-Gutierrez LF', 'Tanaka RJ', 'Voliotis M', 'Swain PS']</t>
  </si>
  <si>
    <t>Distributing tasks via multiple input pathways increases cellular survival in stress</t>
  </si>
  <si>
    <t>eLife</t>
  </si>
  <si>
    <t>6:e21415</t>
  </si>
  <si>
    <t>https://pubmed.ncbi.nlm.nih.gov/28513433</t>
  </si>
  <si>
    <t>https://europepmc.org/abstract/MED/28513433</t>
  </si>
  <si>
    <t>['Domínguez-Hüttinger E', 'Boon NJ', 'Clarke TB', 'Tanaka RJ']</t>
  </si>
  <si>
    <t>Mathematical Modeling of Streptococcus pneumoniae Colonization, Invasive Infection and Treatment</t>
  </si>
  <si>
    <t>Frontiers in physiology</t>
  </si>
  <si>
    <t>8:115</t>
  </si>
  <si>
    <t>https://pubmed.ncbi.nlm.nih.gov/28303104</t>
  </si>
  <si>
    <t>https://europepmc.org/abstract/MED/28303104</t>
  </si>
  <si>
    <t>['Yokouchi M', 'Atsugi T', 'Logtestijn MV', 'Tanaka RJ', 'Kajimura M', 'Suematsu M', 'Furuse M', 'Amagai M', 'Kubo A']</t>
  </si>
  <si>
    <t>Epidermal cell turnover across tight junctions based on Kelvin's tetrakaidecahedron cell shape</t>
  </si>
  <si>
    <t>29-Nov-2016</t>
  </si>
  <si>
    <t>5:e19593</t>
  </si>
  <si>
    <t>https://pubmed.ncbi.nlm.nih.gov/27894419</t>
  </si>
  <si>
    <t>https://europepmc.org/abstract/MED/27894419</t>
  </si>
  <si>
    <t>['Lee SY', 'Boon NJ', 'Webb AA', 'Tanaka RJ']</t>
  </si>
  <si>
    <t>Synergistic Activation of RD29A Via Integration of Salinity Stress and Abscisic Acid in Arabidopsis thaliana</t>
  </si>
  <si>
    <t>6-Aug-2016</t>
  </si>
  <si>
    <t>Plant &amp; cell physiology</t>
  </si>
  <si>
    <t>57(10):2147-2160</t>
  </si>
  <si>
    <t>https://pubmed.ncbi.nlm.nih.gov/27497445</t>
  </si>
  <si>
    <t>https://europepmc.org/abstract/MED/27497445</t>
  </si>
  <si>
    <t>['van Logtestijn MD', 'Caspers PJ', 'Kezic S', 'Hoffman DR', 'Koenig DW', 'Ono M', 'Stamatas GN', 'Tanaka RJ']</t>
  </si>
  <si>
    <t>Water resistance profile as a marker of skin barrier damage in atopic dermatitis patients</t>
  </si>
  <si>
    <t>14-Nov-2015</t>
  </si>
  <si>
    <t>81(2):126-8</t>
  </si>
  <si>
    <t>https://pubmed.ncbi.nlm.nih.gov/26616204</t>
  </si>
  <si>
    <t>https://www.clinicalkey.com/content/playBy/pii?v=S0923-1811(15)30069-4</t>
  </si>
  <si>
    <t>['Ono M', 'Tanaka RJ']</t>
  </si>
  <si>
    <t>Controversies concerning thymus-derived regulatory T cells: fundamental issues and a new perspective</t>
  </si>
  <si>
    <t>28-Jul-2015</t>
  </si>
  <si>
    <t>Immunology and cell biology</t>
  </si>
  <si>
    <t>94(1):3-10</t>
  </si>
  <si>
    <t>https://pubmed.ncbi.nlm.nih.gov/26215792</t>
  </si>
  <si>
    <t>https://europepmc.org/abstract/MED/26215792</t>
  </si>
  <si>
    <t>['Tanaka RJ', 'Boon NJ', 'Vrcelj K', 'Nguyen A', 'Vinci C', 'Armstrong-James D', 'Bignell E']</t>
  </si>
  <si>
    <t>In silico modeling of spore inhalation reveals fungal persistence following low dose exposure</t>
  </si>
  <si>
    <t>https://pubmed.ncbi.nlm.nih.gov/26364644</t>
  </si>
  <si>
    <t>https://europepmc.org/abstract/MED/26364644</t>
  </si>
  <si>
    <t>['van Logtestijn MD', 'Domínguez-Hüttinger E', 'Stamatas GN', 'Tanaka RJ']</t>
  </si>
  <si>
    <t>Resistance to water diffusion in the stratum corneum is depth-dependent</t>
  </si>
  <si>
    <t>10(2):e0117292</t>
  </si>
  <si>
    <t>https://pubmed.ncbi.nlm.nih.gov/25671323</t>
  </si>
  <si>
    <t>https://europepmc.org/abstract/MED/25671323</t>
  </si>
  <si>
    <t>['Tanaka RJ', 'Ono M']</t>
  </si>
  <si>
    <t>Skin disease modeling from a mathematical perspective</t>
  </si>
  <si>
    <t>21-Mar-2013</t>
  </si>
  <si>
    <t>133(6):1472-8</t>
  </si>
  <si>
    <t>https://pubmed.ncbi.nlm.nih.gov/23514928</t>
  </si>
  <si>
    <t>https://linkinghub.elsevier.com/retrieve/pii/S0022-202X(15)36261-8</t>
  </si>
  <si>
    <t>['Domínguez-Hüttinger E', 'Ono M', 'Barahona M', 'Tanaka RJ']</t>
  </si>
  <si>
    <t>Risk factor-dependent dynamics of atopic dermatitis: modelling multi-scale regulation of epithelium homeostasis</t>
  </si>
  <si>
    <t>6-Apr-2013</t>
  </si>
  <si>
    <t>Interface focus</t>
  </si>
  <si>
    <t>3(2):20120090</t>
  </si>
  <si>
    <t>https://pubmed.ncbi.nlm.nih.gov/23853706</t>
  </si>
  <si>
    <t>https://royalsocietypublishing.org/doi/abs/10.1098/rsfs.2012.0090?url_ver=Z39.88-2003&amp;rfr_id=ori:rid:crossref.org&amp;rfr_dat=cr_pub  0pubmed</t>
  </si>
  <si>
    <t>['Tanaka RJ', 'Ono M', 'Harrington HA']</t>
  </si>
  <si>
    <t>Skin barrier homeostasis in atopic dermatitis: feedback regulation of kallikrein activity</t>
  </si>
  <si>
    <t>25-May-2011</t>
  </si>
  <si>
    <t>6(5):e19895</t>
  </si>
  <si>
    <t>https://pubmed.ncbi.nlm.nih.gov/21647431</t>
  </si>
  <si>
    <t>https://europepmc.org/abstract/MED/21647431</t>
  </si>
  <si>
    <t>['Tanaka RJ', 'Kimura H']</t>
  </si>
  <si>
    <t>Mathematical classification of regulatory logics for compound environmental changes</t>
  </si>
  <si>
    <t>21-Mar-2008</t>
  </si>
  <si>
    <t>24-Nov-2007</t>
  </si>
  <si>
    <t>251(2):363-79</t>
  </si>
  <si>
    <t>https://pubmed.ncbi.nlm.nih.gov/18178225</t>
  </si>
  <si>
    <t>https://linkinghub.elsevier.com/retrieve/pii/S0022-5193(07)00594-2</t>
  </si>
  <si>
    <t>['Tanaka RJ', 'Okano H', 'Kimura H']</t>
  </si>
  <si>
    <t>Mathematical description of gene regulatory units</t>
  </si>
  <si>
    <t>15-Aug-2006</t>
  </si>
  <si>
    <t>19-May-2006</t>
  </si>
  <si>
    <t>Biophysical journal</t>
  </si>
  <si>
    <t>91(4):1235-47</t>
  </si>
  <si>
    <t>https://pubmed.ncbi.nlm.nih.gov/16714341</t>
  </si>
  <si>
    <t>https://linkinghub.elsevier.com/retrieve/pii/S0006-3495(06)71837-9</t>
  </si>
  <si>
    <t>Danby SG</t>
  </si>
  <si>
    <t>['Haag C', 'Alexis A', 'Aoki V', 'Bissonnette R', 'Blauvelt A', 'Chovatiya R', 'Cork MJ', 'Danby SG', 'Eichenfield L', 'Eyerich K', 'Gooderham M', 'Guttman-Yassky E', 'Hijnen DJ', 'Irvine A', 'Katoh N', 'Murrell DF', 'Leshem YA', 'Levin A', 'Vittrup I', 'Olydam JI', 'Orfali RL', 'Paller A', 'Renert-Yuval Y', 'Rosmarin D', 'Silverberg J', 'Thyssen J', 'Ständer S', 'Stefanovic N', 'Todd G', 'Yu J', 'Simpson E']</t>
  </si>
  <si>
    <t>A Practical Guide to Using Oral JAK Inhibitors for Atopic Dermatitis from the International Eczema Council</t>
  </si>
  <si>
    <t>https://pubmed.ncbi.nlm.nih.gov/39250758</t>
  </si>
  <si>
    <t>https://academic.oup.com/bjd/article-lookup/doi/10.1093/bjd/ljae342</t>
  </si>
  <si>
    <t>Danby S</t>
  </si>
  <si>
    <t>['Ng SP', 'Bielfeldt S', 'Laing S', 'Danby S', 'Cork MJJ']</t>
  </si>
  <si>
    <t>Effects of a pH-Regulating Emollient Cream in Mild Atopic Dermatitis Patients with Moderate Localized Lesions</t>
  </si>
  <si>
    <t>28-Aug-2024</t>
  </si>
  <si>
    <t>Skin pharmacology and physiology</t>
  </si>
  <si>
    <t>https://pubmed.ncbi.nlm.nih.gov/39197436</t>
  </si>
  <si>
    <t>https://karger.com/doi/10.1159/000541022</t>
  </si>
  <si>
    <t>['Danby SG']</t>
  </si>
  <si>
    <t>Debunking the myth that all emollients are equal opens the door for future atopic dermatitis prevention studies</t>
  </si>
  <si>
    <t>191(1):6-7</t>
  </si>
  <si>
    <t>Comment | Editorial | Letter</t>
  </si>
  <si>
    <t>https://pubmed.ncbi.nlm.nih.gov/38584365</t>
  </si>
  <si>
    <t>https://academic.oup.com/bjd/article-lookup/doi/10.1093/bjd/ljae146</t>
  </si>
  <si>
    <t>['Williams SF', 'Wan H', 'Chittock J', 'Brown K', 'Wigley A', 'Cork MJ', 'Danby SG']</t>
  </si>
  <si>
    <t>Characterization of skin barrier defects using infrared spectroscopy in patients with atopic dermatitis</t>
  </si>
  <si>
    <t>49(5):466-477</t>
  </si>
  <si>
    <t>https://pubmed.ncbi.nlm.nih.gov/38011533</t>
  </si>
  <si>
    <t>https://academic.oup.com/ced/article-lookup/doi/10.1093/ced/llad416</t>
  </si>
  <si>
    <t>['Chittock J', 'Kay L', 'Brown K', 'Cooke A', 'Lavender T', 'Cork MJ', 'Danby SG']</t>
  </si>
  <si>
    <t>Association between skin barrier development and early-onset atopic dermatitis: A longitudinal birth cohort study</t>
  </si>
  <si>
    <t>4-Nov-2023</t>
  </si>
  <si>
    <t>153(3):732-741.e8</t>
  </si>
  <si>
    <t>https://pubmed.ncbi.nlm.nih.gov/37926123</t>
  </si>
  <si>
    <t>https://www.clinicalkey.com/content/playBy/pii?v=S0091-6749(23)01389-1</t>
  </si>
  <si>
    <t>['Andrew PV', 'Pinnock A', 'Poyner A', 'Brown K', 'Chittock J', 'Kay LJ', 'Cork MJ', 'Danby SG']</t>
  </si>
  <si>
    <t>Maintenance of an Acidic Skin Surface with a Novel Zinc Lactobionate Emollient Preparation Improves Skin Barrier Function in Patients with Atopic Dermatitis</t>
  </si>
  <si>
    <t>4-Jan-2024</t>
  </si>
  <si>
    <t>14(2):391-408</t>
  </si>
  <si>
    <t>https://pubmed.ncbi.nlm.nih.gov/38175365</t>
  </si>
  <si>
    <t>https://europepmc.org/abstract/MED/38175365</t>
  </si>
  <si>
    <t>['Cork MJ', 'Danby SG', 'Rossi AB', 'Bansal A']</t>
  </si>
  <si>
    <t>Dupilumab Treatment in Pediatric Patients Aged 6-11 Years with Severe Atopic Dermatitis Whose Disease Is Not Adequately Controlled: A Review</t>
  </si>
  <si>
    <t>3-Feb-2024</t>
  </si>
  <si>
    <t>Drug design, development and therapy</t>
  </si>
  <si>
    <t>18:277-289</t>
  </si>
  <si>
    <t>https://pubmed.ncbi.nlm.nih.gov/38333897</t>
  </si>
  <si>
    <t>https://europepmc.org/abstract/MED/38333897</t>
  </si>
  <si>
    <t>['Duan MQ', 'Byers RA', 'Danby SG', 'Sahib S', 'Cha A', 'Zang C', 'Werth J', 'Adiri R', 'Taylor RN', 'Cork MJ', 'Matcher SJ']</t>
  </si>
  <si>
    <t>Potential application of PS-OCT in the safety assessment of non-steroidal topical creams for atopic dermatitis treatment</t>
  </si>
  <si>
    <t>14-Jul-2023</t>
  </si>
  <si>
    <t>Biomedical optics express</t>
  </si>
  <si>
    <t>14(8):4126-4136</t>
  </si>
  <si>
    <t>https://pubmed.ncbi.nlm.nih.gov/37799702</t>
  </si>
  <si>
    <t>https://europepmc.org/abstract/MED/37799702</t>
  </si>
  <si>
    <t>['van den Bogaard EH', 'Elias PM', 'Goleva E', 'Berdyshev E', 'Smits JPH', 'Danby SG', 'Cork MJ', 'Leung DYM']</t>
  </si>
  <si>
    <t>Targeting Skin Barrier Function in Atopic Dermatitis</t>
  </si>
  <si>
    <t>19-Feb-2023</t>
  </si>
  <si>
    <t>The journal of allergy and clinical immunology. In practice</t>
  </si>
  <si>
    <t>11(5):1335-1346</t>
  </si>
  <si>
    <t>https://pubmed.ncbi.nlm.nih.gov/36805053</t>
  </si>
  <si>
    <t>https://www.clinicalkey.com/content/playBy/pii?v=S2213-2198(23)00183-6</t>
  </si>
  <si>
    <t>['Chittock J', 'Cork MJ', 'Danby SG']</t>
  </si>
  <si>
    <t>Real-Time Infrared Spectroscopic Measurement of Natural Moisturizing Factor</t>
  </si>
  <si>
    <t>143(4):676-679.e5</t>
  </si>
  <si>
    <t>https://pubmed.ncbi.nlm.nih.gov/36368446</t>
  </si>
  <si>
    <t>https://linkinghub.elsevier.com/retrieve/pii/S0022-202X(22)02658-6</t>
  </si>
  <si>
    <t>['Harding AL', 'Colley HE', 'Vazquez IB', 'Danby S', 'Hasan MZ', 'Nakanishi H', 'Furuno T', 'Murdoch C']</t>
  </si>
  <si>
    <t>c-Src activation as a potential marker of chemical-induced skin irritation using tissue-engineered skin equivalents</t>
  </si>
  <si>
    <t>11-Dec-2022</t>
  </si>
  <si>
    <t>32(2):220-225</t>
  </si>
  <si>
    <t>https://pubmed.ncbi.nlm.nih.gov/36457227</t>
  </si>
  <si>
    <t>https://europepmc.org/abstract/MED/36457227</t>
  </si>
  <si>
    <t>['Katibi OS', 'Cork MJ', 'Flohr C', 'Danby SG']</t>
  </si>
  <si>
    <t>Moisturizer therapy in prevention of atopic dermatitis and food allergy: To use or disuse?</t>
  </si>
  <si>
    <t>27-Feb-2022</t>
  </si>
  <si>
    <t>Annals of allergy, asthma &amp; immunology : official publication of the American       College of Allergy, Asthma, &amp; Immunology</t>
  </si>
  <si>
    <t>128(5):512-525</t>
  </si>
  <si>
    <t>https://pubmed.ncbi.nlm.nih.gov/35235817</t>
  </si>
  <si>
    <t>https://www.clinicalkey.com/content/playBy/pii?v=S1081-1206(22)00124-7</t>
  </si>
  <si>
    <t>['Uchegbulam I', 'Danby SG', 'Lewis R', 'Carré MJ', 'Maiti R']</t>
  </si>
  <si>
    <t>Effect of seasonal change on the biomechanical and physical properties of the human skin</t>
  </si>
  <si>
    <t>Journal of the mechanical behavior of biomedical materials</t>
  </si>
  <si>
    <t>https://pubmed.ncbi.nlm.nih.gov/35051810</t>
  </si>
  <si>
    <t>https://linkinghub.elsevier.com/retrieve/pii/S1751-6161(21)00683-4</t>
  </si>
  <si>
    <t>['Danby SG', 'Draelos ZD', 'Gold LFS', 'Cha A', 'Vlahos B', 'Aikman L', 'Sanders P', 'Wu-Linhares D', 'Cork MJ']</t>
  </si>
  <si>
    <t>Vehicles for atopic dermatitis therapies: more than just a placebo</t>
  </si>
  <si>
    <t>16-Jul-2020</t>
  </si>
  <si>
    <t>33(2):685-698</t>
  </si>
  <si>
    <t>https://pubmed.ncbi.nlm.nih.gov/32654550</t>
  </si>
  <si>
    <t>https://www.tandfonline.com/doi/full/10.1080/09546634.2020.1789050</t>
  </si>
  <si>
    <t>['Danby SG', 'Andrew PV', 'Brown K', 'Chittock J', 'Kay LJ', 'Cork MJ']</t>
  </si>
  <si>
    <t>Response to: Letter to the Editor Regarding "An Investigation of the Skin Barrier Restoring Effects of a Cream and Lotion Containing Ceramides in a Multi-Vesicular Emulsion in People with Dry, Eczema-Prone, Skin: The RESTORE Study Phase 1"</t>
  </si>
  <si>
    <t>11(6):2249-2252</t>
  </si>
  <si>
    <t>https://pubmed.ncbi.nlm.nih.gov/34657998</t>
  </si>
  <si>
    <t>https://europepmc.org/abstract/MED/34657998</t>
  </si>
  <si>
    <t>['Lin WC', 'Byers RA', 'Li W', 'Danby SG', 'Cork MJ', 'Matcher SJ']</t>
  </si>
  <si>
    <t>Imaging striae distensae: a comparison between PS-OCT and digital dermoscopy</t>
  </si>
  <si>
    <t>1-Jun-2021</t>
  </si>
  <si>
    <t>11-May-2021</t>
  </si>
  <si>
    <t>12(6):3296-3311</t>
  </si>
  <si>
    <t>https://pubmed.ncbi.nlm.nih.gov/34221661</t>
  </si>
  <si>
    <t>https://europepmc.org/abstract/MED/34221661</t>
  </si>
  <si>
    <t>['Harding AL', 'Murdoch C', 'Danby S', 'Hasan MZ', 'Nakanishi H', 'Furuno T', 'Hadad S', 'Turner R', 'Colley HE']</t>
  </si>
  <si>
    <t>Determination of Chemical Irritation Potential Using a Defined Gene Signature Set on Tissue-Engineered Human Skin Equivalents</t>
  </si>
  <si>
    <t>15-Mar-2021</t>
  </si>
  <si>
    <t>1(2):100011</t>
  </si>
  <si>
    <t>https://pubmed.ncbi.nlm.nih.gov/34909715</t>
  </si>
  <si>
    <t>https://linkinghub.elsevier.com/retrieve/pii/S2667-0267(21)00011-4</t>
  </si>
  <si>
    <t>['Oakley R', 'Arents BWM', 'Lawton S', 'Danby S', 'Surber C']</t>
  </si>
  <si>
    <t>Topical corticosteroid vehicle composition and implications for clinical practice</t>
  </si>
  <si>
    <t>46(2):259-269</t>
  </si>
  <si>
    <t>Comparative Study | Journal Article | Review</t>
  </si>
  <si>
    <t>https://pubmed.ncbi.nlm.nih.gov/33108015</t>
  </si>
  <si>
    <t>https://academic.oup.com/ced/article-lookup/doi/10.1111/ced.14473</t>
  </si>
  <si>
    <t>['Cork MJ', 'Danby SG', 'Ogg GS']</t>
  </si>
  <si>
    <t>Atopic dermatitis epidemiology and unmet need in the United Kingdom</t>
  </si>
  <si>
    <t>21-Oct-2019</t>
  </si>
  <si>
    <t>31(8):801-809</t>
  </si>
  <si>
    <t>https://pubmed.ncbi.nlm.nih.gov/31631717</t>
  </si>
  <si>
    <t>https://europepmc.org/abstract/MED/31631717</t>
  </si>
  <si>
    <t>An Investigation of the Skin Barrier Restoring Effects of a Cream and Lotion Containing Ceramides in a Multi-vesicular Emulsion in People with Dry, Eczema-Prone, Skin: The RESTORE Study Phase 1</t>
  </si>
  <si>
    <t>15-Jul-2020</t>
  </si>
  <si>
    <t>10(5):1031-1041</t>
  </si>
  <si>
    <t>https://pubmed.ncbi.nlm.nih.gov/32671664</t>
  </si>
  <si>
    <t>https://europepmc.org/abstract/MED/32671664</t>
  </si>
  <si>
    <t>['Maiti R', 'Duan M', 'Danby SG', 'Lewis R', 'Matcher SJ', 'Carré MJ']</t>
  </si>
  <si>
    <t>Morphological parametric mapping of 21 skin sites throughout the body using optical coherence tomography</t>
  </si>
  <si>
    <t>https://pubmed.ncbi.nlm.nih.gov/31877514</t>
  </si>
  <si>
    <t>https://linkinghub.elsevier.com/retrieve/pii/S1751-6161(19)30553-3</t>
  </si>
  <si>
    <t>['Cowdell F', 'Jadotte YT', 'Ersser SJ', 'Danby S', 'Lawton S', 'Roberts A', 'Dyson J']</t>
  </si>
  <si>
    <t>Hygiene and emollient interventions for maintaining skin integrity in older people in hospital and residential care settings</t>
  </si>
  <si>
    <t>23-Jan-2020</t>
  </si>
  <si>
    <t>1(1):CD011377</t>
  </si>
  <si>
    <t>https://pubmed.ncbi.nlm.nih.gov/32006460</t>
  </si>
  <si>
    <t>https://europepmc.org/abstract/MED/32006460</t>
  </si>
  <si>
    <t>['Alexander H', 'Brown S', 'Danby S', 'Flohr C']</t>
  </si>
  <si>
    <t>Research Techniques Made Simple: Transepidermal Water Loss Measurement as a Research Tool</t>
  </si>
  <si>
    <t>138(11):2295-2300.e1</t>
  </si>
  <si>
    <t>https://pubmed.ncbi.nlm.nih.gov/30348333</t>
  </si>
  <si>
    <t>https://linkinghub.elsevier.com/retrieve/pii/S0022-202X(18)32576-4</t>
  </si>
  <si>
    <t>['Byers RA', 'Maiti R', 'Danby SG', 'Pang EJ', 'Mitchell B', 'Carré MJ', 'Lewis R', 'Cork MJ', 'Matcher SJ']</t>
  </si>
  <si>
    <t>Sub-clinical assessment of atopic dermatitis severity using angiographic optical coherence tomography</t>
  </si>
  <si>
    <t>29-Mar-2018</t>
  </si>
  <si>
    <t>9(4):2001-2017</t>
  </si>
  <si>
    <t>https://pubmed.ncbi.nlm.nih.gov/29675335</t>
  </si>
  <si>
    <t>https://europepmc.org/abstract/MED/29675335</t>
  </si>
  <si>
    <t>['Danby SG', 'Brown K', 'Wigley AM', 'Chittock J', 'Pyae PK', 'Flohr C', 'Cork MJ']</t>
  </si>
  <si>
    <t>The Effect of Water Hardness on Surfactant Deposition after Washing and Subsequent Skin Irritation in Atopic Dermatitis Patients and Healthy Control Subjects</t>
  </si>
  <si>
    <t>17-Sep-2017</t>
  </si>
  <si>
    <t>138(1):68-77</t>
  </si>
  <si>
    <t>https://pubmed.ncbi.nlm.nih.gov/28927888</t>
  </si>
  <si>
    <t>https://linkinghub.elsevier.com/retrieve/pii/S0022-202X(17)32938-X</t>
  </si>
  <si>
    <t>['Danby SG', 'Cork MJ']</t>
  </si>
  <si>
    <t>pH in Atopic Dermatitis</t>
  </si>
  <si>
    <t>21-Aug-2018</t>
  </si>
  <si>
    <t>54:95-107</t>
  </si>
  <si>
    <t>https://pubmed.ncbi.nlm.nih.gov/30130778</t>
  </si>
  <si>
    <t>https://karger.com/books/book/127/chapter/5065290</t>
  </si>
  <si>
    <t>['Liu Q', 'Zhang Y', 'Danby SG', 'Cork MJ', 'Stamatas GN']</t>
  </si>
  <si>
    <t>Infant Skin Barrier, Structure, and Enzymatic Activity Differ from Those of Adult in an East Asian Cohort</t>
  </si>
  <si>
    <t>BioMed research international</t>
  </si>
  <si>
    <t>https://pubmed.ncbi.nlm.nih.gov/30112358</t>
  </si>
  <si>
    <t>https://europepmc.org/abstract/MED/30112358</t>
  </si>
  <si>
    <t>Staphylococcus aureus in atopic dermatitis: a diverse problem?</t>
  </si>
  <si>
    <t>177(5):1164</t>
  </si>
  <si>
    <t>https://pubmed.ncbi.nlm.nih.gov/29192989</t>
  </si>
  <si>
    <t>https://academic.oup.com/bjd/article-lookup/doi/10.1111/bjd.15942</t>
  </si>
  <si>
    <t>['Cork MJ', 'Danby SG']</t>
  </si>
  <si>
    <t>The British Skin Foundation: 20 years of supporting dermatology research</t>
  </si>
  <si>
    <t>177(3):608-609</t>
  </si>
  <si>
    <t>https://pubmed.ncbi.nlm.nih.gov/28940289</t>
  </si>
  <si>
    <t>https://academic.oup.com/bjd/article-lookup/doi/10.1111/bjd.15786</t>
  </si>
  <si>
    <t>['Albenali LH', 'Danby S', 'Moustafa M', 'Brown K', 'Chittock J', 'Shackley F', 'Cork MJ']</t>
  </si>
  <si>
    <t>Vitamin D and antimicrobial peptide levels in patients with atopic dermatitis and atopic dermatitis complicated by eczema herpeticum: A pilot study</t>
  </si>
  <si>
    <t>138(6):1715-1719.e4</t>
  </si>
  <si>
    <t>https://pubmed.ncbi.nlm.nih.gov/27523434</t>
  </si>
  <si>
    <t>https://www.clinicalkey.com/content/playBy/pii?v=S0091-6749(16)30617-0</t>
  </si>
  <si>
    <t>['Chittock J', 'Cooke A', 'Lavender T', 'Brown K', 'Wigley A', 'Victor S', 'Cork MJ', 'Danby SG']</t>
  </si>
  <si>
    <t>Development of stratum corneum chymotrypsin-like protease activity and natural moisturizing factors from birth to 4 weeks of age compared with adults</t>
  </si>
  <si>
    <t>22-Jul-2016</t>
  </si>
  <si>
    <t>175(4):713-20</t>
  </si>
  <si>
    <t>https://pubmed.ncbi.nlm.nih.gov/26994359</t>
  </si>
  <si>
    <t>https://academic.oup.com/bjd/article-lookup/doi/10.1111/bjd.14568</t>
  </si>
  <si>
    <t>['Danby SG', 'Brown K', 'Higgs-Bayliss T', 'Chittock J', 'Albenali L', 'Cork MJ']</t>
  </si>
  <si>
    <t>The Effect of an Emollient Containing Urea, Ceramide NP, and Lactate on Skin Barrier Structure and Function in Older People with Dry Skin</t>
  </si>
  <si>
    <t>2-Jun-2016</t>
  </si>
  <si>
    <t>29(3):135-47</t>
  </si>
  <si>
    <t>https://pubmed.ncbi.nlm.nih.gov/27251427</t>
  </si>
  <si>
    <t>https://eprints.whiterose.ac.uk/100214/</t>
  </si>
  <si>
    <t>Biological Variation in Skin Barrier Function: From A (Atopic Dermatitis) to X (Xerosis)</t>
  </si>
  <si>
    <t>4-Feb-2016</t>
  </si>
  <si>
    <t>49:47-60</t>
  </si>
  <si>
    <t>https://pubmed.ncbi.nlm.nih.gov/26844897</t>
  </si>
  <si>
    <t>https://karger.com/books/book/162/chapter/5099431</t>
  </si>
  <si>
    <t>A new perspective on histamine in atopic dermatitis</t>
  </si>
  <si>
    <t>171(4):688</t>
  </si>
  <si>
    <t>https://pubmed.ncbi.nlm.nih.gov/25319420</t>
  </si>
  <si>
    <t>https://academic.oup.com/bjd/article-lookup/doi/10.1111/bjd.13315</t>
  </si>
  <si>
    <t>The effects of pimecrolimus on the innate immune response in atopic dermatitis</t>
  </si>
  <si>
    <t>168(2):235-6</t>
  </si>
  <si>
    <t>https://pubmed.ncbi.nlm.nih.gov/23362967</t>
  </si>
  <si>
    <t>https://academic.oup.com/bjd/article-lookup/doi/10.1111/bjd.12154</t>
  </si>
  <si>
    <t>['Danby SG', 'Al-Enezi T', 'Sultan A', 'Chittock J', 'Kennedy K', 'Cork MJ']</t>
  </si>
  <si>
    <t>The effect of aqueous cream BP on the skin barrier in volunteers with a previous history of atopic dermatitis</t>
  </si>
  <si>
    <t>11-Jul-2011</t>
  </si>
  <si>
    <t>165(2):329-34</t>
  </si>
  <si>
    <t>https://pubmed.ncbi.nlm.nih.gov/21564067</t>
  </si>
  <si>
    <t>https://academic.oup.com/bjd/article-lookup/doi/10.1111/j.1365-2133.2011.10395.x</t>
  </si>
  <si>
    <t>['Cork MJ', 'Danby S']</t>
  </si>
  <si>
    <t>Aqueous cream damages the skin barrier</t>
  </si>
  <si>
    <t>164(6):1179-80</t>
  </si>
  <si>
    <t>https://pubmed.ncbi.nlm.nih.gov/21615367</t>
  </si>
  <si>
    <t>https://academic.oup.com/bjd/article-lookup/doi/10.1111/j.1365-2133.2011.10390.x</t>
  </si>
  <si>
    <t>['Cork MJ', 'Danby SG', 'Vasilopoulos Y', 'Hadgraft J', 'Lane ME', 'Moustafa M', 'Guy RH', 'Macgowan AL', 'Tazi-Ahnini R', 'Ward SJ']</t>
  </si>
  <si>
    <t>Epidermal barrier dysfunction in atopic dermatitis</t>
  </si>
  <si>
    <t>4-Jun-2009</t>
  </si>
  <si>
    <t>129(8):1892-908</t>
  </si>
  <si>
    <t>https://pubmed.ncbi.nlm.nih.gov/19494826</t>
  </si>
  <si>
    <t>https://linkinghub.elsevier.com/retrieve/pii/S0022-202X(15)34442-0</t>
  </si>
  <si>
    <t>Skin barrier breakdown: a renaissance in emollient therapy</t>
  </si>
  <si>
    <t>23-Jul-2009</t>
  </si>
  <si>
    <t>British journal of nursing (Mark Allen Publishing)</t>
  </si>
  <si>
    <t>18(14):872, 874, 876-7</t>
  </si>
  <si>
    <t>https://pubmed.ncbi.nlm.nih.gov/19633599</t>
  </si>
  <si>
    <t>https://www.magonlinelibrary.com/doi/10.12968/bjon.2009.18.14.43356?url_ver=Z39.88-2003&amp;rfr_id=ori:rid:crossref.org&amp;rfr_dat=cr_pub  0pubmed</t>
  </si>
  <si>
    <t>Lawton S</t>
  </si>
  <si>
    <t>['Lawton S', 'Runcie C', 'Murdoch C']</t>
  </si>
  <si>
    <t>Understanding and supporting young people exposed to online misinformation about eczema</t>
  </si>
  <si>
    <t>5-Aug-2024</t>
  </si>
  <si>
    <t>Nursing children and young people</t>
  </si>
  <si>
    <t>https://pubmed.ncbi.nlm.nih.gov/39099246</t>
  </si>
  <si>
    <t>['Lawton S']</t>
  </si>
  <si>
    <t>Skin changes associated with ageing</t>
  </si>
  <si>
    <t>2-Oct-2023</t>
  </si>
  <si>
    <t>British journal of community nursing</t>
  </si>
  <si>
    <t>28(10):504-508</t>
  </si>
  <si>
    <t>https://pubmed.ncbi.nlm.nih.gov/37793114</t>
  </si>
  <si>
    <t>https://www.magonlinelibrary.com/doi/10.12968/bjcn.2023.28.10.504?url_ver=Z39.88-2003&amp;rfr_id=ori:rid:crossref.org&amp;rfr_dat=cr_pub  0pubmed</t>
  </si>
  <si>
    <t>['Matthews SJ', 'Housam N', 'Lawton S', 'Taverner P']</t>
  </si>
  <si>
    <t>Atopic eczema in under 12s: diagnosis and management-summary of updated NICE guidance</t>
  </si>
  <si>
    <t>https://pubmed.ncbi.nlm.nih.gov/37487606</t>
  </si>
  <si>
    <t>https://www.bmj.com/lookup/pmidlookup?view=long&amp;pmid=37487606</t>
  </si>
  <si>
    <t>The specialist dermatology nurse: providing expert care to patients</t>
  </si>
  <si>
    <t>13-Feb-2020</t>
  </si>
  <si>
    <t>29(3):136-138</t>
  </si>
  <si>
    <t>https://pubmed.ncbi.nlm.nih.gov/32053450</t>
  </si>
  <si>
    <t>https://www.magonlinelibrary.com/doi/10.12968/bjon.2020.29.3.136?url_ver=Z39.88-2003&amp;rfr_id=ori:rid:crossref.org&amp;rfr_dat=cr_pub  0pubmed</t>
  </si>
  <si>
    <t>['Garrett D', 'Lawton S']</t>
  </si>
  <si>
    <t>The effects of ageing on female genital and sexual health</t>
  </si>
  <si>
    <t>10-Oct-2019</t>
  </si>
  <si>
    <t>28(18):1192-1195</t>
  </si>
  <si>
    <t>https://pubmed.ncbi.nlm.nih.gov/31597071</t>
  </si>
  <si>
    <t>https://www.magonlinelibrary.com/doi/10.12968/bjon.2019.28.18.1192?url_ver=Z39.88-2003&amp;rfr_id=ori:rid:crossref.org&amp;rfr_dat=cr_pub  0pubmed</t>
  </si>
  <si>
    <t>['Simpson RC', 'Cooper SM', 'Kirtschig G', 'Larsen S', 'Lawton S', 'McPhee M', 'Murphy R', 'Nunns D', 'Rees S', 'Tarpey M', 'Thomas KS']</t>
  </si>
  <si>
    <t>Future research priorities for lichen sclerosus - results of a James Lind Alliance Priority Setting Partnership</t>
  </si>
  <si>
    <t>15-Jan-2019</t>
  </si>
  <si>
    <t>180(5):1236-1237</t>
  </si>
  <si>
    <t>https://pubmed.ncbi.nlm.nih.gov/30472735</t>
  </si>
  <si>
    <t>https://europepmc.org/abstract/MED/30472735</t>
  </si>
  <si>
    <t>Maintaining skin health in older people</t>
  </si>
  <si>
    <t>29-Nov-2018</t>
  </si>
  <si>
    <t>18-Oct-2018</t>
  </si>
  <si>
    <t>Nursing older people</t>
  </si>
  <si>
    <t>30(7):42-48</t>
  </si>
  <si>
    <t>https://pubmed.ncbi.nlm.nih.gov/30375801</t>
  </si>
  <si>
    <t>Atopic eczema research: an update</t>
  </si>
  <si>
    <t>14-Jun-2018</t>
  </si>
  <si>
    <t>27(11):594-596</t>
  </si>
  <si>
    <t>https://pubmed.ncbi.nlm.nih.gov/29894268</t>
  </si>
  <si>
    <t>https://www.magonlinelibrary.com/doi/10.12968/bjon.2018.27.11.594?url_ver=Z39.88-2003&amp;rfr_id=ori:rid:crossref.org&amp;rfr_dat=cr_pub  0pubmed</t>
  </si>
  <si>
    <t>Managing patients with an acute dermatological emergency</t>
  </si>
  <si>
    <t>8-Feb-2018</t>
  </si>
  <si>
    <t>27(3):152-154</t>
  </si>
  <si>
    <t>https://pubmed.ncbi.nlm.nih.gov/29412030</t>
  </si>
  <si>
    <t>https://www.magonlinelibrary.com/doi/10.12968/bjon.2018.27.3.152?url_ver=Z39.88-2003&amp;rfr_id=ori:rid:crossref.org&amp;rfr_dat=cr_pub  0pubmed</t>
  </si>
  <si>
    <t>We need to future proof dermatology nursing'</t>
  </si>
  <si>
    <t>Journal of family health</t>
  </si>
  <si>
    <t>26(6):35-37</t>
  </si>
  <si>
    <t>https://pubmed.ncbi.nlm.nih.gov/29727087</t>
  </si>
  <si>
    <t>Bathing advice for children with eczema</t>
  </si>
  <si>
    <t>26(4):22-23</t>
  </si>
  <si>
    <t>https://pubmed.ncbi.nlm.nih.gov/29746733</t>
  </si>
  <si>
    <t>Emollients and ageing skin: optimising effectiveness and safety</t>
  </si>
  <si>
    <t>9-Jun-2016</t>
  </si>
  <si>
    <t>25(11):596, 598</t>
  </si>
  <si>
    <t>https://pubmed.ncbi.nlm.nih.gov/27281592</t>
  </si>
  <si>
    <t>https://www.magonlinelibrary.com/doi/10.12968/bjon.2016.25.11.596?url_ver=Z39.88-2003&amp;rfr_id=ori:rid:crossref.org&amp;rfr_dat=cr_pub  0pubmed</t>
  </si>
  <si>
    <t>Pregnancy and eczema</t>
  </si>
  <si>
    <t>26(1):20-2</t>
  </si>
  <si>
    <t>https://pubmed.ncbi.nlm.nih.gov/26999903</t>
  </si>
  <si>
    <t>Eczema and infant skin care</t>
  </si>
  <si>
    <t>26(3):17-8, 20</t>
  </si>
  <si>
    <t>https://pubmed.ncbi.nlm.nih.gov/27498518</t>
  </si>
  <si>
    <t>Sun, sea, holidays and eczema</t>
  </si>
  <si>
    <t>Suppl:4-6</t>
  </si>
  <si>
    <t>https://pubmed.ncbi.nlm.nih.gov/26126388</t>
  </si>
  <si>
    <t>['Lawton S', 'Cox M', 'Van Onselen J']</t>
  </si>
  <si>
    <t>How to handle summer skin. Common eczema queries answered</t>
  </si>
  <si>
    <t>Suppl:13-4</t>
  </si>
  <si>
    <t>https://pubmed.ncbi.nlm.nih.gov/26126391</t>
  </si>
  <si>
    <t>Atopic eczema: the current state of clinical research</t>
  </si>
  <si>
    <t>6-Nov-2014</t>
  </si>
  <si>
    <t>23(20):1061-6</t>
  </si>
  <si>
    <t>https://pubmed.ncbi.nlm.nih.gov/25382078</t>
  </si>
  <si>
    <t>https://www.magonlinelibrary.com/doi/10.12968/bjon.2014.23.20.1061?url_ver=Z39.88-2003&amp;rfr_id=ori:rid:crossref.org&amp;rfr_dat=cr_pub  0pubmed</t>
  </si>
  <si>
    <t>['Osborne W', 'Lawton S']</t>
  </si>
  <si>
    <t>Health visiting and its role in addressing the nutritional needs of children in the first world war</t>
  </si>
  <si>
    <t>26(8):25-8</t>
  </si>
  <si>
    <t>https://pubmed.ncbi.nlm.nih.gov/25289629</t>
  </si>
  <si>
    <t>https://journals.rcni.com//doi/abs/10.7748/ncyp.26.8.25.e539</t>
  </si>
  <si>
    <t>['Lawton S', 'Osborne W']</t>
  </si>
  <si>
    <t>Living with eczema: Abigail's story</t>
  </si>
  <si>
    <t>The journal of family health care</t>
  </si>
  <si>
    <t>24(3):14-7</t>
  </si>
  <si>
    <t>https://pubmed.ncbi.nlm.nih.gov/24941727</t>
  </si>
  <si>
    <t>Sandra L</t>
  </si>
  <si>
    <t>['Sandra L']</t>
  </si>
  <si>
    <t>Impetigo: treatment and management</t>
  </si>
  <si>
    <t>12-Mar-2014</t>
  </si>
  <si>
    <t>110(11):18-20</t>
  </si>
  <si>
    <t>https://pubmed.ncbi.nlm.nih.gov/24683751</t>
  </si>
  <si>
    <t>Nappy rash: diagnosis and treatment</t>
  </si>
  <si>
    <t>24(5):36-40</t>
  </si>
  <si>
    <t>https://pubmed.ncbi.nlm.nih.gov/25226635</t>
  </si>
  <si>
    <t>Atopic eczema in children: NICE quality standard</t>
  </si>
  <si>
    <t>Community practitioner : the journal of the Community Practitioners &amp; Health       Visitors Association</t>
  </si>
  <si>
    <t>86(11):46</t>
  </si>
  <si>
    <t>https://pubmed.ncbi.nlm.nih.gov/24369570</t>
  </si>
  <si>
    <t>Understanding skin care and skin barrier function in infants</t>
  </si>
  <si>
    <t>25(7):28-33; quiz 34</t>
  </si>
  <si>
    <t>https://pubmed.ncbi.nlm.nih.gov/24021151</t>
  </si>
  <si>
    <t>https://journals.rcni.com//doi/abs/10.7748/ncyp2013.09.25.7.28.e358</t>
  </si>
  <si>
    <t>Safe and effective application of topical treatments to the skin</t>
  </si>
  <si>
    <t>19-Jun-2013</t>
  </si>
  <si>
    <t>Nursing standard (Royal College of Nursing (Great Britain) : )</t>
  </si>
  <si>
    <t>27(42):49-56; quiz 58, 60</t>
  </si>
  <si>
    <t>https://pubmed.ncbi.nlm.nih.gov/23930532</t>
  </si>
  <si>
    <t>https://journals.rcni.com//doi/abs/10.7748/ns2013.06.27.42.50.e7294</t>
  </si>
  <si>
    <t>['Lawton S', 'Littlewood S']</t>
  </si>
  <si>
    <t>Vulval skin conditions: disease activity and quality of life</t>
  </si>
  <si>
    <t>Journal of lower genital tract disease</t>
  </si>
  <si>
    <t>17(2):117-24</t>
  </si>
  <si>
    <t>https://pubmed.ncbi.nlm.nih.gov/23343705</t>
  </si>
  <si>
    <t>https://journals.lww.com/00128360-201304000-00004</t>
  </si>
  <si>
    <t>['Moncrieff G', 'Cork M', 'Lawton S', 'Kokiet S', 'Daly C', 'Clark C']</t>
  </si>
  <si>
    <t>Use of emollients in dry-skin conditions: consensus statement</t>
  </si>
  <si>
    <t>38(3):231-8; quiz 238</t>
  </si>
  <si>
    <t>Consensus Development Conference | Journal Article | Research Support, Non-U.S. Gov't | Review</t>
  </si>
  <si>
    <t>https://pubmed.ncbi.nlm.nih.gov/23517354</t>
  </si>
  <si>
    <t>https://academic.oup.com/ced/article-lookup/doi/10.1111/ced.12104</t>
  </si>
  <si>
    <t>['Wootton CI', 'Koller K', 'Lawton S', "O'Leary C", 'Thomas KS']</t>
  </si>
  <si>
    <t>Are accelerometers a useful tool for measuring disease activity in children with eczema? Validity, responsiveness to change, and acceptability of use in a clinical trial setting</t>
  </si>
  <si>
    <t>167(5):1131-7</t>
  </si>
  <si>
    <t>https://pubmed.ncbi.nlm.nih.gov/22970691</t>
  </si>
  <si>
    <t>https://academic.oup.com/bjd/article-lookup/doi/10.1111/j.1365-2133.2012.11184.x</t>
  </si>
  <si>
    <t>Practical issues for emollient therapy in dry and itchy skin</t>
  </si>
  <si>
    <t>10-Sep-2009</t>
  </si>
  <si>
    <t>18(16):978-84</t>
  </si>
  <si>
    <t>https://pubmed.ncbi.nlm.nih.gov/19773688</t>
  </si>
  <si>
    <t>https://www.magonlinelibrary.com/doi/10.12968/bjon.2009.18.16.43964?url_ver=Z39.88-2003&amp;rfr_id=ori:rid:crossref.org&amp;rfr_dat=cr_pub  0pubmed</t>
  </si>
  <si>
    <t>Assessing and treating adult patients with eczema</t>
  </si>
  <si>
    <t>1-Jul-2009</t>
  </si>
  <si>
    <t>23(43):49-56; quiz 58, 60</t>
  </si>
  <si>
    <t>https://pubmed.ncbi.nlm.nih.gov/19634607</t>
  </si>
  <si>
    <t>https://journals.rcni.com//doi/abs/10.7748/phc2010.05.20.4.32.c7770</t>
  </si>
  <si>
    <t>['Lawton S', 'Singleton C']</t>
  </si>
  <si>
    <t>Rebirth of the Queen's Nurse. Interview by Kathy Oxtoby</t>
  </si>
  <si>
    <t>12-Jun-2007</t>
  </si>
  <si>
    <t>103(24):20-1</t>
  </si>
  <si>
    <t>https://pubmed.ncbi.nlm.nih.gov/17650566</t>
  </si>
  <si>
    <t>Addressing the skin-care needs of the older person</t>
  </si>
  <si>
    <t>12(5):203-4, 206, 208 passim</t>
  </si>
  <si>
    <t>https://pubmed.ncbi.nlm.nih.gov/17551453</t>
  </si>
  <si>
    <t>https://www.magonlinelibrary.com/doi/10.12968/bjcn.2007.12.5.23352?url_ver=Z39.88-2003&amp;rfr_id=ori:rid:crossref.org&amp;rfr_dat=cr_pub  0pubmed</t>
  </si>
  <si>
    <t>Skin barrier function and the use of emollients in dermatological nursing</t>
  </si>
  <si>
    <t>28-Jun-2007</t>
  </si>
  <si>
    <t>16(12):712, 714, 716, 718-9</t>
  </si>
  <si>
    <t>https://pubmed.ncbi.nlm.nih.gov/17851359</t>
  </si>
  <si>
    <t>https://www.magonlinelibrary.com/doi/10.12968/bjon.2007.16.12.23721?url_ver=Z39.88-2003&amp;rfr_id=ori:rid:crossref.org&amp;rfr_dat=cr_pub  0pubmed</t>
  </si>
  <si>
    <t>Anatomy and function of the skin. Part 4--Appendages</t>
  </si>
  <si>
    <t>22-Aug-2006</t>
  </si>
  <si>
    <t>102(34):26-7</t>
  </si>
  <si>
    <t>https://pubmed.ncbi.nlm.nih.gov/16956075</t>
  </si>
  <si>
    <t>Anatomy and function of the skin. Part 3--dermis and adjacent structures</t>
  </si>
  <si>
    <t>102(33):26-7</t>
  </si>
  <si>
    <t>https://pubmed.ncbi.nlm.nih.gov/16937734</t>
  </si>
  <si>
    <t>Anatomy and function of the skin. Part 2--The epidermis</t>
  </si>
  <si>
    <t>8-Aug-2006</t>
  </si>
  <si>
    <t>102(32):28-9</t>
  </si>
  <si>
    <t>https://pubmed.ncbi.nlm.nih.gov/16922098</t>
  </si>
  <si>
    <t>Anatomy and function of the skin, part 1</t>
  </si>
  <si>
    <t>1-Aug-2006</t>
  </si>
  <si>
    <t>102(31):26-7</t>
  </si>
  <si>
    <t>https://pubmed.ncbi.nlm.nih.gov/16913518</t>
  </si>
  <si>
    <t>Vulval skin disease: clinical features, assessment and management</t>
  </si>
  <si>
    <t>28-Jun-2006</t>
  </si>
  <si>
    <t>20(42):57-63; quiz 64</t>
  </si>
  <si>
    <t>https://pubmed.ncbi.nlm.nih.gov/16866236</t>
  </si>
  <si>
    <t>https://journals.rcni.com//doi/abs/10.7748/ns2006.06.20.42.57.c6555</t>
  </si>
  <si>
    <t>['Lawton S', 'Timmons S']</t>
  </si>
  <si>
    <t>The relationship between technology and changing professional roles in health care: A case-study in teledermatology</t>
  </si>
  <si>
    <t>122:669-71</t>
  </si>
  <si>
    <t>https://pubmed.ncbi.nlm.nih.gov/17102347</t>
  </si>
  <si>
    <t>https://ebooks.iospress.nl/Extern/EnterMedLine.aspx?ISSN=0926-9630&amp;Volume=122&amp;SPage=669</t>
  </si>
  <si>
    <t>['Lawton S', 'Roberts A', 'Gibb C']</t>
  </si>
  <si>
    <t>Supporting the parents of children with atopic eczema</t>
  </si>
  <si>
    <t>14-Jul-2005</t>
  </si>
  <si>
    <t>14(13):693-6</t>
  </si>
  <si>
    <t>https://pubmed.ncbi.nlm.nih.gov/16116367</t>
  </si>
  <si>
    <t>https://www.magonlinelibrary.com/doi/10.12968/bjon.2005.14.13.18446?url_ver=Z39.88-2003&amp;rfr_id=ori:rid:crossref.org&amp;rfr_dat=cr_pub  0pubmed</t>
  </si>
  <si>
    <t>Atopic eczema: nurse-led care--1. Making the most of the consultation</t>
  </si>
  <si>
    <t>15(1):9-10</t>
  </si>
  <si>
    <t>https://pubmed.ncbi.nlm.nih.gov/15819360</t>
  </si>
  <si>
    <t>Atopic eczema: nurse-led care--2. Treatments</t>
  </si>
  <si>
    <t>15(2):51-4</t>
  </si>
  <si>
    <t>https://pubmed.ncbi.nlm.nih.gov/15945495</t>
  </si>
  <si>
    <t>['Lawton S', 'English J', 'McWilliam J', 'Wildgust L', 'Patel R']</t>
  </si>
  <si>
    <t>Development of a district-wide teledermatology service</t>
  </si>
  <si>
    <t>6-Apr-2004</t>
  </si>
  <si>
    <t>100(14):38-41</t>
  </si>
  <si>
    <t>https://pubmed.ncbi.nlm.nih.gov/15119133</t>
  </si>
  <si>
    <t>Effective use of emollients in infants and young people</t>
  </si>
  <si>
    <t>27-Oct-2004</t>
  </si>
  <si>
    <t>19(7):44-50; quiz 52, 54</t>
  </si>
  <si>
    <t>https://pubmed.ncbi.nlm.nih.gov/15551917</t>
  </si>
  <si>
    <t>https://journals.rcni.com//doi/abs/10.7748/ns2004.10.19.7.44.c3735</t>
  </si>
  <si>
    <t>Assessing the patient with a skin condition</t>
  </si>
  <si>
    <t>Journal of tissue viability</t>
  </si>
  <si>
    <t>11(3):113-5</t>
  </si>
  <si>
    <t>https://pubmed.ncbi.nlm.nih.gov/11949613</t>
  </si>
  <si>
    <t>Assessing pigmented skin</t>
  </si>
  <si>
    <t>6-Jul-2000</t>
  </si>
  <si>
    <t>96(27 Suppl):14</t>
  </si>
  <si>
    <t>https://pubmed.ncbi.nlm.nih.gov/11963712</t>
  </si>
  <si>
    <t>['Shum KW', 'Lawton S', 'Williams HC', 'Docherty G', 'Jones J']</t>
  </si>
  <si>
    <t>The British Association of Dermatologists audit of atopic eczema management in secondary care. Phase 3: audit of service outcome</t>
  </si>
  <si>
    <t>Apr-2000</t>
  </si>
  <si>
    <t>142(4):721-7</t>
  </si>
  <si>
    <t>https://pubmed.ncbi.nlm.nih.gov/10792222</t>
  </si>
  <si>
    <t>https://academic.oup.com/bjd/article-lookup/doi/10.1046/j.1365-2133.2000.03417.x</t>
  </si>
  <si>
    <t>The British Association of Dermatologists audit of atopic eczema management in secondary care. Phase 2: audit of service process</t>
  </si>
  <si>
    <t>142(2):274-8</t>
  </si>
  <si>
    <t>https://pubmed.ncbi.nlm.nih.gov/10730760</t>
  </si>
  <si>
    <t>https://academic.oup.com/bjd/article-lookup/doi/10.1046/j.1365-2133.2000.03297.x</t>
  </si>
  <si>
    <t>The British Association of Dermatologists audit of atopic eczema management in secondary care. Phase 1: audit of service structure</t>
  </si>
  <si>
    <t>141(3):430-7</t>
  </si>
  <si>
    <t>https://pubmed.ncbi.nlm.nih.gov/10583045</t>
  </si>
  <si>
    <t>https://academic.oup.com/bjd/article-lookup/doi/10.1046/j.1365-2133.1999.03035.x</t>
  </si>
  <si>
    <t>['Lawton S', 'Lynn SE', 'Newham S', 'Cox M', 'Williams HC', 'Emerson R']</t>
  </si>
  <si>
    <t>Managing atopic eczema: running a specialist clinic</t>
  </si>
  <si>
    <t>Professional nurse (London, England)</t>
  </si>
  <si>
    <t>12(10):706-11</t>
  </si>
  <si>
    <t>https://pubmed.ncbi.nlm.nih.gov/9248450</t>
  </si>
  <si>
    <t>['Lynn SE', 'Lawton S', 'Newham S', 'Cox M', 'Williams HC', 'Emerson R']</t>
  </si>
  <si>
    <t>Managing atopic eczema: the needs of children</t>
  </si>
  <si>
    <t>12(9):622-5</t>
  </si>
  <si>
    <t>https://pubmed.ncbi.nlm.nih.gov/9248434</t>
  </si>
  <si>
    <t>['Tice AD', 'Slama TG', 'Berman S', 'Braun P', 'Burke JP', 'Cherney A', 'Gross PA', 'Harris P', 'Reid-Hatton M', 'Hoffman R', 'Joseph P', 'Lawton S', 'Massanari RM', 'Miller ZI', 'Osheroff WJ', 'Poretz D', 'Shalowitz M', 'Simmons B', 'Turner JP', 'Wade B', 'Nolet BR']</t>
  </si>
  <si>
    <t>Managed care and the infectious diseases specialist</t>
  </si>
  <si>
    <t>Aug-1996</t>
  </si>
  <si>
    <t>23(2):341-68</t>
  </si>
  <si>
    <t>https://pubmed.ncbi.nlm.nih.gov/8842275</t>
  </si>
  <si>
    <t>https://academic.oup.com/cid/article-lookup/doi/10.1093/clinids/23.2.341</t>
  </si>
  <si>
    <t>Living with eczema: the dermatology patient</t>
  </si>
  <si>
    <t>23-May-1996</t>
  </si>
  <si>
    <t>5(10):600-4, 606-9</t>
  </si>
  <si>
    <t>https://pubmed.ncbi.nlm.nih.gov/8717825</t>
  </si>
  <si>
    <t>https://www.magonlinelibrary.com/doi/10.12968/bjon.1996.5.10.600?url_ver=Z39.88-2003&amp;rfr_id=ori:rid:crossref.org&amp;rfr_dat=cr_pub  0pubmed</t>
  </si>
  <si>
    <t>['Ruane-Morris M', 'Thompson G', 'Lawton S']</t>
  </si>
  <si>
    <t>Community liaison in dermatology</t>
  </si>
  <si>
    <t>Aug-1995</t>
  </si>
  <si>
    <t>10(11):687-8</t>
  </si>
  <si>
    <t>https://pubmed.ncbi.nlm.nih.gov/7651956</t>
  </si>
  <si>
    <t>The reorganisation of a dermatology department</t>
  </si>
  <si>
    <t>10(10):629-32</t>
  </si>
  <si>
    <t>https://pubmed.ncbi.nlm.nih.gov/7630905</t>
  </si>
  <si>
    <t>Designing a nursing model for dermatology</t>
  </si>
  <si>
    <t>10(9):565-6</t>
  </si>
  <si>
    <t>https://pubmed.ncbi.nlm.nih.gov/7604053</t>
  </si>
  <si>
    <t>Nurses' perceptions of dermatology</t>
  </si>
  <si>
    <t>10(8):501-4</t>
  </si>
  <si>
    <t>https://pubmed.ncbi.nlm.nih.gov/7761490</t>
  </si>
  <si>
    <t>Vyas J</t>
  </si>
  <si>
    <t>['Johns JR', 'Vyas J', 'Ali FM', 'Ingram JR', 'Salek S', 'Finlay AY']</t>
  </si>
  <si>
    <t>The Dermatology Life Quality Index as the primary outcome in randomized clinical trials: a systematic review</t>
  </si>
  <si>
    <t>191(4):497-507</t>
  </si>
  <si>
    <t>https://pubmed.ncbi.nlm.nih.gov/38819233</t>
  </si>
  <si>
    <t>https://academic.oup.com/bjd/article-lookup/doi/10.1093/bjd/ljae228</t>
  </si>
  <si>
    <t>['Vyas J', 'Johns JR', 'Abdelrazik Y', 'Ali FM', 'Ingram JR', 'Salek S', 'Finlay AY']</t>
  </si>
  <si>
    <t>The Dermatology Life Quality Index (DLQI) used as the benchmark in validation of 101 quality-of-life instruments: A systematic review</t>
  </si>
  <si>
    <t>13-Sep-2024</t>
  </si>
  <si>
    <t>https://pubmed.ncbi.nlm.nih.gov/39269008</t>
  </si>
  <si>
    <t>https://onlinelibrary.wiley.com/doi/10.1111/jdv.20321</t>
  </si>
  <si>
    <t>['Muirhead NL', 'Vyas J', 'Ephgrave R', 'Singh R', 'Finlay AY']</t>
  </si>
  <si>
    <t>Myalgic Encephalomyelitis/Chronic Fatigue Syndrome: Impact on Quality of Life (QoL) of Persons with ME/CFS</t>
  </si>
  <si>
    <t>27-Jul-2024</t>
  </si>
  <si>
    <t>Medicina (Kaunas, Lithuania)</t>
  </si>
  <si>
    <t>60(8):1215</t>
  </si>
  <si>
    <t>https://pubmed.ncbi.nlm.nih.gov/39202496</t>
  </si>
  <si>
    <t>https://www.mdpi.com/resolver?pii=medicina60081215</t>
  </si>
  <si>
    <t>['Vyas J', 'Johns JR', 'Ali FM', 'Singh RK', 'Ingram JR', 'Salek S', 'Finlay AY']</t>
  </si>
  <si>
    <t>A systematic review of 454 randomized controlled trials using the Dermatology Life Quality Index: experience in 69 diseases and 43 countries</t>
  </si>
  <si>
    <t>190(3):315-339</t>
  </si>
  <si>
    <t>https://pubmed.ncbi.nlm.nih.gov/36971254</t>
  </si>
  <si>
    <t>https://academic.oup.com/bjd/article-lookup/doi/10.1093/bjd/ljad079</t>
  </si>
  <si>
    <t>['Vyas J', 'Muirhead N', 'Singh R', 'Ephgrave R', 'Finlay AY']</t>
  </si>
  <si>
    <t>Impact of myalgic encephalomyelitis/chronic fatigue syndrome (ME/CFS) on the quality of life of people with ME/CFS and their partners and family members: an online cross-sectional survey</t>
  </si>
  <si>
    <t>2-May-2022</t>
  </si>
  <si>
    <t>12(5):e058128</t>
  </si>
  <si>
    <t>https://pubmed.ncbi.nlm.nih.gov/35501074</t>
  </si>
  <si>
    <t>https://europepmc.org/abstract/MED/35501074</t>
  </si>
  <si>
    <t>['Brittain E', 'Muirhead N', 'Finlay AY', 'Vyas J']</t>
  </si>
  <si>
    <t>Myalgic Encephalomyelitis/Chronic Fatigue Syndrome (ME/CFS): Major Impact on Lives of Both Patients and Family Members</t>
  </si>
  <si>
    <t>7-Jan-2021</t>
  </si>
  <si>
    <t>57(1):43</t>
  </si>
  <si>
    <t>https://pubmed.ncbi.nlm.nih.gov/33430175</t>
  </si>
  <si>
    <t>https://europepmc.org/abstract/MED/33430175</t>
  </si>
  <si>
    <t>['Altayeb A', 'Cordaro A', 'Caesar J', 'Vyas J', 'Ingram J']</t>
  </si>
  <si>
    <t>Two cases of skin manifestations prior to the onset of COVID-19 respiratory symptoms</t>
  </si>
  <si>
    <t>20-Oct-2020</t>
  </si>
  <si>
    <t>59(12):1541-1542</t>
  </si>
  <si>
    <t>https://pubmed.ncbi.nlm.nih.gov/33084036</t>
  </si>
  <si>
    <t>https://onlinelibrary.wiley.com/doi/10.1111/ijd.15247</t>
  </si>
  <si>
    <t>['Ali F', 'Vyas J', 'Finlay AY']</t>
  </si>
  <si>
    <t>Counting the Burden: Atopic Dermatitis and Health-related Quality of Life</t>
  </si>
  <si>
    <t>100(12):adv00161</t>
  </si>
  <si>
    <t>https://pubmed.ncbi.nlm.nih.gov/32412644</t>
  </si>
  <si>
    <t>https://europepmc.org/abstract/MED/32412644</t>
  </si>
  <si>
    <t>['Kwan K', 'Vyas J']</t>
  </si>
  <si>
    <t>A retrospective audit to assess the safety and efficacy of apremilast use in chronic plaque psoriasis</t>
  </si>
  <si>
    <t>7(Suppl 1):s47-s48</t>
  </si>
  <si>
    <t>https://pubmed.ncbi.nlm.nih.gov/32455281</t>
  </si>
  <si>
    <t>https://linkinghub.elsevier.com/retrieve/pii/S2514-6645(24)00646-5</t>
  </si>
  <si>
    <t>['Ali FM', 'Cueva AC', 'Vyas J', 'Atwan AA', 'Salek MS', 'Finlay AY', 'Piguet V']</t>
  </si>
  <si>
    <t>A systematic review of the use of quality-of-life instruments in randomized controlled trials for psoriasis</t>
  </si>
  <si>
    <t>12-Oct-2016</t>
  </si>
  <si>
    <t>176(3):577-593</t>
  </si>
  <si>
    <t>https://pubmed.ncbi.nlm.nih.gov/27273146</t>
  </si>
  <si>
    <t>https://academic.oup.com/bjd/article-lookup/doi/10.1111/bjd.14788</t>
  </si>
  <si>
    <t>['Akingbola CO', 'Vyas J']</t>
  </si>
  <si>
    <t>Traction alopecia: A neglected entity in 2017</t>
  </si>
  <si>
    <t>Indian journal of dermatology, venereology and leprology</t>
  </si>
  <si>
    <t>83(6):644-649</t>
  </si>
  <si>
    <t>https://pubmed.ncbi.nlm.nih.gov/29035284</t>
  </si>
  <si>
    <t>https://ijdvl.com/traction-alopecia-a-neglected-entity-in-2017/</t>
  </si>
  <si>
    <t>['McGill NK', 'Vyas J', 'Shimauchi T', 'Tokura Y', 'Piguet V']</t>
  </si>
  <si>
    <t>HTLV-1-associated infective dermatitis: updates on the pathogenesis</t>
  </si>
  <si>
    <t>21(11):815-21</t>
  </si>
  <si>
    <t>https://pubmed.ncbi.nlm.nih.gov/23163646</t>
  </si>
  <si>
    <t>https://onlinelibrary.wiley.com/doi/10.1111/exd.12007</t>
  </si>
  <si>
    <t>Ogg GS</t>
  </si>
  <si>
    <t>['Malavige GN', 'Ogg GS']</t>
  </si>
  <si>
    <t>Immune responses and severe dengue: what have we learned?</t>
  </si>
  <si>
    <t>1-Oct-2024</t>
  </si>
  <si>
    <t>Current opinion in infectious diseases</t>
  </si>
  <si>
    <t>37(5):349-356</t>
  </si>
  <si>
    <t>https://pubmed.ncbi.nlm.nih.gov/39079180</t>
  </si>
  <si>
    <t>https://www.ingentaconnect.com/openurl?genre=article&amp;issn=&amp;volume=37&amp;issue=5&amp;spage=349&amp;aulast=Malavige</t>
  </si>
  <si>
    <t>['Dayarathna S', 'Senadheera B', 'Jeewandara C', 'Dissanayake M', 'Bary F', 'Ogg GS', 'Malavige GN']</t>
  </si>
  <si>
    <t>Dengue NS1 interaction with lipids alters its pathogenic effects on monocyte derived macrophages</t>
  </si>
  <si>
    <t>Journal of biomedical science</t>
  </si>
  <si>
    <t>31(1):86</t>
  </si>
  <si>
    <t>https://pubmed.ncbi.nlm.nih.gov/39232783</t>
  </si>
  <si>
    <t>https://jbiomedsci.biomedcentral.com/articles/10.1186/s12929-024-01077-8</t>
  </si>
  <si>
    <t>['Dayarathna S', 'Kuruppu H', 'Silva T', 'Gomes L', 'Shyamali NLA', 'Jeewandara C', 'Ariyaratne D', 'Ramu ST', 'Wijewickrama A', 'Ogg GS', 'Malavige GN']</t>
  </si>
  <si>
    <t>Are viral loads in the febrile phase a predictive factor of dengue disease severity?</t>
  </si>
  <si>
    <t>Research square</t>
  </si>
  <si>
    <t>https://pubmed.ncbi.nlm.nih.gov/39257995</t>
  </si>
  <si>
    <t>https://www.ncbi.nlm.nih.gov/pmc/articles/pmid/39257995/</t>
  </si>
  <si>
    <t>['Jayadas TTP', 'Jeewandara C', 'Senadheera B', 'Kuruppu H', 'Wickramanayake R', 'Bary F', 'Wijewickrama A', 'Manilgama S', 'Gamage M', 'Perera N', 'Ogg GS', 'Malavige GN']</t>
  </si>
  <si>
    <t>Genomic Surveillance and Evolutionary Dynamics of Influenza A Virus in Sri Lanka</t>
  </si>
  <si>
    <t>23-Aug-2024</t>
  </si>
  <si>
    <t>https://pubmed.ncbi.nlm.nih.gov/39228713</t>
  </si>
  <si>
    <t>https://www.ncbi.nlm.nih.gov/pmc/articles/pmid/39228713/</t>
  </si>
  <si>
    <t>Ogg G</t>
  </si>
  <si>
    <t>['Jeewandara C', 'Karunananda MV', 'Fernando S', 'Danasekara S', 'Jayakody G', 'Arulkumaran S', 'Samaraweera NY', 'Kumarawansha S', 'Sivaganesh S', 'Amarasinghe PG', 'Jayasinghe C', 'Wijesekara D', 'Marasinghe MB', 'Mambulage U', 'Wijayatilake H', 'Senevirathne K', 'Bandara ADP', 'Gallage CP', 'Colambage NR', 'Udayasiri AAT', 'Lokumarambage T', 'Upasena Y', 'Weerasooriya WPKP', 'Ogg GS', 'Malavige GN']</t>
  </si>
  <si>
    <t>Is the rise in childhood obesity rates leading to an increase in hospitalizations due to dengue?</t>
  </si>
  <si>
    <t>PLoS neglected tropical diseases</t>
  </si>
  <si>
    <t>18(6):e0012248</t>
  </si>
  <si>
    <t>https://pubmed.ncbi.nlm.nih.gov/38935620</t>
  </si>
  <si>
    <t>https://europepmc.org/abstract/MED/38935620</t>
  </si>
  <si>
    <t>['Dayarathna S', 'Senadheera B', 'Jeewandara C', 'Dissanayaka M', 'Bary F', 'Ogg GS', 'Malavige GN']</t>
  </si>
  <si>
    <t>27-May-2024</t>
  </si>
  <si>
    <t>https://pubmed.ncbi.nlm.nih.gov/38854029</t>
  </si>
  <si>
    <t>https://europepmc.org/abstract/MED/38854029</t>
  </si>
  <si>
    <t>['McMaster B', 'Thorpe C', 'Ogg G', 'Deane CM', 'Koohy H']</t>
  </si>
  <si>
    <t>Can AlphaFold's breakthrough in protein structure help decode the fundamental principles of adaptive cellular immunity?</t>
  </si>
  <si>
    <t>Nature methods</t>
  </si>
  <si>
    <t>21(5):766-776</t>
  </si>
  <si>
    <t>https://pubmed.ncbi.nlm.nih.gov/38654083</t>
  </si>
  <si>
    <t>https://www.nature.com/articles/s41592-024-02240-7</t>
  </si>
  <si>
    <t>['Hamid MHBA', 'Cespedes PF', 'Jin C', 'Chen JL', 'Gileadi U', 'Antoun E', 'Liang Z', 'Gao F', 'Teague R', 'Manoharan N', 'Maldonado-Perez D', 'Khalid-Alham N', 'Cerundolo L', 'Ciaoca R', 'Hester SS', 'Pinto-Fernández A', 'Draganov SD', 'Vendrell I', 'Liu G', 'Yao X', 'Kvalvaag A', 'Dominey-Foy DCC', 'Nanayakkara C', 'Kanellakis N', 'Chen YL', 'Waugh C', 'Clark SA', 'Clark K', 'Sopp P', 'Rahman NM', 'Verrill C', 'Kessler BM', 'Ogg G', 'Fernandes RA', 'Fisher R', 'Peng Y', 'Dustin ML', 'Dong T']</t>
  </si>
  <si>
    <t>Unconventional human CD61 pairing with CD103 promotes TCR signaling and antigen-specific T cell cytotoxicity</t>
  </si>
  <si>
    <t>1-Apr-2024</t>
  </si>
  <si>
    <t>Nature immunology</t>
  </si>
  <si>
    <t>25(5):834-846</t>
  </si>
  <si>
    <t>https://pubmed.ncbi.nlm.nih.gov/38561495</t>
  </si>
  <si>
    <t>https://europepmc.org/abstract/MED/38561495</t>
  </si>
  <si>
    <t>Molecular mechanisms in the pathogenesis of dengue infections</t>
  </si>
  <si>
    <t>5-Apr-2024</t>
  </si>
  <si>
    <t>Trends in molecular medicine</t>
  </si>
  <si>
    <t>30(5):484-498</t>
  </si>
  <si>
    <t>https://pubmed.ncbi.nlm.nih.gov/38582622</t>
  </si>
  <si>
    <t>https://www.clinicalkey.com/content/playBy/pii?v=S1471-4914(24)00061-3</t>
  </si>
  <si>
    <t>['Ye JH', 'Chen YL', 'Ogg G']</t>
  </si>
  <si>
    <t>CD1a and skin T cells: a pathway for therapeutic intervention</t>
  </si>
  <si>
    <t>49(5):450-458</t>
  </si>
  <si>
    <t>https://pubmed.ncbi.nlm.nih.gov/38173286</t>
  </si>
  <si>
    <t>https://europepmc.org/abstract/MED/38173286</t>
  </si>
  <si>
    <t>['Pushpakumara PD', 'Jeewandara C', 'Bary F', 'Madushanka D', 'Perera L', 'Aberathna IS', 'Nimasha T', 'Jayamali J', 'Ranasinghe T', 'Kuruppu H', 'Danasekara S', 'Wijewickrama A', 'Ogg GS', 'Malavige GN']</t>
  </si>
  <si>
    <t>Identification of differences in the magnitude and specificity of SARS-CoV-2 nucleocapsid antibody responses in naturally infected and vaccinated individuals</t>
  </si>
  <si>
    <t>19-Feb-2024</t>
  </si>
  <si>
    <t>215(3):268-278</t>
  </si>
  <si>
    <t>https://pubmed.ncbi.nlm.nih.gov/37313783</t>
  </si>
  <si>
    <t>https://www.ncbi.nlm.nih.gov/pmc/articles/pmid/37313783/</t>
  </si>
  <si>
    <t>['Zibandeh N', 'Li Z', 'Ogg G', 'Bottomley MJ']</t>
  </si>
  <si>
    <t>Cutaneous adaptive immunity and uraemia: a narrative review</t>
  </si>
  <si>
    <t>15:1464338</t>
  </si>
  <si>
    <t>https://pubmed.ncbi.nlm.nih.gov/39399503</t>
  </si>
  <si>
    <t>https://www.ncbi.nlm.nih.gov/pmc/articles/pmid/39399503/</t>
  </si>
  <si>
    <t>['Kobiela A', 'Hewelt-Belka W', 'Frąckowiak JE', 'Kordulewska N', 'Hovhannisyan L', 'Bogucka A', 'Etherington R', 'Piróg A', 'Dapic I', 'Gabrielsson S', 'Brown SJ', 'Ogg GS', 'Gutowska-Owsiak D']</t>
  </si>
  <si>
    <t>Keratinocyte-derived small extracellular vesicles supply antigens for CD1a-resticted T cells and promote their type 2 bias in the context of filaggrin insufficiency</t>
  </si>
  <si>
    <t>22-Mar-2024</t>
  </si>
  <si>
    <t>15:1369238</t>
  </si>
  <si>
    <t>https://pubmed.ncbi.nlm.nih.gov/38585273</t>
  </si>
  <si>
    <t>https://europepmc.org/abstract/MED/38585273</t>
  </si>
  <si>
    <t>['Malavige GN', 'Sjö P', 'Singh K', 'Piedagnel JM', 'Mowbray C', 'Estani S', 'Lim SCL', 'Siqueira AM', 'Ogg GS', 'Fraisse L', 'Ribeiro I']</t>
  </si>
  <si>
    <t>Correction: Facing the escalating burden of dengue: Challenges and perspectives</t>
  </si>
  <si>
    <t>9-Jul-2024</t>
  </si>
  <si>
    <t>PLOS global public health</t>
  </si>
  <si>
    <t>4(7):e0003499</t>
  </si>
  <si>
    <t>https://pubmed.ncbi.nlm.nih.gov/38980843</t>
  </si>
  <si>
    <t>https://europepmc.org/abstract/MED/38980843</t>
  </si>
  <si>
    <t>['Weeratunga P', 'Denney L', 'Bull JA', 'Repapi E', 'Sergeant M', 'Etherington R', 'Vuppussetty C', 'Turner GDH', 'Clelland C', 'Woo J', 'Cross A', 'Issa F', 'de Andrea CE', 'Melero Bermejo I', 'Sims D', 'McGowan S', 'Zurke YX', 'Ahern DJ', 'Gamez EC', 'Whalley J', 'Richards D', 'Klenerman P', 'Monaco C', 'Udalova IA', 'Dong T', 'Antanaviciute A', 'Ogg G', 'Knight JC', 'Byrne HM', 'Taylor S', 'Ho LP']</t>
  </si>
  <si>
    <t>Single cell spatial analysis reveals inflammatory foci of immature neutrophil and CD8 T cells in COVID-19 lungs</t>
  </si>
  <si>
    <t>8-Nov-2023</t>
  </si>
  <si>
    <t>14(1):7216</t>
  </si>
  <si>
    <t>https://pubmed.ncbi.nlm.nih.gov/37940670</t>
  </si>
  <si>
    <t>https://europepmc.org/abstract/MED/37940670</t>
  </si>
  <si>
    <t>['Huang S', 'Shahine A', 'Cheng TY', 'Chen YL', 'Ng SW', 'Balaji GR', 'Farquhar R', 'Gras S', 'Hardman CS', 'Altman JD', 'Tahiri N', 'Minnaard AJ', 'Ogg GS', 'Mayfield JA', 'Rossjohn J', 'Moody DB']</t>
  </si>
  <si>
    <t>CD1 lipidomes reveal lipid-binding motifs and size-based antigen-display mechanisms</t>
  </si>
  <si>
    <t>18-Sep-2023</t>
  </si>
  <si>
    <t>Cell</t>
  </si>
  <si>
    <t>186(21):4583-4596.e13</t>
  </si>
  <si>
    <t>https://pubmed.ncbi.nlm.nih.gov/37725977</t>
  </si>
  <si>
    <t>https://linkinghub.elsevier.com/retrieve/pii/S0092-8674(23)00912-1</t>
  </si>
  <si>
    <t>['Ogg GS', 'Rossjohn J', 'Clark RA', 'Moody DB']</t>
  </si>
  <si>
    <t>CD1a and bound lipids drive T-cell responses in human skin disease</t>
  </si>
  <si>
    <t>11-Aug-2023</t>
  </si>
  <si>
    <t>European journal of immunology</t>
  </si>
  <si>
    <t>53(10):e2250333</t>
  </si>
  <si>
    <t>https://pubmed.ncbi.nlm.nih.gov/37539748</t>
  </si>
  <si>
    <t>https://www.ncbi.nlm.nih.gov/pmc/articles/pmid/37539748/</t>
  </si>
  <si>
    <t>['Kuruppu H', 'Wickramanayake WPRH', 'Jeewandara C', 'Peranantharajah D', 'Colambage HS', 'Perera L', 'Gomes L', 'Wijewickrama A', 'Ogg GS', 'Malavige GN']</t>
  </si>
  <si>
    <t>Adipokine levels and their association with clinical disease severity in patients with dengue</t>
  </si>
  <si>
    <t>7-Sep-2023</t>
  </si>
  <si>
    <t>17(9):e0011613</t>
  </si>
  <si>
    <t>https://pubmed.ncbi.nlm.nih.gov/37676889</t>
  </si>
  <si>
    <t>https://europepmc.org/abstract/MED/37676889</t>
  </si>
  <si>
    <t>['Ramu ST', 'Dissanayake M', 'Jeewandara C', 'Bary F', 'Harvie M', 'Gomes L', 'Wijesinghe A', 'Ariyaratne D', 'Ogg GS', 'Malavige GN']</t>
  </si>
  <si>
    <t>Antibody and memory B cell responses to the dengue virus NS1 antigen in individuals with varying severity of past infection</t>
  </si>
  <si>
    <t>19-Apr-2023</t>
  </si>
  <si>
    <t>170(1):47-59</t>
  </si>
  <si>
    <t>https://pubmed.ncbi.nlm.nih.gov/37075785</t>
  </si>
  <si>
    <t>https://onlinelibrary.wiley.com/doi/10.1111/imm.13651</t>
  </si>
  <si>
    <t>['Hudson D', 'Fernandes RA', 'Basham M', 'Ogg G', 'Koohy H']</t>
  </si>
  <si>
    <t>Can we predict T cell specificity with digital biology and machine learning?</t>
  </si>
  <si>
    <t>8-Feb-2023</t>
  </si>
  <si>
    <t>Nature reviews. Immunology</t>
  </si>
  <si>
    <t>23(8):511-521</t>
  </si>
  <si>
    <t>https://pubmed.ncbi.nlm.nih.gov/36755161</t>
  </si>
  <si>
    <t>https://europepmc.org/abstract/MED/36755161</t>
  </si>
  <si>
    <t>['Chen YL', 'Ng JSW', 'Ottakandathil Babu R', 'Woo J', 'Nahler J', 'Hardman CS', 'Kurupati P', 'Nussbaum L', 'Gao F', 'Dong T', 'Ladell K', 'Price DA', 'Duncan DA', 'Johnson D', 'Gileadi U', 'Koohy H', 'Ogg GS']</t>
  </si>
  <si>
    <t>Group A Streptococcus induces CD1a-autoreactive T cells and promotes psoriatic inflammation</t>
  </si>
  <si>
    <t>2-Jun-2023</t>
  </si>
  <si>
    <t>Science immunology</t>
  </si>
  <si>
    <t>8(84):eadd9232</t>
  </si>
  <si>
    <t>https://pubmed.ncbi.nlm.nih.gov/37267382</t>
  </si>
  <si>
    <t>https:///www.science.org/doi/10.1126/sciimmunol.add9232?url_ver=Z39.88-2003&amp;rfr_id=ori:rid:crossref.org&amp;rfr_dat=cr_pub  0pubmed</t>
  </si>
  <si>
    <t>['Kobiela A', 'Hovhannisyan L', 'Jurkowska P', 'de la Serna JB', 'Bogucka A', 'Deptuła M', 'Paul AA', 'Panek K', 'Czechowska E', 'Rychłowski M', 'Królicka A', 'Zieliński J', 'Gabrielsson S', 'Pikuła M', 'Trzeciak M', 'Ogg GS', 'Gutowska-Owsiak D']</t>
  </si>
  <si>
    <t>Excess filaggrin in keratinocytes is removed by extracellular vesicles to prevent premature death and this mechanism can be hijacked by Staphylococcus aureus in a TLR2-dependent fashion</t>
  </si>
  <si>
    <t>Journal of extracellular vesicles</t>
  </si>
  <si>
    <t>12(6):e12335</t>
  </si>
  <si>
    <t>https://pubmed.ncbi.nlm.nih.gov/37338870</t>
  </si>
  <si>
    <t>https://europepmc.org/abstract/MED/37338870</t>
  </si>
  <si>
    <t>['Yin Z', 'Chen JL', 'Lu Y', 'Wang B', 'Godfrey L', 'Mentzer AJ', 'Yao X', 'Liu G', 'Wellington D', 'Zhao Y', 'Wing PAC', 'Dejnirattisa W', 'Supasa P', 'Liu C', 'Hublitz P', 'Beveridge R', 'Waugh C', 'Clark SA', 'Clark K', 'Sopp P', 'Rostron T', 'Mongkolsapaya J', 'Screaton GR', 'Ogg G', 'Ewer K', 'Pollard AJ', 'Gilbert S', 'Knight JC', 'Lambe T', 'Smith GL', 'Dong T', 'Peng Y']</t>
  </si>
  <si>
    <t>Evaluation of T cell responses to naturally processed variant SARS-CoV-2 spike antigens in individuals following infection or vaccination</t>
  </si>
  <si>
    <t>30-May-2023</t>
  </si>
  <si>
    <t>21-Apr-2023</t>
  </si>
  <si>
    <t>Cell reports</t>
  </si>
  <si>
    <t>42(5):112470</t>
  </si>
  <si>
    <t>https://pubmed.ncbi.nlm.nih.gov/37141092</t>
  </si>
  <si>
    <t>https://linkinghub.elsevier.com/retrieve/pii/S2211-1247(23)00481-3</t>
  </si>
  <si>
    <t>['Malavige GN', 'Wijewickrama A', 'Ogg GS']</t>
  </si>
  <si>
    <t>Differentiating dengue from other febrile illnesses: a dilemma faced by clinicians in dengue endemic countries</t>
  </si>
  <si>
    <t>The Lancet. Global health</t>
  </si>
  <si>
    <t>11(3):e306-e307</t>
  </si>
  <si>
    <t>https://pubmed.ncbi.nlm.nih.gov/36796966</t>
  </si>
  <si>
    <t>https://www.clinicalkey.com/content/playBy/pii?v=S2214-109X(22)00547-2</t>
  </si>
  <si>
    <t>['Cross AR', 'de Andrea CE', 'Villalba-Esparza M', 'Landecho MF', 'Cerundolo L', 'Weeratunga P', 'Etherington RE', 'Denney L', 'Ogg G', 'Ho LP', 'Roberts IS', 'Hester J', 'Klenerman P', 'Melero I', 'Sansom SN', 'Issa F']</t>
  </si>
  <si>
    <t>Spatial transcriptomic characterization of COVID-19 pneumonitis identifies immune circuits related to tissue injury</t>
  </si>
  <si>
    <t>24-Jan-2023</t>
  </si>
  <si>
    <t>JCI insight</t>
  </si>
  <si>
    <t>8(2):e157837</t>
  </si>
  <si>
    <t>https://pubmed.ncbi.nlm.nih.gov/36472908</t>
  </si>
  <si>
    <t>http://hdl.handle.net/10171/65968</t>
  </si>
  <si>
    <t>9-Jan-2023</t>
  </si>
  <si>
    <t>Preprint</t>
  </si>
  <si>
    <t>https://pubmed.ncbi.nlm.nih.gov/36711706</t>
  </si>
  <si>
    <t>https://europepmc.org/abstract/MED/36711706</t>
  </si>
  <si>
    <t>7-Jan-2023</t>
  </si>
  <si>
    <t>https://pubmed.ncbi.nlm.nih.gov/36656781</t>
  </si>
  <si>
    <t>https://europepmc.org/abstract/MED/36656781</t>
  </si>
  <si>
    <t>['Monnot GC', 'Wegrecki M', 'Cheng TY', 'Chen YL', 'Sallee BN', 'Chakravarthy R', 'Karantza IM', 'Tin SY', 'Khaleel AE', 'Monga I', 'Uwakwe LN', 'Tillman A', 'Cheng B', 'Youssef S', 'Ng SW', 'Shahine A', 'Garcia-Vilas JA', 'Uhlemann AC', 'Bordone LA', 'Han A', 'Rohde CH', 'Ogg G', 'Moody DB', 'Rossjohn J', 'de Jong A']</t>
  </si>
  <si>
    <t>Staphylococcal phosphatidylglycerol antigens activate human T cells via CD1a</t>
  </si>
  <si>
    <t>22-Dec-2022</t>
  </si>
  <si>
    <t>24(1):110-122</t>
  </si>
  <si>
    <t>https://pubmed.ncbi.nlm.nih.gov/36550321</t>
  </si>
  <si>
    <t>https://europepmc.org/abstract/MED/36550321</t>
  </si>
  <si>
    <t>['Malavige GN', 'Sjö P', 'Singh K', 'Piedagnel JM', 'Mowbray C', 'Estani S', 'Lim SCL', 'Siquierra AM', 'Ogg GS', 'Fraisse L', 'Ribeiro I']</t>
  </si>
  <si>
    <t>Facing the escalating burden of dengue: Challenges and perspectives</t>
  </si>
  <si>
    <t>3(12):e0002598</t>
  </si>
  <si>
    <t>https://pubmed.ncbi.nlm.nih.gov/38100392</t>
  </si>
  <si>
    <t>https://europepmc.org/abstract/MED/38100392</t>
  </si>
  <si>
    <t>['Hardman CS', 'Chen YL', 'Wegrecki M', 'Ng SW', 'Murren R', 'Mangat D', 'Silva JP', 'Munro R', 'Chan WY', "O'Dowd V", 'Doyle C', 'Mori P', 'Popplewell A', 'Rossjohn J', 'Lightwood D', 'Ogg GS']</t>
  </si>
  <si>
    <t>CD1a promotes systemic manifestations of skin inflammation</t>
  </si>
  <si>
    <t>13(1):7535</t>
  </si>
  <si>
    <t>https://pubmed.ncbi.nlm.nih.gov/36477177</t>
  </si>
  <si>
    <t>https://europepmc.org/abstract/MED/36477177</t>
  </si>
  <si>
    <t>['Ma R', 'Rei M', 'Woodhouse I', 'Ferris K', 'Kirschner S', 'Chandran A', 'Gileadi U', 'Chen JL', 'Pereira Pinho M', 'Ariosa-Morejon Y', 'Kriaucionis S', 'Ternette N', 'Koohy H', 'Ansorge O', 'Ogg G', 'Plaha P', 'Cerundolo V']</t>
  </si>
  <si>
    <t>Decitabine increases neoantigen and cancer testis antigen expression to enhance T-cell-mediated toxicity against glioblastoma</t>
  </si>
  <si>
    <t>Neurooncology</t>
  </si>
  <si>
    <t>24(12):2093-2106</t>
  </si>
  <si>
    <t>https://pubmed.ncbi.nlm.nih.gov/35468205</t>
  </si>
  <si>
    <t>https://europepmc.org/abstract/MED/35468205</t>
  </si>
  <si>
    <t>['Jeewandara C', 'Aberathna IS', 'Danasekara S', 'Gomes L', 'Fernando S', 'Guruge D', 'Ranasinghe T', 'Gunasekera B', 'Kamaladasa A', 'Kuruppu H', 'Somathilake G', 'Jayamali J', 'Jayathilaka D', 'Wijayatilake HDK', 'Pushpakumara PD', 'Harvie M', 'Nimasha T', 'de Silva SDG', 'Wijayamuni R', 'Schimanski L', 'Rijal P', 'Tan J', 'Townsend A', 'Ogg GS', 'Malavige GN']</t>
  </si>
  <si>
    <t>Comparison of the immunogenicity of five COVID-19 vaccines in Sri Lanka</t>
  </si>
  <si>
    <t>9-Jul-2022</t>
  </si>
  <si>
    <t>167(2):263-274</t>
  </si>
  <si>
    <t>https://pubmed.ncbi.nlm.nih.gov/35751563</t>
  </si>
  <si>
    <t>https://europepmc.org/abstract/MED/35751563</t>
  </si>
  <si>
    <t>['Jeewandara C', 'Aberathna IS', 'Pushpakumara PD', 'Kamaladasa A', 'Guruge D', 'Wijesinghe A', 'Gunasekera B', 'Tanussiya S', 'Kuruppu H', 'Ranasinghe T', 'Dayarathne S', 'Dissanayake O', 'Gamalath N', 'Ekanayake D', 'Jayamali J', 'Jayathilaka D', 'Dissanayake M', 'Madusanka D', 'Jayadas TT', 'Mudunkotuwa A', 'Somathilake G', 'Harvie M', 'Nimasha T', 'Danasekara S', 'Wijayamuni R', 'Schimanski L', 'Rijal P', 'Tan TK', 'Dong T', 'Townsend A', 'Ogg GS', 'Malavige GN']</t>
  </si>
  <si>
    <t>Immune responses to Sinopharm/BBIBP-CorV in individuals in Sri Lanka</t>
  </si>
  <si>
    <t>12-Jul-2022</t>
  </si>
  <si>
    <t>167(2):275-285</t>
  </si>
  <si>
    <t>https://pubmed.ncbi.nlm.nih.gov/35758860</t>
  </si>
  <si>
    <t>https://onlinelibrary.wiley.com/doi/10.1111/imm.13536</t>
  </si>
  <si>
    <t>['Fonseka CL', 'Hardman CS', 'Woo J', 'Singh R', 'Nahler J', 'Yang J', 'Chen YL', 'Kamaladasa A', 'Silva T', 'Salimi M', 'Gray N', 'Dong T', 'Malavige GN', 'Ogg GS']</t>
  </si>
  <si>
    <t>Dengue virus co-opts innate type 2 pathways to escape early control of viral replication</t>
  </si>
  <si>
    <t>22-Jul-2022</t>
  </si>
  <si>
    <t>Communications biology</t>
  </si>
  <si>
    <t>5(1):735</t>
  </si>
  <si>
    <t>https://pubmed.ncbi.nlm.nih.gov/35869167</t>
  </si>
  <si>
    <t>https://europepmc.org/abstract/MED/35869167</t>
  </si>
  <si>
    <t>['Malavige GN', 'Jeewandara C', 'Ogg GS']</t>
  </si>
  <si>
    <t>Dengue and COVID-19: two sides of the same coin</t>
  </si>
  <si>
    <t>3-Jul-2022</t>
  </si>
  <si>
    <t>29(1):48</t>
  </si>
  <si>
    <t>https://pubmed.ncbi.nlm.nih.gov/35786403</t>
  </si>
  <si>
    <t>https://jbiomedsci.biomedcentral.com/articles/10.1186/s12929-022-00833-y</t>
  </si>
  <si>
    <t>['Jayathilaka D', 'Jeewandara C', 'Gomes L', 'Jayadas TTP', 'Kamaladasa A', 'Somathilake G', 'Guruge D', 'Pushpakumara PD', 'Ranasinghe T', 'Aberathna IS', 'Danasekara S', 'Gunathilaka B', 'Kuruppu H', 'Wijewickrama A', 'Wijayamuni R', 'Schimanski L', 'Tan TK', 'Ogg GS', 'Townsend A', 'Malavige GN']</t>
  </si>
  <si>
    <t>Kinetics of immune responses to SARS-CoV-2 proteins in individuals with varying severity of infection and following a single dose of the AZD1222</t>
  </si>
  <si>
    <t>23-Jun-2022</t>
  </si>
  <si>
    <t>208(3):323-331</t>
  </si>
  <si>
    <t>https://pubmed.ncbi.nlm.nih.gov/35641142</t>
  </si>
  <si>
    <t>https://europepmc.org/abstract/MED/35641142</t>
  </si>
  <si>
    <t>['Jeewandara C', 'Aberathna IS', 'Pushpakumara PD', 'Kamaladasa A', 'Guruge D', 'Wijesinghe A', 'Gunasekera B', 'Ramu ST', 'Kuruppu H', 'Ranasinghe T', 'Dayarathna S', 'Dissanayake O', 'Gamalath N', 'Ekanayake D', 'Jayamali J', 'Jayathilaka D', 'Dissanayake M', 'Jayadas TT', 'Mudunkotuwa A', 'Somathilake G', 'Harvie M', 'Nimasha T', 'Danasekara S', 'Wijayamuni R', 'Schimanski L', 'Rijal P', 'Tan TK', 'Dong T', 'Townsend A', 'Ogg GS', 'Malavige GN']</t>
  </si>
  <si>
    <t>Persistence of immune responses to the Sinopharm/BBIBP-CorV vaccine</t>
  </si>
  <si>
    <t>Immunity, inflammation and disease</t>
  </si>
  <si>
    <t>10(6):e621</t>
  </si>
  <si>
    <t>https://pubmed.ncbi.nlm.nih.gov/35634958</t>
  </si>
  <si>
    <t>https://europepmc.org/abstract/MED/35634958</t>
  </si>
  <si>
    <t>['Silva T', 'Gomes L', 'Jeewandara C', 'Ogg GS', 'Malavige GN']</t>
  </si>
  <si>
    <t>Dengue NS1 induces phospholipase A(2) enzyme activity, prostaglandins, and inflammatory cytokines in monocytes</t>
  </si>
  <si>
    <t>5-Apr-2022</t>
  </si>
  <si>
    <t>Antiviral research</t>
  </si>
  <si>
    <t>202:105312</t>
  </si>
  <si>
    <t>https://pubmed.ncbi.nlm.nih.gov/35395274</t>
  </si>
  <si>
    <t>https://linkinghub.elsevier.com/retrieve/pii/S0166-3542(22)00081-X</t>
  </si>
  <si>
    <t>['Buckley PR', 'Lee CH', 'Pereira Pinho M', 'Ottakandathil Babu R', 'Woo J', 'Antanaviciute A', 'Simmons A', 'Ogg G', 'Koohy H']</t>
  </si>
  <si>
    <t>HLA-dependent variation in SARS-CoV-2 CD8 (+) T cell cross-reactivity with human coronaviruses</t>
  </si>
  <si>
    <t>7-Mar-2022</t>
  </si>
  <si>
    <t>166(1):78-103</t>
  </si>
  <si>
    <t>https://pubmed.ncbi.nlm.nih.gov/35143694</t>
  </si>
  <si>
    <t>https://europepmc.org/abstract/MED/35143694</t>
  </si>
  <si>
    <t>['Jeewandara C', 'Aberathna IS', 'Gomes L', 'Pushpakumara PD', 'Danasekara S', 'Guruge D', 'Ranasinghe T', 'Gunasekera B', 'Kamaladasa A', 'Kuruppu H', 'Somathilake G', 'Dissanayake O', 'Gamalath N', 'Ekanayake D', 'Jayamali J', 'Jayathilaka D', 'Mudunkotuwa A', 'Harvie M', 'Nimasha T', 'Wijayamuni R', 'Schimanski L', 'Rijal P', 'Tan TK', 'Dong T', 'Townsend A', 'Ogg GS', 'Malavige GN']</t>
  </si>
  <si>
    <t>Kinetics of immune responses to the AZD1222/Covishield vaccine with varying dose intervals in Sri Lankan individuals</t>
  </si>
  <si>
    <t>10(4):e592</t>
  </si>
  <si>
    <t>https://pubmed.ncbi.nlm.nih.gov/35349749</t>
  </si>
  <si>
    <t>https://europepmc.org/abstract/MED/35349749</t>
  </si>
  <si>
    <t>['Jeewandara C', 'Guruge D', 'Pushpakumara PD', 'Madhusanka D', 'Jayadas TT', 'Chaturanga IP', 'Aberathna IS', 'Danasekara S', 'Pathmanathan T', 'Jayathilaka D', 'Somathilaka G', 'Kuruppu H', 'Gomes L', 'Gunasekara V', 'Wijayamuni R', 'Ogg GS', 'Malavige GN']</t>
  </si>
  <si>
    <t>Sensitivity and specificity of two WHO approved SARS-CoV2 antigen assays in detecting patients with SARS-CoV2 infection</t>
  </si>
  <si>
    <t>22-Mar-2022</t>
  </si>
  <si>
    <t>22(1):276</t>
  </si>
  <si>
    <t>https://pubmed.ncbi.nlm.nih.gov/35317731</t>
  </si>
  <si>
    <t>https://bmcinfectdis.biomedcentral.com/articles/10.1186/s12879-022-07240-6</t>
  </si>
  <si>
    <t>['Sabroe RA', 'Lawlor F', 'Grattan CEH', 'Ardern-Jones MR', 'Bewley A', 'Campbell L', 'Flohr C', 'Leslie TA', 'Marsland AM', 'Ogg G', 'Sewell WAC', 'Hashme M', 'Exton LS', 'Mohd Mustapa MF', 'Ezejimofor MC']</t>
  </si>
  <si>
    <t>British Association of Dermatologists guidelines for the management of people with chronic urticaria 2021</t>
  </si>
  <si>
    <t>27-Jan-2022</t>
  </si>
  <si>
    <t>186(3):398-413</t>
  </si>
  <si>
    <t>https://pubmed.ncbi.nlm.nih.gov/34773650</t>
  </si>
  <si>
    <t>https://academic.oup.com/bjd/article-lookup/doi/10.1111/bjd.20892</t>
  </si>
  <si>
    <t>['Singh R', 'Chen YL', 'Ng SW', 'Cain D', 'Etherington R', 'Hardman C', 'Ogg G']</t>
  </si>
  <si>
    <t>Phospholipase activity of acyloxyacyl hydrolase induces IL-22-producing CD1a-autoreactive T cells in individuals with psoriasis</t>
  </si>
  <si>
    <t>10-Jan-2022</t>
  </si>
  <si>
    <t>52(3):511-524</t>
  </si>
  <si>
    <t>https://pubmed.ncbi.nlm.nih.gov/34913478</t>
  </si>
  <si>
    <t>https://europepmc.org/abstract/MED/34913478</t>
  </si>
  <si>
    <t>['Jeewandara C', 'Fernando S', 'Pushpakumara PD', 'Ramu ST', 'Kamaladasa A', 'Gunasekara B', 'Aberathna IS', 'Kuruppu H', 'Ranasinghe T', 'Dayarathne S', 'Dissanayake O', 'Gamalath N', 'Ekanayake D', 'Jayamali J', 'Wijesinghe A', 'Dissanayake M', 'Somathilake G', 'Harvie M', 'Danasekara S', 'Jayathilaka D', 'Wijayatilake HDK', 'Weerasooriya N', 'Kekulandara C', 'Schimanski L', 'Rijal P', 'Tan TK', 'Dong T', 'Townsend A', 'Ogg GS', 'Malavige GN']</t>
  </si>
  <si>
    <t>Immune responses following the first dose of the Sputnik V (Gam-COVID-Vac)</t>
  </si>
  <si>
    <t>2-Feb-2022</t>
  </si>
  <si>
    <t>12(1):1727</t>
  </si>
  <si>
    <t>Comparative Study | Journal Article | Multicenter Study | Research Support, N.I.H., Extramural | Research Support, Non-U.S. Gov't</t>
  </si>
  <si>
    <t>https://pubmed.ncbi.nlm.nih.gov/35110645</t>
  </si>
  <si>
    <t>https://europepmc.org/abstract/MED/35110645</t>
  </si>
  <si>
    <t>['Gomes L', 'Jeewandara C', 'Jayadas TP', 'Dissanayake O', 'Harvie M', 'Guruge D', 'Withanage V', 'Mahesh PKB', 'Rajapakse W', 'Ramachandran R', 'Dharmarajan V', 'Pathiraja I', 'Sanjeewani A', 'Bandara P', 'Nanayakkara G', 'Francis VR', 'Kithsiri A', 'Edirisinghe DA', 'De Silva K', 'Wijayamuni R', 'Ogg GS', 'Waggoner J', 'Malavige GN']</t>
  </si>
  <si>
    <t>Surveillance of SARS-CoV-2 variants of concern by identification of single nucleotide polymorphisms in the spike protein by a multiplex real-time PCR</t>
  </si>
  <si>
    <t>22-Nov-2021</t>
  </si>
  <si>
    <t>Journal of virological methods</t>
  </si>
  <si>
    <t>300:114374</t>
  </si>
  <si>
    <t>https://pubmed.ncbi.nlm.nih.gov/34822912</t>
  </si>
  <si>
    <t>https://linkinghub.elsevier.com/retrieve/pii/S0166-0934(21)00313-X</t>
  </si>
  <si>
    <t>['Peng Y', 'Felce SL', 'Dong D', 'Penkava F', 'Mentzer AJ', 'Yao X', 'Liu G', 'Yin Z', 'Chen JL', 'Lu Y', 'Wellington D', 'Wing PAC', 'Dominey-Foy DCC', 'Jin C', 'Wang W', 'Hamid MA', 'Fernandes RA', 'Wang B', 'Fries A', 'Zhuang X', 'Ashley N', 'Rostron T', 'Waugh C', 'Sopp P', 'Hublitz P', 'Beveridge R', 'Tan TK', 'Dold C', 'Kwok AJ', 'Rich-Griffin C', 'Dejnirattisa W', 'Liu C', 'Kurupati P', 'Nassiri I', 'Watson RA', 'Tong O', 'Taylor CA', 'Kumar Sharma P', 'Sun B', 'Curion F', 'Revale S', 'Garner LC', 'Jansen K', 'Ferreira RC', 'Attar M', 'Fry JW', 'Russell RA', 'Stauss HJ', 'James W', 'Townsend A', 'Ho LP', 'Klenerman P', 'Mongkolsapaya J', 'Screaton GR', 'Dendrou C', 'Sansom SN', 'Bashford-Rogers R', 'Chain B', 'Smith GL', 'McKeating JA', 'Fairfax BP', 'Bowness P', 'McMichael AJ', 'Ogg G', 'Knight JC', 'Dong T']</t>
  </si>
  <si>
    <t>An immunodominant NP(105-113)-B*07:02 cytotoxic T cell response controls viral replication and is associated with less severe COVID-19 disease</t>
  </si>
  <si>
    <t>1-Dec-2021</t>
  </si>
  <si>
    <t>23(1):50-61</t>
  </si>
  <si>
    <t>https://pubmed.ncbi.nlm.nih.gov/34853448</t>
  </si>
  <si>
    <t>https://europepmc.org/abstract/MED/34853448</t>
  </si>
  <si>
    <t>['Agache I', 'Akdis CA', 'Akdis M', 'Brockow K', 'Chivato T', 'Del Giacco S', 'Eiwegger T', 'Eyerich K', 'Giménez-Arnau A', 'Gutermuth J', 'Guttman-Yassky E', 'Maurer M', 'Ogg G', 'Ong PY', "O'Mahony L", 'Schwarze J', 'Warner A', 'Werfel T', 'Palomares O', 'Jutel M']</t>
  </si>
  <si>
    <t>EAACI Biologicals Guidelines-Omalizumab for the treatment of chronic spontaneous urticaria in adults and in the paediatric population 12-17 years old</t>
  </si>
  <si>
    <t>8-Aug-2021</t>
  </si>
  <si>
    <t>77(1):17-38</t>
  </si>
  <si>
    <t>https://pubmed.ncbi.nlm.nih.gov/34324716</t>
  </si>
  <si>
    <t>https://onlinelibrary.wiley.com/doi/10.1111/all.15030</t>
  </si>
  <si>
    <t>['Kobiela A', 'Frackowiak JE', 'Biernacka A', 'Hovhannisyan L', 'Bogucka AE', 'Panek K', 'Paul AA', 'Lukomska J', 'Wang X', 'Giannoulatou E', 'Krolicka A', 'Zielinski J', 'Deptula M', 'Pikula M', 'Gabrielsson S', 'Ogg GS', 'Gutowska-Owsiak D']</t>
  </si>
  <si>
    <t>Exposure of Keratinocytes to Candida Albicans in the Context of Atopic Milieu Induces Changes in the Surface Glycosylation Pattern of Small Extracellular Vesicles to Enhance Their Propensity to Interact With Inhibitory Siglec Receptors</t>
  </si>
  <si>
    <t>9-Jun-2022</t>
  </si>
  <si>
    <t>13:884530</t>
  </si>
  <si>
    <t>https://pubmed.ncbi.nlm.nih.gov/35784319</t>
  </si>
  <si>
    <t>https://europepmc.org/abstract/MED/35784319</t>
  </si>
  <si>
    <t>['Podobas EI', 'Gutowska-Owsiak D', 'Moretti S', 'Poznański J', 'Kulińczak M', 'Grynberg M', 'Gruca A', 'Bonna A', 'Płonka D', 'Frączyk T', 'Ogg G', 'Bal W']</t>
  </si>
  <si>
    <t>Corrigendum: Ni(2+)-assisted hydrolysis may affect the human proteome; filaggrin degradation ex vivo as an example of possible consequences</t>
  </si>
  <si>
    <t>12-Dec-2022</t>
  </si>
  <si>
    <t>Frontiers in molecular biosciences</t>
  </si>
  <si>
    <t>9:1101224</t>
  </si>
  <si>
    <t>https://pubmed.ncbi.nlm.nih.gov/36579185</t>
  </si>
  <si>
    <t>https://europepmc.org/abstract/MED/36579185</t>
  </si>
  <si>
    <t>['Jeewandara C', 'Aberathna IS', 'Dayarathna S', 'Nimasha T', 'Ranasinghe T', 'Jayamali J', 'Kamaladasa A', 'Karunanada M', 'Perera L', 'Ogg GS', 'Malavige GN']</t>
  </si>
  <si>
    <t>Comparison of the kinetics and magnitude of antibody responses to different SARS-CoV-2 proteins in Sinopharm/BBIBP-CorV vaccinees following the BNT162b2 booster or natural infection</t>
  </si>
  <si>
    <t>13-Oct-2022</t>
  </si>
  <si>
    <t>17(10):e0274845</t>
  </si>
  <si>
    <t>https://pubmed.ncbi.nlm.nih.gov/36227884</t>
  </si>
  <si>
    <t>https://europepmc.org/abstract/MED/36227884</t>
  </si>
  <si>
    <t>['Jeewandara C', 'Jayampathi KACS', 'Ranasinghe T', 'Aberathna IS', 'Gunasekara B', 'Danasekara S', 'Nimasha T', 'Kuruppu H', 'Dissanayake O', 'Gamalath N', 'Ekanayake D', 'Jayamali J', 'Somathilake G', 'Guruge D', 'Wijayamuni R', 'Kamaladasa A', 'Ogg GS', 'Malavige GN']</t>
  </si>
  <si>
    <t>Antibody responses to Sinopharm/BBIBP-CorV in pregnant mothers in Sri Lanka</t>
  </si>
  <si>
    <t>18-Jul-2022</t>
  </si>
  <si>
    <t>2(7):e0000607</t>
  </si>
  <si>
    <t>https://pubmed.ncbi.nlm.nih.gov/36962461</t>
  </si>
  <si>
    <t>https://europepmc.org/abstract/MED/36962461</t>
  </si>
  <si>
    <t>['Ranasinghe D', 'Jayathilaka D', 'Jeewandara C', 'Gunasinghe D', 'Ariyaratne D', 'Jayadas TTP', 'Kuruppu H', 'Wijesinghe A', 'Bary FF', 'Madhusanka D', 'Pushpakumara PD', 'Guruge D', 'Wijayamuni R', 'Ogg GS', 'Malavige GN']</t>
  </si>
  <si>
    <t>Molecular Epidemiology of AY.28 and AY.104 Delta Sub-lineages in Sri Lanka</t>
  </si>
  <si>
    <t>21-Jun-2022</t>
  </si>
  <si>
    <t>Frontiers in public health</t>
  </si>
  <si>
    <t>10:873633</t>
  </si>
  <si>
    <t>https://pubmed.ncbi.nlm.nih.gov/35801250</t>
  </si>
  <si>
    <t>https://europepmc.org/abstract/MED/35801250</t>
  </si>
  <si>
    <t>Ni(2+)-Assisted Hydrolysis May Affect the Human Proteome; Filaggrin Degradation Ex Vivo as an Example of Possible Consequences</t>
  </si>
  <si>
    <t>9:828674</t>
  </si>
  <si>
    <t>https://pubmed.ncbi.nlm.nih.gov/35359602</t>
  </si>
  <si>
    <t>https://europepmc.org/abstract/MED/35359602</t>
  </si>
  <si>
    <t>['Ariyaratne D', 'Gomes L', 'Jayadas TTP', 'Kuruppu H', 'Kodituwakku L', 'Jeewandara C', 'Pannila Hetti N', 'Dheerasinghe A', 'Samaraweera S', 'Ogg GS', 'Malavige GN']</t>
  </si>
  <si>
    <t>Epidemiological and virological factors determining dengue transmission in Sri Lanka during the COVID-19 pandemic</t>
  </si>
  <si>
    <t>3-Aug-2022</t>
  </si>
  <si>
    <t>2(8):e0000399</t>
  </si>
  <si>
    <t>https://pubmed.ncbi.nlm.nih.gov/36962516</t>
  </si>
  <si>
    <t>https://europepmc.org/abstract/MED/36962516</t>
  </si>
  <si>
    <t>['Jeewandara C', 'Guruge D', 'Pushpakumara PD', 'Kamaladasa A', 'Aberathna IS', 'Ramu ST', 'Gunasekera B', 'Wijesinghe A', 'Dissanayake O', 'Kuruppu H', 'Ranasinghe T', 'Jayathilaka D', 'Dayarathna S', 'Ekanayake D', 'Jayamali J', 'Gamalath N', 'Mudunkotiwa A', 'Somathilake G', 'Dissanayake M', 'Harvie M', 'Nimasha T', 'Madusanka D', 'Jayadas T', 'Wijayamuni R', 'Schimanski L', 'Rijal P', 'Tan TK', 'Townsend A', 'Ogg GS', 'Malavige GN']</t>
  </si>
  <si>
    <t>Immune Responses to a Single Dose of the AZD1222/Covishield Vaccine at 16 Weeks in Individuals in Sri Lanka</t>
  </si>
  <si>
    <t>8-Nov-2021</t>
  </si>
  <si>
    <t>207(11):2681-2687</t>
  </si>
  <si>
    <t>https://pubmed.ncbi.nlm.nih.gov/34750205</t>
  </si>
  <si>
    <t>https://journals.aai.org/jimmunol/article-lookup/doi/10.4049/jimmunol.2100762</t>
  </si>
  <si>
    <t>['de Silva TI', 'Liu G', 'Lindsey BB', 'Dong D', 'Moore SC', 'Hsu NS', 'Shah D', 'Wellington D', 'Mentzer AJ', 'Angyal A', 'Brown R', 'Parker MD', 'Ying Z', 'Yao X', 'Turtle L', 'Dunachie S', 'Maini MK', 'Ogg G', 'Knight JC', 'Peng Y', 'Rowland-Jones SL', 'Dong T']</t>
  </si>
  <si>
    <t>The impact of viral mutations on recognition by SARS-CoV-2 specific T cells</t>
  </si>
  <si>
    <t>19-Nov-2021</t>
  </si>
  <si>
    <t>iScience</t>
  </si>
  <si>
    <t>24(11):103353</t>
  </si>
  <si>
    <t>https://pubmed.ncbi.nlm.nih.gov/34729465</t>
  </si>
  <si>
    <t>https://linkinghub.elsevier.com/retrieve/pii/S2589-0042(21)01322-5</t>
  </si>
  <si>
    <t>27-Oct-2021</t>
  </si>
  <si>
    <t>https://pubmed.ncbi.nlm.nih.gov/34729569</t>
  </si>
  <si>
    <t>https://europepmc.org/abstract/MED/34729569</t>
  </si>
  <si>
    <t>['Jeewandara C', 'Aberathna IS', 'Pushpakumara PD', 'Kamaladasa A', 'Guruge D', 'Wijesinghe A', 'Gunasekera B', 'Tanussiya S', 'Kuruppu H', 'Ranasinghe T', 'Dayarathne S', 'Dissanayake O', 'Gamalath N', 'Ekanayake D', 'Jayamali J', 'Jayathilaka D', 'Dissanayake M', 'Jayadas TT', 'Mudunkotuwa A', 'Somathilake G', 'Harvie M', 'Nimasha T', 'Danasekara S', 'Wijayamuni R', 'Schimanski L', 'Rijal P', 'Tan TK', 'Dong T', 'Townsend A', 'Ogg GS', 'Malavige GN']</t>
  </si>
  <si>
    <t>Persistence of antibody and T cell responses to the Sinopharm/BBIBP-CorV vaccine in Sri Lankan individuals</t>
  </si>
  <si>
    <t>https://pubmed.ncbi.nlm.nih.gov/34704105</t>
  </si>
  <si>
    <t>https://europepmc.org/abstract/MED/34704105</t>
  </si>
  <si>
    <t>['Youngs J', 'Provine NM', 'Lim N', 'Sharpe HR', 'Amini A', 'Chen YL', 'Luo J', 'Edmans MD', 'Zacharopoulou P', 'Chen W', 'Sampson O', 'Paton R', 'Hurt WJ', 'Duncan DA', 'McNaughton AL', 'Miao VN', 'Leaver S', 'Wyncoll DLA', 'Ball J', 'Hopkins P', 'Skelly DT', 'Barnes E', 'Dunachie S', 'Ogg G', 'Lambe T', 'Pavord I', 'Shalek AK', 'Thompson CP', 'Xue L', 'Macallan DC', 'Goulder P', 'Klenerman P', 'Bicanic T']</t>
  </si>
  <si>
    <t>Identification of immune correlates of fatal outcomes in critically ill COVID-19 patients</t>
  </si>
  <si>
    <t>16-Sep-2021</t>
  </si>
  <si>
    <t>PLoS pathogens</t>
  </si>
  <si>
    <t>17(9):e1009804</t>
  </si>
  <si>
    <t>https://pubmed.ncbi.nlm.nih.gov/34529726</t>
  </si>
  <si>
    <t>https://europepmc.org/abstract/MED/34529726</t>
  </si>
  <si>
    <t>['Kamaladasa A', 'Gunasekara B', 'Jeewandara C', 'Jayathilaka D', 'Wijewickrama A', 'Guruge D', 'Wijayamuni R', 'Tan TK', 'Ogg GS', 'Townsend A', 'Malavige GN']</t>
  </si>
  <si>
    <t>Comparison of two assays to detect IgG antibodies to the receptor binding domain of SARS‑CoV‑2 as a surrogate marker for assessing neutralizing antibodies in COVID-19 patients</t>
  </si>
  <si>
    <t>20-Jun-2021</t>
  </si>
  <si>
    <t>International journal of infectious diseases : I : official publication of the       International Society for Infectious Diseases</t>
  </si>
  <si>
    <t>109:85-89</t>
  </si>
  <si>
    <t>https://pubmed.ncbi.nlm.nih.gov/34161801</t>
  </si>
  <si>
    <t>https://www.clinicalkey.com/content/playBy/pii?v=S1201-9712(21)00520-8</t>
  </si>
  <si>
    <t>['Jeewandara C', 'Kamaladasa A', 'Pushpakumara PD', 'Jayathilaka D', 'Aberathna IS', 'Danasekara DRSR', 'Guruge D', 'Ranasinghe T', 'Dayarathna S', 'Pathmanathan T', 'Somathilake G', 'Deshan Madhusanka PA', 'Ramu ST', 'Pramanayagam Jayadas TT', 'Kuruppu H', 'Wijesinghe A', 'Thashmi Nimasha HM', 'Milroy D', 'Nandasena AA', 'Nilanka Sanjeewani PKG', 'Wijayamuni R', 'Samaraweera S', 'Schimanski L', 'Tan TK', 'Dong T', 'Ogg GS', 'Townsend A', 'Malavige GN']</t>
  </si>
  <si>
    <t>Immune responses to a single dose of the AZD1222/Covishield vaccine in health care workers</t>
  </si>
  <si>
    <t>29-Jul-2021</t>
  </si>
  <si>
    <t>12(1):4617</t>
  </si>
  <si>
    <t>https://pubmed.ncbi.nlm.nih.gov/34326317</t>
  </si>
  <si>
    <t>https://europepmc.org/abstract/MED/34326317</t>
  </si>
  <si>
    <t>['Luo J', 'Chen YL', 'Chen W', 'Duncan DA', 'Mentzer A', 'Knight JC', 'Ogg G', 'Klenerman P', 'Pavord ID', 'Xue L']</t>
  </si>
  <si>
    <t>Pre-existing asthma as a comorbidity does not modify cytokine responses and severity of COVID-19</t>
  </si>
  <si>
    <t>Allergy, asthma, and clinical immunology : official journal of the Canadian       Society of Allergy and Clinical Immunology</t>
  </si>
  <si>
    <t>17(1):67</t>
  </si>
  <si>
    <t>https://pubmed.ncbi.nlm.nih.gov/34238349</t>
  </si>
  <si>
    <t>https://aacijournal.biomedcentral.com/articles/10.1186/s13223-021-00569-8</t>
  </si>
  <si>
    <t>['Cotton RN', 'Wegrecki M', 'Cheng TY', 'Chen YL', 'Veerapen N', 'Le Nours J', 'Orgill DP', 'Pomahac B', 'Talbot SG', 'Willis R', 'Altman JD', 'de Jong A', 'Van Rhijn I', 'Clark RA', 'Besra GS', 'Ogg G', 'Rossjohn J', 'Moody DB']</t>
  </si>
  <si>
    <t>CD1a selectively captures endogenous cellular lipids that broadly block T cell response</t>
  </si>
  <si>
    <t>5-Jul-2021</t>
  </si>
  <si>
    <t>The Journal of experimental medicine  R</t>
  </si>
  <si>
    <t>218(7):e20202699</t>
  </si>
  <si>
    <t>https://pubmed.ncbi.nlm.nih.gov/33961028</t>
  </si>
  <si>
    <t>https://europepmc.org/abstract/MED/33961028</t>
  </si>
  <si>
    <t>['Klenerman P', 'Ogg G', 'Salio M']</t>
  </si>
  <si>
    <t>CD1-MR1 EMBO workshop: Beyond MHC-restricted lymphocytes, Oxford September 2019</t>
  </si>
  <si>
    <t>26-Mar-2021</t>
  </si>
  <si>
    <t>Molecular immunology</t>
  </si>
  <si>
    <t>134:170-171</t>
  </si>
  <si>
    <t>Congress | Editorial | Introductory Journal Article</t>
  </si>
  <si>
    <t>https://pubmed.ncbi.nlm.nih.gov/33780684</t>
  </si>
  <si>
    <t>https://linkinghub.elsevier.com/retrieve/pii/S0161-5890(21)00019-5</t>
  </si>
  <si>
    <t>['Pushpakumara PD', 'Madhusanka D', 'Dhanasekara S', 'Jeewandara C', 'Ogg GS', 'Malavige GN']</t>
  </si>
  <si>
    <t>Identification of Novel Candidate CD8(+) T Cell Epitopes of the SARS-CoV2 with Homology to Other Seasonal Coronaviruses</t>
  </si>
  <si>
    <t>24-May-2021</t>
  </si>
  <si>
    <t>Viruses</t>
  </si>
  <si>
    <t>13(6):972</t>
  </si>
  <si>
    <t>https://pubmed.ncbi.nlm.nih.gov/34073934</t>
  </si>
  <si>
    <t>https://europepmc.org/abstract/MED/34073934</t>
  </si>
  <si>
    <t>['Hardman CS', 'Chen YL', 'Salimi M', 'Nahler J', 'Corridoni D', 'Jagielowicz M', 'Fonseka CL', 'Johnson D', 'Repapi E', 'Cousins DJ', 'Barlow JL', 'McKenzie ANJ', 'Simmons A', 'Ogg G']</t>
  </si>
  <si>
    <t>IL-6 effector function of group 2 innate lymphoid cells (ILC2) is NOD2 dependent</t>
  </si>
  <si>
    <t>21-May-2021</t>
  </si>
  <si>
    <t>6(59):eabe5084</t>
  </si>
  <si>
    <t>https://pubmed.ncbi.nlm.nih.gov/34021026</t>
  </si>
  <si>
    <t>https:///www.science.org/doi/10.1126/sciimmunol.abe5084?url_ver=Z39.88-2003&amp;rfr_id=ori:rid:crossref.org&amp;rfr_dat=cr_pub  0pubmed</t>
  </si>
  <si>
    <t>['Ogbe A', 'Kronsteiner B', 'Skelly DT', 'Pace M', 'Brown A', 'Adland E', 'Adair K', 'Akhter HD', 'Ali M', 'Ali SE', 'Angyal A', 'Ansari MA', 'Arancibia-Cárcamo CV', 'Brown H', 'Chinnakannan S', 'Conlon C', 'de Lara C', 'de Silva T', 'Dold C', 'Dong T', 'Donnison T', 'Eyre D', 'Flaxman A', 'Fletcher H', 'Gardner J', 'Grist JT', 'Hackstein CP', 'Jaruthamsophon K', 'Jeffery K', 'Lambe T', 'Lee L', 'Li W', 'Lim N', 'Matthews PC', 'Mentzer AJ', 'Moore SC', 'Naisbitt DJ', 'Ogese M', 'Ogg G', 'Openshaw P', 'Pirmohamed M', 'Pollard AJ', 'Ramamurthy N', 'Rongkard P', 'Rowland-Jones S', 'Sampson O', 'Screaton G', 'Sette A', 'Stafford L', 'Thompson C', 'Thomson PJ', 'Thwaites R', 'Vieira V', 'Weiskopf D', 'Zacharopoulou P', 'Turtle L', 'Klenerman P', 'Goulder P', 'Frater J', 'Barnes E', 'Dunachie S']</t>
  </si>
  <si>
    <t>T cell assays differentiate clinical and subclinical SARS-CoV-2 infections from cross-reactive antiviral responses</t>
  </si>
  <si>
    <t>12(1):2055</t>
  </si>
  <si>
    <t>https://pubmed.ncbi.nlm.nih.gov/33824342</t>
  </si>
  <si>
    <t>https://europepmc.org/abstract/MED/33824342</t>
  </si>
  <si>
    <t>EAACI Biologicals Guidelines-dupilumab for children and adults with moderate-to-severe atopic dermatitis</t>
  </si>
  <si>
    <t>27-Dec-2020</t>
  </si>
  <si>
    <t>76(4):988-1009</t>
  </si>
  <si>
    <t>https://pubmed.ncbi.nlm.nih.gov/33538044</t>
  </si>
  <si>
    <t>https://onlinelibrary.wiley.com/doi/10.1111/all.14690</t>
  </si>
  <si>
    <t>['de Jong A', 'Ogg G']</t>
  </si>
  <si>
    <t>CD1a function in human skin disease</t>
  </si>
  <si>
    <t>130:14-19</t>
  </si>
  <si>
    <t>https://pubmed.ncbi.nlm.nih.gov/33348245</t>
  </si>
  <si>
    <t>https://linkinghub.elsevier.com/retrieve/pii/S0161-5890(20)30567-8</t>
  </si>
  <si>
    <t>['Reynolds G', 'Vegh P', 'Fletcher J', 'Poyner EFM', 'Stephenson E', 'Goh I', 'Botting RA', 'Huang N', 'Olabi B', 'Dubois A', 'Dixon D', 'Green K', 'Maunder D', 'Engelbert J', 'Efremova M', 'Polański K', 'Jardine L', 'Jones C', 'Ness T', 'Horsfall D', 'McGrath J', 'Carey C', 'Popescu DM', 'Webb S', 'Wang XN', 'Sayer B', 'Park JE', 'Negri VA', 'Belokhvostova D', 'Lynch MD', 'McDonald D', 'Filby A', 'Hagai T', 'Meyer KB', 'Husain A', 'Coxhead J', 'Vento-Tormo R', 'Behjati S', 'Lisgo S', 'Villani AC', 'Bacardit J', 'Jones PH', "O'Toole EA", 'Ogg GS', 'Rajan N', 'Reynolds NJ', 'Teichmann SA', 'Watt FM', 'Haniffa M']</t>
  </si>
  <si>
    <t>Developmental cell programs are co-opted in inflammatory skin disease</t>
  </si>
  <si>
    <t>Science (New York, N.Y.)</t>
  </si>
  <si>
    <t>371(6527):eaba6500</t>
  </si>
  <si>
    <t>https://pubmed.ncbi.nlm.nih.gov/33479125</t>
  </si>
  <si>
    <t>https:///www.science.org/doi/10.1126/science.aba6500?url_ver=Z39.88-2003&amp;rfr_id=ori:rid:crossref.org&amp;rfr_dat=cr_pub  0pubmed</t>
  </si>
  <si>
    <t>['Jeewandara C', 'Jayathilaka D', 'Gomes L', 'Wijewickrama A', 'Narangoda E', 'Idampitiya D', 'Guruge D', 'Wijayamuni R', 'Manilgama S', 'Ogg GS', 'Tan CW', 'Wang LF', 'Malavige GN']</t>
  </si>
  <si>
    <t>SARS-CoV-2 neutralizing antibodies in patients with varying severity of acute COVID-19 illness</t>
  </si>
  <si>
    <t>21-Jan-2021</t>
  </si>
  <si>
    <t>11(1):2062</t>
  </si>
  <si>
    <t>https://pubmed.ncbi.nlm.nih.gov/33479465</t>
  </si>
  <si>
    <t>https://europepmc.org/abstract/MED/33479465</t>
  </si>
  <si>
    <t>['Cotton RN', 'Cheng TY', 'Wegrecki M', 'Le Nours J', 'Orgill DP', 'Pomahac B', 'Talbot SG', 'Willis RA', 'Altman JD', 'de Jong A', 'Ogg G', 'Van Rhijn I', 'Rossjohn J', 'Clark RA', 'Moody DB']</t>
  </si>
  <si>
    <t>Human skin is colonized by T cells that recognize CD1a independently of lipid</t>
  </si>
  <si>
    <t>4-Jan-2021</t>
  </si>
  <si>
    <t>131(1):e140706</t>
  </si>
  <si>
    <t>https://pubmed.ncbi.nlm.nih.gov/33393500</t>
  </si>
  <si>
    <t>https://europepmc.org/abstract/MED/33393500</t>
  </si>
  <si>
    <t>['Agache I', 'Rocha C', 'Pereira A', 'Song Y', 'Alonso-Coello P', 'Solà I', 'Beltran J', 'Posso M', 'Akdis CA', 'Akdis M', 'Brockow K', 'Chivato T', 'Del Giacco S', 'Eiwegger T', 'Eyerich K', 'Giménez-Arnau A', 'Gutermuth J', 'Guttman-Yassky E', 'Maurer M', 'Ogg G', 'Ong P', "O'Mahony L", 'Schwarze J', 'Werfel T', 'Canelo-Aybar C', 'Palomares O', 'Jutel M']</t>
  </si>
  <si>
    <t>Efficacy and safety of treatment with omalizumab for chronic spontaneous urticaria: A systematic review for the EAACI Biologicals Guidelines</t>
  </si>
  <si>
    <t>7-Sep-2020</t>
  </si>
  <si>
    <t>76(1):59-70</t>
  </si>
  <si>
    <t>https://pubmed.ncbi.nlm.nih.gov/32767573</t>
  </si>
  <si>
    <t>https://onlinelibrary.wiley.com/doi/10.1111/all.14547</t>
  </si>
  <si>
    <t>['Agache I', 'Song Y', 'Posso M', 'Alonso-Coello P', 'Rocha C', 'Solà I', 'Beltran J', 'Akdis CA', 'Akdis M', 'Brockow K', 'Chivato T', 'Del Giacco S', 'Eiwegger T', 'Eyerich K', 'Giménez-Arnau A', 'Gutermuth J', 'Guttman-Yassky E', 'Maurer M', 'Ogg G', 'Ong PY', "O'Mahony L", 'Schwarze J', 'Werfel T', 'Canelo-Aybar C', 'Palomares O', 'Jutel M']</t>
  </si>
  <si>
    <t>Efficacy and safety of dupilumab for moderate-to-severe atopic dermatitis: A systematic review for the EAACI biologicals guidelines</t>
  </si>
  <si>
    <t>4-Oct-2020</t>
  </si>
  <si>
    <t>76(1):45-58</t>
  </si>
  <si>
    <t>https://pubmed.ncbi.nlm.nih.gov/32691892</t>
  </si>
  <si>
    <t>https://onlinelibrary.wiley.com/doi/10.1111/all.14510</t>
  </si>
  <si>
    <t>['Nussbaum L', 'Chen YL', 'Ogg GS']</t>
  </si>
  <si>
    <t>Role of regulatory T cells in psoriasis pathogenesis and treatment</t>
  </si>
  <si>
    <t>184(1):14-24</t>
  </si>
  <si>
    <t>https://pubmed.ncbi.nlm.nih.gov/32628773</t>
  </si>
  <si>
    <t>https://academic.oup.com/bjd/article-lookup/doi/10.1111/bjd.19380</t>
  </si>
  <si>
    <t>['Jeewandara C', 'Jayathilaka D', 'Ranasinghe D', 'Hsu NS', 'Ariyaratne D', 'Jayadas TT', 'Panambara Arachchige DM', 'Lindsey BB', 'Gomes L', 'Parker MD', 'Wijewickrama A', 'Karunaratne M', 'Ogg GS', 'de Silva TI', 'Malavige GN']</t>
  </si>
  <si>
    <t>Genomic and Epidemiological Analysis of SARS-CoV-2 Viruses in Sri Lanka</t>
  </si>
  <si>
    <t>Frontiers in microbiology</t>
  </si>
  <si>
    <t>12:722838</t>
  </si>
  <si>
    <t>https://pubmed.ncbi.nlm.nih.gov/34603246</t>
  </si>
  <si>
    <t>https://europepmc.org/abstract/MED/34603246</t>
  </si>
  <si>
    <t>['Jeewandara C', 'Guruge D', 'Jayathilaka D', 'Deshan Madhusanka PA', 'Pushpakumara PD', 'Tanussiya Ramu S', 'Sepali Aberathna I', 'Saubhagya Rasikangani Danasekara DR', 'Pathmanathan T', 'Gunatilaka B', 'Malavige S', 'Dias Y', 'Wijayamuni R', 'Ogg GS', 'Malavige GN']</t>
  </si>
  <si>
    <t>Transmission dynamics, clinical characteristics and sero-surveillance in the COVID-19 outbreak in a population dense area of Colombo, Sri Lanka April- May 2020</t>
  </si>
  <si>
    <t>16(11):e0257548</t>
  </si>
  <si>
    <t>https://pubmed.ncbi.nlm.nih.gov/34748557</t>
  </si>
  <si>
    <t>https://europepmc.org/abstract/MED/34748557</t>
  </si>
  <si>
    <t>['Jeewandara C', 'Guruge D', 'Abyrathna IS', 'Danasekara S', 'Gunasekera B', 'Pushpakumara PD', 'Madhusanka D', 'Jayathilaka D', 'Ranasinghe T', 'Somathilake G', 'Tanussiya S', 'Jayadas TT', 'Kuruppu H', 'Thashmi N', 'Harvie M', 'Wijayamuni R', 'Schimanski L', 'Tan TK', 'Rijal P', 'Xiao J', 'Ogg GS', 'Townsend A', 'Malavige GN']</t>
  </si>
  <si>
    <t>Seroprevalence of SARS-CoV-2 Infection in the Colombo Municipality Region, Sri Lanka</t>
  </si>
  <si>
    <t>12-Nov-2021</t>
  </si>
  <si>
    <t>9:724398</t>
  </si>
  <si>
    <t>https://pubmed.ncbi.nlm.nih.gov/34869146</t>
  </si>
  <si>
    <t>https://europepmc.org/abstract/MED/34869146</t>
  </si>
  <si>
    <t>['Silva T', 'Jeewandara C', 'Gomes L', 'Gangani C', 'Mahapatuna SD', 'Pathmanathan T', 'Wijewickrama A', 'Ogg GS', 'Malavige GN']</t>
  </si>
  <si>
    <t>Urinary leukotrienes and histamine in patients with varying severity of acute dengue</t>
  </si>
  <si>
    <t>16(2):e0245926</t>
  </si>
  <si>
    <t>https://pubmed.ncbi.nlm.nih.gov/33544746</t>
  </si>
  <si>
    <t>https://europepmc.org/abstract/MED/33544746</t>
  </si>
  <si>
    <t>['Shyamali NLA', 'Mahapatuna SD', 'Gomes L', 'Wijewickrama A', 'Ogg GS', 'Malavige GN']</t>
  </si>
  <si>
    <t>Risk Factors for Elevated Serum Lipopolysaccharide in Acute Dengue and Association with Clinical Disease Severity</t>
  </si>
  <si>
    <t>16-Nov-2020</t>
  </si>
  <si>
    <t>Tropical medicine and infectious disease</t>
  </si>
  <si>
    <t>5(4):170</t>
  </si>
  <si>
    <t>https://pubmed.ncbi.nlm.nih.gov/33207759</t>
  </si>
  <si>
    <t>https://europepmc.org/abstract/MED/33207759</t>
  </si>
  <si>
    <t>['Dayarathna S', 'Jeewandara C', 'Gomes L', 'Somathilaka G', 'Jayathilaka D', 'Vimalachandran V', 'Wijewickrama A', 'Narangoda E', 'Idampitiya D', 'Ogg GS', 'Malavige GN']</t>
  </si>
  <si>
    <t>Similarities and differences between the 'cytokine storms' in acute dengue and COVID-19</t>
  </si>
  <si>
    <t>10(1):19839</t>
  </si>
  <si>
    <t>https://pubmed.ncbi.nlm.nih.gov/33199778</t>
  </si>
  <si>
    <t>https://europepmc.org/abstract/MED/33199778</t>
  </si>
  <si>
    <t>['Peng Y', 'Mentzer AJ', 'Liu G', 'Yao X', 'Yin Z', 'Dong D', 'Dejnirattisai W', 'Rostron T', 'Supasa P', 'Liu C', 'López-Camacho C', 'Slon-Campos J', 'Zhao Y', 'Stuart DI', 'Paesen GC', 'Grimes JM', 'Antson AA', 'Bayfield OW', 'Hawkins DEDP', 'Ker DS', 'Wang B', 'Turtle L', 'Subramaniam K', 'Thomson P', 'Zhang P', 'Dold C', 'Ratcliff J', 'Simmonds P', 'de Silva T', 'Sopp P', 'Wellington D', 'Rajapaksa U', 'Chen YL', 'Salio M', 'Napolitani G', 'Paes W', 'Borrow P', 'Kessler BM', 'Fry JW', 'Schwabe NF', 'Semple MG', 'Baillie JK', 'Moore SC', 'Openshaw PJM', 'Ansari MA', 'Dunachie S', 'Barnes E', 'Frater J', 'Kerr G', 'Goulder P', 'Lockett T', 'Levin R', 'Zhang Y', 'Jing R', 'Ho LP', 'Cornall RJ', 'Conlon CP', 'Klenerman P', 'Screaton GR', 'Mongkolsapaya J', 'McMichael A', 'Knight JC', 'Ogg G', 'Dong T']</t>
  </si>
  <si>
    <t>Broad and strong memory CD4(+) and CD8(+) T cells induced by SARS-CoV-2 in UK convalescent individuals following COVID-19</t>
  </si>
  <si>
    <t>4-Sep-2020</t>
  </si>
  <si>
    <t>21(11):1336-1345</t>
  </si>
  <si>
    <t>https://europepmc.org/abstract/MED/32887977</t>
  </si>
  <si>
    <t>['Zhao Y', 'Qin L', 'Zhang P', 'Li K', 'Liang L', 'Sun J', 'Xu B', 'Dai Y', 'Li X', 'Zhang C', 'Peng Y', 'Feng Y', 'Li A', 'Hu Z', 'Xiang H', 'Ogg G', 'Ho LP', 'McMichael A', 'Jin R', 'Knight JC', 'Dong T', 'Zhang Y']</t>
  </si>
  <si>
    <t>Longitudinal COVID-19 profiling associates IL-1RA and IL-10 with disease severity and RANTES with mild disease</t>
  </si>
  <si>
    <t>9-Jul-2020</t>
  </si>
  <si>
    <t>5(13):e139834</t>
  </si>
  <si>
    <t>https://pubmed.ncbi.nlm.nih.gov/32501293</t>
  </si>
  <si>
    <t>https://europepmc.org/abstract/MED/32501293</t>
  </si>
  <si>
    <t>['Peng Y', 'Mentzer AJ', 'Liu G', 'Yao X', 'Yin Z', 'Dong D', 'Dejnirattisai W', 'Rostron T', 'Supasa P', 'Liu C', 'Lopez-Camacho C', 'Slon-Campos J', 'Zhao Y', 'Stuart D', 'Paeson G', 'Grimes J', 'Antson F', 'Bayfield OW', 'Hawkins DE', 'Ker DS', 'Turtle L', 'Subramaniam K', 'Thomson P', 'Zhang P', 'Dold C', 'Ratcliff J', 'Simmonds P', 'de Silva T', 'Sopp P', 'Wellington D', 'Rajapaksa U', 'Chen YL', 'Salio M', 'Napolitani G', 'Paes W', 'Borrow P', 'Kessler B', 'Fry JW', 'Schwabe NF', 'Semple MG', 'Baillie KJ', 'Moore S', 'Openshaw PJ', 'Ansari A', 'Dunachie S', 'Barnes E', 'Frater J', 'Kerr G', 'Goulder P', 'Lockett T', 'Levin R', 'Cornall RJ', 'Conlon C', 'Klenerman P', 'McMichael A', 'Screaton G', 'Mongkolsapaya J', 'Knight JC', 'Ogg G', 'Dong T']</t>
  </si>
  <si>
    <t>Broad and strong memory CD4 (+) and CD8 (+) T cells induced by SARS-CoV-2 in UK convalescent COVID-19 patients</t>
  </si>
  <si>
    <t>bioRxiv : the preprint server for biology</t>
  </si>
  <si>
    <t>https://pubmed.ncbi.nlm.nih.gov/32577665</t>
  </si>
  <si>
    <t>https://www.ncbi.nlm.nih.gov/pmc/articles/pmid/32577665/</t>
  </si>
  <si>
    <t>['Chen YL', 'Hardman CS', 'Yadava K', 'Ogg G']</t>
  </si>
  <si>
    <t>Innate Lymphocyte Mechanisms in Skin Diseases</t>
  </si>
  <si>
    <t>26-Apr-2020</t>
  </si>
  <si>
    <t>Annual review of immunology</t>
  </si>
  <si>
    <t>38:171-202</t>
  </si>
  <si>
    <t>https://pubmed.ncbi.nlm.nih.gov/32340577</t>
  </si>
  <si>
    <t>https://www.annualreviews.org/content/journals/10.1146/annurev-immunol-082919-093554?crawler=true&amp;mimetype=application/pdf</t>
  </si>
  <si>
    <t>['Wijesinghe A', 'Gamage J', 'Goonewardena H', 'Gomes L', 'Jayathilaka D', 'Wijeratne DT', 'de Alwis R', 'Jeewandara C', 'Wijewickrama A', 'Ogg GS', 'Malavige GN']</t>
  </si>
  <si>
    <t>Phenotype and functionality of follicular helper T cells in patients with acute dengue infection</t>
  </si>
  <si>
    <t>8-Apr-2020</t>
  </si>
  <si>
    <t>27(1):50</t>
  </si>
  <si>
    <t>https://pubmed.ncbi.nlm.nih.gov/32264870</t>
  </si>
  <si>
    <t>https://jbiomedsci.biomedcentral.com/articles/10.1186/s12929-020-00641-2</t>
  </si>
  <si>
    <t>['Chen YL', 'Gomes T', 'Hardman CS', 'Vieira Braga FA', 'Gutowska-Owsiak D', 'Salimi M', 'Gray N', 'Duncan DA', 'Reynolds G', 'Johnson D', 'Salio M', 'Cerundolo V', 'Barlow JL', 'McKenzie ANJ', 'Teichmann SA', 'Haniffa M', 'Ogg G']</t>
  </si>
  <si>
    <t>Re-evaluation of human BDCA-2+ DC during acute sterile skin inflammation</t>
  </si>
  <si>
    <t>2-Mar-2020</t>
  </si>
  <si>
    <t>217(3):jem.20190811</t>
  </si>
  <si>
    <t>https://pubmed.ncbi.nlm.nih.gov/31845972</t>
  </si>
  <si>
    <t>https://europepmc.org/abstract/MED/31845972</t>
  </si>
  <si>
    <t>['Ogg G']</t>
  </si>
  <si>
    <t>Natural killer cells get under your skin</t>
  </si>
  <si>
    <t>26-Feb-2020</t>
  </si>
  <si>
    <t>12(532):eaba9181</t>
  </si>
  <si>
    <t>https://pubmed.ncbi.nlm.nih.gov/32102935</t>
  </si>
  <si>
    <t>https:///www.science.org/doi/10.1126/scitranslmed.aba9181?url_ver=Z39.88-2003&amp;rfr_id=ori:rid:crossref.org&amp;rfr_dat=cr_pub  0pubmed</t>
  </si>
  <si>
    <t>['Gutowska-Owsiak D', 'Podobas EI', 'Eggeling C', 'Ogg GS', 'Bernardino de la Serna J']</t>
  </si>
  <si>
    <t>Addressing Differentiation in Live Human Keratinocytes by Assessment of Membrane Packing Order</t>
  </si>
  <si>
    <t>21-Oct-2020</t>
  </si>
  <si>
    <t>Frontiers in cell and developmental biology</t>
  </si>
  <si>
    <t>8:573230</t>
  </si>
  <si>
    <t>https://pubmed.ncbi.nlm.nih.gov/33195206</t>
  </si>
  <si>
    <t>https://europepmc.org/abstract/MED/33195206</t>
  </si>
  <si>
    <t>['Lee CH', 'Salio M', 'Napolitani G', 'Ogg G', 'Simmons A', 'Koohy H']</t>
  </si>
  <si>
    <t>Predicting Cross-Reactivity and Antigen Specificity of T Cell Receptors</t>
  </si>
  <si>
    <t>22-Oct-2020</t>
  </si>
  <si>
    <t>11:565096</t>
  </si>
  <si>
    <t>https://pubmed.ncbi.nlm.nih.gov/33193332</t>
  </si>
  <si>
    <t>https://europepmc.org/abstract/MED/33193332</t>
  </si>
  <si>
    <t>['Pushpakumara PD', 'Jeewandara C', 'Wijesinghe A', 'Gomes L', 'Ogg GS', 'Goonasekara CL', 'Malavige GN']</t>
  </si>
  <si>
    <t>Identification of Immune Responses to Japanese Encephalitis Virus Specific T Cell Epitopes</t>
  </si>
  <si>
    <t>12-Feb-2020</t>
  </si>
  <si>
    <t>8:19</t>
  </si>
  <si>
    <t>https://pubmed.ncbi.nlm.nih.gov/32117854</t>
  </si>
  <si>
    <t>https://europepmc.org/abstract/MED/32117854</t>
  </si>
  <si>
    <t>Dysfunctional Innate Immune Responses and Severe Dengue</t>
  </si>
  <si>
    <t>23-Oct-2020</t>
  </si>
  <si>
    <t>Frontiers in cellular and infection microbiology</t>
  </si>
  <si>
    <t>10:590004</t>
  </si>
  <si>
    <t>https://pubmed.ncbi.nlm.nih.gov/33194836</t>
  </si>
  <si>
    <t>https://europepmc.org/abstract/MED/33194836</t>
  </si>
  <si>
    <t>['Lee CH', 'Pinho MP', 'Buckley PR', 'Woodhouse IB', 'Ogg G', 'Simmons A', 'Napolitani G', 'Koohy H']</t>
  </si>
  <si>
    <t>Potential CD8+ T Cell Cross-Reactivity Against SARS-CoV-2 Conferred by Other Coronavirus Strains</t>
  </si>
  <si>
    <t>5-Nov-2020</t>
  </si>
  <si>
    <t>11:579480</t>
  </si>
  <si>
    <t>https://pubmed.ncbi.nlm.nih.gov/33250893</t>
  </si>
  <si>
    <t>https://europepmc.org/abstract/MED/33250893</t>
  </si>
  <si>
    <t>['Luo J', 'Wu Y', 'Shrimanker R', 'Go S', 'Ye Y', 'Hardman C', 'Nahler J', 'Chen YL', 'Stöger L', 'Zeng N', 'Liu W', 'Reed L', 'Tolkovsky AM', 'Klenerman P', 'Ogg G', 'Pavord ID', 'Xue L']</t>
  </si>
  <si>
    <t>Resistance to apoptosis underpins the corticosteroid insensitivity of group 2 innate lymphoid cells</t>
  </si>
  <si>
    <t>144(6):1722-1726.e10</t>
  </si>
  <si>
    <t>https://pubmed.ncbi.nlm.nih.gov/31445099</t>
  </si>
  <si>
    <t>https://www.clinicalkey.com/content/playBy/pii?v=S0091-6749(19)31094-2</t>
  </si>
  <si>
    <t>['Schwartz C', 'Moran T', 'Saunders SP', 'Kaszlikowska A', 'Floudas A', 'Bom J', 'Nunez G', 'Iwakura Y', "O'Neill L", 'Irvine AD', 'McKenzie ANJ', 'Ogg G', 'Walsh PT', 'Demengeot J', 'Fallon PG']</t>
  </si>
  <si>
    <t>Spontaneous atopic dermatitis in mice with a defective skin barrier is independent of ILC2 and mediated by IL-1β</t>
  </si>
  <si>
    <t>29-Apr-2019</t>
  </si>
  <si>
    <t>74(10):1920-1933</t>
  </si>
  <si>
    <t>https://pubmed.ncbi.nlm.nih.gov/30937919</t>
  </si>
  <si>
    <t>https://europepmc.org/abstract/MED/30937919</t>
  </si>
  <si>
    <t>['Kamaladasa A', 'Gomes L', 'Wijesinghe A', 'Jeewandara C', 'Toh YX', 'Jayathilaka D', 'Ogg GS', 'Fink K', 'Malavige GN']</t>
  </si>
  <si>
    <t>Altered monocyte response to the dengue virus in those with varying severity of past dengue infection</t>
  </si>
  <si>
    <t>6-Jul-2019</t>
  </si>
  <si>
    <t>169:104554</t>
  </si>
  <si>
    <t>https://pubmed.ncbi.nlm.nih.gov/31288040</t>
  </si>
  <si>
    <t>https://linkinghub.elsevier.com/retrieve/pii/S0166-3542(19)30090-7</t>
  </si>
  <si>
    <t>['Ogg G', 'Cerundolo V', 'McMichael AJ']</t>
  </si>
  <si>
    <t>Capturing the antigen landscape: HLA-E, CD1 and MR1</t>
  </si>
  <si>
    <t>21-Aug-2019</t>
  </si>
  <si>
    <t>Current opinion in immunology</t>
  </si>
  <si>
    <t>59:121-129</t>
  </si>
  <si>
    <t>https://pubmed.ncbi.nlm.nih.gov/31445404</t>
  </si>
  <si>
    <t>https://www.clinicalkey.com/content/playBy/pii?v=S0952-7915(19)30002-0</t>
  </si>
  <si>
    <t>['Hardman C', 'Chen W', 'Luo J', 'Batty P', 'Chen YL', 'Nahler J', 'Wu Y', 'Pavord ID', 'Erpenbeck VJ', 'Sandham DA', 'Xue L', 'Ogg G']</t>
  </si>
  <si>
    <t>Fevipiprant, a selective prostaglandin D(2) receptor 2 antagonist, inhibits human group 2 innate lymphoid cell aggregation and function</t>
  </si>
  <si>
    <t>28-Feb-2019</t>
  </si>
  <si>
    <t>143(6):2329-2333</t>
  </si>
  <si>
    <t>https://pubmed.ncbi.nlm.nih.gov/30825466</t>
  </si>
  <si>
    <t>https://www.clinicalkey.com/content/playBy/pii?v=S0091-6749(19)30278-7</t>
  </si>
  <si>
    <t>['Hilvering B', 'Hinks TSC', 'Stöger L', 'Marchi E', 'Salimi M', 'Shrimanker R', 'Liu W', 'Chen W', 'Luo J', 'Go S', 'Powell T', 'Cane J', 'Thulborn S', 'Kurioka A', 'Leng T', 'Matthews J', 'Connolly C', 'Borg C', 'Bafadhel M', 'Willberg CB', 'Ramasamy A', 'Djukanović R', 'Ogg G', 'Pavord ID', 'Klenerman P', 'Xue L']</t>
  </si>
  <si>
    <t>Correction: Synergistic activation of pro-inflammatory type-2 CD8 (+) T lymphocytes by lipid mediators in severe eosinophilic asthma</t>
  </si>
  <si>
    <t>Mucosal immunology</t>
  </si>
  <si>
    <t>12(2):581</t>
  </si>
  <si>
    <t>https://pubmed.ncbi.nlm.nih.gov/30518781</t>
  </si>
  <si>
    <t>https://www.clinicalkey.com/content/playBy/pii?v=S1933-0219(22)00403-2</t>
  </si>
  <si>
    <t>['Jayathilaka D', 'Gomes L', 'Jeewandara C', 'Jayarathna GSB', 'Herath D', 'Perera PA', 'Fernando S', 'Wijewickrama A', 'Hardman CS', 'Ogg GS', 'Malavige GN']</t>
  </si>
  <si>
    <t>Role of NS1 antibodies in the pathogenesis of acute secondary dengue infection</t>
  </si>
  <si>
    <t>7-Dec-2018</t>
  </si>
  <si>
    <t>9(1):5242</t>
  </si>
  <si>
    <t>https://pubmed.ncbi.nlm.nih.gov/30531923</t>
  </si>
  <si>
    <t>https://europepmc.org/abstract/MED/30531923</t>
  </si>
  <si>
    <t>['Wijeratne DT', 'Fernando S', 'Gomes L', 'Jeewandara C', 'Ginneliya A', 'Samarasekara S', 'Wijewickrama A', 'Hardman CS', 'Ogg GS', 'Malavige GN']</t>
  </si>
  <si>
    <t>Quantification of dengue virus specific T cell responses and correlation with viral load and clinical disease severity in acute dengue infection</t>
  </si>
  <si>
    <t>1-Oct-2018</t>
  </si>
  <si>
    <t>12(10):e0006540</t>
  </si>
  <si>
    <t>https://pubmed.ncbi.nlm.nih.gov/30273352</t>
  </si>
  <si>
    <t>https://europepmc.org/abstract/MED/30273352</t>
  </si>
  <si>
    <t>Synergistic activation of pro-inflammatory type-2 CD8(+) T lymphocytes by lipid mediators in severe eosinophilic asthma</t>
  </si>
  <si>
    <t>15-Jun-2018</t>
  </si>
  <si>
    <t>11(5):1408-1419</t>
  </si>
  <si>
    <t>https://pubmed.ncbi.nlm.nih.gov/29907870</t>
  </si>
  <si>
    <t>https://www.clinicalkey.com/content/playBy/pii?v=S1933-0219(22)00584-0</t>
  </si>
  <si>
    <t>['Stockenhuber K', 'Hegazy AN', 'West NR', 'Ilott NE', 'Stockenhuber A', 'Bullers SJ', 'Thornton EE', 'Arnold IC', 'Tucci A', 'Waldmann H', 'Ogg GS', 'Powrie F']</t>
  </si>
  <si>
    <t>Foxp3(+) T reg cells control psoriasiform inflammation by restraining an IFN-I-driven CD8(+) T cell response</t>
  </si>
  <si>
    <t>6-Aug-2018</t>
  </si>
  <si>
    <t>6-Jul-2018</t>
  </si>
  <si>
    <t>215(8):1987-1998</t>
  </si>
  <si>
    <t>https://pubmed.ncbi.nlm.nih.gov/29980582</t>
  </si>
  <si>
    <t>https://europepmc.org/abstract/MED/29980582</t>
  </si>
  <si>
    <t>['Jayaratne HE', 'Wijeratne D', 'Fernando S', 'Kamaladasa A', 'Gomes L', 'Wijewickrama A', 'Ogg GS', 'Malavige GN']</t>
  </si>
  <si>
    <t>Regulatory T-cells in acute dengue viral infection</t>
  </si>
  <si>
    <t>18-Dec-2017</t>
  </si>
  <si>
    <t>154(1):89-97</t>
  </si>
  <si>
    <t>https://pubmed.ncbi.nlm.nih.gov/29140541</t>
  </si>
  <si>
    <t>https://www.ncbi.nlm.nih.gov/pmc/articles/pmid/29140541/</t>
  </si>
  <si>
    <t>['Gutowska-Owsiak D', 'de La Serna JB', 'Fritzsche M', 'Naeem A', 'Podobas EI', 'Leeming M', 'Colin-York H', "O'Shaughnessy R", 'Eggeling C', 'Ogg GS']</t>
  </si>
  <si>
    <t>Orchestrated control of filaggrin-actin scaffolds underpins cornification</t>
  </si>
  <si>
    <t>Cell death &amp; disease</t>
  </si>
  <si>
    <t>9(4):412</t>
  </si>
  <si>
    <t>https://pubmed.ncbi.nlm.nih.gov/29545605</t>
  </si>
  <si>
    <t>https://europepmc.org/abstract/MED/29545605</t>
  </si>
  <si>
    <t>['Klenerman P', 'Ogg G']</t>
  </si>
  <si>
    <t>Killer T cells show their kinder side</t>
  </si>
  <si>
    <t>Nature</t>
  </si>
  <si>
    <t>555(7698):594-595</t>
  </si>
  <si>
    <t>https://pubmed.ncbi.nlm.nih.gov/29595806</t>
  </si>
  <si>
    <t>https://www.nature.com/articles/d41586-018-03510-z</t>
  </si>
  <si>
    <t>['Salimi M', 'Wang R', 'Yao X', 'Li X', 'Wang X', 'Hu Y', 'Chang X', 'Fan P', 'Dong T', 'Ogg G']</t>
  </si>
  <si>
    <t>Activated innate lymphoid cell populations accumulate in human tumour tissues</t>
  </si>
  <si>
    <t>BMC cancer</t>
  </si>
  <si>
    <t>18(1):341</t>
  </si>
  <si>
    <t>https://pubmed.ncbi.nlm.nih.gov/29587679</t>
  </si>
  <si>
    <t>https://bmccancer.biomedcentral.com/articles/10.1186/s12885-018-4262-4</t>
  </si>
  <si>
    <t>['Malavige GN', 'Wijewickrama A', 'Fernando S', 'Jeewandara C', 'Ginneliya A', 'Samarasekara S', 'Madushanka P', 'Punchihewa C', 'Paranavitane S', 'Idampitiya D', 'Wanigatunga C', 'Dissanayake H', 'Prathapan S', 'Gomes L', 'Aman SAB', 'John AS', 'Ogg GS']</t>
  </si>
  <si>
    <t>A preliminary study on efficacy of rupatadine for the treatment of acute dengue infection</t>
  </si>
  <si>
    <t>1-Mar-2018</t>
  </si>
  <si>
    <t>8(1):3857</t>
  </si>
  <si>
    <t>https://pubmed.ncbi.nlm.nih.gov/29497121</t>
  </si>
  <si>
    <t>https://europepmc.org/abstract/MED/29497121</t>
  </si>
  <si>
    <t>News</t>
  </si>
  <si>
    <t>https://pubmed.ncbi.nlm.nih.gov/32099154</t>
  </si>
  <si>
    <t>['Jeewandara C', 'Ogg GS', 'Malavige GN']</t>
  </si>
  <si>
    <t>Cultured ELISpot Assay to Investigate Dengue Virus Specific T-Cell Responses</t>
  </si>
  <si>
    <t>Methods in molecular biology (Clifton, N.J.)</t>
  </si>
  <si>
    <t>1808:165-171</t>
  </si>
  <si>
    <t>https://pubmed.ncbi.nlm.nih.gov/29956182</t>
  </si>
  <si>
    <t>https://link.springer.com/protocol/10.1007/978-1-4939-8567-8_14</t>
  </si>
  <si>
    <t>['Hardman CS', 'Chen YL', 'Salimi M', 'Jarrett R', 'Johnson D', 'Järvinen VJ', 'Owens RJ', 'Repapi E', 'Cousins DJ', 'Barlow JL', 'McKenzie ANJ', 'Ogg G']</t>
  </si>
  <si>
    <t>CD1a presentation of endogenous antigens by group 2 innate lymphoid cells</t>
  </si>
  <si>
    <t>22-Dec-2017</t>
  </si>
  <si>
    <t>2(18):eaan5918</t>
  </si>
  <si>
    <t>https://pubmed.ncbi.nlm.nih.gov/29273672</t>
  </si>
  <si>
    <t>https:///www.science.org/doi/10.1126/sciimmunol.aan5918?url_ver=Z39.88-2003&amp;rfr_id=ori:rid:crossref.org&amp;rfr_dat=cr_pub  0pubmed</t>
  </si>
  <si>
    <t>['Salimi M', 'Stöger L', 'Liu W', 'Go S', 'Pavord I', 'Klenerman P', 'Ogg G', 'Xue L']</t>
  </si>
  <si>
    <t>Cysteinyl leukotriene E(4) activates human group 2 innate lymphoid cells and enhances the effect of prostaglandin D(2) and epithelial cytokines</t>
  </si>
  <si>
    <t>20-Jan-2017</t>
  </si>
  <si>
    <t>140(4):1090-1100.e11</t>
  </si>
  <si>
    <t>https://pubmed.ncbi.nlm.nih.gov/28115217</t>
  </si>
  <si>
    <t>https://www.clinicalkey.com/content/playBy/pii?v=S0091-6749(17)30051-9</t>
  </si>
  <si>
    <t>['Wang XW', 'Wang JJ', 'Gutowska-Owsiak D', 'Salimi M', 'Selvakumar TA', 'Gwela A', 'Chen LY', 'Wang YJ', 'Giannoulatou E', 'Ogg G']</t>
  </si>
  <si>
    <t>Deficiency of filaggrin regulates endogenous cysteine protease activity, leading to impaired skin barrier function</t>
  </si>
  <si>
    <t>42(6):622-631</t>
  </si>
  <si>
    <t>https://pubmed.ncbi.nlm.nih.gov/28556377</t>
  </si>
  <si>
    <t>https://academic.oup.com/ced/article-lookup/doi/10.1111/ced.13113</t>
  </si>
  <si>
    <t>['Floudas A', 'Saunders SP', 'Moran T', 'Schwartz C', 'Hams E', 'Fitzgerald DC', 'Johnston JA', 'Ogg GS', 'McKenzie AN', 'Walsh PT', 'Fallon PG']</t>
  </si>
  <si>
    <t>IL-17 Receptor A Maintains and Protects the Skin Barrier To Prevent Allergic Skin Inflammation</t>
  </si>
  <si>
    <t>199(2):707-717</t>
  </si>
  <si>
    <t>https://pubmed.ncbi.nlm.nih.gov/28615416</t>
  </si>
  <si>
    <t>https://europepmc.org/abstract/MED/28615416</t>
  </si>
  <si>
    <t>Pathogenesis of vascular leak in dengue virus infection</t>
  </si>
  <si>
    <t>24-May-2017</t>
  </si>
  <si>
    <t>151(3):261-269</t>
  </si>
  <si>
    <t>https://pubmed.ncbi.nlm.nih.gov/28437586</t>
  </si>
  <si>
    <t>https://www.ncbi.nlm.nih.gov/pmc/articles/pmid/28437586/</t>
  </si>
  <si>
    <t>['Jeewandara C', 'Gomes L', 'Udari S', 'Paranavitane SA', 'Shyamali NL', 'Ogg GS', 'Malavige GN']</t>
  </si>
  <si>
    <t>Secretory phospholipase A2 in the pathogenesis of acute dengue infection</t>
  </si>
  <si>
    <t>11-Dec-2016</t>
  </si>
  <si>
    <t>5(1):7-15</t>
  </si>
  <si>
    <t>https://pubmed.ncbi.nlm.nih.gov/28250920</t>
  </si>
  <si>
    <t>https://europepmc.org/abstract/MED/28250920</t>
  </si>
  <si>
    <t>['Gutowska-Owsiak D', 'Ogg GS']</t>
  </si>
  <si>
    <t>Therapeutic vaccines for allergic disease</t>
  </si>
  <si>
    <t>NPJ vaccines</t>
  </si>
  <si>
    <t>2:12</t>
  </si>
  <si>
    <t>https://pubmed.ncbi.nlm.nih.gov/29263869</t>
  </si>
  <si>
    <t>https://europepmc.org/abstract/MED/29263869</t>
  </si>
  <si>
    <t>['Cheung KL', 'Jarrett R', 'Subramaniam S', 'Salimi M', 'Gutowska-Owsiak D', 'Chen YL', 'Hardman C', 'Xue L', 'Cerundolo V', 'Ogg G']</t>
  </si>
  <si>
    <t>Psoriatic T cells recognize neolipid antigens generated by mast cell phospholipase delivered by exosomes and presented by CD1a</t>
  </si>
  <si>
    <t>17-Oct-2016</t>
  </si>
  <si>
    <t>26-Sep-2016</t>
  </si>
  <si>
    <t>213(11):2399-2412</t>
  </si>
  <si>
    <t>https://pubmed.ncbi.nlm.nih.gov/27670592</t>
  </si>
  <si>
    <t>https://europepmc.org/abstract/MED/27670592</t>
  </si>
  <si>
    <t>['Jarrett R', 'Ogg G']</t>
  </si>
  <si>
    <t>Lipid-specific T cells and the skin</t>
  </si>
  <si>
    <t>175 Suppl 2:19-25</t>
  </si>
  <si>
    <t>https://pubmed.ncbi.nlm.nih.gov/27667311</t>
  </si>
  <si>
    <t>https://academic.oup.com/bjd/article-lookup/doi/10.1111/bjd.14908</t>
  </si>
  <si>
    <t>['Hardman C', 'Ogg G']</t>
  </si>
  <si>
    <t>Interleukin-33, friend and foe in type-2 immune responses</t>
  </si>
  <si>
    <t>24-May-2016</t>
  </si>
  <si>
    <t>42:16-24</t>
  </si>
  <si>
    <t>https://pubmed.ncbi.nlm.nih.gov/27254379</t>
  </si>
  <si>
    <t>https://www.clinicalkey.com/content/playBy/pii?v=S0952-7915(16)30044-9</t>
  </si>
  <si>
    <t>['Kamaladasa A', 'Gomes L', 'Jeewandara C', 'Shyamali NL', 'Ogg GS', 'Malavige GN']</t>
  </si>
  <si>
    <t>Lipopolysaccharide acts synergistically with the dengue virus to induce monocyte production of platelet activating factor and other inflammatory mediators</t>
  </si>
  <si>
    <t>133:183-90</t>
  </si>
  <si>
    <t>https://pubmed.ncbi.nlm.nih.gov/27476044</t>
  </si>
  <si>
    <t>https://linkinghub.elsevier.com/retrieve/pii/S0166-3542(16)30273-X</t>
  </si>
  <si>
    <t>['Fernando S', 'Wijewickrama A', 'Gomes L', 'Punchihewa CT', 'Madusanka SD', 'Dissanayake H', 'Jeewandara C', 'Peiris H', 'Ogg GS', 'Malavige GN']</t>
  </si>
  <si>
    <t>Patterns and causes of liver involvement in acute dengue infection</t>
  </si>
  <si>
    <t>8-Jul-2016</t>
  </si>
  <si>
    <t>16:319</t>
  </si>
  <si>
    <t>https://pubmed.ncbi.nlm.nih.gov/27391896</t>
  </si>
  <si>
    <t>https://bmcinfectdis.biomedcentral.com/articles/10.1186/s12879-016-1656-2</t>
  </si>
  <si>
    <t>['Salimi M', 'Subramaniam S', 'Selvakumar T', 'Wang X', 'Zemenides S', 'Johnson D', 'Ogg G']</t>
  </si>
  <si>
    <t>Enhanced isolation of lymphoid cells from human skin</t>
  </si>
  <si>
    <t>25-Jan-2016</t>
  </si>
  <si>
    <t>41(5):552-6</t>
  </si>
  <si>
    <t>https://pubmed.ncbi.nlm.nih.gov/26805629</t>
  </si>
  <si>
    <t>https://europepmc.org/abstract/MED/26805629</t>
  </si>
  <si>
    <t>['Jarrett R', 'Salio M', 'Lloyd-Lavery A', 'Subramaniam S', 'Bourgeois E', 'Archer C', 'Cheung KL', 'Hardman C', 'Chandler D', 'Salimi M', 'Gutowska-Owsiak D', 'de la Serna JB', 'Fallon PG', 'Jolin H', 'Mckenzie A', 'Dziembowski A', 'Podobas EI', 'Bal W', 'Johnson D', 'Moody DB', 'Cerundolo V', 'Ogg G']</t>
  </si>
  <si>
    <t>8(325):325ra18</t>
  </si>
  <si>
    <t>https://pubmed.ncbi.nlm.nih.gov/26865566</t>
  </si>
  <si>
    <t>https:///www.science.org/doi/10.1126/scitranslmed.aad6833?url_ver=Z39.88-2003&amp;rfr_id=ori:rid:crossref.org&amp;rfr_dat=cr_pub  0pubmed</t>
  </si>
  <si>
    <t>['Saunders SP', 'Moran T', 'Floudas A', 'Wurlod F', 'Kaszlikowska A', 'Salimi M', 'Quinn EM', 'Oliphant CJ', 'Núñez G', 'McManus R', 'Hams E', 'Irvine AD', 'McKenzie AN', 'Ogg GS', 'Fallon PG']</t>
  </si>
  <si>
    <t>Spontaneous atopic dermatitis is mediated by innate immunity, with the secondary lung inflammation of the atopic march requiring adaptive immunity</t>
  </si>
  <si>
    <t>20-Aug-2015</t>
  </si>
  <si>
    <t>137(2):482-91</t>
  </si>
  <si>
    <t>https://pubmed.ncbi.nlm.nih.gov/26299987</t>
  </si>
  <si>
    <t>https://www.clinicalkey.com/content/playBy/pii?v=S0091-6749(15)01022-2</t>
  </si>
  <si>
    <t>['Salimi M', 'Xue L', 'Jolin H', 'Hardman C', 'Cousins DJ', 'McKenzie AN', 'Ogg GS']</t>
  </si>
  <si>
    <t>Group 2 Innate Lymphoid Cells Express Functional NKp30 Receptor Inducing Type 2 Cytokine Production</t>
  </si>
  <si>
    <t>18-Nov-2015</t>
  </si>
  <si>
    <t>196(1):45-54</t>
  </si>
  <si>
    <t>https://pubmed.ncbi.nlm.nih.gov/26582946</t>
  </si>
  <si>
    <t>https://europepmc.org/abstract/MED/26582946</t>
  </si>
  <si>
    <t>['Subramaniam S', 'Aslam A', 'Misbah SA', 'Salio M', 'Cerundolo V', 'Moody DB', 'Ogg G']</t>
  </si>
  <si>
    <t>Elevated and cross-responsive CD1a-reactive T cells in bee and wasp venom allergic individuals</t>
  </si>
  <si>
    <t>46(1):242-52</t>
  </si>
  <si>
    <t>https://pubmed.ncbi.nlm.nih.gov/26518614</t>
  </si>
  <si>
    <t>https://europepmc.org/abstract/MED/26518614</t>
  </si>
  <si>
    <t>Role of skin homing T cells in acute dengue infection</t>
  </si>
  <si>
    <t>Annals of translational medicine</t>
  </si>
  <si>
    <t>3(17):252</t>
  </si>
  <si>
    <t>https://pubmed.ncbi.nlm.nih.gov/26605298</t>
  </si>
  <si>
    <t>https://europepmc.org/abstract/MED/26605298</t>
  </si>
  <si>
    <t>['Vukmanovic-Stejic M', 'Sandhu D', 'Seidel JA', 'Patel N', 'Sobande TO', 'Agius E', 'Jackson SE', 'Fuentes-Duculan J', 'Suárez-Fariñas M', 'Mabbott NA', 'Lacy KE', 'Ogg G', 'Nestle FO', 'Krueger JG', 'Rustin MHA', 'Akbar AN']</t>
  </si>
  <si>
    <t>The Characterization of Varicella Zoster Virus-Specific T Cells in Skin and Blood during Aging</t>
  </si>
  <si>
    <t>3-Mar-2015</t>
  </si>
  <si>
    <t>135(7):1752-1762</t>
  </si>
  <si>
    <t>https://pubmed.ncbi.nlm.nih.gov/25734814</t>
  </si>
  <si>
    <t>https://linkinghub.elsevier.com/retrieve/pii/S0022-202X(15)37334-6</t>
  </si>
  <si>
    <t>['Xue L', 'Fergusson J', 'Salimi M', 'Panse I', 'Ussher JE', 'Hegazy AN', 'Vinall SL', 'Jackson DG', 'Hunter MG', 'Pettipher R', 'Ogg G', 'Klenerman P']</t>
  </si>
  <si>
    <t>Prostaglandin D2 and leukotriene E4 synergize to stimulate diverse TH2 functions and TH2 cell/neutrophil crosstalk</t>
  </si>
  <si>
    <t>135(5):1358-66.e1-11</t>
  </si>
  <si>
    <t>https://pubmed.ncbi.nlm.nih.gov/25441644</t>
  </si>
  <si>
    <t>https://www.clinicalkey.com/content/playBy/pii?v=S0091-6749(14)01273-1</t>
  </si>
  <si>
    <t>['Jeewandara C', 'Adikari TN', 'Gomes L', 'Fernando S', 'Fernando RH', 'Perera MK', 'Ariyaratne D', 'Kamaladasa A', 'Salimi M', 'Prathapan S', 'Ogg GS', 'Malavige GN']</t>
  </si>
  <si>
    <t>Functionality of dengue virus specific memory T cell responses in individuals who were hospitalized or who had mild or subclinical dengue infection</t>
  </si>
  <si>
    <t>13-Apr-2015</t>
  </si>
  <si>
    <t>9(4):e0003673</t>
  </si>
  <si>
    <t>https://pubmed.ncbi.nlm.nih.gov/25875020</t>
  </si>
  <si>
    <t>https://europepmc.org/abstract/MED/25875020</t>
  </si>
  <si>
    <t>['Bourgeois EA', 'Subramaniam S', 'Cheng TY', 'De Jong A', 'Layre E', 'Ly D', 'Salimi M', 'Legaspi A', 'Modlin RL', 'Salio M', 'Cerundolo V', 'Moody DB', 'Ogg G']</t>
  </si>
  <si>
    <t>Bee venom processes human skin lipids for presentation by CD1a</t>
  </si>
  <si>
    <t>9-Feb-2015</t>
  </si>
  <si>
    <t>12-Jan-2015</t>
  </si>
  <si>
    <t>212(2):149-63</t>
  </si>
  <si>
    <t>https://pubmed.ncbi.nlm.nih.gov/25584012</t>
  </si>
  <si>
    <t>https://europepmc.org/abstract/MED/25584012</t>
  </si>
  <si>
    <t>['Jeewandara C', 'Gomes L', 'Wickramasinghe N', 'Gutowska-Owsiak D', 'Waithe D', 'Paranavitane SA', 'Shyamali NL', 'Ogg GS', 'Malavige GN']</t>
  </si>
  <si>
    <t>Platelet activating factor contributes to vascular leak in acute dengue infection</t>
  </si>
  <si>
    <t>3-Feb-2015</t>
  </si>
  <si>
    <t>9(2):e0003459</t>
  </si>
  <si>
    <t>https://pubmed.ncbi.nlm.nih.gov/25646838</t>
  </si>
  <si>
    <t>https://europepmc.org/abstract/MED/25646838</t>
  </si>
  <si>
    <t>['Fernando AN', 'Malavige GN', 'Perera KL', 'Premawansa S', 'Ogg GS', 'De Silva AD']</t>
  </si>
  <si>
    <t>Polymorphisms of Transporter Associated with Antigen Presentation, Tumor Necrosis Factor-α and Interleukin-10 and their Implications for Protection and Susceptibility to Severe Forms of Dengue Fever in Patients in Sri Lanka</t>
  </si>
  <si>
    <t>Journal of global infectious diseases</t>
  </si>
  <si>
    <t>7(4):157-64</t>
  </si>
  <si>
    <t>https://pubmed.ncbi.nlm.nih.gov/26752870</t>
  </si>
  <si>
    <t>https://europepmc.org/abstract/MED/26752870</t>
  </si>
  <si>
    <t>['Jeewandara C', 'Gomes L', 'Paranavitane SA', 'Tantirimudalige M', 'Panapitiya SS', 'Jayewardene A', 'Fernando S', 'Fernando RH', 'Prathapan S', 'Ogg GS', 'Malavige GN']</t>
  </si>
  <si>
    <t>Change in Dengue and Japanese Encephalitis Seroprevalence Rates in Sri Lanka</t>
  </si>
  <si>
    <t>22-Dec-2015</t>
  </si>
  <si>
    <t>10(12):e0144799</t>
  </si>
  <si>
    <t>https://pubmed.ncbi.nlm.nih.gov/26696417</t>
  </si>
  <si>
    <t>https://europepmc.org/abstract/MED/26696417</t>
  </si>
  <si>
    <t>['Salimi M', 'Ogg G']</t>
  </si>
  <si>
    <t>Innate lymphoid cells and the skin</t>
  </si>
  <si>
    <t>26-Nov-2014</t>
  </si>
  <si>
    <t>BMC dermatology</t>
  </si>
  <si>
    <t>14:18</t>
  </si>
  <si>
    <t>https://pubmed.ncbi.nlm.nih.gov/25427661</t>
  </si>
  <si>
    <t>https://bmcdermatol.biomedcentral.com/articles/10.1186/1471-5945-14-18</t>
  </si>
  <si>
    <t>['Paranavitane SA', 'Gomes L', 'Kamaladasa A', 'Adikari TN', 'Wickramasinghe N', 'Jeewandara C', 'Shyamali NL', 'Ogg GS', 'Malavige GN']</t>
  </si>
  <si>
    <t>Dengue NS1 antigen as a marker of severe clinical disease</t>
  </si>
  <si>
    <t>14:570</t>
  </si>
  <si>
    <t>https://pubmed.ncbi.nlm.nih.gov/25366086</t>
  </si>
  <si>
    <t>https://bmcinfectdis.biomedcentral.com/articles/10.1186/s12879-014-0570-8</t>
  </si>
  <si>
    <t>['Gutowska-Owsiak D', 'Greenwald L', 'Watson C', 'Selvakumar TA', 'Wang X', 'Ogg GS']</t>
  </si>
  <si>
    <t>The histamine-synthesizing enzyme histidine decarboxylase is upregulated by keratinocytes in atopic skin</t>
  </si>
  <si>
    <t>30-Sep-2014</t>
  </si>
  <si>
    <t>171(4):771-8</t>
  </si>
  <si>
    <t>https://pubmed.ncbi.nlm.nih.gov/24958284</t>
  </si>
  <si>
    <t>https://academic.oup.com/bjd/article-lookup/doi/10.1111/bjd.13199</t>
  </si>
  <si>
    <t>['Oliphant CJ', 'Hwang YY', 'Walker JA', 'Salimi M', 'Wong SH', 'Brewer JM', 'Englezakis A', 'Barlow JL', 'Hams E', 'Scanlon ST', 'Ogg GS', 'Fallon PG', 'McKenzie AN']</t>
  </si>
  <si>
    <t>MHCII-mediated dialog between group 2 innate lymphoid cells and CD4(+) T cells potentiates type 2 immunity and promotes parasitic helminth expulsion</t>
  </si>
  <si>
    <t>21-Aug-2014</t>
  </si>
  <si>
    <t>31-Jul-2014</t>
  </si>
  <si>
    <t>Immunity</t>
  </si>
  <si>
    <t>41(2):283-95</t>
  </si>
  <si>
    <t>https://pubmed.ncbi.nlm.nih.gov/25088770</t>
  </si>
  <si>
    <t>https://linkinghub.elsevier.com/retrieve/pii/S1074-7613(14)00243-X</t>
  </si>
  <si>
    <t>['Marwah I', 'Wang X', 'Chan H', 'Ogg GS', 'Gutowska-Owsiak D']</t>
  </si>
  <si>
    <t>Filaggrin-insufficiency in keratinocytes influences responsiveness of allergen-specific T cells to cognate antigen and compounds barrier function deficiency</t>
  </si>
  <si>
    <t>29-Apr-2014</t>
  </si>
  <si>
    <t>Clinical immunology (Orlando, Fla.)</t>
  </si>
  <si>
    <t>153(1):153-5</t>
  </si>
  <si>
    <t>https://pubmed.ncbi.nlm.nih.gov/24786917</t>
  </si>
  <si>
    <t>https://www.clinicalkey.com/content/playBy/pii?v=S1521-6616(14)00119-3</t>
  </si>
  <si>
    <t>['Xue L', 'Salimi M', 'Panse I', 'Mjösberg JM', 'McKenzie AN', 'Spits H', 'Klenerman P', 'Ogg G']</t>
  </si>
  <si>
    <t>Prostaglandin D2 activates group 2 innate lymphoid cells through chemoattractant receptor-homologous molecule expressed on TH2 cells</t>
  </si>
  <si>
    <t>133(4):1184-94</t>
  </si>
  <si>
    <t>https://pubmed.ncbi.nlm.nih.gov/24388011</t>
  </si>
  <si>
    <t>https://www.clinicalkey.com/content/playBy/pii?v=S0091-6749(13)01771-5</t>
  </si>
  <si>
    <t>['Pan X', 'Huang LC', 'Dong T', 'Peng Y', 'Cerundolo V', 'McGowan S', 'Ogg G']</t>
  </si>
  <si>
    <t>Combinatorial HLA-peptide bead libraries for high throughput identification of CD8⁺ T cell specificity</t>
  </si>
  <si>
    <t>31-Jan-2014</t>
  </si>
  <si>
    <t>3-Dec-2013</t>
  </si>
  <si>
    <t>403(1-2):72-8</t>
  </si>
  <si>
    <t>https://pubmed.ncbi.nlm.nih.gov/24309405</t>
  </si>
  <si>
    <t>https://linkinghub.elsevier.com/retrieve/pii/S0022-1759(13)00360-8</t>
  </si>
  <si>
    <t>['Gomes L', 'Fernando S', 'Fernando RH', 'Wickramasinghe N', 'Shyamali NL', 'Ogg GS', 'Malavige GN']</t>
  </si>
  <si>
    <t>Sphingosine 1-phosphate in acute dengue infection</t>
  </si>
  <si>
    <t>19-Nov-2014</t>
  </si>
  <si>
    <t>9(11):e113394</t>
  </si>
  <si>
    <t>https://pubmed.ncbi.nlm.nih.gov/25409037</t>
  </si>
  <si>
    <t>https://europepmc.org/abstract/MED/25409037</t>
  </si>
  <si>
    <t>['Gutowska-Owsiak D', 'Salimi M', 'Selvakumar TA', 'Wang X', 'Taylor S', 'Ogg GS']</t>
  </si>
  <si>
    <t>Histamine exerts multiple effects on expression of genes associated with epidermal barrier function</t>
  </si>
  <si>
    <t>Journal of investigational allergology &amp; clinical immunology</t>
  </si>
  <si>
    <t>24(4):231-9</t>
  </si>
  <si>
    <t>https://pubmed.ncbi.nlm.nih.gov/25219105</t>
  </si>
  <si>
    <t>http://www.jiaci.org/issues/vol24issue4/vol24issue04-3.htm</t>
  </si>
  <si>
    <t>['Salimi M', 'Barlow JL', 'Saunders SP', 'Xue L', 'Gutowska-Owsiak D', 'Wang X', 'Huang LC', 'Johnson D', 'Scanlon ST', 'McKenzie AN', 'Fallon PG', 'Ogg GS']</t>
  </si>
  <si>
    <t>A role for IL-25 and IL-33-driven type-2 innate lymphoid cells in atopic dermatitis</t>
  </si>
  <si>
    <t>16-Dec-2013</t>
  </si>
  <si>
    <t>9-Dec-2013</t>
  </si>
  <si>
    <t>210(13):2939-50</t>
  </si>
  <si>
    <t>https://pubmed.ncbi.nlm.nih.gov/24323357</t>
  </si>
  <si>
    <t>https://europepmc.org/abstract/MED/24323357</t>
  </si>
  <si>
    <t>T cell responses in dengue viral infections</t>
  </si>
  <si>
    <t>27-Oct-2013</t>
  </si>
  <si>
    <t>Journal of clinical virology : the official publication of the Pan American       Society for Clinical Virology</t>
  </si>
  <si>
    <t>58(4):605-11</t>
  </si>
  <si>
    <t>https://pubmed.ncbi.nlm.nih.gov/24220605</t>
  </si>
  <si>
    <t>https://www.clinicalkey.com/content/playBy/pii?v=S1386-6532(13)00471-X</t>
  </si>
  <si>
    <t>['Huang LC', 'Pan X', 'Yang H', 'Wan LK', 'Stewart-Jones G', 'Dorrell L', 'Ogg G']</t>
  </si>
  <si>
    <t>Linking genotype to phenotype on beads: high throughput selection of peptides with biological function</t>
  </si>
  <si>
    <t>23-Oct-2013</t>
  </si>
  <si>
    <t>3:3030</t>
  </si>
  <si>
    <t>https://pubmed.ncbi.nlm.nih.gov/24149829</t>
  </si>
  <si>
    <t>https://europepmc.org/abstract/MED/24149829</t>
  </si>
  <si>
    <t>['Malavige GN', 'Gomes L', 'Alles L', 'Chang T', 'Salimi M', 'Fernando S', 'Nanayakkara KD', 'Jayaratne S', 'Ogg GS']</t>
  </si>
  <si>
    <t>Serum IL-10 as a marker of severe dengue infection</t>
  </si>
  <si>
    <t>24-Jul-2013</t>
  </si>
  <si>
    <t>13:341</t>
  </si>
  <si>
    <t>https://pubmed.ncbi.nlm.nih.gov/23883139</t>
  </si>
  <si>
    <t>https://bmcinfectdis.biomedcentral.com/articles/10.1186/1471-2334-13-341</t>
  </si>
  <si>
    <t>Cytokine regulation of the epidermal barrier</t>
  </si>
  <si>
    <t>43(6):586-98</t>
  </si>
  <si>
    <t>https://pubmed.ncbi.nlm.nih.gov/23711120</t>
  </si>
  <si>
    <t>https://onlinelibrary.wiley.com/doi/10.1111/cea.12023</t>
  </si>
  <si>
    <t>['Vukmanovic-Stejic M', 'Sandhu D', 'Sobande TO', 'Agius E', 'Lacy KE', 'Riddell N', 'Montez S', 'Dintwe OB', 'Scriba TJ', 'Breuer J', 'Nikolich-Zugich J', 'Ogg G', 'Rustin MH', 'Akbar AN']</t>
  </si>
  <si>
    <t>Varicella zoster-specific CD4+Foxp3+ T cells accumulate after cutaneous antigen challenge in humans</t>
  </si>
  <si>
    <t>1-Feb-2013</t>
  </si>
  <si>
    <t>2-Jan-2013</t>
  </si>
  <si>
    <t>190(3):977-86</t>
  </si>
  <si>
    <t>https://pubmed.ncbi.nlm.nih.gov/23284056</t>
  </si>
  <si>
    <t>https://europepmc.org/abstract/MED/23284056</t>
  </si>
  <si>
    <t>['Malavige GN', 'Jeewandara C', 'Alles KM', 'Salimi M', 'Gomes L', 'Kamaladasa A', 'Jayaratne SD', 'Ogg GS']</t>
  </si>
  <si>
    <t>Suppression of virus specific immune responses by IL-10 in acute dengue infection</t>
  </si>
  <si>
    <t>5-Sep-2013</t>
  </si>
  <si>
    <t>7(9):e2409</t>
  </si>
  <si>
    <t>https://pubmed.ncbi.nlm.nih.gov/24040431</t>
  </si>
  <si>
    <t>https://europepmc.org/abstract/MED/24040431</t>
  </si>
  <si>
    <t>['Jayaratne SD', 'Atukorale V', 'Gomes L', 'Chang T', 'Wijesinghe T', 'Fernando S', 'Ogg GS', 'Malavige GN']</t>
  </si>
  <si>
    <t>Evaluation of the WHO revised criteria for classification of clinical disease severity in acute adult dengue infection</t>
  </si>
  <si>
    <t>20-Nov-2012</t>
  </si>
  <si>
    <t>BMC research notes</t>
  </si>
  <si>
    <t>5:645</t>
  </si>
  <si>
    <t>https://pubmed.ncbi.nlm.nih.gov/23167997</t>
  </si>
  <si>
    <t>https://bmcresnotes.biomedcentral.com/articles/10.1186/1756-0500-5-645</t>
  </si>
  <si>
    <t>The epidermis as an adjuvant</t>
  </si>
  <si>
    <t>5-Jan-2012</t>
  </si>
  <si>
    <t>132(3 Pt 2):940-8</t>
  </si>
  <si>
    <t>https://pubmed.ncbi.nlm.nih.gov/22217742</t>
  </si>
  <si>
    <t>https://linkinghub.elsevier.com/retrieve/pii/S0022-202X(15)35649-9</t>
  </si>
  <si>
    <t>['Xue L', 'Barrow A', 'Fleming VM', 'Hunter MG', 'Ogg G', 'Klenerman P', 'Pettipher R']</t>
  </si>
  <si>
    <t>Leukotriene E4 activates human Th2 cells for exaggerated proinflammatory cytokine production in response to prostaglandin D2</t>
  </si>
  <si>
    <t>15-Jan-2012</t>
  </si>
  <si>
    <t>14-Dec-2011</t>
  </si>
  <si>
    <t>188(2):694-702</t>
  </si>
  <si>
    <t>https://pubmed.ncbi.nlm.nih.gov/22174450</t>
  </si>
  <si>
    <t>https://europepmc.org/abstract/MED/22174450</t>
  </si>
  <si>
    <t>['Malavige GN', 'Huang LC', 'Salimi M', 'Gomes L', 'Jayaratne SD', 'Ogg GS']</t>
  </si>
  <si>
    <t>Cellular and cytokine correlates of severe dengue infection</t>
  </si>
  <si>
    <t>29-Nov-2012</t>
  </si>
  <si>
    <t>7(11):e50387</t>
  </si>
  <si>
    <t>https://pubmed.ncbi.nlm.nih.gov/23209731</t>
  </si>
  <si>
    <t>https://europepmc.org/abstract/MED/23209731</t>
  </si>
  <si>
    <t>['Aly L', 'Yousef S', 'Schippling S', 'Jelcic I', 'Breiden P', 'Matschke J', 'Schulz R', 'Bofill-Mas S', 'Jones L', 'Demina V', 'Linnebank M', 'Ogg G', 'Girones R', 'Weber T', 'Sospedra M', 'Martin R']</t>
  </si>
  <si>
    <t>Central role of JC virus-specific CD4+ lymphocytes in progressive multi-focal leucoencephalopathy-immune reconstitution inflammatory syndrome</t>
  </si>
  <si>
    <t>Brain : a journal of neurology</t>
  </si>
  <si>
    <t>134(Pt 9):2687-702</t>
  </si>
  <si>
    <t>https://pubmed.ncbi.nlm.nih.gov/21908874</t>
  </si>
  <si>
    <t>https://academic.oup.com/brain/article-lookup/doi/10.1093/brain/awr206</t>
  </si>
  <si>
    <t>['Gomes PL', 'Malavige GN', 'Fernando N', 'Mahendra MH', 'Kamaladasa SD', 'Seneviratne JK', 'Karunatilaka DH', 'Ogg GS']</t>
  </si>
  <si>
    <t>Characteristics of Staphylococcus aureus colonization in patients with atopic dermatitis in Sri Lanka</t>
  </si>
  <si>
    <t>10-Nov-2010</t>
  </si>
  <si>
    <t>36(2):195-200</t>
  </si>
  <si>
    <t>https://pubmed.ncbi.nlm.nih.gov/21070340</t>
  </si>
  <si>
    <t>https://academic.oup.com/ced/article-lookup/doi/10.1111/j.1365-2230.2010.03962.x</t>
  </si>
  <si>
    <t>['Malavige GN', 'Rostron T', 'Rohanachandra LT', 'Jayaratne SD', 'Fernando N', 'De Silva AD', 'Liyanage M', 'Ogg G']</t>
  </si>
  <si>
    <t>HLA class I and class II associations in dengue viral infections in a Sri Lankan population</t>
  </si>
  <si>
    <t>9-Jun-2011</t>
  </si>
  <si>
    <t>6(6):e20581</t>
  </si>
  <si>
    <t>https://pubmed.ncbi.nlm.nih.gov/21694773</t>
  </si>
  <si>
    <t>https://europepmc.org/abstract/MED/21694773</t>
  </si>
  <si>
    <t>['Aslam A', 'Chapel H', 'Ogg G']</t>
  </si>
  <si>
    <t>Direct ex-vivo evaluation of pneumococcal specific T-cells in healthy adults</t>
  </si>
  <si>
    <t>24-Oct-2011</t>
  </si>
  <si>
    <t>6(10):e25367</t>
  </si>
  <si>
    <t>https://pubmed.ncbi.nlm.nih.gov/22039412</t>
  </si>
  <si>
    <t>https://europepmc.org/abstract/MED/22039412</t>
  </si>
  <si>
    <t>['Aslam A', 'Lloyd-Lavery A', 'Warrell DA', 'Misbah S', 'Ogg GS']</t>
  </si>
  <si>
    <t>Common filaggrin null alleles are not associated with hymenoptera venom allergy in Europeans</t>
  </si>
  <si>
    <t>26-Oct-2010</t>
  </si>
  <si>
    <t>International archives of allergy and immunology</t>
  </si>
  <si>
    <t>154(4):353-5</t>
  </si>
  <si>
    <t>https://pubmed.ncbi.nlm.nih.gov/20975288</t>
  </si>
  <si>
    <t>https://karger.com/IAA/article/doi/10.1159/000321829</t>
  </si>
  <si>
    <t>['Aslam A', 'Mason A', 'Zemenides S', 'Chan H', 'Nováková L', 'Branny P', 'Finn A', 'Chapel H', 'Ogg GS']</t>
  </si>
  <si>
    <t>Rapid effector function of circulating CD4+ T cells specific for immunodominant regions of the conserved serine/threonine kinase found in Streptococcus pneumoniae (StkP) in healthy adults</t>
  </si>
  <si>
    <t>18-Aug-2010</t>
  </si>
  <si>
    <t>FEMS immunology and medical microbiology</t>
  </si>
  <si>
    <t>60(2):113-22</t>
  </si>
  <si>
    <t>https://pubmed.ncbi.nlm.nih.gov/20726894</t>
  </si>
  <si>
    <t>https://onlinelibrary.wiley.com/resolve/openurl?genre=article&amp;sid=nlm:pubmed&amp;issn=&amp;date=2010&amp;volume=60&amp;issue=2&amp;spage=113</t>
  </si>
  <si>
    <t>['Malavige GN', 'Jones L', 'Kamaladasa SD', 'Wijewickrama A', 'Seneviratne SL', 'Black AP', 'Ogg GS']</t>
  </si>
  <si>
    <t>Natural killer cells during primary varicella zoster virus infection</t>
  </si>
  <si>
    <t>The Journal of infection</t>
  </si>
  <si>
    <t>61(2):190-2</t>
  </si>
  <si>
    <t>Comment | Letter | Research Support, Non-U.S. Gov't</t>
  </si>
  <si>
    <t>https://pubmed.ncbi.nlm.nih.gov/20681055</t>
  </si>
  <si>
    <t>https://www.clinicalkey.com/content/playBy/pii?v=S0163-4453(10)00152-0</t>
  </si>
  <si>
    <t>['Aslam A', 'Chan H', 'Warrell DA', 'Misbah S', 'Ogg GS']</t>
  </si>
  <si>
    <t>Tracking antigen-specific T-cells during clinical tolerance induction in humans</t>
  </si>
  <si>
    <t>9-Jun-2010</t>
  </si>
  <si>
    <t>5(6):e11028</t>
  </si>
  <si>
    <t>https://pubmed.ncbi.nlm.nih.gov/20543955</t>
  </si>
  <si>
    <t>https://europepmc.org/abstract/MED/20543955</t>
  </si>
  <si>
    <t>Natural Killer Cells During Primary Varicella Zoster Virus Infection</t>
  </si>
  <si>
    <t>https://pubmed.ncbi.nlm.nih.gov/20685327</t>
  </si>
  <si>
    <t>Role of T cells in the pathogenesis of atopic dermatitis</t>
  </si>
  <si>
    <t>19-Nov-2008</t>
  </si>
  <si>
    <t>39(3):310-6</t>
  </si>
  <si>
    <t>https://pubmed.ncbi.nlm.nih.gov/19040465</t>
  </si>
  <si>
    <t>https://onlinelibrary.wiley.com/doi/10.1111/j.1365-2222.2008.03146.x</t>
  </si>
  <si>
    <t>Viral load, clinical disease severity and cellular immune responses in primary varicella zoster virus infection in Sri Lanka</t>
  </si>
  <si>
    <t>21-Nov-2008</t>
  </si>
  <si>
    <t>3(11):e3789</t>
  </si>
  <si>
    <t>https://pubmed.ncbi.nlm.nih.gov/19023425</t>
  </si>
  <si>
    <t>https://europepmc.org/abstract/MED/19023425</t>
  </si>
  <si>
    <t>['Jones L', 'Black AP', 'Malavige GN', 'Ogg GS']</t>
  </si>
  <si>
    <t>Phenotypic analysis of human CD4+ T cells specific for immediate-early 63 protein of varicella-zoster virus</t>
  </si>
  <si>
    <t>Dec-2007</t>
  </si>
  <si>
    <t>37(12):3393-403</t>
  </si>
  <si>
    <t>https://pubmed.ncbi.nlm.nih.gov/18034426</t>
  </si>
  <si>
    <t>https://onlinelibrary.wiley.com/doi/10.1002/eji.200737648</t>
  </si>
  <si>
    <t>['Bateman EA', 'Ardern-Jones M', 'Ogg GS']</t>
  </si>
  <si>
    <t>Dose-related reduction in allergen-specific T cells associates with clinical response of atopic dermatitis to methotrexate</t>
  </si>
  <si>
    <t>156(6):1376-7</t>
  </si>
  <si>
    <t>https://pubmed.ncbi.nlm.nih.gov/17535236</t>
  </si>
  <si>
    <t>https://academic.oup.com/bjd/article-lookup/doi/10.1111/j.1365-2133.2007.07879.x</t>
  </si>
  <si>
    <t>['Black AP', 'Ardern-Jones MR', 'Kasprowicz V', 'Bowness P', 'Jones L', 'Bailey AS', 'Ogg GS']</t>
  </si>
  <si>
    <t>Human keratinocyte induction of rapid effector function in antigen-specific memory CD4+ and CD8+ T cells</t>
  </si>
  <si>
    <t>37(6):1485-93</t>
  </si>
  <si>
    <t>https://pubmed.ncbi.nlm.nih.gov/17506032</t>
  </si>
  <si>
    <t>https://onlinelibrary.wiley.com/doi/10.1002/eji.200636915</t>
  </si>
  <si>
    <t>['Ardern-Jones MR', 'Black AP', 'Bateman EA', 'Ogg GS']</t>
  </si>
  <si>
    <t>Bacterial superantigen facilitates epithelial presentation of allergen to T helper 2 cells</t>
  </si>
  <si>
    <t>27-Mar-2007</t>
  </si>
  <si>
    <t>19-Mar-2007</t>
  </si>
  <si>
    <t>104(13):5557-62</t>
  </si>
  <si>
    <t>https://pubmed.ncbi.nlm.nih.gov/17372219</t>
  </si>
  <si>
    <t>https://www.pnas.org/doi/10.1073/pnas.0700733104?url_ver=Z39.88-2003&amp;rfr_id=ori:rid:crossref.org&amp;rfr_dat=cr_pub  0pubmed</t>
  </si>
  <si>
    <t>['Malavige GN', 'Jones L', 'Black AP', 'Ogg GS']</t>
  </si>
  <si>
    <t>Rapid effector function of varicella-zoster virus glycoprotein I-specific CD4+ T cells many decades after primary infection</t>
  </si>
  <si>
    <t>1-Mar-2007</t>
  </si>
  <si>
    <t>22-Jan-2007</t>
  </si>
  <si>
    <t>The Journal of infectious diseases</t>
  </si>
  <si>
    <t>195(5):660-4</t>
  </si>
  <si>
    <t>https://pubmed.ncbi.nlm.nih.gov/17262706</t>
  </si>
  <si>
    <t>https://academic.oup.com/jid/article-lookup/doi/10.1086/511274</t>
  </si>
  <si>
    <t>['Seneviratne SL', 'Black AP', 'Jones L', 'Bailey AS', 'Ogg GS']</t>
  </si>
  <si>
    <t>The role of skin-homing T cells in extrinsic atopic dermatitis</t>
  </si>
  <si>
    <t>15-Dec-2006</t>
  </si>
  <si>
    <t>100(1):19-27</t>
  </si>
  <si>
    <t>https://pubmed.ncbi.nlm.nih.gov/17175560</t>
  </si>
  <si>
    <t>https://academic.oup.com/qjmed/article-lookup/doi/10.1093/qjmed/hcl132</t>
  </si>
  <si>
    <t>['Seneviratne SL', 'Black AP', 'Jones L', 'di Gleria K', 'Bailey AS', 'Ogg GS']</t>
  </si>
  <si>
    <t>Interleukin-4 promotes human CD8 T cell expression of CCR7</t>
  </si>
  <si>
    <t>31-Oct-2006</t>
  </si>
  <si>
    <t>120(1):66-72</t>
  </si>
  <si>
    <t>https://pubmed.ncbi.nlm.nih.gov/17073944</t>
  </si>
  <si>
    <t>https://www.ncbi.nlm.nih.gov/pmc/articles/pmid/17073944/</t>
  </si>
  <si>
    <t>['Savage P', 'Dyson J', 'Milrain M', 'Mathews D', 'King B', 'Chan HT', 'Barber L', 'Epenetos A', 'Ogg G', 'McMichael A', 'Glennie MJ', 'French RR']</t>
  </si>
  <si>
    <t>Immunotherapy with antibody-targeted HLA class I complexes: results of in vivo tumour cell killing and therapeutic vaccination</t>
  </si>
  <si>
    <t>20-Aug-2007</t>
  </si>
  <si>
    <t>Tumour biology : the journal of the International Society for Oncodevelopmental       Biology and Medicine</t>
  </si>
  <si>
    <t>28(4):205-11</t>
  </si>
  <si>
    <t>https://pubmed.ncbi.nlm.nih.gov/17709989</t>
  </si>
  <si>
    <t>http://www.karger.com/doi/10.1159/000107416</t>
  </si>
  <si>
    <t>['Bateman EA', 'Ardern-Jones MR', 'Ogg GS']</t>
  </si>
  <si>
    <t>Persistent central memory phenotype of circulating Fel d 1 peptide/DRB1*0101 tetramer-binding CD4+ T cells</t>
  </si>
  <si>
    <t>12-Sep-2006</t>
  </si>
  <si>
    <t>118(6):1350-6</t>
  </si>
  <si>
    <t>https://pubmed.ncbi.nlm.nih.gov/17137868</t>
  </si>
  <si>
    <t>https://www.clinicalkey.com/content/playBy/pii?v=S0091-6749(06)01592-2</t>
  </si>
  <si>
    <t>['Black AP', 'Jones L', 'Ardern-Jones M', 'Ogg GS']</t>
  </si>
  <si>
    <t>A novel fluorescent sensitive assay for detection of differential T cell mediated lysis of multiple adherent target cells</t>
  </si>
  <si>
    <t>20-Oct-2006</t>
  </si>
  <si>
    <t>1-Sep-2006</t>
  </si>
  <si>
    <t>316(1-2):153-7</t>
  </si>
  <si>
    <t>https://pubmed.ncbi.nlm.nih.gov/16989854</t>
  </si>
  <si>
    <t>https://linkinghub.elsevier.com/retrieve/pii/S0022-1759(06)00220-1</t>
  </si>
  <si>
    <t>Persistent high frequencies of varicella-zoster virus ORF4 protein-specific CD4+ T cells after primary infection</t>
  </si>
  <si>
    <t>Journal of virology</t>
  </si>
  <si>
    <t>80(19):9772-8</t>
  </si>
  <si>
    <t>https://pubmed.ncbi.nlm.nih.gov/16973581</t>
  </si>
  <si>
    <t>https://journals.asm.org/doi/10.1128/JVI.00564-06?url_ver=Z39.88-2003&amp;rfr_id=ori:rid:crossref.org&amp;rfr_dat=cr_pub  0pubmed</t>
  </si>
  <si>
    <t>['Seneviratne SL', 'Jones L', 'Bailey AS', 'Black AP', 'Ogg GS']</t>
  </si>
  <si>
    <t>Severe atopic dermatitis is associated with a reduced frequency of IL-10 producing allergen-specific CD4+ T cells</t>
  </si>
  <si>
    <t>15-Jun-2006</t>
  </si>
  <si>
    <t>31(5):689-94</t>
  </si>
  <si>
    <t>https://pubmed.ncbi.nlm.nih.gov/16780501</t>
  </si>
  <si>
    <t>https://academic.oup.com/ced/article-lookup/doi/10.1111/j.1365-2230.2006.02172.x</t>
  </si>
  <si>
    <t>['Seneviratne SL', 'Jones L', 'Bailey AS', 'Samuel RV', 'Black AP', 'Ogg GS']</t>
  </si>
  <si>
    <t>Interleukin-4 induced down-regulation of skin homing receptor expression by human viral-specific CD8 T cells may contribute to atopic risk of cutaneous infection</t>
  </si>
  <si>
    <t>141(1):107-15</t>
  </si>
  <si>
    <t>https://pubmed.ncbi.nlm.nih.gov/15958076</t>
  </si>
  <si>
    <t>https://www.ncbi.nlm.nih.gov/pmc/articles/pmid/15958076/</t>
  </si>
  <si>
    <t>['Stebbing J', 'Gazzard B', 'Patterson S', 'Bower M', 'Nelson M', 'Epenetos A', 'Ogg G', 'Gotch F', 'Savage P']</t>
  </si>
  <si>
    <t>Simplified one-step antibody-HLA directed expansion of HIV-specific cytotoxic T lymphocytes: a system suited for use in vivo</t>
  </si>
  <si>
    <t>21-Oct-2004</t>
  </si>
  <si>
    <t>AIDS (London, England)</t>
  </si>
  <si>
    <t>18(15):2099-101</t>
  </si>
  <si>
    <t>https://pubmed.ncbi.nlm.nih.gov/15577637</t>
  </si>
  <si>
    <t>https://journals.lww.com/00002030-200410210-00020</t>
  </si>
  <si>
    <t>['Savage P', 'Gao L', 'Vento K', 'Cowburn P', 'Man S', 'Steven N', 'Ogg G', 'McMichael A', 'Epenetos A', 'Goulmy E', 'Stauss HJ']</t>
  </si>
  <si>
    <t>Use of B cell-bound HLA-A2 class I monomers to generate high-avidity, allo-restricted CTLs against the leukemia-associated protein Wilms tumor antigen</t>
  </si>
  <si>
    <t>15-Jun-2004</t>
  </si>
  <si>
    <t>26-Feb-2004</t>
  </si>
  <si>
    <t>103(12):4613-5</t>
  </si>
  <si>
    <t>https://pubmed.ncbi.nlm.nih.gov/14988155</t>
  </si>
  <si>
    <t>https://linkinghub.elsevier.com/retrieve/pii/S0006-4971(20)54585-0</t>
  </si>
  <si>
    <t>['Ho LP', 'Urban BC', 'Jones L', 'Ogg GS', 'McMichael AJ']</t>
  </si>
  <si>
    <t>CD4(-)CD8alphaalpha subset of CD1d-restricted NKT cells controls T cell expansion</t>
  </si>
  <si>
    <t>172(12):7350-8</t>
  </si>
  <si>
    <t>https://pubmed.ncbi.nlm.nih.gov/15187111</t>
  </si>
  <si>
    <t>https://journals.aai.org/jimmunol/article-lookup/doi/10.4049/jimmunol.172.12.7350</t>
  </si>
  <si>
    <t>['Webster GJ', 'Reignat S', 'Brown D', 'Ogg GS', 'Jones L', 'Seneviratne SL', 'Williams R', 'Dusheiko G', 'Bertoletti A']</t>
  </si>
  <si>
    <t>Longitudinal analysis of CD8+ T cells specific for structural and nonstructural hepatitis B virus proteins in patients with chronic hepatitis B: implications for immunotherapy</t>
  </si>
  <si>
    <t>78(11):5707-19</t>
  </si>
  <si>
    <t>https://pubmed.ncbi.nlm.nih.gov/15140968</t>
  </si>
  <si>
    <t>https://journals.asm.org/doi/10.1128/JVI.78.11.5707-5719.2004?url_ver=Z39.88-2003&amp;rfr_id=ori:rid:crossref.org&amp;rfr_dat=cr_pub  0pubmed</t>
  </si>
  <si>
    <t>['Komai-Koma M', 'Jones L', 'Ogg GS', 'Xu D', 'Liew FY']</t>
  </si>
  <si>
    <t>TLR2 is expressed on activated T cells as a costimulatory receptor</t>
  </si>
  <si>
    <t>2-Mar-2004</t>
  </si>
  <si>
    <t>23-Feb-2004</t>
  </si>
  <si>
    <t>101(9):3029-34</t>
  </si>
  <si>
    <t>https://pubmed.ncbi.nlm.nih.gov/14981245</t>
  </si>
  <si>
    <t>https://www.pnas.org/doi/10.1073/pnas.0400171101?url_ver=Z39.88-2003&amp;rfr_id=ori:rid:crossref.org&amp;rfr_dat=cr_pub  0pubmed</t>
  </si>
  <si>
    <t>['Stebbing J', 'Gazzard B', 'Patterson S', 'Bower M', 'Perumal D', 'Nelson M', 'McMichael A', 'Ogg G', 'Epenetos A', 'Gotch F', 'Savage P']</t>
  </si>
  <si>
    <t>Antibody-targeted MHC complex-directed expansion of HIV-1- and KSHV-specific CD8+ lymphocytes: a new approach to therapeutic vaccination</t>
  </si>
  <si>
    <t>1-Mar-2004</t>
  </si>
  <si>
    <t>6-Nov-2003</t>
  </si>
  <si>
    <t>103(5):1791-5</t>
  </si>
  <si>
    <t>https://pubmed.ncbi.nlm.nih.gov/14604955</t>
  </si>
  <si>
    <t>https://linkinghub.elsevier.com/retrieve/pii/S0006-4971(20)50093-1</t>
  </si>
  <si>
    <t>['Ogg GS']</t>
  </si>
  <si>
    <t>T-cell immunotherapy of allergic disease: the role of CD8+ T cells</t>
  </si>
  <si>
    <t>3(6):475-9</t>
  </si>
  <si>
    <t>https://pubmed.ncbi.nlm.nih.gov/14612672</t>
  </si>
  <si>
    <t>https://journals.lww.com/00130832-200312000-00009</t>
  </si>
  <si>
    <t>['Wańkowicz-Kalińska A', 'van den Wijngaard RM', 'Tigges BJ', 'Westerhof W', 'Ogg GS', 'Cerundolo V', 'Storkus WJ', 'Das PK']</t>
  </si>
  <si>
    <t>Immunopolarization of CD4+ and CD8+ T cells to Type-1-like is associated with melanocyte loss in human vitiligo</t>
  </si>
  <si>
    <t>May-2003</t>
  </si>
  <si>
    <t>Laboratory investigation; a journal of technical methods and pathology</t>
  </si>
  <si>
    <t>83(5):683-95</t>
  </si>
  <si>
    <t>https://pubmed.ncbi.nlm.nih.gov/12746478</t>
  </si>
  <si>
    <t>https://linkinghub.elsevier.com/retrieve/pii/S0023-6837(22)03534-6</t>
  </si>
  <si>
    <t>['Seneviratne SL', 'Jones L', 'King AS', 'Black A', 'Powell S', 'McMichael AJ', 'Ogg GS']</t>
  </si>
  <si>
    <t>Allergen-specific CD8(+) T cells and atopic disease</t>
  </si>
  <si>
    <t>110(9):1283-91</t>
  </si>
  <si>
    <t>https://pubmed.ncbi.nlm.nih.gov/12417567</t>
  </si>
  <si>
    <t>https://europepmc.org/abstract/MED/12417567</t>
  </si>
  <si>
    <t>['van Baarle D', 'Kostense S', 'Hovenkamp E', 'Ogg G', 'Nanlohy N', 'Callan MF', 'Dukers NH', 'McMichael AJ', 'van Oers MH', 'Miedema F']</t>
  </si>
  <si>
    <t>Lack of Epstein-Barr virus- and HIV-specific CD27- CD8+ T cells is associated with progression to viral disease in HIV-infection</t>
  </si>
  <si>
    <t>18-Oct-2002</t>
  </si>
  <si>
    <t>16(15):2001-11</t>
  </si>
  <si>
    <t>https://pubmed.ncbi.nlm.nih.gov/12370498</t>
  </si>
  <si>
    <t>https://journals.lww.com/00002030-200210180-00004</t>
  </si>
  <si>
    <t>['Dunbar PR', 'Ogg GS']</t>
  </si>
  <si>
    <t>Oligomeric MHC molecules and their homologues: state of the art</t>
  </si>
  <si>
    <t>1-Oct-2002</t>
  </si>
  <si>
    <t>268(1):3-7</t>
  </si>
  <si>
    <t>https://pubmed.ncbi.nlm.nih.gov/12213337</t>
  </si>
  <si>
    <t>https://linkinghub.elsevier.com/retrieve/pii/S0022175902001941</t>
  </si>
  <si>
    <t>['Reignat S', 'Webster GJ', 'Brown D', 'Ogg GS', 'King A', 'Seneviratne SL', 'Dusheiko G', 'Williams R', 'Maini MK', 'Bertoletti A']</t>
  </si>
  <si>
    <t>Escaping high viral load exhaustion: CD8 cells with altered tetramer binding in chronic hepatitis B virus infection</t>
  </si>
  <si>
    <t>6-May-2002</t>
  </si>
  <si>
    <t>195(9):1089-101</t>
  </si>
  <si>
    <t>https://pubmed.ncbi.nlm.nih.gov/11994415</t>
  </si>
  <si>
    <t>https://europepmc.org/abstract/MED/11994415</t>
  </si>
  <si>
    <t>['Appay V', 'Papagno L', 'Spina CA', 'Hansasuta P', 'King A', 'Jones L', 'Ogg GS', 'Little S', 'McMichael AJ', 'Richman DD', 'Rowland-Jones SL']</t>
  </si>
  <si>
    <t>Dynamics of T cell responses in HIV infection</t>
  </si>
  <si>
    <t>1-Apr-2002</t>
  </si>
  <si>
    <t>168(7):3660-6</t>
  </si>
  <si>
    <t>Journal Article | Research Support, Non-U.S. Gov't | Research Support, U.S. Gov't, Non-P.H.S. | Research Support, U.S. Gov't, P.H.S.</t>
  </si>
  <si>
    <t>https://pubmed.ncbi.nlm.nih.gov/11907132</t>
  </si>
  <si>
    <t>https://journals.aai.org/jimmunol/article-lookup/doi/10.4049/jimmunol.168.7.3660</t>
  </si>
  <si>
    <t>['Savage P', 'Cowburn P', 'Clayton A', 'Man S', 'Lawson T', 'Ogg G', 'Lemoine N', 'McMichael A', 'Epenetos A']</t>
  </si>
  <si>
    <t>Anti-viral cytotoxic T cells inhibit the growth of cancer cells with antibody targeted HLA class I/peptide complexes in SCID mice</t>
  </si>
  <si>
    <t>International journal of cancer</t>
  </si>
  <si>
    <t>98(4):561-6</t>
  </si>
  <si>
    <t>https://pubmed.ncbi.nlm.nih.gov/11920616</t>
  </si>
  <si>
    <t>https://onlinelibrary.wiley.com/doi/10.1002/ijc.10219</t>
  </si>
  <si>
    <t>['Appay V', 'Dunbar PR', 'Callan M', 'Klenerman P', 'Gillespie GM', 'Papagno L', 'Ogg GS', 'King A', 'Lechner F', 'Spina CA', 'Little S', 'Havlir DV', 'Richman DD', 'Gruener N', 'Pape G', 'Waters A', 'Easterbrook P', 'Salio M', 'Cerundolo V', 'McMichael AJ', 'Rowland-Jones SL']</t>
  </si>
  <si>
    <t>Memory CD8+ T cells vary in differentiation phenotype in different persistent virus infections</t>
  </si>
  <si>
    <t>Apr-2002</t>
  </si>
  <si>
    <t>8(4):379-85</t>
  </si>
  <si>
    <t>https://pubmed.ncbi.nlm.nih.gov/11927944</t>
  </si>
  <si>
    <t>https://www.nature.com/articles/nm0402-379</t>
  </si>
  <si>
    <t>Detection of antigen-specific cytotoxic T lymphocytes: significance for investigative dermatology</t>
  </si>
  <si>
    <t>Jun-2000</t>
  </si>
  <si>
    <t>25(4):312-6</t>
  </si>
  <si>
    <t>https://pubmed.ncbi.nlm.nih.gov/10971494</t>
  </si>
  <si>
    <t>https://academic.oup.com/ced/article-lookup/doi/10.1046/j.1365-2230.2000.00651.x</t>
  </si>
  <si>
    <t>['Ogg GS', 'Rod Dunbar P', 'Romero P', 'Chen JL', 'Cerundolo V']</t>
  </si>
  <si>
    <t>High frequency of skin-homing melanocyte-specific cytotoxic T lymphocytes in autoimmune vitiligo</t>
  </si>
  <si>
    <t>21-Sep-1998</t>
  </si>
  <si>
    <t>188(6):1203-8</t>
  </si>
  <si>
    <t>https://pubmed.ncbi.nlm.nih.gov/9743539</t>
  </si>
  <si>
    <t>https://europepmc.org/abstract/MED/9743539</t>
  </si>
  <si>
    <t>['Ogg GS', 'McMichael AJ']</t>
  </si>
  <si>
    <t>HLA-peptide tetrameric complexes</t>
  </si>
  <si>
    <t>10(4):393-6</t>
  </si>
  <si>
    <t>https://pubmed.ncbi.nlm.nih.gov/9722914</t>
  </si>
  <si>
    <t>https://linkinghub.elsevier.com/retrieve/pii/S0952-7915(98)80110-6</t>
  </si>
  <si>
    <t>Mohandas P</t>
  </si>
  <si>
    <t>['Ahmed A', 'Mohandas P', 'Taylor R', 'Assalman I', 'Bewley A']</t>
  </si>
  <si>
    <t>Psycholag': a new term to describe the delay between physical and psychological improvement in patients with skin disease</t>
  </si>
  <si>
    <t>https://pubmed.ncbi.nlm.nih.gov/39172554</t>
  </si>
  <si>
    <t>https://academic.oup.com/bjd/article-lookup/doi/10.1093/bjd/ljae333</t>
  </si>
  <si>
    <t>['Barlow R', 'Shah A', 'Mohandas P']</t>
  </si>
  <si>
    <t>Pigmented skin lesions</t>
  </si>
  <si>
    <t>385:e077845</t>
  </si>
  <si>
    <t>https://pubmed.ncbi.nlm.nih.gov/38857912</t>
  </si>
  <si>
    <t>https://www.bmj.com/lookup/pmidlookup?view=long&amp;pmid=38857912</t>
  </si>
  <si>
    <t>['Tang PK', 'Lepping P', 'Lepping SG', 'Noorthoorn EO', 'Squire SB', 'Mohandas P', 'Bewley A']</t>
  </si>
  <si>
    <t>https://pubmed.ncbi.nlm.nih.gov/38727630</t>
  </si>
  <si>
    <t>https://onlinelibrary.wiley.com/doi/10.1111/jdv.20081</t>
  </si>
  <si>
    <t>['Brookes TS', 'Barlow R', 'Mohandas P', 'Bewley A']</t>
  </si>
  <si>
    <t>Topical steroid withdrawal: an emerging clinical problem</t>
  </si>
  <si>
    <t>48(9):1007-1011</t>
  </si>
  <si>
    <t>https://pubmed.ncbi.nlm.nih.gov/37119282</t>
  </si>
  <si>
    <t>https://academic.oup.com/ced/article-lookup/doi/10.1093/ced/llad161</t>
  </si>
  <si>
    <t>['Ramjee S', 'Boyce L', 'Mohandas P']</t>
  </si>
  <si>
    <t>Telephone consultations in the COVID-19 era versus pre-COVID face-to-face consultations: a survey of dermatology patient perceptions</t>
  </si>
  <si>
    <t>16-Feb-2023</t>
  </si>
  <si>
    <t>Archives of dermatological research</t>
  </si>
  <si>
    <t>315(6):1843-1846</t>
  </si>
  <si>
    <t>https://pubmed.ncbi.nlm.nih.gov/36795155</t>
  </si>
  <si>
    <t>https://europepmc.org/abstract/MED/36795155</t>
  </si>
  <si>
    <t>['Barlow R', 'Payyazhi G', 'Hogan S', 'Grindlay D', 'Choi D', 'Verma M', 'Pasunuru K', 'Taylor R', 'Bewley A', 'Mohandas P']</t>
  </si>
  <si>
    <t>Suicide and Suicidality in Children and Adolescents with Chronic Skin Disorders: A Systematic Review</t>
  </si>
  <si>
    <t>11-Jan-2023</t>
  </si>
  <si>
    <t>103:adv00851</t>
  </si>
  <si>
    <t>https://pubmed.ncbi.nlm.nih.gov/36629476</t>
  </si>
  <si>
    <t>https://europepmc.org/abstract/MED/36629476</t>
  </si>
  <si>
    <t>['Mukundu Nagesh N', 'Barlow R', 'Mohandas P', 'Gkini MA', 'Bewley A']</t>
  </si>
  <si>
    <t>Dermatitis artefacta</t>
  </si>
  <si>
    <t>4-Mar-2023</t>
  </si>
  <si>
    <t>41(1):10-15</t>
  </si>
  <si>
    <t>https://pubmed.ncbi.nlm.nih.gov/36878450</t>
  </si>
  <si>
    <t>https://www.clinicalkey.com/content/playBy/pii?v=S0738-081X(23)00024-X</t>
  </si>
  <si>
    <t>['Bewley A', 'Barlow R', 'Ahmed A', 'Mohandas P']</t>
  </si>
  <si>
    <t>19th Congress of the European Society for Dermatology and Psychiatry (ESDaP) and 2nd Brain Skin Colloquium Conference (BSC), June 11-13, 2021, London</t>
  </si>
  <si>
    <t>15-Mar-2022</t>
  </si>
  <si>
    <t>102:adv00670</t>
  </si>
  <si>
    <t>https://pubmed.ncbi.nlm.nih.gov/34904681</t>
  </si>
  <si>
    <t>https://europepmc.org/abstract/MED/34904681</t>
  </si>
  <si>
    <t>['Narang I', 'Mohandas P', 'Hawari R', 'Nambi R']</t>
  </si>
  <si>
    <t>A unique 'hand in bucket' sign in a case of acquired unilateral aquagenic syringeal acrokeratoderma</t>
  </si>
  <si>
    <t>22-Jul-2020</t>
  </si>
  <si>
    <t>45(8):1100-1102</t>
  </si>
  <si>
    <t>https://pubmed.ncbi.nlm.nih.gov/32696516</t>
  </si>
  <si>
    <t>https://academic.oup.com/ced/article-lookup/doi/10.1111/ced.14338</t>
  </si>
  <si>
    <t>['Gkini MA', 'Nogueira J', 'Tanev T', 'Mohandas P', 'Taylor R', 'Bewley A']</t>
  </si>
  <si>
    <t>An evaluation of intensity of delusional belief in patients with delusional infestation pre- and post-treatment in a specialist psychodermatology center</t>
  </si>
  <si>
    <t>3-Aug-2020</t>
  </si>
  <si>
    <t>31(6):602-605</t>
  </si>
  <si>
    <t>https://pubmed.ncbi.nlm.nih.gov/30270706</t>
  </si>
  <si>
    <t>https://www.tandfonline.com/doi/full/10.1080/09546634.2018.1531106</t>
  </si>
  <si>
    <t>['Veitch D', 'Broderick C', 'Wernham AGH', 'Abbott R', 'Whitehouse H', 'Mohandas P', 'Batchelor JM']</t>
  </si>
  <si>
    <t>National survey demonstrates significant variation in suture use for dermatological procedures</t>
  </si>
  <si>
    <t>24-May-2020</t>
  </si>
  <si>
    <t>45(6):742-745</t>
  </si>
  <si>
    <t>https://pubmed.ncbi.nlm.nih.gov/32299125</t>
  </si>
  <si>
    <t>https://academic.oup.com/ced/article-lookup/doi/10.1111/ced.14238</t>
  </si>
  <si>
    <t>['Mohandas P', 'Ravenscroft JC', 'Bewley A']</t>
  </si>
  <si>
    <t>Giornale italiano di dermatologia e venereologia : organo ufficiale, Societa       italiana di dermatologia e sifilografia</t>
  </si>
  <si>
    <t>153(4):525-534</t>
  </si>
  <si>
    <t>https://pubmed.ncbi.nlm.nih.gov/29683292</t>
  </si>
  <si>
    <t>https://www.minervamedica.it/index2.t?show=R23Y2018N04A0525</t>
  </si>
  <si>
    <t>['Mohandas P', 'Bowker R', 'Ravenscroft J', 'Bleiker T']</t>
  </si>
  <si>
    <t>Recurrent chilblains in a child with neurological impairment</t>
  </si>
  <si>
    <t>26-Dec-2017</t>
  </si>
  <si>
    <t>43(4):500-502</t>
  </si>
  <si>
    <t>https://pubmed.ncbi.nlm.nih.gov/29277929</t>
  </si>
  <si>
    <t>https://academic.oup.com/ced/article-lookup/doi/10.1111/ced.13330</t>
  </si>
  <si>
    <t>['Mohandas P', 'Bewley A', 'Taylor R']</t>
  </si>
  <si>
    <t>Morgellons disease: experiences of an integrated multidisciplinary dermatology team to achieve positive outcomes</t>
  </si>
  <si>
    <t>14-Jul-2017</t>
  </si>
  <si>
    <t>29(2):208-213</t>
  </si>
  <si>
    <t>https://pubmed.ncbi.nlm.nih.gov/28665169</t>
  </si>
  <si>
    <t>https://www.tandfonline.com/doi/full/10.1080/09546634.2017.1349868</t>
  </si>
  <si>
    <t>['Altaf K', 'Mohandas P', 'Marshall C', 'Taylor R', 'Bewley A']</t>
  </si>
  <si>
    <t>Managing patients with delusional infestations in an integrated psychodermatology clinic is much more cost-effective than a general dermatology or primary care setting</t>
  </si>
  <si>
    <t>177(2):544-545</t>
  </si>
  <si>
    <t>https://pubmed.ncbi.nlm.nih.gov/27680511</t>
  </si>
  <si>
    <t>https://academic.oup.com/bjd/article-lookup/doi/10.1111/bjd.15088</t>
  </si>
  <si>
    <t>Dermatitis artefacta and artefactual skin disease: the need for a psychodermatology multidisciplinary team to treat a difficult condition</t>
  </si>
  <si>
    <t>169(3):600-6</t>
  </si>
  <si>
    <t>https://pubmed.ncbi.nlm.nih.gov/23646995</t>
  </si>
  <si>
    <t>https://academic.oup.com/bjd/article-lookup/doi/10.1111/bjd.12416</t>
  </si>
  <si>
    <t>Sach T | Sach TH</t>
  </si>
  <si>
    <t>Sach TH</t>
  </si>
  <si>
    <t>Sach T</t>
  </si>
  <si>
    <t>['Sach T']</t>
  </si>
  <si>
    <t>Safety gains don't translate into reduced costs or increased QALYs for doxycycline compared with prednisolone for patients with bullous pemphigoid</t>
  </si>
  <si>
    <t>178(2):320-321</t>
  </si>
  <si>
    <t>https://pubmed.ncbi.nlm.nih.gov/29441558</t>
  </si>
  <si>
    <t>https://academic.oup.com/bjd/article-lookup/doi/10.1111/bjd.16226</t>
  </si>
  <si>
    <t>['Heinl D', 'Prinsen CAC', 'Sach T', 'Drucker AM', 'Ofenloch R', 'Flohr C', 'Apfelbacher C']</t>
  </si>
  <si>
    <t>Measurement properties of quality-of-life measurement instruments for infants, children and adolescents with eczema: a systematic review</t>
  </si>
  <si>
    <t>16-Feb-2017</t>
  </si>
  <si>
    <t>176(4):878-889</t>
  </si>
  <si>
    <t>https://pubmed.ncbi.nlm.nih.gov/27543747</t>
  </si>
  <si>
    <t>https://core.ac.uk/reader/77027308?utm_source=linkout</t>
  </si>
  <si>
    <t>['Heinl D', 'Prinsen CA', 'Drucker AM', 'Ofenloch R', 'Humphreys R', 'Sach T', 'Flohr C', 'Apfelbacher C']</t>
  </si>
  <si>
    <t>Measurement properties of quality of life measurement instruments for infants, children and adolescents with eczema: protocol for a systematic review</t>
  </si>
  <si>
    <t>9-Feb-2016</t>
  </si>
  <si>
    <t>https://pubmed.ncbi.nlm.nih.gov/26860189</t>
  </si>
  <si>
    <t>https://systematicreviewsjournal.biomedcentral.com/articles/10.1186/s13643-016-0202-z</t>
  </si>
  <si>
    <t>['Sach TH', 'Whynes DK']</t>
  </si>
  <si>
    <t>Paediatric cochlear implantation: the views of parents</t>
  </si>
  <si>
    <t>International journal of audiology</t>
  </si>
  <si>
    <t>44(7):400-7</t>
  </si>
  <si>
    <t>https://pubmed.ncbi.nlm.nih.gov/16136790</t>
  </si>
  <si>
    <t>https://www.tandfonline.com/doi/full/10.1080/14992020500146500</t>
  </si>
  <si>
    <t>Arkwright PD</t>
  </si>
  <si>
    <t>['Paller AS', 'Silverberg JI', 'Simpson EL', 'Cork MJ', 'Arkwright PD', 'Chen Z', 'Bansal A', 'Prescilla R', 'Wang Z', 'Marco AR']</t>
  </si>
  <si>
    <t>The effect of dupilumab on caregiver- and patient-reported outcomes in young children with moderate-to-severe atopic dermatitis: results from a placebo-controlled, phase 3 study</t>
  </si>
  <si>
    <t>https://pubmed.ncbi.nlm.nih.gov/39349183</t>
  </si>
  <si>
    <t>https://www.clinicalkey.com/content/playBy/pii?v=S0190-9622(24)02896-2</t>
  </si>
  <si>
    <t>['Utsumi T', 'Tsumura M', 'Yashiro M', 'Kato Z', 'Noma K', 'Sakura F', 'Kagawa R', 'Mizoguchi Y', 'Karakawa S', 'Ohnishi H', 'Cunningham-Rundles C', 'Arkwright PD', 'Kobayashi M', 'Kanegane H', 'Bogunovic D', 'Boisson B', 'Casanova JL', 'Asano T', 'Okada S']</t>
  </si>
  <si>
    <t>Correction to: Exclusive Characteristics of the p.E555K Dominant-Negative Variant in Autosomal Dominant E47 Deficiency</t>
  </si>
  <si>
    <t>Journal of clinical immunology</t>
  </si>
  <si>
    <t>44(8):178</t>
  </si>
  <si>
    <t>https://pubmed.ncbi.nlm.nih.gov/39143376</t>
  </si>
  <si>
    <t>https://www.ncbi.nlm.nih.gov/pmc/articles/pmid/39143376/</t>
  </si>
  <si>
    <t>Exclusive Characteristics of the p.E555K Dominant-Negative Variant in Autosomal Dominant E47 Deficiency</t>
  </si>
  <si>
    <t>44(7):167</t>
  </si>
  <si>
    <t>https://pubmed.ncbi.nlm.nih.gov/39073655</t>
  </si>
  <si>
    <t>https://www.ncbi.nlm.nih.gov/pmc/articles/pmid/39073655/</t>
  </si>
  <si>
    <t>['Vallée TC', 'Glasmacher JS', 'Buchner H', 'Arkwright PD', 'Behrends U', 'Bondarenko A', 'Browning MJ', 'Buchbinder D', 'Cattoni A', 'Chernyshova L', 'Ciznar P', 'Cole T', 'Czogała W', 'Dueckers G', 'Edgar JDM', 'Erbey F', 'Fasth A', 'Ferrua F', 'Formankova R', 'Gambineri E', 'Gennery AR', 'Goldman FD', 'Gonzalez-Granado LI', 'Heilmann C', 'Heiskanen-Kosma T', 'Juntti H', 'Kainulainen L', 'Kanegane H', 'Karaca NE', 'Kilic SS', 'Klein C', 'Kołtan S', 'Kondratenko I', 'Meyts I', 'Nasrullayeva GM', 'Notarangelo LD', 'Pasic S', 'Pellier I', 'Pignata C', 'Misbah S', 'Schulz A', 'Segundo GR', 'Shcherbina A', 'Slatter M', 'Sokolic R', 'Soler-Palacin P', 'Stepensky P', 'van Montfrans JM', 'Ryhänen S', 'Wolska-Kuśnierz B', 'Ziegler JB', 'Zhao X', 'Aiuti A', 'Ochs HD', 'Albert MH']</t>
  </si>
  <si>
    <t>Wiskott-Aldrich syndrome: a study of 577 patients defines the genotype as a biomarker for disease severity and survival</t>
  </si>
  <si>
    <t>13-Jun-2024</t>
  </si>
  <si>
    <t>143(24):2504-2516</t>
  </si>
  <si>
    <t>https://pubmed.ncbi.nlm.nih.gov/38579284</t>
  </si>
  <si>
    <t>https://linkinghub.elsevier.com/retrieve/pii/515639</t>
  </si>
  <si>
    <t>['Hosseini-Ashrafi M', 'Clayton TH', 'Herring M', 'Herety N', 'Arkwright PD']</t>
  </si>
  <si>
    <t>Real-world outcomes of children treated with dupilumab for moderate-to-severe atopic dermatitis: a single-centre retrospective observational UK study</t>
  </si>
  <si>
    <t>49(6):578-583</t>
  </si>
  <si>
    <t>https://pubmed.ncbi.nlm.nih.gov/38189448</t>
  </si>
  <si>
    <t>https://academic.oup.com/ced/article-lookup/doi/10.1093/ced/llae013</t>
  </si>
  <si>
    <t>['Eisenhauer N', 'Miano M', 'Naumann-Bartsch N', 'Leyh J', "Dell'Orso G", 'Aigner M', 'Fecker G', 'Hinze C', 'Wittkowski H', 'Bruns H', 'Zierk J', 'Metzler M', 'Arkwright PD', 'Graw F', 'Mackensen A', 'Völkl S']</t>
  </si>
  <si>
    <t>Detection of signature double-negative T cells is a predictive marker to identify autoimmune lymphoproliferative syndrome associated with FAS loss of function</t>
  </si>
  <si>
    <t>14-Mar-2024</t>
  </si>
  <si>
    <t>American journal of hematology</t>
  </si>
  <si>
    <t>99(5):997-1000</t>
  </si>
  <si>
    <t>https://pubmed.ncbi.nlm.nih.gov/38481382</t>
  </si>
  <si>
    <t>https://onlinelibrary.wiley.com/doi/10.1002/ajh.27286</t>
  </si>
  <si>
    <t>['Tsilifis C', 'Spegarova JS', 'Good R', 'Griffin H', 'Engelhardt KR', 'Graham S', 'Hughes S', 'Arkwright PD', 'Hambleton S', 'Gennery AR']</t>
  </si>
  <si>
    <t>Omenn Syndrome in Two Infants with Different Hypomorphic Variants in Janus Kinase 3</t>
  </si>
  <si>
    <t>10-Apr-2024</t>
  </si>
  <si>
    <t>44(4):98</t>
  </si>
  <si>
    <t>https://pubmed.ncbi.nlm.nih.gov/38598033</t>
  </si>
  <si>
    <t>https://europepmc.org/abstract/MED/38598033</t>
  </si>
  <si>
    <t>['Bose T', 'Borrow R', 'Arkwright PD']</t>
  </si>
  <si>
    <t>Impact of rotavirus vaccination on diarrheal disease burden of children in South America</t>
  </si>
  <si>
    <t>31-May-2024</t>
  </si>
  <si>
    <t>Expert review of vaccines</t>
  </si>
  <si>
    <t>23(1):606-618</t>
  </si>
  <si>
    <t>https://pubmed.ncbi.nlm.nih.gov/38813689</t>
  </si>
  <si>
    <t>https://www.tandfonline.com/doi/full/10.1080/14760584.2024.2360212</t>
  </si>
  <si>
    <t>['Cork MJ', 'Thaçi D', 'Eichenfield LF', 'Arkwright PD', 'Chen Z', 'Thomas RB', 'Kosloski MP', 'Dubost-Brama A', 'Prescilla R', 'Bansal A', 'Levit NA']</t>
  </si>
  <si>
    <t>Dupilumab Safety and Efficacy in a Phase III Open-Label Extension Trial in Children 6-11 Years of Age with Severe Atopic Dermatitis</t>
  </si>
  <si>
    <t>26-Sep-2023</t>
  </si>
  <si>
    <t>13(11):2697-2719</t>
  </si>
  <si>
    <t>https://pubmed.ncbi.nlm.nih.gov/37750994</t>
  </si>
  <si>
    <t>https://europepmc.org/abstract/MED/37750994</t>
  </si>
  <si>
    <t>['Siegfried EC', 'Simpson EL', 'Cork MJ', 'Arkwright PD', 'Wine Lee L', 'Chen Z', 'Prescilla R', 'Bansal A', 'Levit NA', 'Rodríguez Marco A']</t>
  </si>
  <si>
    <t>Dupilumab Treatment Leads to Rapid and Consistent Improvement of Atopic Dermatitis in All Anatomical Regions in Patients Aged 6 Months to 5 Years</t>
  </si>
  <si>
    <t>22-Jul-2023</t>
  </si>
  <si>
    <t>13(9):1987-2000</t>
  </si>
  <si>
    <t>https://pubmed.ncbi.nlm.nih.gov/37480432</t>
  </si>
  <si>
    <t>https://europepmc.org/abstract/MED/37480432</t>
  </si>
  <si>
    <t>['Yong PFK', 'Coulter T', 'El-Shanawany T', 'Garcez T', 'Hackett S', 'Jain R', 'Kiani-Alikhan S', 'Manson A', 'Noorani S', 'Stroud C', 'Symons C', 'Sargur R', 'Steele C', 'Alachkar H', 'Anantharachagan A', 'Arkwright PD', 'Bernatoniene J', 'Bhole M', 'Brown L', 'Buckland M', 'Burns S', 'Chopra C', 'Darroch J', 'Drewe E', 'Edmonds J', 'Ekbote A', 'Elkhalifa S', 'Goddard S', 'Grosse-Kreul D', 'Gurugama P', 'Hague R', 'Herriot R', 'Herwadkar A', 'Hughes SM', 'Jones L', 'Lear S', 'McDermott E', 'Kham Murng SH', 'Price A', 'Redenbaugh V', 'Richter A', 'Riordan A', 'Shackley F', 'Stichbury J', 'Springett D', 'Tarzi MD', 'Thomas M', 'Vijayadurai P', 'Worth A']</t>
  </si>
  <si>
    <t>A National Survey of Hereditary Angioedema and Acquired C1 Inhibitor Deficiency in the United Kingdom</t>
  </si>
  <si>
    <t>3-May-2023</t>
  </si>
  <si>
    <t>11(8):2476-2483</t>
  </si>
  <si>
    <t>https://pubmed.ncbi.nlm.nih.gov/37146882</t>
  </si>
  <si>
    <t>https://www.clinicalkey.com/content/playBy/pii?v=S2213-2198(23)00476-2</t>
  </si>
  <si>
    <t>Arkwright P</t>
  </si>
  <si>
    <t>['Greenhawt M', 'Dribin TE', 'Abrams EM', 'Shaker M', 'Chu DK', 'Golden DBK', 'Akin C', 'Anagnostou A', 'ALMuhizi F', 'Alqurashi W', 'Arkwright P', 'Baldwin JL', 'Banerji A', 'Bégin P', 'Ben-Shoshan M', 'Bernstein J', 'Bingemann TA', 'Bindslev-Jensen C', 'Blumenthal K', 'Byrne A', 'Cahill J', 'Cameron S', 'Campbell D', 'Campbell R', 'Cavender M', 'Chan ES', 'Chinthrajah S', 'Comberiati P', 'Eastman JJ', 'Ellis AK', 'Fleischer DM', 'Fox A', 'Frischmeyer-Guerrerio PA', 'Gagnon R', 'Garvey LH', 'Grayson MH', 'Isabwe GAC', 'Hartog N', 'Hendron D', 'Horner CC', 'Hourihane JO', 'Iglesia E', 'Kan M', 'Kaplan B', 'Katelaris CH', 'Kim H', 'Kelso JM', 'Khan DA', 'Lang D', 'Ledford D', 'Levin M', 'Lieberman JA', 'Loh R', 'Mack DP', 'Mazer B', 'Mody K', 'Mosnaim G', 'Munblit D', 'Mustafa SS', 'Nanda A', 'Nathan R', 'Oppenheimer J', 'Otani IM', 'Park M', 'Pawankar R', 'Perrett KP', 'Peter J', 'Phillips EJ', 'Picard M', 'Pitlick M', 'Ramsey A', 'Rasmussen TH', 'Rathkopf MM', 'Reddy H', 'Robertson K', 'Rodriguez Del Rio P', 'Sample S', 'Sheshadri A', 'Sheik J', 'Sindher SB', 'Spergel JM', 'Stone CA', 'Stukus D', 'Tang MLK', 'Tracy JM', 'Turner PJ', 'Vander Leek TK', 'Wallace DV', 'Wang J', 'Wasserman S', 'Weldon D', 'Wolfson AR', 'Worm M', 'Yacoub MR']</t>
  </si>
  <si>
    <t>Updated guidance regarding the risk of allergic reactions to COVID-19 vaccines and recommended evaluation and management: A GRADE assessment and international consensus approach</t>
  </si>
  <si>
    <t>7-Jun-2023</t>
  </si>
  <si>
    <t>152(2):309-325</t>
  </si>
  <si>
    <t>https://pubmed.ncbi.nlm.nih.gov/37295474</t>
  </si>
  <si>
    <t>https://www.clinicalkey.com/content/playBy/pii?v=S0091-6749(23)00746-7</t>
  </si>
  <si>
    <t>['Boussard C', 'Delage L', 'Gajardo T', 'Kauskot A', 'Batignes M', 'Goudin N', 'Stolzenberg MC', 'Brunaud C', 'Panikulam P', 'Riller Q', 'Moya-Nilges M', 'Solarz J', 'Repérant C', 'Durel B', 'Bordet JC', 'Pellé O', 'Lebreton C', 'Magérus A', 'Pirabakaran V', 'Vargas P', 'Dupichaud S', 'Jeanpierre M', 'Vinit A', 'Zarhrate M', 'Masson C', 'Aladjidi N', 'Arkwright PD', 'Bader-Meunier B', 'Baron Joly S', 'Benadiba J', 'Bernard E', 'Berrebi D', 'Bodemer C', 'Castelle M', 'Charbit-Henrion F', 'Chbihi M', 'Debray A', 'Drabent P', 'Fraitag S', 'Hié M', 'Landman-Parker J', 'Lhermitte L', 'Moshous D', 'Rohrlich P', 'Ruemmele F', 'Welfringer-Morin A', 'Tusseau M', 'Belot A', 'Cerf-Bensussan N', 'Roelens M', 'Picard C', 'Neven B', 'Fischer A', 'Callebaut I', 'Ménager M', 'Sepulveda FE', 'Adam F', 'Rieux-Laucat F']</t>
  </si>
  <si>
    <t>DOCK11 deficiency in patients with X-linked actinopathy and autoimmunity</t>
  </si>
  <si>
    <t>1-Jun-2023</t>
  </si>
  <si>
    <t>141(22):2713-2726</t>
  </si>
  <si>
    <t>https://pubmed.ncbi.nlm.nih.gov/36952639</t>
  </si>
  <si>
    <t>https://linkinghub.elsevier.com/retrieve/pii/S0006-4971(23)00713-9</t>
  </si>
  <si>
    <t>['Arkwright PD', 'Koplin JJ']</t>
  </si>
  <si>
    <t>Challenging Best Practice of Atopic Dermatitis</t>
  </si>
  <si>
    <t>23-Mar-2023</t>
  </si>
  <si>
    <t>11(5):1391-1393</t>
  </si>
  <si>
    <t>https://pubmed.ncbi.nlm.nih.gov/36963616</t>
  </si>
  <si>
    <t>https://www.clinicalkey.com/content/playBy/pii?v=S2213-2198(23)00307-0</t>
  </si>
  <si>
    <t>Impact of a Decade of Research Into Atopic Dermatitis</t>
  </si>
  <si>
    <t>23-Sep-2022</t>
  </si>
  <si>
    <t>11(1):63-71</t>
  </si>
  <si>
    <t>https://pubmed.ncbi.nlm.nih.gov/36162801</t>
  </si>
  <si>
    <t>https://www.clinicalkey.com/content/playBy/pii?v=S2213-2198(22)00957-6</t>
  </si>
  <si>
    <t>['Dakin A', 'Borrow R', 'Arkwright PD']</t>
  </si>
  <si>
    <t>A review of the DTaP-IPV-HB-PRP-T Hexavalent vaccine in pediatric patients</t>
  </si>
  <si>
    <t>26-Dec-2022</t>
  </si>
  <si>
    <t>22(1):104-117</t>
  </si>
  <si>
    <t>https://pubmed.ncbi.nlm.nih.gov/36545777</t>
  </si>
  <si>
    <t>https://www.tandfonline.com/doi/full/10.1080/14760584.2023.2161519</t>
  </si>
  <si>
    <t>['Aoun T', 'Borrow R', 'Arkwright PD']</t>
  </si>
  <si>
    <t>Immunogenicity and safety of seasonal influenza vaccines in children under 3 years of age</t>
  </si>
  <si>
    <t>22(1):226-242</t>
  </si>
  <si>
    <t>https://pubmed.ncbi.nlm.nih.gov/36800932</t>
  </si>
  <si>
    <t>https://www.tandfonline.com/doi/full/10.1080/14760584.2023.2181797</t>
  </si>
  <si>
    <t>['Jahnich N', 'Arkwright PD']</t>
  </si>
  <si>
    <t>Regional risk of tuberculosis and viral hepatitis with tumor necrosis factor-alpha inhibitor treatment: A systematic review</t>
  </si>
  <si>
    <t>20-Jan-2023</t>
  </si>
  <si>
    <t>Frontiers in pharmacology</t>
  </si>
  <si>
    <t>14:1046306</t>
  </si>
  <si>
    <t>https://pubmed.ncbi.nlm.nih.gov/36744250</t>
  </si>
  <si>
    <t>https://europepmc.org/abstract/MED/36744250</t>
  </si>
  <si>
    <t>['Timms K', 'Guo H', 'Arkwright P', 'Pennock J']</t>
  </si>
  <si>
    <t>Keratinocyte EGF signalling dominates in atopic dermatitis lesions: A comparative RNAseq analysis</t>
  </si>
  <si>
    <t>15-May-2022</t>
  </si>
  <si>
    <t>31(9):1373-1384</t>
  </si>
  <si>
    <t>https://pubmed.ncbi.nlm.nih.gov/35538596</t>
  </si>
  <si>
    <t>https://europepmc.org/abstract/MED/35538596</t>
  </si>
  <si>
    <t>['Shears A', 'Steele C', 'Craig J', 'Jolles S', 'Savic S', 'Hague R', 'Coulter T', 'Herriot R', 'Arkwright PD']</t>
  </si>
  <si>
    <t>Clinical Outcome and Underlying Genetic Cause of Functional Terminal Complement Pathway Deficiencies in a Multicenter UK Cohort</t>
  </si>
  <si>
    <t>42(3):665-671</t>
  </si>
  <si>
    <t>https://pubmed.ncbi.nlm.nih.gov/35084692</t>
  </si>
  <si>
    <t>https://europepmc.org/abstract/MED/35084692</t>
  </si>
  <si>
    <t>['Alderson MR', 'Arkwright PD', 'Bai X', 'Black S', 'Borrow R', 'Caugant DA', 'Dinleyici EC', 'Harrison LH', 'Lucidarme J', 'McNamara LA', 'Meiring S', 'Sáfadi MAP', 'Shao Z', 'Stephens DS', 'Taha MK', 'Vazquez J', 'Zhu B', 'Collaborators G']</t>
  </si>
  <si>
    <t>Surveillance and control of meningococcal disease in the COVID-19 era: A Global Meningococcal Initiative review</t>
  </si>
  <si>
    <t>84(3):289-296</t>
  </si>
  <si>
    <t>https://pubmed.ncbi.nlm.nih.gov/34838594</t>
  </si>
  <si>
    <t>https://www.clinicalkey.com/content/playBy/pii?v=S0163-4453(21)00578-8</t>
  </si>
  <si>
    <t>['Bolton C', 'Smillie CS', 'Pandey S', 'Elmentaite R', 'Wei G', 'Argmann C', 'Aschenbrenner D', 'James KR', 'McGovern DPB', 'Macchi M', 'Cho J', 'Shouval DS', 'Kammermeier J', 'Koletzko S', 'Bagalopal K', 'Capitani M', 'Cavounidis A', 'Pires E', 'Weidinger C', 'McCullagh J', 'Arkwright PD', 'Haller W', 'Siegmund B', 'Peters L', 'Jostins L', 'Travis SPL', 'Anderson CA', 'Snapper S', 'Klein C', 'Schadt E', 'Zilbauer M', 'Xavier R', 'Teichmann S', 'Muise AM', 'Regev A', 'Uhlig HH']</t>
  </si>
  <si>
    <t>An Integrated Taxonomy for Monogenic Inflammatory Bowel Disease</t>
  </si>
  <si>
    <t>13-Nov-2021</t>
  </si>
  <si>
    <t>Gastroenterology</t>
  </si>
  <si>
    <t>162(3):859-876</t>
  </si>
  <si>
    <t>https://pubmed.ncbi.nlm.nih.gov/34780721</t>
  </si>
  <si>
    <t>https://www.clinicalkey.com/content/playBy/pii?v=S0016-5085(21)03737-9</t>
  </si>
  <si>
    <t>Striving for Evidence-Based Management of Food Allergies</t>
  </si>
  <si>
    <t>10(1):56-58</t>
  </si>
  <si>
    <t>https://pubmed.ncbi.nlm.nih.gov/35000740</t>
  </si>
  <si>
    <t>https://www.clinicalkey.com/content/playBy/pii?v=S2213-2198(21)01107-7</t>
  </si>
  <si>
    <t>['Greenhawt M', 'Abrams EM', 'Shaker M', 'Chu DK', 'Khan D', 'Akin C', 'Alqurashi W', 'Arkwright P', 'Baldwin JL', 'Ben-Shoshan M', 'Bernstein J', 'Bingemann T', 'Blumchen K', 'Byrne A', 'Bognanni A', 'Campbell D', 'Campbell R', 'Chagla Z', 'Chan ES', 'Chan J', 'Comberiati P', 'Dribin TE', 'Ellis AK', 'Fleischer DM', 'Fox A', 'Frischmeyer-Guerrerio PA', 'Gagnon R', 'Grayson MH', 'Horner CC', 'Hourihane J', 'Katelaris CH', 'Kim H', 'Kelso JM', 'Lang D', 'Ledford D', 'Levin M', 'Lieberman J', 'Loh R', 'Mack D', 'Mazer B', 'Mosnaim G', 'Munblit D', 'Mustafa SS', 'Nanda A', 'Oppenheimer J', 'Perrett KP', 'Ramsey A', 'Rank M', 'Robertson K', 'Sheikh J', 'Spergel JM', 'Stukus D', 'Tang MLK', 'Tracy JM', 'Turner PJ', 'Whalen-Browne A', 'Wallace D', 'Wang J', 'Waserman S', 'Witry JK', 'Worm M', 'Vander Leek TK', 'Golden DBK']</t>
  </si>
  <si>
    <t>The Risk of Allergic Reaction to SARS-CoV-2 Vaccines and Recommended Evaluation and Management: A Systematic Review, Meta-Analysis, GRADE Assessment, and International Consensus Approach</t>
  </si>
  <si>
    <t>9(10):3546-3567</t>
  </si>
  <si>
    <t>Journal Article | Meta-Analysis | Research Support, N.I.H., Intramural | Review | Systematic Review</t>
  </si>
  <si>
    <t>https://pubmed.ncbi.nlm.nih.gov/34153517</t>
  </si>
  <si>
    <t>https://www.clinicalkey.com/content/playBy/pii?v=S2213-2198(21)00671-1</t>
  </si>
  <si>
    <t>['Al Sheikh E', 'Arkwright PD', 'Herwadkar A', 'Hussell T', 'Briggs TA']</t>
  </si>
  <si>
    <t>TCF3 Dominant Negative Variant Causes an Early Block in B-Lymphopoiesis and Agammaglobulinemia</t>
  </si>
  <si>
    <t>41(6):1391-1394</t>
  </si>
  <si>
    <t>https://pubmed.ncbi.nlm.nih.gov/33905048</t>
  </si>
  <si>
    <t>https://link.springer.com/article/10.1007/s10875-021-01049-9</t>
  </si>
  <si>
    <t>['Le Voyer T', 'Sakata S', 'Tsumura M', 'Khan T', 'Esteve-Sole A', 'Al-Saud BK', 'Gungor HE', 'Taur P', 'Jeanne-Julien V', 'Christiansen M', 'Köhler LM', 'ElGhazali GE', 'Rosain J', 'Nishimura S', 'Sakura F', 'Bouaziz M', 'Oleaga-Quintas C', 'Nieto-Patlán A', 'Deyà-Martinez À', 'Altuner Torun Y', 'Neehus AL', 'Roynard M', 'Bozdemir SE', 'Al Kaabi N', 'Al Hassani M', 'Mersiyanova I', 'Rozenberg F', 'Speckmann C', 'Hainmann I', 'Hauck F', 'Alzahrani MH', 'Alhajjar SH', 'Al-Muhsen S', 'Cole T', 'Fuleihan R', 'Arkwright PD', 'Badolato R', 'Alsina L', 'Abel L', 'Desai M', 'Al-Mousa H', 'Shcherbina A', 'Marr N', 'Boisson-Dupuis S', 'Casanova JL', 'Okada S', 'Bustamante J']</t>
  </si>
  <si>
    <t>Genetic, Immunological, and Clinical Features of 32 Patients with Autosomal Recessive STAT1 Deficiency</t>
  </si>
  <si>
    <t>1-Jul-2021</t>
  </si>
  <si>
    <t>28-Jun-2021</t>
  </si>
  <si>
    <t>207(1):133-152</t>
  </si>
  <si>
    <t>https://pubmed.ncbi.nlm.nih.gov/34183371</t>
  </si>
  <si>
    <t>https://europepmc.org/abstract/MED/34183371</t>
  </si>
  <si>
    <t>['Goenka A', 'Doherty JA', 'Al-Farsi T', 'Jagger C', 'Banka S', 'Cheesman E', 'Fagbemi A', 'Hughes SM', 'Wynn RF', 'Hussell T', 'Arkwright PD']</t>
  </si>
  <si>
    <t>Neutrophil dysfunction triggers inflammatory bowel disease in G6PC3 deficiency</t>
  </si>
  <si>
    <t>15-Sep-2020</t>
  </si>
  <si>
    <t>109(6):1147-1154</t>
  </si>
  <si>
    <t>https://pubmed.ncbi.nlm.nih.gov/32930428</t>
  </si>
  <si>
    <t>https://academic.oup.com/jleukbio/article-lookup/doi/10.1002/JLB.5AB1219-699RR</t>
  </si>
  <si>
    <t>['Al Kindi A', 'Williams H', 'Matsuda K', 'Alkahtani AM', 'Saville C', 'Bennett H', 'Alshammari Y', 'Tan SY', "O'Neill C", 'Tanaka A', 'Matsuda H', 'Arkwright PD', 'Pennock JL']</t>
  </si>
  <si>
    <t>Staphylococcus aureus second immunoglobulin-binding protein drives atopic dermatitis via IL-33</t>
  </si>
  <si>
    <t>147(4):1354-1368.e3</t>
  </si>
  <si>
    <t>https://pubmed.ncbi.nlm.nih.gov/33011245</t>
  </si>
  <si>
    <t>https://www.clinicalkey.com/content/playBy/pii?v=S0091-6749(20)31335-X</t>
  </si>
  <si>
    <t>['Arkwright PD', 'Walter JE']</t>
  </si>
  <si>
    <t>Introducing a New Epoch in Inborn Errors of Immunity</t>
  </si>
  <si>
    <t>9(2):660-662</t>
  </si>
  <si>
    <t>https://pubmed.ncbi.nlm.nih.gov/33551040</t>
  </si>
  <si>
    <t>https://www.clinicalkey.com/content/playBy/pii?v=S2213-2198(20)31243-5</t>
  </si>
  <si>
    <t>['Matsuda K', 'Arkwright PD', 'Mori Y', 'Oikawa MA', 'Muko R', 'Tanaka A', 'Matsuda H']</t>
  </si>
  <si>
    <t>A Rapid Shift from Chronic Hyperoxia to Normoxia Induces Systemic Anaphylaxis via Transient Receptor Potential Ankyrin 1 Channels on Mast Cells</t>
  </si>
  <si>
    <t>205(11):2959-2967</t>
  </si>
  <si>
    <t>https://pubmed.ncbi.nlm.nih.gov/33097573</t>
  </si>
  <si>
    <t>https://journals.aai.org/jimmunol/article-lookup/doi/10.4049/jimmunol.2000149</t>
  </si>
  <si>
    <t>['Tse HN', 'Borrow R', 'Arkwright PD']</t>
  </si>
  <si>
    <t>Immune Response and Safety of Viral Vaccines in Children with Autoimmune Diseases on Immune Modulatory Drug Therapy</t>
  </si>
  <si>
    <t>28-Jan-2021</t>
  </si>
  <si>
    <t>19(12):1115-1127</t>
  </si>
  <si>
    <t>https://pubmed.ncbi.nlm.nih.gov/33507119</t>
  </si>
  <si>
    <t>https://www.tandfonline.com/doi/full/10.1080/14760584.2021.1875825</t>
  </si>
  <si>
    <t>['Goldgraben MA', 'Fewings E', 'Larionov A', 'Scarth J', 'Redman J', 'Telford N', 'Arkwright PD', 'Bonney D', 'Wilks D', 'Kulkarni S', 'Taylor AMR', 'Tischkowitz MD', 'Meyer S']</t>
  </si>
  <si>
    <t>Genomic profiling of acute myeloid leukaemia associated with ataxia telangiectasia identifies a complex karyotype with wild-type TP53 and mutant KRAS, G3BP1 and IL7R</t>
  </si>
  <si>
    <t>8-May-2020</t>
  </si>
  <si>
    <t>Pediatric blood &amp; cancer</t>
  </si>
  <si>
    <t>67(9):e28354</t>
  </si>
  <si>
    <t>https://pubmed.ncbi.nlm.nih.gov/32383811</t>
  </si>
  <si>
    <t>https://onlinelibrary.wiley.com/doi/10.1002/pbc.28354</t>
  </si>
  <si>
    <t>['Luo W', 'Arkwright PD', 'Borrow R']</t>
  </si>
  <si>
    <t>Antibody persistence following meningococcal ACWY conjugate vaccine licensed in the European Union by age group and vaccine</t>
  </si>
  <si>
    <t>8-Sep-2020</t>
  </si>
  <si>
    <t>19(8):745-754</t>
  </si>
  <si>
    <t>https://pubmed.ncbi.nlm.nih.gov/32897762</t>
  </si>
  <si>
    <t>https://www.tandfonline.com/doi/full/10.1080/14760584.2020.1800460</t>
  </si>
  <si>
    <t>['Denaxa D', 'Arkwright PD']</t>
  </si>
  <si>
    <t>Fennel as a cause of immediate hypersensitivity to toothpaste</t>
  </si>
  <si>
    <t>4-Apr-2020</t>
  </si>
  <si>
    <t>125(1):99-100</t>
  </si>
  <si>
    <t>https://pubmed.ncbi.nlm.nih.gov/32259565</t>
  </si>
  <si>
    <t>https://www.clinicalkey.com/content/playBy/pii?v=S1081-1206(20)30195-2</t>
  </si>
  <si>
    <t>['Akdis CA', 'Arkwright PD', 'Brüggen MC', 'Busse W', 'Gadina M', 'Guttman-Yassky E', 'Kabashima K', 'Mitamura Y', 'Vian L', 'Wu J', 'Palomares O']</t>
  </si>
  <si>
    <t>Type 2 immunity in the skin and lungs</t>
  </si>
  <si>
    <t>75(7):1582-1605</t>
  </si>
  <si>
    <t>https://pubmed.ncbi.nlm.nih.gov/32319104</t>
  </si>
  <si>
    <t>https://onlinelibrary.wiley.com/doi/10.1111/all.14318</t>
  </si>
  <si>
    <t>['Fagbemi A', 'Newman WG', 'Tangye SG', 'Hughes SM', 'Cheesman E', 'Arkwright PD']</t>
  </si>
  <si>
    <t>Refractory very early-onset inflammatory bowel disease associated with cytosolic isoleucyl-tRNA synthetase deficiency: A case report</t>
  </si>
  <si>
    <t>21-Apr-2020</t>
  </si>
  <si>
    <t>World journal of gastroenterology</t>
  </si>
  <si>
    <t>26(15):1841-1846</t>
  </si>
  <si>
    <t>https://pubmed.ncbi.nlm.nih.gov/32351297</t>
  </si>
  <si>
    <t>https://www.wjgnet.com/1007-9327/full/v26/i15/1841.htm</t>
  </si>
  <si>
    <t>['Martin E', 'Minet N', 'Boschat AC', 'Sanquer S', 'Sobrino S', 'Lenoir C', 'de Villartay JP', 'Leite-de-Moraes M', 'Picard C', 'Soudais C', 'Bourne T', 'Hambleton S', 'Hughes SM', 'Wynn RF', 'Briggs TA', 'Patel S', 'Lawrence MG', 'Fischer A', 'Arkwright PD', 'Latour S']</t>
  </si>
  <si>
    <t>Impaired lymphocyte function and differentiation in CTPS1-deficient patients result from a hypomorphic homozygous mutation</t>
  </si>
  <si>
    <t>12-Mar-2020</t>
  </si>
  <si>
    <t>5(5):e133880</t>
  </si>
  <si>
    <t>https://pubmed.ncbi.nlm.nih.gov/32161190</t>
  </si>
  <si>
    <t>https://europepmc.org/abstract/MED/32161190</t>
  </si>
  <si>
    <t>['Arkwright PD', 'Mughal MZ']</t>
  </si>
  <si>
    <t>Vertebral, pelvic, and hip fracture risk in adults with severe atopic dermatitis</t>
  </si>
  <si>
    <t>145(2):487-488</t>
  </si>
  <si>
    <t>https://pubmed.ncbi.nlm.nih.gov/31704284</t>
  </si>
  <si>
    <t>https://www.clinicalkey.com/content/playBy/pii?v=S0091-6749(19)31476-9</t>
  </si>
  <si>
    <t>['Robey RC', 'Wilcock A', 'Bonin H', 'Beaman G', 'Myers B', 'Grattan C', 'Briggs TA', 'Arkwright PD']</t>
  </si>
  <si>
    <t>Hereditary Alpha-Tryptasemia: UK Prevalence and Variability in Disease Expression</t>
  </si>
  <si>
    <t>8(10):3549-3556</t>
  </si>
  <si>
    <t>https://pubmed.ncbi.nlm.nih.gov/32553831</t>
  </si>
  <si>
    <t>https://www.clinicalkey.com/content/playBy/pii?v=S2213-2198(20)30598-5</t>
  </si>
  <si>
    <t>['Proctor T', 'Morrough E', 'Fenske O', 'Allatt S', 'Hughes SM', 'Sharma V', 'Arkwright PD']</t>
  </si>
  <si>
    <t>Impact on quality of life and safety of sublingual and subcutaneous immunotherapy in children with severe house dust mite and pollen-associated allergic rhinoconjunctivitis</t>
  </si>
  <si>
    <t>20-Apr-2020</t>
  </si>
  <si>
    <t>10:10</t>
  </si>
  <si>
    <t>https://pubmed.ncbi.nlm.nih.gov/32337019</t>
  </si>
  <si>
    <t>https://ctajournal.biomedcentral.com/articles/10.1186/s13601-020-00315-0</t>
  </si>
  <si>
    <t>['Goenka A', 'Prise IE', 'Connolly E', 'Fernandez-Soto P', 'Morgan D', 'Cavet JS', 'Grainger JR', 'Nichani J', 'Arkwright PD', 'Hussell T']</t>
  </si>
  <si>
    <t>Infant Alveolar Macrophages Are Unable to Effectively Contain Mycobacterium tuberculosis</t>
  </si>
  <si>
    <t>24-Mar-2020</t>
  </si>
  <si>
    <t>11:486</t>
  </si>
  <si>
    <t>Comparative Study | Journal Article | Research Support, Non-U.S. Gov't | Video-Audio Media</t>
  </si>
  <si>
    <t>https://pubmed.ncbi.nlm.nih.gov/32265931</t>
  </si>
  <si>
    <t>https://europepmc.org/abstract/MED/32265931</t>
  </si>
  <si>
    <t>['Swan DJ', 'Aschenbrenner D', 'Lamb CA', 'Chakraborty K', 'Clark J', 'Pandey S', 'Engelhardt KR', 'Chen R', 'Cavounidis A', 'Ding Y', 'Krasnogor N', 'Carey CD', 'Acres M', 'Needham S', 'Cant AJ', 'Arkwright PD', 'Chandra A', 'Okkenhaug K', 'Uhlig HH', 'Hambleton S']</t>
  </si>
  <si>
    <t>Immunodeficiency, autoimmune thrombocytopenia and enterocolitis caused by autosomal recessive deficiency of PIK3CD-encoded phosphoinositide 3-kinase δ</t>
  </si>
  <si>
    <t>Haematologica</t>
  </si>
  <si>
    <t>104(10):e483-e486</t>
  </si>
  <si>
    <t>https://pubmed.ncbi.nlm.nih.gov/31073077</t>
  </si>
  <si>
    <t>https://europepmc.org/abstract/MED/31073077</t>
  </si>
  <si>
    <t>['Pillay BA', 'Avery DT', 'Smart JM', 'Cole T', 'Choo S', 'Chan D', 'Gray PE', 'Frith K', 'Mitchell R', 'Phan TG', 'Wong M', 'Campbell DE', 'Hsu P', 'Ziegler JB', 'Peake J', 'Alvaro F', 'Picard C', 'Bustamante J', 'Neven B', 'Cant AJ', 'Uzel G', 'Arkwright PD', 'Casanova JL', 'Su HC', 'Freeman AF', 'Shah N', 'Hickstein DD', 'Tangye SG', 'Ma CS']</t>
  </si>
  <si>
    <t>Hematopoietic stem cell transplant effectively rescues lymphocyte differentiation and function in DOCK8-deficient patients</t>
  </si>
  <si>
    <t>25-Apr-2019</t>
  </si>
  <si>
    <t>5(11):e127527</t>
  </si>
  <si>
    <t>Journal Article | Research Support, N.I.H., Intramural | Research Support, Non-U.S. Gov't</t>
  </si>
  <si>
    <t>https://pubmed.ncbi.nlm.nih.gov/31021819</t>
  </si>
  <si>
    <t>https://europepmc.org/abstract/MED/31021819</t>
  </si>
  <si>
    <t>['Dorjbal B', 'Stinson JR', 'Ma CA', 'Weinreich MA', 'Miraghazadeh B', 'Hartberger JM', 'Frey-Jakobs S', 'Weidinger S', 'Moebus L', 'Franke A', 'Schäffer AA', 'Bulashevska A', 'Fuchs S', 'Ehl S', 'Limaye S', 'Arkwright PD', 'Briggs TA', 'Langley C', 'Bethune C', 'Whyte AF', 'Alachkar H', 'Nejentsev S', 'DiMaggio T', 'Nelson CG', 'Stone KD', 'Nason M', 'Brittain EH', 'Oler AJ', 'Veltri DP', 'Leahy TR', 'Conlon N', 'Poli MC', 'Borzutzky A', 'Cohen JI', 'Davis J', 'Lambert MP', 'Romberg N', 'Sullivan KE', 'Paris K', 'Freeman AF', 'Lucas L', 'Chandrakasan S', 'Savic S', 'Hambleton S', 'Patel SY', 'Jordan MB', 'Theos A', 'Lebensburger J', 'Atkinson TP', 'Torgerson TR', 'Chinn IK', 'Milner JD', 'Grimbacher B', 'Cook MC', 'Snow AL']</t>
  </si>
  <si>
    <t>Hypomorphic caspase activation and recruitment domain 11 (CARD11) mutations associated with diverse immunologic phenotypes with or without atopic disease</t>
  </si>
  <si>
    <t>143(4):1482-1495</t>
  </si>
  <si>
    <t>Journal Article | Research Support, N.I.H., Extramural | Research Support, N.I.H., Intramural | Research Support, Non-U.S. Gov't</t>
  </si>
  <si>
    <t>https://pubmed.ncbi.nlm.nih.gov/30170123</t>
  </si>
  <si>
    <t>https://www.clinicalkey.com/content/playBy/pii?v=S0091-6749(18)31201-6</t>
  </si>
  <si>
    <t>['Nademi Z', 'Wynn RF', 'Slatter M', 'Hughes SM', 'Bonney D', 'Qasim W', 'Latour S', 'Trück J', 'Patel S', 'Abinun M', 'Flood T', 'Hambleton S', 'Cant AJ', 'Gennery AR', 'Arkwright PD']</t>
  </si>
  <si>
    <t>Hematopoietic stem cell transplantation for cytidine triphosphate synthase 1 (CTPS1) deficiency</t>
  </si>
  <si>
    <t>8-Jun-2018</t>
  </si>
  <si>
    <t>Bone marrow transplantation</t>
  </si>
  <si>
    <t>54(1):130-133</t>
  </si>
  <si>
    <t>https://pubmed.ncbi.nlm.nih.gov/29884857</t>
  </si>
  <si>
    <t>https://www.nature.com/articles/s41409-018-0246-x</t>
  </si>
  <si>
    <t>['Wilcock A', 'Bahri R', 'Bulfone-Paus S', 'Arkwright PD']</t>
  </si>
  <si>
    <t>Mast cell disorders: From infancy to maturity</t>
  </si>
  <si>
    <t>28-Nov-2018</t>
  </si>
  <si>
    <t>74(1):53-63</t>
  </si>
  <si>
    <t>https://pubmed.ncbi.nlm.nih.gov/30390314</t>
  </si>
  <si>
    <t>https://onlinelibrary.wiley.com/doi/10.1111/all.13657</t>
  </si>
  <si>
    <t>['Zaman M', 'Huissoon A', 'Buckland M', 'Patel S', 'Alachkar H', 'Edgar JD', 'Thomas M', 'Arumugakani G', 'Baxendale H', 'Burns S', 'Williams AP', 'Jolles S', 'Herriot R', 'Sargur RB', 'Arkwright PD']</t>
  </si>
  <si>
    <t>Clinical and laboratory features of seventy-eight UK patients with Good's syndrome (thymoma and hypogammaglobulinaemia)</t>
  </si>
  <si>
    <t>21-Oct-2018</t>
  </si>
  <si>
    <t>195(1):132-138</t>
  </si>
  <si>
    <t>https://pubmed.ncbi.nlm.nih.gov/30216434</t>
  </si>
  <si>
    <t>https://europepmc.org/abstract/MED/30216434</t>
  </si>
  <si>
    <t>['Al Farsi T', 'Hughes SM', 'Wynn RF', 'Cheesman E', 'Rieux-Laucat F', 'Latour S', 'Picard C', 'Hambleton S', 'Arkwright PD']</t>
  </si>
  <si>
    <t>Life-threatening pulmonary interstitial lung disease complicating pediatric nonhumoral immunodeficiencies</t>
  </si>
  <si>
    <t>3-Apr-2019</t>
  </si>
  <si>
    <t>7(7):2456-2458.e4</t>
  </si>
  <si>
    <t>https://pubmed.ncbi.nlm.nih.gov/30951883</t>
  </si>
  <si>
    <t>https://www.clinicalkey.com/content/playBy/pii?v=S2213-2198(19)30317-4</t>
  </si>
  <si>
    <t>['Al Kindi A', 'Alkahtani AM', 'Nalubega M', 'El-Chami C', "O'Neill C", 'Arkwright PD', 'Pennock JL']</t>
  </si>
  <si>
    <t>Staphylococcus aureus Internalized by Skin Keratinocytes Evade Antibiotic Killing</t>
  </si>
  <si>
    <t>24-Sep-2019</t>
  </si>
  <si>
    <t>10:2242</t>
  </si>
  <si>
    <t>https://pubmed.ncbi.nlm.nih.gov/31608046</t>
  </si>
  <si>
    <t>https://europepmc.org/abstract/MED/31608046</t>
  </si>
  <si>
    <t>['Schwab C', 'Gabrysch A', 'Olbrich P', 'Patiño V', 'Warnatz K', 'Wolff D', 'Hoshino A', 'Kobayashi M', 'Imai K', 'Takagi M', 'Dybedal I', 'Haddock JA', 'Sansom DM', 'Lucena JM', 'Seidl M', 'Schmitt-Graeff A', 'Reiser V', 'Emmerich F', 'Frede N', 'Bulashevska A', 'Salzer U', 'Schubert D', 'Hayakawa S', 'Okada S', 'Kanariou M', 'Kucuk ZY', 'Chapdelaine H', 'Petruzelkova L', 'Sumnik Z', 'Sediva A', 'Slatter M', 'Arkwright PD', 'Cant A', 'Lorenz HM', 'Giese T', 'Lougaris V', 'Plebani A', 'Price C', 'Sullivan KE', 'Moutschen M', 'Litzman J', 'Freiberger T', 'van de Veerdonk FL', 'Recher M', 'Albert MH', 'Hauck F', 'Seneviratne S', 'Pachlopnik Schmid J', 'Kolios A', 'Unglik G', 'Klemann C', 'Speckmann C', 'Ehl S', 'Leichtner A', 'Blumberg R', 'Franke A', 'Snapper S', 'Zeissig S', 'Cunningham-Rundles C', 'Giulino-Roth L', 'Elemento O', 'Dückers G', 'Niehues T', 'Fronkova E', 'Kanderová V', 'Platt CD', 'Chou J', 'Chatila TA', 'Geha R', 'McDermott E', 'Bunn S', 'Kurzai M', 'Schulz A', 'Alsina L', 'Casals F', 'Deyà-Martinez A', 'Hambleton S', 'Kanegane H', 'Taskén K', 'Neth O', 'Grimbacher B']</t>
  </si>
  <si>
    <t>Phenotype, penetrance, and treatment of 133 cytotoxic T-lymphocyte antigen 4-insufficient subjects</t>
  </si>
  <si>
    <t>4-May-2018</t>
  </si>
  <si>
    <t>142(6):1932-1946</t>
  </si>
  <si>
    <t>https://pubmed.ncbi.nlm.nih.gov/29729943</t>
  </si>
  <si>
    <t>http://hdl.handle.net/10668/12426</t>
  </si>
  <si>
    <t>['Arkwright PD', 'MacMahon J', 'Koplin J', 'Rajput S', 'Cross S', 'Fitzsimons R', 'Davidson N', 'Deshpande V', 'Rao N', 'Lumsden C', 'Lacy D', 'Allen KJ', 'Vance G', 'Mwenechanya J', 'Fox AT', 'Erlewyn-Lajeunesse M', 'Mistry H', 'Hourihane JO']</t>
  </si>
  <si>
    <t>Severity and threshold of peanut reactivity during hospital-based open oral food challenges: An international multicenter survey</t>
  </si>
  <si>
    <t>17-Sep-2018</t>
  </si>
  <si>
    <t>Pediatric allergy and immunology : official publication of the European Society       of Pediatric Allergy and Immunology</t>
  </si>
  <si>
    <t>29(7):754-761</t>
  </si>
  <si>
    <t>https://pubmed.ncbi.nlm.nih.gov/30022517</t>
  </si>
  <si>
    <t>https://onlinelibrary.wiley.com/doi/10.1111/pai.12959</t>
  </si>
  <si>
    <t>['van de Geer A', 'Nieto-Patlán A', 'Kuhns DB', 'Tool AT', 'Arias AA', 'Bouaziz M', 'de Boer M', 'Franco JL', 'Gazendam RP', 'van Hamme JL', 'van Houdt M', 'van Leeuwen K', 'Verkuijlen PJ', 'van den Berg TK', 'Alzate JF', 'Arango-Franco CA', 'Batura V', 'Bernasconi AR', 'Boardman B', 'Booth C', 'Burns SO', 'Cabarcas F', 'Bensussan NC', 'Charbit-Henrion F', 'Corveleyn A', 'Deswarte C', 'Azcoiti ME', 'Foell D', 'Gallin JI', 'Garcés C', 'Guedes M', 'Hinze CH', 'Holland SM', 'Hughes SM', 'Ibañez P', 'Malech HL', 'Meyts I', 'Moncada-Velez M', 'Moriya K', 'Neves E', 'Oleastro M', 'Perez L', 'Rattina V', 'Oleaga-Quintas C', 'Warner N', 'Muise AM', 'López JS', 'Trindade E', 'Vasconcelos J', 'Vermeire S', 'Wittkowski H', 'Worth A', 'Abel L', 'Dinauer MC', 'Arkwright PD', 'Roos D', 'Casanova JL', 'Kuijpers TW', 'Bustamante J']</t>
  </si>
  <si>
    <t>Inherited p40phox deficiency differs from classic chronic granulomatous disease</t>
  </si>
  <si>
    <t>31-Aug-2018</t>
  </si>
  <si>
    <t>128(9):3957-3975</t>
  </si>
  <si>
    <t>https://pubmed.ncbi.nlm.nih.gov/29969437</t>
  </si>
  <si>
    <t>https://europepmc.org/abstract/MED/29969437</t>
  </si>
  <si>
    <t>['Cuchet-Lourenço D', 'Eletto D', 'Wu C', 'Plagnol V', 'Papapietro O', 'Curtis J', 'Ceron-Gutierrez L', 'Bacon CM', 'Hackett S', 'Alsaleem B', 'Maes M', 'Gaspar M', 'Alisaac A', 'Goss E', 'AlIdrissi E', 'Siegmund D', 'Wajant H', 'Kumararatne D', 'AlZahrani MS', 'Arkwright PD', 'Abinun M', 'Doffinger R', 'Nejentsev S']</t>
  </si>
  <si>
    <t>Biallelic RIPK1 mutations in humans cause severe immunodeficiency, arthritis, and intestinal inflammation</t>
  </si>
  <si>
    <t>24-Aug-2018</t>
  </si>
  <si>
    <t>19-Jul-2018</t>
  </si>
  <si>
    <t>361(6404):810-813</t>
  </si>
  <si>
    <t>https://pubmed.ncbi.nlm.nih.gov/30026316</t>
  </si>
  <si>
    <t>https:///www.science.org/doi/10.1126/science.aar2641?url_ver=Z39.88-2003&amp;rfr_id=ori:rid:crossref.org&amp;rfr_dat=cr_pub  0pubmed</t>
  </si>
  <si>
    <t>['Shillitoe B', 'Bangs C', 'Guzman D', 'Gennery AR', 'Longhurst HJ', 'Slatter M', 'Edgar DM', 'Thomas M', 'Worth A', 'Huissoon A', 'Arkwright PD', 'Jolles S', 'Bourne H', 'Alachkar H', 'Savic S', 'Kumararatne DS', 'Patel S', 'Baxendale H', 'Noorani S', 'Yong PFK', 'Waruiru C', 'Pavaladurai V', 'Kelleher P', 'Herriot R', 'Bernatonienne J', 'Bhole M', 'Steele C', 'Hayman G', 'Richter A', 'Gompels M', 'Chopra C', 'Garcez T', 'Buckland M']</t>
  </si>
  <si>
    <t>The United Kingdom Primary Immune Deficiency (UKPID) registry 2012 to 2017</t>
  </si>
  <si>
    <t>192(3):284-291</t>
  </si>
  <si>
    <t>https://pubmed.ncbi.nlm.nih.gov/29878323</t>
  </si>
  <si>
    <t>https://www.ncbi.nlm.nih.gov/pmc/articles/pmid/29878323/</t>
  </si>
  <si>
    <t>['Arkwright PD', 'Sharma V', 'Ewing CI', 'Hughes SM']</t>
  </si>
  <si>
    <t>Home-based program of maintaining unresponsiveness in children with allergic reactions to larger amounts of peanuts</t>
  </si>
  <si>
    <t>7-Nov-2017</t>
  </si>
  <si>
    <t>120(5):539-540</t>
  </si>
  <si>
    <t>https://pubmed.ncbi.nlm.nih.gov/29126711</t>
  </si>
  <si>
    <t>https://www.clinicalkey.com/content/playBy/pii?v=S1081-1206(17)31106-7</t>
  </si>
  <si>
    <t>['Stubbs A', 'Bangs C', 'Shillitoe B', 'Edgar JD', 'Burns SO', 'Thomas M', 'Alachkar H', 'Buckland M', 'McDermott E', 'Arumugakani G', 'Jolles S', 'Herriot R', 'Arkwright PD']</t>
  </si>
  <si>
    <t>Bronchiectasis and deteriorating lung function in agammaglobulinaemia despite immunoglobulin replacement therapy</t>
  </si>
  <si>
    <t>3-Nov-2017</t>
  </si>
  <si>
    <t>191(2):212-219</t>
  </si>
  <si>
    <t>https://pubmed.ncbi.nlm.nih.gov/28990652</t>
  </si>
  <si>
    <t>https://www.ncbi.nlm.nih.gov/pmc/articles/pmid/28990652/</t>
  </si>
  <si>
    <t>['Rajput S', 'Sharma V', 'Hughes SM', 'Ewing CI', 'Arkwright PD']</t>
  </si>
  <si>
    <t>Allergy testing in predicting outcome of open food challenge to peanut</t>
  </si>
  <si>
    <t>16-Jun-2017</t>
  </si>
  <si>
    <t>141(1):457-458</t>
  </si>
  <si>
    <t>https://pubmed.ncbi.nlm.nih.gov/28624349</t>
  </si>
  <si>
    <t>https://www.clinicalkey.com/content/playBy/pii?v=S0091-6749(17)30765-0</t>
  </si>
  <si>
    <t>['Egg D', 'Schwab C', 'Gabrysch A', 'Arkwright PD', 'Cheesman E', 'Giulino-Roth L', 'Neth O', 'Snapper S', 'Okada S', 'Moutschen M', 'Delvenne P', 'Pecher AC', 'Wolff D', 'Kim YJ', 'Seneviratne S', 'Kim KM', 'Kang JM', 'Ojaimi S', 'McLean C', 'Warnatz K', 'Seidl M', 'Grimbacher B']</t>
  </si>
  <si>
    <t>Increased Risk for Malignancies in 131 Affected CTLA4 Mutation Carriers</t>
  </si>
  <si>
    <t>10-Sep-2018</t>
  </si>
  <si>
    <t>9:2012</t>
  </si>
  <si>
    <t>https://pubmed.ncbi.nlm.nih.gov/30250467</t>
  </si>
  <si>
    <t>http://hdl.handle.net/10668/12992</t>
  </si>
  <si>
    <t>['Matsuda K', 'Okamoto N', 'Kondo M', 'Arkwright PD', 'Karasawa K', 'Ishizaka S', 'Yokota S', 'Matsuda A', 'Jung K', 'Oida K', 'Amagai Y', 'Jang H', 'Noda E', 'Kakinuma R', 'Yasui K', 'Kaku U', 'Mori Y', 'Onai N', 'Ohteki T', 'Tanaka A', 'Matsuda H']</t>
  </si>
  <si>
    <t>Mast cell hyperactivity underpins the development of oxygen-induced retinopathy</t>
  </si>
  <si>
    <t>1-Nov-2017</t>
  </si>
  <si>
    <t>9-Oct-2017</t>
  </si>
  <si>
    <t>127(11):3987-4000</t>
  </si>
  <si>
    <t>https://pubmed.ncbi.nlm.nih.gov/28990934</t>
  </si>
  <si>
    <t>https://europepmc.org/abstract/MED/28990934</t>
  </si>
  <si>
    <t>['Witzel M', 'Petersheim D', 'Fan Y', 'Bahrami E', 'Racek T', 'Rohlfs M', 'Puchałka J', 'Mertes C', 'Gagneur J', 'Ziegenhain C', 'Enard W', 'Stray-Pedersen A', 'Arkwright PD', 'Abboud MR', 'Pazhakh V', 'Lieschke GJ', 'Krawitz PM', 'Dahlhoff M', 'Schneider MR', 'Wolf E', 'Horny HP', 'Schmidt H', 'Schäffer AA', 'Klein C']</t>
  </si>
  <si>
    <t>Chromatin-remodeling factor SMARCD2 regulates transcriptional networks controlling differentiation of neutrophil granulocytes</t>
  </si>
  <si>
    <t>3-Apr-2017</t>
  </si>
  <si>
    <t>49(5):742-752</t>
  </si>
  <si>
    <t>https://pubmed.ncbi.nlm.nih.gov/28369036</t>
  </si>
  <si>
    <t>https://europepmc.org/abstract/MED/28369036</t>
  </si>
  <si>
    <t>['Hou TZ', 'Verma N', 'Wanders J', 'Kennedy A', 'Soskic B', 'Janman D', 'Halliday N', 'Rowshanravan B', 'Worth A', 'Qasim W', 'Baxendale H', 'Stauss H', 'Seneviratne S', 'Neth O', 'Olbrich P', 'Hambleton S', 'Arkwright PD', 'Burns SO', 'Walker LS', 'Sansom DM']</t>
  </si>
  <si>
    <t>Identifying functional defects in patients with immune dysregulation due to LRBA and CTLA-4 mutations</t>
  </si>
  <si>
    <t>16-Mar-2017</t>
  </si>
  <si>
    <t>129(11):1458-1468</t>
  </si>
  <si>
    <t>https://pubmed.ncbi.nlm.nih.gov/28159733</t>
  </si>
  <si>
    <t>http://hdl.handle.net/10668/10837</t>
  </si>
  <si>
    <t>['Tangye SG', 'Pillay B', 'Randall KL', 'Avery DT', 'Phan TG', 'Gray P', 'Ziegler JB', 'Smart JM', 'Peake J', 'Arkwright PD', 'Hambleton S', 'Orange J', 'Goodnow CC', 'Uzel G', 'Casanova JL', 'Lugo Reyes SO', 'Freeman AF', 'Su HC', 'Ma CS']</t>
  </si>
  <si>
    <t>Dedicator of cytokinesis 8-deficient CD4(+) T cells are biased to a T(H)2 effector fate at the expense of T(H)1 and T(H)17 cells</t>
  </si>
  <si>
    <t>20-Aug-2016</t>
  </si>
  <si>
    <t>139(3):933-949</t>
  </si>
  <si>
    <t>https://pubmed.ncbi.nlm.nih.gov/27554822</t>
  </si>
  <si>
    <t>https://www.clinicalkey.com/content/playBy/pii?v=S0091-6749(16)30798-9</t>
  </si>
  <si>
    <t>['Israel L', 'Wang Y', 'Bulek K', 'Della Mina E', 'Zhang Z', 'Pedergnana V', 'Chrabieh M', 'Lemmens NA', 'Sancho-Shimizu V', 'Descatoire M', 'Lasseau T', 'Israelsson E', 'Lorenzo L', 'Yun L', 'Belkadi A', 'Moran A', 'Weisman LE', 'Vandenesch F', 'Batteux F', 'Weller S', 'Levin M', 'Herberg J', 'Abhyankar A', 'Prando C', 'Itan Y', 'van Wamel WJB', 'Picard C', 'Abel L', 'Chaussabel D', 'Li X', 'Beutler B', 'Arkwright PD', 'Casanova JL', 'Puel A']</t>
  </si>
  <si>
    <t>Human Adaptive Immunity Rescues an Inborn Error of Innate Immunity</t>
  </si>
  <si>
    <t>23-Feb-2017</t>
  </si>
  <si>
    <t>168(5):789-800.e10</t>
  </si>
  <si>
    <t>https://pubmed.ncbi.nlm.nih.gov/28235196</t>
  </si>
  <si>
    <t>https://linkinghub.elsevier.com/retrieve/pii/S0092-8674(17)30129-0</t>
  </si>
  <si>
    <t>['Ogg J', 'Wong J', 'Wan MW', 'Davis N', 'Arkwright PD']</t>
  </si>
  <si>
    <t>Factors that determine parents' perception of their child's risk of life-threatening food-induced anaphylaxis</t>
  </si>
  <si>
    <t>1-Jan-2017</t>
  </si>
  <si>
    <t>Allergy and asthma proceedings</t>
  </si>
  <si>
    <t>38(1):44-53</t>
  </si>
  <si>
    <t>https://pubmed.ncbi.nlm.nih.gov/28052801</t>
  </si>
  <si>
    <t>https://core.ac.uk/reader/191059168?utm_source=linkout</t>
  </si>
  <si>
    <t>['Schepp J', 'Chou J', 'Skrabl-Baumgartner A', 'Arkwright PD', 'Engelhardt KR', 'Hambleton S', 'Morio T', 'Röther E', 'Warnatz K', 'Geha R', 'Grimbacher B']</t>
  </si>
  <si>
    <t>14 Years after Discovery: Clinical Follow-up on 15 Patients with Inducible Co-Stimulator Deficiency</t>
  </si>
  <si>
    <t>16-Aug-2017</t>
  </si>
  <si>
    <t>8:964</t>
  </si>
  <si>
    <t>https://pubmed.ncbi.nlm.nih.gov/28861081</t>
  </si>
  <si>
    <t>https://europepmc.org/abstract/MED/28861081</t>
  </si>
  <si>
    <t>['Gao Y', 'Arkwright PD', 'Carter R', 'Cazaly A', 'Harrison RJ', 'Mant A', 'Cant AJ', 'Gadola S', 'Elliott TJ', 'Khakoo SI', 'Williams AP']</t>
  </si>
  <si>
    <t>Bone marrow transplantation for MHC class I deficiency corrects T-cell immunity but dissociates natural killer cell repertoire formation from function</t>
  </si>
  <si>
    <t>138(6):1733-1736.e2</t>
  </si>
  <si>
    <t>https://pubmed.ncbi.nlm.nih.gov/27614800</t>
  </si>
  <si>
    <t>https://www.clinicalkey.com/content/playBy/pii?v=S0091-6749(16)30711-4</t>
  </si>
  <si>
    <t>['Lyons JJ', 'Yu X', 'Hughes JD', 'Le QT', 'Jamil A', 'Bai Y', 'Ho N', 'Zhao M', 'Liu Y', "O'Connell MP", 'Trivedi NN', 'Nelson C', 'DiMaggio T', 'Jones N', 'Matthews H', 'Lewis KL', 'Oler AJ', 'Carlson RJ', 'Arkwright PD', 'Hong C', 'Agama S', 'Wilson TM', 'Tucker S', 'Zhang Y', 'McElwee JJ', 'Pao M', 'Glover SC', 'Rothenberg ME', 'Hohman RJ', 'Stone KD', 'Caughey GH', 'Heller T', 'Metcalfe DD', 'Biesecker LG', 'Schwartz LB', 'Milner JD']</t>
  </si>
  <si>
    <t>Elevated basal serum tryptase identifies a multisystem disorder associated with increased TPSAB1 copy number</t>
  </si>
  <si>
    <t>48(12):1564-1569</t>
  </si>
  <si>
    <t>https://pubmed.ncbi.nlm.nih.gov/27749843</t>
  </si>
  <si>
    <t>https://europepmc.org/abstract/MED/27749843</t>
  </si>
  <si>
    <t>['Slatter MA', 'Engelhardt KR', 'Burroughs LM', 'Arkwright PD', 'Nademi Z', 'Skoda-Smith S', 'Hagin D', 'Kennedy A', 'Barge D', 'Flood T', 'Abinun M', 'Wynn RF', 'Gennery AR', 'Cant AJ', 'Sansom D', 'Hambleton S', 'Torgerson TR']</t>
  </si>
  <si>
    <t>Hematopoietic stem cell transplantation for CTLA4 deficiency</t>
  </si>
  <si>
    <t>18-Apr-2016</t>
  </si>
  <si>
    <t>138(2):615-619.e1</t>
  </si>
  <si>
    <t>Case Reports | Letter | Research Support, N.I.H., Extramural | Research Support, Non-U.S. Gov't</t>
  </si>
  <si>
    <t>https://pubmed.ncbi.nlm.nih.gov/27102614</t>
  </si>
  <si>
    <t>https://www.clinicalkey.com/content/playBy/pii?v=S0091-6749(16)00380-8</t>
  </si>
  <si>
    <t>['Ma CS', 'Wong N', 'Rao G', 'Nguyen A', 'Avery DT', 'Payne K', 'Torpy J', "O'Young P", 'Deenick E', 'Bustamante J', 'Puel A', 'Okada S', 'Kobayashi M', 'Martinez-Barricarte R', 'Elliott M', 'Sebnem Kilic S', 'El Baghdadi J', 'Minegishi Y', 'Bousfiha A', 'Robertson N', 'Hambleton S', 'Arkwright PD', 'French M', 'Blincoe AK', 'Hsu P', 'Campbell DE', 'Stormon MO', 'Wong M', 'Adelstein S', 'Fulcher DA', 'Cook MC', 'Stepensky P', 'Boztug K', 'Beier R', 'Ikincioğullari A', 'Ziegler JB', 'Gray P', 'Picard C', 'Boisson-Dupuis S', 'Phan TG', 'Grimbacher B', 'Warnatz K', 'Holland SM', 'Uzel G', 'Casanova JL', 'Tangye SG']</t>
  </si>
  <si>
    <t>Unique and shared signaling pathways cooperate to regulate the differentiation of human CD4+ T cells into distinct effector subsets</t>
  </si>
  <si>
    <t>25-Jul-2016</t>
  </si>
  <si>
    <t>11-Jul-2016</t>
  </si>
  <si>
    <t>213(8):1589-608</t>
  </si>
  <si>
    <t>https://pubmed.ncbi.nlm.nih.gov/27401342</t>
  </si>
  <si>
    <t>https://europepmc.org/abstract/MED/27401342</t>
  </si>
  <si>
    <t>['Crossland KL', 'Abinun M', 'Arkwright PD', 'Cheetham TD', 'Pearce SH', 'Hilkens CM', 'Lilic D']</t>
  </si>
  <si>
    <t>AIRE is not essential for the induction of human tolerogenic dendritic cells</t>
  </si>
  <si>
    <t>25-Feb-2016</t>
  </si>
  <si>
    <t>Autoimmunity</t>
  </si>
  <si>
    <t>49(4):211-8</t>
  </si>
  <si>
    <t>https://pubmed.ncbi.nlm.nih.gov/26912174</t>
  </si>
  <si>
    <t>https://www.tandfonline.com/doi/full/10.3109/08916934.2016.1148692</t>
  </si>
  <si>
    <t>['Dang TS', 'Willet JD', 'Griffin HR', 'Morgan NV', "O'Boyle G", 'Arkwright PD', 'Hughes SM', 'Abinun M', 'Tee LJ', 'Barge D', 'Engelhardt KR', 'Jackson M', 'Cant AJ', 'Maher ER', 'Koref MS', 'Reynard LN', 'Ali S', 'Hambleton S']</t>
  </si>
  <si>
    <t>Erratum to: Defective Leukocyte Adhesion and Chemotaxis Contributes to Combined Immunodeficiency in Humans with Autosomal Recessive MST1 Deficiency</t>
  </si>
  <si>
    <t>36(3):336-7</t>
  </si>
  <si>
    <t>https://pubmed.ncbi.nlm.nih.gov/26941167</t>
  </si>
  <si>
    <t>https://europepmc.org/abstract/MED/26941167</t>
  </si>
  <si>
    <t>['Brent J', 'Guzman D', 'Bangs C', 'Grimbacher B', 'Fayolle C', 'Huissoon A', 'Bethune C', 'Thomas M', 'Patel S', 'Jolles S', 'Alachkar H', 'Kumaratne D', 'Baxendale H', 'Edgar JD', 'Helbert M', 'Hambleton S', 'Arkwright PD']</t>
  </si>
  <si>
    <t>Clinical and laboratory correlates of lung disease and cancer in adults with idiopathic hypogammaglobulinaemia</t>
  </si>
  <si>
    <t>27-Jan-2016</t>
  </si>
  <si>
    <t>184(1):73-82</t>
  </si>
  <si>
    <t>https://pubmed.ncbi.nlm.nih.gov/26646609</t>
  </si>
  <si>
    <t>https://www.ncbi.nlm.nih.gov/pmc/articles/pmid/26646609/</t>
  </si>
  <si>
    <t>Defective Leukocyte Adhesion and Chemotaxis Contributes to Combined Immunodeficiency in Humans with Autosomal Recessive MST1 Deficiency</t>
  </si>
  <si>
    <t>22-Jan-2016</t>
  </si>
  <si>
    <t>36(2):117-22</t>
  </si>
  <si>
    <t>https://pubmed.ncbi.nlm.nih.gov/26801501</t>
  </si>
  <si>
    <t>https://europepmc.org/abstract/MED/26801501</t>
  </si>
  <si>
    <t>['Jang H', 'Matsuda A', 'Jung K', 'Karasawa K', 'Matsuda K', 'Oida K', 'Ishizaka S', 'Ahn G', 'Amagai Y', 'Moon C', 'Kim SH', 'Arkwright PD', 'Takamori K', 'Matsuda H', 'Tanaka A']</t>
  </si>
  <si>
    <t>Skin pH Is the Master Switch of Kallikrein 5-Mediated Skin Barrier Destruction in a Murine Atopic Dermatitis Model</t>
  </si>
  <si>
    <t>136(1):127-35</t>
  </si>
  <si>
    <t>https://pubmed.ncbi.nlm.nih.gov/26763432</t>
  </si>
  <si>
    <t>https://linkinghub.elsevier.com/retrieve/pii/S0022-202X(15)00014-7</t>
  </si>
  <si>
    <t>['Robertson N', 'Engelhardt KR', 'Morgan NV', 'Barge D', 'Cant AJ', 'Hughes SM', 'Abinun M', 'Xu Y', 'Koref MS', 'Arkwright PD', 'Hambleton S']</t>
  </si>
  <si>
    <t>Astute Clinician Report: A Novel 10 bp Frameshift Deletion in Exon 2 of ICOS Causes a Combined Immunodeficiency Associated with an Enteritis and Hepatitis</t>
  </si>
  <si>
    <t>23-Sep-2015</t>
  </si>
  <si>
    <t>35(7):598-603</t>
  </si>
  <si>
    <t>https://pubmed.ncbi.nlm.nih.gov/26399252</t>
  </si>
  <si>
    <t>https://europepmc.org/abstract/MED/26399252</t>
  </si>
  <si>
    <t>['Ma CS', 'Wong N', 'Rao G', 'Avery DT', 'Torpy J', 'Hambridge T', 'Bustamante J', 'Okada S', 'Stoddard JL', 'Deenick EK', 'Pelham SJ', 'Payne K', 'Boisson-Dupuis S', 'Puel A', 'Kobayashi M', 'Arkwright PD', 'Kilic SS', 'El Baghdadi J', 'Nonoyama S', 'Minegishi Y', 'Mahdaviani SA', 'Mansouri D', 'Bousfiha A', 'Blincoe AK', 'French MA', 'Hsu P', 'Campbell DE', 'Stormon MO', 'Wong M', 'Adelstein S', 'Smart JM', 'Fulcher DA', 'Cook MC', 'Phan TG', 'Stepensky P', 'Boztug K', 'Kansu A', 'İkincioğullari A', 'Baumann U', 'Beier R', 'Roscioli T', 'Ziegler JB', 'Gray P', 'Picard C', 'Grimbacher B', 'Warnatz K', 'Holland SM', 'Casanova JL', 'Uzel G', 'Tangye SG']</t>
  </si>
  <si>
    <t>Monogenic mutations differentially affect the quantity and quality of T follicular helper cells in patients with human primary immunodeficiencies</t>
  </si>
  <si>
    <t>136(4):993-1006.e1</t>
  </si>
  <si>
    <t>https://pubmed.ncbi.nlm.nih.gov/26162572</t>
  </si>
  <si>
    <t>https://www.clinicalkey.com/content/playBy/pii?v=S0091-6749(15)00787-3</t>
  </si>
  <si>
    <t>['Okada S', 'Markle JG', 'Deenick EK', 'Mele F', 'Averbuch D', 'Lagos M', 'Alzahrani M', 'Al-Muhsen S', 'Halwani R', 'Ma CS', 'Wong N', 'Soudais C', 'Henderson LA', 'Marzouqa H', 'Shamma J', 'Gonzalez M', 'Martinez-Barricarte R', 'Okada C', 'Avery DT', 'Latorre D', 'Deswarte C', 'Jabot-Hanin F', 'Torrado E', 'Fountain J', 'Belkadi A', 'Itan Y', 'Boisson B', 'Migaud M', 'Arlehamn CSL', 'Sette A', 'Breton S', 'McCluskey J', 'Rossjohn J', 'de Villartay JP', 'Moshous D', 'Hambleton S', 'Latour S', 'Arkwright PD', 'Picard C', 'Lantz O', 'Engelhard D', 'Kobayashi M', 'Abel L', 'Cooper AM', 'Notarangelo LD', 'Boisson-Dupuis S', 'Puel A', 'Sallusto F', 'Bustamante J', 'Tangye SG', 'Casanova JL']</t>
  </si>
  <si>
    <t>IMMUNODEFICIENCIES. Impairment of immunity to Candida and Mycobacterium in humans with bi-allelic RORC mutations</t>
  </si>
  <si>
    <t>7-Aug-2015</t>
  </si>
  <si>
    <t>349(6248):606-613</t>
  </si>
  <si>
    <t>https://pubmed.ncbi.nlm.nih.gov/26160376</t>
  </si>
  <si>
    <t>https:///www.science.org/doi/10.1126/science.aaa4282?url_ver=Z39.88-2003&amp;rfr_id=ori:rid:crossref.org&amp;rfr_dat=cr_pub  0pubmed</t>
  </si>
  <si>
    <t>['van Schaarenburg RA', 'Schejbel L', 'Truedsson L', 'Topaloglu R', 'Al-Mayouf SM', 'Riordan A', 'Simon A', 'Kallel-Sellami M', 'Arkwright PD', 'Åhlin A', 'Hagelberg S', 'Nielsen S', 'Shayesteh A', 'Morales A', 'Tam S', 'Genel F', 'Berg S', 'Ketel AG', 'Merlijn van den Berg J', 'Kuijpers TW', 'Olsson RF', 'Huizinga TW', 'Lankester AC', 'Trouw LA']</t>
  </si>
  <si>
    <t>Marked variability in clinical presentation and outcome of patients with C1q immunodeficiency</t>
  </si>
  <si>
    <t>26-Jun-2015</t>
  </si>
  <si>
    <t>Journal of autoimmunity</t>
  </si>
  <si>
    <t>62:39-44</t>
  </si>
  <si>
    <t>https://pubmed.ncbi.nlm.nih.gov/26119135</t>
  </si>
  <si>
    <t>https://www.clinicalkey.com/content/playBy/pii?v=S0896-8411(15)00084-0</t>
  </si>
  <si>
    <t>['Engelhardt KR', 'Gertz ME', 'Keles S', 'Schäffer AA', 'Sigmund EC', 'Glocker C', 'Saghafi S', 'Pourpak Z', 'Ceja R', 'Sassi A', 'Graham LE', 'Massaad MJ', 'Mellouli F', 'Ben-Mustapha I', 'Khemiri M', 'Kilic SS', 'Etzioni A', 'Freeman AF', 'Thiel J', 'Schulze I', 'Al-Herz W', 'Metin A', 'Sanal Ö', 'Tezcan I', 'Yeganeh M', 'Niehues T', 'Dueckers G', 'Weinspach S', 'Patiroglu T', 'Unal E', 'Dasouki M', 'Yilmaz M', 'Genel F', 'Aytekin C', 'Kutukculer N', 'Somer A', 'Kilic M', 'Reisli I', 'Camcioglu Y', 'Gennery AR', 'Cant AJ', 'Jones A', 'Gaspar BH', 'Arkwright PD', 'Pietrogrande MC', 'Baz Z', 'Al-Tamemi S', 'Lougaris V', 'Lefranc G', 'Megarbane A', 'Boutros J', 'Galal N', 'Bejaoui M', 'Barbouche MR', 'Geha RS', 'Chatila TA', 'Grimbacher B']</t>
  </si>
  <si>
    <t>The extended clinical phenotype of 64 patients with dedicator of cytokinesis 8 deficiency</t>
  </si>
  <si>
    <t>25-Feb-2015</t>
  </si>
  <si>
    <t>136(2):402-12</t>
  </si>
  <si>
    <t>https://pubmed.ncbi.nlm.nih.gov/25724123</t>
  </si>
  <si>
    <t>https://www.clinicalkey.com/content/playBy/pii?v=S0091-6749(15)00071-8</t>
  </si>
  <si>
    <t>['Briggs TA', 'Harris J', 'Innes J', 'Will A', 'Arkwright PD', 'Clayton-Smith J']</t>
  </si>
  <si>
    <t>The value of microarray-based comparative genomic hybridisation (aCGH) testing in the paediatric clinic</t>
  </si>
  <si>
    <t>100(8):728-31</t>
  </si>
  <si>
    <t>https://pubmed.ncbi.nlm.nih.gov/25809346</t>
  </si>
  <si>
    <t>https://adc.bmj.com/lookup/pmidlookup?view=long&amp;pmid=25809346</t>
  </si>
  <si>
    <t>['Wilson RP', 'Ives ML', 'Rao G', 'Lau A', 'Payne K', 'Kobayashi M', 'Arkwright PD', 'Peake J', 'Wong M', 'Adelstein S', 'Smart JM', 'French MA', 'Fulcher DA', 'Picard C', 'Bustamante J', 'Boisson-Dupuis S', 'Gray P', 'Stepensky P', 'Warnatz K', 'Freeman AF', 'Rossjohn J', 'McCluskey J', 'Holland SM', 'Casanova JL', 'Uzel G', 'Ma CS', 'Tangye SG', 'Deenick EK']</t>
  </si>
  <si>
    <t>STAT3 is a critical cell-intrinsic regulator of human unconventional T cell numbers and function</t>
  </si>
  <si>
    <t>1-Jun-2015</t>
  </si>
  <si>
    <t>4-May-2015</t>
  </si>
  <si>
    <t>212(6):855-64</t>
  </si>
  <si>
    <t>https://pubmed.ncbi.nlm.nih.gov/25941256</t>
  </si>
  <si>
    <t>https://europepmc.org/abstract/MED/25941256</t>
  </si>
  <si>
    <t>['Wehr C', 'Gennery AR', 'Lindemans C', 'Schulz A', 'Hoenig M', 'Marks R', 'Recher M', 'Gruhn B', 'Holbro A', 'Heijnen I', 'Meyer D', 'Grigoleit G', 'Einsele H', 'Baumann U', 'Witte T', 'Sykora KW', 'Goldacker S', 'Regairaz L', 'Aksoylar S', 'Ardeniz Ö', 'Zecca M', 'Zdziarski P', 'Meyts I', 'Matthes-Martin S', 'Imai K', 'Kamae C', 'Fielding A', 'Seneviratne S', 'Mahlaoui N', 'Slatter MA', 'Güngör T', 'Arkwright PD', 'van Montfrans J', 'Sullivan KE', 'Grimbacher B', 'Cant A', 'Peter HH', 'Finke J', 'Gaspar HB', 'Warnatz K', 'Rizzi M']</t>
  </si>
  <si>
    <t>Multicenter experience in hematopoietic stem cell transplantation for serious complications of common variable immunodeficiency</t>
  </si>
  <si>
    <t>135(4):988-997.e6</t>
  </si>
  <si>
    <t>https://pubmed.ncbi.nlm.nih.gov/25595268</t>
  </si>
  <si>
    <t>https://www.clinicalkey.com/content/playBy/pii?v=S0091-6749(14)01732-1</t>
  </si>
  <si>
    <t>['Turley AJ', 'Gathmann B', 'Bangs C', 'Bradbury M', 'Seneviratne S', 'Gonzalez-Granado LI', 'Hackett S', 'Kutukculer N', 'Alachkar H', 'Hambleton S', 'Ritterbusch H', 'Kralickova P', 'Marodi L', 'Seidel MG', 'Dueckers G', 'Roesler J', 'Huissoon A', 'Baxendale H', 'Litzman J', 'Arkwright PD']</t>
  </si>
  <si>
    <t>Spectrum and management of complement immunodeficiencies (excluding hereditary angioedema) across Europe</t>
  </si>
  <si>
    <t>35(2):199-205</t>
  </si>
  <si>
    <t>https://pubmed.ncbi.nlm.nih.gov/25663093</t>
  </si>
  <si>
    <t>https://link.springer.com/article/10.1007/s10875-015-0137-5</t>
  </si>
  <si>
    <t>['Diacono D', 'Pumphrey RS', 'Sharma V', 'Arkwright PD']</t>
  </si>
  <si>
    <t>The deep fascia of the thigh forms an impenetrable barrier to fluid injected subcutaneously by autoinjectors</t>
  </si>
  <si>
    <t>26-Jan-2015</t>
  </si>
  <si>
    <t>3(2):297-9</t>
  </si>
  <si>
    <t>https://pubmed.ncbi.nlm.nih.gov/25634219</t>
  </si>
  <si>
    <t>https://www.clinicalkey.com/content/playBy/pii?v=S2213-2198(14)00542-X</t>
  </si>
  <si>
    <t>Reply: To PMID 25634219</t>
  </si>
  <si>
    <t>3(5):828-9</t>
  </si>
  <si>
    <t>https://pubmed.ncbi.nlm.nih.gov/26362556</t>
  </si>
  <si>
    <t>https://www.clinicalkey.com/content/playBy/pii?v=S2213-2198(15)00270-6</t>
  </si>
  <si>
    <t>['Martin E', 'Palmic N', 'Sanquer S', 'Lenoir C', 'Hauck F', 'Mongellaz C', 'Fabrega S', 'Nitschké P', 'Esposti MD', 'Schwartzentruber J', 'Taylor N', 'Majewski J', 'Jabado N', 'Wynn RF', 'Picard C', 'Fischer A', 'Arkwright PD', 'Latour S']</t>
  </si>
  <si>
    <t>CTP synthase 1 deficiency in humans reveals its central role in lymphocyte proliferation</t>
  </si>
  <si>
    <t>12-Jun-2014</t>
  </si>
  <si>
    <t>28-May-2014</t>
  </si>
  <si>
    <t>510(7504):288-92</t>
  </si>
  <si>
    <t>https://pubmed.ncbi.nlm.nih.gov/24870241</t>
  </si>
  <si>
    <t>https://europepmc.org/abstract/MED/24870241</t>
  </si>
  <si>
    <t>['Jolles S', 'Williams P', 'Carne E', 'Mian H', 'Huissoon A', 'Wong G', 'Hackett S', 'Lortan J', 'Platts V', 'Longhurst H', 'Grigoriadou S', 'Dempster J', 'Deacock S', 'Khan S', 'Darroch J', 'Simon C', 'Thomas M', 'Pavaladurai V', 'Alachkar H', 'Herwadkar A', 'Abinun M', 'Arkwright P', 'Tarzi M', 'Helbert M', 'Bangs C', 'Pastacaldi C', 'Phillips C', 'Bennett H', 'El-Shanawany T']</t>
  </si>
  <si>
    <t>A UK national audit of hereditary and acquired angioedema</t>
  </si>
  <si>
    <t>175(1):59-67</t>
  </si>
  <si>
    <t>https://pubmed.ncbi.nlm.nih.gov/23786259</t>
  </si>
  <si>
    <t>https://www.ncbi.nlm.nih.gov/pmc/articles/pmid/23786259/</t>
  </si>
  <si>
    <t>['Arkwright PD', 'Riley P', 'Hughes SM', 'Alachkar H', 'Wynn RF']</t>
  </si>
  <si>
    <t>Successful cure of C1q deficiency in human subjects treated with hematopoietic stem cell transplantation</t>
  </si>
  <si>
    <t>12-Sep-2013</t>
  </si>
  <si>
    <t>133(1):265-7</t>
  </si>
  <si>
    <t>https://pubmed.ncbi.nlm.nih.gov/24035158</t>
  </si>
  <si>
    <t>https://www.clinicalkey.com/content/playBy/pii?v=S0091-6749(13)01193-7</t>
  </si>
  <si>
    <t>['Arkwright PD', 'Stafford JC', 'Sharma V']</t>
  </si>
  <si>
    <t>Atopic dermatitis in children</t>
  </si>
  <si>
    <t>18-Apr-2014</t>
  </si>
  <si>
    <t>2(4):388-95</t>
  </si>
  <si>
    <t>https://pubmed.ncbi.nlm.nih.gov/25017525</t>
  </si>
  <si>
    <t>https://www.clinicalkey.com/content/playBy/pii?v=S2213-2198(14)00021-X</t>
  </si>
  <si>
    <t>['Berglund LJ', 'Avery DT', 'Ma CS', 'Moens L', 'Deenick EK', 'Bustamante J', 'Boisson-Dupuis S', 'Wong M', 'Adelstein S', 'Arkwright PD', 'Bacchetta R', 'Bezrodnik L', 'Dadi H', 'Roifman CM', 'Fulcher DA', 'Ziegler JB', 'Smart JM', 'Kobayashi M', 'Picard C', 'Durandy A', 'Cook MC', 'Casanova JL', 'Uzel G', 'Tangye SG']</t>
  </si>
  <si>
    <t>IL-21 signalling via STAT3 primes human naive B cells to respond to IL-2 to enhance their differentiation into plasmablasts</t>
  </si>
  <si>
    <t>5-Dec-2013</t>
  </si>
  <si>
    <t>24-Oct-2013</t>
  </si>
  <si>
    <t>122(24):3940-50</t>
  </si>
  <si>
    <t>https://pubmed.ncbi.nlm.nih.gov/24159173</t>
  </si>
  <si>
    <t>https://linkinghub.elsevier.com/retrieve/pii/S0006-4971(20)36280-7</t>
  </si>
  <si>
    <t>['Deenick EK', 'Avery DT', 'Chan A', 'Berglund LJ', 'Ives ML', 'Moens L', 'Stoddard JL', 'Bustamante J', 'Boisson-Dupuis S', 'Tsumura M', 'Kobayashi M', 'Arkwright PD', 'Averbuch D', 'Engelhard D', 'Roesler J', 'Peake J', 'Wong M', 'Adelstein S', 'Choo S', 'Smart JM', 'French MA', 'Fulcher DA', 'Cook MC', 'Picard C', 'Durandy A', 'Klein C', 'Holland SM', 'Uzel G', 'Casanova JL', 'Ma CS', 'Tangye SG']</t>
  </si>
  <si>
    <t>Naive and memory human B cells have distinct requirements for STAT3 activation to differentiate into antibody-secreting plasma cells</t>
  </si>
  <si>
    <t>18-Nov-2013</t>
  </si>
  <si>
    <t>210(12):2739-53</t>
  </si>
  <si>
    <t>https://pubmed.ncbi.nlm.nih.gov/24218138</t>
  </si>
  <si>
    <t>https://europepmc.org/abstract/MED/24218138</t>
  </si>
  <si>
    <t>['Crawford G', 'Enders A', 'Gileadi U', 'Stankovic S', 'Zhang Q', 'Lambe T', 'Crockford TL', 'Lockstone HE', 'Freeman A', 'Arkwright PD', 'Smart JM', 'Ma CS', 'Tangye SG', 'Goodnow CC', 'Cerundolo V', 'Godfrey DI', 'Su HC', 'Randall KL', 'Cornall RJ']</t>
  </si>
  <si>
    <t>DOCK8 is critical for the survival and function of NKT cells</t>
  </si>
  <si>
    <t>19-Sep-2013</t>
  </si>
  <si>
    <t>122(12):2052-61</t>
  </si>
  <si>
    <t>https://pubmed.ncbi.nlm.nih.gov/23929855</t>
  </si>
  <si>
    <t>https://linkinghub.elsevier.com/retrieve/pii/S0006-4971(20)43144-1</t>
  </si>
  <si>
    <t>['Machin NW', 'Morgan D', 'Turner AJ', 'Lipshen G', 'Arkwright PD']</t>
  </si>
  <si>
    <t>Neonatal herpes simplex 2 infection presenting with supraglottitis</t>
  </si>
  <si>
    <t>25-May-2013</t>
  </si>
  <si>
    <t>98(8):611-2</t>
  </si>
  <si>
    <t>https://pubmed.ncbi.nlm.nih.gov/23709315</t>
  </si>
  <si>
    <t>https://adc.bmj.com/lookup/pmidlookup?view=long&amp;pmid=23709315</t>
  </si>
  <si>
    <t>['Ives ML', 'Ma CS', 'Palendira U', 'Chan A', 'Bustamante J', 'Boisson-Dupuis S', 'Arkwright PD', 'Engelhard D', 'Averbuch D', 'Magdorf K', 'Roesler J', 'Peake J', 'Wong M', 'Adelstein S', 'Choo S', 'Smart JM', 'French MA', 'Fulcher DA', 'Cook MC', 'Picard C', 'Durandy A', 'Tsumura M', 'Kobayashi M', 'Uzel G', 'Casanova JL', 'Tangye SG', 'Deenick EK']</t>
  </si>
  <si>
    <t>Signal transducer and activator of transcription 3 (STAT3) mutations underlying autosomal dominant hyper-IgE syndrome impair human CD8(+) T-cell memory formation and function</t>
  </si>
  <si>
    <t>4-Jul-2013</t>
  </si>
  <si>
    <t>132(2):400-11.e9</t>
  </si>
  <si>
    <t>https://pubmed.ncbi.nlm.nih.gov/23830147</t>
  </si>
  <si>
    <t>https://www.clinicalkey.com/content/playBy/pii?v=S0091-6749(13)00847-6</t>
  </si>
  <si>
    <t>['de Klerk TA', 'Sharma V', 'Arkwright PD', 'Biswas S']</t>
  </si>
  <si>
    <t>Severe vernal keratoconjunctivitis successfully treated with subcutaneous omalizumab</t>
  </si>
  <si>
    <t>19-Apr-2013</t>
  </si>
  <si>
    <t>Journal of AAPOS : the official publication of the American Association for       Pediatric Ophthalmology and Strabismus</t>
  </si>
  <si>
    <t>17(3):305-6</t>
  </si>
  <si>
    <t>https://pubmed.ncbi.nlm.nih.gov/23607979</t>
  </si>
  <si>
    <t>https://www.clinicalkey.com/content/playBy/pii?v=S1091-8531(13)00098-0</t>
  </si>
  <si>
    <t>['Sharma V', 'Harper NJ', 'Garcez T', 'Arkwright PD']</t>
  </si>
  <si>
    <t>Allergic reaction to mepivacaine in a child</t>
  </si>
  <si>
    <t>British journal of anaesthesia</t>
  </si>
  <si>
    <t>110(6):1059-60</t>
  </si>
  <si>
    <t>https://pubmed.ncbi.nlm.nih.gov/23687322</t>
  </si>
  <si>
    <t>https://linkinghub.elsevier.com/retrieve/pii/S0007-0912(17)53879-9</t>
  </si>
  <si>
    <t>['Engelhardt KR', 'Shah N', 'Faizura-Yeop I', 'Kocacik Uygun DF', 'Frede N', 'Muise AM', 'Shteyer E', 'Filiz S', 'Chee R', 'Elawad M', 'Hartmann B', 'Arkwright PD', 'Dvorak C', 'Klein C', 'Puck JM', 'Grimbacher B', 'Glocker EO']</t>
  </si>
  <si>
    <t>Clinical outcome in IL-10- and IL-10 receptor-deficient patients with or without hematopoietic stem cell transplantation</t>
  </si>
  <si>
    <t>14-Nov-2012</t>
  </si>
  <si>
    <t>131(3):825-30</t>
  </si>
  <si>
    <t>https://pubmed.ncbi.nlm.nih.gov/23158016</t>
  </si>
  <si>
    <t>https://www.clinicalkey.com/content/playBy/pii?v=S0091-6749(12)01547-3</t>
  </si>
  <si>
    <t>['Arkwright PD', 'Motala C', 'Subramanian H', 'Spergel J', 'Schneider LC', 'Wollenberg A']</t>
  </si>
  <si>
    <t>Management of difficult-to-treat atopic dermatitis</t>
  </si>
  <si>
    <t>14-Dec-2012</t>
  </si>
  <si>
    <t>1(2):142-51</t>
  </si>
  <si>
    <t>Journal Article | Research Support, U.S. Gov't, Non-P.H.S. | Review</t>
  </si>
  <si>
    <t>https://pubmed.ncbi.nlm.nih.gov/24565453</t>
  </si>
  <si>
    <t>https://www.clinicalkey.com/content/playBy/pii?v=S2213-2198(12)00013-X</t>
  </si>
  <si>
    <t>['Banka S', 'Wynn R', 'Byers H', 'Arkwright PD', 'Newman WG']</t>
  </si>
  <si>
    <t>G6PC3 mutations cause non-syndromic severe congenital neutropenia</t>
  </si>
  <si>
    <t>21-Dec-2012</t>
  </si>
  <si>
    <t>Molecular genetics and metabolism</t>
  </si>
  <si>
    <t>108(2):138-41</t>
  </si>
  <si>
    <t>https://pubmed.ncbi.nlm.nih.gov/23298686</t>
  </si>
  <si>
    <t>https://linkinghub.elsevier.com/retrieve/pii/S1096-7192(12)00714-7</t>
  </si>
  <si>
    <t>['Bewick DC', 'Wright NB', 'Pumphrey RS', 'Arkwright PD']</t>
  </si>
  <si>
    <t>Anatomic and anthropometric determinants of intramuscular versus subcutaneous administration in children with epinephrine autoinjectors</t>
  </si>
  <si>
    <t>26-Sep-2013</t>
  </si>
  <si>
    <t>1(6):692-4</t>
  </si>
  <si>
    <t>https://pubmed.ncbi.nlm.nih.gov/24565722</t>
  </si>
  <si>
    <t>https://www.clinicalkey.com/content/playBy/pii?v=S2213-2198(13)00356-5</t>
  </si>
  <si>
    <t>['Arkwright PD', 'Summers CW', 'Riley BJ', 'Alsediq N', 'Pumphrey RS']</t>
  </si>
  <si>
    <t>IgE sensitization to the nonspecific lipid-transfer protein Ara h 9 and peanut-associated bronchospasm</t>
  </si>
  <si>
    <t>2013:746507</t>
  </si>
  <si>
    <t>https://pubmed.ncbi.nlm.nih.gov/24102058</t>
  </si>
  <si>
    <t>https://europepmc.org/abstract/MED/24102058</t>
  </si>
  <si>
    <t>['Weller S', 'Bonnet M', 'Delagreverie H', 'Israel L', 'Chrabieh M', 'Maródi L', 'Rodriguez-Gallego C', 'Garty BZ', 'Roifman C', 'Issekutz AC', 'Zitnik SE', 'Hoarau C', 'Camcioglu Y', 'Vasconcelos J', 'Rodrigo C', 'Arkwright PD', 'Cerutti A', 'Meffre E', 'Zhang SY', 'Alcais A', 'Puel A', 'Casanova JL', 'Picard C', 'Weill JC', 'Reynaud CA']</t>
  </si>
  <si>
    <t>IgM+IgD+CD27+ B cells are markedly reduced in IRAK-4-, MyD88-, and TIRAP- but not UNC-93B-deficient patients</t>
  </si>
  <si>
    <t>13-Dec-2012</t>
  </si>
  <si>
    <t>21-Sep-2012</t>
  </si>
  <si>
    <t>120(25):4992-5001</t>
  </si>
  <si>
    <t>https://pubmed.ncbi.nlm.nih.gov/23002119</t>
  </si>
  <si>
    <t>https://linkinghub.elsevier.com/retrieve/pii/S0006-4971(20)49838-6</t>
  </si>
  <si>
    <t>['Beaumont DR', 'Arkwright PD']</t>
  </si>
  <si>
    <t>Factors determining the effectiveness of oral ciclosporin in the treatment of severe childhood atopic dermatitis</t>
  </si>
  <si>
    <t>12-Apr-2012</t>
  </si>
  <si>
    <t>23(5):318-22</t>
  </si>
  <si>
    <t>https://pubmed.ncbi.nlm.nih.gov/22397497</t>
  </si>
  <si>
    <t>https://www.tandfonline.com/doi/full/10.3109/09546634.2012.672709</t>
  </si>
  <si>
    <t>['Ma CS', 'Avery DT', 'Chan A', 'Batten M', 'Bustamante J', 'Boisson-Dupuis S', 'Arkwright PD', 'Kreins AY', 'Averbuch D', 'Engelhard D', 'Magdorf K', 'Kilic SS', 'Minegishi Y', 'Nonoyama S', 'French MA', 'Choo S', 'Smart JM', 'Peake J', 'Wong M', 'Gray P', 'Cook MC', 'Fulcher DA', 'Casanova JL', 'Deenick EK', 'Tangye SG']</t>
  </si>
  <si>
    <t>Functional STAT3 deficiency compromises the generation of human T follicular helper cells</t>
  </si>
  <si>
    <t>26-Apr-2012</t>
  </si>
  <si>
    <t>8-Mar-2012</t>
  </si>
  <si>
    <t>119(17):3997-4008</t>
  </si>
  <si>
    <t>https://pubmed.ncbi.nlm.nih.gov/22403255</t>
  </si>
  <si>
    <t>https://linkinghub.elsevier.com/retrieve/pii/S0006-4971(20)47959-5</t>
  </si>
  <si>
    <t>['Sakthivel M', 'Hughes SM', 'Riley P', 'Arkwright PD', 'Mukherjee A', 'Ramsden S', 'Urquhart J', 'Crow YJ']</t>
  </si>
  <si>
    <t>Severe neonatal-onset panniculitis in a female infant with Prader-Willi syndrome</t>
  </si>
  <si>
    <t>3-Nov-2011</t>
  </si>
  <si>
    <t>155A(12):3087-9</t>
  </si>
  <si>
    <t>https://pubmed.ncbi.nlm.nih.gov/22052851</t>
  </si>
  <si>
    <t>https://onlinelibrary.wiley.com/doi/10.1002/ajmg.a.34318</t>
  </si>
  <si>
    <t>['Fox AT', 'Lloyd K', 'Arkwright PD', 'Bhattacharya D', 'Brown T', 'Chetcuti P', 'East M', 'Gaventa J', 'King R', 'Martinez A', 'Meyer R', 'Parikh A', 'Perkin M', 'Shah N', 'Tuthill D', 'Walsh J', 'Waddell L', 'Warner J']</t>
  </si>
  <si>
    <t>The RCPCH care pathway for food allergy in children: an evidence and consensus based national approach</t>
  </si>
  <si>
    <t>96 Suppl 2:i25-9</t>
  </si>
  <si>
    <t>https://pubmed.ncbi.nlm.nih.gov/22053063</t>
  </si>
  <si>
    <t>https://adc.bmj.com/lookup/pmidlookup?view=long&amp;pmid=22053063</t>
  </si>
  <si>
    <t>['Arkwright PD', 'Gennery AR']</t>
  </si>
  <si>
    <t>Ten warning signs of primary immunodeficiency: a new paradigm is needed for the 21st century</t>
  </si>
  <si>
    <t>Annals of the New York Academy of Sciences</t>
  </si>
  <si>
    <t>1238:7-14</t>
  </si>
  <si>
    <t>https://pubmed.ncbi.nlm.nih.gov/22129048</t>
  </si>
  <si>
    <t>https://nyaspubs.onlinelibrary.wiley.com/doi/10.1111/j.1749-6632.2011.06206.x</t>
  </si>
  <si>
    <t>['Randall KL', 'Chan SS', 'Ma CS', 'Fung I', 'Mei Y', 'Yabas M', 'Tan A', 'Arkwright PD', 'Al Suwairi W', 'Lugo Reyes SO', 'Yamazaki-Nakashimada MA', 'Garcia-Cruz Mde L', 'Smart JM', 'Picard C', 'Okada S', 'Jouanguy E', 'Casanova JL', 'Lambe T', 'Cornall RJ', 'Russell S', 'Oliaro J', 'Tangye SG', 'Bertram EM', 'Goodnow CC']</t>
  </si>
  <si>
    <t>DOCK8 deficiency impairs CD8 T cell survival and function in humans and mice</t>
  </si>
  <si>
    <t>17-Oct-2011</t>
  </si>
  <si>
    <t>208(11):2305-20</t>
  </si>
  <si>
    <t>https://pubmed.ncbi.nlm.nih.gov/22006977</t>
  </si>
  <si>
    <t>https://europepmc.org/abstract/MED/22006977</t>
  </si>
  <si>
    <t>['Subbarayan A', 'Colarusso G', 'Hughes SM', 'Gennery AR', 'Slatter M', 'Cant AJ', 'Arkwright PD']</t>
  </si>
  <si>
    <t>Clinical features that identify children with primary immunodeficiency diseases</t>
  </si>
  <si>
    <t>11-Apr-2011</t>
  </si>
  <si>
    <t>127(5):810-6</t>
  </si>
  <si>
    <t>https://pubmed.ncbi.nlm.nih.gov/21482601</t>
  </si>
  <si>
    <t>https://publications.aap.org/pediatrics/article-lookup/doi/10.1542/peds.2010-3680</t>
  </si>
  <si>
    <t>['Booth C', 'Gilmour KC', 'Veys P', 'Gennery AR', 'Slatter MA', 'Chapel H', 'Heath PT', 'Steward CG', 'Smith O', "O'Meara A", 'Kerrigan H', 'Mahlaoui N', 'Cavazzana-Calvo M', 'Fischer A', 'Moshous D', 'Blanche S', 'Pachlopnik Schmid J', 'Latour S', 'de Saint-Basile G', 'Albert M', 'Notheis G', 'Rieber N', 'Strahm B', 'Ritterbusch H', 'Lankester A', 'Hartwig NG', 'Meyts I', 'Plebani A', 'Soresina A', 'Finocchi A', 'Pignata C', 'Cirillo E', 'Bonanomi S', 'Peters C', 'Kalwak K', 'Pasic S', 'Sedlacek P', 'Jazbec J', 'Kanegane H', 'Nichols KE', 'Hanson IC', 'Kapoor N', 'Haddad E', 'Cowan M', 'Choo S', 'Smart J', 'Arkwright PD', 'Gaspar HB']</t>
  </si>
  <si>
    <t>X-linked lymphoproliferative disease due to SAP/SH2D1A deficiency: a multicenter study on the manifestations, management and outcome of the disease</t>
  </si>
  <si>
    <t>6-Jan-2011</t>
  </si>
  <si>
    <t>6-Oct-2010</t>
  </si>
  <si>
    <t>117(1):53-62</t>
  </si>
  <si>
    <t>https://pubmed.ncbi.nlm.nih.gov/20926771</t>
  </si>
  <si>
    <t>https://linkinghub.elsevier.com/retrieve/pii/S0006-4971(20)60140-9</t>
  </si>
  <si>
    <t>['Magerus-Chatinet A', 'Neven B', 'Stolzenberg MC', 'Daussy C', 'Arkwright PD', 'Lanzarotti N', 'Schaffner C', 'Cluet-Dennetiere S', 'Haerynck F', 'Michel G', 'Bole-Feysot C', 'Zarhrate M', 'Radford-Weiss I', 'Romana SP', 'Picard C', 'Fischer A', 'Rieux-Laucat F']</t>
  </si>
  <si>
    <t>Onset of autoimmune lymphoproliferative syndrome (ALPS) in humans as a consequence of genetic defect accumulation</t>
  </si>
  <si>
    <t>22-Dec-2010</t>
  </si>
  <si>
    <t>121(1):106-12</t>
  </si>
  <si>
    <t>https://pubmed.ncbi.nlm.nih.gov/21183795</t>
  </si>
  <si>
    <t>https://europepmc.org/abstract/MED/21183795</t>
  </si>
  <si>
    <t>['Nedjai B', 'Hitman GA', 'Church LD', 'Minden K', 'Whiteford ML', 'McKee S', 'Stjernberg S', 'Pettersson T', 'Ranki A', 'Hawkins PN', 'Arkwright PD', 'McDermott MF', 'Turner MD']</t>
  </si>
  <si>
    <t>Differential cytokine secretion results from p65 and c-Rel NF-κB subunit signaling in peripheral blood mononuclear cells of TNF receptor-associated periodic syndrome patients</t>
  </si>
  <si>
    <t>1-Mar-2011</t>
  </si>
  <si>
    <t>Cellular immunology</t>
  </si>
  <si>
    <t>268(2):55-9</t>
  </si>
  <si>
    <t>https://pubmed.ncbi.nlm.nih.gov/21420073</t>
  </si>
  <si>
    <t>https://linkinghub.elsevier.com/retrieve/pii/S0008-8749(11)00032-3</t>
  </si>
  <si>
    <t>['Smeekens SP', 'Plantinga TS', 'van de Veerdonk FL', 'Heinhuis B', 'Hoischen A', 'Joosten LA', 'Arkwright PD', 'Gennery A', 'Kullberg BJ', 'Veltman JA', 'Lilic D', 'van der Meer JW', 'Netea MG']</t>
  </si>
  <si>
    <t>STAT1 hyperphosphorylation and defective IL12R/IL23R signaling underlie defective immunity in autosomal dominant chronic mucocutaneous candidiasis</t>
  </si>
  <si>
    <t>6(12):e29248</t>
  </si>
  <si>
    <t>https://pubmed.ncbi.nlm.nih.gov/22195034</t>
  </si>
  <si>
    <t>https://europepmc.org/abstract/MED/22195034</t>
  </si>
  <si>
    <t>['Picard C', 'von Bernuth H', 'Ghandil P', 'Chrabieh M', 'Levy O', 'Arkwright PD', 'McDonald D', 'Geha RS', 'Takada H', 'Krause JC', 'Creech CB', 'Ku CL', 'Ehl S', 'Maródi L', 'Al-Muhsen S', 'Al-Hajjar S', 'Al-Ghonaium A', 'Day-Good NK', 'Holland SM', 'Gallin JI', 'Chapel H', 'Speert DP', 'Rodriguez-Gallego C', 'Colino E', 'Garty BZ', 'Roifman C', 'Hara T', 'Yoshikawa H', 'Nonoyama S', 'Domachowske J', 'Issekutz AC', 'Tang M', 'Smart J', 'Zitnik SE', 'Hoarau C', 'Kumararatne DS', 'Thrasher AJ', 'Davies EG', 'Bethune C', 'Sirvent N', 'de Ricaud D', 'Camcioglu Y', 'Vasconcelos J', 'Guedes M', 'Vitor AB', 'Rodrigo C', 'Almazán F', 'Méndez M', 'Aróstegui JI', 'Alsina L', 'Fortuny C', 'Reichenbach J', 'Verbsky JW', 'Bossuyt X', 'Doffinger R', 'Abel L', 'Puel A', 'Casanova JL']</t>
  </si>
  <si>
    <t>Clinical features and outcome of patients with IRAK-4 and MyD88 deficiency</t>
  </si>
  <si>
    <t>Medicine  R</t>
  </si>
  <si>
    <t>89(6):403-425</t>
  </si>
  <si>
    <t>https://pubmed.ncbi.nlm.nih.gov/21057262</t>
  </si>
  <si>
    <t>https://europepmc.org/abstract/MED/21057262</t>
  </si>
  <si>
    <t>['Ng WF', 'von Delwig A', 'Carmichael AJ', 'Arkwright PD', 'Abinun M', 'Cant AJ', 'Jolles S', 'Lilic D']</t>
  </si>
  <si>
    <t>Impaired T(H)17 responses in patients with chronic mucocutaneous candidiasis with and without autoimmune polyendocrinopathy-candidiasis-ectodermal dystrophy</t>
  </si>
  <si>
    <t>8-Oct-2010</t>
  </si>
  <si>
    <t>126(5):1006-15, 1015.e1-4</t>
  </si>
  <si>
    <t>https://pubmed.ncbi.nlm.nih.gov/20934207</t>
  </si>
  <si>
    <t>https://www.clinicalkey.com/content/playBy/pii?v=S0091-6749(10)01319-9</t>
  </si>
  <si>
    <t>['Hislop AD', 'Palendira U', 'Leese AM', 'Arkwright PD', 'Rohrlich PS', 'Tangye SG', 'Gaspar HB', 'Lankester AC', 'Moretta A', 'Rickinson AB']</t>
  </si>
  <si>
    <t>Impaired Epstein-Barr virus-specific CD8+ T-cell function in X-linked lymphoproliferative disease is restricted to SLAM family-positive B-cell targets</t>
  </si>
  <si>
    <t>28-Oct-2010</t>
  </si>
  <si>
    <t>19-Jul-2010</t>
  </si>
  <si>
    <t>116(17):3249-57</t>
  </si>
  <si>
    <t>https://pubmed.ncbi.nlm.nih.gov/20644117</t>
  </si>
  <si>
    <t>https://linkinghub.elsevier.com/retrieve/pii/S0006-4971(20)31189-7</t>
  </si>
  <si>
    <t>['Santer DM', 'Hall BE', 'George TC', 'Tangsombatvisit S', 'Liu CL', 'Arkwright PD', 'Elkon KB']</t>
  </si>
  <si>
    <t>C1q deficiency leads to the defective suppression of IFN-alpha in response to nucleoprotein containing immune complexes</t>
  </si>
  <si>
    <t>15-Sep-2010</t>
  </si>
  <si>
    <t>185(8):4738-49</t>
  </si>
  <si>
    <t>https://pubmed.ncbi.nlm.nih.gov/20844193</t>
  </si>
  <si>
    <t>https://europepmc.org/abstract/MED/20844193</t>
  </si>
  <si>
    <t>['Capps JA', 'Sharma V', 'Arkwright PD']</t>
  </si>
  <si>
    <t>Prevalence, outcome and pre-hospital management of anaphylaxis by first aiders and paramedical ambulance staff in Manchester, UK</t>
  </si>
  <si>
    <t>1-Mar-2010</t>
  </si>
  <si>
    <t>81(6):653-7</t>
  </si>
  <si>
    <t>https://pubmed.ncbi.nlm.nih.gov/20189286</t>
  </si>
  <si>
    <t>https://www.clinicalkey.com/content/playBy/pii?v=S0300-9572(10)00069-9</t>
  </si>
  <si>
    <t>['Rodriguez-Marco A', 'Bradbury M', 'Riley P', 'Arkwright PD']</t>
  </si>
  <si>
    <t>Autoimmunity and recurrent infections in partial complement C3 immunodeficiency</t>
  </si>
  <si>
    <t>4-Jan-2010</t>
  </si>
  <si>
    <t>49(5):1017-9</t>
  </si>
  <si>
    <t>https://pubmed.ncbi.nlm.nih.gov/20047980</t>
  </si>
  <si>
    <t>https://academic.oup.com/rheumatology/article-lookup/doi/10.1093/rheumatology/kep444</t>
  </si>
  <si>
    <t>['Khan N', 'Summers CW', 'Helbert MR', 'Arkwright PD']</t>
  </si>
  <si>
    <t>Effects of age, gender, and immunosuppressive agents on in vivo toll-like receptor pathway responses</t>
  </si>
  <si>
    <t>4-Feb-2010</t>
  </si>
  <si>
    <t>Human immunology</t>
  </si>
  <si>
    <t>71(4):372-6</t>
  </si>
  <si>
    <t>https://pubmed.ncbi.nlm.nih.gov/20096740</t>
  </si>
  <si>
    <t>https://www.clinicalkey.com/content/playBy/pii?v=S0198-8859(10)00028-5</t>
  </si>
  <si>
    <t>['Puel A', 'Döffinger R', 'Natividad A', 'Chrabieh M', 'Barcenas-Morales G', 'Picard C', 'Cobat A', 'Ouachée-Chardin M', 'Toulon A', 'Bustamante J', 'Al-Muhsen S', 'Al-Owain M', 'Arkwright PD', 'Costigan C', 'McConnell V', 'Cant AJ', 'Abinun M', 'Polak M', 'Bougnères PF', 'Kumararatne D', 'Marodi L', 'Nahum A', 'Roifman C', 'Blanche S', 'Fischer A', 'Bodemer C', 'Abel L', 'Lilic D', 'Casanova JL']</t>
  </si>
  <si>
    <t>Autoantibodies against IL-17A, IL-17F, and IL-22 in patients with chronic mucocutaneous candidiasis and autoimmune polyendocrine syndrome type I</t>
  </si>
  <si>
    <t>15-Feb-2010</t>
  </si>
  <si>
    <t>1-Feb-2010</t>
  </si>
  <si>
    <t>207(2):291-7</t>
  </si>
  <si>
    <t>Journal Article | Multicenter Study | Research Support, N.I.H., Extramural | Research Support, Non-U.S. Gov't</t>
  </si>
  <si>
    <t>https://pubmed.ncbi.nlm.nih.gov/20123958</t>
  </si>
  <si>
    <t>https://europepmc.org/abstract/MED/20123958</t>
  </si>
  <si>
    <t>['Woellner C', 'Gertz EM', 'Schäffer AA', 'Lagos M', 'Perro M', 'Glocker EO', 'Pietrogrande MC', 'Cossu F', 'Franco JL', 'Matamoros N', 'Pietrucha B', 'Heropolitańska-Pliszka E', 'Yeganeh M', 'Moin M', 'Español T', 'Ehl S', 'Gennery AR', 'Abinun M', 'Breborowicz A', 'Niehues T', 'Kilic SS', 'Junker A', 'Turvey SE', 'Plebani A', 'Sánchez B', 'Garty BZ', 'Pignata C', 'Cancrini C', 'Litzman J', 'Sanal O', 'Baumann U', 'Bacchetta R', 'Hsu AP', 'Davis JN', 'Hammarström L', 'Davies EG', 'Eren E', 'Arkwright PD', 'Moilanen JS', 'Viemann D', 'Khan S', 'Maródi L', 'Cant AJ', 'Freeman AF', 'Puck JM', 'Holland SM', 'Grimbacher B']</t>
  </si>
  <si>
    <t>Mutations in STAT3 and diagnostic guidelines for hyper-IgE syndrome</t>
  </si>
  <si>
    <t>Feb-2010</t>
  </si>
  <si>
    <t>125(2):424-432.e8</t>
  </si>
  <si>
    <t>Journal Article | Multicenter Study | Research Support, N.I.H., Extramural | Research Support, N.I.H., Intramural | Research Support, Non-U.S. Gov't</t>
  </si>
  <si>
    <t>https://pubmed.ncbi.nlm.nih.gov/20159255</t>
  </si>
  <si>
    <t>https://www.clinicalkey.com/content/playBy/pii?v=S0091-6749(09)01637-6</t>
  </si>
  <si>
    <t>['Gentsch M', 'Kaczmarczyk A', 'van Leeuwen K', 'de Boer M', 'Kaus-Drobek M', 'Dagher MC', 'Kaiser P', 'Arkwright PD', 'Gahr M', 'Rösen-Wolff A', 'Bochtler M', 'Secord E', 'Britto-Williams P', 'Saifi GM', 'Maddalena A', 'Dbaibo G', 'Bustamante J', 'Casanova JL', 'Roos D', 'Roesler J']</t>
  </si>
  <si>
    <t>Alu-repeat-induced deletions within the NCF2 gene causing p67-phox-deficient chronic granulomatous disease (CGD)</t>
  </si>
  <si>
    <t>31(2):151-8</t>
  </si>
  <si>
    <t>https://pubmed.ncbi.nlm.nih.gov/19953534</t>
  </si>
  <si>
    <t>http://hdl.handle.net/2027.42/64904</t>
  </si>
  <si>
    <t>['Herwadkar A', 'Gennery AR', 'Moran AS', 'Haeney MR', 'Arkwright PD']</t>
  </si>
  <si>
    <t>Association between hypoparathyroidism and defective T cell immunity in 22q11.2 deletion syndrome</t>
  </si>
  <si>
    <t>63(2):151-5</t>
  </si>
  <si>
    <t>https://pubmed.ncbi.nlm.nih.gov/20154038</t>
  </si>
  <si>
    <t>https://jcp.bmj.com/lookup/pmidlookup?view=long&amp;pmid=20154038</t>
  </si>
  <si>
    <t>['Arkwright PD', 'Luchetti F', 'Tour J', 'Roberts C', 'Ayub R', 'Morales AP', 'Rodríguez JJ', 'Gilmore A', 'Canonico B', 'Papa S', 'Esposti MD']</t>
  </si>
  <si>
    <t>Fas stimulation of T lymphocytes promotes rapid intercellular exchange of death signals via membrane nanotubes</t>
  </si>
  <si>
    <t>22-Sep-2009</t>
  </si>
  <si>
    <t>Cell research</t>
  </si>
  <si>
    <t>20(1):72-88</t>
  </si>
  <si>
    <t>https://pubmed.ncbi.nlm.nih.gov/19770844</t>
  </si>
  <si>
    <t>https://europepmc.org/abstract/MED/19770844</t>
  </si>
  <si>
    <t>['Hong M', 'Ryan KR', 'Arkwright PD', 'Gennery AR', 'Costigan C', 'Dominguez M', 'Denning DW', 'McConnell V', 'Cant AJ', 'Abinun M', 'Spickett GP', 'Swan DC', 'Gillespie CS', 'Young DA', 'Lilic D']</t>
  </si>
  <si>
    <t>Pattern recognition receptor expression is not impaired in patients with chronic mucocutanous candidiasis with or without autoimmune polyendocrinopathy candidiasis ectodermal dystrophy</t>
  </si>
  <si>
    <t>22-Jan-2009</t>
  </si>
  <si>
    <t>156(1):40-51</t>
  </si>
  <si>
    <t>https://pubmed.ncbi.nlm.nih.gov/19196253</t>
  </si>
  <si>
    <t>https://www.ncbi.nlm.nih.gov/pmc/articles/pmid/19196253/</t>
  </si>
  <si>
    <t>['Magerus-Chatinet A', 'Stolzenberg MC', 'Loffredo MS', 'Neven B', 'Schaffner C', 'Ducrot N', 'Arkwright PD', 'Bader-Meunier B', 'Barbot J', 'Blanche S', 'Casanova JL', 'Debré M', 'Ferster A', 'Fieschi C', 'Florkin B', 'Galambrun C', 'Hermine O', 'Lambotte O', 'Solary E', 'Thomas C', 'Le Deist F', 'Picard C', 'Fischer A', 'Rieux-Laucat F']</t>
  </si>
  <si>
    <t>FAS-L, IL-10, and double-negative CD4- CD8- TCR alpha/beta+ T cells are reliable markers of autoimmune lymphoproliferative syndrome (ALPS) associated with FAS loss of function</t>
  </si>
  <si>
    <t>26-Mar-2009</t>
  </si>
  <si>
    <t>27-Jan-2009</t>
  </si>
  <si>
    <t>113(13):3027-30</t>
  </si>
  <si>
    <t>https://pubmed.ncbi.nlm.nih.gov/19176318</t>
  </si>
  <si>
    <t>https://linkinghub.elsevier.com/retrieve/pii/S0006-4971(20)39422-2</t>
  </si>
  <si>
    <t>['Arkwright PD']</t>
  </si>
  <si>
    <t>Anti-CD20 or anti-IgE therapy for severe chronic autoimmune urticaria</t>
  </si>
  <si>
    <t>123(2):510-1; author reply 511</t>
  </si>
  <si>
    <t>https://pubmed.ncbi.nlm.nih.gov/19203667</t>
  </si>
  <si>
    <t>https://www.clinicalkey.com/content/playBy/pii?v=S0091-6749(08)02358-0</t>
  </si>
  <si>
    <t>Automatic epinephrine device use in children with food allergies</t>
  </si>
  <si>
    <t>9-Oct-2008</t>
  </si>
  <si>
    <t>123(1):267-8; author reply 268</t>
  </si>
  <si>
    <t>https://pubmed.ncbi.nlm.nih.gov/18845329</t>
  </si>
  <si>
    <t>https://www.clinicalkey.com/content/playBy/pii?v=S0091-6749(08)01678-3</t>
  </si>
  <si>
    <t>['Ryan KR', 'Hong M', 'Arkwright PD', 'Gennery AR', 'Costigan C', 'Dominguez M', 'Denning D', 'McConnell V', 'Cant AJ', 'Abinun M', 'Spickett GP', 'Lilic D']</t>
  </si>
  <si>
    <t>Impaired dendritic cell maturation and cytokine production in patients with chronic mucocutanous candidiasis with or without APECED</t>
  </si>
  <si>
    <t>154(3):406-14</t>
  </si>
  <si>
    <t>https://pubmed.ncbi.nlm.nih.gov/19037923</t>
  </si>
  <si>
    <t>https://www.ncbi.nlm.nih.gov/pmc/articles/pmid/19037923/</t>
  </si>
  <si>
    <t>['Meloni A', 'Furcas M', 'Cetani F', 'Marcocci C', 'Falorni A', 'Perniola R', 'Pura M', 'Bøe Wolff AS', 'Husebye ES', 'Lilic D', 'Ryan KR', 'Gennery AR', 'Cant AJ', 'Abinun M', 'Spickett GP', 'Arkwright PD', 'Denning D', 'Costigan C', 'Dominguez M', 'McConnell V', 'Willcox N', 'Meager A']</t>
  </si>
  <si>
    <t>Autoantibodies against type I interferons as an additional diagnostic criterion for autoimmune polyendocrine syndrome type I</t>
  </si>
  <si>
    <t>26-Aug-2008</t>
  </si>
  <si>
    <t>93(11):4389-97</t>
  </si>
  <si>
    <t>https://pubmed.ncbi.nlm.nih.gov/18728167</t>
  </si>
  <si>
    <t>https://academic.oup.com/jcem/article-lookup/doi/10.1210/jc.2008-0935</t>
  </si>
  <si>
    <t>['Arkwright PD', 'Abinun M']</t>
  </si>
  <si>
    <t>Recently identified factors predisposing children to infectious diseases</t>
  </si>
  <si>
    <t>21(3):217-22</t>
  </si>
  <si>
    <t>https://pubmed.ncbi.nlm.nih.gov/18448964</t>
  </si>
  <si>
    <t>https://journals.lww.com/00001432-200806000-00002</t>
  </si>
  <si>
    <t>['Arshad A', 'Arkwright PD']</t>
  </si>
  <si>
    <t>Status of healthcare studies submitted to UK research ethics committees for approval in 2004-5</t>
  </si>
  <si>
    <t>Journal of medical ethics</t>
  </si>
  <si>
    <t>34(5):393-5</t>
  </si>
  <si>
    <t>https://pubmed.ncbi.nlm.nih.gov/18448724</t>
  </si>
  <si>
    <t>https://jme.bmj.com/lookup/pmidlookup?view=long&amp;pmid=18448724</t>
  </si>
  <si>
    <t>['Summers CW', 'Pumphrey RS', 'Woods CN', 'McDowell G', 'Pemberton PW', 'Arkwright PD']</t>
  </si>
  <si>
    <t>Factors predicting anaphylaxis to peanuts and tree nuts in patients referred to a specialist center</t>
  </si>
  <si>
    <t>18-Jan-2008</t>
  </si>
  <si>
    <t>121(3):632-638.e2</t>
  </si>
  <si>
    <t>https://pubmed.ncbi.nlm.nih.gov/18207562</t>
  </si>
  <si>
    <t>https://www.clinicalkey.com/content/playBy/pii?v=S0091-6749(07)02400-1</t>
  </si>
  <si>
    <t>['Nedjai B', 'Hitman GA', 'Yousaf N', 'Chernajovsky Y', 'Stjernberg-Salmela S', 'Pettersson T', 'Ranki A', 'Hawkins PN', 'Arkwright PD', 'McDermott MF', 'Turner MD']</t>
  </si>
  <si>
    <t>Abnormal tumor necrosis factor receptor I cell surface expression and NF-kappaB activation in tumor necrosis factor receptor-associated periodic syndrome</t>
  </si>
  <si>
    <t>Jan-2008</t>
  </si>
  <si>
    <t>58(1):273-83</t>
  </si>
  <si>
    <t>https://pubmed.ncbi.nlm.nih.gov/18163488</t>
  </si>
  <si>
    <t>https://onlinelibrary.wiley.com/doi/10.1002/art.23123</t>
  </si>
  <si>
    <t>['Vassallo G', 'Newton RW', 'Chieng SE', 'Haeney MR', 'Shabani A', 'Arkwright PD']</t>
  </si>
  <si>
    <t>Clinical variability and characteristic autoantibody profile in primary C1q complement deficiency</t>
  </si>
  <si>
    <t>46(10):1612-4</t>
  </si>
  <si>
    <t>https://pubmed.ncbi.nlm.nih.gov/17890276</t>
  </si>
  <si>
    <t>https://academic.oup.com/rheumatology/article-lookup/doi/10.1093/rheumatology/kem207</t>
  </si>
  <si>
    <t>['Arkwright PD', 'Abinun M', 'Cant AJ']</t>
  </si>
  <si>
    <t>Mevalonic aciduria cured by bone marrow transplantation</t>
  </si>
  <si>
    <t>27-Sep-2007</t>
  </si>
  <si>
    <t>357(13):1350</t>
  </si>
  <si>
    <t>https://pubmed.ncbi.nlm.nih.gov/17898110</t>
  </si>
  <si>
    <t>https://www.nejm.org/doi/10.1056/NEJMc072018?url_ver=Z39.88-2003&amp;rfr_id=ori:rid:crossref.org&amp;rfr_dat=cr_pub  0pubmed</t>
  </si>
  <si>
    <t>['Balmer P', 'Borrow R', 'Arkwright PD']</t>
  </si>
  <si>
    <t>The 23-valent pneumococcal polysaccharide vaccine does not provide additional serotype antibody protection in children who have been primed with two doses of heptavalent pneumococcal conjugate vaccine</t>
  </si>
  <si>
    <t>21-Aug-2007</t>
  </si>
  <si>
    <t>29-Jun-2007</t>
  </si>
  <si>
    <t>Vaccine</t>
  </si>
  <si>
    <t>25(34):6321-5</t>
  </si>
  <si>
    <t>https://pubmed.ncbi.nlm.nih.gov/17629373</t>
  </si>
  <si>
    <t>https://www.clinicalkey.com/content/playBy/pii?v=S0264-410X(07)00698-6</t>
  </si>
  <si>
    <t>['West SL', 'Newton RW', 'Baildam EM', 'Turner AJ', 'Arkwright PD']</t>
  </si>
  <si>
    <t>Recurrent hemiplegia associated with cerebral vasculopathy following third trimester maternal herpes zoster infection</t>
  </si>
  <si>
    <t>48(12):991-3</t>
  </si>
  <si>
    <t>https://pubmed.ncbi.nlm.nih.gov/17109789</t>
  </si>
  <si>
    <t>https://www.cambridge.org/core/product/identifier/S0012162206002179/type/journal_article</t>
  </si>
  <si>
    <t>['Gray A', 'Stewart H', 'Pravica V', 'Fryer AA', 'Lenney W', 'Hutchinson IV', 'Arkwright PD']</t>
  </si>
  <si>
    <t>Polymorphisms of the Bcl-2 family member bfl-1 in children with atopic dermatitis</t>
  </si>
  <si>
    <t>17(8):578-82</t>
  </si>
  <si>
    <t>https://pubmed.ncbi.nlm.nih.gov/17121585</t>
  </si>
  <si>
    <t>https://onlinelibrary.wiley.com/doi/10.1111/j.1399-3038.2006.00468.x</t>
  </si>
  <si>
    <t>['Alachkar H', 'Taubenheim N', 'Haeney MR', 'Durandy A', 'Arkwright PD']</t>
  </si>
  <si>
    <t>Memory switched B cell percentage and not serum immunoglobulin concentration is associated with clinical complications in children and adults with specific antibody deficiency and common variable immunodeficiency</t>
  </si>
  <si>
    <t>16-Jun-2006</t>
  </si>
  <si>
    <t>120(3):310-8</t>
  </si>
  <si>
    <t>https://pubmed.ncbi.nlm.nih.gov/16782407</t>
  </si>
  <si>
    <t>https://linkinghub.elsevier.com/retrieve/pii/S1521-6616(06)00740-6</t>
  </si>
  <si>
    <t>['Chapgier A', 'Boisson-Dupuis S', 'Jouanguy E', 'Vogt G', 'Feinberg J', 'Prochnicka-Chalufour A', 'Casrouge A', 'Yang K', 'Soudais C', 'Fieschi C', 'Santos OF', 'Bustamante J', 'Picard C', 'de Beaucoudrey L', 'Emile JF', 'Arkwright PD', 'Schreiber RD', 'Rolinck-Werninghaus C', 'Rösen-Wolff A', 'Magdorf K', 'Roesler J', 'Casanova JL']</t>
  </si>
  <si>
    <t>Novel STAT1 alleles in otherwise healthy patients with mycobacterial disease</t>
  </si>
  <si>
    <t>18-Aug-2006</t>
  </si>
  <si>
    <t>PLoS genetics</t>
  </si>
  <si>
    <t>2(8):e131</t>
  </si>
  <si>
    <t>https://pubmed.ncbi.nlm.nih.gov/16934001</t>
  </si>
  <si>
    <t>https://europepmc.org/abstract/MED/16934001</t>
  </si>
  <si>
    <t>['Uddin S', 'Borrow R', 'Haeney MR', 'Moran A', 'Warrington R', 'Balmer P', 'Arkwright PD']</t>
  </si>
  <si>
    <t>Total and serotype-specific pneumococcal antibody titres in children with normal and abnormal humoral immunity</t>
  </si>
  <si>
    <t>7-Jul-2006</t>
  </si>
  <si>
    <t>18-Apr-2006</t>
  </si>
  <si>
    <t>24(27-28):5637-44</t>
  </si>
  <si>
    <t>https://pubmed.ncbi.nlm.nih.gov/16730399</t>
  </si>
  <si>
    <t>https://linkinghub.elsevier.com/retrieve/pii/S0264-410X(06)00416-6</t>
  </si>
  <si>
    <t>['Theilgaard-Mönch K', 'Jacobsen LC', 'Nielsen MJ', 'Rasmussen T', 'Udby L', 'Gharib M', 'Arkwright PD', 'Gombart AF', 'Calafat J', 'Moestrup SK', 'Porse BT', 'Borregaard N']</t>
  </si>
  <si>
    <t>Haptoglobin is synthesized during granulocyte differentiation, stored in specific granules, and released by neutrophils in response to activation</t>
  </si>
  <si>
    <t>1-Jul-2006</t>
  </si>
  <si>
    <t>16-Mar-2006</t>
  </si>
  <si>
    <t>108(1):353-61</t>
  </si>
  <si>
    <t>https://pubmed.ncbi.nlm.nih.gov/16543473</t>
  </si>
  <si>
    <t>https://linkinghub.elsevier.com/retrieve/pii/S0006-4971(20)64957-6</t>
  </si>
  <si>
    <t>['Arkwright PD', 'Farragher AJ']</t>
  </si>
  <si>
    <t>Factors determining the ability of parents to effectively administer intramuscular adrenaline to food allergic children</t>
  </si>
  <si>
    <t>17(3):227-9</t>
  </si>
  <si>
    <t>https://pubmed.ncbi.nlm.nih.gov/16672012</t>
  </si>
  <si>
    <t>https://onlinelibrary.wiley.com/doi/10.1111/j.1399-3038.2006.00392.x</t>
  </si>
  <si>
    <t>['Chapgier A', 'Wynn RF', 'Jouanguy E', 'Filipe-Santos O', 'Zhang S', 'Feinberg J', 'Hawkins K', 'Casanova JL', 'Arkwright PD']</t>
  </si>
  <si>
    <t>Human complete Stat-1 deficiency is associated with defective type I and II IFN responses in vitro but immunity to some low virulence viruses in vivo</t>
  </si>
  <si>
    <t>15-Apr-2006</t>
  </si>
  <si>
    <t>176(8):5078-83</t>
  </si>
  <si>
    <t>https://pubmed.ncbi.nlm.nih.gov/16585605</t>
  </si>
  <si>
    <t>https://journals.aai.org/jimmunol/article-lookup/doi/10.4049/jimmunol.176.8.5078</t>
  </si>
  <si>
    <t>['Moore K', 'David TJ', 'Murray CS', 'Child F', 'Arkwright PD']</t>
  </si>
  <si>
    <t>Effect of childhood eczema and asthma on parental sleep and well-being: a prospective comparative study</t>
  </si>
  <si>
    <t>154(3):514-8</t>
  </si>
  <si>
    <t>https://pubmed.ncbi.nlm.nih.gov/16445784</t>
  </si>
  <si>
    <t>https://academic.oup.com/bjd/article-lookup/doi/10.1111/j.1365-2133.2005.07082.x</t>
  </si>
  <si>
    <t>['Wynn RF', 'Sood M', 'Theilgaard-Mönch K', 'Jones CJ', 'Gombart AF', 'Gharib M', 'Koeffler HP', 'Borregaard N', 'Arkwright PD']</t>
  </si>
  <si>
    <t>Intractable diarrhoea of infancy caused by neutrophil specific granule deficiency and cured by stem cell transplantation</t>
  </si>
  <si>
    <t>Gut  R</t>
  </si>
  <si>
    <t>55(2):292-3</t>
  </si>
  <si>
    <t>https://pubmed.ncbi.nlm.nih.gov/16407388</t>
  </si>
  <si>
    <t>https://europepmc.org/abstract/MED/16407388</t>
  </si>
  <si>
    <t>['Arkwright PD', 'David TJ']</t>
  </si>
  <si>
    <t>Past mortality from infectious diseases and current burden of allergic diseases in England and Wales</t>
  </si>
  <si>
    <t>Epidemiology and infection</t>
  </si>
  <si>
    <t>133(6):979-84</t>
  </si>
  <si>
    <t>https://pubmed.ncbi.nlm.nih.gov/16274494</t>
  </si>
  <si>
    <t>https://www.cambridge.org/core/product/identifier/S0950268805004516/type/journal_article</t>
  </si>
  <si>
    <t>['Ryan KR', 'Lawson CA', 'Lorenzi AR', 'Arkwright PD', 'Isaacs JD', 'Lilic D']</t>
  </si>
  <si>
    <t>CD4+CD25+ T-regulatory cells are decreased in patients with autoimmune polyendocrinopathy candidiasis ectodermal dystrophy</t>
  </si>
  <si>
    <t>10-Oct-2005</t>
  </si>
  <si>
    <t>116(5):1158-9</t>
  </si>
  <si>
    <t>https://pubmed.ncbi.nlm.nih.gov/16275391</t>
  </si>
  <si>
    <t>https://linkinghub.elsevier.com/retrieve/pii/S0091-6749(05)01925-1</t>
  </si>
  <si>
    <t>['Theilgaard-Mönch K', 'Jacobsen LC', 'Rasmussen T', 'Niemann CU', 'Udby L', 'Borup R', 'Gharib M', 'Arkwright PD', 'Gombart AF', 'Calafat J', 'Porse BT', 'Borregaard N']</t>
  </si>
  <si>
    <t>Highly glycosylated alpha1-acid glycoprotein is synthesized in myelocytes, stored in secondary granules, and released by activated neutrophils</t>
  </si>
  <si>
    <t>7-Jun-2005</t>
  </si>
  <si>
    <t>78(2):462-70</t>
  </si>
  <si>
    <t>https://pubmed.ncbi.nlm.nih.gov/15941779</t>
  </si>
  <si>
    <t>https://academic.oup.com/jleukbio/article-lookup/doi/10.1189/jlb.0105042</t>
  </si>
  <si>
    <t>['Wynn RF', 'Arkwright PD', 'Haque T', 'Gharib MI', 'Wilkie G', 'Morton-Jones M', 'Crawford DH']</t>
  </si>
  <si>
    <t>Treatment of Epstein-Barr-virus-associated primary CNS B cell lymphoma with allogeneic T-cell immunotherapy and stem-cell transplantation</t>
  </si>
  <si>
    <t>The Lancet. Oncology</t>
  </si>
  <si>
    <t>6(5):344-6</t>
  </si>
  <si>
    <t>https://pubmed.ncbi.nlm.nih.gov/15863383</t>
  </si>
  <si>
    <t>https://linkinghub.elsevier.com/retrieve/pii/S1470-2045(05)70171-6</t>
  </si>
  <si>
    <t>['Arkwright PD', 'Fujisawa C', 'Tanaka A', 'Matsuda H']</t>
  </si>
  <si>
    <t>Mycobacterium vaccae reduces scratching behavior but not the rash in NC mice with eczema: a randomized, blinded, placebo-controlled trial</t>
  </si>
  <si>
    <t>124(1):140-3</t>
  </si>
  <si>
    <t>https://pubmed.ncbi.nlm.nih.gov/15654967</t>
  </si>
  <si>
    <t>https://linkinghub.elsevier.com/retrieve/pii/S0022-202X(15)32143-6</t>
  </si>
  <si>
    <t>['Holzelova E', 'Vonarbourg C', 'Stolzenberg MC', 'Arkwright PD', 'Selz F', 'Prieur AM', 'Blanche S', 'Bartunkova J', 'Vilmer E', 'Fischer A', 'Le Deist F', 'Rieux-Laucat F']</t>
  </si>
  <si>
    <t>Autoimmune lymphoproliferative syndrome with somatic Fas mutations</t>
  </si>
  <si>
    <t>351(14):1409-18</t>
  </si>
  <si>
    <t>https://pubmed.ncbi.nlm.nih.gov/15459302</t>
  </si>
  <si>
    <t>https://www.nejm.org/doi/10.1056/NEJMoa040036?url_ver=Z39.88-2003&amp;rfr_id=ori:rid:crossref.org&amp;rfr_dat=cr_pub  0www.ncbi.nlm.nih.gov</t>
  </si>
  <si>
    <t>['Sharifi R', 'Sinclair JC', 'Gilmour KC', 'Arkwright PD', 'Kinnon C', 'Thrasher AJ', 'Gaspar HB']</t>
  </si>
  <si>
    <t>SAP mediates specific cytotoxic T-cell functions in X-linked lymphoproliferative disease</t>
  </si>
  <si>
    <t>15-May-2004</t>
  </si>
  <si>
    <t>15-Jan-2004</t>
  </si>
  <si>
    <t>103(10):3821-7</t>
  </si>
  <si>
    <t>https://pubmed.ncbi.nlm.nih.gov/14726378</t>
  </si>
  <si>
    <t>https://linkinghub.elsevier.com/retrieve/pii/S0006-4971(20)43669-9</t>
  </si>
  <si>
    <t>['Wong CS', 'Arkwright PD', 'Rieux-Laucat F', 'Cant AJ', 'Stevens RF', 'Judge MR']</t>
  </si>
  <si>
    <t>Childhood linear IgA disease in association with autoimmune lymphoproliferative syndrome</t>
  </si>
  <si>
    <t>150(3):578-80</t>
  </si>
  <si>
    <t>https://pubmed.ncbi.nlm.nih.gov/15030346</t>
  </si>
  <si>
    <t>https://academic.oup.com/bjd/article-lookup/doi/10.1111/j.1365-2133.2004.05850.x</t>
  </si>
  <si>
    <t>['Rafatpanah H', 'Bennett E', 'Pravica V', 'McCoy MJ', 'David TJ', 'Hutchinson IV', 'Arkwright PD']</t>
  </si>
  <si>
    <t>Association between novel GM-CSF gene polymorphisms and the frequency and severity of atopic dermatitis</t>
  </si>
  <si>
    <t>112(3):593-8</t>
  </si>
  <si>
    <t>https://pubmed.ncbi.nlm.nih.gov/13679820</t>
  </si>
  <si>
    <t>https://linkinghub.elsevier.com/retrieve/pii/S0091674903000216</t>
  </si>
  <si>
    <t>['Lakshman R', 'Gennery AR', 'Arkwright PD', 'Flood T', 'Abinun M', 'Spickett G', 'Borrows R', 'Cant AJ', 'Balmer P', 'Borrow R']</t>
  </si>
  <si>
    <t>Assessing immune responses to pneumococcal vaccines</t>
  </si>
  <si>
    <t>88(7):648-9</t>
  </si>
  <si>
    <t>https://pubmed.ncbi.nlm.nih.gov/12818930</t>
  </si>
  <si>
    <t>https://europepmc.org/abstract/MED/12818930</t>
  </si>
  <si>
    <t>['Arkwright PD', 'Pravica V', 'Geraghty PJ', 'Super M', 'Webb AK', 'Schwarz M', 'Hutchinson IV']</t>
  </si>
  <si>
    <t>End-organ dysfunction in cystic fibrosis: association with angiotensin I converting enzyme and cytokine gene polymorphisms</t>
  </si>
  <si>
    <t>1-Feb-2003</t>
  </si>
  <si>
    <t>American journal of respiratory and critical care medicine</t>
  </si>
  <si>
    <t>167(3):384-9</t>
  </si>
  <si>
    <t>https://pubmed.ncbi.nlm.nih.gov/12554626</t>
  </si>
  <si>
    <t>https://www.atsjournals.org/doi/10.1164/rccm.200204-364OC?url_ver=Z39.88-2003&amp;rfr_id=ori:rid:crossref.org&amp;rfr_dat=cr_pub  0pubmed</t>
  </si>
  <si>
    <t>['Arkwright PD', 'McDermott MF', 'Houten SM', 'Frenkel J', 'Waterham HR', 'Aganna E', 'Hammond LJ', 'Mirakian RM', 'Tomlin PI', 'Vijaydurai PI', 'Cant AJ']</t>
  </si>
  <si>
    <t>Hyper IgD syndrome (HIDS) associated with in vitro evidence of defective monocyte TNFRSF1A shedding and partial response to TNF receptor blockade with etanercept</t>
  </si>
  <si>
    <t>130(3):484-8</t>
  </si>
  <si>
    <t>https://pubmed.ncbi.nlm.nih.gov/12452839</t>
  </si>
  <si>
    <t>https://www.ncbi.nlm.nih.gov/pmc/articles/pmid/12452839/</t>
  </si>
  <si>
    <t>['Arkwright PD', 'Daniel TO', 'Sanyal D', 'David TJ', 'Patel L']</t>
  </si>
  <si>
    <t>Age-related prevalence and antibiotic resistance of pathogenic staphylococci and streptococci in children with infected atopic dermatitis at a single-specialty center</t>
  </si>
  <si>
    <t>138(7):939-41</t>
  </si>
  <si>
    <t>https://pubmed.ncbi.nlm.nih.gov/12071821</t>
  </si>
  <si>
    <t>https://jamanetwork.com/journals/jamadermatology/fullarticle/vol/138/pg/939</t>
  </si>
  <si>
    <t>Autoimmunity in human primary immunodeficiency diseases</t>
  </si>
  <si>
    <t>99(8):2694-702</t>
  </si>
  <si>
    <t>https://pubmed.ncbi.nlm.nih.gov/11929755</t>
  </si>
  <si>
    <t>https://linkinghub.elsevier.com/retrieve/pii/S0006-4971(20)37952-0</t>
  </si>
  <si>
    <t>['Adamski JK', 'Arkwright PD', 'Will AM', 'Patel L']</t>
  </si>
  <si>
    <t>Transient lymphopenia in acutely unwell young infants</t>
  </si>
  <si>
    <t>Mar-2002</t>
  </si>
  <si>
    <t>86(3):200-1</t>
  </si>
  <si>
    <t>https://pubmed.ncbi.nlm.nih.gov/11861241</t>
  </si>
  <si>
    <t>https://europepmc.org/abstract/MED/11861241</t>
  </si>
  <si>
    <t>['Arkwright PD', 'Cookson BD', 'Haeney MR', 'Sanyal D', 'Potter MR', 'David TJ']</t>
  </si>
  <si>
    <t>Children with atopic dermatitis who carry toxin-positive Staphylococcus aureus strains have an expansion of blood CD5- B lymphocytes without an increase in disease severity</t>
  </si>
  <si>
    <t>125(2):184-9</t>
  </si>
  <si>
    <t>https://pubmed.ncbi.nlm.nih.gov/11529907</t>
  </si>
  <si>
    <t>https://www.ncbi.nlm.nih.gov/pmc/articles/pmid/11529907/</t>
  </si>
  <si>
    <t>['Arkwright PD', 'Chase JM', 'Babbage S', 'Pravica V', 'David TJ', 'Hutchinson IV']</t>
  </si>
  <si>
    <t>Atopic dermatitis is associated with a low-producer transforming growth factor beta(1) cytokine genotype</t>
  </si>
  <si>
    <t>108(2):281-4</t>
  </si>
  <si>
    <t>https://pubmed.ncbi.nlm.nih.gov/11496247</t>
  </si>
  <si>
    <t>https://linkinghub.elsevier.com/retrieve/pii/S0091-6749(01)76862-5</t>
  </si>
  <si>
    <t>['Babbage SJ', 'Arkwright PD', 'Vince GS', 'Perrey C', 'Pravica V', 'Quenby S', 'Bates M', 'Hutchinson IV']</t>
  </si>
  <si>
    <t>Cytokine promoter gene polymorphisms and idiopathic recurrent pregnancy loss</t>
  </si>
  <si>
    <t>Journal of reproductive immunology</t>
  </si>
  <si>
    <t>51(1):21-7</t>
  </si>
  <si>
    <t>https://pubmed.ncbi.nlm.nih.gov/11438378</t>
  </si>
  <si>
    <t>https://linkinghub.elsevier.com/retrieve/pii/S0165-0378(01)00069-9</t>
  </si>
  <si>
    <t>['Villa A', 'Sobacchi C', 'Notarangelo LD', 'Bozzi F', 'Abinun M', 'Abrahamsen TG', 'Arkwright PD', 'Baniyash M', 'Brooks EG', 'Conley ME', 'Cortes P', 'Duse M', 'Fasth A', 'Filipovich AM', 'Infante AJ', 'Jones A', 'Mazzolari E', 'Muller SM', 'Pasic S', 'Rechavi G', 'Sacco MG', 'Santagata S', 'Schroeder ML', 'Seger R', 'Strina D', 'Ugazio A', 'Väliaho J', 'Vihinen M', 'Vogler LB', 'Ochs H', 'Vezzoni P', 'Friedrich W', 'Schwarz K']</t>
  </si>
  <si>
    <t>V(D)J recombination defects in lymphocytes due to RAG mutations: severe immunodeficiency with a spectrum of clinical presentations</t>
  </si>
  <si>
    <t>1-Jan-2001</t>
  </si>
  <si>
    <t>97(1):81-8</t>
  </si>
  <si>
    <t>https://pubmed.ncbi.nlm.nih.gov/11133745</t>
  </si>
  <si>
    <t>https://linkinghub.elsevier.com/retrieve/pii/S0006-4971(20)48111-X</t>
  </si>
  <si>
    <t>['Saleem MA', 'Arkwright PD', 'Davies EG', 'Cant AJ', 'Veys PA']</t>
  </si>
  <si>
    <t>Clinical course of patients with major histocompatibility complex class II deficiency</t>
  </si>
  <si>
    <t>83(4):356-9</t>
  </si>
  <si>
    <t>https://pubmed.ncbi.nlm.nih.gov/10999878</t>
  </si>
  <si>
    <t>https://europepmc.org/abstract/MED/10999878</t>
  </si>
  <si>
    <t>['Arkwright PD', 'Patel L', 'Moran A', 'Haeney MR', 'Ewing CI', 'David TJ']</t>
  </si>
  <si>
    <t>Atopic eczema is associated with delayed maturation of the antibody response to pneumococcal vaccine</t>
  </si>
  <si>
    <t>122(1):16-9</t>
  </si>
  <si>
    <t>https://pubmed.ncbi.nlm.nih.gov/11012612</t>
  </si>
  <si>
    <t>https://www.ncbi.nlm.nih.gov/pmc/articles/pmid/11012612/</t>
  </si>
  <si>
    <t>['Arkwright PD', 'Rieux-Laucat F', 'Le Deist F', 'Stevens RF', 'Angus B', 'Cant AJ']</t>
  </si>
  <si>
    <t>Cytomegalovirus infection in infants with autoimmune lymphoproliferative syndrome (ALPS)</t>
  </si>
  <si>
    <t>Aug-2000</t>
  </si>
  <si>
    <t>121(2):353-7</t>
  </si>
  <si>
    <t>https://pubmed.ncbi.nlm.nih.gov/10931153</t>
  </si>
  <si>
    <t>https://www.ncbi.nlm.nih.gov/pmc/articles/pmid/10931153/</t>
  </si>
  <si>
    <t>['Arkwright PD', 'Laurie S', 'Super M', 'Pravica V', 'Schwarz MJ', 'Webb AK', 'Hutchinson IV']</t>
  </si>
  <si>
    <t>TGF-beta(1) genotype and accelerated decline in lung function of patients with cystic fibrosis</t>
  </si>
  <si>
    <t>55(6):459-62</t>
  </si>
  <si>
    <t>https://pubmed.ncbi.nlm.nih.gov/10817792</t>
  </si>
  <si>
    <t>https://europepmc.org/abstract/MED/10817792</t>
  </si>
  <si>
    <t>['Rieux-Laucat F', 'Blachère S', 'Danielan S', 'De Villartay JP', 'Oleastro M', 'Solary E', 'Bader-Meunier B', 'Arkwright P', 'Pondaré C', 'Bernaudin F', 'Chapel H', 'Nielsen S', 'Berrah M', 'Fischer A', 'Le Deist F']</t>
  </si>
  <si>
    <t>Lymphoproliferative syndrome with autoimmunity: A possible genetic basis for dominant expression of the clinical manifestations</t>
  </si>
  <si>
    <t>15-Oct-1999</t>
  </si>
  <si>
    <t>94(8):2575-82</t>
  </si>
  <si>
    <t>https://pubmed.ncbi.nlm.nih.gov/10515860</t>
  </si>
  <si>
    <t>https://linkinghub.elsevier.com/retrieve/pii/S0006-4971(20)71090-6</t>
  </si>
  <si>
    <t>['Arkwright PD', 'Patel L', 'David TJ']</t>
  </si>
  <si>
    <t>Dietary management of atopic eczema: is this justified?</t>
  </si>
  <si>
    <t>Hospital medicine (London, England : )</t>
  </si>
  <si>
    <t>59(9):690-2</t>
  </si>
  <si>
    <t>https://pubmed.ncbi.nlm.nih.gov/9829075</t>
  </si>
  <si>
    <t>['Arkwright PD', 'Makin G', 'Will AM', 'Ayres M', 'Gokhale DA', 'Fergusson WD', 'Taylor GM']</t>
  </si>
  <si>
    <t>X linked lymphoproliferative disease in a United Kingdom family</t>
  </si>
  <si>
    <t>79(1):52-5</t>
  </si>
  <si>
    <t>https://pubmed.ncbi.nlm.nih.gov/9771253</t>
  </si>
  <si>
    <t>https://europepmc.org/abstract/MED/9771253</t>
  </si>
  <si>
    <t>['Williams PJ', 'Arkwright PD', 'Rudd P', 'Scragg IG', 'Edge CJ', 'Wormald MR', 'Rademacher TW']</t>
  </si>
  <si>
    <t>Short communication: selective placental transport of maternal IgG to the fetus</t>
  </si>
  <si>
    <t>Placenta</t>
  </si>
  <si>
    <t>16(8):749-56</t>
  </si>
  <si>
    <t>https://pubmed.ncbi.nlm.nih.gov/8710805</t>
  </si>
  <si>
    <t>https://linkinghub.elsevier.com/retrieve/pii/0143-4004(95)90018-7</t>
  </si>
  <si>
    <t>['Arkwright PD', 'Rademacher TW', 'Boutignon F', 'Dwek RA', 'Redman CW']</t>
  </si>
  <si>
    <t>Suppression of allogeneic reactivity in vitro by the syncytiotrophoblast membrane glycocalyx of the human term placenta is carbohydrate dependent</t>
  </si>
  <si>
    <t>Feb-1994</t>
  </si>
  <si>
    <t>Glycobiology</t>
  </si>
  <si>
    <t>4(1):39-47</t>
  </si>
  <si>
    <t>https://pubmed.ncbi.nlm.nih.gov/8186548</t>
  </si>
  <si>
    <t>https://academic.oup.com/glycob/article-lookup/doi/10.1093/glycob/4.1.39</t>
  </si>
  <si>
    <t>['Arkwright PD', 'Rademacher TW', 'Dwek RA', 'Redman CW']</t>
  </si>
  <si>
    <t>Pre-eclampsia is associated with an increase in trophoblast glycogen content and glycogen synthase activity, similar to that found in hydatidiform moles</t>
  </si>
  <si>
    <t>Jun-1993</t>
  </si>
  <si>
    <t>91(6):2744-53</t>
  </si>
  <si>
    <t>https://pubmed.ncbi.nlm.nih.gov/8514882</t>
  </si>
  <si>
    <t>https://europepmc.org/abstract/MED/8514882</t>
  </si>
  <si>
    <t>['Arkwright P', 'Rademacher T', 'Marshall J', 'Dwek R', 'Redman C']</t>
  </si>
  <si>
    <t>Glycoprotein glycosylation and the immunosuppressive effects of human pregnancy serum</t>
  </si>
  <si>
    <t>Jan-1992</t>
  </si>
  <si>
    <t>21(1):97-102</t>
  </si>
  <si>
    <t>https://pubmed.ncbi.nlm.nih.gov/1310337</t>
  </si>
  <si>
    <t>https://linkinghub.elsevier.com/retrieve/pii/0165-0378(92)90043-4</t>
  </si>
  <si>
    <t>['Arkwright PD', 'Redman CW', 'Williams PJ', 'Dwek RA', 'Rademacher TW']</t>
  </si>
  <si>
    <t>Syncytiotrophoblast membrane protein glycosylation patterns in normal human pregnancy and changes with gestational age and parturition</t>
  </si>
  <si>
    <t>12(6):637-51</t>
  </si>
  <si>
    <t>https://pubmed.ncbi.nlm.nih.gov/1805204</t>
  </si>
  <si>
    <t>https://linkinghub.elsevier.com/retrieve/pii/0143-4004(91)90498-5</t>
  </si>
  <si>
    <t>Brough HA</t>
  </si>
  <si>
    <t>['Knibb RC', 'Herbert LJ', 'Jones CJ', 'Protudjer JLP', 'Screti C', 'Roleston C', 'Brough HA', 'Warren C', 'Lombard L', 'Santos AF', 'Gupta R', 'Vickery BP', 'Marchisotto MJ']</t>
  </si>
  <si>
    <t>Global availability and uptake of psychological services for adults, caregivers and children with food allergy</t>
  </si>
  <si>
    <t>21-Jun-2024</t>
  </si>
  <si>
    <t>79(10):2787-2797</t>
  </si>
  <si>
    <t>https://pubmed.ncbi.nlm.nih.gov/39031702</t>
  </si>
  <si>
    <t>https://onlinelibrary.wiley.com/doi/10.1111/all.16204</t>
  </si>
  <si>
    <t>['Foong RX', 'Du Toit G', 'van Ree R', 'Bahnson HT', 'Radulovic S', 'Craven J', 'Kwok M', 'Jama Z', 'Versteeg SA', 'Brough HA', 'Logan K', 'Perkin MR', 'Flohr C', 'Lack G', 'Santos AF']</t>
  </si>
  <si>
    <t>Biomarkers of peanut allergy in children over time</t>
  </si>
  <si>
    <t>79(10):2775-2786</t>
  </si>
  <si>
    <t>https://pubmed.ncbi.nlm.nih.gov/38887787</t>
  </si>
  <si>
    <t>https://onlinelibrary.wiley.com/doi/10.1111/all.16193</t>
  </si>
  <si>
    <t>['Marques-Mejias A', 'Bartha I', 'Ciaccio CE', 'Chinthrajah RS', 'Chan S', 'Hershey GKK', 'Hui-Beckman JW', 'Kost L', 'Lack G', 'Layhadi JA', 'Leung DYM', 'Marshall HF', 'Nadeau KC', 'Radulovic S', 'Rajcoomar R', 'Shamji MH', 'Sindher S', 'Brough HA']</t>
  </si>
  <si>
    <t>Skin as the target for allergy prevention and treatment</t>
  </si>
  <si>
    <t>20-Jan-2024</t>
  </si>
  <si>
    <t>133(2):133-143</t>
  </si>
  <si>
    <t>https://pubmed.ncbi.nlm.nih.gov/38253125</t>
  </si>
  <si>
    <t>https://www.clinicalkey.com/content/playBy/pii?v=S1081-1206(24)00001-2</t>
  </si>
  <si>
    <t>['Herman K', 'Brough HA', 'Pier J', 'Venter C', 'Järvinen KM']</t>
  </si>
  <si>
    <t>Prevention of IgE-Mediated Food Allergy: Emerging Strategies Through Maternal and Neonatal Interventions</t>
  </si>
  <si>
    <t>12(7):1686-1694</t>
  </si>
  <si>
    <t>https://pubmed.ncbi.nlm.nih.gov/38677585</t>
  </si>
  <si>
    <t>https://www.clinicalkey.com/content/playBy/pii?v=S2213-2198(24)00415-X</t>
  </si>
  <si>
    <t>['Conway AE', 'Golden DBK', 'Brough HA', 'Santos AF', 'Shaker MS']</t>
  </si>
  <si>
    <t>Serologic measurements for peanut allergy: Predicting clinical severity is complex</t>
  </si>
  <si>
    <t>24-Jan-2024</t>
  </si>
  <si>
    <t>132(6):686-693</t>
  </si>
  <si>
    <t>https://pubmed.ncbi.nlm.nih.gov/38272114</t>
  </si>
  <si>
    <t>https://www.clinicalkey.com/content/playBy/pii?v=S1081-1206(24)00017-6</t>
  </si>
  <si>
    <t>Brough H</t>
  </si>
  <si>
    <t>['Protudjer JLP', 'Brough H', 'Jones CJ', 'Marchisotto MJ', 'Herbert LJ', 'Roleston C', 'Knibb RC']</t>
  </si>
  <si>
    <t>Patient-reported outcomes in food allergy: Speaking the same language to address some of the GAPS</t>
  </si>
  <si>
    <t>54(6):425-427</t>
  </si>
  <si>
    <t>https://pubmed.ncbi.nlm.nih.gov/38351856</t>
  </si>
  <si>
    <t>https://onlinelibrary.wiley.com/doi/10.1111/cea.14463</t>
  </si>
  <si>
    <t>['Marshall HF', 'Leung DYM', 'Lack G', 'Sindher S', 'Ciaccio CE', 'Chan S', 'Nadeau KC', 'Brough HA']</t>
  </si>
  <si>
    <t>Topical steroid withdrawal and atopic dermatitis</t>
  </si>
  <si>
    <t>23-Dec-2023</t>
  </si>
  <si>
    <t>132(4):423-425</t>
  </si>
  <si>
    <t>https://pubmed.ncbi.nlm.nih.gov/38142858</t>
  </si>
  <si>
    <t>https://www.clinicalkey.com/content/playBy/pii?v=S1081-1206(23)01507-7</t>
  </si>
  <si>
    <t>['Smolinska S', 'Popescu FD', 'Izquierdo E', 'Antolín-Amérigo D', 'Price OJ', 'Alvarez-Perea A', 'Eguíluz Gracia I', 'Papadopoulos NG', 'Pfaar O', 'Fassio F', 'Hoffmann-Sommergruber K', 'Dramburg S', 'Agache I', 'Jutel M', 'Brough HA', 'Fonseca JA', 'Angier E', 'Boccabella C', 'Bonini M', 'Dunn Galvin A', 'Gibson PG', 'Gawlik R', 'Hannachi F', 'Kalayci Ö', 'Klimek L', 'Knibb R', 'Matricardi P', 'Chivato T']</t>
  </si>
  <si>
    <t>Telemedicine with special focus on allergic diseases and asthma-Status 2022: An EAACI position paper</t>
  </si>
  <si>
    <t>79(4):777-792</t>
  </si>
  <si>
    <t>https://pubmed.ncbi.nlm.nih.gov/38041429</t>
  </si>
  <si>
    <t>https://onlinelibrary.wiley.com/doi/10.1111/all.15964</t>
  </si>
  <si>
    <t>['Santos AF', 'Riggioni C', 'Agache I', 'Akdis CA', 'Akdis M', 'Alvarez-Perea A', 'Alvaro-Lozano M', 'Ballmer-Weber B', 'Barni S', 'Beyer K', 'Bindslev-Jensen C', 'Brough HA', 'Buyuktiryaki B', 'Chu D', 'Del Giacco S', 'Dunn-Galvin A', 'Eberlein B', 'Ebisawa M', 'Eigenmann P', 'Eiwegger T', 'Feeney M', 'Fernandez-Rivas M', 'Fisher HR', 'Fleischer DM', 'Giovannini M', 'Gray C', 'Hoffmann-Sommergruber K', 'Halken S', 'Hourihane JO', 'Jones CJ', 'Jutel M', 'Knol E', 'Konstantinou GN', 'Lack G', 'Lau S', 'Marques Mejias A', 'Marchisotto MJ', 'Meyer R', 'Mortz CG', 'Moya B', 'Muraro A', 'Nilsson C', 'Lopes de Oliveira LC', "O'Mahony L", 'Papadopoulos NG', 'Perrett K', 'Peters RL', 'Podesta M', 'Poulsen LK', 'Roberts G', 'Sampson HA', 'Schwarze J', 'Smith P', 'Tham EH', 'Untersmayr E', 'Van Ree R', 'Venter C', 'Vickery BP', 'Vlieg-Boerstra B', 'Werfel T', 'Worm M', 'Du Toit G', 'Skypala I']</t>
  </si>
  <si>
    <t>EAACI guidelines on the diagnosis of IgE-mediated food allergy</t>
  </si>
  <si>
    <t>10-Oct-2023</t>
  </si>
  <si>
    <t>78(12):3057-3076</t>
  </si>
  <si>
    <t>https://pubmed.ncbi.nlm.nih.gov/37815205</t>
  </si>
  <si>
    <t>https://onlinelibrary.wiley.com/doi/10.1111/all.15902</t>
  </si>
  <si>
    <t>['Wollenberg A', 'Kinberger M', 'Arents B', 'Aszodi N', 'Barbarot S', 'Bieber T', 'Brough HA', 'Pinton PC', 'Christen-Zaech S', 'Deleuran M', 'Dittmann M', 'Fosse N', 'Gáspár K', 'Gerbens LAA', 'Gieler U', 'Girolomoni G', 'Gregoriou S', 'Mortz CG', 'Nast A', 'Nygaard U', 'Rehbinder EM', 'Ring J', 'Rossi M', 'Roxburgh C', 'Serra-Baldrich E', 'Simon D', 'Szalai ZZ', 'Szepietowski JC', 'Torrelo A', 'Werfel T', 'Flohr C']</t>
  </si>
  <si>
    <t>First update of the living European guideline (EuroGuiDerm) on atopic eczema</t>
  </si>
  <si>
    <t>17-Jul-2023</t>
  </si>
  <si>
    <t>37(11):e1283-e1287</t>
  </si>
  <si>
    <t>https://pubmed.ncbi.nlm.nih.gov/37328919</t>
  </si>
  <si>
    <t>https://boris.unibe.ch/id/eprint/183497</t>
  </si>
  <si>
    <t>['Anagnostou A', 'Lieberman J', 'Greenhawt M', 'Mack DP', 'Santos AF', 'Venter C', 'Stukus D', 'Turner PJ', 'Brough HA']</t>
  </si>
  <si>
    <t>The future of food allergy: Challenging existing paradigms of clinical practice</t>
  </si>
  <si>
    <t>78(7):1847-1865</t>
  </si>
  <si>
    <t>https://pubmed.ncbi.nlm.nih.gov/37129472</t>
  </si>
  <si>
    <t>https://onlinelibrary.wiley.com/doi/10.1111/all.15757</t>
  </si>
  <si>
    <t>['Abrams EM', 'Shaker MS', 'Chan ES', 'Brough HA', 'Greenhawt M']</t>
  </si>
  <si>
    <t>Prevention of food allergy in infancy: the role of maternal interventions and exposures during pregnancy and lactation</t>
  </si>
  <si>
    <t>2-Mar-2023</t>
  </si>
  <si>
    <t>The Lancet. Child &amp; adolescent health</t>
  </si>
  <si>
    <t>7(5):358-366</t>
  </si>
  <si>
    <t>https://pubmed.ncbi.nlm.nih.gov/36871575</t>
  </si>
  <si>
    <t>https://linkinghub.elsevier.com/retrieve/pii/S2352-4642(22)00349-2</t>
  </si>
  <si>
    <t>['Brough HA', 'Sindher S', 'Nadeau KC']</t>
  </si>
  <si>
    <t>Editorial comments on "Early initiation of short-term emollient use for the prevention of atopic dermatitis in high-risk infants-The STOP-AD randomized controlled trial"-Is emollient therapy enough?</t>
  </si>
  <si>
    <t>78(4):908-911</t>
  </si>
  <si>
    <t>Comment | Editorial | Research Support, N.I.H., Extramural | Research Support, Non-U.S. Gov't</t>
  </si>
  <si>
    <t>https://pubmed.ncbi.nlm.nih.gov/36573442</t>
  </si>
  <si>
    <t>https://onlinelibrary.wiley.com/doi/10.1111/all.15626</t>
  </si>
  <si>
    <t>['Dramburg S', 'Hilger C', 'Santos AF', 'de Las Vecillas L', 'Aalberse RC', 'Acevedo N', 'Aglas L', 'Altmann F', 'Arruda KL', 'Asero R', 'Ballmer-Weber B', 'Barber D', 'Beyer K', 'Biedermann T', 'Bilo MB', 'Blank S', 'Bosshard PP', 'Breiteneder H', 'Brough HA', 'Bublin M', 'Campbell D', 'Caraballo L', 'Caubet JC', 'Celi G', 'Chapman MD', 'Chruszcz M', 'Custovic A', 'Czolk R', 'Davies J', 'Douladiris N', 'Eberlein B', 'Ebisawa M', 'Ehlers A', 'Eigenmann P', 'Gadermaier G', 'Giovannini M', 'Gomez F', 'Grohman R', 'Guillet C', 'Hafner C', 'Hamilton RG', 'Hauser M', 'Hawranek T', 'Hoffmann HJ', 'Holzhauser T', 'Iizuka T', 'Jacquet A', 'Jakob T', 'Janssen-Weets B', 'Jappe U', 'Jutel M', 'Kalic T', 'Kamath S', 'Kespohl S', 'Kleine-Tebbe J', 'Knol E', 'Knulst A', 'Konradsen JR', 'Korošec P', 'Kuehn A', 'Lack G', 'Le TM', 'Lopata A', 'Luengo O', 'Mäkelä M', 'Marra AM', 'Mills C', 'Morisset M', 'Muraro A', 'Nowak-Wegrzyn A', 'Nugraha R', 'Ollert M', 'Palosuo K', 'Pastorello EA', 'Patil SU', 'Platts-Mills T', 'Pomés A', 'Poncet P', 'Potapova E', 'Poulsen LK', 'Radauer C', 'Radulovic S', 'Raulf M', 'Rougé P', 'Sastre J', 'Sato S', 'Scala E', 'Schmid JM', 'Schmid-Grendelmeier P', 'Schrama D', 'Sénéchal H', 'Traidl-Hoffmann C', 'Valverde-Monge M', 'van Hage M', 'van Ree R', 'Verhoeckx K', 'Vieths S', 'Wickman M', 'Zakzuk J', 'Matricardi PM', 'Hoffmann-Sommergruber K']</t>
  </si>
  <si>
    <t>EAACI Molecular Allergology User's Guide 2.0</t>
  </si>
  <si>
    <t>34 Suppl 28:e13854</t>
  </si>
  <si>
    <t>https://pubmed.ncbi.nlm.nih.gov/37186333</t>
  </si>
  <si>
    <t>https://onlinelibrary.wiley.com/doi/10.1111/pai.13854</t>
  </si>
  <si>
    <t>['Arasi S', 'Nurmatov U', 'Dunn-Galvin A', 'Roberts G', 'Turner PJ', 'Shinder SB', 'Gupta R', 'Eigenmann P', 'Nowak-Wegrzyn A', 'Ansotegui IJ', 'Rivas MF', 'Petrou S', 'Tanno LK', 'Vazquez-Ortiz M', 'Vickery B', 'Wong G', 'Alvaro-Lozano M', 'Asaria M', 'Begin P', 'Bozzola M', 'Boyle R', 'Brough H', 'Cardona V', 'Chinthrajah RS', 'Cianferoni A', 'Deschildre A', 'Fleischer D', 'Gazzani F', 'Gerdts J', 'Giannetti M', 'Greenhawt M', 'Guzmán MA', 'Hossny E', 'Kauppi P', 'Jones C', 'Lucidi F', 'Monge Ortega OP', 'Munblit D', 'Muraro A', 'Pajno G', 'Podestà M', 'Rodriguez Del Rio P', 'Said M', 'Santos A', 'Shaker M', 'Szajewska H', 'Venter C', 'Warren C', 'Winders T', 'Ebisawa M', 'Fiocchi A']</t>
  </si>
  <si>
    <t>WAO consensus on DEfinition of Food Allergy SEverity (DEFASE)</t>
  </si>
  <si>
    <t>The World Allergy Organization journal</t>
  </si>
  <si>
    <t>16(3):100753</t>
  </si>
  <si>
    <t>https://pubmed.ncbi.nlm.nih.gov/36910595</t>
  </si>
  <si>
    <t>https://linkinghub.elsevier.com/retrieve/pii/S1939-4551(23)00013-3</t>
  </si>
  <si>
    <t>['Cafarotti A', 'Giovannini M', 'Begìn P', 'Brough HA', 'Arasi S']</t>
  </si>
  <si>
    <t>Management of IgE-mediated food allergy in the 21st century</t>
  </si>
  <si>
    <t>53(1):25-38</t>
  </si>
  <si>
    <t>https://pubmed.ncbi.nlm.nih.gov/36200952</t>
  </si>
  <si>
    <t>https://europepmc.org/abstract/MED/36200952</t>
  </si>
  <si>
    <t>['Feleszko W', 'Okarska-Napierała M', 'Buddingh EP', 'Bloomfield M', 'Sediva A', 'Bautista-Rodriguez C', 'Brough HA', 'Eigenmann PA', 'Eiwegger T', 'Eljaszewicz A', 'Eyerich S', 'Gomez-Casado C', 'Fraisse A', 'Janda J', 'Jiménez-Saiz R', 'Kallinich T', 'Krohn IK', 'Mortz CG', 'Riggioni C', 'Sastre J', 'Sokolowska M', 'Strzelczyk Z', 'Untersmayr E', 'Tramper-Stranders G']</t>
  </si>
  <si>
    <t>Pathogenesis, immunology, and immune-targeted management of the multisystem inflammatory syndrome in children (MIS-C) or pediatric inflammatory multisystem syndrome (PIMS): EAACI Position Paper</t>
  </si>
  <si>
    <t>34(1):e13900</t>
  </si>
  <si>
    <t>https://pubmed.ncbi.nlm.nih.gov/36705045</t>
  </si>
  <si>
    <t>https://onlinelibrary.wiley.com/doi/10.1111/pai.13900</t>
  </si>
  <si>
    <t>['Giovannini M', 'Graham F', 'Brough HA', 'Caubet JC', 'Eigenmann P', 'du Toit G']</t>
  </si>
  <si>
    <t>Comparing pediatric cashew oral food challenges practice between London and Geneva</t>
  </si>
  <si>
    <t>33(12):e13884</t>
  </si>
  <si>
    <t>https://pubmed.ncbi.nlm.nih.gov/36564879</t>
  </si>
  <si>
    <t>https://onlinelibrary.wiley.com/doi/10.1111/pai.13884</t>
  </si>
  <si>
    <t>['Wollenberg A', 'Kinberger M', 'Arents B', 'Aszodi N', 'Avila Valle G', 'Barbarot S', 'Bieber T', 'Brough HA', 'Calzavara Pinton P', 'Christen-Zäch S', 'Deleuran M', 'Dittmann M', 'Dressler C', 'Fink-Wagner AH', 'Fosse N', 'Gáspár K', 'Gerbens L', 'Gieler U', 'Girolomoni G', 'Gregoriou S', 'Mortz CG', 'Nast A', 'Nygaard U', 'Redding M', 'Rehbinder EM', 'Ring J', 'Rossi M', 'Serra-Baldrich E', 'Simon D', 'Szalai ZZ', 'Szepietowski JC', 'Torrelo A', 'Werfel T', 'Flohr C']</t>
  </si>
  <si>
    <t>European guideline (EuroGuiDerm) on atopic eczema - part II: non-systemic treatments and treatment recommendations for special AE patient populations</t>
  </si>
  <si>
    <t>3-Sep-2022</t>
  </si>
  <si>
    <t>36(11):1904-1926</t>
  </si>
  <si>
    <t>https://pubmed.ncbi.nlm.nih.gov/36056736</t>
  </si>
  <si>
    <t>https://boris.unibe.ch/id/eprint/172663</t>
  </si>
  <si>
    <t>['Turner PJ', 'Gretzinger M', 'Patel N', 'Brough HA', 'Chinthrajah RS', 'Ebisawa M', 'Elizur A', 'Koplin JJ', 'Peters RL', 'Purington N', 'Nowak-Wegrzyn A', 'Saf S', 'Sampson HA', 'Westerhout J', 'Blom WM', 'Baumert JL', 'Houben GF', 'Remington BC']</t>
  </si>
  <si>
    <t>Updated threshold dose-distribution data for sesame</t>
  </si>
  <si>
    <t>77(10):3124-3162</t>
  </si>
  <si>
    <t>https://pubmed.ncbi.nlm.nih.gov/35531634</t>
  </si>
  <si>
    <t>https://europepmc.org/abstract/MED/35531634</t>
  </si>
  <si>
    <t>['Munblit D', 'Greenhawt M', 'Brough HA', 'Pushkareva A', 'Karimova D', 'Demidova A', 'Warner JO', 'Kalayci O', 'Sediva A', 'Untersmayr E', 'Rodriguez Del Rio P', 'Vazquez-Ortiz M', 'Arasi S', 'Alvaro-Lozano M', 'Tsabouri S', 'Galli E', 'Beken B', 'Eigenmann PA']</t>
  </si>
  <si>
    <t>Allergic diseases and immunodeficiencies in children, lessons learnt from COVID-19 pandemic by 2022: A statement from the EAACI-section on pediatrics</t>
  </si>
  <si>
    <t>33(10):e13851</t>
  </si>
  <si>
    <t>https://pubmed.ncbi.nlm.nih.gov/36282136</t>
  </si>
  <si>
    <t>https://europepmc.org/abstract/MED/36282136</t>
  </si>
  <si>
    <t>European guideline (EuroGuiDerm) on atopic eczema: part I - systemic therapy</t>
  </si>
  <si>
    <t>36(9):1409-1431</t>
  </si>
  <si>
    <t>https://pubmed.ncbi.nlm.nih.gov/35980214</t>
  </si>
  <si>
    <t>https://boris.unibe.ch/id/eprint/172199</t>
  </si>
  <si>
    <t>['Sousa-Pinto B', 'Azevedo LF', 'Jutel M', 'Agache I', 'Canonica GW', 'Czarlewski W', 'Papadopoulos NG', 'Bergmann KC', 'Devillier P', 'Laune D', 'Klimek L', 'Anto A', 'Anto JM', 'Eklund P', 'Almeida R', 'Bedbrook A', 'Bosnic-Anticevich S', 'Brough HA', 'Brussino L', 'Cardona V', 'Casale T', 'Cecchi L', 'Charpin D', 'Chivato T', 'Costa EM', 'Cruz AA', 'Dramburg S', 'Durham SR', 'De Feo G', 'Gerth van Wijk R', 'Fokkens WJ', 'Gemicioglu B', 'Haahtela T', 'Illario M', 'Ivancevich JC', 'Kvedariene V', 'Kuna P', 'Larenas-Linnemann DE', 'Makris M', 'Mathieu-Dupas E', 'Melén E', 'Morais-Almeida M', 'Mösges R', 'Mullol J', 'Nadeau KC', 'Pham-Thi N', "O'Hehir R", 'Regateiro FS', 'Reitsma S', 'Samolinski B', 'Sheikh A', 'Stellato C', 'Todo-Bom A', 'Tomazic PV', 'Toppila-Salmi S', 'Valero A', 'Valiulis A', 'Ventura MT', 'Wallace D', 'Waserman S', 'Yorgancioglu A', 'De Vries G', 'van Eerd M', 'Zieglmayer P', 'Zuberbier T', 'Pfaar O', 'Almeida Fonseca J', 'Bousquet J']</t>
  </si>
  <si>
    <t>Development and validation of combined symptom-medication scores for allergic rhinitis</t>
  </si>
  <si>
    <t>15-Jan-2022</t>
  </si>
  <si>
    <t>77(7):2147-2162</t>
  </si>
  <si>
    <t>https://pubmed.ncbi.nlm.nih.gov/34932829</t>
  </si>
  <si>
    <t>http://hdl.handle.net/2318/1863583</t>
  </si>
  <si>
    <t>['Gamirova A', 'Berbenyuk A', 'Levina D', 'Peshko D', 'Simpson MR', 'Azad MB', 'Järvinen KM', 'Brough HA', 'Genuneit J', 'Greenhawt M', 'Verhasselt V', 'Peroni DG', 'Perkin MR', 'Warner JO', 'Palmer DJ', 'Boyle RJ', 'Munblit D']</t>
  </si>
  <si>
    <t>Food Proteins in Human Breast Milk and Probability of IgE-Mediated Allergic Reaction in Children During Breastfeeding: A Systematic Review</t>
  </si>
  <si>
    <t>10(5):1312-1324.e8</t>
  </si>
  <si>
    <t>https://pubmed.ncbi.nlm.nih.gov/35123103</t>
  </si>
  <si>
    <t>https://www.clinicalkey.com/content/playBy/pii?v=S2213-2198(22)00080-0</t>
  </si>
  <si>
    <t>['Venter C', 'Palumbo MP', 'Sauder KA', 'Glueck DH', "O'Mahony L", 'Yang I', 'Davidson EJ', 'Brough HA', 'Holloway JW', 'Fleischer DM', 'Ben-Abdallah M', 'Dabelea D']</t>
  </si>
  <si>
    <t>Associations between child filaggrin mutations and maternal diet with the development of allergic diseases in children</t>
  </si>
  <si>
    <t>33(3):e13753</t>
  </si>
  <si>
    <t>https://pubmed.ncbi.nlm.nih.gov/35338739</t>
  </si>
  <si>
    <t>https://europepmc.org/abstract/MED/35338739</t>
  </si>
  <si>
    <t>['Marrs T', 'Brough HA', 'Kwok M', 'Lack G', 'Santos AF']</t>
  </si>
  <si>
    <t>Basophil CD63 assay to peanut allergens accurately diagnoses peanut allergy in patient with negative skin prick test and very low specific IgE</t>
  </si>
  <si>
    <t>33(2):e13739</t>
  </si>
  <si>
    <t>https://pubmed.ncbi.nlm.nih.gov/35212037</t>
  </si>
  <si>
    <t>https://onlinelibrary.wiley.com/doi/10.1111/pai.13739</t>
  </si>
  <si>
    <t>['Brough HA', 'Lanser BJ', 'Sindher SB', 'Teng JMC', 'Leung DYM', 'Venter C', 'Chan SM', 'Santos AF', 'Bahnson HT', 'Guttman-Yassky E', 'Gupta RS', 'Lack G', 'Ciaccio CE', 'Sampath V', 'Nadeau KC', 'Nagler CR']</t>
  </si>
  <si>
    <t>Early intervention and prevention of allergic diseases</t>
  </si>
  <si>
    <t>7-Sep-2021</t>
  </si>
  <si>
    <t>77(2):416-441</t>
  </si>
  <si>
    <t>https://pubmed.ncbi.nlm.nih.gov/34255344</t>
  </si>
  <si>
    <t>https://onlinelibrary.wiley.com/doi/10.1111/all.15006</t>
  </si>
  <si>
    <t>['Alvaro-Lozano M', 'Sandoval-Ruballos M', 'Giovannini M', 'Jensen-Jarolim E', 'Sahiner U', 'Tomic Spiric V', 'Quecchia C', 'Chaker A', 'Heffler E', 'Klimek L', 'Brough H', 'Sturm G', 'Untersmayr E', 'Bonini M', 'Pfaar O']</t>
  </si>
  <si>
    <t>Allergic patients during the COVID-19 pandemic-Clinical practical considerations: An European Academy of Allergy and Clinical Immunology survey</t>
  </si>
  <si>
    <t>17-Jan-2022</t>
  </si>
  <si>
    <t>12(1):e12097</t>
  </si>
  <si>
    <t>https://pubmed.ncbi.nlm.nih.gov/35070270</t>
  </si>
  <si>
    <t>https://europepmc.org/abstract/MED/35070270</t>
  </si>
  <si>
    <t>['Turner PJ', 'Patel N', 'Ballmer-Weber BK', 'Baumert JL', 'Blom WM', 'Brooke-Taylor S', 'Brough H', 'Campbell DE', 'Chen H', 'Chinthrajah RS', 'Crevel RWR', 'Dubois AEJ', 'Ebisawa M', 'Elizur A', 'Gerdts JD', 'Gowland MH', 'Houben GF', 'Hourihane JOB', 'Knulst AC', 'La Vieille S', 'López MC', 'Mills ENC', 'Polenta GA', 'Purington N', 'Said M', 'Sampson HA', 'Schnadt S', 'Södergren E', 'Taylor SL', 'Remington BC']</t>
  </si>
  <si>
    <t>Peanut Can Be Used as a Reference Allergen for Hazard Characterization in Food Allergen Risk Management: A Rapid Evidence Assessment and Meta-Analysis</t>
  </si>
  <si>
    <t>23-Aug-2021</t>
  </si>
  <si>
    <t>10(1):59-70</t>
  </si>
  <si>
    <t>https://pubmed.ncbi.nlm.nih.gov/34438104</t>
  </si>
  <si>
    <t>https://www.clinicalkey.com/content/playBy/pii?v=S2213-2198(21)00907-7</t>
  </si>
  <si>
    <t>['Sampath V', 'Abrams EM', 'Adlou B', 'Akdis C', 'Akdis M', 'Brough HA', 'Chan S', 'Chatchatee P', 'Chinthrajah RS', 'Cocco RR', 'Deschildre A', 'Eigenmann P', 'Galvan C', 'Gupta R', 'Hossny E', 'Koplin JJ', 'Lack G', 'Levin M', 'Shek LP', 'Makela M', 'Mendoza-Hernandez D', 'Muraro A', 'Papadopoulous NG', 'Pawankar R', 'Perrett KP', 'Roberts G', 'Sackesen C', 'Sampson H', 'Tang MLK', 'Togias A', 'Venter C', 'Warren CM', 'Wheatley LM', 'Wong GWK', 'Beyer K', 'Nadeau KC', 'Renz H']</t>
  </si>
  <si>
    <t>Food allergy across the globe</t>
  </si>
  <si>
    <t>148(6):1347-1364</t>
  </si>
  <si>
    <t>https://pubmed.ncbi.nlm.nih.gov/34872649</t>
  </si>
  <si>
    <t>https://www.clinicalkey.com/content/playBy/pii?v=S0091-6749(21)01630-4</t>
  </si>
  <si>
    <t>['Mortz CG', 'du Toit G', 'Beyer K', 'Bindslev-Jensen C', 'Brockow K', 'Brough HA', 'Comberiati P', 'Eiwegger T', 'Santos A', 'Worm M', 'Ballmer-Weber BK']</t>
  </si>
  <si>
    <t>When and how to evaluate for immediate type food allergy in children with atopic dermatitis</t>
  </si>
  <si>
    <t>76(12):3845-3848</t>
  </si>
  <si>
    <t>https://pubmed.ncbi.nlm.nih.gov/34157156</t>
  </si>
  <si>
    <t>https://onlinelibrary.wiley.com/doi/10.1111/all.14982</t>
  </si>
  <si>
    <t>['Pfaar O', 'Agache I', 'Bonini M', 'Brough HA', 'Chivato T', 'Del Giacco SR', 'Gawlik R', 'Gelincik A', 'Hoffmann-Sommergruber K', 'Jutel M', 'Klimek L', 'Knol EF', 'Lauerma A', 'Ollert M', "O'Mahony L", 'Mortz CG', 'Palomares O', 'Riggioni C', 'Schwarze J', 'Skypala I', 'Torres MJ', 'Untersmayr E', 'Walusiak-Skorupa J', 'Chaker A', 'Giovannini M', 'Heffler E', 'Jensen-Jarolim E', 'Quecchia C', 'Sandoval-Ruballos M', 'Sahiner U', 'Tomić Spirić V', 'Alvaro-Lozano M']</t>
  </si>
  <si>
    <t>COVID-19 pandemic and allergen immunotherapy-an EAACI survey</t>
  </si>
  <si>
    <t>76(11):3504-3516</t>
  </si>
  <si>
    <t>https://pubmed.ncbi.nlm.nih.gov/33655519</t>
  </si>
  <si>
    <t>http://hdl.handle.net/10668/17264</t>
  </si>
  <si>
    <t>['Sahiner UM', 'Layhadi JA', 'Golebski K', 'István Komlósi Z', 'Peng Y', 'Sekerel B', 'Durham SR', 'Brough H', 'Morita H', 'Akdis M', 'Turner P', 'Nadeau K', 'Spits H', 'Akdis C', 'Shamji MH']</t>
  </si>
  <si>
    <t>Innate lymphoid cells: The missing part of a puzzle in food allergy</t>
  </si>
  <si>
    <t>76(7):2002-2016</t>
  </si>
  <si>
    <t>https://pubmed.ncbi.nlm.nih.gov/33583026</t>
  </si>
  <si>
    <t>https://onlinelibrary.wiley.com/doi/10.1111/all.14776</t>
  </si>
  <si>
    <t>['Bousquet J', 'Pfaar O', 'Agache I', 'Bedbrook A', 'Akdis CA', 'Canonica GW', 'Chivato T', 'Al-Ahmad M', 'Abdul Latiff AH', 'Ansotegui IJ', 'Bachert C', 'Baharuddin A', 'Bergmann KC', 'Bindslev-Jensen C', 'Bjermer L', 'Bonini M', 'Bosnic-Anticevich S', 'Bosse I', 'Brough HA', 'Brussino L', 'Calderon MA', 'Caraballo L', 'Cardona V', 'Carreiro-Martins P', 'Casale T', 'Cecchi L', 'Cepeda Sarabia AM', 'Chkhartishvili E', 'Chu DK', 'Cirule I', 'Cruz AA', 'Czarlewski W', 'Del Giacco S', 'Demoly P', 'Devillier P', 'Dokic D', 'Durham SL', 'Ebisawa M', 'El-Gamal Y', 'Emuzyte R', 'Gamkrelidze A', 'Fauquert JL', 'Fiocchi A', 'Fokkens WJ', 'Fonseca JA', 'Fontaine JF', 'Gawlik R', 'Gelincik A', 'Gemicioglu B', 'Gereda JE', 'Gerth van Wijk R', 'Gomez RM', 'Gotua M', 'Grisle I', 'Guzmán MA', 'Haahtela T', 'Halken S', 'Heffler E', 'Hoffmann-Sommergruber K', 'Hossny E', 'Hrubiško M', 'Irani C', 'Ivancevich JC', 'Ispayeva Z', 'Julge K', 'Kaidashev I', 'Kalayci O', 'Khaitov M', 'Klimek L', 'Knol E', 'Kowalski ML', 'Kraxner H', 'Kull I', 'Kuna P', 'Kvedariene V', 'Kritikos V', 'Lauerma A', 'Lau S', 'Laune D', 'Levin M', 'Larenas-Linnemann DE', 'Lodrup Carlsen KC', 'Lombardi C', 'Lourenço OM', 'Mahboub B', 'Malling HJ', 'Manning P', 'Marshall GD', 'Melén E', 'Meltzer EO', 'Miculinic N', 'Milenkovic B', 'Moin M', 'Montefort S', 'Morais-Almeida M', 'Mortz CG', 'Mösges R', 'Mullol J', 'Namazova Baranova L', 'Neffen H', 'Nekam K', 'Niedoszytko M', 'Odemyr M', "O'Hehir RE", 'Ollert M', "O'Mahony L", 'Ohta K', 'Okamoto Y', 'Okubo K', 'Pajno GB', 'Palomares O', 'Palkonen S', 'Panzner P', 'G Papadopoulos N', 'Park HS', 'Passalacqua G', 'Patella V', 'Pawankar R', 'Pham-Thi N', 'Plavec D', 'Popov TA', 'Recto M', 'Regateiro FS', 'Riggioni C', 'Roberts G', 'Rodriguez-Gonzales M', 'Rosario N', 'Rottem M', 'Rouadi PW', 'Ryan D', 'Samolinski B', 'Sanchez-Borges M', 'Serpa FS', 'Sastre J', 'Scadding GK', 'Shamji MH', 'Schmid-Grendelmeier P', 'Schünemann HJ', 'Sheikh A', 'Scichilone N', 'Sisul JC', 'Sofiev M', 'Solé D', 'Sooronbaev T', 'Soto-Martinez M', 'Soto-Quiros M', 'Sova M', 'Schwarze J', 'Skypala I', 'Suppli-Ulrik C', 'Taborda-Barata L', 'Todo-Bom A', 'Torres MJ', 'Valentin-Rostan M', 'Tomazic PV', 'Valero A', 'Toppila-Salmi S', 'Tsiligianni I', 'Untersmayr E', 'Urrutia-Pereira M', 'Valiulis A', 'Valovirta E', 'Vandenplas O', 'Ventura MT', 'Vichyanond P', 'Wagenmann M', 'Wallace D', 'Walusiak-Skorupa J', 'Wang Y', 'Waserman S', 'Wong GW', 'Yorgancioglu A', 'Yusuf OM', 'Zernotti M', 'Zhang L', 'Zidarn M', 'Zuberbier T', 'Jutel M']</t>
  </si>
  <si>
    <t>ARIA-EAACI care pathways for allergen immunotherapy in respiratory allergy</t>
  </si>
  <si>
    <t>9-Jun-2021</t>
  </si>
  <si>
    <t>11(4):e12014</t>
  </si>
  <si>
    <t>https://pubmed.ncbi.nlm.nih.gov/34136127</t>
  </si>
  <si>
    <t>http://hdl.handle.net/10668/18005</t>
  </si>
  <si>
    <t>['Santos AF', 'Bergmann M', 'Brough HA', 'Couto-Francisco N', 'Kwok M', 'Panetta V', 'Haddad D', 'Lack G', 'Eigenmann P', 'Caubet JC']</t>
  </si>
  <si>
    <t>Basophil Activation Test Reduces Oral Food Challenges to Nuts and Sesame</t>
  </si>
  <si>
    <t>29-Dec-2020</t>
  </si>
  <si>
    <t>9(5):2016-2027.e6</t>
  </si>
  <si>
    <t>https://pubmed.ncbi.nlm.nih.gov/33385591</t>
  </si>
  <si>
    <t>https://www.clinicalkey.com/content/playBy/pii?v=S2213-2198(20)31403-3</t>
  </si>
  <si>
    <t>['Pfaar O', 'Klimek L', 'Jutel M', 'Akdis CA', 'Bousquet J', 'Breiteneder H', 'Chinthrajah S', 'Diamant Z', 'Eiwegger T', 'Fokkens WJ', 'Fritsch HW', 'Nadeau KC', "O'Hehir RE", "O'Mahony L", 'Rief W', 'Sampath V', 'Schedlowski M', 'Torres MJ', 'Traidl-Hoffmann C', 'Wang Y', 'Zhang L', 'Bonini M', 'Brehler R', 'Brough HA', 'Chivato T', 'Del Giacco SR', 'Dramburg S', 'Gawlik R', 'Gelincik A', 'Hoffmann-Sommergruber K', 'Hox V', 'Knol EF', 'Lauerma A', 'Matricardi PM', 'Mortz CG', 'Ollert M', 'Palomares O', 'Riggioni C', 'Schwarze J', 'Skypala I', 'Untersmayr E', 'Walusiak-Skorupa J', 'Ansotegui IJ', 'Bachert C', 'Bedbrook A', 'Bosnic-Anticevich S', 'Brussino L', 'Canonica GW', 'Cardona V', 'Carreiro-Martins P', 'Cruz AA', 'Czarlewski W', 'Fonseca JA', 'Gotua M', 'Haahtela T', 'Ivancevich JC', 'Kuna P', 'Kvedariene V', 'Larenas-Linnemann DE', 'Abdul Latiff AH', 'Mäkelä M', 'Morais-Almeida M', 'Mullol J', 'Naclerio R', 'Ohta K', 'Okamoto Y', 'Onorato GL', 'Papadopoulos NG', 'Patella V', 'Regateiro FS', 'Samoliński B', 'Suppli Ulrik C', 'Toppila-Salmi S', 'Valiulis A', 'Ventura MT', 'Yorgancioglu A', 'Zuberbier T', 'Agache I']</t>
  </si>
  <si>
    <t>COVID-19 pandemic: Practical considerations on the organization of an allergy clinic-An EAACI/ARIA Position Paper</t>
  </si>
  <si>
    <t>76(3):648-676</t>
  </si>
  <si>
    <t>https://pubmed.ncbi.nlm.nih.gov/32531110</t>
  </si>
  <si>
    <t>http://hdl.handle.net/10668/15727</t>
  </si>
  <si>
    <t>['Midun E', 'Radulovic S', 'Brough H', 'Caubet JC']</t>
  </si>
  <si>
    <t>Recent advances in the management of nut allergy</t>
  </si>
  <si>
    <t>13-Jan-2021</t>
  </si>
  <si>
    <t>14(1):100491</t>
  </si>
  <si>
    <t>https://pubmed.ncbi.nlm.nih.gov/33510829</t>
  </si>
  <si>
    <t>https://linkinghub.elsevier.com/retrieve/pii/S1939-4551(20)30394-X</t>
  </si>
  <si>
    <t>['Vandenplas Y', 'Brough HA', 'Fiocchi A', 'Miqdady M', 'Munasir Z', 'Salvatore S', 'Thapar N', 'Venter C', 'Vieira MC', 'Meyer R']</t>
  </si>
  <si>
    <t>Current Guidelines and Future Strategies for the Management of Cow's Milk Allergy</t>
  </si>
  <si>
    <t>Journal of asthma and allergy</t>
  </si>
  <si>
    <t>14:1243-1256</t>
  </si>
  <si>
    <t>https://pubmed.ncbi.nlm.nih.gov/34712052</t>
  </si>
  <si>
    <t>https://europepmc.org/abstract/MED/34712052</t>
  </si>
  <si>
    <t>['Brough HA', 'Gourgey R', 'Radulovic S', 'Caubet JC', 'Lack G', 'Anagnostou A']</t>
  </si>
  <si>
    <t>Latest Developments in the Management of Nut Allergies</t>
  </si>
  <si>
    <t>15-Jun-2021</t>
  </si>
  <si>
    <t>Current treatment options in allergy</t>
  </si>
  <si>
    <t>8(2):97-110</t>
  </si>
  <si>
    <t>https://pubmed.ncbi.nlm.nih.gov/34150446</t>
  </si>
  <si>
    <t>https://europepmc.org/abstract/MED/34150446</t>
  </si>
  <si>
    <t>['Sindher S', 'Alkotob SS', 'Shojinaga MN', 'Brough HA', 'Bahnson HT', 'Chan S', 'Lack G', 'Leung DYM', 'Nadeau KC']</t>
  </si>
  <si>
    <t>Pilot study measuring transepidermal water loss (TEWL) in children suggests trilipid cream is more effective than a paraffin-based emollient</t>
  </si>
  <si>
    <t>12-Apr-2020</t>
  </si>
  <si>
    <t>75(10):2662-2664</t>
  </si>
  <si>
    <t>https://pubmed.ncbi.nlm.nih.gov/32176320</t>
  </si>
  <si>
    <t>https://europepmc.org/abstract/MED/32176320</t>
  </si>
  <si>
    <t>['Sokolowska M', 'Lukasik ZM', 'Agache I', 'Akdis CA', 'Akdis D', 'Akdis M', 'Barcik W', 'Brough HA', 'Eiwegger T', 'Eljaszewicz A', 'Eyerich S', 'Feleszko W', 'Gomez-Casado C', 'Hoffmann-Sommergruber K', 'Janda J', 'Jiménez-Saiz R', 'Jutel M', 'Knol EF', 'Kortekaas Krohn I', 'Kothari A', 'Makowska J', 'Moniuszko M', 'Morita H', "O'Mahony L", 'Nadeau K', 'Ozdemir C', 'Pali-Schöll I', 'Palomares O', 'Papaleo F', 'Prunicki M', 'Schmidt-Weber CB', 'Sediva A', 'Schwarze J', 'Shamji MH', 'Tramper-Stranders GA', 'van de Veen W', 'Untersmayr E']</t>
  </si>
  <si>
    <t>Immunology of COVID-19: Mechanisms, clinical outcome, diagnostics, and perspectives-A report of the European Academy of Allergy and Clinical Immunology (EAACI)</t>
  </si>
  <si>
    <t>75(10):2445-2476</t>
  </si>
  <si>
    <t>https://pubmed.ncbi.nlm.nih.gov/32584441</t>
  </si>
  <si>
    <t>http://hdl.handle.net/10261/217264</t>
  </si>
  <si>
    <t>['Brough HA', 'Nadeau KC', 'Sindher SB', 'Alkotob SS', 'Chan S', 'Bahnson HT', 'Leung DYM', 'Lack G']</t>
  </si>
  <si>
    <t>Epicutaneous sensitization in the development of food allergy: What is the evidence and how can this be prevented?</t>
  </si>
  <si>
    <t>18-May-2020</t>
  </si>
  <si>
    <t>75(9):2185-2205</t>
  </si>
  <si>
    <t>https://pubmed.ncbi.nlm.nih.gov/32249942</t>
  </si>
  <si>
    <t>https://europepmc.org/abstract/MED/32249942</t>
  </si>
  <si>
    <t>['Klimek L', 'Hoffmann HJ', 'Kalpaklioglu AF', 'Demoly P', 'Agache I', 'Popov TA', 'Muraro A', 'Schmid-Grendelmeier P', 'Bonini S', 'Bonertz A', 'Mahler V', 'Vieths S', 'Pfaar O', 'Zuberbier T', 'Jutel M', 'Schmidt-Weber C', 'Hellings PW', 'Dreborg S', 'Bonini M', 'Brough HA', 'Bousquet J', 'Hoffmann-Sommergruber K', 'Palomares O', 'Ollert M', 'Shamji MH', 'Cardona V']</t>
  </si>
  <si>
    <t>In-vivo diagnostic test allergens in Europe: A call to action and proposal for recovery plan-An EAACI position paper</t>
  </si>
  <si>
    <t>75(9):2161-2169</t>
  </si>
  <si>
    <t>https://pubmed.ncbi.nlm.nih.gov/32306414</t>
  </si>
  <si>
    <t>https://onlinelibrary.wiley.com/doi/10.1111/all.14329</t>
  </si>
  <si>
    <t>['Sindher S', 'Alkotob SS', 'Shojinaga MN', 'Hamilton R', 'Chan S', 'Cao S', 'Bahnson HT', 'Brough HA', 'Lack G', 'Leung DYM', 'Nadeau KC']</t>
  </si>
  <si>
    <t>Increases in plasma IgG4/IgE with trilipid vs paraffin/petrolatum-based emollients for dry skin/eczema</t>
  </si>
  <si>
    <t>6-May-2020</t>
  </si>
  <si>
    <t>31(6):699-703</t>
  </si>
  <si>
    <t>https://pubmed.ncbi.nlm.nih.gov/32372469</t>
  </si>
  <si>
    <t>https://europepmc.org/abstract/MED/32372469</t>
  </si>
  <si>
    <t>['Abrams EM', 'Brough HA', 'Keet C', 'Shaker MS', 'Venter C', 'Greenhawt M']</t>
  </si>
  <si>
    <t>Pros and cons of pre-emptive screening programmes before peanut introduction in infancy</t>
  </si>
  <si>
    <t>4(7):526-535</t>
  </si>
  <si>
    <t>Journal Article | Research Support, N.I.H., Extramural | Research Support, U.S. Gov't, Non-P.H.S. | Review</t>
  </si>
  <si>
    <t>https://pubmed.ncbi.nlm.nih.gov/32562634</t>
  </si>
  <si>
    <t>https://linkinghub.elsevier.com/retrieve/pii/S2352-4642(20)30029-8</t>
  </si>
  <si>
    <t>['Brough HA', 'Kalayci O', 'Sediva A', 'Untersmayr E', 'Munblit D', 'Rodriguez Del Rio P', 'Vazquez-Ortiz M', 'Arasi S', 'Alvaro-Lozano M', 'Tsabouri S', 'Galli E', 'Beken B', 'Eigenmann PA']</t>
  </si>
  <si>
    <t>Managing childhood allergies and immunodeficiencies during respiratory virus epidemics - The 2020 COVID-19 pandemic: A statement from the EAACI-section on pediatrics</t>
  </si>
  <si>
    <t>31-May-2020</t>
  </si>
  <si>
    <t>31(5):442-448</t>
  </si>
  <si>
    <t>https://pubmed.ncbi.nlm.nih.gov/32319129</t>
  </si>
  <si>
    <t>https://europepmc.org/abstract/MED/32319129</t>
  </si>
  <si>
    <t>['Brough H']</t>
  </si>
  <si>
    <t>Acquired auditory neuropathy spectrum disorder after malaria treated with quinine</t>
  </si>
  <si>
    <t>14-Apr-2020</t>
  </si>
  <si>
    <t>50(3):246-248</t>
  </si>
  <si>
    <t>https://pubmed.ncbi.nlm.nih.gov/32290759</t>
  </si>
  <si>
    <t>https://journals.sagepub.com/doi/10.1177/0049475520917236?url_ver=Z39.88-2003&amp;rfr_id=ori:rid:crossref.org&amp;rfr_dat=cr_pub  0pubmed</t>
  </si>
  <si>
    <t>['Brough HA', 'Caubet JC', 'Mazon A', 'Haddad D', 'Bergmann MM', 'Wassenberg J', 'Panetta V', 'Gourgey R', 'Radulovic S', 'Nieto M', 'Santos AF', 'Nieto A', 'Lack G', 'Eigenmann PA']</t>
  </si>
  <si>
    <t>Reply</t>
  </si>
  <si>
    <t>145(5):1481-1483</t>
  </si>
  <si>
    <t>https://pubmed.ncbi.nlm.nih.gov/32223981</t>
  </si>
  <si>
    <t>https://www.clinicalkey.com/content/playBy/pii?v=S0091-6749(20)30196-2</t>
  </si>
  <si>
    <t>['Eiwegger T', 'Anagnostou K', 'Arasi S', 'Bégin P', 'Ben-Shoshan M', 'Beyer K', 'Blumchen K', 'Brough H', 'Caubet JC', 'Chan ES', 'Chen M', 'Chinthrajah S', 'Davis CM', 'Des Roches A', 'Du Toit G', 'Elizur A', 'Galli SJ', 'Håland G', 'Hoffmann-Sommergruber K', 'Kim H', 'Leung DYM', 'Long A', 'Muraro A', 'Nurmatov UB', 'Pajno GB', 'Sampath V', 'Saxena J', 'Sindher S', 'Upton J', 'Worm M', 'Nadeau KC']</t>
  </si>
  <si>
    <t>Conflicting verdicts on peanut oral immunotherapy from the Institute for Clinical and Economic Review and US Food and Drug Administration Advisory Committee: Where do we go from here?</t>
  </si>
  <si>
    <t>1-Nov-2019</t>
  </si>
  <si>
    <t>145(4):1153-1156</t>
  </si>
  <si>
    <t>Editorial | Research Support, N.I.H., Extramural | Research Support, Non-U.S. Gov't</t>
  </si>
  <si>
    <t>https://pubmed.ncbi.nlm.nih.gov/31678426</t>
  </si>
  <si>
    <t>https://www.clinicalkey.com/content/playBy/pii?v=S0091-6749(19)31414-9</t>
  </si>
  <si>
    <t>Defining challenge-proven coexistent nut and sesame seed allergy: A prospective multicenter European study</t>
  </si>
  <si>
    <t>20-Dec-2019</t>
  </si>
  <si>
    <t>145(4):1231-1239</t>
  </si>
  <si>
    <t>https://pubmed.ncbi.nlm.nih.gov/31866098</t>
  </si>
  <si>
    <t>https://www.clinicalkey.com/content/playBy/pii?v=S0091-6749(19)31409-5</t>
  </si>
  <si>
    <t>['Simpson A', 'Brough HA', 'Haider S', 'Belgrave D', 'Murray CS', 'Custovic A']</t>
  </si>
  <si>
    <t>Early-life inhalant allergen exposure, filaggrin genotype, and the development of sensitization from infancy to adolescence</t>
  </si>
  <si>
    <t>17-Oct-2019</t>
  </si>
  <si>
    <t>145(3):993-1001</t>
  </si>
  <si>
    <t>https://pubmed.ncbi.nlm.nih.gov/31629803</t>
  </si>
  <si>
    <t>https://www.clinicalkey.com/content/playBy/pii?v=S0091-6749(19)31323-5</t>
  </si>
  <si>
    <t>['Brough HA', 'Mills ENC', 'Richards K', 'Lack G', 'Johnson PE']</t>
  </si>
  <si>
    <t>Mass spectrometry confirmation that clinically important peanut protein allergens are present in household dust</t>
  </si>
  <si>
    <t>28-Oct-2019</t>
  </si>
  <si>
    <t>75(3):709-712</t>
  </si>
  <si>
    <t>https://pubmed.ncbi.nlm.nih.gov/31584695</t>
  </si>
  <si>
    <t>https://onlinelibrary.wiley.com/doi/10.1111/all.14070</t>
  </si>
  <si>
    <t>['Eiwegger T', 'Anagnostou K', 'Arasi S', 'Bégin P', 'Ben-Shoshan M', 'Beyer K', 'Blumchen K', 'Brough H', 'Caubet JC', 'Chan ES', 'Chinthrajah S', 'Davis CM', 'Roches AD', 'Du Toit G', 'Elizur A', 'Galli SJ', 'Håland G', 'Hoffmann-Sommergruber K', 'Kim H', 'Leung DYM', 'Muraro A', 'Nurmatov UB', 'Pajno GB', 'Sindher S', 'Szepfalusi Z', 'Torres MJ', 'Upton J', 'Worm M', 'Nadeau K']</t>
  </si>
  <si>
    <t>ICER report for peanut OIT comes up short</t>
  </si>
  <si>
    <t>9-Sep-2019</t>
  </si>
  <si>
    <t>123(5):430-432</t>
  </si>
  <si>
    <t>Comment | Journal Article | Research Support, N.I.H., Extramural | Research Support, Non-U.S. Gov't</t>
  </si>
  <si>
    <t>https://pubmed.ncbi.nlm.nih.gov/31513908</t>
  </si>
  <si>
    <t>https://www.clinicalkey.com/content/playBy/pii?v=S1081-1206(19)31056-7</t>
  </si>
  <si>
    <t>['Foong RX', 'Brough HA', 'Chan S', 'Fox AT']</t>
  </si>
  <si>
    <t>US guidelines for the prevention of peanut allergy 2017</t>
  </si>
  <si>
    <t>24-Nov-2017</t>
  </si>
  <si>
    <t>Archives of disease in childhood. Education and practice edition</t>
  </si>
  <si>
    <t>103(5):249-252</t>
  </si>
  <si>
    <t>https://pubmed.ncbi.nlm.nih.gov/29175880</t>
  </si>
  <si>
    <t>https://ep.bmj.com/lookup/pmidlookup?view=long&amp;pmid=29175880</t>
  </si>
  <si>
    <t>['Brough HA', 'Caubet JC']</t>
  </si>
  <si>
    <t>Selective nut-eating in peanut or tree nut allergic children-How can molecular allergology help?</t>
  </si>
  <si>
    <t>48(9):1245</t>
  </si>
  <si>
    <t>https://pubmed.ncbi.nlm.nih.gov/30159939</t>
  </si>
  <si>
    <t>https://onlinelibrary.wiley.com/doi/10.1111/cea.13239</t>
  </si>
  <si>
    <t>48(6):618-619</t>
  </si>
  <si>
    <t>https://pubmed.ncbi.nlm.nih.gov/29878560</t>
  </si>
  <si>
    <t>https://onlinelibrary.wiley.com/doi/10.1111/cea.13177</t>
  </si>
  <si>
    <t>['Brough HA', 'Kull I', 'Richards K', 'Hallner E', 'Söderhäll C', 'Douiri A', 'Penagos M', 'Melén E', 'Bergström A', 'Turcanu V', 'Wickman M', 'Lack G']</t>
  </si>
  <si>
    <t>Environmental peanut exposure increases the risk of peanut sensitization in high-risk children</t>
  </si>
  <si>
    <t>23-Mar-2018</t>
  </si>
  <si>
    <t>48(5):586-593</t>
  </si>
  <si>
    <t>https://pubmed.ncbi.nlm.nih.gov/29405462</t>
  </si>
  <si>
    <t>https://onlinelibrary.wiley.com/doi/10.1111/cea.13111</t>
  </si>
  <si>
    <t>['Brough HA', 'Lack G']</t>
  </si>
  <si>
    <t>The role of environmental exposure to peanut and the development of peanut allergy</t>
  </si>
  <si>
    <t>120(3):232-233</t>
  </si>
  <si>
    <t>https://pubmed.ncbi.nlm.nih.gov/29508711</t>
  </si>
  <si>
    <t>https://www.clinicalkey.com/content/playBy/pii?v=S1081-1206(17)31223-1</t>
  </si>
  <si>
    <t>['Mattila J', 'Clark M', 'Liu S', 'Pieracci J', 'Gervais TR', 'Wilson E', 'Galperina O', 'Li X', 'Roush D', 'Zoeller K', 'Brough H', 'Simpson-Platre C']</t>
  </si>
  <si>
    <t>Erratum for John Mattila, Mike Clark, Shengjiang Liu, et al.: "Retrospective Evaluation of Low-pH Viral Inactivation and Viral Filtration Data from a Multiple Company Collaboration"</t>
  </si>
  <si>
    <t>PDA journal of pharmaceutical science and technology</t>
  </si>
  <si>
    <t>72(4):451</t>
  </si>
  <si>
    <t>https://pubmed.ncbi.nlm.nih.gov/29545323</t>
  </si>
  <si>
    <t>https://journal.pda.org/content/72/4/451</t>
  </si>
  <si>
    <t>['Sheehan WJ', 'Taylor SL', 'Phipatanakul W', 'Brough HA']</t>
  </si>
  <si>
    <t>Environmental Food Exposure: What Is the Risk of Clinical Reactivity From Cross-Contact and What Is the Risk of Sensitization</t>
  </si>
  <si>
    <t>6(6):1825-1832</t>
  </si>
  <si>
    <t>https://pubmed.ncbi.nlm.nih.gov/30390900</t>
  </si>
  <si>
    <t>https://www.clinicalkey.com/content/playBy/pii?v=S2213-2198(18)30471-9</t>
  </si>
  <si>
    <t>['Sheehan WJ', 'Brough HA', 'Makinson K', 'Petty CR', 'Lack G', 'Phipatanakul W']</t>
  </si>
  <si>
    <t>Distribution of peanut protein in school and home environments of inner-city children</t>
  </si>
  <si>
    <t>21-Jun-2017</t>
  </si>
  <si>
    <t>140(6):1724-1726</t>
  </si>
  <si>
    <t>https://pubmed.ncbi.nlm.nih.gov/28647585</t>
  </si>
  <si>
    <t>https://www.clinicalkey.com/content/playBy/pii?v=S0091-6749(17)31018-7</t>
  </si>
  <si>
    <t>['Turcanu V', 'Brough HA', 'Du Toit G', 'Foong RX', 'Marrs T', 'Santos AF', 'Lack G']</t>
  </si>
  <si>
    <t>Immune mechanisms of food allergy and its prevention by early intervention</t>
  </si>
  <si>
    <t>9-Sep-2017</t>
  </si>
  <si>
    <t>48:92-98</t>
  </si>
  <si>
    <t>https://pubmed.ncbi.nlm.nih.gov/28892729</t>
  </si>
  <si>
    <t>https://www.clinicalkey.com/content/playBy/pii?v=S0952-7915(17)30108-5</t>
  </si>
  <si>
    <t>['Foong RX', 'Brough H']</t>
  </si>
  <si>
    <t>The role of environmental exposure to peanut in the development of clinical allergy to peanut</t>
  </si>
  <si>
    <t>15-Sep-2017</t>
  </si>
  <si>
    <t>47(10):1232-1238</t>
  </si>
  <si>
    <t>https://pubmed.ncbi.nlm.nih.gov/28779526</t>
  </si>
  <si>
    <t>https://onlinelibrary.wiley.com/doi/10.1111/cea.12992</t>
  </si>
  <si>
    <t>['Santos AF', 'Brough HA']</t>
  </si>
  <si>
    <t>Making the Most of In Vitro Tests to Diagnose Food Allergy</t>
  </si>
  <si>
    <t>5(2):237-248</t>
  </si>
  <si>
    <t>https://pubmed.ncbi.nlm.nih.gov/28283150</t>
  </si>
  <si>
    <t>https://www.clinicalkey.com/content/playBy/pii?v=S2213-2198(16)30666-3</t>
  </si>
  <si>
    <t>['Eigenmann PA', 'Lack G', 'Mazon A', 'Nieto A', 'Haddad D', 'Brough HA', 'Caubet JC']</t>
  </si>
  <si>
    <t>Managing Nut Allergy: A Remaining Clinical Challenge</t>
  </si>
  <si>
    <t>25-Oct-2016</t>
  </si>
  <si>
    <t>5(2):296-300</t>
  </si>
  <si>
    <t>https://pubmed.ncbi.nlm.nih.gov/27793601</t>
  </si>
  <si>
    <t>https://www.clinicalkey.com/content/playBy/pii?v=S2213-2198(16)30394-4</t>
  </si>
  <si>
    <t>Retrospective Evaluation of Low-pH Viral Inactivation and Viral Filtration Data from a Multiple Company Collaboration</t>
  </si>
  <si>
    <t>28-Mar-2016</t>
  </si>
  <si>
    <t>70(3):293-9</t>
  </si>
  <si>
    <t>https://pubmed.ncbi.nlm.nih.gov/27020645</t>
  </si>
  <si>
    <t>https://journal.pda.org/cgi/doi/10.5731/pdajpst.2016.006478</t>
  </si>
  <si>
    <t>['Fitzsimons R', 'van der Poel LA', 'Thornhill W', 'du Toit G', 'Shah N', 'Brough HA']</t>
  </si>
  <si>
    <t>Antihistamine use in children</t>
  </si>
  <si>
    <t>100(3):122-31</t>
  </si>
  <si>
    <t>https://pubmed.ncbi.nlm.nih.gov/25147323</t>
  </si>
  <si>
    <t>https://ep.bmj.com/lookup/pmidlookup?view=long&amp;pmid=25147323</t>
  </si>
  <si>
    <t>['Brough HA', 'Turner PJ', 'Wright T', 'Fox AT', 'Taylor SL', 'Warner JO', 'Lack G']</t>
  </si>
  <si>
    <t>Dietary management of peanut and tree nut allergy: what exactly should patients avoid?</t>
  </si>
  <si>
    <t>45(5):859-871</t>
  </si>
  <si>
    <t>https://pubmed.ncbi.nlm.nih.gov/25443673</t>
  </si>
  <si>
    <t>https://onlinelibrary.wiley.com/doi/10.1111/cea.12466</t>
  </si>
  <si>
    <t>['Anagnostou K', 'Stiefel G', 'Brough H', 'du Toit G', 'Lack G', 'Fox AT']</t>
  </si>
  <si>
    <t>Active management of food allergy: an emerging concept</t>
  </si>
  <si>
    <t>5-Nov-2014</t>
  </si>
  <si>
    <t>100(4):386-90</t>
  </si>
  <si>
    <t>https://pubmed.ncbi.nlm.nih.gov/25378378</t>
  </si>
  <si>
    <t>https://adc.bmj.com/lookup/pmidlookup?view=long&amp;pmid=25378378</t>
  </si>
  <si>
    <t>['Brough HA', 'Liu AH', 'Sicherer S', 'Makinson K', 'Douiri A', 'Brown SJ', 'Stephens AC', 'Irwin McLean WH', 'Turcanu V', 'Wood RA', 'Jones SM', 'Burks W', 'Dawson P', 'Stablein D', 'Sampson H', 'Lack G']</t>
  </si>
  <si>
    <t>Atopic dermatitis increases the effect of exposure to peanut antigen in dust on peanut sensitization and likely peanut allergy</t>
  </si>
  <si>
    <t>18-Nov-2014</t>
  </si>
  <si>
    <t>135(1):164-70</t>
  </si>
  <si>
    <t>https://pubmed.ncbi.nlm.nih.gov/25457149</t>
  </si>
  <si>
    <t>https://www.clinicalkey.com/content/playBy/pii?v=S0091-6749(14)01476-6</t>
  </si>
  <si>
    <t>['Brough HA', 'Simpson A', 'Makinson K', 'Hankinson J', 'Brown S', 'Douiri A', 'Belgrave DC', 'Penagos M', 'Stephens AC', 'McLean WH', 'Turcanu V', 'Nicolaou N', 'Custovic A', 'Lack G']</t>
  </si>
  <si>
    <t>Peanut allergy: effect of environmental peanut exposure in children with filaggrin loss-of-function mutations</t>
  </si>
  <si>
    <t>134(4):867-875.e1</t>
  </si>
  <si>
    <t>https://pubmed.ncbi.nlm.nih.gov/25282568</t>
  </si>
  <si>
    <t>https://www.clinicalkey.com/content/playBy/pii?v=S0091-6749(14)01183-X</t>
  </si>
  <si>
    <t>['Brough HA', 'Makinson K', 'Penagos M', 'Maleki SJ', 'Cheng H', 'Douiri A', 'Stephens AC', 'Turcanu V', 'Lack G']</t>
  </si>
  <si>
    <t>Distribution of peanut protein in the home environment</t>
  </si>
  <si>
    <t>132(3):623-629</t>
  </si>
  <si>
    <t>https://pubmed.ncbi.nlm.nih.gov/23608728</t>
  </si>
  <si>
    <t>https://www.clinicalkey.com/content/playBy/pii?v=S0091-6749(13)00366-7</t>
  </si>
  <si>
    <t>['Brough HA', 'Santos AF', 'Makinson K', 'Penagos M', 'Stephens AC', 'Douiri A', 'Fox AT', 'Du Toit G', 'Turcanu V', 'Lack G']</t>
  </si>
  <si>
    <t>Peanut protein in household dust is related to household peanut consumption and is biologically active</t>
  </si>
  <si>
    <t>132(3):630-638</t>
  </si>
  <si>
    <t>https://pubmed.ncbi.nlm.nih.gov/23608730</t>
  </si>
  <si>
    <t>https://www.clinicalkey.com/content/playBy/pii?v=S0091-6749(13)00365-5</t>
  </si>
  <si>
    <t>['Longbottom D', 'Entrican G', 'Wheelhouse N', 'Brough H', 'Milne C']</t>
  </si>
  <si>
    <t>Evaluation of the impact and control of enzootic abortion of ewes</t>
  </si>
  <si>
    <t>17-Jul-2012</t>
  </si>
  <si>
    <t>Veterinary journal (London, England : )</t>
  </si>
  <si>
    <t>195(2):257-9</t>
  </si>
  <si>
    <t>https://pubmed.ncbi.nlm.nih.gov/22809464</t>
  </si>
  <si>
    <t>https://linkinghub.elsevier.com/retrieve/pii/S1090-0233(12)00250-X</t>
  </si>
  <si>
    <t>['Ludman S', 'Penagos M', 'Brough HA', 'Flohr C', 'Fox AT']</t>
  </si>
  <si>
    <t>Postinflammatory hyperpigmentation after skin prick testing</t>
  </si>
  <si>
    <t>15-May-2012</t>
  </si>
  <si>
    <t>5(5):57-8</t>
  </si>
  <si>
    <t>https://pubmed.ncbi.nlm.nih.gov/23268476</t>
  </si>
  <si>
    <t>https://waojournal.biomedcentral.com/articles/10.1097/WOX.0b013e3182488069</t>
  </si>
  <si>
    <t>['Brough HA', 'Solomon AW', 'Wall RA', 'Isaza F', 'Pasvol G']</t>
  </si>
  <si>
    <t>Brucellosis acquired by eating imported cheese</t>
  </si>
  <si>
    <t>31-Jan-2011</t>
  </si>
  <si>
    <t>Journal of paediatrics and child health</t>
  </si>
  <si>
    <t>47(11):840-1</t>
  </si>
  <si>
    <t>https://pubmed.ncbi.nlm.nih.gov/21276115</t>
  </si>
  <si>
    <t>https://onlinelibrary.wiley.com/doi/10.1111/j.1440-1754.2010.01973.x</t>
  </si>
  <si>
    <t>['Brough HA', 'Kingston O', 'Isaza F']</t>
  </si>
  <si>
    <t>Rhabdoid tumour of the kidney</t>
  </si>
  <si>
    <t>47(4):243-4</t>
  </si>
  <si>
    <t>https://pubmed.ncbi.nlm.nih.gov/21501276</t>
  </si>
  <si>
    <t>https://onlinelibrary.wiley.com/doi/10.1111/j.1440-1754.2011.02055.x</t>
  </si>
  <si>
    <t>['Brough H', 'Antoniou C', 'Carter J', 'Jakubik J', 'Xu Y', 'Lutz H']</t>
  </si>
  <si>
    <t>Performance of a novel Viresolve NFR virus filter</t>
  </si>
  <si>
    <t>Biotechnology progress</t>
  </si>
  <si>
    <t>18(4):782-95</t>
  </si>
  <si>
    <t>https://pubmed.ncbi.nlm.nih.gov/12153313</t>
  </si>
  <si>
    <t>https://pubs.acs.org/doi/abs/10.1021/bp010193%2B</t>
  </si>
  <si>
    <t>Howells L</t>
  </si>
  <si>
    <t>['Jacobson ME', 'Morimoto RY', 'Leshem YA', 'Howells L', 'Williams HC', 'Grinich E', 'Gerbens LAA', 'Spuls PI', 'Schmitt J', 'Staley B', 'Baghoomian W', 'Katoh N', 'Thomas KS', 'Apfelbacher CJ', 'Simpson EL']</t>
  </si>
  <si>
    <t>The Eczema Area and Severity Index: An update of progress and challenges in its measurement of atopic dermatitis after 20 years of use</t>
  </si>
  <si>
    <t>19-Aug-2024</t>
  </si>
  <si>
    <t>https://pubmed.ncbi.nlm.nih.gov/39157949</t>
  </si>
  <si>
    <t>https://onlinelibrary.wiley.com/doi/10.1111/jdv.20248</t>
  </si>
  <si>
    <t>['Jacobson ME', 'Leshem YA', 'Apfelbacher C', 'Spuls PI', 'Gerbens LAA', 'Thomas KS', 'Williams HC', 'Katoh N', 'Howells L', 'Schmitt J', 'Deckert S', 'Seshadri R', 'Simpson EL']</t>
  </si>
  <si>
    <t>Measuring Signs of Atopic Dermatitis in Clinical Practice: A HOME-CP Consensus Statement</t>
  </si>
  <si>
    <t>1-Aug-2024</t>
  </si>
  <si>
    <t>160(8):878-886</t>
  </si>
  <si>
    <t>Consensus Development Conference | Journal Article | Systematic Review</t>
  </si>
  <si>
    <t>https://pubmed.ncbi.nlm.nih.gov/38776110</t>
  </si>
  <si>
    <t>https://jamanetwork.com/journals/jamadermatology/fullarticle/10.1001/jamadermatol.2024.1162</t>
  </si>
  <si>
    <t>['Howells L']</t>
  </si>
  <si>
    <t>Patient-Reported Impact of Dermatological Diseases (PRIDD) is a new patient-reported outcome measure for dermatology: why is it needed?</t>
  </si>
  <si>
    <t>191(2):e4</t>
  </si>
  <si>
    <t>https://pubmed.ncbi.nlm.nih.gov/38114091</t>
  </si>
  <si>
    <t>https://academic.oup.com/bjd/article-lookup/doi/10.1093/bjd/ljad520</t>
  </si>
  <si>
    <t>['Yew YW', 'Phuan CZY', 'Zhao X', 'Howells L', 'Apfelbacher CJ']</t>
  </si>
  <si>
    <t>Validation of the Recap of Atopic Eczema (RECAP) Measurement Instrument for Eczema Control in Adult Patients in an Asian Clinical Setting</t>
  </si>
  <si>
    <t>13-May-2024</t>
  </si>
  <si>
    <t>104:adv32323</t>
  </si>
  <si>
    <t>https://pubmed.ncbi.nlm.nih.gov/38738773</t>
  </si>
  <si>
    <t>https://europepmc.org/abstract/MED/38738773</t>
  </si>
  <si>
    <t>['Hasan SB', 'Bates J', 'Cannings-John R', 'Collier F', 'Evans J', 'Gibbons A', 'Harris C', 'Howells L', 'Hood K', 'Howes R', 'Leighton P', 'Riaz M', 'Rodrigues J', 'Stanton H', 'Thomas KS', 'Thomas-Jones E', 'Ingram JR']</t>
  </si>
  <si>
    <t>Feasibility of daily pain measurement using text messages in hidradenitis suppurativa clinical trials; data from the THESEUS study</t>
  </si>
  <si>
    <t>190(5):775-777</t>
  </si>
  <si>
    <t>https://pubmed.ncbi.nlm.nih.gov/38365908</t>
  </si>
  <si>
    <t>https://academic.oup.com/bjd/article-lookup/doi/10.1093/bjd/ljae057</t>
  </si>
  <si>
    <t>['Thomas KS', 'Howells L', 'Leshem YA', 'Simpson EL', 'Apfelbacher C', 'Spuls PI', 'Gerbens LAA', 'Jacobson ME', 'Katoh N', 'Williams HC', 'Stuart BL']</t>
  </si>
  <si>
    <t>How to use the Harmonising Outcome Measures for Eczema Core Outcome Set for atopic dermatitis trials: a users' guide</t>
  </si>
  <si>
    <t>15-Mar-2024</t>
  </si>
  <si>
    <t>190(4):527-535</t>
  </si>
  <si>
    <t>https://pubmed.ncbi.nlm.nih.gov/38123134</t>
  </si>
  <si>
    <t>https://academic.oup.com/bjd/article-lookup/doi/10.1093/bjd/ljad497</t>
  </si>
  <si>
    <t>['Ingram JR', 'Bates J', 'Cannings-John R', 'Collier F', 'Evans J', 'Gibbons A', 'Harris C', 'Howells L', 'Hood K', 'Howes R', 'Leighton P', 'Riaz M', 'Rodrigues J', 'Stanton H', 'Thomas KS', 'Thomas-Jones E']</t>
  </si>
  <si>
    <t>Treatment of Hidradenitis Suppurativa Evaluation Study (THESEUS): a prospective cohort study</t>
  </si>
  <si>
    <t>190(3):382-391</t>
  </si>
  <si>
    <t>https://pubmed.ncbi.nlm.nih.gov/37823414</t>
  </si>
  <si>
    <t>https://academic.oup.com/bjd/article-lookup/doi/10.1093/bjd/ljad388</t>
  </si>
  <si>
    <t>['Ingram JR', 'Bates J', 'Cannings-John R', 'Collier F', 'Gibbons A', 'Harris C', 'Hood K', 'Howells L', 'Howes R', 'Leighton P', 'Riaz M', 'Rodrigues J', 'Stanton H', 'Thomas KS', 'Thomas-Jones E']</t>
  </si>
  <si>
    <t>Treatment of Hidradenitis Suppurativa Evaluation Study: the THESEUS prospective cohort study</t>
  </si>
  <si>
    <t>27(30):1-107</t>
  </si>
  <si>
    <t>https://pubmed.ncbi.nlm.nih.gov/38149635</t>
  </si>
  <si>
    <t>https://www.ncbi.nlm.nih.gov/books/NBK598653</t>
  </si>
  <si>
    <t>['Leshem YA', 'Simpson EL', 'Apfelbacher C', 'Spuls PI', 'Thomas KS', 'Schmitt J', 'Howells L', 'Gerbens LAA', 'Jacobson ME', 'Katoh N', 'Williams HC']</t>
  </si>
  <si>
    <t>The Harmonising Outcome Measures for Eczema (HOME) implementation roadmap</t>
  </si>
  <si>
    <t>189(6):710-718</t>
  </si>
  <si>
    <t>https://pubmed.ncbi.nlm.nih.gov/37548315</t>
  </si>
  <si>
    <t>https://academic.oup.com/bjd/article-lookup/doi/10.1093/bjd/ljad278</t>
  </si>
  <si>
    <t>['Jacobson ME', 'Thomas KS', 'Apfelbacher CJ', 'Leshem YA', 'Williams HC', 'Gerbens LAA', 'Spuls PI', 'Schmitt J', 'Howells L', 'Katoh N', 'Simpson EL']</t>
  </si>
  <si>
    <t>Implementation of the HOME core outcome set for clinical trials of atopic eczema-barriers and opportunities: the HOME IX meeting report</t>
  </si>
  <si>
    <t>11-Jul-2023</t>
  </si>
  <si>
    <t>315(9):2617-2622</t>
  </si>
  <si>
    <t>Congress</t>
  </si>
  <si>
    <t>https://pubmed.ncbi.nlm.nih.gov/37432466</t>
  </si>
  <si>
    <t>https://link.springer.com/article/10.1007/s00403-023-02647-w</t>
  </si>
  <si>
    <t>['Leighton P', 'Howells L', 'Bates J', 'Gibbons A', 'Cannings-John R', 'Collier F', 'Evans J', 'Harris C', 'Hood K', 'Howes R', 'Riaz M', 'Rodrigues J', 'Stanton H', 'Thomas-Jones E', 'Thomas K', 'Ingram JR']</t>
  </si>
  <si>
    <t>Research priorities in the management of hidradenitis suppurativa</t>
  </si>
  <si>
    <t>189(3):343-345</t>
  </si>
  <si>
    <t>https://pubmed.ncbi.nlm.nih.gov/37200410</t>
  </si>
  <si>
    <t>https://academic.oup.com/bjd/article-lookup/doi/10.1093/bjd/ljad152</t>
  </si>
  <si>
    <t>['Hailey L', 'Howells L', 'Bundy C', 'Kirtley S', 'Martin S', "O'Sullivan D", 'Steinkoening I', 'Stepney M', 'Coates LC']</t>
  </si>
  <si>
    <t>Developing evidence-based patient-focused learning materials to support health behaviour change for people living with psoriatic arthritis</t>
  </si>
  <si>
    <t>RMD open</t>
  </si>
  <si>
    <t>9(3):e003190</t>
  </si>
  <si>
    <t>https://pubmed.ncbi.nlm.nih.gov/37652555</t>
  </si>
  <si>
    <t>https://europepmc.org/abstract/MED/37652555</t>
  </si>
  <si>
    <t>['Howells L', 'Broome H', 'Burleigh A', 'Hammond H', 'Ismail F', 'Proctor A', 'Roberts A', 'Thomas KS', 'Leighton P']</t>
  </si>
  <si>
    <t>Topical corticosteroid withdrawal syndrome: the patient community call for high-quality research, clear definitions and diagnostic criteria</t>
  </si>
  <si>
    <t>188(2):288-289</t>
  </si>
  <si>
    <t>https://pubmed.ncbi.nlm.nih.gov/36763872</t>
  </si>
  <si>
    <t>https://academic.oup.com/bjd/article-lookup/doi/10.1093/bjd/ljac067</t>
  </si>
  <si>
    <t>['Gabes M', 'Ragamin A', 'Baker A', 'Kann G', 'Donhauser T', 'Gabes D', 'Howells L', 'Thomas KS', 'Oosterhaven JAF', 'Pasmans SGMA', 'Schuttelaar ML', 'Apfelbacher C']</t>
  </si>
  <si>
    <t>Content validity of the Recap of atopic eczema (RECAP) instrument in Dutch, English and German to measure eczema control in young people with atopic eczema: a cognitive interview study</t>
  </si>
  <si>
    <t>19-Aug-2022</t>
  </si>
  <si>
    <t>187(6):919-926</t>
  </si>
  <si>
    <t>https://pubmed.ncbi.nlm.nih.gov/35842231</t>
  </si>
  <si>
    <t>https://academic.oup.com/bjd/article-lookup/doi/10.1111/bjd.21767</t>
  </si>
  <si>
    <t>['Howells L', 'Chan WY', 'Sanchez E', 'Horder J', 'Newrick F', 'Marfil J', 'McMillan A', 'Wisniowski B', 'Mahmood S', 'Papanikolaou X', 'Lee L', 'Wechalekar A', 'Popat R', 'Sive J', 'Kyriakou C', 'Xu K', 'Nastouli E', 'Yong KL', 'Rabin N']</t>
  </si>
  <si>
    <t>Patients with plasma cell disorders undergoing autologous stem cell transplant retain their humoral response to COVID-19 vaccination but falling titers emphasize the importance of re-vaccination</t>
  </si>
  <si>
    <t>14-May-2022</t>
  </si>
  <si>
    <t>63(10):2489-2493</t>
  </si>
  <si>
    <t>https://pubmed.ncbi.nlm.nih.gov/35570744</t>
  </si>
  <si>
    <t>https://www.tandfonline.com/doi/full/10.1080/10428194.2022.2074989</t>
  </si>
  <si>
    <t>['Batchelor JM', 'Gran S', 'Leighton P', 'Howells L', 'Montgomery AA', 'Tan W', 'Ahmed I', 'Thomas KS']</t>
  </si>
  <si>
    <t>Using the Vitiligo Noticeability Scale in clinical trials: construct validity, interpretability, reliability and acceptability</t>
  </si>
  <si>
    <t>187(4):548-556</t>
  </si>
  <si>
    <t>https://pubmed.ncbi.nlm.nih.gov/35596714</t>
  </si>
  <si>
    <t>https://europepmc.org/abstract/MED/35596714</t>
  </si>
  <si>
    <t>['Howells L', 'Page MJ', 'Williams HC']</t>
  </si>
  <si>
    <t>Quantity does not make quality': when is there a case for repeating a network meta-analysis?</t>
  </si>
  <si>
    <t>16-Mar-2022</t>
  </si>
  <si>
    <t>186(5):911-913</t>
  </si>
  <si>
    <t>Comment | Letter | Meta-Analysis</t>
  </si>
  <si>
    <t>https://pubmed.ncbi.nlm.nih.gov/35080030</t>
  </si>
  <si>
    <t>https://academic.oup.com/bjd/article-lookup/doi/10.1111/bjd.21017</t>
  </si>
  <si>
    <t>['Chan WY', 'Howells L', 'Wilson W', 'Sanchez E', 'Ainley L', 'Chavda SJ', 'Dowling E', 'Correia N', 'Lecat CSY', 'McMillan A', 'Wisniowski B', 'Mahmood S', 'Papanikolaou X', 'Lee L', 'Sive J', 'Kyriakou C', 'Wechalekar A', 'Popat R', 'Rabin N', 'Nastouli E', 'Yong KL', 'Xu K']</t>
  </si>
  <si>
    <t>Serological response to the BNT162b2 mRNA or ChAdOx1 nCoV-19 COVID-19 vaccine after first and second doses in patients with plasma cell disorders: influence of host and disease factors</t>
  </si>
  <si>
    <t>10-Oct-2021</t>
  </si>
  <si>
    <t>British journal of haematology</t>
  </si>
  <si>
    <t>196(3):e21-e26</t>
  </si>
  <si>
    <t>https://pubmed.ncbi.nlm.nih.gov/34632575</t>
  </si>
  <si>
    <t>https://europepmc.org/abstract/MED/34632575</t>
  </si>
  <si>
    <t>['Howells L', 'Lancaster N', 'McPhee M', 'Bundy C', 'Ingram JR', 'Leighton P', 'Henaghan-Sykes K', 'Thomas KS']</t>
  </si>
  <si>
    <t>Thematic synthesis of the experiences of people with hidradenitis suppurativa: a systematic review</t>
  </si>
  <si>
    <t>10-Aug-2021</t>
  </si>
  <si>
    <t>185(5):921-934</t>
  </si>
  <si>
    <t>https://pubmed.ncbi.nlm.nih.gov/34050935</t>
  </si>
  <si>
    <t>https://academic.oup.com/bjd/article-lookup/doi/10.1111/bjd.20523</t>
  </si>
  <si>
    <t>['Gabes M', 'Tischer C', 'Herrmann A', 'Howells L', 'Apfelbacher C']</t>
  </si>
  <si>
    <t>The German RECAP questionnaire: linguistic validation and cognitive debriefing in German adults with self-reported atopic eczema and parents of affected children</t>
  </si>
  <si>
    <t>Journal of patientreported outcomes</t>
  </si>
  <si>
    <t>5(1):13</t>
  </si>
  <si>
    <t>https://pubmed.ncbi.nlm.nih.gov/33475902</t>
  </si>
  <si>
    <t>https://europepmc.org/abstract/MED/33475902</t>
  </si>
  <si>
    <t>Knowing the score - it's not quite enough anymore</t>
  </si>
  <si>
    <t>182(4):828-829</t>
  </si>
  <si>
    <t>https://pubmed.ncbi.nlm.nih.gov/31646617</t>
  </si>
  <si>
    <t>https://academic.oup.com/bjd/article-lookup/doi/10.1111/bjd.18544</t>
  </si>
  <si>
    <t>['Howells L', 'Musaddaq B', 'McKay AJ', 'Majeed A']</t>
  </si>
  <si>
    <t>Clinical impact of lifestyle interventions for the prevention of diabetes: an overview of systematic reviews</t>
  </si>
  <si>
    <t>21-Dec-2016</t>
  </si>
  <si>
    <t>6(12):e013806</t>
  </si>
  <si>
    <t>https://pubmed.ncbi.nlm.nih.gov/28003299</t>
  </si>
  <si>
    <t>https://europepmc.org/abstract/MED/28003299</t>
  </si>
  <si>
    <t>['Howells L', 'McKay AJ', 'Hussain S', 'Majeed A']</t>
  </si>
  <si>
    <t>Management of a patient at high risk of type 2 diabetes</t>
  </si>
  <si>
    <t>London journal of primary care</t>
  </si>
  <si>
    <t>8(5):76-79</t>
  </si>
  <si>
    <t>https://pubmed.ncbi.nlm.nih.gov/28250838</t>
  </si>
  <si>
    <t>https://europepmc.org/abstract/MED/28250838</t>
  </si>
  <si>
    <t>['Bundy C', 'Borthwick M', 'McAteer H', 'Cordingley L', 'Howells L', 'Bristow P', 'McBride S']</t>
  </si>
  <si>
    <t>Psoriasis: snapshots of the unspoken: using novel methods to explore patients' personal models of psoriasis and the impact on well-being</t>
  </si>
  <si>
    <t>10-Sep-2014</t>
  </si>
  <si>
    <t>171(4):825-31</t>
  </si>
  <si>
    <t>https://pubmed.ncbi.nlm.nih.gov/24814298</t>
  </si>
  <si>
    <t>https://academic.oup.com/bjd/article-lookup/doi/10.1111/bjd.13101</t>
  </si>
  <si>
    <t>Paternoster L</t>
  </si>
  <si>
    <t>['Paternoster L']</t>
  </si>
  <si>
    <t>Genetic landscape of atopic dermatitis</t>
  </si>
  <si>
    <t>24(5):409-415</t>
  </si>
  <si>
    <t>https://pubmed.ncbi.nlm.nih.gov/38920356</t>
  </si>
  <si>
    <t>https://www.ingentaconnect.com/openurl?genre=article&amp;issn=1528-4050&amp;volume=24&amp;issue=5&amp;spage=409&amp;aulast=Paternoster</t>
  </si>
  <si>
    <t>['Ramessur R', 'Saklatvala J', 'Budu-Aggrey A', 'Ostaszewski M', 'Möbus L', 'Greco D', 'Ndlovu M', 'Mahil SK', 'Barker JN', 'Brown S', 'Paternoster L', 'Dand N', 'Simpson MA', 'Smith CH']</t>
  </si>
  <si>
    <t>Exploring the Link Between Genetic Predictors of Cardiovascular Disease and Psoriasis</t>
  </si>
  <si>
    <t>JAMA cardiology</t>
  </si>
  <si>
    <t>https://pubmed.ncbi.nlm.nih.gov/39292496</t>
  </si>
  <si>
    <t>https://www.ncbi.nlm.nih.gov/pmc/articles/pmid/39292496/</t>
  </si>
  <si>
    <t>['Ramessur R', 'Dand N', 'Langan SM', 'Saklatvala J', 'Fritzsche MC', 'Holland S', 'Arents BWM', 'McAteer H', 'Proctor A', 'McMahon D', 'Greenwood M', 'Buyx AM', 'Messer T', 'Weiler N', 'Hicks A', 'Hecht P', 'Weidinger S', 'Ndlovu MN', 'Chengliang D', 'Hübenthal M', 'Egeberg A', 'Paternoster L', 'Skov L', 'De Jong EMGJ', 'Middelkamp-Hup MA', 'Mahil SK', 'Barker JN', 'Flohr C', 'Brown SJ', 'Smith CH']</t>
  </si>
  <si>
    <t>Defining disease severity in atopic dermatitis and psoriasis for the application to biomarker research: an interdisciplinary perspective</t>
  </si>
  <si>
    <t>191(1):14-23</t>
  </si>
  <si>
    <t>https://pubmed.ncbi.nlm.nih.gov/38419411</t>
  </si>
  <si>
    <t>https://europepmc.org/abstract/MED/38419411</t>
  </si>
  <si>
    <t>['Shen S', 'Sobczyk MK', 'Paternoster L', 'Brown SJ']</t>
  </si>
  <si>
    <t>From GWASs toward Mechanistic Understanding with Case Studies in Dermatogenetics</t>
  </si>
  <si>
    <t>144(6):1189-1199.e8</t>
  </si>
  <si>
    <t>https://pubmed.ncbi.nlm.nih.gov/38782533</t>
  </si>
  <si>
    <t>https://linkinghub.elsevier.com/retrieve/pii/S0022-202X(24)00207-0</t>
  </si>
  <si>
    <t>['Matthewman J', 'Mulick A', 'Dand N', 'Major-Smith D', 'Henderson A', 'Pearce N', 'Denaxas S', 'Iskandar R', 'Roberts A', 'Cornish RP', 'Brown SJ', 'Paternoster L', 'Langan SM']</t>
  </si>
  <si>
    <t>Disagreement concerning atopic dermatitis subtypes between an English prospective cohort (ALSPAC) and linked electronic health records</t>
  </si>
  <si>
    <t>https://pubmed.ncbi.nlm.nih.gov/38751343</t>
  </si>
  <si>
    <t>https://academic.oup.com/ced/article-lookup/doi/10.1093/ced/llae196</t>
  </si>
  <si>
    <t>['Budu-Aggrey A', 'Kilanowski A', 'Sobczyk MK', 'Shringarpure SS', 'Mitchell R', 'Reis K', 'Reigo A', 'Mägi R', 'Nelis M', 'Tanaka N', 'Brumpton BM', 'Thomas LF', 'Sole-Navais P', 'Flatley C', 'Espuela-Ortiz A', 'Herrera-Luis E', 'Lominchar JVT', 'Bork-Jensen J', 'Marenholz I', 'Arnau-Soler A', 'Jeong A', 'Fawcett KA', 'Baurecht H', 'Rodriguez E', 'Alves AC', 'Kumar A', 'Sleiman PM', 'Chang X', 'Medina-Gomez C', 'Hu C', 'Xu CJ', 'Qi C', 'El-Heis S', 'Titcombe P', 'Antoun E', 'Fadista J', 'Wang CA', 'Thiering E', 'Wu B', 'Kress S', 'Kothalawala DM', 'Kadalayil L', 'Duan J', 'Zhang H', 'Hadebe S', 'Hoffmann T', 'Jorgenson E', 'Choquet H', 'Risch N', 'Njølstad P', 'Andreassen OA', 'Johansson S', 'Almqvist C', 'Gong T', 'Ullemar V', 'Karlsson R', 'Magnusson PKE', 'Szwajda A', 'Burchard EG', 'Thyssen JP', 'Hansen T', 'Kårhus LL', 'Dantoft TM', 'Jeanrenaud ACSN', 'Ghauri A', 'Arnold A', 'Homuth G', 'Lau S', 'Nöthen MM', 'Hübner N', 'Imboden M', 'Visconti A', 'Falchi M', 'Bataille V', 'Hysi P', 'Ballardini N', 'Boomsma DI', 'Hottenga JJ', 'Müller-Nurasyid M', 'Ahluwalia TS', 'Stokholm J', 'Chawes B', 'Schoos AM', 'Esplugues A', 'Bustamante M', 'Raby B', 'Arshad S', 'German C', 'Esko T', 'Milani LA', 'Metspalu A', 'Terao C', 'Abuabara K', 'Løset M', 'Hveem K', 'Jacobsson B', 'Pino-Yanes M', 'Strachan DP', 'Grarup N', 'Linneberg A', 'Lee YA', 'Probst-Hensch N', 'Weidinger S', 'Jarvelin MR', 'Melén E', 'Hakonarson H', 'Irvine AD', 'Jarvis D', 'Nijsten T', 'Duijts L', 'Vonk JM', 'Koppelmann GH', 'Godfrey KM', 'Barton SJ', 'Feenstra B', 'Pennell CE', 'Sly PD', 'Holt PG', 'Williams LK', 'Bisgaard H', 'Bønnelykke K', 'Curtin J', 'Simpson A', 'Murray C', 'Schikowski T', 'Bunyavanich S', 'Weiss ST', 'Holloway JW', 'Min JL', 'Brown SJ', 'Standl M', 'Paternoster L']</t>
  </si>
  <si>
    <t>European and multi-ancestry genome-wide association meta-analysis of atopic dermatitis highlights importance of systemic immune regulation</t>
  </si>
  <si>
    <t>14(1):6172</t>
  </si>
  <si>
    <t>https://pubmed.ncbi.nlm.nih.gov/37794016</t>
  </si>
  <si>
    <t>https://europepmc.org/abstract/MED/37794016</t>
  </si>
  <si>
    <t>['Grosche S', 'Marenholz I', 'Esparza-Gordillo J', 'Arnau-Soler A', 'Pairo-Castineira E', 'Rüschendorf F', 'Ahluwalia TS', 'Almqvist C', 'Arnold A', 'Baurecht H', 'Bisgaard H', 'Bønnelykke K', 'Brown SJ', 'Bustamante M', 'Curtin JA', 'Custovic A', 'Dharmage SC', 'Esplugues A', 'Falchi M', 'Fernandez-Orth D', 'Ferreira MAR', 'Franke A', 'Gerdes S', 'Gieger C', 'Hakonarson H', 'Holt PG', 'Homuth G', 'Hubner N', 'Hysi PG', 'Jarvelin MR', 'Karlsson R', 'Koppelman GH', 'Lau S', 'Lutz M', 'Magnusson PKE', 'Marks GB', 'Müller-Nurasyid M', 'Nöthen MM', 'Paternoster L', 'Pennell CE', 'Peters A', 'Rawlik K', 'Robertson CF', 'Rodriguez E', 'Sebert S', 'Simpson A', 'Sleiman PMA', 'Standl M', 'Stölzl D', 'Strauch K', 'Szwajda A', 'Tenesa A', 'Thompson PJ', 'Ullemar V', 'Visconti A', 'Vonk JM', 'Wang CA', 'Weidinger S', 'Wielscher M', 'Worth CL', 'Xu CJ', 'Lee YA']</t>
  </si>
  <si>
    <t>Rare variant analysis in eczema identifies exonic variants in DUSP1, NOTCH4 and SLC9A4</t>
  </si>
  <si>
    <t>16-Nov-2021</t>
  </si>
  <si>
    <t>12(1):6618</t>
  </si>
  <si>
    <t>https://pubmed.ncbi.nlm.nih.gov/34785669</t>
  </si>
  <si>
    <t>https://europepmc.org/abstract/MED/34785669</t>
  </si>
  <si>
    <t>['Sobczyk MK', 'Richardson TG', 'Zuber V', 'Min JL', 'Gaunt TR', 'Paternoster L']</t>
  </si>
  <si>
    <t>Triangulating Molecular Evidence to Prioritize Candidate Causal Genes at Established Atopic Dermatitis Loci</t>
  </si>
  <si>
    <t>24-Apr-2021</t>
  </si>
  <si>
    <t>141(11):2620-2629</t>
  </si>
  <si>
    <t>https://pubmed.ncbi.nlm.nih.gov/33901562</t>
  </si>
  <si>
    <t>https://linkinghub.elsevier.com/retrieve/pii/S0022-202X(21)01160-X</t>
  </si>
  <si>
    <t>['Broderick C', 'Christian N', 'Apfelbacher C', 'Bosma AL', 'Dand N', 'Ghosh S', 'Hangel N', 'Hübenthal M', 'Middelkamp-Hup MA', 'Min JL', 'Musters AH', 'Paternoster L', 'Rodríguez E', 'Satagopam V', 'Scordis P', 'Spuls PI', 'Szymczak S', 'Weidinger S', 'Smith CH', 'Flohr C']</t>
  </si>
  <si>
    <t>The BIOMarkers in Atopic Dermatitis and Psoriasis (BIOMAP) glossary: developing a lingua franca to facilitate data harmonization and cross-cohort analyses</t>
  </si>
  <si>
    <t>185(5):1066-1069</t>
  </si>
  <si>
    <t>https://pubmed.ncbi.nlm.nih.gov/34137018</t>
  </si>
  <si>
    <t>https://academic.oup.com/bjd/article-lookup/doi/10.1111/bjd.20587</t>
  </si>
  <si>
    <t>['Drodge DR', 'Budu-Aggrey A', 'Paternoster L']</t>
  </si>
  <si>
    <t>Causal Analysis Shows Evidence of Atopic Dermatitis Leading to an Increase in Vitamin D Levels</t>
  </si>
  <si>
    <t>15-Oct-2020</t>
  </si>
  <si>
    <t>141(5):1339-1341</t>
  </si>
  <si>
    <t>https://pubmed.ncbi.nlm.nih.gov/33069727</t>
  </si>
  <si>
    <t>https://linkinghub.elsevier.com/retrieve/pii/S0022-202X(20)32144-8</t>
  </si>
  <si>
    <t>['Budu-Aggrey A', 'Watkins SH', 'Brumpton B', 'Løset M', 'Tyrrell J', 'Modalsli EH', 'Vie GÅ', 'Palmer T', 'Fritsche LG', 'Nielsen JB', 'Romundstad PR', 'Davey Smith G', 'Åsvold BO', 'Paternoster L', 'Brown SJ']</t>
  </si>
  <si>
    <t>Assessment of a causal relationship between body mass index and atopic dermatitis</t>
  </si>
  <si>
    <t>17-May-2020</t>
  </si>
  <si>
    <t>147(1):400-403</t>
  </si>
  <si>
    <t>Letter | Meta-Analysis | Research Support, N.I.H., Extramural | Research Support, Non-U.S. Gov't | Systematic Review</t>
  </si>
  <si>
    <t>https://pubmed.ncbi.nlm.nih.gov/32433920</t>
  </si>
  <si>
    <t>https://www.clinicalkey.com/content/playBy/pii?v=S0091-6749(20)30679-5</t>
  </si>
  <si>
    <t>['Thyssen JP', 'Ahluwalia TS', 'Paternoster L', 'Ballardini N', 'Bergström A', 'Melén E', 'Chawes BL', 'Stokholm J', 'Hourihane JO', "O'Sullivan DM", 'Bager P', 'Melbye M', 'Bustamante M', 'Torrent M', 'Esplugues A', 'Duijts L', 'Hu C', 'Elbert NJ', 'Pasmans SGMA', 'Nijsten TEC', 'von Berg A', 'Standl M', 'Schikowski T', 'Herberth G', 'Heinrich J', 'Lee YA', 'Marenholz I', 'Lau S', 'Curtin JA', 'Simpson A', 'Custovic A', 'Pennell CE', 'Wang CA', 'Holt PG', 'Bisgaard H', 'Bønnelykke K']</t>
  </si>
  <si>
    <t>Interaction between filaggrin mutations and neonatal cat exposure in atopic dermatitis</t>
  </si>
  <si>
    <t>5-Feb-2020</t>
  </si>
  <si>
    <t>75(6):1481-1485</t>
  </si>
  <si>
    <t>https://pubmed.ncbi.nlm.nih.gov/31877228</t>
  </si>
  <si>
    <t>https://onlinelibrary.wiley.com/doi/10.1111/all.14162</t>
  </si>
  <si>
    <t>['Mucha S', 'Baurecht H', 'Novak N', 'Rodríguez E', 'Bej S', 'Mayr G', 'Emmert H', 'Stölzl D', 'Gerdes S', 'Jung ES', 'Degenhardt F', 'Hübenthal M', 'Ellinghaus E', 'Kässens JC', 'Wienbrandt L', 'Lieb W', 'Müller-Nurasyid M', 'Hotze M', 'Dand N', 'Grosche S', 'Marenholz I', 'Arnold A', 'Homuth G', 'Schmidt CO', 'Wehkamp U', 'Nöthen MM', 'Hoffmann P', 'Paternoster L', 'Standl M', 'Bønnelykke K', 'Ahluwalia TS', 'Bisgaard H', 'Peters A', 'Gieger C', 'Waldenberger M', 'Schulz H', 'Strauch K', 'Werfel T', 'Lee YA', 'Wolfien M', 'Rosenstiel P', 'Wolkenhauer O', 'Schreiber S', 'Franke A', 'Weidinger S', 'Ellinghaus D']</t>
  </si>
  <si>
    <t>Protein-coding variants contribute to the risk of atopic dermatitis and skin-specific gene expression</t>
  </si>
  <si>
    <t>145(4):1208-1218</t>
  </si>
  <si>
    <t>https://pubmed.ncbi.nlm.nih.gov/31707051</t>
  </si>
  <si>
    <t>https://www.clinicalkey.com/content/playBy/pii?v=S0091-6749(19)31480-0</t>
  </si>
  <si>
    <t>['Abuabara K', 'Ye M', 'McCulloch CE', 'Sullivan A', 'Margolis DJ', 'Strachan DP', 'Paternoster L', 'Yew YW', 'Williams HC', 'Langan SM']</t>
  </si>
  <si>
    <t>Clinical onset of atopic eczema: Results from 2 nationally representative British birth cohorts followed through midlife</t>
  </si>
  <si>
    <t>144(3):710-719</t>
  </si>
  <si>
    <t>https://pubmed.ncbi.nlm.nih.gov/31260715</t>
  </si>
  <si>
    <t>https://www.clinicalkey.com/content/playBy/pii?v=S0091-6749(19)30827-9</t>
  </si>
  <si>
    <t>['Elias MS', 'Wright SC', 'Remenyi J', 'Abbott JC', 'Bray SE', 'Cole C', 'Edwards S', 'Gierlinski M', 'Glok M', 'McGrath JA', 'Nicholson WV', 'Paternoster L', 'Prescott AR', 'Have ST', 'Whitfield PD', 'Lamond AI', 'Brown SJ']</t>
  </si>
  <si>
    <t>EMSY expression affects multiple components of the skin barrier with relevance to atopic dermatitis</t>
  </si>
  <si>
    <t>31-May-2019</t>
  </si>
  <si>
    <t>144(2):470-481</t>
  </si>
  <si>
    <t>https://pubmed.ncbi.nlm.nih.gov/31158401</t>
  </si>
  <si>
    <t>https://www.clinicalkey.com/content/playBy/pii?v=S0091-6749(19)30741-9</t>
  </si>
  <si>
    <t>['Skaaby T', 'Kilpeläinen TO', 'Taylor AE', 'Mahendran Y', 'Wong A', 'Ahluwalia TS', 'Paternoster L', 'Trompet S', 'Stott DJ', 'Flexeder C', 'Zhou A', 'Brusselle G', 'Sajjad A', 'Lahousse L', 'Tiemeier H', 'Have CT', 'Thuesen BH', 'Kårhus LL', 'Møllehave LT', 'Leth-Møller KB', 'Shabanzadeh DM', 'Gonzalez-Quintela A', 'Power C', 'Hyppönen E', 'Kuh D', 'Hardy R', 'Meitinger T', 'Jukema JW', 'Völker U', 'Nauck M', 'Völzke H', 'Friedrich N', 'Bonten TN', 'Noordam R', 'Mook-Kanamori DO', 'Tolstrup JS', 'Taube C', 'Peters A', 'Grallert H', 'Strauch K', 'Schulz H', 'Grarup N', 'Hansen T', 'Pedersen O', 'Burgess S', 'Munafò MR', 'Linneberg A']</t>
  </si>
  <si>
    <t>Association of alcohol consumption with allergic disease and asthma: a multi-centre Mendelian randomization analysis</t>
  </si>
  <si>
    <t>Feb-2019</t>
  </si>
  <si>
    <t>30-Oct-2018</t>
  </si>
  <si>
    <t>Addiction (Abingdon, England)</t>
  </si>
  <si>
    <t>114(2):216-225</t>
  </si>
  <si>
    <t>https://pubmed.ncbi.nlm.nih.gov/30209858</t>
  </si>
  <si>
    <t>https://europepmc.org/abstract/MED/30209858</t>
  </si>
  <si>
    <t>['Haworth S', 'Mitchell R', 'Corbin L', 'Wade KH', 'Dudding T', 'Budu-Aggrey A', 'Carslake D', 'Hemani G', 'Paternoster L', 'Smith GD', 'Davies N', 'Lawson DJ', 'J Timpson N']</t>
  </si>
  <si>
    <t>Apparent latent structure within the UK Biobank sample has implications for epidemiological analysis</t>
  </si>
  <si>
    <t>18-Jan-2019</t>
  </si>
  <si>
    <t>10(1):333</t>
  </si>
  <si>
    <t>https://pubmed.ncbi.nlm.nih.gov/30659178</t>
  </si>
  <si>
    <t>https://europepmc.org/abstract/MED/30659178</t>
  </si>
  <si>
    <t>['Budu-Aggrey A', 'Brumpton B', 'Tyrrell J', 'Watkins S', 'Modalsli EH', 'Celis-Morales C', 'Ferguson LD', 'Vie GÅ', 'Palmer T', 'Fritsche LG', 'Løset M', 'Nielsen JB', 'Zhou W', 'Tsoi LC', 'Wood AR', 'Jones SE', 'Beaumont R', 'Saunes M', 'Romundstad PR', 'Siebert S', 'McInnes IB', 'Elder JT', 'Davey Smith G', 'Frayling TM', 'Åsvold BO', 'Brown SJ', 'Sattar N', 'Paternoster L']</t>
  </si>
  <si>
    <t>Evidence of a causal relationship between body mass index and psoriasis: A mendelian randomization study</t>
  </si>
  <si>
    <t>31-Jan-2019</t>
  </si>
  <si>
    <t>16(1):e1002739</t>
  </si>
  <si>
    <t>https://pubmed.ncbi.nlm.nih.gov/30703100</t>
  </si>
  <si>
    <t>https://europepmc.org/abstract/MED/30703100</t>
  </si>
  <si>
    <t>['Waage J', 'Standl M', 'Curtin JA', 'Jessen LE', 'Thorsen J', 'Tian C', 'Schoettler N', 'Flores C', 'Abdellaoui A', 'Ahluwalia TS', 'Alves AC', 'Amaral AFS', 'Antó JM', 'Arnold A', 'Barreto-Luis A', 'Baurecht H', 'van Beijsterveldt CEM', 'Bleecker ER', 'Bonàs-Guarch S', 'Boomsma DI', 'Brix S', 'Bunyavanich S', 'Burchard EG', 'Chen Z', 'Curjuric I', 'Custovic A', 'den Dekker HT', 'Dharmage SC', 'Dmitrieva J', 'Duijts L', 'Ege MJ', 'Gauderman WJ', 'Georges M', 'Gieger C', 'Gilliland F', 'Granell R', 'Gui H', 'Hansen T', 'Heinrich J', 'Henderson J', 'Hernandez-Pacheco N', 'Holt P', 'Imboden M', 'Jaddoe VWV', 'Jarvelin MR', 'Jarvis DL', 'Jensen KK', 'Jónsdóttir I', 'Kabesch M', 'Kaprio J', 'Kumar A', 'Lee YA', 'Levin AM', 'Li X', 'Lorenzo-Diaz F', 'Melén E', 'Mercader JM', 'Meyers DA', 'Myers R', 'Nicolae DL', 'Nohr EA', 'Palviainen T', 'Paternoster L', 'Pennell CE', 'Pershagen G', 'Pino-Yanes M', 'Probst-Hensch NM', 'Rüschendorf F', 'Simpson A', 'Stefansson K', 'Sunyer J', 'Sveinbjornsson G', 'Thiering E', 'Thompson PJ', 'Torrent M', 'Torrents D', 'Tung JY', 'Wang CA', 'Weidinger S', 'Weiss S', 'Willemsen G', 'Williams LK', 'Ober C', 'Hinds DA', 'Ferreira MA', 'Bisgaard H', 'Strachan DP', 'Bønnelykke K']</t>
  </si>
  <si>
    <t>Author Correction: Genome-wide association and HLA fine-mapping studies identify risk loci and genetic pathways underlying allergic rhinitis</t>
  </si>
  <si>
    <t>50(9):1343</t>
  </si>
  <si>
    <t>https://pubmed.ncbi.nlm.nih.gov/30116036</t>
  </si>
  <si>
    <t>https://www.nature.com/articles/s41588-018-0197-6</t>
  </si>
  <si>
    <t>Genome-wide association and HLA fine-mapping studies identify risk loci and genetic pathways underlying allergic rhinitis</t>
  </si>
  <si>
    <t>16-Jul-2018</t>
  </si>
  <si>
    <t>50(8):1072-1080</t>
  </si>
  <si>
    <t>https://pubmed.ncbi.nlm.nih.gov/30013184</t>
  </si>
  <si>
    <t>https://europepmc.org/abstract/MED/30013184</t>
  </si>
  <si>
    <t>['Ferreira MA', 'Vonk JM', 'Baurecht H', 'Marenholz I', 'Tian C', 'Hoffman JD', 'Helmer Q', 'Tillander A', 'Ullemar V', 'van Dongen J', 'Lu Y', 'Rüschendorf F', 'Esparza-Gordillo J', 'Medway CW', 'Mountjoy E', 'Burrows K', 'Hummel O', 'Grosche S', 'Brumpton BM', 'Witte JS', 'Hottenga JJ', 'Willemsen G', 'Zheng J', 'Rodríguez E', 'Hotze M', 'Franke A', 'Revez JA', 'Beesley J', 'Matheson MC', 'Dharmage SC', 'Bain LM', 'Fritsche LG', 'Gabrielsen ME', 'Balliu B', 'Nielsen JB', 'Zhou W', 'Hveem K', 'Langhammer A', 'Holmen OL', 'Løset M', 'Abecasis GR', 'Willer CJ', 'Arnold A', 'Homuth G', 'Schmidt CO', 'Thompson PJ', 'Martin NG', 'Duffy DL', 'Novak N', 'Schulz H', 'Karrasch S', 'Gieger C', 'Strauch K', 'Melles RB', 'Hinds DA', 'Hübner N', 'Weidinger S', 'Magnusson PKE', 'Jansen R', 'Jorgenson E', 'Lee YA', 'Boomsma DI', 'Almqvist C', 'Karlsson R', 'Koppelman GH', 'Paternoster L']</t>
  </si>
  <si>
    <t>Shared genetic origin of asthma, hay fever and eczema elucidates allergic disease biology</t>
  </si>
  <si>
    <t>30-Oct-2017</t>
  </si>
  <si>
    <t>49(12):1752-1757</t>
  </si>
  <si>
    <t>https://pubmed.ncbi.nlm.nih.gov/29083406</t>
  </si>
  <si>
    <t>https://europepmc.org/abstract/MED/29083406</t>
  </si>
  <si>
    <t>['Paternoster L', 'Tilling K', 'Davey Smith G']</t>
  </si>
  <si>
    <t>Genetic epidemiology and Mendelian randomization for informing disease therapeutics: Conceptual and methodological challenges</t>
  </si>
  <si>
    <t>5-Oct-2017</t>
  </si>
  <si>
    <t>13(10):e1006944</t>
  </si>
  <si>
    <t>https://pubmed.ncbi.nlm.nih.gov/28981501</t>
  </si>
  <si>
    <t>https://europepmc.org/abstract/MED/28981501</t>
  </si>
  <si>
    <t>['Manousaki D', 'Paternoster L', 'Standl M', 'Moffatt MF', 'Farrall M', 'Bouzigon E', 'Strachan DP', 'Demenais F', 'Lathrop M', 'Cookson WOCM', 'Richards JB']</t>
  </si>
  <si>
    <t>Vitamin D levels and susceptibility to asthma, elevated immunoglobulin E levels, and atopic dermatitis: A Mendelian randomization study</t>
  </si>
  <si>
    <t>9-May-2017</t>
  </si>
  <si>
    <t>14(5):e1002294</t>
  </si>
  <si>
    <t>https://pubmed.ncbi.nlm.nih.gov/28486474</t>
  </si>
  <si>
    <t>https://europepmc.org/abstract/MED/28486474</t>
  </si>
  <si>
    <t>['Paternoster L', 'Standl M', 'Waage J', 'Baurecht H', 'Hotze M', 'Strachan DP', 'Curtin JA', 'Bønnelykke K', 'Tian C', 'Takahashi A', 'Esparza-Gordillo J', 'Alves AC', 'Thyssen JP', 'den Dekker HT', 'Ferreira MA', 'Altmaier E', 'Sleiman PM', 'Xiao FL', 'Gonzalez JR', 'Marenholz I', 'Kalb B', 'Yanes MP', 'Xu CJ', 'Carstensen L', 'Groen-Blokhuis MM', 'Venturini C', 'Pennell CE', 'Barton SJ', 'Levin AM', 'Curjuric I', 'Bustamante M', 'Kreiner-Møller E', 'Lockett GA', 'Bacelis J', 'Bunyavanich S', 'Myers RA', 'Matanovic A', 'Kumar A', 'Tung JY', 'Hirota T', 'Kubo M', 'McArdle WL', 'Henderson AJ', 'Kemp JP', 'Zheng J', 'Smith GD', 'Rüschendorf F', 'Bauerfeind A', 'Lee-Kirsch MA', 'Arnold A', 'Homuth G', 'Schmidt CO', 'Mangold E', 'Cichon S', 'Keil T', 'Rodríguez E', 'Peters A', 'Franke A', 'Lieb W', 'Novak N', 'Fölster-Holst R', 'Horikoshi M', 'Pekkanen J', 'Sebert S', 'Husemoen LL', 'Grarup N', 'de Jongste JC', 'Rivadeneira F', 'Hofman A', 'Jaddoe VW', 'Pasmans SG', 'Elbert NJ', 'Uitterlinden AG', 'Marks GB', 'Thompson PJ', 'Matheson MC', 'Robertson CF', 'Ried JS', 'Li J', 'Zuo XB', 'Zheng XD', 'Yin XY', 'Sun LD', 'McAleer MA', "O'Regan GM", 'Fahy CM', 'Campbell LE', 'Macek M', 'Kurek M', 'Hu D', 'Eng C', 'Postma DS', 'Feenstra B', 'Geller F', 'Hottenga JJ', 'Middeldorp CM', 'Hysi P', 'Bataille V', 'Spector T', 'Tiesler CM', 'Thiering E', 'Pahukasahasram B', 'Yang JJ', 'Imboden M', 'Huntsman S', 'Vilor-Tejedor N', 'Relton CL', 'Myhre R', 'Nystad W', 'Custovic A', 'Weiss ST', 'Meyers DA', 'Söderhäll C', 'Melén E', 'Ober C', 'Raby BA', 'Simpson A', 'Jacobsson B', 'Holloway JW', 'Bisgaard H', 'Sunyer J', 'Hensch NMP', 'Williams LK', 'Godfrey KM', 'Wang CA', 'Boomsma DI', 'Melbye M', 'Koppelman GH', 'Jarvis D', 'McLean WI', 'Irvine AD', 'Zhang XJ', 'Hakonarson H', 'Gieger C', 'Burchard EG', 'Martin NG', 'Duijts L', 'Linneberg A', 'Jarvelin MR', 'Noethen MM', 'Lau S', 'Hübner N', 'Lee YA', 'Tamari M', 'Hinds DA', 'Glass D', 'Brown SJ', 'Heinrich J', 'Evans DM', 'Weidinger S']</t>
  </si>
  <si>
    <t>Multi-ancestry genome-wide association study of 21,000 cases and 95,000 controls identifies new risk loci for atopic dermatitis</t>
  </si>
  <si>
    <t>19-Oct-2015</t>
  </si>
  <si>
    <t>47(12):1449-1456</t>
  </si>
  <si>
    <t>https://pubmed.ncbi.nlm.nih.gov/26482879</t>
  </si>
  <si>
    <t>https://europepmc.org/abstract/MED/26482879</t>
  </si>
  <si>
    <t>['van der Valk RJ', 'Duijts L', 'Timpson NJ', 'Salam MT', 'Standl M', 'Curtin JA', 'Genuneit J', 'Kerhof M', 'Kreiner-Møller E', 'Cáceres A', 'Gref A', 'Liang LL', 'Taal HR', 'Bouzigon E', 'Demenais F', 'Nadif R', 'Ober C', 'Thompson EE', 'Estrada K', 'Hofman A', 'Uitterlinden AG', 'van Duijn C', 'Rivadeneira F', 'Li X', 'Eckel SP', 'Berhane K', 'Gauderman WJ', 'Granell R', 'Evans DM', 'St Pourcain B', 'McArdle W', 'Kemp JP', 'Smith GD', 'Tiesler CM', 'Flexeder C', 'Simpson A', 'Murray CS', 'Fuchs O', 'Postma DS', 'Bønnelykke K', 'Torrent M', 'Andersson M', 'Sleiman P', 'Hakonarson H', 'Cookson WO', 'Moffatt MF', 'Paternoster L', 'Melén E', 'Sunyer J', 'Bisgaard H', 'Koppelman GH', 'Ege M', 'Custovic A', 'Heinrich J', 'Gilliland FD', 'Henderson AJ', 'Jaddoe VW', 'de Jongste JC']</t>
  </si>
  <si>
    <t>Fraction of exhaled nitric oxide values in childhood are associated with 17q11.2-q12 and 17q12-q21 variants</t>
  </si>
  <si>
    <t>6-Dec-2013</t>
  </si>
  <si>
    <t>134(1):46-55</t>
  </si>
  <si>
    <t>https://pubmed.ncbi.nlm.nih.gov/24315451</t>
  </si>
  <si>
    <t>https://www.clinicalkey.com/content/playBy/pii?v=S0091-6749(13)01556-X</t>
  </si>
  <si>
    <t>['Bønnelykke K', 'Sleiman P', 'Nielsen K', 'Kreiner-Møller E', 'Mercader JM', 'Belgrave D', 'den Dekker HT', 'Husby A', 'Sevelsted A', 'Faura-Tellez G', 'Mortensen LJ', 'Paternoster L', 'Flaaten R', 'Mølgaard A', 'Smart DE', 'Thomsen PF', 'Rasmussen MA', 'Bonàs-Guarch S', 'Holst C', 'Nohr EA', 'Yadav R', 'March ME', 'Blicher T', 'Lackie PM', 'Jaddoe VW', 'Simpson A', 'Holloway JW', 'Duijts L', 'Custovic A', 'Davies DE', 'Torrents D', 'Gupta R', 'Hollegaard MV', 'Hougaard DM', 'Hakonarson H', 'Bisgaard H']</t>
  </si>
  <si>
    <t>A genome-wide association study identifies CDHR3 as a susceptibility locus for early childhood asthma with severe exacerbations</t>
  </si>
  <si>
    <t>17-Nov-2013</t>
  </si>
  <si>
    <t>46(1):51-5</t>
  </si>
  <si>
    <t>https://pubmed.ncbi.nlm.nih.gov/24241537</t>
  </si>
  <si>
    <t>https://www.nature.com/articles/ng.2830</t>
  </si>
  <si>
    <t>['Paternoster L', 'Standl M', 'Chen CM', 'Ramasamy A', 'Bønnelykke K', 'Duijts L', 'Ferreira MA', 'Alves AC', 'Thyssen JP', 'Albrecht E', 'Baurecht H', 'Feenstra B', 'Sleiman PM', 'Hysi P', 'Warrington NM', 'Curjuric I', 'Myhre R', 'Curtin JA', 'Groen-Blokhuis MM', 'Kerkhof M', 'Sääf A', 'Franke A', 'Ellinghaus D', 'Fölster-Holst R', 'Dermitzakis E', 'Montgomery SB', 'Prokisch H', 'Heim K', 'Hartikainen AL', 'Pouta A', 'Pekkanen J', 'Blakemore AI', 'Buxton JL', 'Kaakinen M', 'Duffy DL', 'Madden PA', 'Heath AC', 'Montgomery GW', 'Thompson PJ', 'Matheson MC', 'Le Souëf P', 'St Pourcain B', 'Smith GD', 'Henderson J', 'Kemp JP', 'Timpson NJ', 'Deloukas P', 'Ring SM', 'Wichmann HE', 'Müller-Nurasyid M', 'Novak N', 'Klopp N', 'Rodríguez E', 'McArdle W', 'Linneberg A', 'Menné T', 'Nohr EA', 'Hofman A', 'Uitterlinden AG', 'van Duijn CM', 'Rivadeneira F', 'de Jongste JC', 'van der Valk RJ', 'Wjst M', 'Jogi R', 'Geller F', 'Boyd HA', 'Murray JC', 'Kim C', 'Mentch F', 'March M', 'Mangino M', 'Spector TD', 'Bataille V', 'Pennell CE', 'Holt PG', 'Sly P', 'Tiesler CM', 'Thiering E', 'Illig T', 'Imboden M', 'Nystad W', 'Simpson A', 'Hottenga JJ', 'Postma D', 'Koppelman GH', 'Smit HA', 'Söderhäll C', 'Chawes B', 'Kreiner-Møller E', 'Bisgaard H', 'Melén E', 'Boomsma DI', 'Custovic A', 'Jacobsson B', 'Probst-Hensch NM', 'Palmer LJ', 'Glass D', 'Hakonarson H', 'Melbye M', 'Jarvis DL', 'Jaddoe VW', 'Gieger C', 'Strachan DP', 'Martin NG', 'Jarvelin MR', 'Heinrich J', 'Evans DM', 'Weidinger S']</t>
  </si>
  <si>
    <t>Meta-analysis of genome-wide association studies identifies three new risk loci for atopic dermatitis</t>
  </si>
  <si>
    <t>25-Dec-2011</t>
  </si>
  <si>
    <t>44(2):187-92</t>
  </si>
  <si>
    <t>https://pubmed.ncbi.nlm.nih.gov/22197932</t>
  </si>
  <si>
    <t>https://europepmc.org/abstract/MED/22197932</t>
  </si>
  <si>
    <t>Barry M</t>
  </si>
  <si>
    <t>['Gorry C', 'Daly M', 'Barrett R', 'Finnigan K', 'Smith A', 'Doran S', 'Duggan B', 'Clarke S', 'Barry M']</t>
  </si>
  <si>
    <t>Utilising Health Technology Assessment to Develop Managed Access Protocols to Facilitate Drug Reimbursement in Ireland</t>
  </si>
  <si>
    <t>Applied health economics and health policy</t>
  </si>
  <si>
    <t>22(6):771-781</t>
  </si>
  <si>
    <t>https://pubmed.ncbi.nlm.nih.gov/39133443</t>
  </si>
  <si>
    <t>https://www.ncbi.nlm.nih.gov/pmc/articles/pmid/39133443/</t>
  </si>
  <si>
    <t>['Smith A', 'Finnigan K', 'Clarke S', 'Barry M', 'Gorry C']</t>
  </si>
  <si>
    <t>Utilization, Expenditure, and Treatment Patterns Associated With Calcitonin Gene-Related Peptide Monoclonal Antibodies Reimbursed Subject to a Managed Access Protocol in Ireland</t>
  </si>
  <si>
    <t>12-Apr-2024</t>
  </si>
  <si>
    <t>27(8):1039-1045</t>
  </si>
  <si>
    <t>https://pubmed.ncbi.nlm.nih.gov/38615937</t>
  </si>
  <si>
    <t>https://www.clinicalkey.com/content/playBy/pii?v=S1098-3015(24)02333-7</t>
  </si>
  <si>
    <t>['Barrett R', 'Barry M', 'McCullagh L']</t>
  </si>
  <si>
    <t>Health technology management: the experience of a managed access approach to the reimbursement of dupilumab in Ireland</t>
  </si>
  <si>
    <t>9-May-2023</t>
  </si>
  <si>
    <t>Irish journal of medical science</t>
  </si>
  <si>
    <t>192(6):2829-2837</t>
  </si>
  <si>
    <t>https://pubmed.ncbi.nlm.nih.gov/37156985</t>
  </si>
  <si>
    <t>https://europepmc.org/abstract/MED/37156985</t>
  </si>
  <si>
    <t>['McCormick JP', 'Sharpe S', 'Crowley K', 'Dudley A', "O'Laoi R", 'Barry M', 'Owens L', 'Doherty CP', 'Redmond J', 'Yeung SJ']</t>
  </si>
  <si>
    <t>Nitrous oxide-induced myeloneuropathy: an emerging public health issue</t>
  </si>
  <si>
    <t>12-Feb-2022</t>
  </si>
  <si>
    <t>192(1):383-388</t>
  </si>
  <si>
    <t>https://pubmed.ncbi.nlm.nih.gov/35150382</t>
  </si>
  <si>
    <t>https://europepmc.org/abstract/MED/35150382</t>
  </si>
  <si>
    <t>['Gorry C', 'McCullagh L', "O'Donnell H", 'Barrett S', 'Schmitz S', 'Barry M', 'Curtin K', 'Beausang E', 'Barry R', 'Coyne I']</t>
  </si>
  <si>
    <t>Neoadjuvant treatment for stage III and IV cutaneous melanoma</t>
  </si>
  <si>
    <t>17-Jan-2023</t>
  </si>
  <si>
    <t>1(1):CD012974</t>
  </si>
  <si>
    <t>https://pubmed.ncbi.nlm.nih.gov/36648215</t>
  </si>
  <si>
    <t>https://europepmc.org/abstract/MED/36648215</t>
  </si>
  <si>
    <t>['Carey N', 'Leahy J', 'Trela-Larsen L', 'Mc Cullagh L', 'Barry M']</t>
  </si>
  <si>
    <t>Cost-utility and value of information analysis of tisagenlecleucel for relapsed/refractory diffuse large B-cell lymphoma in the Irish healthcare setting</t>
  </si>
  <si>
    <t>18-Jan-2023</t>
  </si>
  <si>
    <t>Journal of market access &amp; health policy</t>
  </si>
  <si>
    <t>11(1):2166375</t>
  </si>
  <si>
    <t>https://pubmed.ncbi.nlm.nih.gov/36684853</t>
  </si>
  <si>
    <t>https://europepmc.org/abstract/MED/36684853</t>
  </si>
  <si>
    <t>['Kennedy C', 'Ali O', 'Farnan R', 'Stinson J', 'Gabr A', 'Hall M', "O'Connor P", 'Hennessy M', 'Barry M']</t>
  </si>
  <si>
    <t>Clinical characteristics of two groups commonly referred to an Irish hypertension service-patients with resistant hypertension and young adults with hypertension</t>
  </si>
  <si>
    <t>9-Jan-2022</t>
  </si>
  <si>
    <t>191(6):2549-2557</t>
  </si>
  <si>
    <t>https://pubmed.ncbi.nlm.nih.gov/35000115</t>
  </si>
  <si>
    <t>https://link.springer.com/article/10.1007/s11845-021-02870-2</t>
  </si>
  <si>
    <t>['McConnell D', 'Harte M', 'Walsh C', 'Murphy D', 'Nichol A', 'Barry M', 'Adams R']</t>
  </si>
  <si>
    <t>Comparative effectiveness of neutralising monoclonal antibodies in high risk COVID-19 patients: a Bayesian network meta-analysis</t>
  </si>
  <si>
    <t>20-Oct-2022</t>
  </si>
  <si>
    <t>12(1):17561</t>
  </si>
  <si>
    <t>https://pubmed.ncbi.nlm.nih.gov/36266486</t>
  </si>
  <si>
    <t>https://europepmc.org/abstract/MED/36266486</t>
  </si>
  <si>
    <t>['Carey N', 'Leahy J', 'Trela-Larsen L', 'McCullagh L', 'Barry M']</t>
  </si>
  <si>
    <t>Tisagenlecleucel for relapsed/refractory acute lymphoblastic leukemia in the Irish healthcare setting: cost-effectiveness and value of information analysis</t>
  </si>
  <si>
    <t>11-Jul-2022</t>
  </si>
  <si>
    <t>International journal of technology assessment in health care</t>
  </si>
  <si>
    <t>38(1):e56</t>
  </si>
  <si>
    <t>https://pubmed.ncbi.nlm.nih.gov/35815435</t>
  </si>
  <si>
    <t>https://www.cambridge.org/core/product/identifier/S0266462322000356/type/journal_article</t>
  </si>
  <si>
    <t>['Kennedy C', 'Ali O', 'Farnan R', 'Hall M', 'Stinson J', "O'Connor P", 'Hennessy M', 'Barry M']</t>
  </si>
  <si>
    <t>Is it time to reconsider the treatment paradigm for obese patients with hypertension?</t>
  </si>
  <si>
    <t>Journal of human hypertension</t>
  </si>
  <si>
    <t>36(5):482-484</t>
  </si>
  <si>
    <t>https://pubmed.ncbi.nlm.nih.gov/34728790</t>
  </si>
  <si>
    <t>https://www.nature.com/articles/s41371-021-00630-4</t>
  </si>
  <si>
    <t>['Kennedy C', 'Farnan R', 'Stinson J', 'Hall M', 'Hemeryck L', "O'Connor P", 'Hennessy M', 'Barry M']</t>
  </si>
  <si>
    <t>Referrals to, and characteristics of patients attending a specialist hypertension clinic</t>
  </si>
  <si>
    <t>8-Mar-2021</t>
  </si>
  <si>
    <t>36(3):315-324</t>
  </si>
  <si>
    <t>https://pubmed.ncbi.nlm.nih.gov/33686210</t>
  </si>
  <si>
    <t>https://www.nature.com/articles/s41371-021-00514-7</t>
  </si>
  <si>
    <t>['Varley Á', 'Tilson L', 'Fogarty E', 'McCullagh L', 'Barry M']</t>
  </si>
  <si>
    <t>The Utility of a Rapid Review Evaluation Process to a National HTA Agency</t>
  </si>
  <si>
    <t>12-Oct-2021</t>
  </si>
  <si>
    <t>40(2):203-214</t>
  </si>
  <si>
    <t>https://pubmed.ncbi.nlm.nih.gov/34635994</t>
  </si>
  <si>
    <t>https://europepmc.org/abstract/MED/34635994</t>
  </si>
  <si>
    <t>['Kennedy C', 'Gabr A', 'McCormack J', 'Collins R', 'Barry M', 'Harbison J']</t>
  </si>
  <si>
    <t>The association between increasing oral anticoagulant prescribing and atrial fibrillation related stroke in Ireland</t>
  </si>
  <si>
    <t>British journal of clinical pharmacology</t>
  </si>
  <si>
    <t>88(1):178-186</t>
  </si>
  <si>
    <t>https://pubmed.ncbi.nlm.nih.gov/34131941</t>
  </si>
  <si>
    <t>https://bpspubs.onlinelibrary.wiley.com/doi/10.1111/bcp.14938</t>
  </si>
  <si>
    <t>['Barry M']</t>
  </si>
  <si>
    <t>Triple Therapy for Cystic Fibrosis Phe508del-Gating and -Residual Function Genotypes</t>
  </si>
  <si>
    <t>2-Dec-2021</t>
  </si>
  <si>
    <t>385(23):2207-2208</t>
  </si>
  <si>
    <t>https://pubmed.ncbi.nlm.nih.gov/34874645</t>
  </si>
  <si>
    <t>https://www.nejm.org/doi/10.1056/NEJMc2115966?url_ver=Z39.88-2003&amp;rfr_id=ori:rid:crossref.org&amp;rfr_dat=cr_pub  0pubmed</t>
  </si>
  <si>
    <t>['Kennedy C', 'McCullagh L', 'Adams R', 'Trela-Larsen L', 'Tilson L', 'Barry M']</t>
  </si>
  <si>
    <t>Estimating the Theoretical Cost Implications of Funding New Drugs Considered Not to Be Cost-Effective</t>
  </si>
  <si>
    <t>15-May-2021</t>
  </si>
  <si>
    <t>24(10):1402-1406</t>
  </si>
  <si>
    <t>https://pubmed.ncbi.nlm.nih.gov/34593162</t>
  </si>
  <si>
    <t>https://www.clinicalkey.com/content/playBy/pii?v=S1098-3015(21)00209-6</t>
  </si>
  <si>
    <t>['Norris BA', 'Smith A', 'Doran S', 'Barry M']</t>
  </si>
  <si>
    <t>Trends in strong opioid prescribing in Ireland: A repeated cross-sectional analysis of a national pharmacy claims database between 2010 and 2019</t>
  </si>
  <si>
    <t>Pharmacoepidemiology and drug safety</t>
  </si>
  <si>
    <t>30(8):1003-1011</t>
  </si>
  <si>
    <t>https://pubmed.ncbi.nlm.nih.gov/33840133</t>
  </si>
  <si>
    <t>https://onlinelibrary.wiley.com/doi/10.1002/pds.5247</t>
  </si>
  <si>
    <t>["O'Shea MP", 'Kennedy C', 'Relihan E', 'Harkin K', 'Hennessy M', 'Barry M']</t>
  </si>
  <si>
    <t>Assessment of an electronic patient record system on discharge prescribing errors in a Tertiary University Hospital</t>
  </si>
  <si>
    <t>21-Jun-2021</t>
  </si>
  <si>
    <t>BMC medical informatics and decision making</t>
  </si>
  <si>
    <t>21(1):195</t>
  </si>
  <si>
    <t>https://pubmed.ncbi.nlm.nih.gov/34154570</t>
  </si>
  <si>
    <t>https://bmcmedinformdecismak.biomedcentral.com/articles/10.1186/s12911-021-01551-5</t>
  </si>
  <si>
    <t>['McConnell D', 'Hickey C', 'Bargary N', 'Trela-Larsen L', 'Walsh C', 'Barry M', 'Adams R']</t>
  </si>
  <si>
    <t>Understanding the Challenges and Uncertainties of Seroprevalence Studies for SARS-CoV-2</t>
  </si>
  <si>
    <t>International journal of environmental research and public health</t>
  </si>
  <si>
    <t>18(9):4640</t>
  </si>
  <si>
    <t>https://pubmed.ncbi.nlm.nih.gov/33925518</t>
  </si>
  <si>
    <t>https://europepmc.org/abstract/MED/33925518</t>
  </si>
  <si>
    <t>['Kennedy C', 'Smith A', 'Doran S', 'Barry M']</t>
  </si>
  <si>
    <t>Sacubitril/valsartan (Entresto) utilisation and prescribing patterns in the context of a reimbursement application system</t>
  </si>
  <si>
    <t>12-Jun-2020</t>
  </si>
  <si>
    <t>87(2):406-413</t>
  </si>
  <si>
    <t>https://pubmed.ncbi.nlm.nih.gov/32470158</t>
  </si>
  <si>
    <t>https://bpspubs.onlinelibrary.wiley.com/doi/10.1111/bcp.14393</t>
  </si>
  <si>
    <t>['Smith A', 'Doran S', 'Daly M', 'Kennedy C', 'Barry M']</t>
  </si>
  <si>
    <t>Effect of an Online Reimbursement Application System on Prescribing of Lidocaine 5% Medicated Plaster in the Republic of Ireland</t>
  </si>
  <si>
    <t>19(1):133-140</t>
  </si>
  <si>
    <t>https://pubmed.ncbi.nlm.nih.gov/32430656</t>
  </si>
  <si>
    <t>https://link.springer.com/article/10.1007/s40258-020-00586-5</t>
  </si>
  <si>
    <t>['Smith A', 'Barry M']</t>
  </si>
  <si>
    <t>Utilisation, expenditure and cost-effectiveness of cystic fibrosis drugs in Ireland: a retrospective analysis of a national pharmacy claims database</t>
  </si>
  <si>
    <t>14-Nov-2020</t>
  </si>
  <si>
    <t>10(11):e040806</t>
  </si>
  <si>
    <t>https://pubmed.ncbi.nlm.nih.gov/33191267</t>
  </si>
  <si>
    <t>https://europepmc.org/abstract/MED/33191267</t>
  </si>
  <si>
    <t>['Leahy J', 'Hickey C', 'McConnell D', 'Cassidy O', 'Trela-Larsen L', 'Barry M', 'Tilson L', 'McCullagh L']</t>
  </si>
  <si>
    <t>Coronavirus Disease 2019: Considerations for Health Technology Assessment From the National Centre for Pharmacoeconomics Review Group</t>
  </si>
  <si>
    <t>5-Oct-2020</t>
  </si>
  <si>
    <t>23(11):1423-1426</t>
  </si>
  <si>
    <t>https://pubmed.ncbi.nlm.nih.gov/33127011</t>
  </si>
  <si>
    <t>https://www.clinicalkey.com/content/playBy/pii?v=S1098-3015(20)34403-X</t>
  </si>
  <si>
    <t>Combining health technology assessment and health technology management to deliver cost-effective prescribing and cost containment - the Irish experience</t>
  </si>
  <si>
    <t>20-Sep-2020</t>
  </si>
  <si>
    <t>Expert review of pharmacoeconomics &amp; outcomes research</t>
  </si>
  <si>
    <t>20(5):431-436</t>
  </si>
  <si>
    <t>https://pubmed.ncbi.nlm.nih.gov/32909850</t>
  </si>
  <si>
    <t>https://www.tandfonline.com/doi/full/10.1080/14737167.2020.1822739</t>
  </si>
  <si>
    <t>['Lamrock F', 'McCullagh L', 'Tilson L', 'Barry M']</t>
  </si>
  <si>
    <t>A retrospective analysis of budget impact models submitted to the National Centre for Pharmacoeconomics in Ireland</t>
  </si>
  <si>
    <t>30-Mar-2020</t>
  </si>
  <si>
    <t>The European journal of health economics : HEPAC : health economics in prevention       and care</t>
  </si>
  <si>
    <t>21(6):895-901</t>
  </si>
  <si>
    <t>https://pubmed.ncbi.nlm.nih.gov/32232603</t>
  </si>
  <si>
    <t>https://europepmc.org/abstract/MED/32232603</t>
  </si>
  <si>
    <t>['Connolly E', "O'Donnell H", 'Lamrock F', 'Tilson L', 'Barry M']</t>
  </si>
  <si>
    <t>Health Technology Assessment of Drugs in Ireland: An Analysis of Timelines</t>
  </si>
  <si>
    <t>4(2):287-296</t>
  </si>
  <si>
    <t>https://pubmed.ncbi.nlm.nih.gov/31531843</t>
  </si>
  <si>
    <t>https://europepmc.org/abstract/MED/31531843</t>
  </si>
  <si>
    <t>['Kennedy C', 'Ni Choitir C', 'Clarke S', 'Bennett K', 'Barry M']</t>
  </si>
  <si>
    <t>Direct oral anticoagulants uptake and an oral anticoagulation paradox</t>
  </si>
  <si>
    <t>16-Jan-2020</t>
  </si>
  <si>
    <t>86(2):392-397</t>
  </si>
  <si>
    <t>https://pubmed.ncbi.nlm.nih.gov/31747462</t>
  </si>
  <si>
    <t>https://europepmc.org/abstract/MED/31747462</t>
  </si>
  <si>
    <t>['Gorry C', 'McCullagh L', 'Barry M']</t>
  </si>
  <si>
    <t>Transferability of Economic Evaluations of Treatments for Advanced Melanoma</t>
  </si>
  <si>
    <t>38(2):217-231</t>
  </si>
  <si>
    <t>https://pubmed.ncbi.nlm.nih.gov/31761996</t>
  </si>
  <si>
    <t>https://europepmc.org/abstract/MED/31761996</t>
  </si>
  <si>
    <t>["O'Donnell H", 'McCullagh L', 'Barry M', 'Walsh C']</t>
  </si>
  <si>
    <t>The Interaction between Price Negotiations and Heterogeneity: Implications for Economic Evaluations</t>
  </si>
  <si>
    <t>2-Feb-2020</t>
  </si>
  <si>
    <t>Medical decision making : an international journal of the Society for Medical       Decision Making</t>
  </si>
  <si>
    <t>40(2):144-155</t>
  </si>
  <si>
    <t>https://pubmed.ncbi.nlm.nih.gov/32009545</t>
  </si>
  <si>
    <t>https://journals.sagepub.com/doi/10.1177/0272989X19900179?url_ver=Z39.88-2003&amp;rfr_id=ori:rid:crossref.org&amp;rfr_dat=cr_pub  0pubmed</t>
  </si>
  <si>
    <t>["O'Donnell H", 'Lamrock F', 'Tilson L', 'Barry M']</t>
  </si>
  <si>
    <t>To HTA or Not to HTA: Identifying the Factors Influencing the Rapid Review Outcome in Ireland</t>
  </si>
  <si>
    <t>3-Oct-2019</t>
  </si>
  <si>
    <t>23(2):274-275</t>
  </si>
  <si>
    <t>https://pubmed.ncbi.nlm.nih.gov/32113633</t>
  </si>
  <si>
    <t>https://www.clinicalkey.com/content/playBy/pii?v=S1098-3015(19)32356-3</t>
  </si>
  <si>
    <t>Economic Evaluation of Systemic Treatments for Advanced Melanoma: A Systematic Review</t>
  </si>
  <si>
    <t>29-Aug-2019</t>
  </si>
  <si>
    <t>23(1):52-60</t>
  </si>
  <si>
    <t>https://pubmed.ncbi.nlm.nih.gov/31952674</t>
  </si>
  <si>
    <t>https://www.clinicalkey.com/content/playBy/pii?v=S1098-3015(19)32264-8</t>
  </si>
  <si>
    <t>['Usher C', 'McCullagh L', 'Tilson L', 'Barry M']</t>
  </si>
  <si>
    <t>Analysis of Health Technology Assessments of Orphan Drugs in Ireland from 2012 to 2017</t>
  </si>
  <si>
    <t>3(4):583-589</t>
  </si>
  <si>
    <t>https://pubmed.ncbi.nlm.nih.gov/31073976</t>
  </si>
  <si>
    <t>https://europepmc.org/abstract/MED/31073976</t>
  </si>
  <si>
    <t>['McDowell RD', 'Bennett K', 'Moriarty F', 'Clarke S', 'Barry M', 'Fahey T']</t>
  </si>
  <si>
    <t>Prescriber Variation in Relation to Prescribing Trends within the Preferred Drugs Initiative in Ireland (2012-2015): An Interrupted Time-Series Study Using Latent Curve Models</t>
  </si>
  <si>
    <t>9-Feb-2019</t>
  </si>
  <si>
    <t>39(3):278-293</t>
  </si>
  <si>
    <t>https://pubmed.ncbi.nlm.nih.gov/30741086</t>
  </si>
  <si>
    <t>https://journals.sagepub.com/doi/10.1177/0272989X18818165?url_ver=Z39.88-2003&amp;rfr_id=ori:rid:crossref.org&amp;rfr_dat=cr_pub  0pubmed</t>
  </si>
  <si>
    <t>['Boland AJ', 'Gangadharan N', 'Kavanagh P', 'Hemeryck L', 'Kieran J', 'Barry M', 'Walsh PT', 'Lucitt M']</t>
  </si>
  <si>
    <t>Simvastatin Suppresses Interleukin Iβ Release in Human Peripheral Blood Mononuclear Cells Stimulated With Cholesterol Crystals</t>
  </si>
  <si>
    <t>15-May-2018</t>
  </si>
  <si>
    <t>Journal of cardiovascular pharmacology and therapeutics</t>
  </si>
  <si>
    <t>23(6):509-517</t>
  </si>
  <si>
    <t>https://pubmed.ncbi.nlm.nih.gov/29764192</t>
  </si>
  <si>
    <t>https://journals.sagepub.com/doi/10.1177/1074248418776261?url_ver=Z39.88-2003&amp;rfr_id=ori:rid:crossref.org&amp;rfr_dat=cr_pub  0pubmed</t>
  </si>
  <si>
    <t>['McDowell R', 'Bennett K', 'Moriarty F', 'Clarke S', 'Barry M', 'Fahey T']</t>
  </si>
  <si>
    <t>An evaluation of prescribing trends and patterns of claims within the Preferred Drugs Initiative in Ireland (2011-2016): an interrupted time-series study</t>
  </si>
  <si>
    <t>20-Apr-2018</t>
  </si>
  <si>
    <t>8(4):e019315</t>
  </si>
  <si>
    <t>https://pubmed.ncbi.nlm.nih.gov/29678966</t>
  </si>
  <si>
    <t>https://europepmc.org/abstract/MED/29678966</t>
  </si>
  <si>
    <t>['McCullagh L', 'Schmitz S', 'Barry M', 'Walsh C']</t>
  </si>
  <si>
    <t>Examining the Feasibility and Utility of Estimating Partial Expected Value of Perfect Information (via a Nonparametric Approach) as Part of the Reimbursement Decision-Making Process in Ireland: Application to Drugs for Cancer</t>
  </si>
  <si>
    <t>35(11):1177-1185</t>
  </si>
  <si>
    <t>https://pubmed.ncbi.nlm.nih.gov/28770453</t>
  </si>
  <si>
    <t>https://link.springer.com/article/10.1007/s40273-017-0552-y</t>
  </si>
  <si>
    <t>['Power JD', 'Kavanagh P', 'McLaughlin G', 'Barry M', 'Dowling G', 'Brandt SD']</t>
  </si>
  <si>
    <t>APAAN in the neck' - A reflection on some novel impurities found in seized materials containing amphetamine in Ireland during routine forensic analysis</t>
  </si>
  <si>
    <t>10-May-2017</t>
  </si>
  <si>
    <t>Drug testing and analysis</t>
  </si>
  <si>
    <t>9(7):966-976</t>
  </si>
  <si>
    <t>https://pubmed.ncbi.nlm.nih.gov/28332334</t>
  </si>
  <si>
    <t>https://analyticalsciencejournals.onlinelibrary.wiley.com/doi/10.1002/dta.2194</t>
  </si>
  <si>
    <t>['Power JD', 'Kavanagh P', 'McLaughlin G', 'Dowling G', 'Barry M', "O'Brien J", 'Talbot B', 'Twamley B', 'Brandt SD']</t>
  </si>
  <si>
    <t>Forensic analysis of P2P derived amphetamine synthesis impurities: identification and characterization of indene by-products</t>
  </si>
  <si>
    <t>15-Jan-2016</t>
  </si>
  <si>
    <t>9(3):446-452</t>
  </si>
  <si>
    <t>https://pubmed.ncbi.nlm.nih.gov/26768537</t>
  </si>
  <si>
    <t>https://analyticalsciencejournals.onlinelibrary.wiley.com/doi/10.1002/dta.1944</t>
  </si>
  <si>
    <t>['McCullagh L', 'Barry M']</t>
  </si>
  <si>
    <t>The Pharmacoeconomic Evaluation Process in Ireland</t>
  </si>
  <si>
    <t>34(12):1267-1276</t>
  </si>
  <si>
    <t>https://pubmed.ncbi.nlm.nih.gov/27473640</t>
  </si>
  <si>
    <t>https://link.springer.com/article/10.1007/s40273-016-0437-5</t>
  </si>
  <si>
    <t>['Fogarty E', 'Schmitz S', 'Tubridy N', 'Walsh C', 'Barry M']</t>
  </si>
  <si>
    <t>Comparative efficacy of disease-modifying therapies for patients with relapsing remitting multiple sclerosis: Systematic review and network meta-analysis</t>
  </si>
  <si>
    <t>8-Jun-2016</t>
  </si>
  <si>
    <t>Multiple sclerosis and related disorders</t>
  </si>
  <si>
    <t>9:23-30</t>
  </si>
  <si>
    <t>Comparative Study | Journal Article | Meta-Analysis | Review | Systematic Review</t>
  </si>
  <si>
    <t>https://pubmed.ncbi.nlm.nih.gov/27645339</t>
  </si>
  <si>
    <t>https://linkinghub.elsevier.com/retrieve/pii/S2211-0348(16)30087-6</t>
  </si>
  <si>
    <t>['Schmitz S', 'McCullagh L', 'Adams R', 'Barry M', 'Walsh C']</t>
  </si>
  <si>
    <t>Identifying and Revealing the Importance of Decision-Making Criteria for Health Technology Assessment: A Retrospective Analysis of Reimbursement Recommendations in Ireland</t>
  </si>
  <si>
    <t>34(9):925-37</t>
  </si>
  <si>
    <t>https://pubmed.ncbi.nlm.nih.gov/27034245</t>
  </si>
  <si>
    <t>https://link.springer.com/article/10.1007/s40273-016-0406-z</t>
  </si>
  <si>
    <t>['Usher C', 'Adams R', 'Schmitz S', 'Kieran J', "O'Flanagan D", "O'Donnell J", 'Connolly K', 'Corcoran B', 'Butler K', 'Barry M', 'Walsh C']</t>
  </si>
  <si>
    <t>Evaluating the neonatal BCG vaccination programme in Ireland</t>
  </si>
  <si>
    <t>Archives of public health = Archives belges de sante publique</t>
  </si>
  <si>
    <t>74:28</t>
  </si>
  <si>
    <t>https://pubmed.ncbi.nlm.nih.gov/27413531</t>
  </si>
  <si>
    <t>https://archpublichealth.biomedcentral.com/articles/10.1186/s13690-016-0141-0</t>
  </si>
  <si>
    <t>["O'Mahony L", 'Liddy AM', 'Barry M', 'Bennett K']</t>
  </si>
  <si>
    <t>Hormonal contraceptive use in Ireland: trends and co-prescribing practices</t>
  </si>
  <si>
    <t>26-Oct-2015</t>
  </si>
  <si>
    <t>80(6):1315-23</t>
  </si>
  <si>
    <t>https://pubmed.ncbi.nlm.nih.gov/26503402</t>
  </si>
  <si>
    <t>https://europepmc.org/abstract/MED/26503402</t>
  </si>
  <si>
    <t>['Kieran JA', 'Norris S', "O'Leary A", 'Walsh C', 'Merriman R', 'Houlihan D', 'McCormick PA', 'McKiernan S', 'Bergin C', 'Barry M']</t>
  </si>
  <si>
    <t>Hepatitis C in the era of direct-acting antivirals: real-world costs of untreated chronic hepatitis C; a cross-sectional study</t>
  </si>
  <si>
    <t>15:471</t>
  </si>
  <si>
    <t>https://pubmed.ncbi.nlm.nih.gov/26503519</t>
  </si>
  <si>
    <t>https://bmcinfectdis.biomedcentral.com/articles/10.1186/s12879-015-1208-1</t>
  </si>
  <si>
    <t>['Power JD', 'Kavanagh P', 'McLaughlin G', "O'Brien J", 'Talbot B', 'Barry M', 'Twamley B', 'Dowling G', 'Brandt SD']</t>
  </si>
  <si>
    <t>Identification and characterization of an imidazolium by-product formed during the synthesis of 4-methylmethcathinone (mephedrone)</t>
  </si>
  <si>
    <t>1-Apr-2015</t>
  </si>
  <si>
    <t>7(10):894-902</t>
  </si>
  <si>
    <t>https://pubmed.ncbi.nlm.nih.gov/25847393</t>
  </si>
  <si>
    <t>https://analyticalsciencejournals.onlinelibrary.wiley.com/doi/10.1002/dta.1789</t>
  </si>
  <si>
    <t>['Reddy BP', 'Adams R', 'Walsh C', 'Barry M', 'Kind P']</t>
  </si>
  <si>
    <t>Using the Analytic Hierarchy Process to Derive Health State Utilities from Ordinal Preference Data</t>
  </si>
  <si>
    <t>9-Sep-2015</t>
  </si>
  <si>
    <t>18(6):841-5</t>
  </si>
  <si>
    <t>https://pubmed.ncbi.nlm.nih.gov/26409612</t>
  </si>
  <si>
    <t>https://www.clinicalkey.com/content/playBy/pii?v=S1098-3015(15)02048-3</t>
  </si>
  <si>
    <t>['Power JD', 'Kavanagh P', "O'Brien J", 'Barry M', 'Twamley B', 'Talbot B', 'Dowling G', 'Brandt SD']</t>
  </si>
  <si>
    <t>Test purchase, identification and synthesis of 2-amino-1-(4-bromo-2, 5-dimethoxyphenyl)ethan-1-one (bk-2C-B)</t>
  </si>
  <si>
    <t>30-Jul-2014</t>
  </si>
  <si>
    <t>7(6):512-8</t>
  </si>
  <si>
    <t>https://pubmed.ncbi.nlm.nih.gov/25078895</t>
  </si>
  <si>
    <t>https://analyticalsciencejournals.onlinelibrary.wiley.com/doi/10.1002/dta.1699</t>
  </si>
  <si>
    <t>['Fogarty E', 'Walsh C', 'McGuigan C', 'Tubridy N', 'Barry M']</t>
  </si>
  <si>
    <t>Direct and indirect economic consequences of multiple sclerosis in Ireland</t>
  </si>
  <si>
    <t>12(6):635-45</t>
  </si>
  <si>
    <t>https://pubmed.ncbi.nlm.nih.gov/25227118</t>
  </si>
  <si>
    <t>https://link.springer.com/article/10.1007/s40258-014-0128-3</t>
  </si>
  <si>
    <t>['Power JD', "O'Brien J", 'Talbot B', 'Barry M', 'Kavanagh P']</t>
  </si>
  <si>
    <t>The identification of an impurity product, 4,6-dimethyl-3,5-diphenylpyridin-2-one in an amphetamine importation seizure, a potential route specific by-product for amphetamine synthesized by the APAAN to P2P, Leuckart route</t>
  </si>
  <si>
    <t>6-May-2014</t>
  </si>
  <si>
    <t>Forensic science international</t>
  </si>
  <si>
    <t>241:e13-9</t>
  </si>
  <si>
    <t>https://pubmed.ncbi.nlm.nih.gov/24933633</t>
  </si>
  <si>
    <t>https://www.clinicalkey.com/content/playBy/pii?v=S0379-0738(14)00182-0</t>
  </si>
  <si>
    <t>['Fogarty E', 'Walsh C', 'Adams R', 'McGuigan C', 'Barry M', 'Tubridy N']</t>
  </si>
  <si>
    <t>Relating health-related Quality of Life to disability progression in multiple sclerosis, using the 5-level EQ-5D</t>
  </si>
  <si>
    <t>11-Feb-2013</t>
  </si>
  <si>
    <t>Multiple sclerosis (Houndmills, Basingstoke, England)</t>
  </si>
  <si>
    <t>19(9):1190-6</t>
  </si>
  <si>
    <t>https://pubmed.ncbi.nlm.nih.gov/23401128</t>
  </si>
  <si>
    <t>https://journals.sagepub.com/doi/10.1177/1352458512474860?url_ver=Z39.88-2003&amp;rfr_id=ori:rid:crossref.org&amp;rfr_dat=cr_pub  0pubmed</t>
  </si>
  <si>
    <t>['Sharp L', 'Tilson L', 'Whyte S', 'Ceilleachair AO', 'Walsh C', 'Usher C', 'Tappenden P', 'Chilcott J', 'Staines A', 'Barry M', 'Comber H']</t>
  </si>
  <si>
    <t>Using resource modelling to inform decision making and service planning: the case of colorectal cancer screening in Ireland</t>
  </si>
  <si>
    <t>19-Mar-2013</t>
  </si>
  <si>
    <t>13:105</t>
  </si>
  <si>
    <t>https://pubmed.ncbi.nlm.nih.gov/23510135</t>
  </si>
  <si>
    <t>https://bmchealthservres.biomedcentral.com/articles/10.1186/1472-6963-13-105</t>
  </si>
  <si>
    <t>['Kieran J', 'Schmitz S', "O'Leary A", 'Walsh C', 'Bergin C', 'Norris S', 'Barry M']</t>
  </si>
  <si>
    <t>The relative efficacy of boceprevir and telaprevir in the treatment of hepatitis C virus genotype 1</t>
  </si>
  <si>
    <t>16-Oct-2012</t>
  </si>
  <si>
    <t>56(2):228-35</t>
  </si>
  <si>
    <t>https://pubmed.ncbi.nlm.nih.gov/23074309</t>
  </si>
  <si>
    <t>https://academic.oup.com/cid/article-lookup/doi/10.1093/cid/cis880</t>
  </si>
  <si>
    <t>['Usher C', 'Barry M']</t>
  </si>
  <si>
    <t>A reference pricing system for Ireland</t>
  </si>
  <si>
    <t>12(6):675-7</t>
  </si>
  <si>
    <t>https://pubmed.ncbi.nlm.nih.gov/23252350</t>
  </si>
  <si>
    <t>https://www.tandfonline.com/doi/full/10.1586/erp.12.66</t>
  </si>
  <si>
    <t>['McCullagh L', 'Walsh C', 'Barry M']</t>
  </si>
  <si>
    <t>Value-of-information analysis to reduce decision uncertainty associated with the choice of thromboprophylaxis after total hip replacement in the Irish healthcare setting</t>
  </si>
  <si>
    <t>30(10):941-59</t>
  </si>
  <si>
    <t>https://pubmed.ncbi.nlm.nih.gov/22667458</t>
  </si>
  <si>
    <t>https://link.springer.com/article/10.2165/11591510-000000000-00000</t>
  </si>
  <si>
    <t>['Usher C', 'Tilson L', 'Bennett K', 'Barry M']</t>
  </si>
  <si>
    <t>Cost containment interventions introduced on the community drugs schemes in Ireland-evaluation of expenditure trends using a national prescription claims database</t>
  </si>
  <si>
    <t>3-Mar-2012</t>
  </si>
  <si>
    <t>Clinical therapeutics</t>
  </si>
  <si>
    <t>34(3):632-9</t>
  </si>
  <si>
    <t>https://pubmed.ncbi.nlm.nih.gov/22381716</t>
  </si>
  <si>
    <t>https://www.clinicalkey.com/content/playBy/pii?v=S0149-2918(12)00071-9</t>
  </si>
  <si>
    <t>['Adams R', 'Craig BM', 'Walsh CD', 'Veale DJ', 'Bresnihan B', 'FitzGerald O', 'Barry M']</t>
  </si>
  <si>
    <t>The impact of a revised EQ-5D population scoring on preference-based utility scores in an inflammatory arthritis cohort</t>
  </si>
  <si>
    <t>8-Jul-2011</t>
  </si>
  <si>
    <t>14(6):921-7</t>
  </si>
  <si>
    <t>https://pubmed.ncbi.nlm.nih.gov/21914514</t>
  </si>
  <si>
    <t>https://www.clinicalkey.com/content/playBy/pii?v=S1098-3015(11)01398-2</t>
  </si>
  <si>
    <t>['Fogarty E', 'Tilson L', 'Ryan M', 'Barry M']</t>
  </si>
  <si>
    <t>Health Technology Assessment International 7th Annual Meeting: Dublin, Ireland, 6–9 June 2010</t>
  </si>
  <si>
    <t>10(5):501-3</t>
  </si>
  <si>
    <t>https://pubmed.ncbi.nlm.nih.gov/20950064</t>
  </si>
  <si>
    <t>https://www.tandfonline.com/doi/full/10.1586/erp.10.59</t>
  </si>
  <si>
    <t>['Tilson L', 'Barry M']</t>
  </si>
  <si>
    <t>Recent developments in pharmacoeconomic evaluation in Ireland</t>
  </si>
  <si>
    <t>10(3):221-4</t>
  </si>
  <si>
    <t>https://pubmed.ncbi.nlm.nih.gov/20545585</t>
  </si>
  <si>
    <t>https://www.tandfonline.com/doi/full/10.1586/erp.10.33</t>
  </si>
  <si>
    <t>['Barry M', 'Usher C', 'Tilson L']</t>
  </si>
  <si>
    <t>Public drug expenditure in the Republic of Ireland</t>
  </si>
  <si>
    <t>10(3):239-45</t>
  </si>
  <si>
    <t>https://pubmed.ncbi.nlm.nih.gov/20545588</t>
  </si>
  <si>
    <t>https://www.tandfonline.com/doi/full/10.1586/erp.10.23</t>
  </si>
  <si>
    <t>['Tilson L', "O'Leary A", 'Usher C', 'Barry M']</t>
  </si>
  <si>
    <t>Pharmacoeconomic evaluation in Ireland: a review of the process</t>
  </si>
  <si>
    <t>28(4):307-22</t>
  </si>
  <si>
    <t>https://pubmed.ncbi.nlm.nih.gov/20222754</t>
  </si>
  <si>
    <t>https://link.springer.com/article/10.2165/11318790-000000000-00000</t>
  </si>
  <si>
    <t>['Adams R', 'Walsh C', 'Veale D', 'Bresnihan B', 'FitzGerald O', 'Barry M']</t>
  </si>
  <si>
    <t>Understanding the relationship between the EQ-5D, SF-6D, HAQ and disease activity in inflammatory arthritis</t>
  </si>
  <si>
    <t>28(6):477-87</t>
  </si>
  <si>
    <t>https://pubmed.ncbi.nlm.nih.gov/20465316</t>
  </si>
  <si>
    <t>https://link.springer.com/article/10.2165/11533010-000000000-00000</t>
  </si>
  <si>
    <t>['Bennett K', 'Kabir Z', 'Barry M', 'Tilson L', 'Fidan D', 'Shelley E', 'Capewell S']</t>
  </si>
  <si>
    <t>Cost-effectiveness of treatments reducing coronary heart disease mortality in Ireland, 2000 to 2010</t>
  </si>
  <si>
    <t>15-Jul-2008</t>
  </si>
  <si>
    <t>12(1):10-5</t>
  </si>
  <si>
    <t>https://pubmed.ncbi.nlm.nih.gov/19040564</t>
  </si>
  <si>
    <t>https://www.clinicalkey.com/content/playBy/pii?v=S1098-3015(10)60666-3</t>
  </si>
  <si>
    <t>['McCullagh L', 'Tilson L', 'Walsh C', 'Barry M']</t>
  </si>
  <si>
    <t>A cost-effectiveness model comparing rivaroxaban and dabigatran etexilate with enoxaparin sodium as thromboprophylaxis after total hip and total knee replacement in the irish healthcare setting</t>
  </si>
  <si>
    <t>27(10):829-46</t>
  </si>
  <si>
    <t>https://pubmed.ncbi.nlm.nih.gov/19803538</t>
  </si>
  <si>
    <t>https://link.springer.com/article/10.2165/11313800-000000000-00000</t>
  </si>
  <si>
    <t>['Usher C', 'Tilson L', 'Olsen J', 'Jepsen M', 'Walsh C', 'Barry M']</t>
  </si>
  <si>
    <t>Cost-effectiveness of human papillomavirus vaccine in reducing the risk of cervical cancer in Ireland due to HPV types 16 and 18 using a transmission dynamic model</t>
  </si>
  <si>
    <t>16-Oct-2008</t>
  </si>
  <si>
    <t>22-Aug-2008</t>
  </si>
  <si>
    <t>26(44):5654-61</t>
  </si>
  <si>
    <t>https://pubmed.ncbi.nlm.nih.gov/18723068</t>
  </si>
  <si>
    <t>https://www.clinicalkey.com/content/playBy/pii?v=S0264-410X(08)01012-8</t>
  </si>
  <si>
    <t>['Tilson L', 'Thornton L', "O'Flanagan D", 'Johnson H', 'Barry M']</t>
  </si>
  <si>
    <t>Cost effectiveness of hepatitis B vaccination strategies in Ireland: an economic evaluation</t>
  </si>
  <si>
    <t>26-Dec-2007</t>
  </si>
  <si>
    <t>European journal of public health</t>
  </si>
  <si>
    <t>18(3):275-82</t>
  </si>
  <si>
    <t>https://pubmed.ncbi.nlm.nih.gov/18160389</t>
  </si>
  <si>
    <t>https://academic.oup.com/eurpub/article-lookup/doi/10.1093/eurpub/ckm123</t>
  </si>
  <si>
    <t>['Tilson L', 'Usher C', 'Butler K', 'Fitzsimons J', "O'Hare F", 'Cotter S', "O'Flanagan D", 'Johnson H', 'Barry M']</t>
  </si>
  <si>
    <t>Economic evaluation of a universal childhood pneumococcal conjugate vaccination strategy in Ireland</t>
  </si>
  <si>
    <t>16-May-2008</t>
  </si>
  <si>
    <t>11(5):898-903</t>
  </si>
  <si>
    <t>https://pubmed.ncbi.nlm.nih.gov/18489504</t>
  </si>
  <si>
    <t>https://www.clinicalkey.com/content/playBy/pii?v=S1098-3015(10)60569-4</t>
  </si>
  <si>
    <t>['Barry M', 'Tilson L']</t>
  </si>
  <si>
    <t>Recent developments in pricing and reimbursement of medicines in Ireland</t>
  </si>
  <si>
    <t>7(6):605-11</t>
  </si>
  <si>
    <t>https://pubmed.ncbi.nlm.nih.gov/20528322</t>
  </si>
  <si>
    <t>https://www.tandfonline.com/doi/full/10.1586/14737167.7.6.605</t>
  </si>
  <si>
    <t>['Tilson L', 'Bennett K', 'Barry M']</t>
  </si>
  <si>
    <t>The potential impact of implementing a system of generic substitution on the community drug schemes in Ireland</t>
  </si>
  <si>
    <t>6(3):267-73</t>
  </si>
  <si>
    <t>https://pubmed.ncbi.nlm.nih.gov/15977036</t>
  </si>
  <si>
    <t>https://link.springer.com/article/10.1007/s10198-005-0302-5</t>
  </si>
  <si>
    <t>['Feely J', 'Barry M']</t>
  </si>
  <si>
    <t>Adverse drug interactions</t>
  </si>
  <si>
    <t>5(1):19-22</t>
  </si>
  <si>
    <t>https://pubmed.ncbi.nlm.nih.gov/15745192</t>
  </si>
  <si>
    <t>https://linkinghub.elsevier.com/retrieve/pii/S1470-2118(24)00907-2</t>
  </si>
  <si>
    <t>['Tilson L', 'McGowan B', 'Bennett K', 'Barry M']</t>
  </si>
  <si>
    <t>The high cost of medicines in Ireland. Is it time to change the pricing mechanism?</t>
  </si>
  <si>
    <t>5(4):341-4</t>
  </si>
  <si>
    <t>https://pubmed.ncbi.nlm.nih.gov/15452737</t>
  </si>
  <si>
    <t>https://link.springer.com/article/10.1007/s10198-004-0245-2</t>
  </si>
  <si>
    <t>['Barry M', 'Tilson L', 'Ryan M']</t>
  </si>
  <si>
    <t>Pricing and reimbursement of drugs in Ireland</t>
  </si>
  <si>
    <t>5(2):190-4</t>
  </si>
  <si>
    <t>https://pubmed.ncbi.nlm.nih.gov/15452757</t>
  </si>
  <si>
    <t>https://link.springer.com/article/10.1007/s10198-004-0225-6</t>
  </si>
  <si>
    <t>['Langan SM', 'Heerey A', 'Barry M', 'Barnes L']</t>
  </si>
  <si>
    <t>Cost analysis of narrowband UVB phototherapy in psoriasis</t>
  </si>
  <si>
    <t>50(4):623-6</t>
  </si>
  <si>
    <t>https://pubmed.ncbi.nlm.nih.gov/15034514</t>
  </si>
  <si>
    <t>https://linkinghub.elsevier.com/retrieve/pii/S0190962203043184</t>
  </si>
  <si>
    <t>['Hennessy M', 'Clarke S', 'Spiers JP', 'Kelleher D', 'Mulcahy F', 'Hoggard P', 'Back D', 'Barry M']</t>
  </si>
  <si>
    <t>Intracellular accumulation of nelfinavir and its relationship to P-glycoprotein expression and function in HIV-infected patients</t>
  </si>
  <si>
    <t>Feb-2004</t>
  </si>
  <si>
    <t>Antiviral therapy</t>
  </si>
  <si>
    <t>9(1):115-22</t>
  </si>
  <si>
    <t>https://pubmed.ncbi.nlm.nih.gov/15040543</t>
  </si>
  <si>
    <t>['Clarke S', 'Keenan E', 'Ryan M', 'Barry M', 'Mulcahy F']</t>
  </si>
  <si>
    <t>Directly observed antiretroviral therapy for injection drug users with HIV infection</t>
  </si>
  <si>
    <t>The AIDS reader</t>
  </si>
  <si>
    <t>12(7):305-7, 312-6</t>
  </si>
  <si>
    <t>https://pubmed.ncbi.nlm.nih.gov/12161852</t>
  </si>
  <si>
    <t>['Heerey A', 'McGowan B', 'Ryan M', 'Barry M']</t>
  </si>
  <si>
    <t>Microcosting versus DRGs in the provision of cost estimates for use in pharmacoeconomic evaluation</t>
  </si>
  <si>
    <t>2(1):29-33</t>
  </si>
  <si>
    <t>https://pubmed.ncbi.nlm.nih.gov/19807427</t>
  </si>
  <si>
    <t>https://www.tandfonline.com/doi/full/10.1586/14737167.2.1.29</t>
  </si>
  <si>
    <t>Drug expenditure in Ireland 1991-2001</t>
  </si>
  <si>
    <t>Irish medical journal</t>
  </si>
  <si>
    <t>95(10):294-5</t>
  </si>
  <si>
    <t>https://pubmed.ncbi.nlm.nih.gov/12537322</t>
  </si>
  <si>
    <t>Ungureanu S</t>
  </si>
  <si>
    <t>['Ibbotson SH', 'Allan D', 'Dawe RS', 'Eadie E', 'Farr PM', 'Fassihi H', 'Fedele F', 'Ferguson J', 'Fityan A', 'Freeman P', 'Fullerton L', 'Goulden V', 'Haque S', 'Ling TC', 'Mackay A', 'McKenna K', 'Ralph N', 'Rhodes LE', 'Sarkany R', 'Turner D', 'Ungureanu S', 'Weatherhead S']</t>
  </si>
  <si>
    <t>Photodiagnostic services in the UK and Republic of Ireland: a British Photodermatology Group Workshop Report</t>
  </si>
  <si>
    <t>13-Sep-2021</t>
  </si>
  <si>
    <t>35(12):2448-2455</t>
  </si>
  <si>
    <t>https://pubmed.ncbi.nlm.nih.gov/34459043</t>
  </si>
  <si>
    <t>https://onlinelibrary.wiley.com/doi/10.1111/jdv.17632</t>
  </si>
  <si>
    <t>['Hung R', 'Ungureanu S', 'Edwards C', 'Gambles B', 'Anstey AV']</t>
  </si>
  <si>
    <t>Home phototherapy for psoriasis: a review and update</t>
  </si>
  <si>
    <t>12-Oct-2015</t>
  </si>
  <si>
    <t>40(8):827-2; quiz 832-3</t>
  </si>
  <si>
    <t>https://pubmed.ncbi.nlm.nih.gov/26456768</t>
  </si>
  <si>
    <t>https://academic.oup.com/ced/article-lookup/doi/10.1111/ced.12703</t>
  </si>
  <si>
    <t>['Ungureanu S', 'Adni T', 'Brown T', 'Inston N', 'Heagerty A']</t>
  </si>
  <si>
    <t>Successful renal transplant in a patient with non-Herlitz junctional epidermolysis bullosa</t>
  </si>
  <si>
    <t>39(3):330-2</t>
  </si>
  <si>
    <t>https://pubmed.ncbi.nlm.nih.gov/24635072</t>
  </si>
  <si>
    <t>https://academic.oup.com/ced/article-lookup/doi/10.1111/ced.12300</t>
  </si>
  <si>
    <t>['Kluk J', 'Ungureanu S', 'Bedlow A', 'Carr RA', 'Taibjee S']</t>
  </si>
  <si>
    <t>Pruritic plaques in a patient with diabetes</t>
  </si>
  <si>
    <t>30-Apr-2012</t>
  </si>
  <si>
    <t>38(3):315-7</t>
  </si>
  <si>
    <t>https://pubmed.ncbi.nlm.nih.gov/22548289</t>
  </si>
  <si>
    <t>https://academic.oup.com/ced/article-lookup/doi/10.1111/j.1365-2230.2012.04369.x</t>
  </si>
  <si>
    <t>['Segall L', 'Covic A', 'Mardare N', 'Ungureanu S', 'Marian S', 'Busuioc M', 'Nistor I', 'Enache R', 'Veisa G', 'Covic M']</t>
  </si>
  <si>
    <t>Revista medicochirurgicala a Societatii de Medici si Naturalisti din Iasi</t>
  </si>
  <si>
    <t>112(2):343-50</t>
  </si>
  <si>
    <t>Comparative Study | English Abstract | Journal Article</t>
  </si>
  <si>
    <t>https://pubmed.ncbi.nlm.nih.gov/19295002</t>
  </si>
  <si>
    <t>Hughes O</t>
  </si>
  <si>
    <t>['Johnson MN', 'Beard MT', 'Valdez R', 'Mott JA', 'Hughes O', 'Fomby B']</t>
  </si>
  <si>
    <t>Psychological stress and blood pressure levels in black women</t>
  </si>
  <si>
    <t>Journal of National Black Nurses Association : JNBNA</t>
  </si>
  <si>
    <t>1(2):41-54</t>
  </si>
  <si>
    <t>https://pubmed.ncbi.nlm.nih.gov/3647091</t>
  </si>
  <si>
    <t>['Hughes O', 'Shelton KH', 'Penny H', 'Thompson AR']</t>
  </si>
  <si>
    <t>Living in the Present' mindfulness for parents of children with skin conditions: a single group case series</t>
  </si>
  <si>
    <t>Behavioural and cognitive psychotherapy</t>
  </si>
  <si>
    <t>https://pubmed.ncbi.nlm.nih.gov/39344567</t>
  </si>
  <si>
    <t>https://www.cambridge.org/core/product/identifier/S1352465824000341/type/journal_article</t>
  </si>
  <si>
    <t>['Hughes O', 'Shelton KH', 'Thompson AR']</t>
  </si>
  <si>
    <t>Healthcare professionals' views on psychological support for children and families affected by skin conditions in the UK: A qualitative study</t>
  </si>
  <si>
    <t>28-Mar-2024</t>
  </si>
  <si>
    <t>4(4):e376</t>
  </si>
  <si>
    <t>https://pubmed.ncbi.nlm.nih.gov/39104645</t>
  </si>
  <si>
    <t>https://www.ncbi.nlm.nih.gov/pmc/articles/pmid/39104645/</t>
  </si>
  <si>
    <t>['Hughes O', 'Thompson AR']</t>
  </si>
  <si>
    <t>Dealing with flares in skin conditions: how can we meet patient need?</t>
  </si>
  <si>
    <t>191(1):9-10</t>
  </si>
  <si>
    <t>https://pubmed.ncbi.nlm.nih.gov/38390937</t>
  </si>
  <si>
    <t>https://academic.oup.com/bjd/article-lookup/doi/10.1093/bjd/ljae084</t>
  </si>
  <si>
    <t>['Arents BWM', 'van Zuuren EJ', 'Hughes O', 'Fedorowicz Z', 'Flohr C']</t>
  </si>
  <si>
    <t>The future is now: the Global Atopic Dermatitis Atlas (GADA)</t>
  </si>
  <si>
    <t>189(6):761-763</t>
  </si>
  <si>
    <t>https://pubmed.ncbi.nlm.nih.gov/37566747</t>
  </si>
  <si>
    <t>https://academic.oup.com/bjd/article-lookup/doi/10.1093/bjd/ljad286</t>
  </si>
  <si>
    <t>['Hughes O', 'Bewley A']</t>
  </si>
  <si>
    <t>Is it really ever 'just acne'? Considering the psychodermatology of acne</t>
  </si>
  <si>
    <t>189(Suppl 1):i11-i16</t>
  </si>
  <si>
    <t>https://pubmed.ncbi.nlm.nih.gov/37903071</t>
  </si>
  <si>
    <t>https://academic.oup.com/bjd/article-lookup/doi/10.1093/bjd/ljad251</t>
  </si>
  <si>
    <t>['McGrath BM', 'Hughes O']</t>
  </si>
  <si>
    <t>The dermatology patient journey from initial consultation to diagnosis</t>
  </si>
  <si>
    <t>37 Suppl 7:25-26</t>
  </si>
  <si>
    <t>https://pubmed.ncbi.nlm.nih.gov/37805996</t>
  </si>
  <si>
    <t>https://onlinelibrary.wiley.com/doi/10.1111/jdv.18987</t>
  </si>
  <si>
    <t>Living With Physical Health Conditions: A Systematic Review of Mindfulness-Based Interventions for Children, Adolescents, and Their Parents</t>
  </si>
  <si>
    <t>20-Apr-2023</t>
  </si>
  <si>
    <t>Journal of pediatric psychology</t>
  </si>
  <si>
    <t>48(4):396-413</t>
  </si>
  <si>
    <t>https://pubmed.ncbi.nlm.nih.gov/36786779</t>
  </si>
  <si>
    <t>https://europepmc.org/abstract/MED/36786779</t>
  </si>
  <si>
    <t>Parent and child experience of skin conditions: relevance for the provision of mindfulness-based interventions</t>
  </si>
  <si>
    <t>188(4):514-523</t>
  </si>
  <si>
    <t>https://pubmed.ncbi.nlm.nih.gov/36763795</t>
  </si>
  <si>
    <t>https://academic.oup.com/bjd/article-lookup/doi/10.1093/bjd/ljac129</t>
  </si>
  <si>
    <t>['Hughes O', 'Hutchings PB', 'Phelps C']</t>
  </si>
  <si>
    <t>Stigma, social appearance anxiety and coping in men and women living with skin conditions: A mixed methods analysis</t>
  </si>
  <si>
    <t>15-Nov-2021</t>
  </si>
  <si>
    <t>2(4):e73</t>
  </si>
  <si>
    <t>https://pubmed.ncbi.nlm.nih.gov/36479270</t>
  </si>
  <si>
    <t>https://europepmc.org/abstract/MED/36479270</t>
  </si>
  <si>
    <t>['Hughes O', 'Prescott L', 'Arents BWM']</t>
  </si>
  <si>
    <t>Patient engagement with the BJD: encouraging the patient voice and readership</t>
  </si>
  <si>
    <t>187(6):835-836</t>
  </si>
  <si>
    <t>https://pubmed.ncbi.nlm.nih.gov/36464933</t>
  </si>
  <si>
    <t>https://academic.oup.com/bjd/article-lookup/doi/10.1111/bjd.21812</t>
  </si>
  <si>
    <t>['Hughes O', 'Hunter R']</t>
  </si>
  <si>
    <t>Understanding the experiences of anger in the onset and progression of psoriasis: A thematic analysis</t>
  </si>
  <si>
    <t>17-Mar-2022</t>
  </si>
  <si>
    <t>2(4):e111</t>
  </si>
  <si>
    <t>https://pubmed.ncbi.nlm.nih.gov/36479265</t>
  </si>
  <si>
    <t>https://europepmc.org/abstract/MED/36479265</t>
  </si>
  <si>
    <t>['Hughes O']</t>
  </si>
  <si>
    <t>The need for psychological support in routine dermatological care across the UK</t>
  </si>
  <si>
    <t>187(5):778-779</t>
  </si>
  <si>
    <t>https://pubmed.ncbi.nlm.nih.gov/35763379</t>
  </si>
  <si>
    <t>https://europepmc.org/abstract/MED/35763379</t>
  </si>
  <si>
    <t>The Importance of Exploring the Role of Anger in People With Psoriasis</t>
  </si>
  <si>
    <t>5(1):e33920</t>
  </si>
  <si>
    <t>https://pubmed.ncbi.nlm.nih.gov/37632869</t>
  </si>
  <si>
    <t>https://europepmc.org/abstract/MED/37632869</t>
  </si>
  <si>
    <t>Lloyd-Lavery A</t>
  </si>
  <si>
    <t>['Lloyd-Lavery A']</t>
  </si>
  <si>
    <t>Nemolizumab to target the itch-scratch cycle in paediatric atopic dermatitis</t>
  </si>
  <si>
    <t>190(1):3-4</t>
  </si>
  <si>
    <t>https://pubmed.ncbi.nlm.nih.gov/37658936</t>
  </si>
  <si>
    <t>https://academic.oup.com/bjd/article-lookup/doi/10.1093/bjd/ljad319</t>
  </si>
  <si>
    <t>Further evidence for the long-term safety of guselkumab</t>
  </si>
  <si>
    <t>189(1):10-11</t>
  </si>
  <si>
    <t>https://pubmed.ncbi.nlm.nih.gov/37177897</t>
  </si>
  <si>
    <t>https://academic.oup.com/bjd/article-lookup/doi/10.1093/bjd/ljad161</t>
  </si>
  <si>
    <t>['Bryan P', 'Lloyd-Lavery A']</t>
  </si>
  <si>
    <t>An unusual case of acquired facial pigmentation</t>
  </si>
  <si>
    <t>28-Oct-2020</t>
  </si>
  <si>
    <t>371:m3388</t>
  </si>
  <si>
    <t>https://pubmed.ncbi.nlm.nih.gov/33115725</t>
  </si>
  <si>
    <t>https://www.bmj.com/lookup/pmidlookup?view=long&amp;pmid=33115725</t>
  </si>
  <si>
    <t>['Sawangjit R', 'Dilokthornsakul P', 'Lloyd-Lavery A', 'Lai NM', 'Dellavalle R', 'Chaiyakunapruk N']</t>
  </si>
  <si>
    <t>Systemic treatments for eczema: a network meta-analysis</t>
  </si>
  <si>
    <t>9(9):CD013206</t>
  </si>
  <si>
    <t>https://pubmed.ncbi.nlm.nih.gov/32927498</t>
  </si>
  <si>
    <t>https://europepmc.org/abstract/MED/32927498</t>
  </si>
  <si>
    <t>['Shephard MK', 'Lloyd-Lavery A']</t>
  </si>
  <si>
    <t>Resolution of severe oral mucosal changes related to vemurafenib therapy with intensive periodontal treatment</t>
  </si>
  <si>
    <t>5-Jun-2019</t>
  </si>
  <si>
    <t>181(3):639-640</t>
  </si>
  <si>
    <t>https://pubmed.ncbi.nlm.nih.gov/31074831</t>
  </si>
  <si>
    <t>https://academic.oup.com/bjd/article-lookup/doi/10.1111/bjd.18107</t>
  </si>
  <si>
    <t>['Solman L', 'Lloyd-Lavery A', 'Grindlay DJC', 'Rogers NK', 'Thomas KS', 'Harman KE']</t>
  </si>
  <si>
    <t>What's new in atopic eczema? An analysis of systematic reviews published in 2016. Part 1: treatment and prevention</t>
  </si>
  <si>
    <t>44(4):363-369</t>
  </si>
  <si>
    <t>https://pubmed.ncbi.nlm.nih.gov/30706549</t>
  </si>
  <si>
    <t>https://academic.oup.com/ced/article-lookup/doi/10.1111/ced.13885</t>
  </si>
  <si>
    <t>['Lloyd-Lavery A', 'Solman L', 'Grindlay DJC', 'Rogers NK', 'Thomas KS', 'Harman KE']</t>
  </si>
  <si>
    <t>What's new in atopic eczema? An analysis of systematic reviews published in 2016. Part 2: Epidemiology, aetiology and risk factors</t>
  </si>
  <si>
    <t>44(4):370-375</t>
  </si>
  <si>
    <t>Comparative Study | Journal Article | Systematic Review</t>
  </si>
  <si>
    <t>https://pubmed.ncbi.nlm.nih.gov/30706503</t>
  </si>
  <si>
    <t>https://academic.oup.com/ced/article-lookup/doi/10.1111/ced.13853</t>
  </si>
  <si>
    <t>What's new in atopic eczema? An analysis of systematic reviews published in 2016. Part 3: nomenclature and outcome assessment</t>
  </si>
  <si>
    <t>44(4):376-380</t>
  </si>
  <si>
    <t>https://pubmed.ncbi.nlm.nih.gov/30706507</t>
  </si>
  <si>
    <t>https://academic.oup.com/ced/article-lookup/doi/10.1111/ced.13886</t>
  </si>
  <si>
    <t>Long-term safety data for tofacitinib, an oral Janus kinase inhibitor, for the treatment for psoriasis</t>
  </si>
  <si>
    <t>179(4):815-816</t>
  </si>
  <si>
    <t>https://pubmed.ncbi.nlm.nih.gov/30318813</t>
  </si>
  <si>
    <t>https://academic.oup.com/bjd/article-lookup/doi/10.1111/bjd.17016</t>
  </si>
  <si>
    <t>['Lloyd-Lavery A', 'Rogers NK', 'Davies E', 'Grindlay DJC', 'Thomas KS']</t>
  </si>
  <si>
    <t>What's new in atopic eczema? An analysis of systematic reviews published in 2015. Part 2: prevention and treatment</t>
  </si>
  <si>
    <t>43(6):653-658</t>
  </si>
  <si>
    <t>https://pubmed.ncbi.nlm.nih.gov/29806218</t>
  </si>
  <si>
    <t>https://academic.oup.com/ced/article-lookup/doi/10.1111/ced.13554</t>
  </si>
  <si>
    <t>['Davies E', 'Rogers NK', 'Lloyd-Lavery A', 'Grindlay DJC', 'Thomas KS']</t>
  </si>
  <si>
    <t>What's new in atopic eczema? An analysis of systematic reviews published in 2015. Part 1: epidemiology and methodology</t>
  </si>
  <si>
    <t>4-Jan-2018</t>
  </si>
  <si>
    <t>43(4):375-379</t>
  </si>
  <si>
    <t>https://pubmed.ncbi.nlm.nih.gov/29314180</t>
  </si>
  <si>
    <t>https://academic.oup.com/ced/article-lookup/doi/10.1111/ced.13377</t>
  </si>
  <si>
    <t>['Lloyd-Lavery A', 'Rogers NK', 'Hatfield SJ', 'Grindlay D', 'Barnett R', 'Thomas KS']</t>
  </si>
  <si>
    <t>What's new in atopic eczema? An analysis of systematic reviews published in 2014. Part 2. Treatment and prevention</t>
  </si>
  <si>
    <t>21-Nov-2016</t>
  </si>
  <si>
    <t>42(1):3-7</t>
  </si>
  <si>
    <t>https://pubmed.ncbi.nlm.nih.gov/27868221</t>
  </si>
  <si>
    <t>https://academic.oup.com/ced/article-lookup/doi/10.1111/ced.12967</t>
  </si>
  <si>
    <t>['Hatfield SJ', 'Rogers NK', 'Lloyd-Lavery A', 'Grindlay D', 'Barnett R', 'Thomas KS']</t>
  </si>
  <si>
    <t>What's new in atopic eczema? An analysis of systematic reviews published in 2014. Part 1. Epidemiology, risk factors and outcomes</t>
  </si>
  <si>
    <t>2-Nov-2016</t>
  </si>
  <si>
    <t>41(8):843-846</t>
  </si>
  <si>
    <t>https://pubmed.ncbi.nlm.nih.gov/27805275</t>
  </si>
  <si>
    <t>https://academic.oup.com/ced/article-lookup/doi/10.1111/ced.12977</t>
  </si>
  <si>
    <t>['Lloyd-Lavery A', 'Hodgson T', 'Coupe N', 'Bond S', 'Shah K', 'Espinosa O', 'Payne MJ', 'Middleton MR', 'Matin RN']</t>
  </si>
  <si>
    <t>Delayed oral toxicity from long-term vemurafenib therapy</t>
  </si>
  <si>
    <t>174(5):1159-60</t>
  </si>
  <si>
    <t>https://pubmed.ncbi.nlm.nih.gov/26853702</t>
  </si>
  <si>
    <t>https://academic.oup.com/bjd/article-lookup/doi/10.1111/bjd.14457</t>
  </si>
  <si>
    <t>['Pendlebury ST', 'Lovett NG', 'Smith SC', 'Dutta N', 'Bendon C', 'Lloyd-Lavery A', 'Mehta Z', 'Rothwell PM']</t>
  </si>
  <si>
    <t>Observational, longitudinal study of delirium in consecutive unselected acute medical admissions: age-specific rates and associated factors, mortality and re-admission</t>
  </si>
  <si>
    <t>16-Nov-2015</t>
  </si>
  <si>
    <t>5(11):e007808</t>
  </si>
  <si>
    <t>https://pubmed.ncbi.nlm.nih.gov/26576806</t>
  </si>
  <si>
    <t>https://europepmc.org/abstract/MED/26576806</t>
  </si>
  <si>
    <t>['Butler DP', 'Lloyd-Lavery A', 'Archer CM', 'Turner R']</t>
  </si>
  <si>
    <t>Awareness of and attitudes towards skin-cancer prevention: a survey of patients in the UK presenting to their general practice</t>
  </si>
  <si>
    <t>27-Mar-2013</t>
  </si>
  <si>
    <t>38(4):338-43</t>
  </si>
  <si>
    <t>https://pubmed.ncbi.nlm.nih.gov/23530554</t>
  </si>
  <si>
    <t>https://academic.oup.com/ced/article-lookup/doi/10.1111/j.1365-2230.2012.04459.x</t>
  </si>
  <si>
    <t>['Lloyd-Lavery A', 'Chi CC', 'Wojnarowska F', 'Taghipour K']</t>
  </si>
  <si>
    <t>The associations between bullous pemphigoid and drug use: a UK case-control study</t>
  </si>
  <si>
    <t>149(1):58-62</t>
  </si>
  <si>
    <t>https://pubmed.ncbi.nlm.nih.gov/23324757</t>
  </si>
  <si>
    <t>https://jamanetwork.com/journals/jamadermatology/fullarticle/10.1001/2013.jamadermatol.376</t>
  </si>
  <si>
    <t>['Lloyd-Lavery A', 'Espinosa O', 'Asher R', 'Burge S']</t>
  </si>
  <si>
    <t>Once seen, never forgotten'</t>
  </si>
  <si>
    <t>37(6):692-4</t>
  </si>
  <si>
    <t>https://pubmed.ncbi.nlm.nih.gov/22299816</t>
  </si>
  <si>
    <t>https://academic.oup.com/ced/article-lookup/doi/10.1111/j.1365-2230.2011.04240.x</t>
  </si>
  <si>
    <t>['Butler DP', 'Lloyd-Lavery A', 'Archer CM', 'Goodacre TE']</t>
  </si>
  <si>
    <t>Patient education on effective skin self-examination: which patient groups require special attention?</t>
  </si>
  <si>
    <t>22-Jun-2011</t>
  </si>
  <si>
    <t>64(12):1718-20</t>
  </si>
  <si>
    <t>https://pubmed.ncbi.nlm.nih.gov/21700519</t>
  </si>
  <si>
    <t>https://www.clinicalkey.com/content/playBy/pii?v=S1748-6815(11)00308-1</t>
  </si>
  <si>
    <t>Kumari R</t>
  </si>
  <si>
    <t>['Kumari R', 'Apfelbacher CJ', 'Nelson-Piercy C', 'Flohr C']</t>
  </si>
  <si>
    <t>The management of atopic dermatitis in women of childbearing age: confused terminology, lack of evidence and resulting clinical inertia</t>
  </si>
  <si>
    <t>https://pubmed.ncbi.nlm.nih.gov/39395183</t>
  </si>
  <si>
    <t>https://academic.oup.com/bjd/article-lookup/doi/10.1093/bjd/ljae398</t>
  </si>
  <si>
    <t>['Kumari R', 'Gelvezon A', 'Teo YX', 'Cunningham L', 'McSweeney SM', 'McFadden JP', 'White IR']</t>
  </si>
  <si>
    <t>Cyanoacrylate contact allergy: Tape stripping modification of conventional patch testing</t>
  </si>
  <si>
    <t>91(3):237-240</t>
  </si>
  <si>
    <t>https://pubmed.ncbi.nlm.nih.gov/38726759</t>
  </si>
  <si>
    <t>https://onlinelibrary.wiley.com/doi/10.1111/cod.14576</t>
  </si>
  <si>
    <t>Turner MA</t>
  </si>
  <si>
    <t>['Carr E', 'Mahil SK', 'Brailean A', 'Dasandi T', 'Pink AE', 'Barker JN', 'Rayner L', 'Turner MA', 'Goldsmith K', 'Smith CH']</t>
  </si>
  <si>
    <t>Association of Patient Mental Health Status With the Level of Agreement Between Patient and Physician Ratings of Psoriasis Severity</t>
  </si>
  <si>
    <t>1-Apr-2021</t>
  </si>
  <si>
    <t>157(4):413-420</t>
  </si>
  <si>
    <t>https://pubmed.ncbi.nlm.nih.gov/33656512</t>
  </si>
  <si>
    <t>https://europepmc.org/abstract/MED/33656512</t>
  </si>
  <si>
    <t>['Pavon Blanco A', 'Turner MA', 'Petrof G', 'Weinman J']</t>
  </si>
  <si>
    <t>To what extent do disease severity and illness perceptions explain depression, anxiety and quality of life in hidradenitis suppurativa?</t>
  </si>
  <si>
    <t>16-Oct-2018</t>
  </si>
  <si>
    <t>180(2):338-345</t>
  </si>
  <si>
    <t>https://pubmed.ncbi.nlm.nih.gov/30171696</t>
  </si>
  <si>
    <t>https://academic.oup.com/bjd/article-lookup/doi/10.1111/bjd.17123</t>
  </si>
  <si>
    <t>['Lamb RC', 'Matcham F', 'Turner MA', 'Rayner L', 'Simpson A', 'Hotopf M', 'Barker JNWN', 'Jackson K', 'Smith CH']</t>
  </si>
  <si>
    <t>Screening for anxiety and depression in people with psoriasis: a cross-sectional study in a tertiary referral setting</t>
  </si>
  <si>
    <t>29-Dec-2016</t>
  </si>
  <si>
    <t>176(4):1028-1034</t>
  </si>
  <si>
    <t>https://pubmed.ncbi.nlm.nih.gov/27363600</t>
  </si>
  <si>
    <t>https://academic.oup.com/bjd/article-lookup/doi/10.1111/bjd.14833</t>
  </si>
  <si>
    <t>['Turner MA', 'Devlin J', 'David TJ']</t>
  </si>
  <si>
    <t>Holidays and atopic eczema</t>
  </si>
  <si>
    <t>66(2):212-5</t>
  </si>
  <si>
    <t>https://pubmed.ncbi.nlm.nih.gov/2001105</t>
  </si>
  <si>
    <t>https://europepmc.org/abstract/MED/2001105</t>
  </si>
  <si>
    <t>Custovic A</t>
  </si>
  <si>
    <t>['Kong E', 'Custovic D', 'Custovic A']</t>
  </si>
  <si>
    <t>Tracing the path from preschool wheezing to asthma</t>
  </si>
  <si>
    <t>3-Oct-2024</t>
  </si>
  <si>
    <t>Pediatric pulmonology</t>
  </si>
  <si>
    <t>https://pubmed.ncbi.nlm.nih.gov/39360773</t>
  </si>
  <si>
    <t>https://onlinelibrary.wiley.com/doi/10.1002/ppul.27305</t>
  </si>
  <si>
    <t>['Camino-Mera A', 'Pardo-Seco J', 'Bello X', 'Argiz L', 'Boyle RJ', 'Custovic A', 'Herberg J', 'Kaforou M', 'Arasi S', 'Fiocchi A', 'Pecora V', 'Barni S', 'Mori F', 'Bracamonte T', 'Echeverria L', "O'Valle-Aísa V", 'Hernández-Martínez NL', 'Carballeira I', 'García E', 'Garcia-Magan C', 'Moure-González JD', 'Gonzalez-Delgado P', 'Garriga-Baraut T', 'Infante S', 'Zambrano-Ibarra G', 'Tomás-Pérez M', 'Machinena A', 'Pascal M', 'Prieto A', 'Vázquez-Cortes S', 'Fernández-Rivas M', 'Vila L', 'Alsina L', 'Torres MJ', 'Mangone G', 'Quirce S', 'Martinón-Torres F', 'Vázquez-Ortiz M', 'Gómez-Carballa A', 'Salas A']</t>
  </si>
  <si>
    <t>Whole Exome Sequencing Identifies Epithelial and Immune Dysfunction-Related Biomarkers in Food Protein-Induced Enterocolitis Syndrome</t>
  </si>
  <si>
    <t>https://pubmed.ncbi.nlm.nih.gov/39348862</t>
  </si>
  <si>
    <t>https://onlinelibrary.wiley.com/doi/10.1111/cea.14564</t>
  </si>
  <si>
    <t>['Turner PJ', 'Baseggio Conrado A', 'Kallis C', "O'Rourke E", 'Haider S', 'Ullah A', 'Custovic D', 'Custovic A', 'Quint JK']</t>
  </si>
  <si>
    <t>Time trends in the epidemiology of food allergy in England: an observational analysis of Clinical Practice Research Datalink data</t>
  </si>
  <si>
    <t>The Lancet. Public health</t>
  </si>
  <si>
    <t>9(9):e664-e673</t>
  </si>
  <si>
    <t>https://pubmed.ncbi.nlm.nih.gov/39214635</t>
  </si>
  <si>
    <t>https://www.clinicalkey.com/content/playBy/pii?v=S2468-2667(24)00163-4</t>
  </si>
  <si>
    <t>['Makrinioti H', 'Fainardi V', 'Bonnelykke K', 'Custovic A', 'Cicutto L', 'Coleman C', 'Eiwegger T', 'Kuehni C', 'Moeller A', 'Pedersen E', 'Pijnenburg M', 'Pinnock H', 'Ranganathan S', 'Tonia T', 'Subbarao P', 'Saglani S']</t>
  </si>
  <si>
    <t>European Respiratory Society statement on preschool wheezing disorders: updated definitions, knowledge gaps and proposed future research directions</t>
  </si>
  <si>
    <t>5-Sep-2024</t>
  </si>
  <si>
    <t>The European respiratory journal</t>
  </si>
  <si>
    <t>64(3):2400624</t>
  </si>
  <si>
    <t>https://pubmed.ncbi.nlm.nih.gov/38843917</t>
  </si>
  <si>
    <t>http://erj.ersjournals.com/cgi/pmidlookup?view=long&amp;pmid=38843917</t>
  </si>
  <si>
    <t>['Macowan M', 'Pattaroni C', 'Bonner K', 'Chatzis R', 'Daunt C', 'Gore M', 'Custovic A', 'Shields MD', 'Power UF', 'Grigg J', 'Roberts G', 'Ghazal P', 'Schwarze J', 'Turner S', 'Bush A', 'Saglani S', 'Lloyd CM', 'Marsland BJ']</t>
  </si>
  <si>
    <t>Deep multiomic profiling reveals molecular signatures that underpin preschool wheeze and asthma</t>
  </si>
  <si>
    <t>https://pubmed.ncbi.nlm.nih.gov/39214237</t>
  </si>
  <si>
    <t>https://www.clinicalkey.com/content/playBy/pii?v=S0091-6749(24)00869-8</t>
  </si>
  <si>
    <t>['Nakamura T', 'Nakano T', 'Simpson A', 'Kono M', 'Curtin JA', 'Kobayashi T', 'Murray CS', 'Akiyama M', 'Imanishi M', 'Mikuriya M', 'Custovic A', 'Shimojo N']</t>
  </si>
  <si>
    <t>Trajectories of egg sensitization in childhood: Two birth cohorts in Asia and Europe</t>
  </si>
  <si>
    <t>https://pubmed.ncbi.nlm.nih.gov/39087444</t>
  </si>
  <si>
    <t>https://onlinelibrary.wiley.com/doi/10.1111/all.16264</t>
  </si>
  <si>
    <t>['Regis E', 'Fontanella S', 'Curtin JA', 'Pinot de Moira A', 'Edwards MR', 'Murray CS', 'Simpson A', 'Johnston SL', 'Custovic A']</t>
  </si>
  <si>
    <t>Association between polymorphisms on chromosome 17q12-q21 and rhinovirus-induced interferon responses</t>
  </si>
  <si>
    <t>154(2):308-315</t>
  </si>
  <si>
    <t>https://pubmed.ncbi.nlm.nih.gov/38494094</t>
  </si>
  <si>
    <t>https://www.clinicalkey.com/content/playBy/pii?v=S0091-6749(24)00269-0</t>
  </si>
  <si>
    <t>['Granell R', 'Haider S', 'Deliu M', 'Ullah A', 'Mahmoud O', 'Fontanella S', 'Lowe L', 'Simpson A', 'Dodd JW', 'Arshad SH', 'Murray CS', 'Roberts G', 'Hughes A', 'Park C', 'Holloway JW', 'Custovic A']</t>
  </si>
  <si>
    <t>Lung function trajectories from school age to adulthood and their relationship with markers of cardiovascular disease risk</t>
  </si>
  <si>
    <t>79(8):770-777</t>
  </si>
  <si>
    <t>https://pubmed.ncbi.nlm.nih.gov/38697843</t>
  </si>
  <si>
    <t>http://thorax.bmj.com/lookup/pmidlookup?view=long&amp;pmid=38697843</t>
  </si>
  <si>
    <t>['McCready C', 'Zar HJ', 'Chaya S', 'Jacobs C', 'Workman L', 'Hantos Z', 'Hall GL', 'Sly PD', 'Nicol MP', 'Stein DJ', 'Ullah A', 'Custovic A', 'Little F', 'Gray DM']</t>
  </si>
  <si>
    <t>Determinants of lung function development from birth to age 5 years: an interrupted time series analysis of a South African birth cohort</t>
  </si>
  <si>
    <t>8(6):400-412</t>
  </si>
  <si>
    <t>https://pubmed.ncbi.nlm.nih.gov/38621408</t>
  </si>
  <si>
    <t>https://linkinghub.elsevier.com/retrieve/pii/S2352-4642(24)00072-5</t>
  </si>
  <si>
    <t>['Custovic A', 'Mestre-Ferrandiz J', 'Kragten-Tabatabaie L', 'Laurent J', 'Sellem L', 'Koslap-Petraco M', 'Cadeddu C']</t>
  </si>
  <si>
    <t>Parent's perception of respiratory syncytial virus and subsequent wheezing burden: A multi-country cross-sectional survey</t>
  </si>
  <si>
    <t>35(6):e14169</t>
  </si>
  <si>
    <t>https://pubmed.ncbi.nlm.nih.gov/38837464</t>
  </si>
  <si>
    <t>https://onlinelibrary.wiley.com/doi/10.1111/pai.14169</t>
  </si>
  <si>
    <t>['Howard R', 'Fontanella S', 'Simpson A', 'Murray CS', 'Custovic A', 'Rattray M']</t>
  </si>
  <si>
    <t>Component-specific clusters for diagnosis and prediction of allergic airway diseases</t>
  </si>
  <si>
    <t>12-Mar-2024</t>
  </si>
  <si>
    <t>54(5):339-349</t>
  </si>
  <si>
    <t>https://pubmed.ncbi.nlm.nih.gov/38475973</t>
  </si>
  <si>
    <t>https://onlinelibrary.wiley.com/doi/10.1111/cea.14468</t>
  </si>
  <si>
    <t>['Hossny E', 'Adachi Y', 'Anastasiou E', 'Badellino H', 'Custovic A', 'El-Owaidy R', 'El-Sayed ZA', 'Filipovic I', 'Gomez RM', 'Kalayci Ö', 'Le Souëf P', 'Miligkos M', 'Morais-Almeida M', 'Nieto A', 'Phipatanakul W', 'Shousha G', 'Teijeiro A', 'Wang JY', 'Wong GWK', 'Xepapadaki P', 'Yong SB', 'Papadopoulos NG']</t>
  </si>
  <si>
    <t>Pediatric asthma comorbidities: Global impact and unmet needs</t>
  </si>
  <si>
    <t>22-May-2024</t>
  </si>
  <si>
    <t>17(5):100909</t>
  </si>
  <si>
    <t>https://pubmed.ncbi.nlm.nih.gov/38827329</t>
  </si>
  <si>
    <t>https://linkinghub.elsevier.com/retrieve/pii/S1939-4551(24)00040-1</t>
  </si>
  <si>
    <t>['Melén E', 'Faner R', 'Allinson JP', 'Bui D', 'Bush A', 'Custovic A', 'Garcia-Aymerich J', 'Guerra S', 'Breyer-Kohansal R', 'Hallberg J', 'Lahousse L', 'Martinez FD', 'Merid SK', 'Powell P', 'Pinnock H', 'Stanojevic S', 'Vanfleteren LEGW', 'Wang G', 'Dharmage SC', 'Wedzicha J', 'Agusti A']</t>
  </si>
  <si>
    <t>Lung-function trajectories: relevance and implementation in clinical practice</t>
  </si>
  <si>
    <t>403(10435):1494-1503</t>
  </si>
  <si>
    <t>https://pubmed.ncbi.nlm.nih.gov/38490231</t>
  </si>
  <si>
    <t>https://www.clinicalkey.com/content/playBy/pii?v=S0140-6736(24)00016-3</t>
  </si>
  <si>
    <t>['Custovic A', 'Custovic D', 'Fontanella S']</t>
  </si>
  <si>
    <t>Understanding the heterogeneity of childhood allergic sensitization and its relationship with asthma</t>
  </si>
  <si>
    <t>7-Feb-2024</t>
  </si>
  <si>
    <t>24(2):79-87</t>
  </si>
  <si>
    <t>https://pubmed.ncbi.nlm.nih.gov/38359101</t>
  </si>
  <si>
    <t>https://europepmc.org/abstract/MED/38359101</t>
  </si>
  <si>
    <t>['Turner PJ', 'Ansotegui IJ', 'Campbell DE', 'Cardona V', 'Carr S', 'Custovic A', 'Durham S', 'Ebisawa M', 'Geller M', 'Gonzalez-Estrada A', 'Greenberger PA', 'Hossny E', 'Irani C', 'Leung ASY', 'Levin ME', 'Muraro A', 'Oppenheimer JJ', 'Ortega Martell JA', 'Pouessel G', 'Rial MJ', 'Senna G', 'Tanno LK', 'Wallace DV', 'Worm M', 'Morais-Almeida M']</t>
  </si>
  <si>
    <t>Updated grading system for systemic allergic reactions: Joint Statement of the World Allergy Organization Anaphylaxis Committee and Allergen Immunotherapy Committee</t>
  </si>
  <si>
    <t>10-Feb-2024</t>
  </si>
  <si>
    <t>17(3):100876</t>
  </si>
  <si>
    <t>https://pubmed.ncbi.nlm.nih.gov/38361745</t>
  </si>
  <si>
    <t>https://linkinghub.elsevier.com/retrieve/pii/S1939-4551(24)00007-3</t>
  </si>
  <si>
    <t>['Farhan AJ', 'Kothalawala DM', 'Kurukulaaratchy RJ', 'Granell R', 'Simpson A', 'Murray C', 'Custovic A', 'Roberts G', 'Zhang H', 'Arshad SH']</t>
  </si>
  <si>
    <t>Response to correspondence: Prediction of adult asthma risk in early childhood using novel adult asthma predictive risk scores</t>
  </si>
  <si>
    <t>https://pubmed.ncbi.nlm.nih.gov/38348787</t>
  </si>
  <si>
    <t>https://onlinelibrary.wiley.com/doi/10.1111/all.16059</t>
  </si>
  <si>
    <t>['Ullah A', 'Granell R', 'Haider S', 'Lowe L', 'Fontanella S', 'Arshad H', 'Murray CS', 'Turner S', 'Holloway JW', 'Simpson A', 'Roberts G', 'Custovic A']</t>
  </si>
  <si>
    <t>Obstructive and restrictive spirometry from school age to adulthood: three birth cohort studies</t>
  </si>
  <si>
    <t>12-Dec-2023</t>
  </si>
  <si>
    <t>EClinicalMedicine</t>
  </si>
  <si>
    <t>67:102355</t>
  </si>
  <si>
    <t>https://pubmed.ncbi.nlm.nih.gov/38169936</t>
  </si>
  <si>
    <t>https://linkinghub.elsevier.com/retrieve/pii/S2589-5370(23)00532-1</t>
  </si>
  <si>
    <t>['Tutino M', 'Hankinson J', 'Murray C', 'Lowe L', 'Kerry G', 'Rattray M', 'Custovic A', 'Johnston SL', 'Shi C', 'Orozco G', 'Eyre S', 'Martin P', 'Simpson A', 'Curtin JA']</t>
  </si>
  <si>
    <t>Identification of differences in CD4(+) T-cell gene expression between people with asthma and healthy controls</t>
  </si>
  <si>
    <t>13(1):22796</t>
  </si>
  <si>
    <t>https://pubmed.ncbi.nlm.nih.gov/38129444</t>
  </si>
  <si>
    <t>https://europepmc.org/abstract/MED/38129444</t>
  </si>
  <si>
    <t>['Haider S', 'Granell R', 'Curtin JA', 'Holloway JW', 'Fontanella S', 'Hasan Arshad S', 'Murray CS', 'Cullinan P', 'Turner S', 'Roberts G', 'Simpson A', 'Custovic A']</t>
  </si>
  <si>
    <t>Identification of eczema clusters and their association with filaggrin and atopic comorbidities: analysis of five birth cohorts</t>
  </si>
  <si>
    <t>190(1):45-54</t>
  </si>
  <si>
    <t>https://pubmed.ncbi.nlm.nih.gov/37935633</t>
  </si>
  <si>
    <t>https://europepmc.org/abstract/MED/37935633</t>
  </si>
  <si>
    <t>['Farraia M', 'Mendes FC', 'Sokhatska O', 'Rama T', 'Severo M', 'Custovic A', 'Rufo JC', 'Barros H', 'Moreira A']</t>
  </si>
  <si>
    <t>Component-resolved diagnosis in childhood and prediction of asthma in early adolescence: A birth cohort study</t>
  </si>
  <si>
    <t>34(12):e14056</t>
  </si>
  <si>
    <t>https://pubmed.ncbi.nlm.nih.gov/38146111</t>
  </si>
  <si>
    <t>https://onlinelibrary.wiley.com/doi/10.1111/pai.14056</t>
  </si>
  <si>
    <t>['Custovic D', 'Fontanella S', 'Custovic A']</t>
  </si>
  <si>
    <t>Understanding progression from pre-school wheezing to school-age asthma: Can modern data approaches help?</t>
  </si>
  <si>
    <t>34(12):e14062</t>
  </si>
  <si>
    <t>https://pubmed.ncbi.nlm.nih.gov/38146116</t>
  </si>
  <si>
    <t>https://onlinelibrary.wiley.com/doi/10.1111/pai.14062</t>
  </si>
  <si>
    <t>Prediction of adult asthma risk in early childhood using novel adult asthma predictive risk scores</t>
  </si>
  <si>
    <t>3-Sep-2023</t>
  </si>
  <si>
    <t>78(11):2969-2979</t>
  </si>
  <si>
    <t>https://pubmed.ncbi.nlm.nih.gov/37661293</t>
  </si>
  <si>
    <t>https://europepmc.org/abstract/MED/37661293</t>
  </si>
  <si>
    <t>['Voraphani N', 'Stern DA', 'Ledford JG', 'Spangenberg AL', 'Zhai J', 'Wright AL', 'Morgan WJ', 'Kraft M', 'Sherrill DL', 'Curtin JA', 'Murray CS', 'Custovic A', 'Kull I', 'Hallberg J', 'Bergström A', 'Herrera-Luis E', 'Halonen M', 'Martinez FD', 'Simpson A', 'Melén E', 'Guerra S']</t>
  </si>
  <si>
    <t>Circulating CC16 and Asthma: A Population-based, Multicohort Study from Early Childhood through Adult Life</t>
  </si>
  <si>
    <t>208(7):758-769</t>
  </si>
  <si>
    <t>https://pubmed.ncbi.nlm.nih.gov/37523710</t>
  </si>
  <si>
    <t>https://www.atsjournals.org/doi/10.1164/rccm.202301-0041OC?url_ver=Z39.88-2003&amp;rfr_id=ori:rid:crossref.org&amp;rfr_dat=cr_pub  0pubmed</t>
  </si>
  <si>
    <t>['van Breugel M', 'Fehrmann RSN', 'Bügel M', 'Rezwan FI', 'Holloway JW', 'Nawijn MC', 'Fontanella S', 'Custovic A', 'Koppelman GH']</t>
  </si>
  <si>
    <t>Current state and prospects of artificial intelligence in allergy</t>
  </si>
  <si>
    <t>78(10):2623-2643</t>
  </si>
  <si>
    <t>https://pubmed.ncbi.nlm.nih.gov/37584170</t>
  </si>
  <si>
    <t>https://onlinelibrary.wiley.com/doi/10.1111/all.15849</t>
  </si>
  <si>
    <t>['Zuberbier T', 'Abdul Latiff A', 'Aggelidis X', 'Augustin M', 'Balan RG', 'Bangert C', 'Beck L', 'Bieber T', 'Bernstein JA', 'Bertolin Colilla M', 'Berardi A', 'Bedbrook A', 'Bindslev-Jensen C', 'Bousquet J', 'de Bruin-Weller M', 'Bruscky D', 'Buyuktiryaki B', 'Canonica GW', 'Castro C', 'Chanturidze N', 'Chong-Neto HJ', 'Chu CY', 'Chularojanamontri L', 'Cork M', 'Criado RFJ', 'Barredo LC', 'Custovic A', 'Darsow U', 'Emurlai A', 'de Pablo A', 'Del Giacco S', 'Girolomoni G', 'Deleva Jovanova T', 'Deleuran M', 'Douladiris N', 'Duarte B', 'Dubakiene R', 'Eller E', 'Engel-Yeger B', 'Ensina LF', 'Filho NR', 'Flohr C', 'Fomina D', 'Francuzik W', 'Galimberti ML', 'Giménez-Arnau AM', 'Godse K', 'Mortz CG', 'Gotua M', 'Hide M', 'Hoetzenecker W', 'Hunzelmann N', 'Irvine A', 'Jack C', 'Kanavarou I', 'Katoh N', 'Kinaciyan T', 'Kocatürk E', 'Kulthanan K', 'Lapeere H', 'Lau S', 'Machado Forti Nastri M', 'Makris M', 'Mansour E', 'Marsland A', 'Morelo Rocha Felix M', 'Moschione Castro AP', 'Nettis E', 'Nicolas JF', 'Nosbaum A', 'Odemyr M', 'Papapostolou N', 'Parisi CAS', 'Paudel S', 'Peter J', 'Pokharel P', 'Puig L', 'Quint T', 'Ramon GD', 'Regateiro F', 'Ricci G', 'Rosario C', 'Sackesen C', 'Schmid-Grendelmeier P', 'Serra-Baldrich E', 'Siemens K', 'Smith C', 'Staubach P', 'Stevanovic K', 'Su-Kücük Ö', 'Sussman G', 'Tavecchio S', 'Teovska Mitrevska N', 'Thaci D', 'Toubi E', 'Traidl-Hoffmann C', 'Treudler R', 'Vadasz Z', 'van Hofman I', 'Ventura MT', 'Wang Z', 'Werfel T', 'Wollenberg A', 'Yang A', 'Weng Yew Y', 'Zhao Z', 'Zwiener R', 'Worm M']</t>
  </si>
  <si>
    <t>A concept for integrated care pathways for atopic dermatitis-A GA(2) LEN ADCARE initiative</t>
  </si>
  <si>
    <t>13(9):e12299</t>
  </si>
  <si>
    <t>https://pubmed.ncbi.nlm.nih.gov/37746794</t>
  </si>
  <si>
    <t>https://europepmc.org/abstract/MED/37746794</t>
  </si>
  <si>
    <t>['Shamji MH', 'Ollert M', 'Adcock IM', 'Bennett O', 'Favaro A', 'Sarama R', 'Riggioni C', 'Annesi-Maesano I', 'Custovic A', 'Fontanella S', 'Traidl-Hoffmann C', 'Nadeau K', 'Cecchi L', 'Zemelka-Wiacek M', 'Akdis CA', 'Jutel M', 'Agache I']</t>
  </si>
  <si>
    <t>EAACI guidelines on environmental science in allergic diseases and asthma - Leveraging artificial intelligence and machine learning to develop a causality model in exposomics</t>
  </si>
  <si>
    <t>78(7):1742-1757</t>
  </si>
  <si>
    <t>https://pubmed.ncbi.nlm.nih.gov/36740916</t>
  </si>
  <si>
    <t>https://onlinelibrary.wiley.com/doi/10.1111/all.15667</t>
  </si>
  <si>
    <t>['Granell R', 'Curtin JA', 'Haider S', 'Kitaba NT', 'Mathie SA', 'Gregory LG', 'Yates LL', 'Tutino M', 'Hankinson J', 'Perretti M', 'Vonk JM', 'Arshad HS', 'Cullinan P', 'Fontanella S', 'Roberts GC', 'Koppelman GH', 'Simpson A', 'Turner SW', 'Murray CS', 'Lloyd CM', 'Holloway JW', 'Custovic A']</t>
  </si>
  <si>
    <t>A meta-analysis of genome-wide association studies of childhood wheezing phenotypes identifies ANXA1 as a susceptibility locus for persistent wheezing</t>
  </si>
  <si>
    <t>25-May-2023</t>
  </si>
  <si>
    <t>12:e84315</t>
  </si>
  <si>
    <t>https://pubmed.ncbi.nlm.nih.gov/37227431</t>
  </si>
  <si>
    <t>https://europepmc.org/abstract/MED/37227431</t>
  </si>
  <si>
    <t>['Papadopoulos NG', 'Mathioudakis AG', 'Custovic A', 'Deschildre A', 'Phipatanakul W', 'Wong G', 'Xepapadaki P']</t>
  </si>
  <si>
    <t>Current and Optimal Practices in Childhood Asthma Monitoring Among Multiple International Stakeholders</t>
  </si>
  <si>
    <t>1-May-2023</t>
  </si>
  <si>
    <t>JAMA network open</t>
  </si>
  <si>
    <t>6(5):e2313120</t>
  </si>
  <si>
    <t>https://pubmed.ncbi.nlm.nih.gov/37171821</t>
  </si>
  <si>
    <t>https://europepmc.org/abstract/MED/37171821</t>
  </si>
  <si>
    <t>['Bousquet J', 'Melén E', 'Haahtela T', 'Koppelman GH', 'Togias A', 'Valenta R', 'Akdis CA', 'Czarlewski W', 'Rothenberg M', 'Valiulis A', 'Wickman M', 'Akdis M', 'Aguilar D', 'Bedbrook A', 'Bindslev-Jensen C', 'Bosnic-Anticevich S', 'Boulet LP', 'Brightling CE', 'Brussino L', 'Burte E', 'Bustamante M', 'Canonica GW', 'Cecchi L', 'Celedon JC', 'Chaves Loureiro C', 'Costa E', 'Cruz AA', 'Erhola M', 'Gemicioglu B', 'Fokkens WJ', 'Garcia-Aymerich J', 'Guerra S', 'Heinrich J', 'Ivancevich JC', 'Keil T', 'Klimek L', 'Kuna P', 'Kupczyk M', 'Kvedariene V', 'Larenas-Linnemann DE', 'Lemonnier N', 'Lodrup Carlsen KC', 'Louis R', 'Makela M', 'Makris M', 'Maurer M', 'Momas I', 'Morais-Almeida M', 'Mullol J', 'Naclerio RN', 'Nadeau K', 'Nadif R', 'Niedoszytko M', 'Okamoto Y', 'Ollert M', 'Papadopoulos NG', 'Passalacqua G', 'Patella V', 'Pawankar R', 'Pham-Thi N', 'Pfaar O', 'Regateiro FS', 'Ring J', 'Rouadi PW', 'Samolinski B', 'Sastre J', 'Savouré M', 'Scichilone N', 'Shamji MH', 'Sheikh A', 'Siroux V', 'Sousa-Pinto B', 'Standl M', 'Sunyer J', 'Taborda-Barata L', 'Toppila-Salmi S', 'Torres MJ', 'Tsiligianni I', 'Valovirta E', 'Vandenplas O', 'Ventura MT', 'Weiss S', 'Yorgancioglu A', 'Zhang L', 'Abdul Latiff AH', 'Aberer W', 'Agache I', 'Al-Ahmad M', 'Alobid I', 'Ansotegui IJ', 'Arshad SH', 'Asayag E', 'Barbara C', 'Baharudin A', 'Battur L', 'Bennoor KS', 'Berghea EC', 'Bergmann KC', 'Bernstein D', 'Bewick M', 'Blain H', 'Bonini M', 'Braido F', 'Buhl R', 'Bumbacea RS', 'Bush A', 'Calderon M', 'Calvo-Gil M', 'Camargos P', 'Caraballo L', 'Cardona V', 'Carr W', 'Carreiro-Martins P', 'Casale T', 'Cepeda Sarabia AM', 'Chandrasekharan R', 'Charpin D', 'Chen YZ', 'Cherrez-Ojeda I', 'Chivato T', 'Chkhartishvili E', 'Christoff G', 'Chu DK', 'Cingi C', 'Correia de Sousa J', 'Corrigan C', 'Custovic A', "D'Amato G", 'Del Giacco S', 'De Blay F', 'Devillier P', 'Didier A', 'do Ceu Teixeira M', 'Dokic D', 'Douagui H', 'Doulaptsi M', 'Durham S', 'Dykewicz M', 'Eiwegger T', 'El-Sayed ZA', 'Emuzyte R', 'Fiocchi A', 'Fyhrquist N', 'Gomez RM', 'Gotua M', 'Guzman MA', 'Hagemann J', 'Hamamah S', 'Halken S', 'Halpin DMG', 'Hofmann M', 'Hossny E', 'Hrubiško M', 'Irani C', 'Ispayeva Z', 'Jares E', 'Jartti T', 'Jassem E', 'Julge K', 'Just J', 'Jutel M', 'Kaidashev I', 'Kalayci O', 'Kalyoncu AF', 'Kardas P', 'Kirenga B', 'Kraxner H', 'Kull I', 'Kulus M', 'La Grutta S', 'Lau S', 'Le Tuyet Thi L', 'Levin M', 'Lipworth B', 'Lourenço O', 'Mahboub B', 'Martinez-Infante E', 'Matricardi P', 'Miculinic N', 'Migueres N', 'Mihaltan F', 'Mohammad Y', 'Moniuszko M', 'Montefort S', 'Neffen H', 'Nekam K', 'Nunes E', 'Nyembue Tshipukane D', "O'Hehir R", 'Ogulur I', 'Ohta K', 'Okubo K', 'Ouedraogo S', 'Olze H', 'Pali-Schöll I', 'Palomares O', 'Palosuo K', 'Panaitescu C', 'Panzner P', 'Park HS', 'Pitsios C', 'Plavec D', 'Popov TA', 'Puggioni F', 'Quirce S', 'Recto M', 'Repka-Ramirez MS', 'Robalo Cordeiro C', 'Roche N', 'Rodriguez-Gonzalez M', 'Romantowski J', 'Rosario Filho N', 'Rottem M', 'Sagara H', 'Serpa FS', 'Sayah Z', 'Scheire S', 'Schmid-Grendelmeier P', 'Sisul JC', 'Sole D', 'Soto-Martinez M', 'Sova M', 'Sperl A', 'Spranger O', 'Stelmach R', 'Suppli Ulrik C', 'Thomas M', 'To T', 'Todo-Bom A', 'Tomazic PV', 'Urrutia-Pereira M', 'Valentin-Rostan M', 'Van Ganse E', 'van Hage M', 'Vasankari T', 'Vichyanond P', 'Viegi G', 'Wallace D', 'Wang DY', 'Williams S', 'Worm M', 'Yiallouros P', 'Yusuf O', 'Zaitoun F', 'Zernotti M', 'Zidarn M', 'Zuberbier J', 'Fonseca JA', 'Zuberbier T', 'Anto JM']</t>
  </si>
  <si>
    <t>Rhinitis associated with asthma is distinct from rhinitis alone: The ARIA-MeDALL hypothesis</t>
  </si>
  <si>
    <t>10-Apr-2023</t>
  </si>
  <si>
    <t>78(5):1169-1203</t>
  </si>
  <si>
    <t>https://pubmed.ncbi.nlm.nih.gov/36799120</t>
  </si>
  <si>
    <t>https://hdl.handle.net/2268/302873</t>
  </si>
  <si>
    <t>['Patel N', 'Shreffler WG', 'Custovic A', 'Santos AF']</t>
  </si>
  <si>
    <t>Will Oral Food Challenges Still Be Part of Allergy Care in 10 Years' Time?</t>
  </si>
  <si>
    <t>11(4):988-996</t>
  </si>
  <si>
    <t>https://pubmed.ncbi.nlm.nih.gov/36822320</t>
  </si>
  <si>
    <t>https://www.clinicalkey.com/content/playBy/pii?v=S2213-2198(23)00189-7</t>
  </si>
  <si>
    <t>['Wise SK', 'Damask C', 'Roland LT', 'Ebert C', 'Levy JM', 'Lin S', 'Luong A', 'Rodriguez K', 'Sedaghat AR', 'Toskala E', 'Villwock J', 'Abdullah B', 'Akdis C', 'Alt JA', 'Ansotegui IJ', 'Azar A', 'Baroody F', 'Benninger MS', 'Bernstein J', 'Brook C', 'Campbell R', 'Casale T', 'Chaaban MR', 'Chew FT', 'Chambliss J', 'Cianferoni A', 'Custovic A', 'Davis EM', 'DelGaudio JM', 'Ellis AK', 'Flanagan C', 'Fokkens WJ', 'Franzese C', 'Greenhawt M', 'Gill A', 'Halderman A', 'Hohlfeld JM', 'Incorvaia C', 'Joe SA', 'Joshi S', 'Kuruvilla ME', 'Kim J', 'Klein AM', 'Krouse HJ', 'Kuan EC', 'Lang D', 'Larenas-Linnemann D', 'Laury AM', 'Lechner M', 'Lee SE', 'Lee VS', 'Loftus P', 'Marcus S', 'Marzouk H', 'Mattos J', 'McCoul E', 'Melen E', 'Mims JW', 'Mullol J', 'Nayak JV', 'Oppenheimer J', 'Orlandi RR', 'Phillips K', 'Platt M', 'Ramanathan M Jr', 'Raymond M', 'Rhee CS', 'Reitsma S', 'Ryan M', 'Sastre J', 'Schlosser RJ', 'Schuman TA', 'Shaker MS', 'Sheikh A', 'Smith KA', 'Soyka MB', 'Takashima M', 'Tang M', 'Tantilipikorn P', 'Taw MB', 'Tversky J', 'Tyler MA', 'Veling MC', 'Wallace D', 'Wang Y', 'White A', 'Zhang L']</t>
  </si>
  <si>
    <t>International consensus statement on allergy and rhinology: Allergic rhinitis - 2023</t>
  </si>
  <si>
    <t>6-Mar-2023</t>
  </si>
  <si>
    <t>International forum of allergy &amp; rhinology</t>
  </si>
  <si>
    <t>13(4):293-859</t>
  </si>
  <si>
    <t>https://pubmed.ncbi.nlm.nih.gov/36878860</t>
  </si>
  <si>
    <t>https://onlinelibrary.wiley.com/doi/10.1002/alr.23090</t>
  </si>
  <si>
    <t>['Custovic A', 'Fontanella S', 'Haider S']</t>
  </si>
  <si>
    <t>Reply to Beck et al. and to Owora</t>
  </si>
  <si>
    <t>1-Mar-2023</t>
  </si>
  <si>
    <t>207(5):634-636</t>
  </si>
  <si>
    <t>https://pubmed.ncbi.nlm.nih.gov/36480959</t>
  </si>
  <si>
    <t>https://www.atsjournals.org/doi/10.1164/rccm.202211-2130LE?url_ver=Z39.88-2003&amp;rfr_id=ori:rid:crossref.org&amp;rfr_dat=cr_pub  0pubmed</t>
  </si>
  <si>
    <t>['Custovic A', 'Fontanella S']</t>
  </si>
  <si>
    <t>Evolution of Lung Function within Individuals: Clinical Insights and Data-driven Methods</t>
  </si>
  <si>
    <t>207(4):379-381</t>
  </si>
  <si>
    <t>https://pubmed.ncbi.nlm.nih.gov/36515972</t>
  </si>
  <si>
    <t>https://www.atsjournals.org/doi/10.1164/rccm.202212-2226ED?url_ver=Z39.88-2003&amp;rfr_id=ori:rid:crossref.org&amp;rfr_dat=cr_pub  0pubmed</t>
  </si>
  <si>
    <t>['Custovic A', 'de Moira AP', 'Murray CS', 'Simpson A']</t>
  </si>
  <si>
    <t>Environmental influences on childhood asthma: Allergens</t>
  </si>
  <si>
    <t>34(2):e13915</t>
  </si>
  <si>
    <t>https://pubmed.ncbi.nlm.nih.gov/36825741</t>
  </si>
  <si>
    <t>https://onlinelibrary.wiley.com/doi/10.1111/pai.13915</t>
  </si>
  <si>
    <t>['Tutino M', 'Granell R', 'Curtin JA', 'Haider S', 'Fontanella S', 'Murray CS', 'Roberts G', 'Arshad SH', 'Turner S', 'Morris AP', 'Custovic A', 'Simpson A']</t>
  </si>
  <si>
    <t>Dog ownership in infancy is protective for persistent wheeze in 17q21 asthma-risk carriers</t>
  </si>
  <si>
    <t>151(2):423-430</t>
  </si>
  <si>
    <t>https://pubmed.ncbi.nlm.nih.gov/36273658</t>
  </si>
  <si>
    <t>https://www.clinicalkey.com/content/playBy/pii?v=S0091-6749(22)01413-0</t>
  </si>
  <si>
    <t>['McCready C', 'Haider S', 'Little F', 'Nicol MP', 'Workman L', 'Gray DM', 'Granell R', 'Stein DJ', 'Custovic A', 'Zar HJ']</t>
  </si>
  <si>
    <t>Early childhood wheezing phenotypes and determinants in a South African birth cohort: longitudinal analysis of the Drakenstein Child Health Study</t>
  </si>
  <si>
    <t>23-Nov-2022</t>
  </si>
  <si>
    <t>7(2):127-135</t>
  </si>
  <si>
    <t>https://pubmed.ncbi.nlm.nih.gov/36435180</t>
  </si>
  <si>
    <t>https://linkinghub.elsevier.com/retrieve/pii/S2352-4642(22)00304-2</t>
  </si>
  <si>
    <t>['Salehian S', 'Fleming L', 'Saglani S', 'Custovic A']</t>
  </si>
  <si>
    <t>Phenotype and endotype based treatment of preschool wheeze</t>
  </si>
  <si>
    <t>24-Nov-2023</t>
  </si>
  <si>
    <t>Expert review of respiratory medicine</t>
  </si>
  <si>
    <t>17(10):853-864</t>
  </si>
  <si>
    <t>https://pubmed.ncbi.nlm.nih.gov/37873657</t>
  </si>
  <si>
    <t>https://www.tandfonline.com/doi/full/10.1080/17476348.2023.2271832</t>
  </si>
  <si>
    <t>['Haider S', 'Fontanella S', 'Ullah A', 'Turner S', 'Simpson A', 'Roberts G', 'Murray CS', 'Holloway JW', 'Curtin JA', 'Cullinan P', 'Arshad SH', 'Hurault G', 'Granell R', 'Custovic A']</t>
  </si>
  <si>
    <t>Evolution of Eczema, Wheeze, and Rhinitis from Infancy to Early Adulthood: Four Birth Cohort Studies</t>
  </si>
  <si>
    <t>15-Oct-2022</t>
  </si>
  <si>
    <t>206(8):950-960</t>
  </si>
  <si>
    <t>https://pubmed.ncbi.nlm.nih.gov/35679320</t>
  </si>
  <si>
    <t>https://www.atsjournals.org/doi/10.1164/rccm.202110-2418OC?url_ver=Z39.88-2003&amp;rfr_id=ori:rid:crossref.org&amp;rfr_dat=cr_pub  0pubmed</t>
  </si>
  <si>
    <t>['Farne H', 'Lin L', 'Jackson DJ', 'Rattray M', 'Simpson A', 'Custovic A', 'Joshi S', 'Wilson PA', 'Williamson R', 'Edwards MR', 'Singanayagam A', 'Johnston SL']</t>
  </si>
  <si>
    <t>In vivo bronchial epithelial interferon responses are augmented in asthma on day 4 following experimental rhinovirus infection</t>
  </si>
  <si>
    <t>77(9):929-932</t>
  </si>
  <si>
    <t>https://pubmed.ncbi.nlm.nih.gov/35790388</t>
  </si>
  <si>
    <t>https://thorax.bmj.com/lookup/pmidlookup?view=long&amp;pmid=35790388</t>
  </si>
  <si>
    <t>['Lin L', 'Curtin JA', 'Regis E', 'Hirsman A', 'Howard R', 'Tutino M', 'Edwards MR', 'Prosperi M', 'Simpson A', 'Rattray M', 'Custovic A', 'Johnston SL']</t>
  </si>
  <si>
    <t>A systems immunology approach to investigate cytokine responses to viruses and bacteria and their association with disease</t>
  </si>
  <si>
    <t>12(1):13463</t>
  </si>
  <si>
    <t>https://pubmed.ncbi.nlm.nih.gov/35931775</t>
  </si>
  <si>
    <t>https://europepmc.org/abstract/MED/35931775</t>
  </si>
  <si>
    <t>['Wang R', 'Fowler SJ', 'Turner SW', 'Drake S', 'Healy L', 'Lowe L', 'Wardman H', 'Bennett M', 'Custovic A', 'Simpson A', 'Murray CS']</t>
  </si>
  <si>
    <t>Defining the normal range of fractional exhaled nitric oxide in children: one size does not fit all</t>
  </si>
  <si>
    <t>12-Sep-2022</t>
  </si>
  <si>
    <t>ERJ open research</t>
  </si>
  <si>
    <t>8(3):00319-2022</t>
  </si>
  <si>
    <t>https://pubmed.ncbi.nlm.nih.gov/36105153</t>
  </si>
  <si>
    <t>https://europepmc.org/abstract/MED/36105153</t>
  </si>
  <si>
    <t>['Zuberbier T', 'Dörr T', 'Aberer W', 'Alvaro M', 'Angier E', 'Arasi S', 'Arshad H', 'Ballmer-Weber B', 'Bartra J', 'Beck L', 'Bégin P', 'Bindslev-Jensen C', 'Bislimovska J', 'Bousquet J', 'Brockow K', 'Bush A', 'Cianferoni A', 'Cork MJ', 'Custovic A', 'Darsow U', 'de Jong N', 'Deleanu D', 'Del Giacco S', 'Deschildre A', 'Dunn Galvin A', 'Ebisawa M', 'Fernández-Rivas M', 'Ferrer M', 'Fiocchi A', 'Gerth van Wijk R', 'Gotua M', 'Grimshaw K', 'Grünhagen J', 'Heffler E', 'Hide M', 'Hoffmann-Sommergruber K', 'Incorvaia C', 'Janson C', 'Malte John S', 'Jones C', 'Jutel M', 'Katoh N', 'Kendziora B', 'Kinaciyan T', 'Knol E', 'Kurbacheva O', 'Lau S', 'Loh R', 'Lombardi C', 'Mäkelä M', 'Marchisotto MJ', 'Makris M', 'Maurer M', 'Meyer R', 'Mijakoski D', 'Minov J', 'Mullol J', 'Nilsson C', 'Nowak-Wegrzyn A', 'Nwaru BI', 'Odemyr M', 'Pajno GB', 'Paudel S', 'Papadopoulos NG', 'Renz H', 'Ricci G', 'Ring J', 'Rogala B', 'Sampson H', 'Senna G', 'Sitkauskiene B', 'Smith PK', 'Stevanovic K', 'Stoleski S', 'Szajewska H', 'Tanaka A', 'Todo-Bom A', 'Topal FA', 'Valovirta E', 'Van Ree R', 'Venter C', 'Wöhrl S', 'Wong GWK', 'Zhao Z', 'Worm M']</t>
  </si>
  <si>
    <t>Proposal of 0.5 mg of protein/100 g of processed food as threshold for voluntary declaration of food allergen traces in processed food-A first step in an initiative to better inform patients and avoid fatal allergic reactions: A GA²LEN position paper</t>
  </si>
  <si>
    <t>77(6):1736-1750</t>
  </si>
  <si>
    <t>https://pubmed.ncbi.nlm.nih.gov/34741557</t>
  </si>
  <si>
    <t>https://eprints.whiterose.ac.uk/180975/</t>
  </si>
  <si>
    <t>['Saglani S', 'Cohen RT', 'Chiel LE', 'Halayko AJ', 'Pascoe CD', 'Custovic A']</t>
  </si>
  <si>
    <t>WITHDRAWN: Update in Asthma 2021</t>
  </si>
  <si>
    <t>5-May-2022</t>
  </si>
  <si>
    <t>https://pubmed.ncbi.nlm.nih.gov/35511755</t>
  </si>
  <si>
    <t>https://www.atsjournals.org/doi/10.1164/rccm.202203-0439UP?url_ver=Z39.88-2003&amp;rfr_id=ori:rid:crossref.org&amp;rfr_dat=cr_pub  0pubmed</t>
  </si>
  <si>
    <t>['Kotsapas C', 'Nicolaou N', 'Haider S', 'Kerry G', 'Turner PJ', 'Murray CS', 'Simpson A', 'Custovic A']</t>
  </si>
  <si>
    <t>Early-life predictors and risk factors of peanut allergy, and its association with asthma in later-life: Population-based birth cohort study</t>
  </si>
  <si>
    <t>10-Feb-2022</t>
  </si>
  <si>
    <t>52(5):646-657</t>
  </si>
  <si>
    <t>https://pubmed.ncbi.nlm.nih.gov/35108754</t>
  </si>
  <si>
    <t>https://europepmc.org/abstract/MED/35108754</t>
  </si>
  <si>
    <t>['Rouadi PW', 'Idriss SA', 'Bousquet J', 'Laidlaw TM', 'Azar CR', 'Al-Ahmad MS', 'Yañez A', 'Al-Nesf MAY', 'Nsouli TM', 'Bahna SL', 'Abou-Jaoude E', 'Zaitoun FH', 'Hadi UM', 'Hellings PW', 'Scadding GK', 'Smith PK', 'Morais-Almeida M', 'Maximiliano Gómez R', 'Gonzalez Diaz SN', 'Klimek L', 'Juvelekian GS', 'Riachy MA', 'Canonica GW', 'Peden D', 'Wong GWK', 'Sublett J', 'Bernstein JA', 'Wang L', 'Tanno LK', 'Chikhladze M', 'Levin M', 'Chang YS', 'Martin BL', 'Caraballo L', 'Custovic A', 'Ortego-Martell JA', 'Lesslar OJL', 'Jensen-Jarolim E', 'Ebisawa M', 'Fiocchi A', 'Ansotegui IJ']</t>
  </si>
  <si>
    <t>WAO-ARIA consensus on chronic cough - Part III: Management strategies in primary and cough-specialty care. Updates in COVID-19</t>
  </si>
  <si>
    <t>15(5):100649</t>
  </si>
  <si>
    <t>https://pubmed.ncbi.nlm.nih.gov/35600836</t>
  </si>
  <si>
    <t>https://linkinghub.elsevier.com/retrieve/pii/S1939-4551(22)00025-4</t>
  </si>
  <si>
    <t>['Haider S', 'Granell R', 'Curtin J', 'Fontanella S', 'Cucco A', 'Turner S', 'Simpson A', 'Roberts G', 'Murray CS', 'Holloway JW', 'Devereux G', 'Cullinan P', 'Arshad SH', 'Custovic A']</t>
  </si>
  <si>
    <t>Modeling Wheezing Spells Identifies Phenotypes with Different Outcomes and Genetic Associates</t>
  </si>
  <si>
    <t>15-Apr-2022</t>
  </si>
  <si>
    <t>205(8):883-893</t>
  </si>
  <si>
    <t>https://pubmed.ncbi.nlm.nih.gov/35050846</t>
  </si>
  <si>
    <t>https://www.atsjournals.org/doi/10.1164/rccm.202108-1821OC?url_ver=Z39.88-2003&amp;rfr_id=ori:rid:crossref.org&amp;rfr_dat=cr_pub  0pubmed</t>
  </si>
  <si>
    <t>['Kothalawala DM', 'Weiss VBN', 'Kadalayil L', 'Granell R', 'Curtin JA', 'Murray CS', 'Simpson A', 'Custovic A', 'Tapper WJ', 'Rezwan FI', 'Arshad SH', 'Holloway JW']</t>
  </si>
  <si>
    <t>Nonlinear effects of environment on childhood asthma susceptibility</t>
  </si>
  <si>
    <t>33(4):e13777</t>
  </si>
  <si>
    <t>https://pubmed.ncbi.nlm.nih.gov/35470933</t>
  </si>
  <si>
    <t>https://onlinelibrary.wiley.com/doi/10.1111/pai.13777</t>
  </si>
  <si>
    <t>['Antunes KH', 'Stein RT', 'Franceschina C', 'da Silva EF', 'de Freitas DN', 'Silveira J', 'Mocellin M', 'Leitão L', 'Fachi JL', 'Pral LP', 'Gonzalez A', 'Oliveira S', 'Duarte L', 'Cassão G', 'Gonçalves JIB', 'Reis TM', 'Abbadi BL', 'Dornelles M', 'Sperotto NDM', 'Rigo M', 'Rodrigues H', 'Jones M', 'Epifanio M', 'Guima S', 'Setubal JC', 'Jorge TR', 'Mansur DS', 'Mayer FQ', 'Varela APM', 'Bizarro CV', 'Machado P', 'Basso LA', 'Polack FP', 'Custovic A', 'Vinolo MAR', 'de Souza APD']</t>
  </si>
  <si>
    <t>Short-chain fatty acid acetate triggers antiviral response mediated by RIG-I in cells from infants with respiratory syncytial virus bronchiolitis</t>
  </si>
  <si>
    <t>24-Feb-2022</t>
  </si>
  <si>
    <t>EBioMedicine</t>
  </si>
  <si>
    <t>77:103891</t>
  </si>
  <si>
    <t>https://pubmed.ncbi.nlm.nih.gov/35220042</t>
  </si>
  <si>
    <t>https://www.clinicalkey.com/content/playBy/pii?v=S2352-3964(22)00075-5</t>
  </si>
  <si>
    <t>['Turner PJ', 'Custovic A']</t>
  </si>
  <si>
    <t>Life-threatening anaphylaxis to peanut - impossible to predict?</t>
  </si>
  <si>
    <t>6-Jan-2022</t>
  </si>
  <si>
    <t>149(3):1128-1129</t>
  </si>
  <si>
    <t>https://pubmed.ncbi.nlm.nih.gov/35000773</t>
  </si>
  <si>
    <t>https://www.clinicalkey.com/content/playBy/pii?v=S0091-6749(21)02670-1</t>
  </si>
  <si>
    <t>['Pattaroni C', 'Macowan M', 'Chatzis R', 'Daunt C', 'Custovic A', 'Shields MD', 'Power UF', 'Grigg J', 'Roberts G', 'Ghazal P', 'Schwarze J', 'Gore M', 'Turner S', 'Bush A', 'Saglani S', 'Lloyd CM', 'Marsland BJ']</t>
  </si>
  <si>
    <t>Early life inter-kingdom interactions shape the immunological environment of the airways</t>
  </si>
  <si>
    <t>21-Feb-2022</t>
  </si>
  <si>
    <t>Microbiome</t>
  </si>
  <si>
    <t>10(1):34</t>
  </si>
  <si>
    <t>Clinical Study | Journal Article | Research Support, Non-U.S. Gov't | Video-Audio Media</t>
  </si>
  <si>
    <t>https://pubmed.ncbi.nlm.nih.gov/35189979</t>
  </si>
  <si>
    <t>https://microbiomejournal.biomedcentral.com/articles/10.1186/s40168-021-01201-y</t>
  </si>
  <si>
    <t>['Mkorombindo T', 'Balmes JR', 'Custovic A', 'Dransfield MT']</t>
  </si>
  <si>
    <t>The Air We Breathe: Respiratory Impact of Indoor Air Quality in Chronic Obstructive Pulmonary Disease</t>
  </si>
  <si>
    <t>15-Feb-2022</t>
  </si>
  <si>
    <t>205(4):378-380</t>
  </si>
  <si>
    <t>Comment | Editorial | Research Support, N.I.H., Extramural</t>
  </si>
  <si>
    <t>https://pubmed.ncbi.nlm.nih.gov/35007496</t>
  </si>
  <si>
    <t>https://www.atsjournals.org/doi/10.1164/rccm.202112-2822ED?url_ver=Z39.88-2003&amp;rfr_id=ori:rid:crossref.org&amp;rfr_dat=cr_pub  0pubmed</t>
  </si>
  <si>
    <t>['Custovic A', 'Siddiqui S', 'Saglani S']</t>
  </si>
  <si>
    <t>Considering biomarkers in asthma disease severity</t>
  </si>
  <si>
    <t>20-Dec-2021</t>
  </si>
  <si>
    <t>149(2):480-487</t>
  </si>
  <si>
    <t>https://pubmed.ncbi.nlm.nih.gov/34942235</t>
  </si>
  <si>
    <t>https://www.clinicalkey.com/content/playBy/pii?v=S0091-6749(21)02663-4</t>
  </si>
  <si>
    <t>['Nakamura T', 'Haider S', 'Fontanella S', 'Murray CS', 'Simpson A', 'Custovic A']</t>
  </si>
  <si>
    <t>Modelling trajectories of parentally reported and physician-confirmed atopic dermatitis in a birth cohort study</t>
  </si>
  <si>
    <t>186(2):274-284</t>
  </si>
  <si>
    <t>https://pubmed.ncbi.nlm.nih.gov/34564850</t>
  </si>
  <si>
    <t>https://academic.oup.com/bjd/article-lookup/doi/10.1111/bjd.20767</t>
  </si>
  <si>
    <t>['Kothalawala DM', 'Kadalayil L', 'Curtin JA', 'Murray CS', 'Simpson A', 'Custovic A', 'Tapper WJ', 'Arshad SH', 'Rezwan FI', 'Holloway JW', 'On Behalf Of Stelar/Unicorn Investigators']</t>
  </si>
  <si>
    <t>Integration of Genomic Risk Scores to Improve the Prediction of Childhood Asthma Diagnosis</t>
  </si>
  <si>
    <t>8-Jan-2022</t>
  </si>
  <si>
    <t>Journal of personalized medicine</t>
  </si>
  <si>
    <t>12(1):75</t>
  </si>
  <si>
    <t>https://pubmed.ncbi.nlm.nih.gov/35055391</t>
  </si>
  <si>
    <t>https://europepmc.org/abstract/MED/35055391</t>
  </si>
  <si>
    <t>['Voraphani N', 'Stern DA', 'Zhai J', 'Wright AL', 'Halonen M', 'Sherrill DL', 'Hallberg J', 'Kull I', 'Bergström A', 'Murray CS', 'Lowe L', 'Custovic A', 'Morgan WJ', 'Martinez FD', 'Melén E', 'Simpson A', 'Guerra S']</t>
  </si>
  <si>
    <t>The role of growth and nutrition in the early origins of spirometric restriction in adult life: a longitudinal, multicohort, population-based study</t>
  </si>
  <si>
    <t>26-Nov-2021</t>
  </si>
  <si>
    <t>The Lancet. Respiratory medicine</t>
  </si>
  <si>
    <t>10(1):59-71</t>
  </si>
  <si>
    <t>Journal Article | Meta-Analysis | Research Support, N.I.H., Extramural | Research Support, Non-U.S. Gov't</t>
  </si>
  <si>
    <t>https://pubmed.ncbi.nlm.nih.gov/34843665</t>
  </si>
  <si>
    <t>https://www.clinicalkey.com/content/playBy/pii?v=S2213-2600(21)00355-6</t>
  </si>
  <si>
    <t>['Haider S', 'Simpson A', 'Custovic A']</t>
  </si>
  <si>
    <t>Genetics of Asthma and Allergic Diseases</t>
  </si>
  <si>
    <t>268:313-329</t>
  </si>
  <si>
    <t>https://pubmed.ncbi.nlm.nih.gov/34085121</t>
  </si>
  <si>
    <t>https://link.springer.com/chapter/10.1007/164_2021_484</t>
  </si>
  <si>
    <t>['Regis E', 'Fontanella S', 'Lin L', 'Howard R', 'Haider S', 'Curtin JA', 'Edwards MR', 'Rattray M', 'Simpson A', 'Custovic A', 'Johnston SL']</t>
  </si>
  <si>
    <t>Sex differences in innate anti-viral immune responses to respiratory viruses and in their clinical outcomes in a birth cohort study</t>
  </si>
  <si>
    <t>9-Dec-2021</t>
  </si>
  <si>
    <t>11(1):23741</t>
  </si>
  <si>
    <t>https://pubmed.ncbi.nlm.nih.gov/34887467</t>
  </si>
  <si>
    <t>https://europepmc.org/abstract/MED/34887467</t>
  </si>
  <si>
    <t>['Rouadi PW', 'Idriss SA', 'Bousquet J', 'Laidlaw TM', 'Azar CR', 'Al-Ahmad MS', 'Yañez A', 'Al-Nesf MAY', 'Nsouli TM', 'Bahna SL', 'Abou-Jaoude E', 'Zaitoun FH', 'Hadi UM', 'Hellings PW', 'Scadding GK', 'Smith PK', 'Morais-Almeida M', 'Gómez RM', 'Gonzalez Diaz SN', 'Klimek L', 'Juvelekian GS', 'Riachy MA', 'Canonica GW', 'Peden D', 'Wong GWK', 'Sublett J', 'Bernstein JA', 'Wang L', 'Tanno LK', 'Chikhladze M', 'Levin M', 'Chang YS', 'Martin BL', 'Caraballo L', 'Custovic A', 'Ortega-Martell JA', 'Jensen-Jarolim E', 'Ebisawa M', 'Fiocchi A', 'Ansotegui IJ']</t>
  </si>
  <si>
    <t>WAO-ARIA consensus on chronic cough - Part II: Phenotypes and mechanisms of abnormal cough presentation - Updates in COVID-19</t>
  </si>
  <si>
    <t>14(12):100618</t>
  </si>
  <si>
    <t>https://pubmed.ncbi.nlm.nih.gov/34963794</t>
  </si>
  <si>
    <t>https://linkinghub.elsevier.com/retrieve/pii/S1939-4551(21)00112-5</t>
  </si>
  <si>
    <t>['Rouadi PW', 'Idriss SA', 'Bousquet J', 'Laidlaw TM', 'Azar CR', 'Sulaiman Al-Ahmad M', 'Yáñez A', 'Al-Nesf MAY', 'Nsouli TM', 'Bahna SL', 'Abou-Jaoude E', 'Zaitoun FH', 'Hadi UM', 'Hellings PW', 'Scadding GK', 'Smith PK', 'Morais-Almeida M', 'Gómez RM', 'González Díaz SN', 'Klimek L', 'Juvelekian GS', 'Riachy MA', 'Canonica GW', 'Peden D', 'Wong GWK', 'Sublett J', 'Bernstein JA', 'Wang L', 'Tanno LK', 'Chikhladze M', 'Levin M', 'Chang YS', 'Martin BL', 'Caraballo L', 'Custovic A', 'Ortega-Martell JA', 'Jensen-Jarolim E', 'Ebisawa M', 'Fiocchi A', 'Ansotegui IJ']</t>
  </si>
  <si>
    <t>WAO-ARIA consensus on chronic cough - Part 1: Role of TRP channels in neurogenic inflammation of cough neuronal pathways</t>
  </si>
  <si>
    <t>4-Dec-2021</t>
  </si>
  <si>
    <t>14(12):100617</t>
  </si>
  <si>
    <t>https://pubmed.ncbi.nlm.nih.gov/34934475</t>
  </si>
  <si>
    <t>https://linkinghub.elsevier.com/retrieve/pii/S1939-4551(21)00111-3</t>
  </si>
  <si>
    <t>['Huoman J', 'Haider S', 'Simpson A', 'Murray CS', 'Custovic A', 'Jenmalm MC']</t>
  </si>
  <si>
    <t>Childhood CCL18, CXCL10 and CXCL11 levels differentially relate to and predict allergy development</t>
  </si>
  <si>
    <t>32(8):1824-1832</t>
  </si>
  <si>
    <t>https://pubmed.ncbi.nlm.nih.gov/34101271</t>
  </si>
  <si>
    <t>http://liu.diva-portal.org/smash/get/diva2:1601589/FULLTEXT01.pdf</t>
  </si>
  <si>
    <t>['Yavuz ST', 'Oksel Karakus C', 'Custovic A', 'Kalayci Ö']</t>
  </si>
  <si>
    <t>Four subtypes of childhood allergic rhinitis identified by latent class analysis</t>
  </si>
  <si>
    <t>5-Aug-2021</t>
  </si>
  <si>
    <t>32(8):1691-1699</t>
  </si>
  <si>
    <t>https://pubmed.ncbi.nlm.nih.gov/34310772</t>
  </si>
  <si>
    <t>https://onlinelibrary.wiley.com/doi/10.1111/pai.13605</t>
  </si>
  <si>
    <t>['Kothalawala DM', 'Murray CS', 'Simpson A', 'Custovic A', 'Tapper WJ', 'Arshad SH', 'Holloway JW', 'Rezwan FI']</t>
  </si>
  <si>
    <t>Development of childhood asthma prediction models using machine learning approaches</t>
  </si>
  <si>
    <t>11(9):e12076</t>
  </si>
  <si>
    <t>https://pubmed.ncbi.nlm.nih.gov/34841728</t>
  </si>
  <si>
    <t>https://europepmc.org/abstract/MED/34841728</t>
  </si>
  <si>
    <t>['Wang G', 'Hallberg J', 'Charalampopoulos D', 'Sanahuja MC', 'Breyer-Kohansal R', 'Langhammer A', 'Granell R', 'Vonk JM', 'Mian A', 'Olvera N', 'Laustsen LM', 'Rönmark E', 'Abellan A', 'Agusti A', 'Arshad SH', 'Bergström A', 'Boezen HM', 'Breyer MK', 'Burghuber O', 'Bolund AC', 'Custovic A', 'Devereux G', 'Donaldson GC', 'Duijts L', 'Esplugues A', 'Faner R', 'Ballester F', 'Garcia-Aymerich J', 'Gehring U', 'Haider S', 'Hartl S', 'Backman H', 'Holloway JW', 'Koppelman GH', 'Lertxundi A', 'Holmen TL', 'Lowe L', 'Mensink-Bout SM', 'Murray CS', 'Roberts G', 'Hedman L', 'Schlünssen V', 'Sigsgaard T', 'Simpson A', 'Sunyer J', 'Torrent M', 'Turner S', 'Van den Berge M', 'Vermeulen RCH', 'Vikjord SAA', 'Wedzicha JA', 'Maitland van der Zee AH', 'Melén E']</t>
  </si>
  <si>
    <t>Spirometric phenotypes from early childhood to young adulthood: a Chronic Airway Disease Early Stratification study</t>
  </si>
  <si>
    <t>6-Dec-2021</t>
  </si>
  <si>
    <t>7(4):00457-2021</t>
  </si>
  <si>
    <t>https://pubmed.ncbi.nlm.nih.gov/34881328</t>
  </si>
  <si>
    <t>https://europepmc.org/abstract/MED/34881328</t>
  </si>
  <si>
    <t>['Robinson PFM', 'Fontanella S', 'Ananth S', 'Martin Alonso A', 'Cook J', 'Kaya-de Vries D', 'Polo Silveira L', 'Gregory L', 'Lloyd C', 'Fleming L', 'Bush A', 'Custovic A', 'Saglani S']</t>
  </si>
  <si>
    <t>Recurrent Severe Preschool Wheeze: From Prespecified Diagnostic Labels to Underlying Endotypes</t>
  </si>
  <si>
    <t>1-Sep-2021</t>
  </si>
  <si>
    <t>204(5):523-535</t>
  </si>
  <si>
    <t>https://pubmed.ncbi.nlm.nih.gov/33961755</t>
  </si>
  <si>
    <t>https://www.atsjournals.org/doi/10.1164/rccm.202009-3696OC?url_ver=Z39.88-2003&amp;rfr_id=ori:rid:crossref.org&amp;rfr_dat=cr_pub  0pubmed</t>
  </si>
  <si>
    <t>['Frainay C', 'Pitarch Y', 'Filippi S', 'Evangelou M', 'Custovic A']</t>
  </si>
  <si>
    <t>Atopic dermatitis or eczema? Consequences of ambiguity in disease name for biomedical literature mining</t>
  </si>
  <si>
    <t>24-Jul-2021</t>
  </si>
  <si>
    <t>51(9):1185-1194</t>
  </si>
  <si>
    <t>https://pubmed.ncbi.nlm.nih.gov/34213816</t>
  </si>
  <si>
    <t>https://onlinelibrary.wiley.com/doi/10.1111/cea.13981</t>
  </si>
  <si>
    <t>['Mulick AR', 'Mansfield KE', 'Silverwood RJ', 'Budu-Aggrey A', 'Roberts A', 'Custovic A', 'Pearce N', 'Irvine AD', 'Smeeth L', 'Abuabara K', 'Langan SM']</t>
  </si>
  <si>
    <t>Four childhood atopic dermatitis subtypes identified from trajectory and severity of disease and internally validated in a large UK birth cohort</t>
  </si>
  <si>
    <t>9-May-2021</t>
  </si>
  <si>
    <t>185(3):526-536</t>
  </si>
  <si>
    <t>https://pubmed.ncbi.nlm.nih.gov/33655501</t>
  </si>
  <si>
    <t>https://europepmc.org/abstract/MED/33655501</t>
  </si>
  <si>
    <t>['Kopač P', 'Custovic A', 'Zidarn M', 'Šilar M', 'Šelb J', 'Bajrović N', 'Eržen R', 'Košnik M', 'Korošec P']</t>
  </si>
  <si>
    <t>Biomarkers of the Severity of Honeybee Sting Reactions and the Severity and Threshold of Systemic Adverse Events During Immunotherapy</t>
  </si>
  <si>
    <t>4-May-2021</t>
  </si>
  <si>
    <t>9(8):3157-3163.e5</t>
  </si>
  <si>
    <t>https://pubmed.ncbi.nlm.nih.gov/33962066</t>
  </si>
  <si>
    <t>https://www.clinicalkey.com/content/playBy/pii?v=S2213-2198(21)00507-9</t>
  </si>
  <si>
    <t>['Mathioudakis AG', 'Miligkos M', 'Boccabella C', 'Alimani GS', 'Custovic A', 'Deschildre A', 'Ducharme FM', 'Kalayci O', 'Murray C', 'Garcia AN', 'Phipatanakul W', 'Price D', 'Sheikh A', 'Agache IO', 'Bacharier L', 'Beloukas A', 'Bentley A', 'Bonini M', 'Castro-Rodriguez JA', 'De Carlo G', 'Craig T', 'Diamant Z', 'Feleszko W', 'Felton T', 'Gern JE', 'Grigg J', 'Hedlin G', 'Hossny EM', 'Ierodiakonou D', 'Jartti T', 'Kaplan A', 'Lemanske RF', 'Le Souëf PN', 'Mäkelä MJ', 'Mathioudakis GA', 'Matricardi P', 'Mitrogiorgou M', 'Morais-Almeida M', 'Nagaraju K', 'Papageorgiou E', 'Pité H', 'Pitrez PMC', 'Pohunek P', 'Roberts G', 'Tsiligianni I', 'Turner S', 'Vijverberg S', 'Winders TA', 'Wong GW', 'Xepapadaki P', 'Zar HJ', 'Papadopoulos NG']</t>
  </si>
  <si>
    <t>Management of asthma in childhood: study protocol of a systematic evidence update by the Paediatric Asthma in Real Life (PeARL) Think Tank</t>
  </si>
  <si>
    <t>2-Jul-2021</t>
  </si>
  <si>
    <t>11(7):e048338</t>
  </si>
  <si>
    <t>https://pubmed.ncbi.nlm.nih.gov/34215609</t>
  </si>
  <si>
    <t>https://europepmc.org/abstract/MED/34215609</t>
  </si>
  <si>
    <t>['Papadopoulos NG', 'Mathioudakis AG', 'Custovic A', 'Deschildre A', 'Phipatanakul W', 'Wong G', 'Xepapadaki P', 'Abou-Taam R', 'Agache I', 'Castro-Rodriguez JA', 'Chen Z', 'Cros P', 'Dubus JC', 'El-Sayed ZA', 'El-Owaidy R', 'Feleszko W', 'Fierro V', 'Fiocchi A', 'Garcia-Marcos L', 'Goh A', 'Hossny EM', 'Huerta Villalobos YR', 'Jartti T', 'Le Roux P', 'Levina J', 'López García AI', 'Ramos ÁM', 'Morais-Almeida M', 'Murray C', 'Nagaraju K', 'Nagaraju MK', 'Navarrete Rodriguez EM', 'Namazova-Baranova L', 'Nieto Garcia A', 'Pozo Beltrán CF', 'Ratchataswan T', 'Rivero Yeverino D', 'Rodríguez Zagal E', 'Schweitzer CE', 'Tulkki M', 'Wasilczuk K', 'Xu D']</t>
  </si>
  <si>
    <t>Childhood asthma outcomes during the COVID-19 pandemic: Findings from the PeARL multi-national cohort</t>
  </si>
  <si>
    <t>24-Mar-2021</t>
  </si>
  <si>
    <t>76(6):1765-1775</t>
  </si>
  <si>
    <t>https://pubmed.ncbi.nlm.nih.gov/33608919</t>
  </si>
  <si>
    <t>https://europepmc.org/abstract/MED/33608919</t>
  </si>
  <si>
    <t>['Fontanella S', 'Cucco A', 'Custovic A']</t>
  </si>
  <si>
    <t>Machine learning in asthma research: moving toward a more integrated approach</t>
  </si>
  <si>
    <t>15(5):609-621</t>
  </si>
  <si>
    <t>https://pubmed.ncbi.nlm.nih.gov/33618597</t>
  </si>
  <si>
    <t>https://www.tandfonline.com/doi/full/10.1080/17476348.2021.1894133</t>
  </si>
  <si>
    <t>['Incorvaia C', 'Al-Ahmad M', 'Ansotegui IJ', 'Arasi S', 'Bachert C', 'Bos C', 'Bousquet J', 'Bozek A', 'Caimmi D', 'Calderón MA', 'Casale T', 'Custovic A', 'De Blay F', 'Demoly P', 'Devillier P', 'Didier A', 'Fiocchi A', 'Fox AT', 'Gevaert P', 'Gomez M', 'Heffler E', 'Ilina N', 'Irani C', 'Jutel M', 'Karagiannis E', 'Klimek L', 'Kuna P', "O'Hehir R", 'Kurbacheva O', 'Matricardi PM', 'Morais-Almeida M', 'Mosges R', 'Novak N', 'Okamoto Y', 'Panzner P', 'Papadopoulos NG', 'Park HS', 'Passalacqua G', 'Pawankar R', 'Pfaar O', 'Schmid-Grendelmeier P', 'Scurati S', 'Tortajada-Girbés M', 'Vidal C', 'Virchow JC', 'Wahn U', 'Worm M', 'Zieglmayer P', 'Canonica GW']</t>
  </si>
  <si>
    <t>Personalized medicine for allergy treatment: Allergen immunotherapy still a unique and unmatched model</t>
  </si>
  <si>
    <t>19-Oct-2020</t>
  </si>
  <si>
    <t>76(4):1041-1052</t>
  </si>
  <si>
    <t>https://pubmed.ncbi.nlm.nih.gov/32869882</t>
  </si>
  <si>
    <t>https://onlinelibrary.wiley.com/doi/10.1111/all.14575</t>
  </si>
  <si>
    <t>['Pearce N', 'Moirano G', 'Maule M', 'Kogevinas M', 'Rodo X', 'Lawlor DA', 'Vandenbroucke J', 'Vandenbroucke-Grauls C', 'Polack FP', 'Custovic A']</t>
  </si>
  <si>
    <t>Does death from Covid-19 arise from a multi-step process?</t>
  </si>
  <si>
    <t>18-Jan-2021</t>
  </si>
  <si>
    <t>European journal of epidemiology</t>
  </si>
  <si>
    <t>36(1):1-9</t>
  </si>
  <si>
    <t>https://pubmed.ncbi.nlm.nih.gov/33459897</t>
  </si>
  <si>
    <t>https://europepmc.org/abstract/MED/33459897</t>
  </si>
  <si>
    <t>['Bousquet J', 'Anto JM', 'Bachert C', 'Haahtela T', 'Zuberbier T', 'Czarlewski W', 'Bedbrook A', 'Bosnic-Anticevich S', 'Walter Canonica G', 'Cardona V', 'Costa E', 'Cruz AA', 'Erhola M', 'Fokkens WJ', 'Fonseca JA', 'Illario M', 'Ivancevich JC', 'Jutel M', 'Klimek L', 'Kuna P', 'Kvedariene V', 'Le L', 'Larenas-Linnemann DE', 'Laune D', 'Lourenço OM', 'Melén E', 'Mullol J', 'Niedoszytko M', 'Odemyr M', 'Okamoto Y', 'Papadopoulos NG', 'Patella V', 'Pfaar O', 'Pham-Thi N', 'Rolland C', 'Samolinski B', 'Sheikh A', 'Sofiev M', 'Suppli Ulrik C', 'Todo-Bom A', 'Tomazic PV', 'Toppila-Salmi S', 'Tsiligianni I', 'Valiulis A', 'Valovirta E', 'Ventura MT', 'Walker S', 'Williams S', 'Yorgancioglu A', 'Agache I', 'Akdis CA', 'Almeida R', 'Ansotegui IJ', 'Annesi-Maesano I', 'Arnavielhe S', 'Basagaña X', 'D Bateman E', 'Bédard A', 'Bedolla-Barajas M', 'Becker S', 'Bennoor KS', 'Benveniste S', 'Bergmann KC', 'Bewick M', 'Bialek S', 'E Billo N', 'Bindslev-Jensen C', 'Bjermer L', 'Blain H', 'Bonini M', 'Bonniaud P', 'Bosse I', 'Bouchard J', 'Boulet LP', 'Bourret R', 'Boussery K', 'Braido F', 'Briedis V', 'Briggs A', 'Brightling CE', 'Brozek J', 'Brusselle G', 'Brussino L', 'Buhl R', 'Buonaiuto R', 'Calderon MA', 'Camargos P', 'Camuzat T', 'Caraballo L', 'Carriazo AM', 'Carr W', 'Cartier C', 'Casale T', 'Cecchi L', 'Cepeda Sarabia AM', 'H Chavannes N', 'Chkhartishvili E', 'Chu DK', 'Cingi C', 'Correia de Sousa J', 'Costa DJ', 'Courbis AL', 'Custovic A', 'Cvetkosvki B', "D'Amato G", 'da Silva J', 'Dantas C', 'Dokic D', 'Dauvilliers Y', 'De Feo G', 'De Vries G', 'Devillier P', 'Di Capua S', 'Dray G', 'Dubakiene R', 'Durham SR', 'Dykewicz M', 'Ebisawa M', 'Gaga M', 'El-Gamal Y', 'Heffler E', 'Emuzyte R', 'Farrell J', 'Fauquert JL', 'Fiocchi A', 'Fink-Wagner A', 'Fontaine JF', 'Fuentes Perez JM', 'Gemicioğlu B', 'Gamkrelidze A', 'Garcia-Aymerich J', 'Gevaert P', 'Gomez RM', 'González Diaz S', 'Gotua M', 'Guldemond NA', 'Guzmán MA', 'Hajjam J', 'Huerta Villalobos YR', 'Humbert M', 'Iaccarino G', 'Ierodiakonou D', 'Iinuma T', 'Jassem E', 'Joos G', 'Jung KS', 'Kaidashev I', 'Kalayci O', 'Kardas P', 'Keil T', 'Khaitov M', 'Khaltaev N', 'Kleine-Tebbe J', 'Kouznetsov R', 'Kowalski ML', 'Kritikos V', 'Kull I', 'La Grutta S', 'Leonardini L', 'Ljungberg H', 'Lieberman P', 'Lipworth B', 'Lodrup Carlsen KC', 'Lopes-Pereira C', 'Loureiro CC', 'Louis R', 'Mair A', 'Mahboub B', 'Makris M', 'Malva J', 'Manning P', 'Marshall GD', 'Masjedi MR', 'Maspero JF', 'Carreiro-Martins P', 'Makela M', 'Mathieu-Dupas E', 'Maurer M', 'De Manuel Keenoy E', 'Melo-Gomes E', 'Meltzer EO', 'Menditto E', 'Mercier J', 'Micheli Y', 'Miculinic N', 'Mihaltan F', 'Milenkovic B', 'Mitsias DI', 'Moda G', 'Mogica-Martinez MD', 'Mohammad Y', 'Montefort S', 'Monti R', 'Morais-Almeida M', 'Mösges R', 'Münter L', 'Muraro A', 'Murray R', 'Naclerio R', 'Napoli L', 'Namazova-Baranova L', 'Neffen H', 'Nekam K', 'Neou A', 'Nordlund B', 'Novellino E', 'Nyembue D', "O'Hehir R", 'Ohta K', 'Okubo K', 'Onorato GL', 'Orlando V', 'Ouedraogo S', 'Palamarchuk J', 'Pali-Schöll I', 'Panzner P', 'Park HS', 'Passalacqua G', 'Pépin JL', 'Paulino E', 'Pawankar R', 'Phillips J', 'Picard R', 'Pinnock H', 'Plavec D', 'Popov TA', 'Portejoie F', 'Price D', 'Prokopakis EP', 'Psarros F', 'Pugin B', 'Puggioni F', 'Quinones-Delgado P', 'Raciborski F', 'Rajabian-Söderlund R', 'Regateiro FS', 'Reitsma S', 'Rivero-Yeverino D', 'Roberts G', 'Roche N', 'Rodriguez-Zagal E', 'Rolland C', 'Roller-Wirnsberger RE', 'Rosario N', 'Romano A', 'Rottem M', 'Ryan D', 'Salimäki J', 'Sanchez-Borges MM', 'Sastre J', 'Scadding GK', 'Scheire S', 'Schmid-Grendelmeier P', 'Schünemann HJ', 'Sarquis Serpa F', 'Shamji M', 'Sisul JC', 'Sofiev M', 'Solé D', 'Somekh D', 'Sooronbaev T', 'Sova M', 'Spertini F', 'Spranger O', 'Stellato C', 'Stelmach R', 'Thibaudon M', 'To T', 'Toumi M', 'Usmani O', 'Valero AA', 'Valenta R', 'Valentin-Rostan M', 'Pereira MU', 'van der Kleij R', 'Van Eerd M', 'Vandenplas O', 'Vasankari T', 'Vaz Carneiro A', 'Vezzani G', 'Viart F', 'Viegi G', 'Wallace D', 'Wagenmann M', 'Wang Y', 'Waserman S', 'Wickman M', 'Williams DM', 'Wong G', 'Wroczynski P', 'Yiallouros PK', 'Yusuf OM', 'Zar HJ', 'Zeng S', 'Zernotti ME', 'Zhang L', 'Shan Zhong N', 'Zidarn M']</t>
  </si>
  <si>
    <t>ARIA digital anamorphosis: Digital transformation of health and care in airway diseases from research to practice</t>
  </si>
  <si>
    <t>76(1):168-190</t>
  </si>
  <si>
    <t>https://pubmed.ncbi.nlm.nih.gov/32512619</t>
  </si>
  <si>
    <t>https://urn.fi/URN:NBN:fi-fe2022012710590</t>
  </si>
  <si>
    <t>['Makrinioti H', 'Custovic A', 'Hasegawa K', 'Camargo CA Jr', 'Jartti T']</t>
  </si>
  <si>
    <t>The role of interferons in preschool wheeze</t>
  </si>
  <si>
    <t>9(1):9-11</t>
  </si>
  <si>
    <t>https://pubmed.ncbi.nlm.nih.gov/33412119</t>
  </si>
  <si>
    <t>https://www.clinicalkey.com/content/playBy/pii?v=S2213-2600(20)30569-5</t>
  </si>
  <si>
    <t>['Vogelezang S', 'Bradfield JP', 'Ahluwalia TS', 'Curtin JA', 'Lakka TA', 'Grarup N', 'Scholz M', 'van der Most PJ', 'Monnereau C', 'Stergiakouli E', 'Heiskala A', 'Horikoshi M', 'Fedko IO', 'Vilor-Tejedor N', 'Cousminer DL', 'Standl M', 'Wang CA', 'Viikari J', 'Geller F', 'Íñiguez C', 'Pitkänen N', 'Chesi A', 'Bacelis J', 'Yengo L', 'Torrent M', 'Ntalla I', 'Helgeland Ø', 'Selzam S', 'Vonk JM', 'Zafarmand MH', 'Heude B', 'Farooqi IS', 'Alyass A', 'Beaumont RN', 'Have CT', 'Rzehak P', 'Bilbao JR', 'Schnurr TM', 'Barroso I', 'Bønnelykke K', 'Beilin LJ', 'Carstensen L', 'Charles MA', 'Chawes B', 'Clément K', 'Closa-Monasterolo R', 'Custovic A', 'Eriksson JG', 'Escribano J', 'Groen-Blokhuis M', 'Grote V', 'Gruszfeld D', 'Hakonarson H', 'Hansen T', 'Hattersley AT', 'Hollensted M', 'Hottenga JJ', 'Hyppönen E', 'Johansson S', 'Joro R', 'Kähönen M', 'Karhunen V', 'Kiess W', 'Knight BA', 'Koletzko B', 'Kühnapfel A', 'Landgraf K', 'Langhendries JP', 'Lehtimäki T', 'Leinonen JT', 'Li A', 'Lindi V', 'Lowry E', 'Bustamante M', 'Medina-Gomez C', 'Melbye M', 'Michaelsen KF', 'Morgen CS', 'Mori TA', 'Nielsen TRH', 'Niinikoski H', 'Oldehinkel AJ', 'Pahkala K', 'Panoutsopoulou K', 'Pedersen O', 'Pennell CE', 'Power C', 'Reijneveld SA', 'Rivadeneira F', 'Simpson A', 'Sly PD', 'Stokholm J', 'Teo KK', 'Thiering E', 'Timpson NJ', 'Uitterlinden AG', 'van Beijsterveldt CEM', 'van Schaik BDC', 'Vaudel M', 'Verduci E', 'Vinding RK', 'Vogel M', 'Zeggini E', 'Sebert S', 'Lind MV', 'Brown CD', 'Santa-Marina L', 'Reischl E', 'Frithioff-Bøjsøe C', 'Meyre D', 'Wheeler E', 'Ong K', 'Nohr EA', 'Vrijkotte TGM', 'Koppelman GH', 'Plomin R', 'Njølstad PR', 'Dedoussis GD', 'Froguel P', 'Sørensen TIA', 'Jacobsson B', 'Freathy RM', 'Zemel BS', 'Raitakari O', 'Vrijheid M', 'Feenstra B', 'Lyytikäinen LP', 'Snieder H', 'Kirsten H', 'Holt PG', 'Heinrich J', 'Widén E', 'Sunyer J', 'Boomsma DI', 'Järvelin MR', 'Körner A', 'Davey Smith G', 'Holm JC', 'Atalay M', 'Murray C', 'Bisgaard H', 'McCarthy MI', 'Jaddoe VWV', 'Grant SFA', 'Felix JF']</t>
  </si>
  <si>
    <t>Novel loci for childhood body mass index and shared heritability with adult cardiometabolic traits</t>
  </si>
  <si>
    <t>12-Oct-2020</t>
  </si>
  <si>
    <t>16(10):e1008718</t>
  </si>
  <si>
    <t>https://pubmed.ncbi.nlm.nih.gov/33045005</t>
  </si>
  <si>
    <t>https://air.unimi.it/handle/2434/812266</t>
  </si>
  <si>
    <t>['Roberts G', 'Fontanella S', 'Selby A', 'Howard R', 'Filippi S', 'Hedlin G', 'Nordlund B', 'Howarth P', 'Hashimoto S', 'Brinkman P', 'Fleming LJ', 'Murray C', 'Bush A', 'Frey U', 'Singer F', 'Schoos AM', 'van Aalderen W', 'Djukanovic R', 'Chung KF', 'Sterk PJ', 'Adnan C']</t>
  </si>
  <si>
    <t>Connectivity patterns between multiple allergen specific IgE antibodies and their association with severe asthma</t>
  </si>
  <si>
    <t>15-Mar-2020</t>
  </si>
  <si>
    <t>146(4):821-830</t>
  </si>
  <si>
    <t>https://pubmed.ncbi.nlm.nih.gov/32188567</t>
  </si>
  <si>
    <t>https://www.clinicalkey.com/content/playBy/pii?v=S0091-6749(20)30341-9</t>
  </si>
  <si>
    <t>['Papadopoulos NG', 'Custovic A', 'Deschildre A', 'Mathioudakis AG', 'Phipatanakul W', 'Wong G', 'Xepapadaki P', 'Agache I', 'Bacharier L', 'Bonini M', 'Castro-Rodriguez JA', 'Chen Z', 'Craig T', 'Ducharme FM', 'El-Sayed ZA', 'Feleszko W', 'Fiocchi A', 'Garcia-Marcos L', 'Gern JE', 'Goh A', 'Gómez RM', 'Hamelmann EH', 'Hedlin G', 'Hossny EM', 'Jartti T', 'Kalayci O', 'Kaplan A', 'Konradsen J', 'Kuna P', 'Lau S', 'Le Souef P', 'Lemanske RF', 'Mäkelä MJ', 'Morais-Almeida M', 'Murray C', 'Nagaraju K', 'Namazova-Baranova L', 'Garcia AN', 'Yusuf OM', 'Pitrez PMC', 'Pohunek P', 'Pozo Beltrán CF', 'Roberts GC', 'Valiulis A', 'Zar HJ']</t>
  </si>
  <si>
    <t>Impact of COVID-19 on Pediatric Asthma: Practice Adjustments and Disease Burden</t>
  </si>
  <si>
    <t>8(8):2592-2599.e3</t>
  </si>
  <si>
    <t>https://pubmed.ncbi.nlm.nih.gov/32561497</t>
  </si>
  <si>
    <t>https://www.clinicalkey.com/content/playBy/pii?v=S2213-2198(20)30599-7</t>
  </si>
  <si>
    <t>['Custovic A']</t>
  </si>
  <si>
    <t>Asthma or "Asthma Spectrum Disorder"?</t>
  </si>
  <si>
    <t>8(8):2628-2629</t>
  </si>
  <si>
    <t>https://pubmed.ncbi.nlm.nih.gov/32888529</t>
  </si>
  <si>
    <t>https://www.clinicalkey.com/content/playBy/pii?v=S2213-2198(20)30603-6</t>
  </si>
  <si>
    <t>['Custovic A', 'Tahirovic H']</t>
  </si>
  <si>
    <t>Asthma and Allergies: From Diagnosis-Based Approach towards Personalised Treatments</t>
  </si>
  <si>
    <t>Acta medica academica</t>
  </si>
  <si>
    <t>49(2):93-102</t>
  </si>
  <si>
    <t>https://pubmed.ncbi.nlm.nih.gov/33189116</t>
  </si>
  <si>
    <t>http://www.ama.ba/index.php/ama/article/view/407/pdf</t>
  </si>
  <si>
    <t>['Holt PG', 'Strickland DH', 'Custovic A']</t>
  </si>
  <si>
    <t>Targeting maternal immune function during pregnancy for asthma prevention in offspring: Harnessing the "farm effect"?</t>
  </si>
  <si>
    <t>22-Apr-2020</t>
  </si>
  <si>
    <t>146(2):270-272</t>
  </si>
  <si>
    <t>https://pubmed.ncbi.nlm.nih.gov/32333916</t>
  </si>
  <si>
    <t>https://www.clinicalkey.com/content/playBy/pii?v=S0091-6749(20)30517-0</t>
  </si>
  <si>
    <t>['Soto-Martínez ME', 'Soto-Quiros ME', 'Custovic A']</t>
  </si>
  <si>
    <t>Childhood Asthma: Low and Middle-Income Countries Perspective</t>
  </si>
  <si>
    <t>49(2):181-190</t>
  </si>
  <si>
    <t>https://pubmed.ncbi.nlm.nih.gov/33189123</t>
  </si>
  <si>
    <t>http://www.ama.ba/index.php/ama/article/view/414/pdf</t>
  </si>
  <si>
    <t>['Saglani S', 'Wisnivesky JP', 'Charokopos A', 'Pascoe CD', 'Halayko AJ', 'Custovic A']</t>
  </si>
  <si>
    <t>Update in Asthma 2019</t>
  </si>
  <si>
    <t>202(2):184-192</t>
  </si>
  <si>
    <t>https://pubmed.ncbi.nlm.nih.gov/32338992</t>
  </si>
  <si>
    <t>https://www.atsjournals.org/doi/10.1164/rccm.202003-0596UP?url_ver=Z39.88-2003&amp;rfr_id=ori:rid:crossref.org&amp;rfr_dat=cr_pub  0pubmed</t>
  </si>
  <si>
    <t>['Zuiani C', 'Custovic A']</t>
  </si>
  <si>
    <t>Update on House Dust Mite Allergen Avoidance Measures for Asthma</t>
  </si>
  <si>
    <t>19-Jun-2020</t>
  </si>
  <si>
    <t>Current allergy and asthma reports</t>
  </si>
  <si>
    <t>20(9):50</t>
  </si>
  <si>
    <t>https://pubmed.ncbi.nlm.nih.gov/32561997</t>
  </si>
  <si>
    <t>https://europepmc.org/abstract/MED/32561997</t>
  </si>
  <si>
    <t>['Niespodziana K', 'Borochova K', 'Pazderova P', 'Schlederer T', 'Astafyeva N', 'Baranovskaya T', 'Barbouche MR', 'Beltyukov E', 'Berger A', 'Borzova E', 'Bousquet J', 'Bumbacea RS', 'Bychkovskaya S', 'Caraballo L', 'Chung KF', 'Custovic A', 'Docena G', 'Eiwegger T', 'Evsegneeva I', 'Emelyanov A', 'Errhalt P', 'Fassakhov R', 'Fayzullina R', 'Fedenko E', 'Fomina D', 'Gao Z', 'Giavina-Bianchi P', 'Gotua M', 'Greber-Platzer S', 'Hedlin G', 'Ilina N', 'Ispayeva Z', 'Idzko M', 'Johnston SL', 'Kalayci Ö', 'Karaulov A', 'Karsonova A', 'Khaitov M', 'Kovzel E', 'Kowalski ML', 'Kudlay D', 'Levin M', 'Makarova S', 'Matricardi PM', 'Nadeau KC', 'Namazova-Baranova L', 'Naumova O', 'Nazarenko O', "O'Byrne PM", 'Osier F', 'Pampura AN', 'Panaitescu C', 'Papadopoulos NG', 'Park HS', 'Pawankar R', 'Pohl W', 'Renz H', 'Riabova K', 'Sampath V', 'Sekerel BE', 'Sibanda E', 'Siroux V', 'Sizyakina LP', 'Sun JL', 'Szepfalusi Z', 'Umanets T', 'Van Bever HPS', 'van Hage M', 'Vasileva M', 'von Mutius E', 'Wang JY', 'Wong GWK', 'Zaikov S', 'Zidarn M', 'Valenta R']</t>
  </si>
  <si>
    <t>Toward personalization of asthma treatment according to trigger factors</t>
  </si>
  <si>
    <t>18-Feb-2020</t>
  </si>
  <si>
    <t>145(6):1529-1534</t>
  </si>
  <si>
    <t>https://pubmed.ncbi.nlm.nih.gov/32081759</t>
  </si>
  <si>
    <t>https://www.clinicalkey.com/content/playBy/pii?v=S0091-6749(20)30193-7</t>
  </si>
  <si>
    <t>['Mathioudakis AG', 'Custovic A', 'Deschildre A', 'Ducharme FM', 'Kalayci O', 'Murray C', 'Garcia AN', 'Phipatanakul W', 'Price D', 'Sheikh A', 'Agache I', 'Bacharier L', 'Bonini M', 'Castro-Rodriguez JA', 'De Carlo G', 'Craig T', 'Diamant Z', 'Feleszko W', 'Ierodiakonou D', 'Gern JE', 'Grigg J', 'Hedlin G', 'Hossny EM', 'Jartti T', 'Kaplan A', 'Lemanske RF', 'Le Souef P', 'Makela MJ', 'Matricardi PM', 'Miligkos M', 'Morais-Almeida M', 'Pite H', 'Pitrez PMC', 'Pohunek P', 'Roberts G', 'Sanchez-Garcia S', 'Tsiligianni I', 'Turner S', 'Winders TA', 'Wong G', 'Xepapadaki P', 'Zar HJ', 'Papadopoulos NG']</t>
  </si>
  <si>
    <t>Research Priorities in Pediatric Asthma: Results of a Global Survey of Multiple Stakeholder Groups by the Pediatric Asthma in Real Life (PeARL) Think Tank</t>
  </si>
  <si>
    <t>4-Mar-2020</t>
  </si>
  <si>
    <t>8(6):1953-1960.e9</t>
  </si>
  <si>
    <t>https://pubmed.ncbi.nlm.nih.gov/32146166</t>
  </si>
  <si>
    <t>https://www.clinicalkey.com/content/playBy/pii?v=S2213-2198(20)30147-1</t>
  </si>
  <si>
    <t>['Akar-Ghibril N', 'Casale T', 'Custovic A', 'Phipatanakul W']</t>
  </si>
  <si>
    <t>Allergic Endotypes and Phenotypes of Asthma</t>
  </si>
  <si>
    <t>8(2):429-440</t>
  </si>
  <si>
    <t>https://pubmed.ncbi.nlm.nih.gov/32037107</t>
  </si>
  <si>
    <t>https://www.clinicalkey.com/content/playBy/pii?v=S2213-2198(19)30947-X</t>
  </si>
  <si>
    <t>['Holguin F', 'Cardet JC', 'Chung KF', 'Diver S', 'Ferreira DS', 'Fitzpatrick A', 'Gaga M', 'Kellermeyer L', 'Khurana S', 'Knight S', 'McDonald VM', 'Morgan RL', 'Ortega VE', 'Rigau D', 'Subbarao P', 'Tonia T', 'Adcock IM', 'Bleecker ER', 'Brightling C', 'Boulet LP', 'Cabana M', 'Castro M', 'Chanez P', 'Custovic A', 'Djukanovic R', 'Frey U', 'Frankemölle B', 'Gibson P', 'Hamerlijnck D', 'Jarjour N', 'Konno S', 'Shen H', 'Vitary C', 'Bush A']</t>
  </si>
  <si>
    <t>Management of severe asthma: a European Respiratory Society/American Thoracic Society guideline</t>
  </si>
  <si>
    <t>55(1):1900588</t>
  </si>
  <si>
    <t>https://pubmed.ncbi.nlm.nih.gov/31558662</t>
  </si>
  <si>
    <t>http://erj.ersjournals.com/cgi/pmidlookup?view=long&amp;pmid=31558662</t>
  </si>
  <si>
    <t>['Broadbent L', 'Manzoor S', 'Zarcone MC', 'Barabas J', 'Shields MD', 'Saglani S', 'Lloyd CM', 'Bush A', 'Custovic A', 'Ghazal P', 'Gore M', 'Marsland B', 'Roberts G', 'Schwarze J', 'Turner S', 'Power UF']</t>
  </si>
  <si>
    <t>Comparative primary paediatric nasal epithelial cell culture differentiation and RSV-induced cytopathogenesis following culture in two commercial media</t>
  </si>
  <si>
    <t>15(3):e0228229</t>
  </si>
  <si>
    <t>https://pubmed.ncbi.nlm.nih.gov/32214336</t>
  </si>
  <si>
    <t>https://europepmc.org/abstract/MED/32214336</t>
  </si>
  <si>
    <t>['Nakamura T', 'Haider S', 'Colicino S', 'Murray CS', 'Holloway J', 'Simpson A', 'Cullinan P', 'Custovic A']</t>
  </si>
  <si>
    <t>Different definitions of atopic dermatitis: impact on prevalence estimates and associated risk factors</t>
  </si>
  <si>
    <t>26-Jun-2019</t>
  </si>
  <si>
    <t>181(6):1272-1279</t>
  </si>
  <si>
    <t>https://pubmed.ncbi.nlm.nih.gov/30822368</t>
  </si>
  <si>
    <t>https://europepmc.org/abstract/MED/30822368</t>
  </si>
  <si>
    <t>['Bradfield JP', 'Vogelezang S', 'Felix JF', 'Chesi A', 'Helgeland Ø', 'Horikoshi M', 'Karhunen V', 'Lowry E', 'Cousminer DL', 'Ahluwalia TS', 'Thiering E', 'Boh ET', 'Zafarmand MH', 'Vilor-Tejedor N', 'Wang CA', 'Joro R', 'Chen Z', 'Gauderman WJ', 'Pitkänen N', 'Parra EJ', 'Fernandez-Rhodes L', 'Alyass A', 'Monnereau C', 'Curtin JA', 'Have CT', 'McCormack SE', 'Hollensted M', 'Frithioff-Bøjsøe C', 'Valladares-Salgado A', 'Peralta-Romero J', 'Teo YY', 'Standl M', 'Leinonen JT', 'Holm JC', 'Peters T', 'Vioque J', 'Vrijheid M', 'Simpson A', 'Custovic A', 'Vaudel M', 'Canouil M', 'Lindi V', 'Atalay M', 'Kähönen M', 'Raitakari OT', 'van Schaik BDC', 'Berkowitz RI', 'Cole SA', 'Voruganti VS', 'Wang Y', 'Highland HM', 'Comuzzie AG', 'Butte NF', 'Justice AE', 'Gahagan S', 'Blanco E', 'Lehtimäki T', 'Lakka TA', 'Hebebrand J', 'Bonnefond A', 'Grarup N', 'Froguel P', 'Lyytikäinen LP', 'Cruz M', 'Kobes S', 'Hanson RL', 'Zemel BS', 'Hinney A', 'Teo KK', 'Meyre D', 'North KE', 'Gilliland FD', 'Bisgaard H', 'Bustamante M', 'Bonnelykke K', 'Pennell CE', 'Rivadeneira F', 'Uitterlinden AG', 'Baier LJ', 'Vrijkotte TGM', 'Heinrich J', 'Sørensen TIA', 'Saw SM', 'Pedersen O', 'Hansen T', 'Eriksson J', 'Widén E', 'McCarthy MI', 'Njølstad PR', 'Power C', 'Hyppönen E', 'Sebert S', 'Brown CD', 'Järvelin MR', 'Timpson NJ', 'Johansson S', 'Hakonarson H', 'Jaddoe VWV', 'Grant SFA']</t>
  </si>
  <si>
    <t>A trans-ancestral meta-analysis of genome-wide association studies reveals loci associated with childhood obesity</t>
  </si>
  <si>
    <t>28(19):3327-3338</t>
  </si>
  <si>
    <t>https://pubmed.ncbi.nlm.nih.gov/31504550</t>
  </si>
  <si>
    <t>https://europepmc.org/abstract/MED/31504550</t>
  </si>
  <si>
    <t>['Diamant Z', 'Vijverberg S', 'Alving K', 'Bakirtas A', 'Bjermer L', 'Custovic A', 'Dahlen SE', 'Gaga M', 'Gerth van Wijk R', 'Giacco SD', 'Hamelmann E', 'Heaney LG', 'Heffler E', 'Kalayci Ö', 'Kostikas K', 'Lutter R', 'Olin AC', 'Sergejeva S', 'Simpson A', 'Sterk PJ', 'Tufvesson E', 'Agache I', 'Seys SF']</t>
  </si>
  <si>
    <t>Toward clinically applicable biomarkers for asthma: An EAACI position paper</t>
  </si>
  <si>
    <t>74(10):1835-1851</t>
  </si>
  <si>
    <t>https://pubmed.ncbi.nlm.nih.gov/30953574</t>
  </si>
  <si>
    <t>http://hdl.handle.net/10044/1/71172</t>
  </si>
  <si>
    <t>['Custovic A', 'Murray CS', 'Simpson A']</t>
  </si>
  <si>
    <t>Dust-mite inducing asthma: what advice can be given to patients?</t>
  </si>
  <si>
    <t>19-Aug-2019</t>
  </si>
  <si>
    <t>13(10):929-936</t>
  </si>
  <si>
    <t>https://pubmed.ncbi.nlm.nih.gov/31369320</t>
  </si>
  <si>
    <t>http://hdl.handle.net/10044/1/72306</t>
  </si>
  <si>
    <t>['Bourdin A', 'Bjermer L', 'Brightling C', 'Brusselle GG', 'Chanez P', 'Chung KF', 'Custovic A', 'Diamant Z', 'Diver S', 'Djukanovic R', 'Hamerlijnck D', 'Horváth I', 'Johnston SL', 'Kanniess F', 'Papadopoulos N', 'Papi A', 'Russell RJ', 'Ryan D', 'Samitas K', 'Tonia T', 'Zervas E', 'Gaga M']</t>
  </si>
  <si>
    <t>ERS/EAACI statement on severe exacerbations in asthma in adults: facts, priorities and key research questions</t>
  </si>
  <si>
    <t>54(3):1900900</t>
  </si>
  <si>
    <t>https://pubmed.ncbi.nlm.nih.gov/31467120</t>
  </si>
  <si>
    <t>https://hal.archives-ouvertes.fr/hal-02275694</t>
  </si>
  <si>
    <t>['Powell EA', 'Fontanella S', 'Boakes E', 'Belgrave D', 'Shaw AG', 'Cornwell E', 'Fernandez-Crespo R', 'Fink CG', 'Custovic A', 'Kroll JS']</t>
  </si>
  <si>
    <t>Temporal association of the development of oropharyngeal microbiota with early life wheeze in a population-based birth cohort</t>
  </si>
  <si>
    <t>25-Jul-2019</t>
  </si>
  <si>
    <t>46:486-498</t>
  </si>
  <si>
    <t>https://pubmed.ncbi.nlm.nih.gov/31353293</t>
  </si>
  <si>
    <t>https://www.clinicalkey.com/content/playBy/pii?v=S2352-3964(19)30476-1</t>
  </si>
  <si>
    <t>['Oksel C', 'Granell R', 'Haider S', 'Fontanella S', 'Simpson A', 'Turner S', 'Devereux G', 'Arshad SH', 'Murray CS', 'Roberts G', 'Holloway JW', 'Cullinan P', 'Henderson J', 'Custovic A']</t>
  </si>
  <si>
    <t>Distinguishing Wheezing Phenotypes from Infancy to Adolescence. A Pooled Analysis of Five Birth Cohorts</t>
  </si>
  <si>
    <t>Annals of the American Thoracic Society</t>
  </si>
  <si>
    <t>16(7):868-876</t>
  </si>
  <si>
    <t>https://pubmed.ncbi.nlm.nih.gov/30888842</t>
  </si>
  <si>
    <t>https://www.atsjournals.org/doi/10.1513/AnnalsATS.201811-837OC?url_ver=Z39.88-2003&amp;rfr_id=ori:rid:crossref.org&amp;rfr_dat=cr_pub  0pubmed</t>
  </si>
  <si>
    <t>['Custovic A', 'Henderson J', 'Simpson A']</t>
  </si>
  <si>
    <t>Does understanding endotypes translate to better asthma management options for all?</t>
  </si>
  <si>
    <t>27-May-2019</t>
  </si>
  <si>
    <t>144(1):25-33</t>
  </si>
  <si>
    <t>https://pubmed.ncbi.nlm.nih.gov/31145940</t>
  </si>
  <si>
    <t>https://www.clinicalkey.com/content/playBy/pii?v=S0091-6749(19)30686-4</t>
  </si>
  <si>
    <t>['Polack FP', 'Stein RT', 'Custovic A']</t>
  </si>
  <si>
    <t>The Syndrome We Agreed to Call Bronchiolitis</t>
  </si>
  <si>
    <t>220(2):184-186</t>
  </si>
  <si>
    <t>https://pubmed.ncbi.nlm.nih.gov/30783666</t>
  </si>
  <si>
    <t>https://europepmc.org/abstract/MED/30783666</t>
  </si>
  <si>
    <t>['Gaertner VD', 'Michel S', 'Curtin JA', 'Pulkkinen V', 'Acevedo N', 'Söderhäll C', 'von Berg A', 'Bufe A', 'Laub O', 'Rietschel E', 'Heinzmann A', 'Simma B', 'Vogelberg C', 'Pershagen G', 'Melén E', 'Simpson A', 'Custovic A', 'Kere J', 'Kabesch M']</t>
  </si>
  <si>
    <t>Nocturnal asthma is affected by genetic interactions between RORA and NPSR1</t>
  </si>
  <si>
    <t>54(6):847-857</t>
  </si>
  <si>
    <t>https://pubmed.ncbi.nlm.nih.gov/30927345</t>
  </si>
  <si>
    <t>https://onlinelibrary.wiley.com/doi/10.1002/ppul.24292</t>
  </si>
  <si>
    <t>['Oksel C', 'Granell R', 'Mahmoud O', 'Custovic A', 'Henderson AJ']</t>
  </si>
  <si>
    <t>Causes of variability in latent phenotypes of childhood wheeze</t>
  </si>
  <si>
    <t>5-Dec-2018</t>
  </si>
  <si>
    <t>143(5):1783-1790.e11</t>
  </si>
  <si>
    <t>https://pubmed.ncbi.nlm.nih.gov/30528616</t>
  </si>
  <si>
    <t>https://www.clinicalkey.com/content/playBy/pii?v=S0091-6749(18)31723-8</t>
  </si>
  <si>
    <t>['Colicino S', 'Munblit D', 'Minelli C', 'Custovic A', 'Cullinan P']</t>
  </si>
  <si>
    <t>Validation of childhood asthma predictive tools: A systematic review</t>
  </si>
  <si>
    <t>49(4):410-418</t>
  </si>
  <si>
    <t>https://pubmed.ncbi.nlm.nih.gov/30657220</t>
  </si>
  <si>
    <t>http://hdl.handle.net/10044/1/66761</t>
  </si>
  <si>
    <t>['Saglani S', 'Custovic A']</t>
  </si>
  <si>
    <t>Childhood Asthma: Advances Using Machine Learning and Mechanistic Studies</t>
  </si>
  <si>
    <t>199(4):414-422</t>
  </si>
  <si>
    <t>https://pubmed.ncbi.nlm.nih.gov/30571146</t>
  </si>
  <si>
    <t>https://www.atsjournals.org/doi/10.1164/rccm.201810-1956CI?url_ver=Z39.88-2003&amp;rfr_id=ori:rid:crossref.org&amp;rfr_dat=cr_pub  0pubmed</t>
  </si>
  <si>
    <t>['Papadopoulos NG', 'Čustović A', 'Cabana MD', 'Dell SD', 'Deschildre A', 'Hedlin G', 'Hossny E', 'Le Souëf P', 'Matricardi PM', 'Nieto A', 'Phipatanakul W', 'Pitrez PM', 'Pohunek P', 'Gavornikova M', 'Jaumont X', 'Price DB']</t>
  </si>
  <si>
    <t>Pediatric asthma: An unmet need for more effective, focused treatments</t>
  </si>
  <si>
    <t>15-Nov-2018</t>
  </si>
  <si>
    <t>30(1):7-16</t>
  </si>
  <si>
    <t>https://pubmed.ncbi.nlm.nih.gov/30312503</t>
  </si>
  <si>
    <t>https://europepmc.org/abstract/MED/30312503</t>
  </si>
  <si>
    <t>['Sonntag HJ', 'Filippi S', 'Pipis S', 'Custovic A']</t>
  </si>
  <si>
    <t>Blood Biomarkers of Sensitization and Asthma</t>
  </si>
  <si>
    <t>Frontiers in pediatrics</t>
  </si>
  <si>
    <t>7:251</t>
  </si>
  <si>
    <t>https://pubmed.ncbi.nlm.nih.gov/31275911</t>
  </si>
  <si>
    <t>https://europepmc.org/abstract/MED/31275911</t>
  </si>
  <si>
    <t>['Dharmage SC', 'Perret JL', 'Custovic A']</t>
  </si>
  <si>
    <t>Epidemiology of Asthma in Children and Adults</t>
  </si>
  <si>
    <t>7:246</t>
  </si>
  <si>
    <t>https://pubmed.ncbi.nlm.nih.gov/31275909</t>
  </si>
  <si>
    <t>https://europepmc.org/abstract/MED/31275909</t>
  </si>
  <si>
    <t>['Bousquet JJ', 'Schünemann HJ', 'Togias A', 'Erhola M', 'Hellings PW', 'Zuberbier T', 'Agache I', 'Ansotegui IJ', 'Anto JM', 'Bachert C', 'Becker S', 'Bedolla-Barajas M', 'Bewick M', 'Bosnic-Anticevich S', 'Bosse I', 'Boulet LP', 'Bourrez JM', 'Brusselle G', 'Chavannes N', 'Costa E', 'Cruz AA', 'Czarlewski W', 'Fokkens WJ', 'Fonseca JA', 'Gaga M', 'Haahtela T', 'Illario M', 'Klimek L', 'Kuna P', 'Kvedariene V', 'Le LTT', 'Larenas-Linnemann D', 'Laune D', 'Lourenço OM', 'Menditto E', 'Mullol J', 'Okamoto Y', 'Papadopoulos N', 'Pham-Thi N', 'Picard R', 'Pinnock H', 'Roche N', 'Roller-Wirnsberger RE', 'Rolland C', 'Samolinski B', 'Sheikh A', 'Toppila-Salmi S', 'Tsiligianni I', 'Valiulis A', 'Valovirta E', 'Vasankari T', 'Ventura MT', 'Walker S', 'Williams S', 'Akdis CA', 'Annesi-Maesano I', 'Arnavielhe S', 'Basagana X', 'Bateman E', 'Bedbrook A', 'Bennoor KS', 'Benveniste S', 'Bergmann KC', 'Bialek S', 'Billo N', 'Bindslev-Jensen C', 'Bjermer L', 'Blain H', 'Bonini M', 'Bonniaud P', 'Bouchard J', 'Briedis V', 'Brightling CE', 'Brozek J', 'Buhl R', 'Buonaiuto R', 'Canonica GW', 'Cardona V', 'Carriazo AM', 'Carr W', 'Cartier C', 'Casale T', 'Cecchi L', 'Cepeda Sarabia AM', 'Chkhartishvili E', 'Chu DK', 'Cingi C', 'Colgan E', 'de Sousa JC', 'Courbis AL', 'Custovic A', 'Cvetkosvki B', "D'Amato G", 'da Silva J', 'Dantas C', 'Dokic D', 'Dauvilliers Y', 'Dedeu A', 'De Feo G', 'Devillier P', 'Di Capua S', 'Dykewickz M', 'Dubakiene R', 'Ebisawa M', 'El-Gamal Y', 'Eller E', 'Emuzyte R', 'Farrell J', 'Fink-Wagner A', 'Fiocchi A', 'Fontaine JF', 'Gemicioğlu B', 'Schmid-Grendelmeir P', 'Gamkrelidze A', 'Garcia-Aymerich J', 'Gomez M', 'González Diaz S', 'Gotua M', 'Guldemond NA', 'Guzmán MA', 'Hajjam J', "O'B Hourihane J", 'Humbert M', 'Iaccarino G', 'Ierodiakonou D', 'Illario M', 'Ivancevich JC', 'Joos G', 'Jung KS', 'Jutel M', 'Kaidashev I', 'Kalayci O', 'Kardas P', 'Keil T', 'Khaitov M', 'Khaltaev N', 'Kleine-Tebbe J', 'Kowalski ML', 'Kritikos V', 'Kull I', 'Leonardini L', 'Lieberman P', 'Lipworth B', 'Lodrup Carlsen KC', 'Loureiro CC', 'Louis R', 'Mair A', 'Marien G', 'Mahboub B', 'Malva J', 'Manning P', 'De Manuel Keenoy E', 'Marshall GD', 'Masjedi MR', 'Maspero JF', 'Mathieu-Dupas E', 'Matricardi PM', 'Melén E', 'Melo-Gomes E', 'Meltzer EO', 'Menditto E', 'Mercier J', 'Miculinic N', 'Mihaltan F', 'Milenkovic B', 'Moda G', 'Mogica-Martinez MD', 'Mohammad Y', 'Montefort S', 'Monti R', 'Morais-Almeida M', 'Mösges R', 'Münter L', 'Muraro A', 'Murray R', 'Naclerio R', 'Napoli L', 'Namazova-Baranova L', 'Neffen H', 'Nekam K', 'Neou A', 'Novellino E', 'Nyembue D', "O'Hehir R", 'Ohta K', 'Okubo K', 'Onorato G', 'Ouedraogo S', 'Pali-Schöll I', 'Palkonen S', 'Panzner P', 'Park HS', 'Pépin JL', 'Pereira AM', 'Pfaar O', 'Paulino E', 'Phillips J', 'Picard R', 'Plavec D', 'Popov TA', 'Portejoie F', 'Price D', 'Prokopakis EP', 'Pugin B', 'Raciborski F', 'Rajabian-Söderlund R', 'Reitsma S', 'Rodo X', 'Romano A', 'Rosario N', 'Rottem M', 'Ryan D', 'Salimäki J', 'Sanchez-Borges MM', 'Sisul JC', 'Solé D', 'Somekh D', 'Sooronbaev T', 'Sova M', 'Spranger O', 'Stellato C', 'Stelmach R', 'Suppli Ulrik C', 'Thibaudon M', 'To T', 'Todo-Bom A', 'Tomazic PV', 'Valero AA', 'Valenta R', 'Valentin-Rostan M', 'van der Kleij R', 'Vandenplas O', 'Vezzani G', 'Viart F', 'Viegi G', 'Wallace D', 'Wagenmann M', 'Wang Y', 'Waserman S', 'Wickman M', 'Williams DM', 'Wong G', 'Wroczynski P', 'Yiallouros PK', 'Yorgancioglu A', 'Yusuf OM', 'Zar HJ', 'Zeng S', 'Zernotti M', 'Zhang L', 'Zhong NS', 'Zidarn M']</t>
  </si>
  <si>
    <t>Next-generation ARIA care pathways for rhinitis and asthma: a model for multimorbid chronic diseases</t>
  </si>
  <si>
    <t>9:44</t>
  </si>
  <si>
    <t>http://hdl.handle.net/10668/14503</t>
  </si>
  <si>
    <t>['Mahmoud O', 'Granell R', 'Tilling K', 'Minelli C', 'Garcia-Aymerich J', 'Holloway JW', 'Custovic A', 'Jarvis D', 'Sterne J', 'Henderson J']</t>
  </si>
  <si>
    <t>Association of Height Growth in Puberty with Lung Function. A Longitudinal Study</t>
  </si>
  <si>
    <t>15-Dec-2018</t>
  </si>
  <si>
    <t>198(12):1539-1548</t>
  </si>
  <si>
    <t>https://pubmed.ncbi.nlm.nih.gov/29995435</t>
  </si>
  <si>
    <t>https://www.atsjournals.org/doi/10.1164/rccm.201802-0274OC?url_ver=Z39.88-2003&amp;rfr_id=ori:rid:crossref.org&amp;rfr_dat=cr_pub  0pubmed</t>
  </si>
  <si>
    <t>['Fontanella S', 'Frainay C', 'Murray CS', 'Simpson A', 'Custovic A']</t>
  </si>
  <si>
    <t>Machine learning to identify pairwise interactions between specific IgE antibodies and their association with asthma: A cross-sectional analysis within a population-based birth cohort</t>
  </si>
  <si>
    <t>13-Nov-2018</t>
  </si>
  <si>
    <t>15(11):e1002691</t>
  </si>
  <si>
    <t>https://pubmed.ncbi.nlm.nih.gov/30422985</t>
  </si>
  <si>
    <t>https://europepmc.org/abstract/MED/30422985</t>
  </si>
  <si>
    <t>['Tang HH', 'Teo SM', 'Belgrave DC', 'Evans MD', 'Jackson DJ', 'Brozynska M', 'Kusel MM', 'Johnston SL', 'Gern JE', 'Lemanske RF', 'Simpson A', 'Custovic A', 'Sly PD', 'Holt PG', 'Holt KE', 'Inouye M']</t>
  </si>
  <si>
    <t>Trajectories of childhood immune development and respiratory health relevant to asthma and allergy</t>
  </si>
  <si>
    <t>15-Oct-2018</t>
  </si>
  <si>
    <t>7:e35856</t>
  </si>
  <si>
    <t>https://pubmed.ncbi.nlm.nih.gov/30320550</t>
  </si>
  <si>
    <t>https://europepmc.org/abstract/MED/30320550</t>
  </si>
  <si>
    <t>['Jolliffe DA', 'Greiller CL', 'Mein CA', 'Hoti M', 'Bakhsoliani E', 'Telcian AG', 'Simpson A', 'Barnes NC', 'Curtin JA', 'Custovic A', 'Johnston SL', 'Griffiths CJ', 'Walton RT', 'Martineau AR']</t>
  </si>
  <si>
    <t>Vitamin D receptor genotype influences risk of upper respiratory infection</t>
  </si>
  <si>
    <t>22-Aug-2018</t>
  </si>
  <si>
    <t>The British journal of nutrition</t>
  </si>
  <si>
    <t>120(8):891-900</t>
  </si>
  <si>
    <t>https://pubmed.ncbi.nlm.nih.gov/30132432</t>
  </si>
  <si>
    <t>https://www.cambridge.org/core/product/identifier/S000711451800209X/type/journal_article</t>
  </si>
  <si>
    <t>['Howard R', 'Belgrave D', 'Papastamoulis P', 'Simpson A', 'Rattray M', 'Custovic A']</t>
  </si>
  <si>
    <t>Evolution of IgE responses to multiple allergen components throughout childhood</t>
  </si>
  <si>
    <t>9-Feb-2018</t>
  </si>
  <si>
    <t>142(4):1322-1330</t>
  </si>
  <si>
    <t>https://pubmed.ncbi.nlm.nih.gov/29428391</t>
  </si>
  <si>
    <t>https://www.clinicalkey.com/content/playBy/pii?v=S0091-6749(18)30216-1</t>
  </si>
  <si>
    <t>['Bulfone-Paus S', 'Bahri R', 'Shamji MH', 'Custovic A', 'Turner PJ']</t>
  </si>
  <si>
    <t>25-Jul-2018</t>
  </si>
  <si>
    <t>142(3):1019</t>
  </si>
  <si>
    <t>https://pubmed.ncbi.nlm.nih.gov/30055830</t>
  </si>
  <si>
    <t>https://www.clinicalkey.com/content/playBy/pii?v=S0091-6749(18)30931-X</t>
  </si>
  <si>
    <t>['Bahri R', 'Custovic A', 'Korosec P', 'Tsoumani M', 'Barron M', 'Wu J', 'Sayers R', 'Weimann A', 'Ruiz-Garcia M', 'Patel N', 'Robb A', 'Shamji MH', 'Fontanella S', 'Silar M', 'Mills ENC', 'Simpson A', 'Turner PJ', 'Bulfone-Paus S']</t>
  </si>
  <si>
    <t>Mast cell activation test in the diagnosis of allergic disease and anaphylaxis</t>
  </si>
  <si>
    <t>5-Mar-2018</t>
  </si>
  <si>
    <t>142(2):485-496.e16</t>
  </si>
  <si>
    <t>https://pubmed.ncbi.nlm.nih.gov/29518421</t>
  </si>
  <si>
    <t>https://www.clinicalkey.com/content/playBy/pii?v=S0091-6749(18)30308-7</t>
  </si>
  <si>
    <t>['Belgrave DCM', 'Granell R', 'Turner SW', 'Curtin JA', 'Buchan IE', 'Le Souëf PN', 'Simpson A', 'Henderson AJ', 'Custovic A']</t>
  </si>
  <si>
    <t>Lung function trajectories from pre-school age to adulthood and their associations with early life factors: a retrospective analysis of three population-based birth cohort studies</t>
  </si>
  <si>
    <t>5-Apr-2018</t>
  </si>
  <si>
    <t>6(7):526-534</t>
  </si>
  <si>
    <t>https://pubmed.ncbi.nlm.nih.gov/29628377</t>
  </si>
  <si>
    <t>https://www.clinicalkey.com/content/playBy/pii?v=S2213-2600(18)30099-7</t>
  </si>
  <si>
    <t>['Schwarze J', 'Openshaw P', 'Jha A', 'Del Giacco SR', 'Firinu D', 'Tsilochristou O', 'Roberts G', 'Selby A', 'Akdis C', 'Agache I', 'Custovic A', 'Heffler E', 'Pinna G', 'Khaitov M', 'Nikonova A', 'Papadopoulos N', 'Akhlaq A', 'Nurmatov U', 'Renz H', 'Sheikh A', 'Skevaki C']</t>
  </si>
  <si>
    <t>Influenza burden, prevention, and treatment in asthma-A scoping review by the EAACI Influenza in asthma task force</t>
  </si>
  <si>
    <t>26-Jan-2018</t>
  </si>
  <si>
    <t>73(6):1151-1181</t>
  </si>
  <si>
    <t>Journal Article | Meta-Analysis | Research Support, Non-U.S. Gov't | Review</t>
  </si>
  <si>
    <t>https://pubmed.ncbi.nlm.nih.gov/29105786</t>
  </si>
  <si>
    <t>http://hdl.handle.net/10044/1/54810</t>
  </si>
  <si>
    <t>['Custovic A', 'Belgrave D', 'Lin L', 'Bakhsoliani E', 'Telcian AG', 'Solari R', 'Murray CS', 'Walton RP', 'Curtin J', 'Edwards MR', 'Simpson A', 'Rattray M', 'Johnston SL']</t>
  </si>
  <si>
    <t>Cytokine Responses to Rhinovirus and Development of Asthma, Allergic Sensitization, and Respiratory Infections during Childhood</t>
  </si>
  <si>
    <t>197(10):1265-1274</t>
  </si>
  <si>
    <t>https://pubmed.ncbi.nlm.nih.gov/29466680</t>
  </si>
  <si>
    <t>https://www.atsjournals.org/doi/10.1164/rccm.201708-1762OC?url_ver=Z39.88-2003&amp;rfr_id=ori:rid:crossref.org&amp;rfr_dat=cr_pub  0pubmed</t>
  </si>
  <si>
    <t>['Korošec P', 'Gibbs BF', 'Rijavec M', 'Custovic A', 'Turner PJ']</t>
  </si>
  <si>
    <t>Important and specific role for basophils in acute allergic reactions</t>
  </si>
  <si>
    <t>48(5):502-512</t>
  </si>
  <si>
    <t>https://pubmed.ncbi.nlm.nih.gov/29431885</t>
  </si>
  <si>
    <t>https://europepmc.org/abstract/MED/29431885</t>
  </si>
  <si>
    <t>['Oksel C', 'Custovic A']</t>
  </si>
  <si>
    <t>Development of allergic sensitization and its relevance to paediatric asthma</t>
  </si>
  <si>
    <t>18(2):109-116</t>
  </si>
  <si>
    <t>https://pubmed.ncbi.nlm.nih.gov/29389732</t>
  </si>
  <si>
    <t>https://www.ingentaconnect.com/openurl?genre=article&amp;issn=&amp;volume=18&amp;issue=2&amp;spage=109&amp;aulast=Oksel</t>
  </si>
  <si>
    <t>['Ziyab AH', 'Hankinson J', 'Ewart S', 'Schauberger E', 'Kopec-Harding K', 'Zhang H', 'Custovic A', 'Arshad H', 'Simpson A', 'Karmaus WJ']</t>
  </si>
  <si>
    <t>Epistasis between FLG and IL4R Genes on the Risk of Allergic Sensitization: Results from Two Population-Based Birth Cohort Studies</t>
  </si>
  <si>
    <t>19-Feb-2018</t>
  </si>
  <si>
    <t>8(1):3221</t>
  </si>
  <si>
    <t>https://pubmed.ncbi.nlm.nih.gov/29459738</t>
  </si>
  <si>
    <t>https://europepmc.org/abstract/MED/29459738</t>
  </si>
  <si>
    <t>['Wise SK', 'Lin SY', 'Toskala E', 'Orlandi RR', 'Akdis CA', 'Alt JA', 'Azar A', 'Baroody FM', 'Bachert C', 'Canonica GW', 'Chacko T', 'Cingi C', 'Ciprandi G', 'Corey J', 'Cox LS', 'Creticos PS', 'Custovic A', 'Damask C', 'DeConde A', 'DelGaudio JM', 'Ebert CS', 'Eloy JA', 'Flanagan CE', 'Fokkens WJ', 'Franzese C', 'Gosepath J', 'Halderman A', 'Hamilton RG', 'Hoffman HJ', 'Hohlfeld JM', 'Houser SM', 'Hwang PH', 'Incorvaia C', 'Jarvis D', 'Khalid AN', 'Kilpeläinen M', 'Kingdom TT', 'Krouse H', 'Larenas-Linnemann D', 'Laury AM', 'Lee SE', 'Levy JM', 'Luong AU', 'Marple BF', 'McCoul ED', 'McMains KC', 'Melén E', 'Mims JW', 'Moscato G', 'Mullol J', 'Nelson HS', 'Patadia M', 'Pawankar R', 'Pfaar O', 'Platt MP', 'Reisacher W', 'Rondón C', 'Rudmik L', 'Ryan M', 'Sastre J', 'Schlosser RJ', 'Settipane RA', 'Sharma HP', 'Sheikh A', 'Smith TL', 'Tantilipikorn P', 'Tversky JR', 'Veling MC', 'Wang Y', 'Westman M', 'Wickman M', 'Zacharek M']</t>
  </si>
  <si>
    <t>International Consensus Statement on Allergy and Rhinology: Allergic Rhinitis</t>
  </si>
  <si>
    <t>8(2):108-352</t>
  </si>
  <si>
    <t>https://pubmed.ncbi.nlm.nih.gov/29438602</t>
  </si>
  <si>
    <t>http://hdl.handle.net/10668/12126</t>
  </si>
  <si>
    <t>['Ihuoma H', 'Belgrave DC', 'Murray CS', 'Foden P', 'Simpson A', 'Custovic A']</t>
  </si>
  <si>
    <t>Cat ownership, cat allergen exposure, and trajectories of sensitization and asthma throughout childhood</t>
  </si>
  <si>
    <t>141(2):820-822.e7</t>
  </si>
  <si>
    <t>Letter | Observational Study | Research Support, Non-U.S. Gov't</t>
  </si>
  <si>
    <t>https://pubmed.ncbi.nlm.nih.gov/29111216</t>
  </si>
  <si>
    <t>https://www.clinicalkey.com/content/playBy/pii?v=S0091-6749(17)31653-6</t>
  </si>
  <si>
    <t>['Pavord ID', 'Beasley R', 'Agusti A', 'Anderson GP', 'Bel E', 'Brusselle G', 'Cullinan P', 'Custovic A', 'Ducharme FM', 'Fahy JV', 'Frey U', 'Gibson P', 'Heaney LG', 'Holt PG', 'Humbert M', 'Lloyd CM', 'Marks G', 'Martinez FD', 'Sly PD', 'von Mutius E', 'Wenzel S', 'Zar HJ', 'Bush A']</t>
  </si>
  <si>
    <t>After asthma: redefining airways diseases</t>
  </si>
  <si>
    <t>27-Jan-2018</t>
  </si>
  <si>
    <t>11-Sep-2017</t>
  </si>
  <si>
    <t>391(10118):350-400</t>
  </si>
  <si>
    <t>https://pubmed.ncbi.nlm.nih.gov/28911920</t>
  </si>
  <si>
    <t>https://www.clinicalkey.com/content/playBy/pii?v=S0140-6736(17)30879-6</t>
  </si>
  <si>
    <t>['Bousquet J', 'Agache I', 'Aliberti MR', 'Angles R', 'Annesi-Maesano I', 'Anto JM', 'Arnavielhe S', 'Asayag E', 'Bacci E', 'Bedbrook A', 'Bachert C', 'Baroni I', 'Barreto BA', 'Bedolla-Barajas M', 'Bergmann KC', 'Bertorello L', 'Bewick M', 'Bieber T', 'Birov S', 'Bindslev-Jensen C', 'Blua A', 'Bochenska Marciniak M', 'Bogus-Buczynska I', 'Bosnic-Anticevich S', 'Bosse I', 'Bourret R', 'Bucca C', 'Buonaiuto R', 'Burguete Cabanas MT', 'Caillaud D', 'Caimmi DP', 'Caiazza D', 'Camargos P', 'Canfora G', 'Cardona V', 'Carriazo AM', 'Cartier C', 'Castellano G', 'Chavannes NH', 'Cecci L', 'Ciaravolo MM', 'Cingi C', 'Ciceran A', 'Colas L', 'Colgan E', 'Coll J', 'Conforti D', 'Correia de Sousa J', 'Cortés-Grimaldo RM', 'Corti F', 'Costa E', 'Courbis AL', 'Cousein E', 'Cruz AA', 'Custovic A', 'Cvetkovski B', 'Dario C', 'da Silva J', 'Dauvilliers Y', 'De Blay F', 'Dedeu T', 'De Feo G', 'De Martino B', 'Demoly P', 'De Vries G', 'Di Capua Ercolano S', 'Di Carluccio N', 'Doulapsi M', 'Dray G', 'Dubakiene R', 'Eller E', 'Emuzyte R', 'Espinoza-Contreras JG', 'Estrada-Cardona A', 'Farrell J', 'Farsi A', 'Ferrero J', 'Fokkens WJ', 'Fonseca J', 'Fontaine JF', 'Forti S', 'Gálvez-Romero JL', 'García-Cobas CI', 'Garcia Cruz MH', 'Gemicioğlu B', 'Gerth van Wijk R', 'Guidacci M', 'Gómez-Vera J', 'Guldemond NA', 'Gutter Z', 'Haahtela T', 'Hajjam J', 'Hellings PW', 'Hernández-Velázquez L', 'Illario M', 'Ivancevich JC', 'Jares E', 'Joos G', 'Just J', 'Kalayci O', 'Kalyoncu AF', 'Karjalainen J', 'Keil T', 'Khaltaev N', 'Klimek L', 'Kritikos V', 'Kull I', 'Kuna P', 'Kvedariene V', 'Kolek V', 'Krzych-Fałta E', 'Kupczyk M', 'Lacwik P', 'La Grutta S', 'Larenas-Linnemann D', 'Laune D', 'Lauri D', 'Lavrut J', 'Lessa M', 'Levato G', 'Lewis L', 'Lieten I', 'Lipiec A', 'Louis R', 'Luna-Pech JA', 'Magnan A', 'Malva J', 'Maspero JF', 'Matta-Campos JJ', 'Mayora O', 'Medina-Ávalos MA', 'Melén E', 'Menditto E', 'Millot-Keurinck J', 'Moda G', 'Morais-Almeida M', 'Mösges R', 'Mota-Pinto A', 'Mullol J', 'Muraro A', 'Murray R', 'Noguès M', 'Nalin M', 'Napoli L', 'Neffen H', "O'Hehir RE", 'Onorato GL', 'Palkonen S', 'Papadopoulos NG', 'Passalacqua G', 'Pépin JL', 'Pereira AM', 'Persico M', 'Pfaar O', 'Pozzi AC', 'Prokopakis E', 'Pugin B', 'Raciborski F', 'Rimmer J', 'Rizzo JA', 'Robalo-Cordeiro C', 'Rodríguez-González M', 'Rolla G', 'Roller-Wirnsberger RE', 'Romano A', 'Romano M', 'Romano MR', 'Salimäki J', 'Samolinski B', 'Serpa FS', 'Shamai S', 'Sierra M', 'Sova M', 'Sorlini M', 'Stellato C', 'Stelmach R', 'Strandberg T', 'Stroetmann V', 'Stukas R', 'Szylling A', 'Tan R', 'Tibaldi V', 'Todo-Bom A', 'Toppila-Salmi S', 'Tomazic P', 'Trama U', 'Triggiani M', 'Valero A', 'Valovirta E', 'Valiulis A', 'van Eerd M', 'Vasankari T', 'Vatrella A', 'Ventura MT', 'Verissimo MT', 'Viart F', 'Williams S', 'Wagenmann M', 'Wanscher C', 'Westman M', 'Wickman M', 'Young I', 'Yorgancioglu A', 'Zernotti E', 'Zuberbier T', 'Zurkuhlen A', 'De Oliviera B', 'Senn A']</t>
  </si>
  <si>
    <t>Transfer of innovation on allergic rhinitis and asthma multimorbidity in the elderly (MACVIA-ARIA) - EIP on AHA Twinning Reference Site (GARD research demonstration project)</t>
  </si>
  <si>
    <t>24-Aug-2017</t>
  </si>
  <si>
    <t>73(1):77-92</t>
  </si>
  <si>
    <t>https://pubmed.ncbi.nlm.nih.gov/28600902</t>
  </si>
  <si>
    <t>http://hdl.handle.net/10668/11291</t>
  </si>
  <si>
    <t>['Demenais F', 'Margaritte-Jeannin P', 'Barnes KC', 'Cookson WOC', 'Altmüller J', 'Ang W', 'Barr RG', 'Beaty TH', 'Becker AB', 'Beilby J', 'Bisgaard H', 'Bjornsdottir US', 'Bleecker E', 'Bønnelykke K', 'Boomsma DI', 'Bouzigon E', 'Brightling CE', 'Brossard M', 'Brusselle GG', 'Burchard E', 'Burkart KM', 'Bush A', 'Chan-Yeung M', 'Chung KF', 'Couto Alves A', 'Curtin JA', 'Custovic A', 'Daley D', 'de Jongste JC', 'Del-Rio-Navarro BE', 'Donohue KM', 'Duijts L', 'Eng C', 'Eriksson JG', 'Farrall M', 'Fedorova Y', 'Feenstra B', 'Ferreira MA', 'Freidin MB', 'Gajdos Z', 'Gauderman J', 'Gehring U', 'Geller F', 'Genuneit J', 'Gharib SA', 'Gilliland F', 'Granell R', 'Graves PE', 'Gudbjartsson DF', 'Haahtela T', 'Heckbert SR', 'Heederik D', 'Heinrich J', 'Heliövaara M', 'Henderson J', 'Himes BE', 'Hirose H', 'Hirschhorn JN', 'Hofman A', 'Holt P', 'Hottenga J', 'Hudson TJ', 'Hui J', 'Imboden M', 'Ivanov V', 'Jaddoe VWV', 'James A', 'Janson C', 'Jarvelin MR', 'Jarvis D', 'Jones G', 'Jonsdottir I', 'Jousilahti P', 'Kabesch M', 'Kähönen M', 'Kantor DB', 'Karunas AS', 'Khusnutdinova E', 'Koppelman GH', 'Kozyrskyj AL', 'Kreiner E', 'Kubo M', 'Kumar R', 'Kumar A', 'Kuokkanen M', 'Lahousse L', 'Laitinen T', 'Laprise C', 'Lathrop M', 'Lau S', 'Lee YA', 'Lehtimäki T', 'Letort S', 'Levin AM', 'Li G', 'Liang L', 'Loehr LR', 'London SJ', 'Loth DW', 'Manichaikul A', 'Marenholz I', 'Martinez FJ', 'Matheson MC', 'Mathias RA', 'Matsumoto K', 'Mbarek H', 'McArdle WL', 'Melbye M', 'Melén E', 'Meyers D', 'Michel S', 'Mohamdi H', 'Musk AW', 'Myers RA', 'Nieuwenhuis MAE', 'Noguchi E', "O'Connor GT", 'Ogorodova LM', 'Palmer CD', 'Palotie A', 'Park JE', 'Pennell CE', 'Pershagen G', 'Polonikov A', 'Postma DS', 'Probst-Hensch N', 'Puzyrev VP', 'Raby BA', 'Raitakari OT', 'Ramasamy A', 'Rich SS', 'Robertson CF', 'Romieu I', 'Salam MT', 'Salomaa V', 'Schlünssen V', 'Scott R', 'Selivanova PA', 'Sigsgaard T', 'Simpson A', 'Siroux V', 'Smith LJ', 'Solodilova M', 'Standl M', 'Stefansson K', 'Strachan DP', 'Stricker BH', 'Takahashi A', 'Thompson PJ', 'Thorleifsson G', 'Thorsteinsdottir U', 'Tiesler CMT', 'Torgerson DG', 'Tsunoda T', 'Uitterlinden AG', 'van der Valk RJP', 'Vaysse A', 'Vedantam S', 'von Berg A', 'von Mutius E', 'Vonk JM', 'Waage J', 'Wareham NJ', 'Weiss ST', 'White WB', 'Wickman M', 'Widén E', 'Willemsen G', 'Williams LK', 'Wouters IM', 'Yang JJ', 'Zhao JH', 'Moffatt MF', 'Ober C', 'Nicolae DL']</t>
  </si>
  <si>
    <t>Multiancestry association study identifies new asthma risk loci that colocalize with immune-cell enhancer marks</t>
  </si>
  <si>
    <t>50(1):42-53</t>
  </si>
  <si>
    <t>https://pubmed.ncbi.nlm.nih.gov/29273806</t>
  </si>
  <si>
    <t>https://europepmc.org/abstract/MED/29273806</t>
  </si>
  <si>
    <t>['Turner S', 'Custovic A', 'Ghazal P', 'Grigg J', 'Gore M', 'Henderson J', 'Lloyd CM', 'Marsland B', 'Power UF', 'Roberts G', 'Saglani S', 'Schwarze J', 'Shields M', 'Bush A']</t>
  </si>
  <si>
    <t>Pulmonary epithelial barrier and immunological functions at birth and in early life - key determinants of the development of asthma?  A description of the protocol for the Breathing Together study</t>
  </si>
  <si>
    <t>17-May-2018</t>
  </si>
  <si>
    <t>Wellcome open research</t>
  </si>
  <si>
    <t>3:60</t>
  </si>
  <si>
    <t>https://pubmed.ncbi.nlm.nih.gov/30191183</t>
  </si>
  <si>
    <t>https://europepmc.org/abstract/MED/30191183</t>
  </si>
  <si>
    <t>['Oksel C', 'Haider S', 'Fontanella S', 'Frainay C', 'Custovic A']</t>
  </si>
  <si>
    <t>Classification of Pediatric Asthma: From Phenotype Discovery to Clinical Practice</t>
  </si>
  <si>
    <t>6:258</t>
  </si>
  <si>
    <t>https://pubmed.ncbi.nlm.nih.gov/30298124</t>
  </si>
  <si>
    <t>https://europepmc.org/abstract/MED/30298124</t>
  </si>
  <si>
    <t>['Wickman M', 'Lupinek C', 'Andersson N', 'Belgrave D', 'Asarnoj A', 'Benet M', 'Pinart M', 'Wieser S', 'Garcia-Aymerich J', 'Baar A', 'Pershagen G', 'Simpson A', 'Kull I', 'Bergström A', 'Melén E', 'Hamsten C', 'Antó JM', 'Bousquet J', 'Custovic A', 'Valenta R', 'van Hage M']</t>
  </si>
  <si>
    <t>Detection of IgE Reactivity to a Handful of Allergen Molecules in Early Childhood Predicts Respiratory Allergy in Adolescence</t>
  </si>
  <si>
    <t>14-Nov-2017</t>
  </si>
  <si>
    <t>26:91-99</t>
  </si>
  <si>
    <t>https://pubmed.ncbi.nlm.nih.gov/29221963</t>
  </si>
  <si>
    <t>https://www.clinicalkey.com/content/playBy/pii?v=S2352-3964(17)30452-8</t>
  </si>
  <si>
    <t>['Murray C', 'Foden P', 'Lowe L', 'Durrington H', 'Custovic A', 'Simpson A']</t>
  </si>
  <si>
    <t>Diagnosis of asthma in symptomatic children based on measures of lung function: an analysis of data from a population-based birth cohort study</t>
  </si>
  <si>
    <t>1(2):114-123</t>
  </si>
  <si>
    <t>https://pubmed.ncbi.nlm.nih.gov/29034296</t>
  </si>
  <si>
    <t>https://linkinghub.elsevier.com/retrieve/pii/S2352-4642(17)30008-1</t>
  </si>
  <si>
    <t>['Gold DR', 'Adamkiewicz G', 'Arshad SH', 'Celedón JC', 'Chapman MD', 'Chew GL', 'Cook DN', 'Custovic A', 'Gehring U', 'Gern JE', 'Johnson CC', 'Kennedy S', 'Koutrakis P', 'Leaderer B', 'Mitchell H', 'Litonjua AA', 'Mueller GA', "O'Connor GT", 'Ownby D', 'Phipatanakul W', 'Persky V', 'Perzanowski MS', 'Ramsey CD', 'Salo PM', 'Schwaninger JM', 'Sordillo JE', 'Spira A', 'Suglia SF', 'Togias A', 'Zeldin DC', 'Matsui EC']</t>
  </si>
  <si>
    <t>NIAID, NIEHS, NHLBI, and MCAN Workshop Report: The indoor environment and childhood asthma-implications for home environmental intervention in asthma prevention and management</t>
  </si>
  <si>
    <t>140(4):933-949</t>
  </si>
  <si>
    <t>https://pubmed.ncbi.nlm.nih.gov/28502823</t>
  </si>
  <si>
    <t>https://www.clinicalkey.com/content/playBy/pii?v=S0091-6749(17)30748-0</t>
  </si>
  <si>
    <t>['Kreiner E', 'Waage J', 'Standl M', 'Brix S', 'Pers TH', 'Couto Alves A', 'Warrington NM', 'Tiesler CMT', 'Fuertes E', 'Franke L', 'Hirschhorn JN', 'James A', 'Simpson A', 'Tung JY', 'Koppelman GH', 'Postma DS', 'Pennell CE', 'Jarvelin MR', 'Custovic A', 'Timpson N', 'Ferreira MA', 'Strachan DP', 'Henderson J', 'Hinds D', 'Bisgaard H', 'Bønnelykke K']</t>
  </si>
  <si>
    <t>Shared genetic variants suggest common pathways in allergy and autoimmune diseases</t>
  </si>
  <si>
    <t>8-Feb-2017</t>
  </si>
  <si>
    <t>140(3):771-781</t>
  </si>
  <si>
    <t>https://pubmed.ncbi.nlm.nih.gov/28188724</t>
  </si>
  <si>
    <t>https://www.clinicalkey.com/content/playBy/pii?v=S0091-6749(17)30207-5</t>
  </si>
  <si>
    <t>['DeVries A', 'Wlasiuk G', 'Miller SJ', 'Bosco A', 'Stern DA', 'Lohman IC', 'Rothers J', 'Jones AC', 'Nicodemus-Johnson J', 'Vasquez MM', 'Curtin JA', 'Simpson A', 'Custovic A', 'Jackson DJ', 'Gern JE', 'Lemanske RF Jr', 'Guerra S', 'Wright AL', 'Ober C', 'Halonen M', 'Vercelli D']</t>
  </si>
  <si>
    <t>Epigenome-wide analysis links SMAD3 methylation at birth to asthma in children of asthmatic mothers</t>
  </si>
  <si>
    <t>140(2):534-542</t>
  </si>
  <si>
    <t>https://pubmed.ncbi.nlm.nih.gov/28011059</t>
  </si>
  <si>
    <t>https://www.clinicalkey.com/content/playBy/pii?v=S0091-6749(16)32459-9</t>
  </si>
  <si>
    <t>['Deliu M', 'Belgrave D', 'Sperrin M', 'Buchan I', 'Custovic A']</t>
  </si>
  <si>
    <t>Asthma phenotypes in childhood</t>
  </si>
  <si>
    <t>18-Nov-2016</t>
  </si>
  <si>
    <t>Expert review of clinical immunology</t>
  </si>
  <si>
    <t>13(7):705-713</t>
  </si>
  <si>
    <t>https://pubmed.ncbi.nlm.nih.gov/27817211</t>
  </si>
  <si>
    <t>http://hdl.handle.net/10044/1/42965</t>
  </si>
  <si>
    <t>['Bush A', 'Custovic A']</t>
  </si>
  <si>
    <t>Formula one: best is no formula</t>
  </si>
  <si>
    <t>49(5):1700105</t>
  </si>
  <si>
    <t>https://pubmed.ncbi.nlm.nih.gov/28461302</t>
  </si>
  <si>
    <t>http://erj.ersjournals.com/cgi/pmidlookup?view=long&amp;pmid=28461302</t>
  </si>
  <si>
    <t>['Belgrave D', 'Henderson J', 'Simpson A', 'Buchan I', 'Bishop C', 'Custovic A']</t>
  </si>
  <si>
    <t>Disaggregating asthma: Big investigation versus big data</t>
  </si>
  <si>
    <t>139(2):400-407</t>
  </si>
  <si>
    <t>https://pubmed.ncbi.nlm.nih.gov/27871876</t>
  </si>
  <si>
    <t>https://www.clinicalkey.com/content/playBy/pii?v=S0091-6749(16)31345-8</t>
  </si>
  <si>
    <t>['Del Giacco SR', 'Bakirtas A', 'Bel E', 'Custovic A', 'Diamant Z', 'Hamelmann E', 'Heffler E', 'Kalayci Ö', 'Saglani S', 'Sergejeva S', 'Seys S', 'Simpson A', 'Bjermer L']</t>
  </si>
  <si>
    <t>Allergy in severe asthma</t>
  </si>
  <si>
    <t>23-Nov-2016</t>
  </si>
  <si>
    <t>72(2):207-220</t>
  </si>
  <si>
    <t>https://pubmed.ncbi.nlm.nih.gov/27775836</t>
  </si>
  <si>
    <t>http://hdl.handle.net/10044/1/42952</t>
  </si>
  <si>
    <t>['Bousquet J', 'Onorato GL', 'Bachert C', 'Barbolini M', 'Bedbrook A', 'Bjermer L', 'de Sousa JC', 'Chavannes NH', 'Cruz AA', 'De Manuel Keenoy E', 'Devillier P', 'Fonseca J', 'Hun S', 'Kostka T', 'Hellings PW', 'Illario M', 'Ivancevich JC', 'Larenas-Linnemann D', 'Millot-Keurinck J', 'Ryan D', 'Samolinski B', 'Sheikh A', 'Yorgancioglu A', 'Agache I', 'Arnavielhe S', 'Bewick M', 'Annesi-Maesano I', 'Anto JM', 'Bergmann KC', 'Bindslev-Jensen C', 'Bosnic-Anticevich S', 'Bouchard J', 'Caimmi DP', 'Camargos P', 'Canonica GW', 'Cardona V', 'Carriazo AM', 'Cingi C', 'Colgan E', 'Custovic A', 'Dahl R', 'Demoly P', 'De Vries G', 'Fokkens WJ', 'Fontaine JF', 'Gemicioğlu B', 'Guldemond N', 'Gutter Z', 'Haahtela T', 'Hellqvist-Dahl B', 'Jares E', 'Joos G', 'Just J', 'Khaltaev N', 'Keil T', 'Klimek L', 'Kowalski ML', 'Kull I', 'Kuna P', 'Kvedariene V', 'Laune D', 'Louis R', 'Magnan A', 'Malva J', 'Mathieu-Dupas E', 'Melén E', 'Menditto E', 'Morais-Almeida M', 'Mösges R', 'Mullol J', 'Murray R', 'Neffen H', "O'Hehir R", 'Palkonen S', 'Papadopoulos NG', 'Passalacqua G', 'Pépin JL', 'Portejoie F', 'Price D', 'Pugin B', 'Raciborski F', 'Simons FER', 'Sova M', 'Spranger O', 'Stellato C', 'Todo Bom A', 'Tomazic PV', 'Triggiani M', 'Valero A', 'Valovirta E', 'VandenPlas O', 'Valiulis A', 'van Eerd M', 'Ventura MT', 'Wickman M', 'Young I', 'Zuberbier T', 'Zurkuhlen A', 'Senn A']</t>
  </si>
  <si>
    <t>CHRODIS criteria applied to the MASK (MACVIA-ARIA Sentinel NetworK) Good Practice in allergic rhinitis: a SUNFRAIL report</t>
  </si>
  <si>
    <t>23-Oct-2017</t>
  </si>
  <si>
    <t>7:37</t>
  </si>
  <si>
    <t>https://pubmed.ncbi.nlm.nih.gov/29075437</t>
  </si>
  <si>
    <t>http://hdl.handle.net/10668/11736</t>
  </si>
  <si>
    <t>['Bousquet J', 'Farrell J', 'Crooks G', 'Hellings P', 'Bel EH', 'Bewick M', 'Chavannes NH', 'de Sousa JC', 'Cruz AA', 'Haahtela T', 'Joos G', 'Khaltaev N', 'Malva J', 'Muraro A', 'Nogues M', 'Palkonen S', 'Pedersen S', 'Robalo-Cordeiro C', 'Samolinski B', 'Strandberg T', 'Valiulis A', 'Yorgancioglu A', 'Zuberbier T', 'Bedbrook A', 'Aberer W', 'Adachi M', 'Agusti A', 'Akdis CA', 'Akdis M', 'Ankri J', 'Alonso A', 'Annesi-Maesano I', 'Ansotegui IJ', 'Anto JM', 'Arnavielhe S', 'Arshad H', 'Bai C', 'Baiardini I', 'Bachert C', 'Baigenzhin AK', 'Barbara C', 'Bateman ED', 'Beghé B', 'Kheder AB', 'Bennoor KS', 'Benson M', 'Bergmann KC', 'Bieber T', 'Bindslev-Jensen C', 'Bjermer L', 'Blain H', 'Blasi F', 'Boner AL', 'Bonini M', 'Bonini S', 'Bosnic-Anticevitch S', 'Boulet LP', 'Bourret R', 'Bousquet PJ', 'Braido F', 'Briggs AH', 'Brightling CE', 'Brozek J', 'Buhl R', 'Burney PG', 'Bush A', 'Caballero-Fonseca F', 'Caimmi D', 'Calderon MA', 'Calverley PM', 'Camargos PAM', 'Canonica GW', 'Camuzat T', 'Carlsen KH', 'Carr W', 'Carriazo A', 'Casale T', 'Cepeda Sarabia AM', 'Chatzi L', 'Chen YZ', 'Chiron R', 'Chkhartishvili E', 'Chuchalin AG', 'Chung KF', 'Ciprandi G', 'Cirule I', 'Cox L', 'Costa DJ', 'Custovic A', 'Dahl R', 'Dahlen SE', 'Darsow U', 'De Carlo G', 'De Blay F', 'Dedeu T', 'Deleanu D', 'De Manuel Keenoy E', 'Demoly P', 'Denburg JA', 'Devillier P', 'Didier A', 'Dinh-Xuan AT', 'Djukanovic R', 'Dokic D', 'Douagui H', 'Dray G', 'Dubakiene R', 'Durham SR', 'Dykewicz MS', 'El-Gamal Y', 'Emuzyte R', 'Fabbri LM', 'Fletcher M', 'Fiocchi A', 'Fink Wagner A', 'Fonseca J', 'Fokkens WJ', 'Forastiere F', 'Frith P', 'Gaga M', 'Gamkrelidze A', 'Garces J', 'Garcia-Aymerich J', 'Gemicioğlu B', 'Gereda JE', 'González Diaz S', 'Gotua M', 'Grisle I', 'Grouse L', 'Gutter Z', 'Guzmán MA', 'Heaney LG', 'Hellquist-Dahl B', 'Henderson D', 'Hendry A', 'Heinrich J', 'Heve D', 'Horak F', 'Hourihane JOB', 'Howarth P', 'Humbert M', 'Hyland ME', 'Illario M', 'Ivancevich JC', 'Jardim JR', 'Jares EJ', 'Jeandel C', 'Jenkins C', 'Johnston SL', 'Jonquet O', 'Julge K', 'Jung KS', 'Just J', 'Kaidashev I', 'Khaitov MR', 'Kalayci O', 'Kalyoncu AF', 'Keil T', 'Keith PK', 'Klimek L', "Koffi N'Goran B", 'Kolek V', 'Koppelman GH', 'Kowalski ML', 'Kull I', 'Kuna P', 'Kvedariene V', 'Lambrecht B', 'Lau S', 'Larenas-Linnemann D', 'Laune D', 'Le LTT', 'Lieberman P', 'Lipworth B', 'Li J', 'Lodrup Carlsen K', 'Louis R', 'MacNee W', 'Magard Y', 'Magnan A', 'Mahboub B', 'Mair A', 'Majer I', 'Makela MJ', 'Manning P', 'Mara S', 'Marshall GD', 'Masjedi MR', 'Matignon P', 'Maurer M', 'Mavale-Manuel S', 'Melén E', 'Melo-Gomes E', 'Meltzer EO', 'Menzies-Gow A', 'Merk H', 'Michel JP', 'Miculinic N', 'Mihaltan F', 'Milenkovic B', 'Mohammad GMY', 'Molimard M', 'Momas I', 'Montilla-Santana A', 'Morais-Almeida M', 'Morgan M', 'Mösges R', 'Mullol J', 'Nafti S', 'Namazova-Baranova L', 'Naclerio R', 'Neou A', 'Neffen H', 'Nekam K', 'Niggemann B', 'Ninot G', 'Nyembue TD', "O'Hehir RE", 'Ohta K', 'Okamoto Y', 'Okubo K', 'Ouedraogo S', 'Paggiaro P', 'Pali-Schöll I', 'Panzner P', 'Papadopoulos N', 'Papi A', 'Park HS', 'Passalacqua G', 'Pavord I', 'Pawankar R', 'Pengelly R', 'Pfaar O', 'Picard R', 'Pigearias B', 'Pin I', 'Plavec D', 'Poethig D', 'Pohl W', 'Popov TA', 'Portejoie F', 'Potter P', 'Postma D', 'Price D', 'Rabe KF', 'Raciborski F', 'Radier Pontal F', 'Repka-Ramirez S', 'Reitamo S', 'Rennard S', 'Rodenas F', 'Roberts J', 'Roca J', 'Rodriguez Mañas L', 'Rolland C', 'Roman Rodriguez M', 'Romano A', 'Rosado-Pinto J', 'Rosario N', 'Rosenwasser L', 'Rottem M', 'Ryan D', 'Sanchez-Borges M', 'Scadding GK', 'Schunemann HJ', 'Serrano E', 'Schmid-Grendelmeier P', 'Schulz H', 'Sheikh A', 'Shields M', 'Siafakas N', 'Sibille Y', 'Similowski T', 'Simons FER', 'Sisul JC', 'Skrindo I', 'Smit HA', 'Solé D', 'Sooronbaev T', 'Spranger O', 'Stelmach R', 'Sterk PJ', 'Sunyer J', 'Thijs C', 'To T', 'Todo-Bom A', 'Triggiani M', 'Valenta R', 'Valero AL', 'Valia E', 'Valovirta E', 'Van Ganse E', 'van Hage M', 'Vandenplas O', 'Vasankari T', 'Vellas B', 'Vestbo J', 'Vezzani G', 'Vichyanond P', 'Viegi G', 'Vogelmeier C', 'Vontetsianos T', 'Wagenmann M', 'Wallaert B', 'Walker S', 'Wang DY', 'Wahn U', 'Wickman M', 'Williams DM', 'Williams S', 'Wright J', 'Yawn BP', 'Yiallouros PK', 'Yusuf OM', 'Zaidi A', 'Zar HJ', 'Zernotti ME', 'Zhang L', 'Zhong N', 'Zidarn M', 'Mercier J']</t>
  </si>
  <si>
    <t>Erratum to: Scaling up strategies of the chronic respiratory disease programme of the European Innovation Partnership on Active and Healthy Ageing (Action Plan B3: Area 5)</t>
  </si>
  <si>
    <t>20-Feb-2017</t>
  </si>
  <si>
    <t>7:5</t>
  </si>
  <si>
    <t>https://pubmed.ncbi.nlm.nih.gov/28239450</t>
  </si>
  <si>
    <t>https://ctajournal.biomedcentral.com/articles/10.1186/s13601-016-0135-6</t>
  </si>
  <si>
    <t>['Bousquet J', 'Bewick M', 'Cano A', 'Eklund P', 'Fico G', 'Goswami N', 'Guldemond NA', 'Henderson D', 'Hinkema MJ', 'Liotta G', 'Mair A', 'Molloy W', 'Monaco A', 'Monsonis-Paya I', 'Nizinska A', 'Papadopoulos H', 'Pavlickova A', 'Pecorelli S', 'Prados-Torres A', 'Roller-Wirnsberger RE', 'Somekh D', 'Vera-Muñoz C', 'Visser F', 'Farrell J', 'Malva J', 'Andersen Ranberg K', 'Camuzat T', 'Carriazo AM', 'Crooks G', 'Gutter Z', 'Iaccarino G', 'Manuel de Keenoy E', 'Moda G', 'Rodriguez-Mañas L', 'Vontetsianos T', 'Abreu C', 'Alonso J', 'Alonso-Bouzon C', 'Ankri J', 'Arredondo MT', 'Avolio F', 'Bedbrook A', 'Białoszewski AZ', 'Blain H', 'Bourret R', 'Cabrera-Umpierrez MF', 'Catala A', "O'Caoimh R", 'Cesari M', 'Chavannes NH', 'Correia-da-Sousa J', 'Dedeu T', 'Ferrando M', 'Ferri M', 'Fokkens WJ', 'Garcia-Lizana F', 'Guérin O', 'Hellings PW', 'Haahtela T', 'Illario M', 'Inzerilli MC', 'Lodrup Carlsen KC', 'Kardas P', 'Keil T', 'Maggio M', 'Mendez-Zorrilla A', 'Menditto E', 'Mercier J', 'Michel JP', 'Murray R', 'Nogues M', "O'Byrne-Maguire I", 'Pappa D', 'Parent AS', 'Pastorino M', 'Robalo-Cordeiro C', 'Samolinski B', 'Siciliano P', 'Teixeira AM', 'Tsartara SI', 'Valiulis A', 'Vandenplas O', 'Vasankari T', 'Vellas B', 'Vollenbroek-Hutten M', 'Wickman M', 'Yorgancioglu A', 'Zuberbier T', 'Barbagallo M', 'Canonica GW', 'Klimek L', 'Maggi S', 'Aberer W', 'Akdis C', 'Adcock IM', 'Agache I', 'Albera C', 'Alonso-Trujillo F', 'Angel Guarcia M', 'Annesi-Maesano I', 'Apostolo J', 'Arshad SH', 'Attalin V', 'Avignon A', 'Bachert C', 'Baroni I', 'Bel E', 'Benson M', 'Bescos C', 'Blasi F', 'Barbara C', 'Bergmann KC', 'Bernard PL', 'Bonini S', 'Bousquet PJ', 'Branchini B', 'Brightling CE', 'Bruguière V', 'Bunu C', 'Bush A', 'Caimmi DP', 'Calderon MA', 'Canovas G', 'Cardona V', 'Carlsen KH', 'Cesario A', 'Chkhartishvili E', 'Chiron R', 'Chivato T', 'Chung KF', "d'Angelantonio M", 'De Carlo G', 'Cholley D', 'Chorin F', 'Combe B', 'Compas B', 'Costa DJ', 'Costa E', 'Coste O', 'Coupet AL', 'Crepaldi G', 'Custovic A', 'Dahl R', 'Dahlen SE', 'Demoly P', 'Devillier P', 'Didier A', 'Dinh-Xuan AT', 'Djukanovic R', 'Dokic D', 'Du Toit G', 'Dubakiene R', 'Dupeyron A', 'Emuzyte R', 'Fiocchi A', 'Wagner A', 'Fletcher M', 'Fonseca J', 'Fougère B', 'Gamkrelidze A', 'Garces G', 'Garcia-Aymeric J', 'Garcia-Zapirain B', 'Gemicioğlu B', 'Gouder C', 'Hellquist-Dahl B', 'Hermosilla-Gimeno I', 'Héve D', 'Holland C', 'Humbert M', 'Hyland M', 'Johnston SL', 'Just J', 'Jutel M', 'Kaidashev IP', 'Khaitov M', 'Kalayci O', 'Kalyoncu AF', 'Keijser W', 'Kerstjens H', 'Knezović J', 'Kowalski M', 'Koppelman GH', 'Kotska T', 'Kovac M', 'Kull I', 'Kuna P', 'Kvedariene V', 'Lepore V', 'MacNee W', 'Maggio M', 'Magnan A', 'Majer I', 'Manning P', 'Marcucci M', 'Marti T', 'Masoli M', 'Melen E', 'Miculinic N', 'Mihaltan F', 'Milenkovic B', 'Millot-Keurinck J', 'Mlinarić H', 'Momas I', 'Montefort S', 'Morais-Almeida M', 'Moreno-Casbas T', 'Mösges R', 'Mullol J', 'Nadif R', 'Nalin M', 'Navarro-Pardo E', 'Nekam K', 'Ninot G', 'Paccard D', 'Pais S', 'Palummeri E', 'Panzner P', 'Papadopoulos NK', 'Papanikolaou C', 'Passalacqua G', 'Pastor E', 'Perrot M', 'Plavec D', 'Popov TA', 'Postma DS', 'Price D', 'Raffort N', 'Reuzeau JC', 'Robine JM', 'Rodenas F', 'Robusto F', 'Roche N', 'Romano A', 'Romano V', 'Rosado-Pinto J', 'Roubille F', 'Ruiz F', 'Ryan D', 'Salcedo T', 'Schmid-Grendelmeier P', 'Schulz H', 'Schunemann HJ', 'Serrano E', 'Sheikh A', 'Shields M', 'Siafakas N', 'Scichilone N', 'Siciliano P', 'Skrindo I', 'Smit HA', 'Sourdet S', 'Sousa-Costa E', 'Spranger O', 'Sooronbaev T', 'Sruk V', 'Sterk PJ', 'Todo-Bom A', 'Touchon J', 'Tramontano D', 'Triggiani M', 'Tsartara SI', 'Valero AL', 'Valovirta E', 'van Ganse E', 'van Hage M', 'van den Berge M', 'Vandenplas O', 'Ventura MT', 'Vergara I', 'Vezzani G', 'Vidal D', 'Viegi G', 'Wagemann M', 'Whalley B', 'Wickman M', 'Wilson N', 'Yiallouros PK', 'Žagar M', 'Zaidi A', 'Zidarn M', 'Hoogerwerf EJ', 'Usero J', 'Zuffada R', 'Senn A', 'de Oliveira-Alves B']</t>
  </si>
  <si>
    <t>Building Bridges for Innovation in Ageing: Synergies between Action Groups of the EIP on AHA</t>
  </si>
  <si>
    <t>The journal of nutrition, health &amp; aging</t>
  </si>
  <si>
    <t>21(1):92-104</t>
  </si>
  <si>
    <t>https://pubmed.ncbi.nlm.nih.gov/27999855</t>
  </si>
  <si>
    <t>https://www.clinicalkey.com/content/playBy/pii?v=S1279-7707(23)00457-8</t>
  </si>
  <si>
    <t>['Sánchez-Borges M', 'Fernandez-Caldas E', 'Thomas WR', 'Chapman MD', 'Lee BW', 'Caraballo L', 'Acevedo N', 'Chew FT', 'Ansotegui IJ', 'Behrooz L', 'Phipatanakul W', 'Gerth van Wijk R', 'Pascal D', 'Rosario N', 'Ebisawa M', 'Geller M', 'Quirce S', 'Vrtala S', 'Valenta R', 'Ollert M', 'Canonica GW', 'Calderón MA', 'Barnes CS', 'Custovic A', 'Benjaponpitak S', 'Capriles-Hulett A']</t>
  </si>
  <si>
    <t>International consensus (ICON) on: clinical consequences of mite hypersensitivity, a global problem</t>
  </si>
  <si>
    <t>10(1):14</t>
  </si>
  <si>
    <t>https://pubmed.ncbi.nlm.nih.gov/28451053</t>
  </si>
  <si>
    <t>https://waojournal.biomedcentral.com/articles/10.1186/s40413-017-0145-4</t>
  </si>
  <si>
    <t>['Belgrave D', 'Custovic A']</t>
  </si>
  <si>
    <t>The importance of being earnest in epidemiology</t>
  </si>
  <si>
    <t>Acta paediatrica (Oslo, Norway : )</t>
  </si>
  <si>
    <t>105(12):1384-1386</t>
  </si>
  <si>
    <t>https://pubmed.ncbi.nlm.nih.gov/27870201</t>
  </si>
  <si>
    <t>http://hdl.handle.net/10044/1/43107</t>
  </si>
  <si>
    <t>['Roberts G', 'Ollert M', 'Aalberse R', 'Austin M', 'Custovic A', 'DunnGalvin A', 'Eigenmann PA', 'Fassio F', 'Grattan C', 'Hellings P', 'Hourihane J', 'Knol E', 'Muraro A', 'Papadopoulos N', 'Santos AF', 'Schnadt S', 'Tzeli K']</t>
  </si>
  <si>
    <t>A new framework for the interpretation of IgE sensitization tests</t>
  </si>
  <si>
    <t>15-Aug-2016</t>
  </si>
  <si>
    <t>71(11):1540-1551</t>
  </si>
  <si>
    <t>https://pubmed.ncbi.nlm.nih.gov/27224838</t>
  </si>
  <si>
    <t>http://hdl.handle.net/10044/1/33194</t>
  </si>
  <si>
    <t>['Mohammad HR', 'Belgrave D', 'Kopec Harding K', 'Murray CS', 'Simpson A', 'Custovic A']</t>
  </si>
  <si>
    <t>Age, sex and the association between skin test responses and IgE titres with asthma</t>
  </si>
  <si>
    <t>8-Feb-2016</t>
  </si>
  <si>
    <t>27(3):313-9</t>
  </si>
  <si>
    <t>https://pubmed.ncbi.nlm.nih.gov/26766520</t>
  </si>
  <si>
    <t>http://hdl.handle.net/10044/1/28934</t>
  </si>
  <si>
    <t>['Downs ML', 'Simpson A', 'Custovic A', 'Semic-Jusufagic A', 'Bartra J', 'Fernandez-Rivas M', 'Taylor SL', 'Baumert JL', 'Mills EN']</t>
  </si>
  <si>
    <t>Insoluble and soluble roasted walnut proteins retain antibody reactivity</t>
  </si>
  <si>
    <t>1-Mar-2016</t>
  </si>
  <si>
    <t>3-Sep-2015</t>
  </si>
  <si>
    <t>Food chemistry</t>
  </si>
  <si>
    <t>194:1013-21</t>
  </si>
  <si>
    <t>https://pubmed.ncbi.nlm.nih.gov/26471647</t>
  </si>
  <si>
    <t>https://linkinghub.elsevier.com/retrieve/pii/S0308-8146(15)01328-X</t>
  </si>
  <si>
    <t>['Holt PG', 'Strickland D', 'Bosco A', 'Belgrave D', 'Hales B', 'Simpson A', 'Hollams E', 'Holt B', 'Kusel M', 'Ahlstedt S', 'Sly PD', 'Custovic A']</t>
  </si>
  <si>
    <t>Distinguishing benign from pathologic TH2 immunity in atopic children</t>
  </si>
  <si>
    <t>27-Oct-2015</t>
  </si>
  <si>
    <t>137(2):379-87</t>
  </si>
  <si>
    <t>https://pubmed.ncbi.nlm.nih.gov/26518094</t>
  </si>
  <si>
    <t>https://www.clinicalkey.com/content/playBy/pii?v=S0091-6749(15)01334-2</t>
  </si>
  <si>
    <t>['Felix JF', 'Bradfield JP', 'Monnereau C', 'van der Valk RJ', 'Stergiakouli E', 'Chesi A', 'Gaillard R', 'Feenstra B', 'Thiering E', 'Kreiner-Møller E', 'Mahajan A', 'Pitkänen N', 'Joro R', 'Cavadino A', 'Huikari V', 'Franks S', 'Groen-Blokhuis MM', 'Cousminer DL', 'Marsh JA', 'Lehtimäki T', 'Curtin JA', 'Vioque J', 'Ahluwalia TS', 'Myhre R', 'Price TS', 'Vilor-Tejedor N', 'Yengo L', 'Grarup N', 'Ntalla I', 'Ang W', 'Atalay M', 'Bisgaard H', 'Blakemore AI', 'Bonnefond A', 'Carstensen L', 'Eriksson J', 'Flexeder C', 'Franke L', 'Geller F', 'Geserick M', 'Hartikainen AL', 'Haworth CM', 'Hirschhorn JN', 'Hofman A', 'Holm JC', 'Horikoshi M', 'Hottenga JJ', 'Huang J', 'Kadarmideen HN', 'Kähönen M', 'Kiess W', 'Lakka HM', 'Lakka TA', 'Lewin AM', 'Liang L', 'Lyytikäinen LP', 'Ma B', 'Magnus P', 'McCormack SE', 'McMahon G', 'Mentch FD', 'Middeldorp CM', 'Murray CS', 'Pahkala K', 'Pers TH', 'Pfäffle R', 'Postma DS', 'Power C', 'Simpson A', 'Sengpiel V', 'Tiesler CM', 'Torrent M', 'Uitterlinden AG', 'van Meurs JB', 'Vinding R', 'Waage J', 'Wardle J', 'Zeggini E', 'Zemel BS', 'Dedoussis GV', 'Pedersen O', 'Froguel P', 'Sunyer J', 'Plomin R', 'Jacobsson B', 'Hansen T', 'Gonzalez JR', 'Custovic A', 'Raitakari OT', 'Pennell CE', 'Widén E', 'Boomsma DI', 'Koppelman GH', 'Sebert S', 'Järvelin MR', 'Hyppönen E', 'McCarthy MI', 'Lindi V', 'Harri N', 'Körner A', 'Bønnelykke K', 'Heinrich J', 'Melbye M', 'Rivadeneira F', 'Hakonarson H', 'Ring SM', 'Smith GD', 'Sørensen TI', 'Timpson NJ', 'Grant SF', 'Jaddoe VW']</t>
  </si>
  <si>
    <t>Genome-wide association analysis identifies three new susceptibility loci for childhood body mass index</t>
  </si>
  <si>
    <t>24-Nov-2015</t>
  </si>
  <si>
    <t>25(2):389-403</t>
  </si>
  <si>
    <t>Journal Article | Meta-Analysis | Multicenter Study | Research Support, N.I.H., Extramural | Research Support, Non-U.S. Gov't</t>
  </si>
  <si>
    <t>https://pubmed.ncbi.nlm.nih.gov/26604143</t>
  </si>
  <si>
    <t>https://europepmc.org/abstract/MED/26604143</t>
  </si>
  <si>
    <t>['Calderon MA', 'Demoly P', 'Casale T', 'Akdis CA', 'Bachert C', 'Bewick M', 'Bilò BM', 'Bohle B', 'Bonini S', 'Bush A', 'Caimmi DP', 'Canonica GW', 'Cardona V', 'Chiriac AM', 'Cox L', 'Custovic A', 'De Blay F', 'Devillier P', 'Didier A', 'Di Lorenzo G', 'Du Toit G', 'Durham SR', 'Eng P', 'Fiocchi A', 'Fox AT', 'van Wijk RG', 'Gomez RM', 'Haathela T', 'Halken S', 'Hellings PW', 'Jacobsen L', 'Just J', 'Tanno LK', 'Kleine-Tebbe J', 'Klimek L', 'Knol EF', 'Kuna P', 'Larenas-Linnemann DE', 'Linneberg A', 'Matricardi M', 'Malling HJ', 'Moesges R', 'Mullol J', 'Muraro A', 'Papadopoulos N', 'Passalacqua G', 'Pastorello E', 'Pfaar O', 'Price D', 'Del Rio PR', 'Ruëff R', 'Samolinski B', 'Scadding GK', 'Senti G', 'Shamji MH', 'Sheikh A', 'Sisul JC', 'Sole D', 'Sturm GJ', 'Tabar A', 'Van Ree R', 'Ventura MT', 'Vidal C', 'Varga EM', 'Worm M', 'Zuberbier T', 'Bousquet J']</t>
  </si>
  <si>
    <t>Allergy immunotherapy across the life cycle to promote active and healthy ageing: from research to policies: An AIRWAYS Integrated Care Pathways (ICPs) programme item (Action Plan B3 of the European Innovation Partnership on active and healthy ageing) and the Global Alliance against Chronic Respiratory Diseases (GARD), a World Health Organization GARD research demonstration project</t>
  </si>
  <si>
    <t>6:41</t>
  </si>
  <si>
    <t>https://pubmed.ncbi.nlm.nih.gov/27895895</t>
  </si>
  <si>
    <t>https://air.unimi.it/handle/2434/472170</t>
  </si>
  <si>
    <t>['Castro-Rodriguez JA', 'Custovic A', 'Ducharme FM']</t>
  </si>
  <si>
    <t>Treatment of asthma in young children: evidence-based recommendations</t>
  </si>
  <si>
    <t>2-Mar-2016</t>
  </si>
  <si>
    <t>Asthma research and practice</t>
  </si>
  <si>
    <t>2:5</t>
  </si>
  <si>
    <t>https://pubmed.ncbi.nlm.nih.gov/27965773</t>
  </si>
  <si>
    <t>https://asthmarp.biomedcentral.com/articles/10.1186/s40733-016-0020-z</t>
  </si>
  <si>
    <t>['Bousquet J', 'Hellings PW', 'Agache I', 'Bedbrook A', 'Bachert C', 'Bergmann KC', 'Bewick M', 'Bindslev-Jensen C', 'Bosnic-Anticevitch S', 'Bucca C', 'Caimmi DP', 'Camargos PA', 'Canonica GW', 'Casale T', 'Chavannes NH', 'Cruz AA', 'De Carlo G', 'Dahl R', 'Demoly P', 'Devillier P', 'Fonseca J', 'Fokkens WJ', 'Guldemond NA', 'Haahtela T', 'Illario M', 'Just J', 'Keil T', 'Klimek L', 'Kuna P', 'Larenas-Linnemann D', 'Morais-Almeida M', 'Mullol J', 'Murray R', 'Naclerio R', "O'Hehir RE", 'Papadopoulos NG', 'Pawankar R', 'Potter P', 'Ryan D', 'Samolinski B', 'Schunemann HJ', 'Sheikh A', 'Simons FE', 'Stellato C', 'Todo-Bom A', 'Tomazic PV', 'Valiulis A', 'Valovirta E', 'Ventura MT', 'Wickman M', 'Young I', 'Yorgancioglu A', 'Zuberbier T', 'Aberer W', 'Akdis CA', 'Akdis M', 'Annesi-Maesano I', 'Ankri J', 'Ansotegui IJ', 'Anto JM', 'Arnavielhe S', 'Asarnoj A', 'Arshad H', 'Avolio F', 'Baiardini I', 'Barbara C', 'Barbagallo M', 'Bateman ED', 'Beghé B', 'Bel EH', 'Bennoor KS', 'Benson M', 'Białoszewski AZ', 'Bieber T', 'Bjermer L', 'Blain H', 'Blasi F', 'Boner AL', 'Bonini M', 'Bonini S', 'Bosse I', 'Bouchard J', 'Boulet LP', 'Bourret R', 'Bousquet PJ', 'Braido F', 'Briggs AH', 'Brightling CE', 'Brozek J', 'Buhl R', 'Bunu C', 'Burte E', 'Bush A', 'Caballero-Fonseca F', 'Calderon MA', 'Camuzat T', 'Cardona V', 'Carreiro-Martins P', 'Carriazo AM', 'Carlsen KH', 'Carr W', 'Cepeda Sarabia AM', 'Cesari M', 'Chatzi L', 'Chiron R', 'Chivato T', 'Chkhartishvili E', 'Chuchalin AG', 'Chung KF', 'Ciprandi G', 'de Sousa JC', 'Cox L', 'Crooks G', 'Custovic A', 'Dahlen SE', 'Darsow U', 'Dedeu T', 'Deleanu D', 'Denburg JA', 'De Vries G', 'Didier A', 'Dinh-Xuan AT', 'Dokic D', 'Douagui H', 'Dray G', 'Dubakiene R', 'Durham SR', 'Du Toit G', 'Dykewicz MS', 'Eklund P', 'El-Gamal Y', 'Ellers E', 'Emuzyte R', 'Farrell J', 'Fink Wagner A', 'Fiocchi A', 'Fletcher M', 'Forastiere F', 'Gaga M', 'Gamkrelidze A', 'Gemicioğlu B', 'Gereda JE', 'van Wick RG', 'González Diaz S', 'Grisle I', 'Grouse L', 'Gutter Z', 'Guzmán MA', 'Hellquist-Dahl B', 'Heinrich J', 'Horak F', 'Hourihane JO', 'Humbert M', 'Hyland M', 'Iaccarino G', 'Jares EJ', 'Jeandel C', 'Johnston SL', 'Joos G', 'Jonquet O', 'Jung KS', 'Jutel M', 'Kaidashev I', 'Khaitov M', 'Kalayci O', 'Kalyoncu AF', 'Kardas P', 'Keith PK', 'Kerkhof M', 'Kerstjens HA', 'Khaltaev N', 'Kogevinas M', 'Kolek V', 'Koppelman GH', 'Kowalski ML', 'Kuitunen M', 'Kull I', 'Kvedariene V', 'Lambrecht B', 'Lau S', 'Laune D', 'Le LT', 'Lieberman P', 'Lipworth B', 'Li J', 'Lodrup Carlsen KC', 'Louis R', 'Lupinek C', 'MacNee W', 'Magar Y', 'Magnan A', 'Mahboub B', 'Maier D', 'Majer I', 'Malva J', 'Manning P', 'De Manuel Keenoy E', 'Marshall GD', 'Masjedi MR', 'Mathieu-Dupas E', 'Maurer M', 'Mavale-Manuel S', 'Melén E', 'Melo-Gomes E', 'Meltzer EO', 'Mercier J', 'Merk H', 'Miculinic N', 'Mihaltan F', 'Milenkovic B', 'Millot-Keurinck J', 'Mohammad Y', 'Momas I', 'Mösges R', 'Muraro A', 'Namazova-Baranova L', 'Nadif R', 'Neffen H', 'Nekam K', 'Nieto A', 'Niggemann B', 'Nogueira-Silva L', 'Nogues M', 'Nyembue TD', 'Ohta K', 'Okamoto Y', 'Okubo K', 'Olive-Elias M', 'Ouedraogo S', 'Paggiaro P', 'Pali-Schöll I', 'Palkonen S', 'Panzner P', 'Papi A', 'Park HS', 'Passalacqua G', 'Pedersen S', 'Pereira AM', 'Pfaar O', 'Picard R', 'Pigearias B', 'Pin I', 'Plavec D', 'Pohl W', 'Popov TA', 'Portejoie F', 'Postma D', 'Poulsen LK', 'Price D', 'Rabe KF', 'Raciborski F', 'Roberts G', 'Robalo-Cordeiro C', 'Rodenas F', 'Rodriguez-Mañas L', 'Rolland C', 'Roman Rodriguez M', 'Romano A', 'Rosado-Pinto J', 'Rosario N', 'Rottem M', 'Sanchez-Borges M', 'Sastre-Dominguez J', 'Scadding GK', 'Scichilone N', 'Schmid-Grendelmeier P', 'Serrano E', 'Shields M', 'Siroux V', 'Sisul JC', 'Skrindo I', 'Smit HA', 'Solé D', 'Sooronbaev T', 'Spranger O', 'Stelmach R', 'Sterk PJ', 'Strandberg T', 'Sunyer J', 'Thijs C', 'Triggiani M', 'Valenta R', 'Valero A', 'van Eerd M', 'van Ganse E', 'van Hague M', 'Vandenplas O', 'Varona LL', 'Vellas B', 'Vezzani G', 'Vazankari T', 'Viegi G', 'Vontetsianos T', 'Wagenmann M', 'Walker S', 'Wang DY', 'Wahn U', 'Werfel T', 'Whalley B', 'Williams DM', 'Williams S', 'Wilson N', 'Wright J', 'Yawn BP', 'Yiallouros PK', 'Yusuf OM', 'Zaidi A', 'Zar HJ', 'Zernotti ME', 'Zhang L', 'Zhong N', 'Zidarn M']</t>
  </si>
  <si>
    <t>ARIA 2016: Care pathways implementing emerging technologies for predictive medicine in rhinitis and asthma across the life cycle</t>
  </si>
  <si>
    <t>30-Dec-2016</t>
  </si>
  <si>
    <t>6:47</t>
  </si>
  <si>
    <t>https://pubmed.ncbi.nlm.nih.gov/28050247</t>
  </si>
  <si>
    <t>https://air.unimi.it/handle/2434/466307</t>
  </si>
  <si>
    <t>['Deliu M', 'Sperrin M', 'Belgrave D', 'Custovic A']</t>
  </si>
  <si>
    <t>Identification of Asthma Subtypes Using Clustering Methodologies</t>
  </si>
  <si>
    <t>22-Jun-2016</t>
  </si>
  <si>
    <t>Pulmonary therapy</t>
  </si>
  <si>
    <t>2:19-41</t>
  </si>
  <si>
    <t>https://pubmed.ncbi.nlm.nih.gov/27512723</t>
  </si>
  <si>
    <t>https://europepmc.org/abstract/MED/27512723</t>
  </si>
  <si>
    <t>['Bousquet J', 'Farrell J', 'Crooks G', 'Hellings P', 'Bel EH', 'Bewick M', 'Chavannes NH', 'de Sousa JC', 'Cruz AA', 'Haahtela T', 'Joos G', 'Khaltaev N', 'Malva J', 'Muraro A', 'Nogues M', 'Palkonen S', 'Pedersen S', 'Robalo-Cordeiro C', 'Samolinski B', 'Strandberg T', 'Valiulis A', 'Yorgancioglu A', 'Zuberbier T', 'Bedbrook A', 'Aberer W', 'Adachi M', 'Agusti A', 'Akdis CA', 'Akdis M', 'Ankri J', 'Alonso A', 'Annesi-Maesano I', 'Ansotegui IJ', 'Anto JM', 'Arnavielhe S', 'Arshad H', 'Bai C', 'Baiardini I', 'Bachert C', 'Baigenzhin AK', 'Barbara C', 'Bateman ED', 'Beghé B', 'Kheder AB', 'Bennoor KS', 'Benson M', 'Bergmann KC', 'Bieber T', 'Bindslev-Jensen C', 'Bjermer L', 'Blain H', 'Blasi F', 'Boner AL', 'Bonini M', 'Bonini S', 'Bosnic-Anticevitch S', 'Boulet LP', 'Bourret R', 'Bousquet PJ', 'Braido F', 'Briggs AH', 'Brightling CE', 'Brozek J', 'Buhl R', 'Burney PG', 'Bush A', 'Caballero-Fonseca F', 'Caimmi D', 'Calderon MA', 'Calverley PM', 'Camargos PA', 'Canonica GW', 'Camuzat T', 'Carlsen KH', 'Carr W', 'Carriazo A', 'Casale T', 'Cepeda Sarabia AM', 'Chatzi L', 'Chen YZ', 'Chiron R', 'Chkhartishvili E', 'Chuchalin AG', 'Chung KF', 'Ciprandi G', 'Cirule I', 'Cox L', 'Costa DJ', 'Custovic A', 'Dahl R', 'Dahlen SE', 'Darsow U', 'De Carlo G', 'De Blay F', 'Dedeu T', 'Deleanu D', 'De Manuel Keenoy E', 'Demoly P', 'Denburg JA', 'Devillier P', 'Didier A', 'Dinh-Xuan AT', 'Djukanovic R', 'Dokic D', 'Douagui H', 'Dray G', 'Dubakiene R', 'Durham SR', 'Dykewicz MS', 'El-Gamal Y', 'Emuzyte R', 'Fabbri LM', 'Fletcher M', 'Fiocchi A', 'Fink Wagner A', 'Fonseca J', 'Fokkens WJ', 'Forastiere F', 'Frith P', 'Gaga M', 'Gamkrelidze A', 'Garces J', 'Garcia-Aymerich J', 'Gemicioğlu B', 'Gereda JE', 'González Diaz S', 'Gotua M', 'Grisle I', 'Grouse L', 'Gutter Z', 'Guzmán MA', 'Heaney LG', 'Hellquist-Dahl B', 'Henderson D', 'Hendry A', 'Heinrich J', 'Heve D', 'Horak F', 'Hourihane JO', 'Howarth P', 'Humbert M', 'Hyland ME', 'Illario M', 'Ivancevich JC', 'Jardim JR', 'Jares EJ', 'Jeandel C', 'Jenkins C', 'Johnston SL', 'Jonquet O', 'Julge K', 'Jung KS', 'Just J', 'Kaidashev I', 'Kaitov MR', 'Kalayci O', 'Kalyoncu AF', 'Keil T', 'Keith PK', 'Klimek L', "Koffi N'Goran B", 'Kolek V', 'Koppelman GH', 'Kowalski ML', 'Kull I', 'Kuna P', 'Kvedariene V', 'Lambrecht B', 'Lau S', 'Larenas-Linnemann D', 'Laune D', 'Le LT', 'Lieberman P', 'Lipworth B', 'Li J', 'Lodrup Carlsen K', 'Louis R', 'MacNee W', 'Magard Y', 'Magnan A', 'Mahboub B', 'Mair A', 'Majer I', 'Makela MJ', 'Manning P', 'Mara S', 'Marshall GD', 'Masjedi MR', 'Matignon P', 'Maurer M', 'Mavale-Manuel S', 'Melén E', 'Melo-Gomes E', 'Meltzer EO', 'Menzies-Gow A', 'Merk H', 'Michel JP', 'Miculinic N', 'Mihaltan F', 'Milenkovic B', 'Mohammad GM', 'Molimard M', 'Momas I', 'Montilla-Santana A', 'Morais-Almeida M', 'Morgan M', 'Mösges R', 'Mullol J', 'Nafti S', 'Namazova-Baranova L', 'Naclerio R', 'Neou A', 'Neffen H', 'Nekam K', 'Niggemann B', 'Ninot G', 'Nyembue TD', "O'Hehir RE", 'Ohta K', 'Okamoto Y', 'Okubo K', 'Ouedraogo S', 'Paggiaro P', 'Pali-Schöll I', 'Panzner P', 'Papadopoulos N', 'Papi A', 'Park HS', 'Passalacqua G', 'Pavord I', 'Pawankar R', 'Pengelly R', 'Pfaar O', 'Picard R', 'Pigearias B', 'Pin I', 'Plavec D', 'Poethig D', 'Pohl W', 'Popov TA', 'Portejoie F', 'Potter P', 'Postma D', 'Price D', 'Rabe KF', 'Raciborski F', 'Radier Pontal F', 'Repka-Ramirez S', 'Reitamo S', 'Rennard S', 'Rodenas F', 'Roberts J', 'Roca J', 'Rodriguez Mañas L', 'Rolland C', 'Roman Rodriguez M', 'Romano A', 'Rosado-Pinto J', 'Rosario N', 'Rosenwasser L', 'Rottem M', 'Ryan D', 'Sanchez-Borges M', 'Scadding GK', 'Schunemann HJ', 'Serrano E', 'Schmid-Grendelmeier P', 'Schulz H', 'Sheikh A', 'Shields M', 'Siafakas N', 'Sibille Y', 'Similowski T', 'Simons FE', 'Sisul JC', 'Skrindo I', 'Smit HA', 'Solé D', 'Sooronbaev T', 'Spranger O', 'Stelmach R', 'Sterk PJ', 'Sunyer J', 'Thijs C', 'To T', 'Todo-Bom A', 'Triggiani M', 'Valenta R', 'Valero AL', 'Valia E', 'Valovirta E', 'Van Ganse E', 'van Hage M', 'Vandenplas O', 'Vasankari T', 'Vellas B', 'Vestbo J', 'Vezzani G', 'Vichyanond P', 'Viegi G', 'Vogelmeier C', 'Vontetsianos T', 'Wagenmann M', 'Wallaert B', 'Walker S', 'Wang DY', 'Wahn U', 'Wickman M', 'Williams DM', 'Williams S', 'Wright J', 'Yawn BP', 'Yiallouros PK', 'Yusuf OM', 'Zaidi A', 'Zar HJ', 'Zernotti ME', 'Zhang L', 'Zhong N', 'Zidarn M', 'Mercier J']</t>
  </si>
  <si>
    <t>Scaling up strategies of the chronic respiratory disease programme of the European Innovation Partnership on Active and Healthy Ageing (Action Plan B3: Area 5)</t>
  </si>
  <si>
    <t>29-Jul-2016</t>
  </si>
  <si>
    <t>6:29</t>
  </si>
  <si>
    <t>https://pubmed.ncbi.nlm.nih.gov/27478588</t>
  </si>
  <si>
    <t>https://air.unimi.it/handle/2434/427556</t>
  </si>
  <si>
    <t>['Wu J', 'Prosperi MC', 'Simpson A', 'Hollams EM', 'Sly PD', 'Custovic A', 'Holt PG']</t>
  </si>
  <si>
    <t>Relationship between cytokine expression patterns and clinical outcomes: two population-based birth cohorts</t>
  </si>
  <si>
    <t>45(12):1801-11</t>
  </si>
  <si>
    <t>https://pubmed.ncbi.nlm.nih.gov/26061524</t>
  </si>
  <si>
    <t>https://europepmc.org/abstract/MED/26061524</t>
  </si>
  <si>
    <t>['Custovic A', 'Sonntag HJ', 'Buchan IE', 'Belgrave D', 'Simpson A', 'Prosperi MCF']</t>
  </si>
  <si>
    <t>Evolution pathways of IgE responses to grass and mite allergens throughout childhood</t>
  </si>
  <si>
    <t>8-May-2015</t>
  </si>
  <si>
    <t>136(6):1645-1652.e8</t>
  </si>
  <si>
    <t>https://pubmed.ncbi.nlm.nih.gov/25962900</t>
  </si>
  <si>
    <t>https://www.clinicalkey.com/content/playBy/pii?v=S0091-6749(15)00495-9</t>
  </si>
  <si>
    <t>['Bousquet J', 'Schunemann HJ', 'Fonseca J', 'Samolinski B', 'Bachert C', 'Canonica GW', 'Casale T', 'Cruz AA', 'Demoly P', 'Hellings P', 'Valiulis A', 'Wickman M', 'Zuberbier T', 'Bosnic-Anticevitch S', 'Bedbrook A', 'Bergmann KC', 'Caimmi D', 'Dahl R', 'Fokkens WJ', 'Grisle I', 'Lodrup Carlsen K', 'Mullol J', 'Muraro A', 'Palkonen S', 'Papadopoulos N', 'Passalacqua G', 'Ryan D', 'Valovirta E', 'Yorgancioglu A', 'Aberer W', 'Agache I', 'Adachi M', 'Akdis CA', 'Akdis M', 'Annesi-Maesano I', 'Ansotegui IJ', 'Anto JM', 'Arnavielhe S', 'Arshad H', 'Baiardini I', 'Baigenzhin AK', 'Barbara C', 'Bateman ED', 'Beghé B', 'Bel EH', 'Ben Kheder A', 'Bennoor KS', 'Benson M', 'Bewick M', 'Bieber T', 'Bindslev-Jensen C', 'Bjermer L', 'Blain H', 'Boner AL', 'Boulet LP', 'Bonini M', 'Bonini S', 'Bosse I', 'Bourret R', 'Bousquet PJ', 'Braido F', 'Briggs AH', 'Brightling CE', 'Brozek J', 'Buhl R', 'Burney PG', 'Bush A', 'Caballero-Fonseca F', 'Calderon MA', 'Camargos PA', 'Camuzat T', 'Carlsen KH', 'Carr W', 'Cepeda Sarabia AM', 'Chavannes NH', 'Chatzi L', 'Chen YZ', 'Chiron R', 'Chkhartishvili E', 'Chuchalin AG', 'Ciprandi G', 'Cirule I', 'Correia de Sousa J', 'Cox L', 'Crooks G', 'Costa DJ', 'Custovic A', 'Dahlen SE', 'Darsow U', 'De Carlo G', 'De Blay F', 'Dedeu T', 'Deleanu D', 'Denburg JA', 'Devillier P', 'Didier A', 'Dinh-Xuan AT', 'Dokic D', 'Douagui H', 'Dray G', 'Dubakiene R', 'Durham SR', 'Dykewicz MS', 'El-Gamal Y', 'Emuzyte R', 'Fink Wagner A', 'Fletcher M', 'Fiocchi A', 'Forastiere F', 'Gamkrelidze A', 'Gemicioğlu B', 'Gereda JE', 'González Diaz S', 'Gotua M', 'Grouse L', 'Guzmán MA', 'Haahtela T', 'Hellquist-Dahl B', 'Heinrich J', 'Horak F', 'Hourihane JO', 'Howarth P', 'Humbert M', 'Hyland ME', 'Ivancevich JC', 'Jares EJ', 'Johnston SL', 'Joos G', 'Jonquet O', 'Jung KS', 'Just J', 'Kaidashev I', 'Kalayci O', 'Kalyoncu AF', 'Keil T', 'Keith PK', 'Khaltaev N', 'Klimek L', "Koffi N'Goran B", 'Kolek V', 'Koppelman GH', 'Kowalski ML', 'Kull I', 'Kuna P', 'Kvedariene V', 'Lambrecht B', 'Lau S', 'Larenas-Linnemann D', 'Laune D', 'Le LT', 'Lieberman P', 'Lipworth B', 'Li J', 'Louis R', 'Magard Y', 'Magnan A', 'Mahboub B', 'Majer I', 'Makela MJ', 'Manning P', 'De Manuel Keenoy E', 'Marshall GD', 'Masjedi MR', 'Maurer M', 'Mavale-Manuel S', 'Melén E', 'Melo-Gomes E', 'Meltzer EO', 'Merk H', 'Miculinic N', 'Mihaltan F', 'Milenkovic B', 'Mohammad Y', 'Molimard M', 'Momas I', 'Montilla-Santana A', 'Morais-Almeida M', 'Mösges R', 'Namazova-Baranova L', 'Naclerio R', 'Neou A', 'Neffen H', 'Nekam K', 'Niggemann B', 'Nyembue TD', "O'Hehir RE", 'Ohta K', 'Okamoto Y', 'Okubo K', 'Ouedraogo S', 'Paggiaro P', 'Pali-Schöll I', 'Palmer S', 'Panzner P', 'Papi A', 'Park HS', 'Pavord I', 'Pawankar R', 'Pfaar O', 'Picard R', 'Pigearias B', 'Pin I', 'Plavec D', 'Pohl W', 'Popov TA', 'Portejoie F', 'Postma D', 'Potter P', 'Price D', 'Rabe KF', 'Raciborski F', 'Radier Pontal F', 'Repka-Ramirez S', 'Robalo-Cordeiro C', 'Rolland C', 'Rosado-Pinto J', 'Reitamo S', 'Rodenas F', 'Roman Rodriguez M', 'Romano A', 'Rosario N', 'Rosenwasser L', 'Rottem M', 'Sanchez-Borges M', 'Scadding GK', 'Serrano E', 'Schmid-Grendelmeier P', 'Sheikh A', 'Simons FE', 'Sisul JC', 'Skrindo I', 'Smit HA', 'Solé D', 'Sooronbaev T', 'Spranger O', 'Stelmach R', 'Strandberg T', 'Sunyer J', 'Thijs C', 'Todo-Bom A', 'Triggiani M', 'Valenta R', 'Valero AL', 'van Hage M', 'Vandenplas O', 'Vezzani G', 'Vichyanond P', 'Viegi G', 'Wagenmann M', 'Walker S', 'Wang DY', 'Wahn U', 'Williams DM', 'Wright J', 'Yawn BP', 'Yiallouros PK', 'Yusuf OM', 'Zar HJ', 'Zernotti ME', 'Zhang L', 'Zhong N', 'Zidarn M', 'Mercier J']</t>
  </si>
  <si>
    <t>MACVIA-ARIA Sentinel NetworK for allergic rhinitis (MASK-rhinitis): the new generation guideline implementation</t>
  </si>
  <si>
    <t>13-Sep-2015</t>
  </si>
  <si>
    <t>70(11):1372-92</t>
  </si>
  <si>
    <t>https://pubmed.ncbi.nlm.nih.gov/26148220</t>
  </si>
  <si>
    <t>https://hdl.handle.net/2268/206100</t>
  </si>
  <si>
    <t>['Simpson A', 'Lazic N', 'Belgrave DC', 'Johnson P', 'Bishop C', 'Mills C', 'Custovic A']</t>
  </si>
  <si>
    <t>Patterns of IgE responses to multiple allergen components and clinical symptoms at age 11 years</t>
  </si>
  <si>
    <t>30-Apr-2015</t>
  </si>
  <si>
    <t>136(5):1224-31</t>
  </si>
  <si>
    <t>https://pubmed.ncbi.nlm.nih.gov/25935108</t>
  </si>
  <si>
    <t>https://www.clinicalkey.com/content/playBy/pii?v=S0091-6749(15)00432-7</t>
  </si>
  <si>
    <t>['Guerra S', 'Halonen M', 'Vasquez MM', 'Spangenberg A', 'Stern DA', 'Morgan WJ', 'Wright AL', 'Lavi I', 'Tarès L', 'Carsin AE', 'Dobaño C', 'Barreiro E', 'Zock JP', 'Martínez-Moratalla J', 'Urrutia I', 'Sunyer J', 'Keidel D', 'Imboden M', 'Probst-Hensch N', 'Hallberg J', 'Melén E', 'Wickman M', 'Bousquet J', 'Belgrave DC', 'Simpson A', 'Custovic A', 'Antó JM', 'Martinez FD']</t>
  </si>
  <si>
    <t>Relation between circulating CC16 concentrations, lung function, and development of chronic obstructive pulmonary disease across the lifespan: a prospective study</t>
  </si>
  <si>
    <t>3(8):613-20</t>
  </si>
  <si>
    <t>https://pubmed.ncbi.nlm.nih.gov/26159408</t>
  </si>
  <si>
    <t>https://www.clinicalkey.com/content/playBy/pii?v=S2213-2600(15)00196-4</t>
  </si>
  <si>
    <t>['Custovic A', 'Ainsworth J', 'Arshad H', 'Bishop C', 'Buchan I', 'Cullinan P', 'Devereux G', 'Henderson J', 'Holloway J', 'Roberts G', 'Turner S', 'Woodcock A', 'Simpson A']</t>
  </si>
  <si>
    <t>The Study Team for Early Life Asthma Research (STELAR) consortium 'Asthma e-lab': team science bringing data, methods and investigators together</t>
  </si>
  <si>
    <t>70(8):799-801</t>
  </si>
  <si>
    <t>https://pubmed.ncbi.nlm.nih.gov/25805205</t>
  </si>
  <si>
    <t>https://europepmc.org/abstract/MED/25805205</t>
  </si>
  <si>
    <t>['Howard R', 'Rattray M', 'Prosperi M', 'Custovic A']</t>
  </si>
  <si>
    <t>Distinguishing Asthma Phenotypes Using Machine Learning Approaches</t>
  </si>
  <si>
    <t>15(7):38</t>
  </si>
  <si>
    <t>https://pubmed.ncbi.nlm.nih.gov/26143394</t>
  </si>
  <si>
    <t>https://europepmc.org/abstract/MED/26143394</t>
  </si>
  <si>
    <t>['Mölter A', 'Simpson A', 'Berdel D', 'Brunekreef B', 'Custovic A', 'Cyrys J', 'de Jongste J', 'de Vocht F', 'Fuertes E', 'Gehring U', 'Gruzieva O', 'Heinrich J', 'Hoek G', 'Hoffmann B', 'Klümper C', 'Korek M', 'Kuhlbusch TA', 'Lindley S', 'Postma D', 'Tischer C', 'Wijga A', 'Pershagen G', 'Agius R']</t>
  </si>
  <si>
    <t>A multicentre study of air pollution exposure and childhood asthma prevalence: the ESCAPE project</t>
  </si>
  <si>
    <t>16-Oct-2014</t>
  </si>
  <si>
    <t>45(3):610-24</t>
  </si>
  <si>
    <t>https://pubmed.ncbi.nlm.nih.gov/25323237</t>
  </si>
  <si>
    <t>http://erj.ersjournals.com/cgi/pmidlookup?view=long&amp;pmid=25323237</t>
  </si>
  <si>
    <t>['van der Valk RJ', 'Kreiner-Møller E', 'Kooijman MN', 'Guxens M', 'Stergiakouli E', 'Sääf A', 'Bradfield JP', 'Geller F', 'Hayes MG', 'Cousminer DL', 'Körner A', 'Thiering E', 'Curtin JA', 'Myhre R', 'Huikari V', 'Joro R', 'Kerkhof M', 'Warrington NM', 'Pitkänen N', 'Ntalla I', 'Horikoshi M', 'Veijola R', 'Freathy RM', 'Teo YY', 'Barton SJ', 'Evans DM', 'Kemp JP', 'St Pourcain B', 'Ring SM', 'Davey Smith G', 'Bergström A', 'Kull I', 'Hakonarson H', 'Mentch FD', 'Bisgaard H', 'Chawes B', 'Stokholm J', 'Waage J', 'Eriksen P', 'Sevelsted A', 'Melbye M', 'van Duijn CM', 'Medina-Gomez C', 'Hofman A', 'de Jongste JC', 'Taal HR', 'Uitterlinden AG', 'Armstrong LL', 'Eriksson J', 'Palotie A', 'Bustamante M', 'Estivill X', 'Gonzalez JR', 'Llop S', 'Kiess W', 'Mahajan A', 'Flexeder C', 'Tiesler CM', 'Murray CS', 'Simpson A', 'Magnus P', 'Sengpiel V', 'Hartikainen AL', 'Keinanen-Kiukaanniemi S', 'Lewin A', 'Da Silva Couto Alves A', 'Blakemore AI', 'Buxton JL', 'Kaakinen M', 'Rodriguez A', 'Sebert S', 'Vaarasmaki M', 'Lakka T', 'Lindi V', 'Gehring U', 'Postma DS', 'Ang W', 'Newnham JP', 'Lyytikäinen LP', 'Pahkala K', 'Raitakari OT', 'Panoutsopoulou K', 'Zeggini E', 'Boomsma DI', 'Groen-Blokhuis M', 'Ilonen J', 'Franke L', 'Hirschhorn JN', 'Pers TH', 'Liang L', 'Huang J', 'Hocher B', 'Knip M', 'Saw SM', 'Holloway JW', 'Melén E', 'Grant SF', 'Feenstra B', 'Lowe WL', 'Widén E', 'Sergeyev E', 'Grallert H', 'Custovic A', 'Jacobsson B', 'Jarvelin MR', 'Atalay M', 'Koppelman GH', 'Pennell CE', 'Niinikoski H', 'Dedoussis GV', 'Mccarthy MI', 'Frayling TM', 'Sunyer J', 'Timpson NJ', 'Rivadeneira F', 'Bønnelykke K', 'Jaddoe VW']</t>
  </si>
  <si>
    <t>A novel common variant in DCST2 is associated with length in early life and height in adulthood</t>
  </si>
  <si>
    <t>15-Feb-2015</t>
  </si>
  <si>
    <t>3-Oct-2014</t>
  </si>
  <si>
    <t>24(4):1155-68</t>
  </si>
  <si>
    <t>https://pubmed.ncbi.nlm.nih.gov/25281659</t>
  </si>
  <si>
    <t>https://europepmc.org/abstract/MED/25281659</t>
  </si>
  <si>
    <t>['Gore RB', 'Boyle RJ', 'Gore C', 'Custovic A', 'Hanna H', 'Svensson P', 'Warner JO']</t>
  </si>
  <si>
    <t>Effect of a novel temperature-controlled laminar airflow device on personal breathing zone aeroallergen exposure</t>
  </si>
  <si>
    <t>10-Jun-2014</t>
  </si>
  <si>
    <t>Indoor air</t>
  </si>
  <si>
    <t>25(1):36-44</t>
  </si>
  <si>
    <t>https://pubmed.ncbi.nlm.nih.gov/24750266</t>
  </si>
  <si>
    <t>https://onlinelibrary.wiley.com/doi/10.1111/ina.12122</t>
  </si>
  <si>
    <t>To what extent is allergen exposure a risk factor for the development of allergic disease?</t>
  </si>
  <si>
    <t>45(1):54-62</t>
  </si>
  <si>
    <t>https://pubmed.ncbi.nlm.nih.gov/25381695</t>
  </si>
  <si>
    <t>https://onlinelibrary.wiley.com/doi/10.1111/cea.12450</t>
  </si>
  <si>
    <t>['Belgrave DC', 'Simpson A', 'Buchan IE', 'Custovic A']</t>
  </si>
  <si>
    <t>Atopic Dermatitis and Respiratory Allergy: What is the Link</t>
  </si>
  <si>
    <t>28-Sep-2015</t>
  </si>
  <si>
    <t>Current dermatology reports</t>
  </si>
  <si>
    <t>4(4):221-227</t>
  </si>
  <si>
    <t>https://pubmed.ncbi.nlm.nih.gov/26566461</t>
  </si>
  <si>
    <t>https://europepmc.org/abstract/MED/26566461</t>
  </si>
  <si>
    <t>['Sahiner UM', 'Semic-Jusufagic A', 'Curtin JA', 'Birben E', 'Belgrave D', 'Sackesen C', 'Simpson A', 'Yavuz TS', 'Akdis CA', 'Custovic A', 'Kalayci O']</t>
  </si>
  <si>
    <t>Polymorphisms of endotoxin pathway and endotoxin exposure: in vitro IgE synthesis and replication in a birth cohort</t>
  </si>
  <si>
    <t>20-Sep-2014</t>
  </si>
  <si>
    <t>69(12):1648-58</t>
  </si>
  <si>
    <t>https://pubmed.ncbi.nlm.nih.gov/25102764</t>
  </si>
  <si>
    <t>https://onlinelibrary.wiley.com/doi/10.1111/all.12504</t>
  </si>
  <si>
    <t>['Deliu M', 'Belgrave D', 'Simpson A', 'Murray CS', 'Kerry G', 'Custovic A']</t>
  </si>
  <si>
    <t>Impact of rhinitis on asthma severity in school-age children</t>
  </si>
  <si>
    <t>4-Aug-2014</t>
  </si>
  <si>
    <t>69(11):1515-21</t>
  </si>
  <si>
    <t>https://pubmed.ncbi.nlm.nih.gov/24958195</t>
  </si>
  <si>
    <t>https://europepmc.org/abstract/MED/24958195</t>
  </si>
  <si>
    <t>['Wang R', 'Custovic A', 'Simpson A', 'Belgrave DC', 'Lowe LA', 'Murray CS']</t>
  </si>
  <si>
    <t>Differing associations of BMI and body fat with asthma and lung function in children</t>
  </si>
  <si>
    <t>25-Oct-2013</t>
  </si>
  <si>
    <t>49(11):1049-57</t>
  </si>
  <si>
    <t>https://pubmed.ncbi.nlm.nih.gov/24166845</t>
  </si>
  <si>
    <t>https://europepmc.org/abstract/MED/24166845</t>
  </si>
  <si>
    <t>['Kljaic-Bukvic B', 'Blekic M', 'Aberle N', 'Curtin JA', 'Hankinson J', 'Semic-Jusufagic A', 'Belgrave D', 'Simpson A', 'Custovic A']</t>
  </si>
  <si>
    <t>Genetic variants in endotoxin signalling pathway, domestic endotoxin exposure and asthma exacerbations</t>
  </si>
  <si>
    <t>25(6):552-7</t>
  </si>
  <si>
    <t>https://pubmed.ncbi.nlm.nih.gov/24902762</t>
  </si>
  <si>
    <t>https://onlinelibrary.wiley.com/doi/10.1111/pai.12258</t>
  </si>
  <si>
    <t>['Patel S', 'Custovic A', 'Smith JA', 'Simpson A', 'Kerry G', 'Murray CS']</t>
  </si>
  <si>
    <t>Cross-sectional association of dietary patterns with asthma and atopic sensitization in childhood - in a cohort study</t>
  </si>
  <si>
    <t>25(6):565-71</t>
  </si>
  <si>
    <t>https://pubmed.ncbi.nlm.nih.gov/25201630</t>
  </si>
  <si>
    <t>https://onlinelibrary.wiley.com/doi/10.1111/pai.12276</t>
  </si>
  <si>
    <t>['Belgrave DC', 'Granell R', 'Simpson A', 'Guiver J', 'Bishop C', 'Buchan I', 'Henderson AJ', 'Custovic A']</t>
  </si>
  <si>
    <t>Developmental profiles of eczema, wheeze, and rhinitis: two population-based birth cohort studies</t>
  </si>
  <si>
    <t>21-Oct-2014</t>
  </si>
  <si>
    <t>11(10):e1001748</t>
  </si>
  <si>
    <t>https://pubmed.ncbi.nlm.nih.gov/25335105</t>
  </si>
  <si>
    <t>https://europepmc.org/abstract/MED/25335105</t>
  </si>
  <si>
    <t>['Eeftens M', 'Hoek G', 'Gruzieva O', 'Mölter A', 'Agius R', 'Beelen R', 'Brunekreef B', 'Custovic A', 'Cyrys J', 'Fuertes E', 'Heinrich J', 'Hoffmann B', 'de Hoogh K', 'Jedynska A', 'Keuken M', 'Klümper C', 'Kooter I', 'Krämer U', 'Korek M', 'Koppelman GH', 'Kuhlbusch TA', 'Simpson A', 'Smit HA', 'Tsai MY', 'Wang M', 'Wolf K', 'Pershagen G', 'Gehring U']</t>
  </si>
  <si>
    <t>Elemental composition of particulate matter and the association with lung function</t>
  </si>
  <si>
    <t>Epidemiology (Cambridge, Mass.)</t>
  </si>
  <si>
    <t>25(5):648-57</t>
  </si>
  <si>
    <t>https://pubmed.ncbi.nlm.nih.gov/25061921</t>
  </si>
  <si>
    <t>https://journals.lww.com/00001648-201409000-00005</t>
  </si>
  <si>
    <t>['Bousquet J', 'Addis A', 'Adcock I', 'Agache I', 'Agusti A', 'Alonso A', 'Annesi-Maesano I', 'Anto JM', 'Bachert C', 'Baena-Cagnani CE', 'Bai C', 'Baigenzhin A', 'Barbara C', 'Barnes PJ', 'Bateman ED', 'Beck L', 'Bedbrook A', 'Bel EH', 'Benezet O', 'Bennoor KS', 'Benson M', 'Bernabeu-Wittel M', 'Bewick M', 'Bindslev-Jensen C', 'Blain H', 'Blasi F', 'Bonini M', 'Bonini S', 'Boulet LP', 'Bourdin A', 'Bourret R', 'Bousquet PJ', 'Brightling CE', 'Briggs A', 'Brozek J', 'Buhl R', 'Bush A', 'Caimmi D', 'Calderon M', 'Calverley P', 'Camargos PA', 'Camuzat T', 'Canonica GW', 'Carlsen KH', 'Casale TB', 'Cazzola M', 'Cepeda Sarabia AM', 'Cesario A', 'Chen YZ', 'Chkhartishvili E', 'Chavannes NH', 'Chiron R', 'Chuchalin A', 'Chung KF', 'Cox L', 'Crooks G', 'Crooks MG', 'Cruz AA', 'Custovic A', 'Dahl R', 'Dahlen SE', 'De Blay F', 'Dedeu T', 'Deleanu D', 'Demoly P', 'Devillier P', 'Didier A', 'Dinh-Xuan AT', 'Djukanovic R', 'Dokic D', 'Douagui H', 'Dubakiene R', 'Eglin S', 'Elliot F', 'Emuzyte R', 'Fabbri L', 'Fink Wagner A', 'Fletcher M', 'Fokkens WJ', 'Fonseca J', 'Franco A', 'Frith P', 'Furber A', 'Gaga M', 'Garcés J', 'Garcia-Aymerich J', 'Gamkrelidze A', 'Gonzales-Diaz S', 'Gouzi F', 'Guzmán MA', 'Haahtela T', 'Harrison D', 'Hayot M', 'Heaney LG', 'Heinrich J', 'Hellings PW', 'Hooper J', 'Humbert M', 'Hyland M', 'Iaccarino G', 'Jakovenko D', 'Jardim JR', 'Jeandel C', 'Jenkins C', 'Johnston SL', 'Jonquet O', 'Joos G', 'Jung KS', 'Kalayci O', 'Karunanithi S', 'Keil T', 'Khaltaev N', 'Kolek V', 'Kowalski ML', 'Kull I', 'Kuna P', 'Kvedariene V', 'Le LT', 'Lodrup Carlsen KC', 'Louis R', 'MacNee W', 'Mair A', 'Majer I', 'Manning P', 'de Manuel Keenoy E', 'Masjedi MR', 'Melen E', 'Melo-Gomes E', 'Menzies-Gow A', 'Mercier G', 'Mercier J', 'Michel JP', 'Miculinic N', 'Mihaltan F', 'Milenkovic B', 'Molimard M', 'Momas I', 'Montilla-Santana A', 'Morais-Almeida M', 'Morgan M', "N'Diaye M", 'Nafti S', 'Nekam K', 'Neou A', 'Nicod L', "O'Hehir R", 'Ohta K', 'Paggiaro P', 'Palkonen S', 'Palmer S', 'Papadopoulos NG', 'Papi A', 'Passalacqua G', 'Pavord I', 'Pigearias B', 'Plavec D', 'Postma DS', 'Price D', 'Rabe KF', 'Radier Pontal F', 'Redon J', 'Rennard S', 'Roberts J', 'Robine JM', 'Roca J', 'Roche N', 'Rodenas F', 'Roggeri A', 'Rolland C', 'Rosado-Pinto J', 'Ryan D', 'Samolinski B', 'Sanchez-Borges M', 'Schünemann HJ', 'Sheikh A', 'Shields M', 'Siafakas N', 'Sibille Y', 'Similowski T', 'Small I', 'Sola-Morales O', 'Sooronbaev T', 'Stelmach R', 'Sterk PJ', 'Stiris T', 'Sud P', 'Tellier V', 'To T', 'Todo-Bom A', 'Triggiani M', 'Valenta R', 'Valero AL', 'Valiulis A', 'Valovirta E', 'Van Ganse E', 'Vandenplas O', 'Vasankari T', 'Vestbo J', 'Vezzani G', 'Viegi G', 'Visier L', 'Vogelmeier C', 'Vontetsianos T', 'Wagstaff R', 'Wahn U', 'Wallaert B', 'Whalley B', 'Wickman M', 'Williams DM', 'Wilson N', 'Yawn BP', 'Yiallouros PK', 'Yorgancioglu A', 'Yusuf OM', 'Zar HJ', 'Zhong N', 'Zidarn M', 'Zuberbier T']</t>
  </si>
  <si>
    <t>Integrated care pathways for airway diseases (AIRWAYS-ICPs)</t>
  </si>
  <si>
    <t>44(2):304-23</t>
  </si>
  <si>
    <t>https://pubmed.ncbi.nlm.nih.gov/24925919</t>
  </si>
  <si>
    <t>http://erj.ersjournals.com/cgi/pmidlookup?view=long&amp;pmid=24925919</t>
  </si>
  <si>
    <t>['Semic-Jusufagic A', 'Belgrave D', 'Pickles A', 'Telcian AG', 'Bakhsoliani E', 'Sykes A', 'Simpson A', 'Johnston SL', 'Custovic A']</t>
  </si>
  <si>
    <t>Assessing the association of early life antibiotic prescription with asthma exacerbations, impaired antiviral immunity, and genetic variants in 17q21: a population-based birth cohort study</t>
  </si>
  <si>
    <t>14-May-2014</t>
  </si>
  <si>
    <t>2(8):621-30</t>
  </si>
  <si>
    <t>https://pubmed.ncbi.nlm.nih.gov/24835835</t>
  </si>
  <si>
    <t>https://www.clinicalkey.com/content/playBy/pii?v=S2213-2600(14)70096-7</t>
  </si>
  <si>
    <t>['Belgrave DC', 'Buchan I', 'Bishop C', 'Lowe L', 'Simpson A', 'Custovic A']</t>
  </si>
  <si>
    <t>Trajectories of lung function during childhood</t>
  </si>
  <si>
    <t>1-May-2014</t>
  </si>
  <si>
    <t>189(9):1101-9</t>
  </si>
  <si>
    <t>https://pubmed.ncbi.nlm.nih.gov/24606581</t>
  </si>
  <si>
    <t>https://www.atsjournals.org/doi/10.1164/rccm.201309-1700OC?url_ver=Z39.88-2003&amp;rfr_id=ori:rid:crossref.org&amp;rfr_dat=cr_pub  0pubmed</t>
  </si>
  <si>
    <t>['Prosperi MC', 'Belgrave D', 'Buchan I', 'Simpson A', 'Custovic A']</t>
  </si>
  <si>
    <t>Challenges in interpreting allergen microarrays in relation to clinical symptoms: a machine learning approach</t>
  </si>
  <si>
    <t>16-Oct-2013</t>
  </si>
  <si>
    <t>25(1):71-9</t>
  </si>
  <si>
    <t>https://pubmed.ncbi.nlm.nih.gov/24131308</t>
  </si>
  <si>
    <t>https://europepmc.org/abstract/MED/24131308</t>
  </si>
  <si>
    <t>['Belgrave D', 'Simpson A', 'Custovic A']</t>
  </si>
  <si>
    <t>Challenges in interpreting wheeze phenotypes: the clinical implications of statistical learning techniques</t>
  </si>
  <si>
    <t>15-Jan-2014</t>
  </si>
  <si>
    <t>189(2):121-3</t>
  </si>
  <si>
    <t>https://pubmed.ncbi.nlm.nih.gov/24428643</t>
  </si>
  <si>
    <t>https://www.atsjournals.org/doi/10.1164/rccm.201312-2206ED?url_ver=Z39.88-2003&amp;rfr_id=ori:rid:crossref.org&amp;rfr_dat=cr_pub  0pubmed</t>
  </si>
  <si>
    <t>['Mölter A', 'Agius R', 'de Vocht F', 'Lindley S', 'Gerrard W', 'Custovic A', 'Simpson A']</t>
  </si>
  <si>
    <t>Effects of long-term exposure to PM10 and NO2 on asthma and wheeze in a prospective birth cohort</t>
  </si>
  <si>
    <t>2-Sep-2013</t>
  </si>
  <si>
    <t>68(1):21-8</t>
  </si>
  <si>
    <t>https://pubmed.ncbi.nlm.nih.gov/23999376</t>
  </si>
  <si>
    <t>https://jech.bmj.com/lookup/pmidlookup?view=long&amp;pmid=23999376</t>
  </si>
  <si>
    <t>['Prosperi MC', 'Marinho S', 'Simpson A', 'Custovic A', 'Buchan IE']</t>
  </si>
  <si>
    <t>Predicting phenotypes of asthma and eczema with machine learning</t>
  </si>
  <si>
    <t>BMC medical genomics</t>
  </si>
  <si>
    <t>7 Suppl 1(Suppl 1):S7</t>
  </si>
  <si>
    <t>https://pubmed.ncbi.nlm.nih.gov/25077568</t>
  </si>
  <si>
    <t>https://bmcmedgenomics.biomedcentral.com/articles/10.1186/1755-8794-7-S1-S7</t>
  </si>
  <si>
    <t>['Prosperi MC', 'Sahiner UM', 'Belgrave D', 'Sackesen C', 'Buchan IE', 'Simpson A', 'Yavuz TS', 'Kalayci O', 'Custovic A']</t>
  </si>
  <si>
    <t>Challenges in identifying asthma subgroups using unsupervised statistical learning techniques</t>
  </si>
  <si>
    <t>188(11):1303-12</t>
  </si>
  <si>
    <t>https://pubmed.ncbi.nlm.nih.gov/24180417</t>
  </si>
  <si>
    <t>https://www.atsjournals.org/doi/10.1164/rccm.201304-0694OC?url_ver=Z39.88-2003&amp;rfr_id=ori:rid:crossref.org&amp;rfr_dat=cr_pub  0pubmed</t>
  </si>
  <si>
    <t>['Custovic A', 'Johnston SL', 'Pavord I', 'Gaga M', 'Fabbri L', 'Bel EH', 'Le Souëf P', 'Lötvall J', 'Demoly P', 'Akdis CA', 'Ryan D', 'Mäkelä MJ', 'Martinez F', 'Holloway JW', 'Saglani S', "O'Byrne P", 'Papi A', 'Sergejeva S', 'Magnan A', 'Del Giacco S', 'Kalayci O', 'Hamelmann E', 'Papadopoulos NG']</t>
  </si>
  <si>
    <t>EAACI position statement on asthma exacerbations and severe asthma</t>
  </si>
  <si>
    <t>6-Nov-2013</t>
  </si>
  <si>
    <t>68(12):1520-31</t>
  </si>
  <si>
    <t>https://pubmed.ncbi.nlm.nih.gov/24410781</t>
  </si>
  <si>
    <t>https://europepmc.org/abstract/MED/24410781</t>
  </si>
  <si>
    <t>['Mölter A', 'Agius RM', 'de Vocht F', 'Lindley S', 'Gerrard W', 'Lowe L', 'Belgrave D', 'Custovic A', 'Simpson A']</t>
  </si>
  <si>
    <t>Long-term exposure to PM10 and NO2 in association with lung volume and airway resistance in the MAAS birth cohort</t>
  </si>
  <si>
    <t>Environmental health perspectives</t>
  </si>
  <si>
    <t>121(10):1232-8</t>
  </si>
  <si>
    <t>https://pubmed.ncbi.nlm.nih.gov/23777813</t>
  </si>
  <si>
    <t>https://ehp.niehs.nih.gov/doi/10.1289/ehp.1205961?url_ver=Z39.88-2003&amp;rfr_id=ori:rid:crossref.org&amp;rfr_dat=cr_pub  0pubmed</t>
  </si>
  <si>
    <t>['Belgrave DC', 'Custovic A', 'Simpson A']</t>
  </si>
  <si>
    <t>Characterizing wheeze phenotypes to identify endotypes of childhood asthma, and the implications for future management</t>
  </si>
  <si>
    <t>9(10):921-36</t>
  </si>
  <si>
    <t>https://pubmed.ncbi.nlm.nih.gov/24128156</t>
  </si>
  <si>
    <t>http://hdl.handle.net/10044/1/27072</t>
  </si>
  <si>
    <t>['Roberts G', 'Xatzipsalti M', 'Borrego LM', 'Custovic A', 'Halken S', 'Hellings PW', 'Papadopoulos NG', 'Rotiroti G', 'Scadding G', 'Timmermans F', 'Valovirta E']</t>
  </si>
  <si>
    <t>Paediatric rhinitis: position paper of the European Academy of Allergy and Clinical Immunology</t>
  </si>
  <si>
    <t>19-Aug-2013</t>
  </si>
  <si>
    <t>68(9):1102-16</t>
  </si>
  <si>
    <t>https://pubmed.ncbi.nlm.nih.gov/23952296</t>
  </si>
  <si>
    <t>https://onlinelibrary.wiley.com/doi/10.1111/all.12235</t>
  </si>
  <si>
    <t>['Belgrave DCM', 'Simpson A', 'Semic-Jusufagic A', 'Murray CS', 'Buchan I', 'Pickles A', 'Custovic A']</t>
  </si>
  <si>
    <t>Joint modeling of parentally reported and physician-confirmed wheeze identifies children with persistent troublesome wheezing</t>
  </si>
  <si>
    <t>29-Jul-2013</t>
  </si>
  <si>
    <t>132(3):575-583.e12</t>
  </si>
  <si>
    <t>https://pubmed.ncbi.nlm.nih.gov/23906378</t>
  </si>
  <si>
    <t>https://www.clinicalkey.com/content/playBy/pii?v=S0091-6749(13)00975-5</t>
  </si>
  <si>
    <t>['Wu J', 'Hankinson J', 'Kopec-Harding K', 'Custovic A', 'Simpson A']</t>
  </si>
  <si>
    <t>Interaction between glutathione S-transferase variants, maternal smoking and childhood wheezing changes with age</t>
  </si>
  <si>
    <t>3-Jun-2013</t>
  </si>
  <si>
    <t>24(5):501-8</t>
  </si>
  <si>
    <t>https://pubmed.ncbi.nlm.nih.gov/23879774</t>
  </si>
  <si>
    <t>https://onlinelibrary.wiley.com/doi/10.1111/pai.12086</t>
  </si>
  <si>
    <t>['Ibrahim B', 'Marsden P', 'Smith JA', 'Custovic A', 'Nilsson M', 'Fowler SJ']</t>
  </si>
  <si>
    <t>Breath metabolomic profiling by nuclear magnetic resonance spectroscopy in asthma</t>
  </si>
  <si>
    <t>68(8):1050-6</t>
  </si>
  <si>
    <t>https://pubmed.ncbi.nlm.nih.gov/23888905</t>
  </si>
  <si>
    <t>https://onlinelibrary.wiley.com/doi/10.1111/all.12211</t>
  </si>
  <si>
    <t>['Bønnelykke K', 'Matheson MC', 'Pers TH', 'Granell R', 'Strachan DP', 'Alves AC', 'Linneberg A', 'Curtin JA', 'Warrington NM', 'Standl M', 'Kerkhof M', 'Jonsdottir I', 'Bukvic BK', 'Kaakinen M', 'Sleimann P', 'Thorleifsson G', 'Thorsteinsdottir U', 'Schramm K', 'Baltic S', 'Kreiner-Møller E', 'Simpson A', 'St Pourcain B', 'Coin L', 'Hui J', 'Walters EH', 'Tiesler CMT', 'Duffy DL', 'Jones G', 'Ring SM', 'McArdle WL', 'Price L', 'Robertson CF', 'Pekkanen J', 'Tang CS', 'Thiering E', 'Montgomery GW', 'Hartikainen AL', 'Dharmage SC', 'Husemoen LL', 'Herder C', 'Kemp JP', 'Elliot P', 'James A', 'Waldenberger M', 'Abramson MJ', 'Fairfax BP', 'Knight JC', 'Gupta R', 'Thompson PJ', 'Holt P', 'Sly P', 'Hirschhorn JN', 'Blekic M', 'Weidinger S', 'Hakonarsson H', 'Stefansson K', 'Heinrich J', 'Postma DS', 'Custovic A', 'Pennell CE', 'Jarvelin MR', 'Koppelman GH', 'Timpson N', 'Ferreira MA', 'Bisgaard H', 'Henderson AJ']</t>
  </si>
  <si>
    <t>Meta-analysis of genome-wide association studies identifies ten loci influencing allergic sensitization</t>
  </si>
  <si>
    <t>30-Jun-2013</t>
  </si>
  <si>
    <t>45(8):902-906</t>
  </si>
  <si>
    <t>https://pubmed.ncbi.nlm.nih.gov/23817571</t>
  </si>
  <si>
    <t>https://europepmc.org/abstract/MED/23817571</t>
  </si>
  <si>
    <t>['Lazic N', 'Roberts G', 'Custovic A', 'Belgrave D', 'Bishop CM', 'Winn J', 'Curtin JA', 'Hasan Arshad S', 'Simpson A']</t>
  </si>
  <si>
    <t>Multiple atopy phenotypes and their associations with asthma: similar findings from two birth cohorts</t>
  </si>
  <si>
    <t>29-Apr-2013</t>
  </si>
  <si>
    <t>68(6):764-70</t>
  </si>
  <si>
    <t>https://pubmed.ncbi.nlm.nih.gov/23621120</t>
  </si>
  <si>
    <t>https://onlinelibrary.wiley.com/doi/10.1111/all.12134</t>
  </si>
  <si>
    <t>['Blekic M', 'Kljaic Bukvic B', 'Aberle N', 'Marinho S', 'Hankinson J', 'Custovic A', 'Simpson A']</t>
  </si>
  <si>
    <t>17q12-21 and asthma: interactions with early-life environmental exposures</t>
  </si>
  <si>
    <t>6-Mar-2013</t>
  </si>
  <si>
    <t>110(5):347-353.e2</t>
  </si>
  <si>
    <t>https://pubmed.ncbi.nlm.nih.gov/23622005</t>
  </si>
  <si>
    <t>https://www.clinicalkey.com/content/playBy/pii?v=S1081-1206(13)00054-9</t>
  </si>
  <si>
    <t>['Custovic A', 'Lazic N', 'Simpson A']</t>
  </si>
  <si>
    <t>Pediatric asthma and development of atopy</t>
  </si>
  <si>
    <t>13(2):173-80</t>
  </si>
  <si>
    <t>https://pubmed.ncbi.nlm.nih.gov/23385287</t>
  </si>
  <si>
    <t>https://journals.lww.com/00130832-201304000-00009</t>
  </si>
  <si>
    <t>['Curtin JA', 'Simpson A', 'Belgrave D', 'Semic-Jusufagic A', 'Custovic A', 'Martinez FD']</t>
  </si>
  <si>
    <t>Methylation of IL-2 promoter at birth alters the risk of asthma exacerbations during childhood</t>
  </si>
  <si>
    <t>43(3):304-11</t>
  </si>
  <si>
    <t>https://pubmed.ncbi.nlm.nih.gov/23414538</t>
  </si>
  <si>
    <t>https://europepmc.org/abstract/MED/23414538</t>
  </si>
  <si>
    <t>['Bukvic BK', 'Blekic M', 'Simpson A', 'Marinho S', 'Curtin JA', 'Hankinson J', 'Aberle N', 'Custovic A']</t>
  </si>
  <si>
    <t>Asthma severity, polymorphisms in 20p13 and their interaction with tobacco smoke exposure</t>
  </si>
  <si>
    <t>24(1):10-8</t>
  </si>
  <si>
    <t>https://pubmed.ncbi.nlm.nih.gov/23331525</t>
  </si>
  <si>
    <t>https://onlinelibrary.wiley.com/doi/10.1111/pai.12019</t>
  </si>
  <si>
    <t>['Gehring U', 'Gruzieva O', 'Agius RM', 'Beelen R', 'Custovic A', 'Cyrys J', 'Eeftens M', 'Flexeder C', 'Fuertes E', 'Heinrich J', 'Hoffmann B', 'de Jongste JC', 'Kerkhof M', 'Klümper C', 'Korek M', 'Mölter A', 'Schultz ES', 'Simpson A', 'Sugiri D', 'Svartengren M', 'von Berg A', 'Wijga AH', 'Pershagen G', 'Brunekreef B']</t>
  </si>
  <si>
    <t>Air pollution exposure and lung function in children: the ESCAPE project</t>
  </si>
  <si>
    <t>27-Sep-2013</t>
  </si>
  <si>
    <t>121(11-12):1357-64</t>
  </si>
  <si>
    <t>https://pubmed.ncbi.nlm.nih.gov/24076757</t>
  </si>
  <si>
    <t>https://ehp.niehs.nih.gov/doi/10.1289/ehp.1306770?url_ver=Z39.88-2003&amp;rfr_id=ori:rid:crossref.org&amp;rfr_dat=cr_pub  0pubmed</t>
  </si>
  <si>
    <t>['Patel S', 'Vyas A', 'Custovic A', 'Murray CS']</t>
  </si>
  <si>
    <t>Estimated portion sizes in a school-aged population</t>
  </si>
  <si>
    <t>11-May-2012</t>
  </si>
  <si>
    <t>Public health nutrition</t>
  </si>
  <si>
    <t>15(12):2193-201</t>
  </si>
  <si>
    <t>https://pubmed.ncbi.nlm.nih.gov/22575382</t>
  </si>
  <si>
    <t>https://www.cambridge.org/core/product/identifier/S1368980012001140/type/journal_article</t>
  </si>
  <si>
    <t>['Papadopoulos NG', 'Agache I', 'Bavbek S', 'Bilo BM', 'Braido F', 'Cardona V', 'Custovic A', 'Demonchy J', 'Demoly P', 'Eigenmann P', 'Gayraud J', 'Grattan C', 'Heffler E', 'Hellings PW', 'Jutel M', 'Knol E', 'Lötvall J', 'Muraro A', 'Poulsen LK', 'Roberts G', 'Schmid-Grendelmeier P', 'Skevaki C', 'Triggiani M', 'Vanree R', 'Werfel T', 'Flood B', 'Palkonen S', 'Savli R', 'Allegri P', 'Annesi-Maesano I', 'Annunziato F', 'Antolin-Amerigo D', 'Apfelbacher C', 'Blanca M', 'Bogacka E', 'Bonadonna P', 'Bonini M', 'Boyman O', 'Brockow K', 'Burney P', 'Buters J', 'Butiene I', 'Calderon M', 'Cardell LO', 'Caubet JC', 'Celenk S', 'Cichocka-Jarosz E', 'Cingi C', 'Couto M', 'Dejong N', 'Del Giacco S', 'Douladiris N', 'Fassio F', 'Fauquert JL', 'Fernandez J', 'Rivas MF', 'Ferrer M', 'Flohr C', 'Gardner J', 'Genuneit J', 'Gevaert P', 'Groblewska A', 'Hamelmann E', 'Hoffmann HJ', 'Hoffmann-Sommergruber K', 'Hovhannisyan L', 'Hox V', 'Jahnsen FL', 'Kalayci O', 'Kalpaklioglu AF', 'Kleine-Tebbe J', 'Konstantinou G', 'Kurowski M', 'Lau S', 'Lauener R', 'Lauerma A', 'Logan K', 'Magnan A', 'Makowska J', 'Makrinioti H', 'Mangina P', 'Manole F', 'Mari A', 'Mazon A', 'Mills C', 'Mingomataj E', 'Niggemann B', 'Nilsson G', 'Ollert M', "O'Mahony L", "O'Neil S", 'Pala G', 'Papi A', 'Passalacqua G', 'Perkin M', 'Pfaar O', 'Pitsios C', 'Quirce S', 'Raap U', 'Raulf-Heimsoth M', 'Rhyner C', 'Robson-Ansley P', 'Alves RR', 'Roje Z', 'Rondon C', 'Rudzeviciene O', 'Ruëff F', 'Rukhadze M', 'Rumi G', 'Sackesen C', 'Santos AF', 'Santucci A', 'Scharf C', 'Schmidt-Weber C', 'Schnyder B', 'Schwarze J', 'Senna G', 'Sergejeva S', 'Seys S', 'Siracusa A', 'Skypala I', 'Sokolowska M', 'Spertini F', 'Spiewak R', 'Sprikkelman A', 'Sturm G', 'Swoboda I', 'Terreehorst I', 'Toskala E', 'Traidl-Hoffmann C', 'Venter C', 'Vlieg-Boerstra B', 'Whitacker P', 'Worm M', 'Xepapadaki P', 'Akdis CA']</t>
  </si>
  <si>
    <t>Research needs in allergy: an EAACI position paper, in collaboration with EFA</t>
  </si>
  <si>
    <t>2-Nov-2012</t>
  </si>
  <si>
    <t>2(1):21</t>
  </si>
  <si>
    <t>https://pubmed.ncbi.nlm.nih.gov/23121771</t>
  </si>
  <si>
    <t>https://ctajournal.biomedcentral.com/articles/10.1186/2045-7022-2-21</t>
  </si>
  <si>
    <t>['Fernandes BN', 'Boyle RJ', 'Gore C', 'Simpson A', 'Custovic A']</t>
  </si>
  <si>
    <t>Food protein-induced enterocolitis syndrome can occur in adults</t>
  </si>
  <si>
    <t>24-Jul-2012</t>
  </si>
  <si>
    <t>130(5):1199-200</t>
  </si>
  <si>
    <t>https://pubmed.ncbi.nlm.nih.gov/22835404</t>
  </si>
  <si>
    <t>https://www.clinicalkey.com/content/playBy/pii?v=S0091-6749(12)01009-3</t>
  </si>
  <si>
    <t>['Bousquet J', 'Schünemann HJ', 'Samolinski B', 'Demoly P', 'Baena-Cagnani CE', 'Bachert C', 'Bonini S', 'Boulet LP', 'Bousquet PJ', 'Brozek JL', 'Canonica GW', 'Casale TB', 'Cruz AA', 'Fokkens WJ', 'Fonseca JA', 'van Wijk RG', 'Grouse L', 'Haahtela T', 'Khaltaev N', 'Kuna P', 'Lockey RF', 'Lodrup Carlsen KC', 'Mullol J', 'Naclerio R', "O'Hehir RE", 'Ohta K', 'Palkonen S', 'Papadopoulos NG', 'Passalacqua G', 'Pawankar R', 'Price D', 'Ryan D', 'Simons FE', 'Togias A', 'Williams D', 'Yorgancioglu A', 'Yusuf OM', 'Aberer W', 'Adachi M', 'Agache I', 'Aït-Khaled N', 'Akdis CA', 'Andrianarisoa A', 'Annesi-Maesano I', 'Ansotegui IJ', 'Baiardini I', 'Bateman ED', 'Bedbrook A', 'Beghé B', 'Beji M', 'Bel EH', 'Ben Kheder A', 'Bennoor KS', 'Bergmann KC', 'Berrissoul F', 'Bieber T', 'Bindslev Jensen C', 'Blaiss MS', 'Boner AL', 'Bouchard J', 'Braido F', 'Brightling CE', 'Bush A', 'Caballero F', 'Calderon MA', 'Calvo MA', 'Camargos PA', 'Caraballo LR', 'Carlsen KH', 'Carr W', 'Cepeda AM', 'Cesario A', 'Chavannes NH', 'Chen YZ', 'Chiriac AM', 'Chivato Pérez T', 'Chkhartishvili E', 'Ciprandi G', 'Costa DJ', 'Cox L', 'Custovic A', 'Dahl R', 'Darsow U', 'De Blay F', 'Deleanu D', 'Denburg JA', 'Devillier P', 'Didi T', 'Dokic D', 'Dolen WK', 'Douagui H', 'Dubakiene R', 'Durham SR', 'Dykewicz MS', 'El-Gamal Y', 'El-Meziane A', 'Emuzyte R', 'Fiocchi A', 'Fletcher M', 'Fukuda T', 'Gamkrelidze A', 'Gereda JE', 'González Diaz S', 'Gotua M', 'Guzmán MA', 'Hellings PW', 'Hellquist-Dahl B', 'Horak F', 'Hourihane JO', 'Howarth P', 'Humbert M', 'Ivancevich JC', 'Jackson C', 'Just J', 'Kalayci O', 'Kaliner MA', 'Kalyoncu AF', 'Keil T', 'Keith PK', 'Khayat G', 'Kim YY', "Koffi N'goran B", 'Koppelman GH', 'Kowalski ML', 'Kull I', 'Kvedariene V', 'Larenas-Linnemann D', 'Le LT', 'Lemière C', 'Li J', 'Lieberman P', 'Lipworth B', 'Mahboub B', 'Makela MJ', 'Martin F', 'Marshall GD', 'Martinez FD', 'Masjedi MR', 'Maurer M', 'Mavale-Manuel S', 'Mazon A', 'Melen E', 'Meltzer EO', 'Mendez NH', 'Merk H', 'Mihaltan F', 'Mohammad Y', 'Morais-Almeida M', 'Muraro A', 'Nafti S', 'Namazova-Baranova L', 'Nekam K', 'Neou A', 'Niggemann B', 'Nizankowska-Mogilnicka E', 'Nyembue TD', 'Okamoto Y', 'Okubo K', 'Orru MP', 'Ouedraogo S', 'Ozdemir C', 'Panzner P', 'Pali-Schöll I', 'Park HS', 'Pigearias B', 'Pohl W', 'Popov TA', 'Postma DS', 'Potter P', 'Rabe KF', 'Ratomaharo J', 'Reitamo S', 'Ring J', 'Roberts R', 'Rogala B', 'Romano A', 'Roman Rodriguez M', 'Rosado-Pinto J', 'Rosenwasser L', 'Rottem M', 'Sanchez-Borges M', 'Scadding GK', 'Schmid-Grendelmeier P', 'Sheikh A', 'Sisul JC', 'Solé D', 'Sooronbaev T', 'Spicak V', 'Spranger O', 'Stein RT', 'Stoloff SW', 'Sunyer J', 'Szczeklik A', 'Todo-Bom A', 'Toskala E', 'Tremblay Y', 'Valenta R', 'Valero AL', 'Valeyre D', 'Valiulis A', 'Valovirta E', 'Van Cauwenberge P', 'Vandenplas O', 'van Weel C', 'Vichyanond P', 'Viegi G', 'Wang DY', 'Wickman M', 'Wöhrl S', 'Wright J', 'Yawn BP', 'Yiallouros PK', 'Zar HJ', 'Zernotti ME', 'Zhong N', 'Zidarn M', 'Zuberbier T', 'Burney PG', 'Johnston SL', 'Warner JO']</t>
  </si>
  <si>
    <t>Allergic Rhinitis and its Impact on Asthma (ARIA): achievements in 10 years and future needs</t>
  </si>
  <si>
    <t>4-Oct-2012</t>
  </si>
  <si>
    <t>130(5):1049-62</t>
  </si>
  <si>
    <t>https://pubmed.ncbi.nlm.nih.gov/23040884</t>
  </si>
  <si>
    <t>https://www.clinicalkey.com/content/playBy/pii?v=S0091-6749(12)01306-1</t>
  </si>
  <si>
    <t>['Papadopoulos NG', 'Arakawa H', 'Carlsen KH', 'Custovic A', 'Gern J', 'Lemanske R', 'Le Souef P', 'Mäkelä M', 'Roberts G', 'Wong G', 'Zar H', 'Akdis CA', 'Bacharier LB', 'Baraldi E', 'van Bever HP', 'de Blic J', 'Boner A', 'Burks W', 'Casale TB', 'Castro-Rodriguez JA', 'Chen YZ', 'El-Gamal YM', 'Everard ML', 'Frischer T', 'Geller M', 'Gereda J', 'Goh DY', 'Guilbert TW', 'Hedlin G', 'Heymann PW', 'Hong SJ', 'Hossny EM', 'Huang JL', 'Jackson DJ', 'de Jongste JC', 'Kalayci O', 'Aït-Khaled N', 'Kling S', 'Kuna P', 'Lau S', 'Ledford DK', 'Lee SI', 'Liu AH', 'Lockey RF', 'Lødrup-Carlsen K', 'Lötvall J', 'Morikawa A', 'Nieto A', 'Paramesh H', 'Pawankar R', 'Pohunek P', 'Pongracic J', 'Price D', 'Robertson C', 'Rosario N', 'Rossenwasser LJ', 'Sly PD', 'Stein R', 'Stick S', 'Szefler S', 'Taussig LM', 'Valovirta E', 'Vichyanond P', 'Wallace D', 'Weinberg E', 'Wennergren G', 'Wildhaber J', 'Zeiger RS']</t>
  </si>
  <si>
    <t>International consensus on (ICON) pediatric asthma</t>
  </si>
  <si>
    <t>15-Jun-2012</t>
  </si>
  <si>
    <t>67(8):976-97</t>
  </si>
  <si>
    <t>Consensus Development Conference | Journal Article | Research Support, N.I.H., Extramural | Research Support, Non-U.S. Gov't</t>
  </si>
  <si>
    <t>https://pubmed.ncbi.nlm.nih.gov/22702533</t>
  </si>
  <si>
    <t>https://europepmc.org/abstract/MED/22702533</t>
  </si>
  <si>
    <t>['Simpson A', 'Custovic A', 'Tepper R', 'Graves P', 'Stern DA', 'Jones M', 'Hankinson J', 'Curtin JA', 'Wu J', 'Blekic M', 'Bukvic BK', 'Aberle N', 'Marinho S', 'Belgrave D', 'Morgan WJ', 'Martinez FD']</t>
  </si>
  <si>
    <t>Genetic variation in vascular endothelial growth factor-a and lung function</t>
  </si>
  <si>
    <t>1-Jun-2012</t>
  </si>
  <si>
    <t>29-Mar-2012</t>
  </si>
  <si>
    <t>185(11):1197-204</t>
  </si>
  <si>
    <t>https://pubmed.ncbi.nlm.nih.gov/22461367</t>
  </si>
  <si>
    <t>https://www.atsjournals.org/doi/10.1164/rccm.201112-2191OC?url_ver=Z39.88-2003&amp;rfr_id=ori:rid:crossref.org&amp;rfr_dat=cr_pub  0pubmed</t>
  </si>
  <si>
    <t>['Marinho S', 'Custovic A', 'Marsden P', 'Smith JA', 'Simpson A']</t>
  </si>
  <si>
    <t>17q12-21 variants are associated with asthma and interact with active smoking in an adult population from the United Kingdom</t>
  </si>
  <si>
    <t>11-Apr-2012</t>
  </si>
  <si>
    <t>108(6):402-411.e9</t>
  </si>
  <si>
    <t>https://pubmed.ncbi.nlm.nih.gov/22626592</t>
  </si>
  <si>
    <t>https://www.clinicalkey.com/content/playBy/pii?v=S1081-1206(12)00151-2</t>
  </si>
  <si>
    <t>['Custovic A', 'Marinho S', 'Simpson A']</t>
  </si>
  <si>
    <t>Gene-environment interactions in the development of asthma and atopy</t>
  </si>
  <si>
    <t>6(3):301-8</t>
  </si>
  <si>
    <t>https://pubmed.ncbi.nlm.nih.gov/22788944</t>
  </si>
  <si>
    <t>https://www.tandfonline.com/doi/full/10.1586/ers.12.24</t>
  </si>
  <si>
    <t>['Ring J', 'Akdis C', 'Behrendt H', 'Lauener RP', 'Schäppi G', 'Akdis M', 'Ammann W', 'de Beaumont O', 'Bieber T', 'Bienenstock J', 'Blaser K', 'Bochner B', 'Bousquet J', 'Crameri R', 'Custovic A', 'Czerkinsky C', 'Darsow U', 'Denburg J', 'Drazen J', 'de Villiers EM', 'Fire A', 'Galli S', 'Haahtela T', 'zur Hausen H', 'Hildemann S', 'Holgate S', 'Holt P', 'Jakob T', 'Jung A', 'Kemeny M', 'Koren H', 'Leung D', 'Lockey R', 'Marone G', 'Mempel M', 'Menné B', 'Menz G', 'Mueller U', 'von Mutius E', 'Ollert M', "O'Mahony L", 'Pawankar R', 'Renz H', 'Platts-Mills T', 'Roduit C', 'Schmidt-Weber C', 'Traidl-Hoffmann C', 'Wahn U', 'Rietschel E']</t>
  </si>
  <si>
    <t>Davos declaration: allergy as a global problem</t>
  </si>
  <si>
    <t>67(2):141-3</t>
  </si>
  <si>
    <t>https://pubmed.ncbi.nlm.nih.gov/22235793</t>
  </si>
  <si>
    <t>https://onlinelibrary.wiley.com/doi/10.1111/j.1398-9995.2011.02770.x</t>
  </si>
  <si>
    <t>['Bousquet J', 'Anto JM', 'Demoly P', 'Schünemann HJ', 'Togias A', 'Akdis M', 'Auffray C', 'Bachert C', 'Bieber T', 'Bousquet PJ', 'Carlsen KH', 'Casale TB', 'Cruz AA', 'Keil T', 'Lodrup Carlsen KC', 'Maurer M', 'Ohta K', 'Papadopoulos NG', 'Roman Rodriguez M', 'Samolinski B', 'Agache I', 'Andrianarisoa A', 'Ang CS', 'Annesi-Maesano I', 'Ballester F', 'Baena-Cagnani CE', 'Basagaña X', 'Bateman ED', 'Bel EH', 'Bedbrook A', 'Beghé B', 'Beji M', 'Ben Kheder A', 'Benet M', 'Bennoor KS', 'Bergmann KC', 'Berrissoul F', 'Bindslev Jensen C', 'Bleecker ER', 'Bonini S', 'Boner AL', 'Boulet LP', 'Brightling CE', 'Brozek JL', 'Bush A', 'Busse WW', 'Camargos PA', 'Canonica GW', 'Carr W', 'Cesario A', 'Chen YZ', 'Chiriac AM', 'Costa DJ', 'Cox L', 'Custovic A', 'Dahl R', 'Darsow U', 'Didi T', 'Dolen WK', 'Douagui H', 'Dubakiene R', 'El-Meziane A', 'Fonseca JA', 'Fokkens WJ', 'Fthenou E', 'Gamkrelidze A', 'Garcia-Aymerich J', 'Gerth van Wijk R', 'Gimeno-Santos E', 'Guerra S', 'Haahtela T', 'Haddad H', 'Hellings PW', 'Hellquist-Dahl B', 'Hohmann C', 'Howarth P', 'Hourihane JO', 'Humbert M', 'Jacquemin B', 'Just J', 'Kalayci O', 'Kaliner MA', 'Kauffmann F', 'Kerkhof M', 'Khayat G', "Koffi N'Goran B", 'Kogevinas M', 'Koppelman GH', 'Kowalski ML', 'Kull I', 'Kuna P', 'Larenas D', 'Lavi I', 'Le LT', 'Lieberman P', 'Lipworth B', 'Mahboub B', 'Makela MJ', 'Martin F', 'Martinez FD', 'Marshall GD', 'Mazon A', 'Melen E', 'Meltzer EO', 'Mihaltan F', 'Mohammad Y', 'Mohammadi A', 'Momas I', 'Morais-Almeida M', 'Mullol J', 'Muraro A', 'Naclerio R', 'Nafti S', 'Namazova-Baranova L', 'Nawijn MC', 'Nyembue TD', 'Oddie S', "O'Hehir RE", 'Okamoto Y', 'Orru MP', 'Ozdemir C', 'Ouedraogo GS', 'Palkonen S', 'Panzner P', 'Passalacqua G', 'Pawankar R', 'Pigearias B', 'Pin I', 'Pinart M', 'Pison C', 'Popov TA', 'Porta D', 'Postma DS', 'Price D', 'Rabe KF', 'Ratomaharo J', 'Reitamo S', 'Rezagui D', 'Ring J', 'Roberts R', 'Roca J', 'Rogala B', 'Romano A', 'Rosado-Pinto J', 'Ryan D', 'Sanchez-Borges M', 'Scadding GK', 'Sheikh A', 'Simons FE', 'Siroux V', 'Schmid-Grendelmeier PD', 'Smit HA', 'Sooronbaev T', 'Stein RT', 'Sterk PJ', 'Sunyer J', 'Terreehorst I', 'Toskala E', 'Tremblay Y', 'Valenta R', 'Valeyre D', 'Vandenplas O', 'van Weel C', 'Vassilaki M', 'Varraso R', 'Viegi G', 'Wang DY', 'Wickman M', 'Williams D', 'Wöhrl S', 'Wright J', 'Yorgancioglu A', 'Yusuf OM', 'Zar HJ', 'Zernotti ME', 'Zidarn M', 'Zhong N', 'Zuberbier T']</t>
  </si>
  <si>
    <t>Severe chronic allergic (and related) diseases: a uniform approach--a MeDALL--GA2LEN--ARIA position paper</t>
  </si>
  <si>
    <t>158(3):216-31</t>
  </si>
  <si>
    <t>https://core.ac.uk/reader/52195348?utm_source=linkout</t>
  </si>
  <si>
    <t>['Custovic A', 'Simpson A']</t>
  </si>
  <si>
    <t>The role of inhalant allergens in allergic airways disease</t>
  </si>
  <si>
    <t>22(6):393-401; qiuz follow 401</t>
  </si>
  <si>
    <t>https://pubmed.ncbi.nlm.nih.gov/23101182</t>
  </si>
  <si>
    <t>http://www.jiaci.org/issues/vol22issue6/vol22issue06-1.htm</t>
  </si>
  <si>
    <t>['Marinho S', 'Simpson A', 'Marsden P', 'Smith JA', 'Custovic A']</t>
  </si>
  <si>
    <t>Quantification of atopy, lung function and airway hypersensitivity in adults</t>
  </si>
  <si>
    <t>12-Dec-2011</t>
  </si>
  <si>
    <t>1(1):16</t>
  </si>
  <si>
    <t>https://pubmed.ncbi.nlm.nih.gov/22410099</t>
  </si>
  <si>
    <t>https://ctajournal.biomedcentral.com/articles/10.1186/2045-7022-1-16</t>
  </si>
  <si>
    <t>['Stevens W', 'Addo-Yobo E', 'Roper J', 'Woodcock A', 'James H', 'Platts-Mills T', 'Custovic A']</t>
  </si>
  <si>
    <t>Differences in both prevalence and titre of specific immunoglobulin E among children with asthma in affluent and poor communities within a large town in Ghana</t>
  </si>
  <si>
    <t>2-Aug-2011</t>
  </si>
  <si>
    <t>41(11):1587-94</t>
  </si>
  <si>
    <t>https://pubmed.ncbi.nlm.nih.gov/21810123</t>
  </si>
  <si>
    <t>https://europepmc.org/abstract/MED/21810123</t>
  </si>
  <si>
    <t>['Custovic A', 'Soderstrom L', 'Ahlstedt S', 'Sly PD', 'Simpson A', 'Holt PG']</t>
  </si>
  <si>
    <t>Allergen-specific IgG antibody levels modify the relationship between allergen-specific IgE and wheezing in childhood</t>
  </si>
  <si>
    <t>13-Apr-2011</t>
  </si>
  <si>
    <t>127(6):1480-5</t>
  </si>
  <si>
    <t>https://pubmed.ncbi.nlm.nih.gov/21492924</t>
  </si>
  <si>
    <t>https://www.clinicalkey.com/content/playBy/pii?v=S0091-6749(11)00433-7</t>
  </si>
  <si>
    <t>['Nicolaou N', 'Custovic A']</t>
  </si>
  <si>
    <t>Molecular diagnosis of peanut and legume allergy</t>
  </si>
  <si>
    <t>11(3):222-8</t>
  </si>
  <si>
    <t>https://pubmed.ncbi.nlm.nih.gov/21464707</t>
  </si>
  <si>
    <t>https://journals.lww.com/00130832-201106000-00012</t>
  </si>
  <si>
    <t>['Custovic A', 'Nicolaou N']</t>
  </si>
  <si>
    <t>Peanut allergy: overestimated in epidemiology or underdiagnosed in primary care?</t>
  </si>
  <si>
    <t>127(3):631-2</t>
  </si>
  <si>
    <t>https://pubmed.ncbi.nlm.nih.gov/21377031</t>
  </si>
  <si>
    <t>https://www.clinicalkey.com/content/playBy/pii?v=S0091-6749(11)00115-1</t>
  </si>
  <si>
    <t>['Nicolaou N', 'Murray C', 'Belgrave D', 'Poorafshar M', 'Simpson A', 'Custovic A']</t>
  </si>
  <si>
    <t>Quantification of specific IgE to whole peanut extract and peanut components in prediction of peanut allergy</t>
  </si>
  <si>
    <t>26-Jan-2011</t>
  </si>
  <si>
    <t>127(3):684-5</t>
  </si>
  <si>
    <t>https://pubmed.ncbi.nlm.nih.gov/21272928</t>
  </si>
  <si>
    <t>https://www.clinicalkey.com/content/playBy/pii?v=S0091-6749(10)01952-4</t>
  </si>
  <si>
    <t>['Custovic A', 'Rothers J', 'Stern D', 'Simpson A', 'Woodcock A', 'Wright AL', 'Nicolaou NC', 'Hankinson J', 'Halonen M', 'Martinez FD']</t>
  </si>
  <si>
    <t>Effect of day care attendance on sensitization and atopic wheezing differs by Toll-like receptor 2 genotype in 2 population-based birth cohort studies</t>
  </si>
  <si>
    <t>127(2):390-397.e1-9</t>
  </si>
  <si>
    <t>https://pubmed.ncbi.nlm.nih.gov/21281869</t>
  </si>
  <si>
    <t>https://www.clinicalkey.com/content/playBy/pii?v=S0091-6749(10)01831-2</t>
  </si>
  <si>
    <t>['Lötvall J', 'Akdis CA', 'Bacharier LB', 'Bjermer L', 'Casale TB', 'Custovic A', 'Lemanske RF Jr', 'Wardlaw AJ', 'Wenzel SE', 'Greenberger PA']</t>
  </si>
  <si>
    <t>Asthma endotypes: a new approach to classification of disease entities within the asthma syndrome</t>
  </si>
  <si>
    <t>127(2):355-60</t>
  </si>
  <si>
    <t>https://pubmed.ncbi.nlm.nih.gov/21281866</t>
  </si>
  <si>
    <t>https://www.clinicalkey.com/content/playBy/pii?v=S0091-6749(10)01858-0</t>
  </si>
  <si>
    <t>['Murray CS', 'Canoy D', 'Buchan I', 'Woodcock A', 'Simpson A', 'Custovic A']</t>
  </si>
  <si>
    <t>Body mass index in young children and allergic disease: gender differences in a longitudinal study</t>
  </si>
  <si>
    <t>16-Aug-2010</t>
  </si>
  <si>
    <t>41(1):78-85</t>
  </si>
  <si>
    <t>https://pubmed.ncbi.nlm.nih.gov/20718779</t>
  </si>
  <si>
    <t>https://onlinelibrary.wiley.com/doi/10.1111/j.1365-2222.2010.03598.x</t>
  </si>
  <si>
    <t>['Semic-Jusufagic A', 'Gevaert P', 'Bachert C', 'Murray C', 'Simpson A', 'Custovic A']</t>
  </si>
  <si>
    <t>Increased serum-soluble interleukin-5 receptor alpha level precedes the development of eczema in children</t>
  </si>
  <si>
    <t>23-Aug-2010</t>
  </si>
  <si>
    <t>21(7):1052-8</t>
  </si>
  <si>
    <t>https://pubmed.ncbi.nlm.nih.gov/20735756</t>
  </si>
  <si>
    <t>https://onlinelibrary.wiley.com/doi/10.1111/j.1399-3038.2010.01077.x</t>
  </si>
  <si>
    <t>['Custovic A', 'Simpson A', 'Bardin PG', 'Le Souëf P']</t>
  </si>
  <si>
    <t>Allergy is an important factor in asthma exacerbation: a pro/con debate</t>
  </si>
  <si>
    <t>27-Aug-2010</t>
  </si>
  <si>
    <t>Respirology (Carlton, Vic.)</t>
  </si>
  <si>
    <t>15(7):1021-7</t>
  </si>
  <si>
    <t>https://pubmed.ncbi.nlm.nih.gov/20796248</t>
  </si>
  <si>
    <t>https://onlinelibrary.wiley.com/doi/10.1111/j.1440-1843.2010.01826.x</t>
  </si>
  <si>
    <t>['Bousquet J', 'Schünemann HJ', 'Zuberbier T', 'Bachert C', 'Baena-Cagnani CE', 'Bousquet PJ', 'Brozek J', 'Canonica GW', 'Casale TB', 'Demoly P', 'Gerth van Wijk R', 'Ohta K', 'Bateman ED', 'Calderon M', 'Cruz AA', 'Dolen WK', 'Haughney J', 'Lockey RF', 'Lötvall J', "O'Byrne P", 'Spranger O', 'Togias A', 'Bonini S', 'Boulet LP', 'Camargos P', 'Carlsen KH', 'Chavannes NH', 'Delgado L', 'Durham SR', 'Fokkens WJ', 'Fonseca J', 'Haahtela T', 'Kalayci O', 'Kowalski ML', 'Larenas-Linnemann D', 'Li J', 'Mohammad Y', 'Mullol J', 'Naclerio R', "O'Hehir RE", 'Papadopoulos N', 'Passalacqua G', 'Rabe KF', 'Pawankar R', 'Ryan D', 'Samolinski B', 'Simons FE', 'Valovirta E', 'Yorgancioglu A', 'Yusuf OM', 'Agache I', 'Aït-Khaled N', 'Annesi-Maesano I', 'Beghe B', 'Ben Kheder A', 'Blaiss MS', 'Boakye DA', 'Bouchard J', 'Burney PG', 'Busse WW', 'Chan-Yeung M', 'Chen Y', 'Chuchalin AG', 'Costa DJ', 'Custovic A', 'Dahl R', 'Denburg J', 'Douagui H', 'Emuzyte R', 'Grouse L', 'Humbert M', 'Jackson C', 'Johnston SL', 'Kaliner MA', 'Keith PK', 'Kim YY', 'Klossek JM', 'Kuna P', 'Le LT', 'Lemiere C', 'Lipworth B', 'Mahboub B', 'Malo JL', 'Marshall GD', 'Mavale-Manuel S', 'Meltzer EO', 'Morais-Almeida M', 'Motala C', 'Naspitz C', 'Nekam K', 'Niggemann B', 'Nizankowska-Mogilnicka E', 'Okamoto Y', 'Orru MP', 'Ouedraogo S', 'Palkonen S', 'Popov TA', 'Price D', 'Rosado-Pinto J', 'Scadding GK', 'Sooronbaev TM', 'Stoloff SW', 'Toskala E', 'van Cauwenberge P', 'Vandenplas O', 'van Weel C', 'Viegi G', 'Virchow JC', 'Wang DY', 'Wickman M', 'Williams D', 'Yawn BP', 'Zar HJ', 'Zernotti M', 'Zhong N']</t>
  </si>
  <si>
    <t>Development and implementation of guidelines in allergic rhinitis – an ARIA-GA2LEN paper</t>
  </si>
  <si>
    <t>65(10):1212-21</t>
  </si>
  <si>
    <t>https://pubmed.ncbi.nlm.nih.gov/20887423</t>
  </si>
  <si>
    <t>https://onlinelibrary.wiley.com/doi/10.1111/j.1398-9995.2010.02439.x</t>
  </si>
  <si>
    <t>['Kirkby J', 'Stanojevic S', 'Welsh L', 'Lum S', 'Badier M', 'Beardsmore C', 'Custovic A', 'Nielsen K', 'Paton J', 'Tomalak W', 'Stocks J']</t>
  </si>
  <si>
    <t>Reference equations for specific airway resistance in children: the Asthma UK initiative</t>
  </si>
  <si>
    <t>11-Feb-2010</t>
  </si>
  <si>
    <t>36(3):622-9</t>
  </si>
  <si>
    <t>https://pubmed.ncbi.nlm.nih.gov/20150205</t>
  </si>
  <si>
    <t>http://erj.ersjournals.com/cgi/pmidlookup?view=long&amp;pmid=20150205</t>
  </si>
  <si>
    <t>['Al Ali W', 'Custovic A', 'Simpson A', 'Khoury A', 'Woodcock A']</t>
  </si>
  <si>
    <t>Household characteristics and allergen and endotoxin levels in Aleppo, Syrian Arab Republic</t>
  </si>
  <si>
    <t>Eastern Mediterranean health journal = La revue de sante de la Mediterranee       orientale = alMajallah alsihhiyah lisharq almutawassit</t>
  </si>
  <si>
    <t>16(7):717-24</t>
  </si>
  <si>
    <t>https://pubmed.ncbi.nlm.nih.gov/20799527</t>
  </si>
  <si>
    <t>http://applications.emro.who.int/emhj/V16/07/16_7_2010_0717_0724.pdf</t>
  </si>
  <si>
    <t>['Nicolaou N', 'Poorafshar M', 'Murray C', 'Simpson A', 'Winell H', 'Kerry G', 'Härlin A', 'Woodcock A', 'Ahlstedt S', 'Custovic A']</t>
  </si>
  <si>
    <t>Allergy or tolerance in children sensitized to peanut: prevalence and differentiation using component-resolved diagnostics</t>
  </si>
  <si>
    <t>125(1):191-7.e1-13</t>
  </si>
  <si>
    <t>https://pubmed.ncbi.nlm.nih.gov/20109746</t>
  </si>
  <si>
    <t>https://www.clinicalkey.com/content/playBy/pii?v=S0091-6749(09)01534-6</t>
  </si>
  <si>
    <t>['Patel S', 'Murray CS', 'Woodcock A', 'Simpson A', 'Custovic A']</t>
  </si>
  <si>
    <t>Dietary antioxidant intake, allergic sensitization and allergic diseases in young children</t>
  </si>
  <si>
    <t>1-Oct-2009</t>
  </si>
  <si>
    <t>64(12):1766-72</t>
  </si>
  <si>
    <t>https://pubmed.ncbi.nlm.nih.gov/19796219</t>
  </si>
  <si>
    <t>https://onlinelibrary.wiley.com/doi/10.1111/j.1398-9995.2009.02099.x</t>
  </si>
  <si>
    <t>['Stanojevic S', 'Wade A', 'Cole TJ', 'Lum S', 'Custovic A', 'Silverman M', 'Hall GL', 'Welsh L', 'Kirkby J', 'Nystad W', 'Badier M', 'Davis S', 'Turner S', 'Piccioni P', 'Vilozni D', 'Eigen H', 'Vlachos-Mayer H', 'Zheng J', 'Tomalak W', 'Jones M', 'Hankinson JL', 'Stocks J']</t>
  </si>
  <si>
    <t>Spirometry centile charts for young Caucasian children: the Asthma UK Collaborative Initiative</t>
  </si>
  <si>
    <t>15-Sep-2009</t>
  </si>
  <si>
    <t>2-Jul-2009</t>
  </si>
  <si>
    <t>180(6):547-52</t>
  </si>
  <si>
    <t>https://pubmed.ncbi.nlm.nih.gov/19574442</t>
  </si>
  <si>
    <t>https://www.atsjournals.org/doi/10.1164/rccm.200903-0323OC?url_ver=Z39.88-2003&amp;rfr_id=ori:rid:crossref.org&amp;rfr_dat=cr_pub  0pubmed</t>
  </si>
  <si>
    <t>['Simpson A', 'Custovic A']</t>
  </si>
  <si>
    <t>Prevention of allergic sensitization by environmental control</t>
  </si>
  <si>
    <t>9(5):363-9</t>
  </si>
  <si>
    <t>https://pubmed.ncbi.nlm.nih.gov/19671379</t>
  </si>
  <si>
    <t>['Fowler SJ', 'Langley SJ', 'Truman NJ', 'Woodcock A', 'Simpson A', 'Custovic A']</t>
  </si>
  <si>
    <t>Long-term effects of allergen sensitization and exposure in adult asthma: a prospective study</t>
  </si>
  <si>
    <t>2(5):83-90</t>
  </si>
  <si>
    <t>https://pubmed.ncbi.nlm.nih.gov/23283015</t>
  </si>
  <si>
    <t>https://waojournal.biomedcentral.com/articles/10.1097/WOX.0b013e3181a45f96</t>
  </si>
  <si>
    <t>Primary prevention by avoidance and elimination</t>
  </si>
  <si>
    <t>Drugs of today (Barcelona, Spain : )</t>
  </si>
  <si>
    <t>44 Suppl B:11-5</t>
  </si>
  <si>
    <t>https://pubmed.ncbi.nlm.nih.gov/19221611</t>
  </si>
  <si>
    <t>['Brand PL', 'Baraldi E', 'Bisgaard H', 'Boner AL', 'Castro-Rodriguez JA', 'Custovic A', 'de Blic J', 'de Jongste JC', 'Eber E', 'Everard ML', 'Frey U', 'Gappa M', 'Garcia-Marcos L', 'Grigg J', 'Lenney W', 'Le Souëf P', 'McKenzie S', 'Merkus PJ', 'Midulla F', 'Paton JY', 'Piacentini G', 'Pohunek P', 'Rossi GA', 'Seddon P', 'Silverman M', 'Sly PD', 'Stick S', 'Valiulis A', 'van Aalderen WM', 'Wildhaber JH', 'Wennergren G', 'Wilson N', 'Zivkovic Z', 'Bush A']</t>
  </si>
  <si>
    <t>Definition, assessment and treatment of wheezing disorders in preschool children: an evidence-based approach</t>
  </si>
  <si>
    <t>32(4):1096-110</t>
  </si>
  <si>
    <t>https://pubmed.ncbi.nlm.nih.gov/18827155</t>
  </si>
  <si>
    <t>http://erj.ersjournals.com/cgi/pmidlookup?view=long&amp;pmid=18827155</t>
  </si>
  <si>
    <t>['Sly PD', 'Boner AL', 'Björksten B', 'Bush A', 'Custovic A', 'Eigenmann PA', 'Gern JE', 'Gerritsen J', 'Hamelmann E', 'Helms PJ', 'Lemanske RF', 'Martinez F', 'Pedersen S', 'Renz H', 'Sampson H', 'von Mutius E', 'Wahn U', 'Holt PG']</t>
  </si>
  <si>
    <t>Early identification of atopy in the prediction of persistent asthma in children</t>
  </si>
  <si>
    <t>20-Sep-2008</t>
  </si>
  <si>
    <t>372(9643):1100-6</t>
  </si>
  <si>
    <t>https://pubmed.ncbi.nlm.nih.gov/18805338</t>
  </si>
  <si>
    <t>https://www.clinicalkey.com/content/playBy/pii?v=S0140-6736(08)61451-8</t>
  </si>
  <si>
    <t>['Nicolaou NC', 'Simpson A', 'Lowe LA', 'Murray CS', 'Woodcock A', 'Custovic A']</t>
  </si>
  <si>
    <t>Day-care attendance, position in sibship, and early childhood wheezing: a population-based birth cohort study</t>
  </si>
  <si>
    <t>122(3):500-6.e5</t>
  </si>
  <si>
    <t>https://pubmed.ncbi.nlm.nih.gov/18774386</t>
  </si>
  <si>
    <t>https://www.clinicalkey.com/content/playBy/pii?v=S0091-6749(08)01182-2</t>
  </si>
  <si>
    <t>['Bousquet J', 'Fokkens W', 'Burney P', 'Durham SR', 'Bachert C', 'Akdis CA', 'Canonica GW', 'Dahlen SE', 'Zuberbier T', 'Bieber T', 'Bonini S', 'Bousquet PJ', 'Brozek JL', 'Cardell LO', 'Crameri R', 'Custovic A', 'Demoly P', 'van Wijk RG', 'Gjomarkaj M', 'Holland C', 'Howarth P', 'Humbert M', 'Johnston SL', 'Kauffmann F', 'Kowalski ML', 'Lambrecht B', 'Lehmann S', 'Leynaert B', 'Lodrup-Carlsen K', 'Mullol J', 'Niggemann B', 'Nizankowska-Mogilnicka E', 'Papadopoulos N', 'Passalacqua G', 'Schünemann HJ', 'Simon HU', 'Todo-Bom A', 'Toskala E', 'Valenta R', 'Wickman M', 'Zock JP']</t>
  </si>
  <si>
    <t>Important research questions in allergy and related diseases: nonallergic rhinitis: a GA2LEN paper</t>
  </si>
  <si>
    <t>63(7):842-53</t>
  </si>
  <si>
    <t>https://pubmed.ncbi.nlm.nih.gov/18588549</t>
  </si>
  <si>
    <t>https://onlinelibrary.wiley.com/doi/10.1111/j.1398-9995.2008.01715.x</t>
  </si>
  <si>
    <t>['Bisgaard H', 'Simpson A', 'Palmer CN', 'Bønnelykke K', 'McLean I', 'Mukhopadhyay S', 'Pipper CB', 'Halkjaer LB', 'Lipworth B', 'Hankinson J', 'Woodcock A', 'Custovic A']</t>
  </si>
  <si>
    <t>Gene-environment interaction in the onset of eczema in infancy: filaggrin loss-of-function mutations enhanced by neonatal cat exposure</t>
  </si>
  <si>
    <t>24-Jun-2008</t>
  </si>
  <si>
    <t>5(6):e131</t>
  </si>
  <si>
    <t>Comparative Study | Journal Article | Multicenter Study | Research Support, Non-U.S. Gov't</t>
  </si>
  <si>
    <t>https://pubmed.ncbi.nlm.nih.gov/18578563</t>
  </si>
  <si>
    <t>https://europepmc.org/abstract/MED/18578563</t>
  </si>
  <si>
    <t>['Smith JA', 'Drake R', 'Simpson A', 'Woodcock A', 'Pickles A', 'Custovic A']</t>
  </si>
  <si>
    <t>Dimensions of respiratory symptoms in preschool children: population-based birth cohort study</t>
  </si>
  <si>
    <t>15-Jun-2008</t>
  </si>
  <si>
    <t>20-Mar-2008</t>
  </si>
  <si>
    <t>177(12):1358-63</t>
  </si>
  <si>
    <t>https://pubmed.ncbi.nlm.nih.gov/18356563</t>
  </si>
  <si>
    <t>https://www.atsjournals.org/doi/10.1164/rccm.200709-1419OC?url_ver=Z39.88-2003&amp;rfr_id=ori:rid:crossref.org&amp;rfr_dat=cr_pub  0pubmed</t>
  </si>
  <si>
    <t>['van Ree R', 'Chapman MD', 'Ferreira F', 'Vieths S', 'Bryan D', 'Cromwell O', 'Villalba M', 'Durham SR', 'Becker WM', 'Aalbers M', 'André C', 'Barber D', 'Cistero Bahima A', 'Custovic A', 'Didierlaurent A', 'Dolman C', 'Dorpema JW', 'Di Felice G', 'Eberhardt F', 'Fernandez Caldas E', 'Fernandez Rivas M', 'Fiebig H', 'Focke M', 'Fötisch K', 'Gadermaier G', 'Das RG', 'Gonzalez Mancebo E', 'Himly M', 'Kinaciyan T', 'Knulst AC', 'Kroon AM', 'Lepp U', 'Marco FM', 'Mari A', 'Moingeon P', 'Monsalve R', 'Neubauer A', 'Notten S', 'Ooievaar-de Heer P', 'Pauli G', 'Pini C', 'Purohit A', 'Quiralte J', 'Rak S', 'Raulf-Heimsoth M', 'San Miguel Moncin MM', 'Simpson B', 'Tsay A', 'Vailes L', 'Wallner M', 'Weber B']</t>
  </si>
  <si>
    <t>The CREATE project: development of certified reference materials for allergenic products and validation of methods for their quantification</t>
  </si>
  <si>
    <t>63(3):310-26</t>
  </si>
  <si>
    <t>https://pubmed.ncbi.nlm.nih.gov/18269676</t>
  </si>
  <si>
    <t>https://onlinelibrary.wiley.com/doi/10.1111/j.1398-9995.2007.01612.x</t>
  </si>
  <si>
    <t>['Gore C', 'Munro K', 'Lay C', 'Bibiloni R', 'Morris J', 'Woodcock A', 'Custovic A', 'Tannock GW']</t>
  </si>
  <si>
    <t>Bifidobacterium pseudocatenulatum is associated with atopic eczema: a nested case-control study investigating the fecal microbiota of infants</t>
  </si>
  <si>
    <t>121(1):135-40</t>
  </si>
  <si>
    <t>https://pubmed.ncbi.nlm.nih.gov/17900682</t>
  </si>
  <si>
    <t>https://www.clinicalkey.com/content/playBy/pii?v=S0091-6749(07)01530-8</t>
  </si>
  <si>
    <t>['Marinho S', 'Simpson A', 'Söderström L', 'Woodcock A', 'Ahlstedt S', 'Custovic A']</t>
  </si>
  <si>
    <t>Quantification of atopy and the probability of rhinitis in preschool children: a population-based birth cohort study</t>
  </si>
  <si>
    <t>5-Sep-2007</t>
  </si>
  <si>
    <t>62(12):1379-86</t>
  </si>
  <si>
    <t>https://pubmed.ncbi.nlm.nih.gov/17822449</t>
  </si>
  <si>
    <t>https://onlinelibrary.wiley.com/doi/10.1111/j.1398-9995.2007.01502.x</t>
  </si>
  <si>
    <t>['Custovic A', 'Bush RK']</t>
  </si>
  <si>
    <t>Two blind mice: new insights into mouse allergy</t>
  </si>
  <si>
    <t>120(4):758-9</t>
  </si>
  <si>
    <t>https://pubmed.ncbi.nlm.nih.gov/17931560</t>
  </si>
  <si>
    <t>https://www.clinicalkey.com/content/playBy/pii?v=S0091-6749(07)01584-9</t>
  </si>
  <si>
    <t>['Semic-Jusufagic A', 'Bachert C', 'Gevaert P', 'Holtappels G', 'Lowe L', 'Woodcock A', 'Simpson A', 'Custovic A']</t>
  </si>
  <si>
    <t>Staphylococcus aureus sensitization and allergic disease in early childhood: population-based birth cohort study</t>
  </si>
  <si>
    <t>9-Feb-2007</t>
  </si>
  <si>
    <t>119(4):930-6</t>
  </si>
  <si>
    <t>Comparative Study | Journal Article | Research Support, Non-U.S. Gov't | Validation Study</t>
  </si>
  <si>
    <t>https://pubmed.ncbi.nlm.nih.gov/17292957</t>
  </si>
  <si>
    <t>https://www.clinicalkey.com/content/playBy/pii?v=S0091-6749(06)03908-X</t>
  </si>
  <si>
    <t>['Addo-Yobo EO', 'Woodcock A', 'Allotey A', 'Baffoe-Bonnie B', 'Strachan D', 'Custovic A']</t>
  </si>
  <si>
    <t>Exercise-induced bronchospasm and atopy in Ghana: two surveys ten years apart</t>
  </si>
  <si>
    <t>4(2):e70</t>
  </si>
  <si>
    <t>https://pubmed.ncbi.nlm.nih.gov/17326711</t>
  </si>
  <si>
    <t>https://europepmc.org/abstract/MED/17326711</t>
  </si>
  <si>
    <t>['Semic-Jusufagic A', 'Custovic A']</t>
  </si>
  <si>
    <t>Active smoking among asthmatic youth--how concerned we need to be</t>
  </si>
  <si>
    <t>International journal of chronic obstructive pulmonary disease</t>
  </si>
  <si>
    <t>2(1):3-4</t>
  </si>
  <si>
    <t>https://pubmed.ncbi.nlm.nih.gov/18044059</t>
  </si>
  <si>
    <t>https://europepmc.org/abstract/MED/18044059</t>
  </si>
  <si>
    <t>['Bousquet J', 'van Cauwenberge P', 'Aït Khaled N', 'Bachert C', 'Baena-Cagnani CE', 'Bouchard J', 'Bunnag C', 'Canonica GW', 'Carlsen KH', 'Chen YZ', 'Cruz AA', 'Custovic A', 'Demoly P', 'Dubakiene R', 'Durham S', 'Fokkens W', 'Howarth P', 'Kemp J', 'Kowalski ML', 'Kvedariene V', 'Lipworth B', 'Lockey R', 'Lund V', 'Mavale-Manuel S', 'Meltzer EO', 'Mullol J', 'Naclerio R', 'Nekam K', 'Ohta K', 'Papadopoulos N', 'Passalacqua G', 'Pawankar R', 'Popov T', 'Potter P', 'Price D', 'Scadding G', 'Simons FE', 'Spicak V', 'Valovirta E', 'Wang DY', 'Yawn B', 'Yusuf O']</t>
  </si>
  <si>
    <t>Pharmacologic and anti-IgE treatment of allergic rhinitis ARIA update (in collaboration with GA2LEN)</t>
  </si>
  <si>
    <t>61(9):1086-96</t>
  </si>
  <si>
    <t>https://pubmed.ncbi.nlm.nih.gov/16918512</t>
  </si>
  <si>
    <t>https://onlinelibrary.wiley.com/doi/10.1111/j.1398-9995.2006.01144.x</t>
  </si>
  <si>
    <t>['Keil T', 'Kulig M', 'Simpson A', 'Custovic A', 'Wickman M', 'Kull I', 'Lødrup Carlsen KC', 'Carlsen KH', 'Smit HA', 'Wijga AH', 'Schmid S', 'Von Berg A', 'Bollrath C', 'Eller E', 'Bindslev-Jensen C', 'Halken S', 'Høst A', 'Heinrich J', 'Fantini MP', 'Brunekreef B', 'Krämer U', 'Willich SN', 'Wahn U', 'Lau S']</t>
  </si>
  <si>
    <t>European birth cohort studies on asthma and atopic diseases: II. Comparison of outcomes and exposures--a GA2LEN initiative</t>
  </si>
  <si>
    <t>61(9):1104-11</t>
  </si>
  <si>
    <t>Comparative Study | Journal Article | Meta-Analysis | Research Support, Non-U.S. Gov't</t>
  </si>
  <si>
    <t>https://pubmed.ncbi.nlm.nih.gov/16918514</t>
  </si>
  <si>
    <t>https://onlinelibrary.wiley.com/doi/10.1111/j.1398-9995.2006.01167.x</t>
  </si>
  <si>
    <t>['Simpson A', 'John SL', 'Jury F', 'Niven R', 'Woodcock A', 'Ollier WE', 'Custovic A']</t>
  </si>
  <si>
    <t>Endotoxin exposure, CD14, and allergic disease: an interaction between genes and the environment</t>
  </si>
  <si>
    <t>13-Apr-2006</t>
  </si>
  <si>
    <t>174(4):386-92</t>
  </si>
  <si>
    <t>https://pubmed.ncbi.nlm.nih.gov/16614348</t>
  </si>
  <si>
    <t>https://www.atsjournals.org/doi/10.1164/rccm.200509-1380OC?url_ver=Z39.88-2003&amp;rfr_id=ori:rid:crossref.org&amp;rfr_dat=cr_pub  0pubmed</t>
  </si>
  <si>
    <t>['Nicolaou NC', 'Lowe LA', 'Murray CS', 'Woodcock A', 'Simpson A', 'Custovic A']</t>
  </si>
  <si>
    <t>Exhaled breath condensate pH and childhood asthma: unselected birth cohort study</t>
  </si>
  <si>
    <t>4-May-2006</t>
  </si>
  <si>
    <t>174(3):254-9</t>
  </si>
  <si>
    <t>https://pubmed.ncbi.nlm.nih.gov/16675782</t>
  </si>
  <si>
    <t>https://www.atsjournals.org/doi/10.1164/rccm.200601-140OC?url_ver=Z39.88-2003&amp;rfr_id=ori:rid:crossref.org&amp;rfr_dat=cr_pub  0pubmed</t>
  </si>
  <si>
    <t>['Marinho S', 'Simpson A', 'Custovic A']</t>
  </si>
  <si>
    <t>Allergen avoidance in the secondary and tertiary prevention of allergic diseases: does it work?</t>
  </si>
  <si>
    <t>Jun-2006</t>
  </si>
  <si>
    <t>29-Mar-2006</t>
  </si>
  <si>
    <t>Primary care respiratory journal : journal of the General Practice Airways Group</t>
  </si>
  <si>
    <t>15(3):152-8</t>
  </si>
  <si>
    <t>https://pubmed.ncbi.nlm.nih.gov/16757395</t>
  </si>
  <si>
    <t>https://linkinghub.elsevier.com/retrieve/pii/S1471-4418(06)00028-4</t>
  </si>
  <si>
    <t>['Murray CS', 'Poletti G', 'Kebadze T', 'Morris J', 'Woodcock A', 'Johnston SL', 'Custovic A']</t>
  </si>
  <si>
    <t>Study of modifiable risk factors for asthma exacerbations: virus infection and allergen exposure increase the risk of asthma hospital admissions in children</t>
  </si>
  <si>
    <t>29-Dec-2005</t>
  </si>
  <si>
    <t>61(5):376-82</t>
  </si>
  <si>
    <t>https://pubmed.ncbi.nlm.nih.gov/16384881</t>
  </si>
  <si>
    <t>https://europepmc.org/abstract/MED/16384881</t>
  </si>
  <si>
    <t>['Thomas M', 'Custovic A', 'Woodcock A', 'Morris J', 'Simpson A', 'Murray CS']</t>
  </si>
  <si>
    <t>Atopic wheezing and early life antibiotic exposure: a nested case-control study</t>
  </si>
  <si>
    <t>17(3):184-8</t>
  </si>
  <si>
    <t>https://pubmed.ncbi.nlm.nih.gov/16672004</t>
  </si>
  <si>
    <t>https://onlinelibrary.wiley.com/doi/10.1111/j.1399-3038.2006.00389.x</t>
  </si>
  <si>
    <t>['Murray CS', 'Simpson B', 'Kerry G', 'Woodcock A', 'Custovic A']</t>
  </si>
  <si>
    <t>Dietary intake in sensitized children with recurrent wheeze and healthy controls: a nested case-control study</t>
  </si>
  <si>
    <t>61(4):438-42</t>
  </si>
  <si>
    <t>https://pubmed.ncbi.nlm.nih.gov/16512805</t>
  </si>
  <si>
    <t>https://onlinelibrary.wiley.com/doi/10.1111/j.1398-9995.2005.00927.x</t>
  </si>
  <si>
    <t>['Semic-Jusufagic A', 'Simpson A', 'Custovic A']</t>
  </si>
  <si>
    <t>Environmental exposures, genetic predisposition and allergic diseases: one size never fits all</t>
  </si>
  <si>
    <t>61(4):397-9</t>
  </si>
  <si>
    <t>https://pubmed.ncbi.nlm.nih.gov/16512799</t>
  </si>
  <si>
    <t>https://onlinelibrary.wiley.com/doi/10.1111/j.1398-9995.2006.01104.x</t>
  </si>
  <si>
    <t>['Gore RB', 'Curbishley L', 'Truman N', 'Hadley E', 'Woodcock A', 'Langley SJ', 'Custovic A']</t>
  </si>
  <si>
    <t>Intranasal air sampling in homes: relationships among reservoir allergen concentrations and asthma severity</t>
  </si>
  <si>
    <t>117(3):649-55</t>
  </si>
  <si>
    <t>https://pubmed.ncbi.nlm.nih.gov/16522466</t>
  </si>
  <si>
    <t>https://linkinghub.elsevier.com/retrieve/pii/S0091-6749(06)00167-9</t>
  </si>
  <si>
    <t>['Nicolaou N', 'Yiallouros P', 'Pipis S', 'Ioannou P', 'Simpson A', 'Custovic A']</t>
  </si>
  <si>
    <t>Domestic allergen and endotoxin exposure and allergic sensitization in Cyprus</t>
  </si>
  <si>
    <t>17(1):17-21</t>
  </si>
  <si>
    <t>https://pubmed.ncbi.nlm.nih.gov/16426250</t>
  </si>
  <si>
    <t>https://onlinelibrary.wiley.com/doi/10.1111/j.1399-3038.2005.00352.x</t>
  </si>
  <si>
    <t>['Keil T', 'Kulig M', 'Simpson A', 'Custovic A', 'Wickman M', 'Kull I', 'Lødrup Carlsen KC', 'Carlsen KH', 'Smit HA', 'Wijga AH', 'Schmid S', 'Berg A', 'Bollrath C', 'Eller E', 'Bindslev-Jensen C', 'Halken S', 'Høst A', 'Heinrich J', 'Porta D', 'Forastiere F', 'Brunekreef B', 'Krämer U', 'Willich SN', 'Wahn U', 'Lau S']</t>
  </si>
  <si>
    <t>European birth cohort studies on asthma and atopic diseases: I. Comparison of study designs -- a GALEN initiative</t>
  </si>
  <si>
    <t>61(2):221-8</t>
  </si>
  <si>
    <t>Comparative Study | Journal Article | Research Support, Non-U.S. Gov't | Review</t>
  </si>
  <si>
    <t>https://pubmed.ncbi.nlm.nih.gov/16409200</t>
  </si>
  <si>
    <t>https://onlinelibrary.wiley.com/doi/10.1111/j.1398-9995.2006.00989.x</t>
  </si>
  <si>
    <t>['Gore RB', 'Durrell B', 'Bishop S', 'Curbishley L', 'Woodcock A', 'Custovic A']</t>
  </si>
  <si>
    <t>High-efficiency vacuum cleaners increase personal mite allergen exposure, but only slightly</t>
  </si>
  <si>
    <t>61(1):119-23</t>
  </si>
  <si>
    <t>https://pubmed.ncbi.nlm.nih.gov/16364166</t>
  </si>
  <si>
    <t>https://onlinelibrary.wiley.com/doi/10.1111/j.1398-9995.2005.00946.x</t>
  </si>
  <si>
    <t>['Woodcock AA', 'Steel N', 'Moore CB', 'Howard SJ', 'Custovic A', 'Denning DW']</t>
  </si>
  <si>
    <t>Fungal contamination of bedding</t>
  </si>
  <si>
    <t>61(1):140-2</t>
  </si>
  <si>
    <t>https://pubmed.ncbi.nlm.nih.gov/16364170</t>
  </si>
  <si>
    <t>https://onlinelibrary.wiley.com/doi/10.1111/j.1398-9995.2005.00941.x</t>
  </si>
  <si>
    <t>What are we learning from genetic cohort studies?</t>
  </si>
  <si>
    <t>5-Jun-2006</t>
  </si>
  <si>
    <t>Paediatric respiratory reviews</t>
  </si>
  <si>
    <t>7 Suppl 1:S90-2</t>
  </si>
  <si>
    <t>https://pubmed.ncbi.nlm.nih.gov/16798609</t>
  </si>
  <si>
    <t>https://linkinghub.elsevier.com/retrieve/pii/S1526-0542(06)00188-6</t>
  </si>
  <si>
    <t>['Nicolaou N', 'Siddique N', 'Custovic A']</t>
  </si>
  <si>
    <t>Allergic disease in urban and rural populations: increasing prevalence with increasing urbanization</t>
  </si>
  <si>
    <t>60(11):1357-60</t>
  </si>
  <si>
    <t>Comment | Editorial | Review</t>
  </si>
  <si>
    <t>https://pubmed.ncbi.nlm.nih.gov/16197466</t>
  </si>
  <si>
    <t>https://onlinelibrary.wiley.com/doi/10.1111/j.1398-9995.2005.00961.x</t>
  </si>
  <si>
    <t>['Simpson A', 'Soderstrom L', 'Ahlstedt S', 'Murray CS', 'Woodcock A', 'Custovic A']</t>
  </si>
  <si>
    <t>IgE antibody quantification and the probability of wheeze in preschool children</t>
  </si>
  <si>
    <t>8-Aug-2005</t>
  </si>
  <si>
    <t>116(4):744-9</t>
  </si>
  <si>
    <t>https://pubmed.ncbi.nlm.nih.gov/16210045</t>
  </si>
  <si>
    <t>https://linkinghub.elsevier.com/retrieve/pii/S0091-6749(05)01532-0</t>
  </si>
  <si>
    <t>['Custovic A', 'Wijk RG']</t>
  </si>
  <si>
    <t>The effectiveness of measures to change the indoor environment in the treatment of allergic rhinitis and asthma: ARIA update (in collaboration with GA(2)LEN)</t>
  </si>
  <si>
    <t>60(9):1112-5</t>
  </si>
  <si>
    <t>https://pubmed.ncbi.nlm.nih.gov/16076293</t>
  </si>
  <si>
    <t>https://onlinelibrary.wiley.com/doi/10.1111/j.1398-9995.2005.00934.x</t>
  </si>
  <si>
    <t>['Simpson A', 'Maniatis N', 'Jury F', 'Cakebread JA', 'Lowe LA', 'Holgate ST', 'Woodcock A', 'Ollier WE', 'Collins A', 'Custovic A', 'Holloway JW', 'John SL']</t>
  </si>
  <si>
    <t>Polymorphisms in a disintegrin and metalloprotease 33 (ADAM33) predict impaired early-life lung function</t>
  </si>
  <si>
    <t>1-Jul-2005</t>
  </si>
  <si>
    <t>1-Apr-2005</t>
  </si>
  <si>
    <t>172(1):55-60</t>
  </si>
  <si>
    <t>https://pubmed.ncbi.nlm.nih.gov/15805180</t>
  </si>
  <si>
    <t>https://www.atsjournals.org/doi/10.1164/rccm.200412-1708OC?url_ver=Z39.88-2003&amp;rfr_id=ori:rid:crossref.org&amp;rfr_dat=cr_pub  0pubmed</t>
  </si>
  <si>
    <t>['Gore C', 'Johnson RJ', 'Caress AL', 'Woodcock A', 'Custovic A']</t>
  </si>
  <si>
    <t>The information needs and preferred roles in treatment decision-making of parents caring for infants with atopic dermatitis: a qualitative study</t>
  </si>
  <si>
    <t>60(7):938-43</t>
  </si>
  <si>
    <t>https://pubmed.ncbi.nlm.nih.gov/15932385</t>
  </si>
  <si>
    <t>https://onlinelibrary.wiley.com/doi/10.1111/j.1398-9995.2005.00776.x</t>
  </si>
  <si>
    <t>The role of allergen avoidance in the secondary prevention of atopic disorders</t>
  </si>
  <si>
    <t>5(3):223-7</t>
  </si>
  <si>
    <t>https://pubmed.ncbi.nlm.nih.gov/15864079</t>
  </si>
  <si>
    <t>https://journals.lww.com/00130832-200506000-00005</t>
  </si>
  <si>
    <t>['Murray CS', 'Tannock GW', 'Simon MA', 'Harmsen HJ', 'Welling GW', 'Custovic A', 'Woodcock A']</t>
  </si>
  <si>
    <t>Fecal microbiota in sensitized wheezy and non-sensitized non-wheezy children: a nested case-control study</t>
  </si>
  <si>
    <t>35(6):741-5</t>
  </si>
  <si>
    <t>https://pubmed.ncbi.nlm.nih.gov/15969664</t>
  </si>
  <si>
    <t>https://onlinelibrary.wiley.com/doi/10.1111/j.1365-2222.2005.02259.x</t>
  </si>
  <si>
    <t>Pets and the development of allergic sensitization</t>
  </si>
  <si>
    <t>5(3):212-20</t>
  </si>
  <si>
    <t>https://pubmed.ncbi.nlm.nih.gov/15842959</t>
  </si>
  <si>
    <t>['Sehgal N', 'Custovic A', 'Woodcock A']</t>
  </si>
  <si>
    <t>Potential roles in rhinitis for protease and other enzymatic activities of allergens</t>
  </si>
  <si>
    <t>5(3):221-6</t>
  </si>
  <si>
    <t>https://pubmed.ncbi.nlm.nih.gov/15842960</t>
  </si>
  <si>
    <t>['Calam R', 'Gregg L', 'Simpson A', 'Simpson B', 'Woodcock A', 'Custovic A']</t>
  </si>
  <si>
    <t>Behavior problems antecede the development of wheeze in childhood: a birth cohort study</t>
  </si>
  <si>
    <t>15-Feb-2005</t>
  </si>
  <si>
    <t>19-Nov-2004</t>
  </si>
  <si>
    <t>171(4):323-7</t>
  </si>
  <si>
    <t>https://pubmed.ncbi.nlm.nih.gov/15557132</t>
  </si>
  <si>
    <t>https://www.atsjournals.org/doi/10.1164/rccm.200406-791OC?url_ver=Z39.88-2003&amp;rfr_id=ori:rid:crossref.org&amp;rfr_dat=cr_pub  0pubmed</t>
  </si>
  <si>
    <t>['Lowe LA', 'Simpson A', 'Woodcock A', 'Morris J', 'Murray CS', 'Custovic A']</t>
  </si>
  <si>
    <t>Wheeze phenotypes and lung function in preschool children</t>
  </si>
  <si>
    <t>1-Feb-2005</t>
  </si>
  <si>
    <t>22-Oct-2004</t>
  </si>
  <si>
    <t>171(3):231-7</t>
  </si>
  <si>
    <t>https://pubmed.ncbi.nlm.nih.gov/15502115</t>
  </si>
  <si>
    <t>https://www.atsjournals.org/doi/10.1164/rccm.200406-695OC?url_ver=Z39.88-2003&amp;rfr_id=ori:rid:crossref.org&amp;rfr_dat=cr_pub  0pubmed</t>
  </si>
  <si>
    <t>['Lack G', 'Custovic A', 'Beyer K', 'Eigenmann P']</t>
  </si>
  <si>
    <t>Lessons regarding the IgE system</t>
  </si>
  <si>
    <t>37(2):72-4</t>
  </si>
  <si>
    <t>https://pubmed.ncbi.nlm.nih.gov/15859368</t>
  </si>
  <si>
    <t>['Langley SJ', 'Goldthorpe S', 'Craven M', 'Woodcock A', 'Custovic A']</t>
  </si>
  <si>
    <t>Relationship between exposure to domestic allergens and bronchial hyperresponsiveness in non-sensitised, atopic asthmatic subjects</t>
  </si>
  <si>
    <t>60(1):17-21</t>
  </si>
  <si>
    <t>https://pubmed.ncbi.nlm.nih.gov/15618577</t>
  </si>
  <si>
    <t>https://europepmc.org/abstract/MED/15618577</t>
  </si>
  <si>
    <t>['Custovic A', 'Murray C', 'Simpson A']</t>
  </si>
  <si>
    <t>Allergy and infection: understanding their relationship</t>
  </si>
  <si>
    <t>60 Suppl 79:10-3</t>
  </si>
  <si>
    <t>https://pubmed.ncbi.nlm.nih.gov/15842227</t>
  </si>
  <si>
    <t>https://onlinelibrary.wiley.com/doi/10.1111/j.1398-9995.2005.00851.x</t>
  </si>
  <si>
    <t>['Al-Mousawi MS', 'Lovel H', 'Behbehani N', 'Arifhodzic N', 'Woodcock A', 'Custovic A']</t>
  </si>
  <si>
    <t>Asthma and sensitization in a community with low indoor allergen levels and low pet-keeping frequency</t>
  </si>
  <si>
    <t>114(6):1389-94</t>
  </si>
  <si>
    <t>https://pubmed.ncbi.nlm.nih.gov/15577842</t>
  </si>
  <si>
    <t>https://linkinghub.elsevier.com/retrieve/pii/S0091674904023966</t>
  </si>
  <si>
    <t>['Lowe LA', 'Woodcock A', 'Murray CS', 'Morris J', 'Simpson A', 'Custovic A']</t>
  </si>
  <si>
    <t>Lung function at age 3 years: effect of pet ownership and exposure to indoor allergens</t>
  </si>
  <si>
    <t>Archives of pediatrics &amp; adolescent medicine</t>
  </si>
  <si>
    <t>158(10):996-1001</t>
  </si>
  <si>
    <t>https://pubmed.ncbi.nlm.nih.gov/15466689</t>
  </si>
  <si>
    <t>https://jamanetwork.com/journals/jamapediatrics/fullarticle/10.1001/archpedi.158.10.996</t>
  </si>
  <si>
    <t>Environmental allergen exposure, sensitisation and asthma: from whole populations to individuals at risk</t>
  </si>
  <si>
    <t>59(10):825-7</t>
  </si>
  <si>
    <t>https://pubmed.ncbi.nlm.nih.gov/15454646</t>
  </si>
  <si>
    <t>https://europepmc.org/abstract/MED/15454646</t>
  </si>
  <si>
    <t>['Murray CS', 'Woodcock A', 'Smillie FI', 'Cain G', 'Kissen P', 'Custovic A']</t>
  </si>
  <si>
    <t>Tobacco smoke exposure, wheeze, and atopy</t>
  </si>
  <si>
    <t>37(6):492-8</t>
  </si>
  <si>
    <t>https://pubmed.ncbi.nlm.nih.gov/15114549</t>
  </si>
  <si>
    <t>https://onlinelibrary.wiley.com/doi/10.1002/ppul.20019</t>
  </si>
  <si>
    <t>['Lowe L', 'Murray CS', 'Martin L', 'Deas J', 'Cashin E', 'Poletti G', 'Simpson A', 'Woodcock A', 'Custovic A']</t>
  </si>
  <si>
    <t>Reported versus confirmed wheeze and lung function in early life</t>
  </si>
  <si>
    <t>89(6):540-3</t>
  </si>
  <si>
    <t>https://pubmed.ncbi.nlm.nih.gov/15155399</t>
  </si>
  <si>
    <t>https://europepmc.org/abstract/MED/15155399</t>
  </si>
  <si>
    <t>['Gore C', 'Custovic A']</t>
  </si>
  <si>
    <t>Response to 'No clinical evidence base to support the hygiene hypothesis' by C. P. van Schayck and J. A. Knottnerus</t>
  </si>
  <si>
    <t>1-Jun-2004</t>
  </si>
  <si>
    <t>13(2):80-82</t>
  </si>
  <si>
    <t>https://pubmed.ncbi.nlm.nih.gov/31700374</t>
  </si>
  <si>
    <t>https://linkinghub.elsevier.com/retrieve/pii/pcrj2004035</t>
  </si>
  <si>
    <t>['Stipić-Marković A', 'Pevec B', 'Radulović Pevec M', 'Custović A', 'Predović J']</t>
  </si>
  <si>
    <t>Allergic diseases in relationship with environmental factors in a population of school children in Zagreb, Croatia</t>
  </si>
  <si>
    <t>Arhiv za higijenu rada i toksikologiju</t>
  </si>
  <si>
    <t>55(2-3):221-8</t>
  </si>
  <si>
    <t>https://pubmed.ncbi.nlm.nih.gov/15285472</t>
  </si>
  <si>
    <t>Protective parasites and medicinal microbes? The case for the hygiene hypothesis</t>
  </si>
  <si>
    <t>13(2):68-75; discussion 83</t>
  </si>
  <si>
    <t>https://pubmed.ncbi.nlm.nih.gov/16701643</t>
  </si>
  <si>
    <t>https://linkinghub.elsevier.com/retrieve/pii/S1471-4418(04)00035-0</t>
  </si>
  <si>
    <t>['Lowe L', 'Custovic A', 'Woodcock A']</t>
  </si>
  <si>
    <t>Childhood asthma</t>
  </si>
  <si>
    <t>4(2):159-65</t>
  </si>
  <si>
    <t>https://pubmed.ncbi.nlm.nih.gov/14769266</t>
  </si>
  <si>
    <t>Allergen avoidance in the primary prevention of asthma</t>
  </si>
  <si>
    <t>4(1):45-51</t>
  </si>
  <si>
    <t>https://pubmed.ncbi.nlm.nih.gov/15090919</t>
  </si>
  <si>
    <t>https://journals.lww.com/00130832-200402000-00010</t>
  </si>
  <si>
    <t>Can we prevent allergy?</t>
  </si>
  <si>
    <t>59(2):151-61</t>
  </si>
  <si>
    <t>https://pubmed.ncbi.nlm.nih.gov/14763927</t>
  </si>
  <si>
    <t>https://onlinelibrary.wiley.com/resolve/openurl?genre=article&amp;sid=nlm:pubmed&amp;issn=0105-4538&amp;date=2004&amp;volume=59&amp;issue=2&amp;spage=151</t>
  </si>
  <si>
    <t>['Custovic A', 'Simpson A', 'Woodcock A']</t>
  </si>
  <si>
    <t>Manchester cohort</t>
  </si>
  <si>
    <t>Pediatric pulmonology. Supplement</t>
  </si>
  <si>
    <t>26:12-3</t>
  </si>
  <si>
    <t>https://pubmed.ncbi.nlm.nih.gov/15029579</t>
  </si>
  <si>
    <t>The role of allergen avoidance in primary and secondary prevention</t>
  </si>
  <si>
    <t>26:225-8</t>
  </si>
  <si>
    <t>https://pubmed.ncbi.nlm.nih.gov/15029658</t>
  </si>
  <si>
    <t>['Murray CS', 'Simpson A', 'Custovic A']</t>
  </si>
  <si>
    <t>Allergens, viruses, and asthma exacerbations</t>
  </si>
  <si>
    <t>Proceedings of the American Thoracic Society</t>
  </si>
  <si>
    <t>1(2):99-104</t>
  </si>
  <si>
    <t>https://pubmed.ncbi.nlm.nih.gov/16113420</t>
  </si>
  <si>
    <t>['Gore C', 'Peterson CG', 'Kissen P', 'Simpson BM', 'Lowe LA', 'Woodcock A', 'Custovic A']</t>
  </si>
  <si>
    <t>Urinary eosinophilic protein X, atopy, and symptoms suggestive of allergic disease at 3 years of age</t>
  </si>
  <si>
    <t>112(4):702-8</t>
  </si>
  <si>
    <t>https://pubmed.ncbi.nlm.nih.gov/14564347</t>
  </si>
  <si>
    <t>https://linkinghub.elsevier.com/retrieve/pii/S0091674903018864</t>
  </si>
  <si>
    <t>['Langley SJ', 'Goldthorpe S', 'Custovic A', 'Woodcock A']</t>
  </si>
  <si>
    <t>Relationship among pulmonary function, bronchial reactivity, and exhaled nitric oxide in a large group of asthmatic patients</t>
  </si>
  <si>
    <t>91(4):398-404</t>
  </si>
  <si>
    <t>https://pubmed.ncbi.nlm.nih.gov/14582820</t>
  </si>
  <si>
    <t>https://linkinghub.elsevier.com/retrieve/pii/S1081-1206(10)61688-2</t>
  </si>
  <si>
    <t>Primary and secondary prevention of allergic airway disease</t>
  </si>
  <si>
    <t>4(3):213-24</t>
  </si>
  <si>
    <t>https://pubmed.ncbi.nlm.nih.gov/12880756</t>
  </si>
  <si>
    <t>https://linkinghub.elsevier.com/retrieve/pii/S1526054203000551</t>
  </si>
  <si>
    <t>['Calam R', 'Gregg L', 'Simpson B', 'Morris J', 'Woodcock A', 'Custovic A']</t>
  </si>
  <si>
    <t>Childhood asthma, behavior problems, and family functioning</t>
  </si>
  <si>
    <t>112(3):499-504</t>
  </si>
  <si>
    <t>https://pubmed.ncbi.nlm.nih.gov/13679807</t>
  </si>
  <si>
    <t>https://linkinghub.elsevier.com/retrieve/pii/S0091674903000083</t>
  </si>
  <si>
    <t>['Langley SJ', 'Goldthorpe S', 'Craven M', 'Morris J', 'Woodcock A', 'Custovic A']</t>
  </si>
  <si>
    <t>Exposure and sensitization to indoor allergens: association with lung function, bronchial reactivity, and exhaled nitric oxide measures in asthma</t>
  </si>
  <si>
    <t>112(2):362-8</t>
  </si>
  <si>
    <t>https://pubmed.ncbi.nlm.nih.gov/12897743</t>
  </si>
  <si>
    <t>https://linkinghub.elsevier.com/retrieve/pii/S0091674903016257</t>
  </si>
  <si>
    <t>['Gore RB', 'Bishop S', 'Durrell B', 'Curbishley L', 'Woodcock A', 'Custovic A']</t>
  </si>
  <si>
    <t>Air filtration units in homes with cats: can they reduce personal exposure to cat allergen?</t>
  </si>
  <si>
    <t>33(6):765-9</t>
  </si>
  <si>
    <t>https://pubmed.ncbi.nlm.nih.gov/12801310</t>
  </si>
  <si>
    <t>https://onlinelibrary.wiley.com/resolve/openurl?genre=article&amp;sid=nlm:pubmed&amp;issn=0954-7894&amp;date=2003&amp;volume=33&amp;issue=6&amp;spage=765</t>
  </si>
  <si>
    <t>High-efficiency particulate arrest-filter vacuum cleaners increase personal cat allergen exposure in homes with cats</t>
  </si>
  <si>
    <t>111(4):784-7</t>
  </si>
  <si>
    <t>https://pubmed.ncbi.nlm.nih.gov/12704358</t>
  </si>
  <si>
    <t>https://linkinghub.elsevier.com/retrieve/pii/S0091674903007437</t>
  </si>
  <si>
    <t>Mar-2003</t>
  </si>
  <si>
    <t>3(2):109-14</t>
  </si>
  <si>
    <t>https://pubmed.ncbi.nlm.nih.gov/12562549</t>
  </si>
  <si>
    <t>Early pet exposure: friend or foe?</t>
  </si>
  <si>
    <t>3(1):7-14</t>
  </si>
  <si>
    <t>https://pubmed.ncbi.nlm.nih.gov/12582308</t>
  </si>
  <si>
    <t>https://journals.lww.com/00130832-200302000-00002</t>
  </si>
  <si>
    <t>['Custovic A', 'Simpson BM', 'Simpson A', 'Hallam CL', 'Marolia H', 'Walsh D', 'Campbell J', 'Woodcock A']</t>
  </si>
  <si>
    <t>Current mite, cat, and dog allergen exposure, pet ownership, and sensitization to inhalant allergens in adults</t>
  </si>
  <si>
    <t>111(2):402-7</t>
  </si>
  <si>
    <t>https://pubmed.ncbi.nlm.nih.gov/12589363</t>
  </si>
  <si>
    <t>https://linkinghub.elsevier.com/retrieve/pii/S0091674902913175</t>
  </si>
  <si>
    <t>['Simpson A', 'Green R', 'Custovic A', 'Woodcock A', 'Arruda LK', 'Chapman MD']</t>
  </si>
  <si>
    <t>Skin test reactivity to natural and recombinant Blomia and Dermatophagoides spp. allergens among mite allergic patients in the UK</t>
  </si>
  <si>
    <t>58(1):53-6</t>
  </si>
  <si>
    <t>https://pubmed.ncbi.nlm.nih.gov/12580807</t>
  </si>
  <si>
    <t>https://onlinelibrary.wiley.com/resolve/openurl?genre=article&amp;sid=nlm:pubmed&amp;issn=0105-4538&amp;date=2003&amp;volume=58&amp;issue=1&amp;spage=53</t>
  </si>
  <si>
    <t>['Stipić-Marković A', 'Pevec B', 'Pevec MR', 'Custović A']</t>
  </si>
  <si>
    <t>Acta medica Croatica : casopis Hravatske akademije medicinskih znanosti</t>
  </si>
  <si>
    <t>57(4):281-5</t>
  </si>
  <si>
    <t>English Abstract | Journal Article</t>
  </si>
  <si>
    <t>https://pubmed.ncbi.nlm.nih.gov/14639862</t>
  </si>
  <si>
    <t>['Simpson A', 'Simpson B', 'Custovic A', 'Cain G', 'Craven M', 'Woodcock A']</t>
  </si>
  <si>
    <t>Household characteristics and mite allergen levels in Manchester,UK</t>
  </si>
  <si>
    <t>32(10):1413-9</t>
  </si>
  <si>
    <t>https://pubmed.ncbi.nlm.nih.gov/12372118</t>
  </si>
  <si>
    <t>https://onlinelibrary.wiley.com/resolve/openurl?genre=article&amp;sid=nlm:pubmed&amp;issn=0954-7894&amp;date=2002&amp;volume=32&amp;issue=10&amp;spage=1413</t>
  </si>
  <si>
    <t>Preventive measures and their effects. Results from cohort studies</t>
  </si>
  <si>
    <t>3(3):205-18</t>
  </si>
  <si>
    <t>https://pubmed.ncbi.nlm.nih.gov/12376057</t>
  </si>
  <si>
    <t>https://linkinghub.elsevier.com/retrieve/pii/S152605420200194X</t>
  </si>
  <si>
    <t>['Custovic A', 'Murray CS']</t>
  </si>
  <si>
    <t>The effect of allergen exposure in early childhood on the development of atopy</t>
  </si>
  <si>
    <t>2(5):417-23</t>
  </si>
  <si>
    <t>https://pubmed.ncbi.nlm.nih.gov/12165209</t>
  </si>
  <si>
    <t>['Addo-Yobo EO', 'Custovic A', 'Taggart SC', 'Asafo-Agyei AP', 'Woodcock A']</t>
  </si>
  <si>
    <t>Seasonal variability in exercise test responses in Ghana</t>
  </si>
  <si>
    <t>13(4):303-6</t>
  </si>
  <si>
    <t>https://pubmed.ncbi.nlm.nih.gov/12390448</t>
  </si>
  <si>
    <t>https://onlinelibrary.wiley.com/resolve/openurl?genre=article&amp;sid=nlm:pubmed&amp;issn=0905-6157&amp;date=2002&amp;volume=13&amp;issue=4&amp;spage=303</t>
  </si>
  <si>
    <t>['Lowe L', 'Murray CS', 'Custovic A', 'Simpson BM', 'Kissen PM', 'Woodcock A']</t>
  </si>
  <si>
    <t>Specific airway resistance in 3-year-old children: a prospective cohort study</t>
  </si>
  <si>
    <t>359(9321):1904-8</t>
  </si>
  <si>
    <t>https://pubmed.ncbi.nlm.nih.gov/12057553</t>
  </si>
  <si>
    <t>https://linkinghub.elsevier.com/retrieve/pii/S0140-6736(02)08781-0</t>
  </si>
  <si>
    <t>['Gore RB', 'Hadi EA', 'Craven M', 'Smillie FI', "O'Meara TJ", 'Tovey ER', 'Woodcock A', 'Custovic A']</t>
  </si>
  <si>
    <t>Personal exposure to house dust mite allergen in bed: nasal air sampling and reservoir allergen levels</t>
  </si>
  <si>
    <t>32(6):856-9</t>
  </si>
  <si>
    <t>https://pubmed.ncbi.nlm.nih.gov/12047431</t>
  </si>
  <si>
    <t>https://onlinelibrary.wiley.com/resolve/openurl?genre=article&amp;sid=nlm:pubmed&amp;issn=0954-7894&amp;date=2002&amp;volume=32&amp;issue=6&amp;spage=856</t>
  </si>
  <si>
    <t>['Custovic A', 'Murray CS', 'Gore RB', 'Woodcock A']</t>
  </si>
  <si>
    <t>Controlling indoor allergens</t>
  </si>
  <si>
    <t>May-2002</t>
  </si>
  <si>
    <t>88(5):432-41; quiz 442-3, 529</t>
  </si>
  <si>
    <t>https://pubmed.ncbi.nlm.nih.gov/12027062</t>
  </si>
  <si>
    <t>https://linkinghub.elsevier.com/retrieve/pii/S1081-1206(10)62378-2</t>
  </si>
  <si>
    <t>['Gore RB', 'Custovic A']</t>
  </si>
  <si>
    <t>Is allergen avoidance effective?</t>
  </si>
  <si>
    <t>32(5):662-6</t>
  </si>
  <si>
    <t>https://pubmed.ncbi.nlm.nih.gov/11994087</t>
  </si>
  <si>
    <t>https://onlinelibrary.wiley.com/resolve/openurl?genre=article&amp;sid=nlm:pubmed&amp;issn=0954-7894&amp;date=2002&amp;volume=32&amp;issue=5&amp;spage=662</t>
  </si>
  <si>
    <t>['Murray CS', 'Pipis SD', 'McArdle EC', 'Lowe LA', 'Custovic A', 'Woodcock A']</t>
  </si>
  <si>
    <t>Lung function at one month of age as a risk factor for infant respiratory symptoms in a high risk population</t>
  </si>
  <si>
    <t>57(5):388-92</t>
  </si>
  <si>
    <t>https://pubmed.ncbi.nlm.nih.gov/11978912</t>
  </si>
  <si>
    <t>https://europepmc.org/abstract/MED/11978912</t>
  </si>
  <si>
    <t>['Green RM', 'Custovic A', 'Sanderson G', 'Hunter J', 'Johnston SL', 'Woodcock A']</t>
  </si>
  <si>
    <t>Synergism between allergens and viruses and risk of hospital admission with asthma: case-control study</t>
  </si>
  <si>
    <t>30-Mar-2002</t>
  </si>
  <si>
    <t>324(7340):763</t>
  </si>
  <si>
    <t>https://pubmed.ncbi.nlm.nih.gov/11923159</t>
  </si>
  <si>
    <t>https://europepmc.org/abstract/MED/11923159</t>
  </si>
  <si>
    <t>['Brutsche MH', 'Joos L', 'Carlen Brutsche IE', 'Bissinger R', 'Tamm M', 'Custovic A', 'Woodcock A']</t>
  </si>
  <si>
    <t>Array-based diagnostic gene-expression score for atopy and asthma</t>
  </si>
  <si>
    <t>109(2):271-3</t>
  </si>
  <si>
    <t>https://pubmed.ncbi.nlm.nih.gov/11842296</t>
  </si>
  <si>
    <t>https://linkinghub.elsevier.com/retrieve/pii/S0091674902898840</t>
  </si>
  <si>
    <t>['Custovic A', 'Woodcock A']</t>
  </si>
  <si>
    <t>Environmental allergen exposure and asthma: prospects for primary prevention</t>
  </si>
  <si>
    <t>Dec-2001</t>
  </si>
  <si>
    <t>Mediators of inflammation</t>
  </si>
  <si>
    <t>10(6):295-8</t>
  </si>
  <si>
    <t>https://pubmed.ncbi.nlm.nih.gov/11817666</t>
  </si>
  <si>
    <t>https://europepmc.org/abstract/MED/11817666</t>
  </si>
  <si>
    <t>['al Mousawi M', 'Behbehani N', 'Arifhodzic N', 'Lovel H', 'Woodcock A', 'Custovic A']</t>
  </si>
  <si>
    <t>Environmental allergens in Kuwait</t>
  </si>
  <si>
    <t>56(12):1237-8</t>
  </si>
  <si>
    <t>https://pubmed.ncbi.nlm.nih.gov/11736766</t>
  </si>
  <si>
    <t>https://onlinelibrary.wiley.com/resolve/openurl?genre=article&amp;sid=nlm:pubmed&amp;issn=0105-4538&amp;date=2001&amp;volume=56&amp;issue=12&amp;spage=1237</t>
  </si>
  <si>
    <t>['Scrivener S', 'Yemaneberhan H', 'Zebenigus M', 'Tilahun D', 'Girma S', 'Ali S', 'McElroy P', 'Custovic A', 'Woodcock A', 'Pritchard D', 'Venn A', 'Britton J']</t>
  </si>
  <si>
    <t>Independent effects of intestinal parasite infection and domestic allergen exposure on risk of wheeze in Ethiopia: a nested case-control study</t>
  </si>
  <si>
    <t>3-Nov-2001</t>
  </si>
  <si>
    <t>358(9292):1493-9</t>
  </si>
  <si>
    <t>https://pubmed.ncbi.nlm.nih.gov/11705561</t>
  </si>
  <si>
    <t>https://linkinghub.elsevier.com/retrieve/pii/S0140-6736(01)06579-5</t>
  </si>
  <si>
    <t>['Custovic A', 'Hallam CL', 'Simpson BM', 'Craven M', 'Simpson A', 'Woodcock A']</t>
  </si>
  <si>
    <t>Decreased prevalence of sensitization to cats with high exposure to cat allergen</t>
  </si>
  <si>
    <t>108(4):537-9</t>
  </si>
  <si>
    <t>https://pubmed.ncbi.nlm.nih.gov/11590378</t>
  </si>
  <si>
    <t>https://linkinghub.elsevier.com/retrieve/pii/S0091674901493006</t>
  </si>
  <si>
    <t>['Murray CS', 'Woodcock A', 'Custovic A']</t>
  </si>
  <si>
    <t>The role of indoor allergen exposure in the development of sensitization and asthma</t>
  </si>
  <si>
    <t>1(5):407-12</t>
  </si>
  <si>
    <t>https://pubmed.ncbi.nlm.nih.gov/11964720</t>
  </si>
  <si>
    <t>https://journals.lww.com/00130832-200110000-00005</t>
  </si>
  <si>
    <t>['Woodcock A', 'Addo-Yobo EO', 'Taggart SC', 'Craven M', 'Custovic A']</t>
  </si>
  <si>
    <t>Pet allergen levels in homes in Ghana and the United Kingdom</t>
  </si>
  <si>
    <t>108(3):463-5</t>
  </si>
  <si>
    <t>https://pubmed.ncbi.nlm.nih.gov/11544469</t>
  </si>
  <si>
    <t>https://linkinghub.elsevier.com/retrieve/pii/S0091-6749(01)08811-X</t>
  </si>
  <si>
    <t>['Addo-Yobo EO', 'Custovic A', 'Taggart SC', 'Craven M', 'Bonnie B', 'Woodcock A']</t>
  </si>
  <si>
    <t>Risk factors for asthma in urban Ghana</t>
  </si>
  <si>
    <t>108(3):363-8</t>
  </si>
  <si>
    <t>https://pubmed.ncbi.nlm.nih.gov/11544454</t>
  </si>
  <si>
    <t>https://linkinghub.elsevier.com/retrieve/pii/S0091-6749(01)16700-X</t>
  </si>
  <si>
    <t>['Liccardi G', 'Custovic A', 'Cazzola M', 'Russo M', "D'Amato M", "D'Amato G"]</t>
  </si>
  <si>
    <t>Avoidance of allergens and air pollutants in respiratory allergy</t>
  </si>
  <si>
    <t>56(8):705-22</t>
  </si>
  <si>
    <t>https://pubmed.ncbi.nlm.nih.gov/11488664</t>
  </si>
  <si>
    <t>https://onlinelibrary.wiley.com/resolve/openurl?genre=article&amp;sid=nlm:pubmed&amp;issn=0105-4538&amp;date=2001&amp;volume=56&amp;issue=8&amp;spage=705</t>
  </si>
  <si>
    <t>['Smillie FI', 'Elderfield AJ', 'Patel F', 'Cain G', 'Tavenier G', 'Brutsche M', 'Craven M', 'Custovic A', 'Woodcock A']</t>
  </si>
  <si>
    <t>Lymphoproliferative responses in cord blood and at one year: no evidence for the effect of in utero exposure to dust mite allergens</t>
  </si>
  <si>
    <t>31(8):1194-204</t>
  </si>
  <si>
    <t>https://pubmed.ncbi.nlm.nih.gov/11529888</t>
  </si>
  <si>
    <t>https://onlinelibrary.wiley.com/resolve/openurl?genre=article&amp;sid=nlm:pubmed&amp;issn=0954-7894&amp;date=2001&amp;volume=31&amp;issue=8&amp;spage=1194</t>
  </si>
  <si>
    <t>['Simpson A', 'Woodcock A', 'Custovic A']</t>
  </si>
  <si>
    <t>Housing characteristics and mite allergen levels: to humidity and beyond</t>
  </si>
  <si>
    <t>31(6):803-5</t>
  </si>
  <si>
    <t>https://pubmed.ncbi.nlm.nih.gov/11422141</t>
  </si>
  <si>
    <t>https://onlinelibrary.wiley.com/resolve/openurl?genre=article&amp;sid=nlm:pubmed&amp;issn=0954-7894&amp;date=2001&amp;volume=31&amp;issue=6&amp;spage=803</t>
  </si>
  <si>
    <t>On allergens and asthma (again): does exposure to allergens in homes exacerbate asthma?</t>
  </si>
  <si>
    <t>31(5):670-3</t>
  </si>
  <si>
    <t>https://pubmed.ncbi.nlm.nih.gov/11422124</t>
  </si>
  <si>
    <t>https://onlinelibrary.wiley.com/resolve/openurl?genre=article&amp;sid=nlm:pubmed&amp;issn=0954-7894&amp;date=2001&amp;volume=31&amp;issue=5&amp;spage=670</t>
  </si>
  <si>
    <t>['Brutsche MH', 'Brutsche IC', 'Wood P', 'Mogulkoc N', 'Custovic A', 'Egan J', 'Woodcock A']</t>
  </si>
  <si>
    <t>B-cell isotype control in atopy and asthma assessed with cDNA array technology</t>
  </si>
  <si>
    <t>Apr-2001</t>
  </si>
  <si>
    <t>American journal of physiology. Lung cellular and molecular physiology</t>
  </si>
  <si>
    <t>280(4):L627-37</t>
  </si>
  <si>
    <t>https://pubmed.ncbi.nlm.nih.gov/11238002</t>
  </si>
  <si>
    <t>https://journals.physiology.org/doi/10.1152/ajplung.2001.280.4.L627?url_ver=Z39.88-2003&amp;rfr_id=ori:rid:crossref.org&amp;rfr_dat=cr_pub  0pubmed</t>
  </si>
  <si>
    <t>Exposure and sensitization in infants and children</t>
  </si>
  <si>
    <t>1(2):133-8</t>
  </si>
  <si>
    <t>https://pubmed.ncbi.nlm.nih.gov/11964680</t>
  </si>
  <si>
    <t>https://journals.lww.com/00130832-200104000-00003</t>
  </si>
  <si>
    <t>['Simpson BM', 'Custovic A', 'Simpson A', 'Hallam CL', 'Walsh D', 'Marolia H', 'Campbell J', 'Woodcock A']</t>
  </si>
  <si>
    <t>NAC Manchester Asthma and Allergy Study (NACMAAS): risk factors for asthma and allergic disorders in adults</t>
  </si>
  <si>
    <t>31(3):391-9</t>
  </si>
  <si>
    <t>https://pubmed.ncbi.nlm.nih.gov/11260150</t>
  </si>
  <si>
    <t>https://onlinelibrary.wiley.com/resolve/openurl?genre=article&amp;sid=nlm:pubmed&amp;issn=0954-7894&amp;date=2001&amp;volume=31&amp;issue=3&amp;spage=391</t>
  </si>
  <si>
    <t>['Brutsche MH', 'Brutsche IC', 'Wood P', 'Brass A', 'Morrison N', 'Rattay M', 'Mogulkoc N', 'Simler N', 'Craven M', 'Custovic A', 'Egan JJ', 'Woodcock A']</t>
  </si>
  <si>
    <t>Apoptosis signals in atopy and asthma measured with cDNA arrays</t>
  </si>
  <si>
    <t>123(2):181-7</t>
  </si>
  <si>
    <t>https://pubmed.ncbi.nlm.nih.gov/11207646</t>
  </si>
  <si>
    <t>https://www.ncbi.nlm.nih.gov/pmc/articles/pmid/11207646/</t>
  </si>
  <si>
    <t>['Woodcock A', 'Custovic A']</t>
  </si>
  <si>
    <t>Allergen avoidance</t>
  </si>
  <si>
    <t>9-Dec-2000</t>
  </si>
  <si>
    <t>Schweizerische medizinische Wochenschrift</t>
  </si>
  <si>
    <t>130(49):1903-8</t>
  </si>
  <si>
    <t>https://pubmed.ncbi.nlm.nih.gov/11153396</t>
  </si>
  <si>
    <t>['Fryer AA', 'Spiteri MA', 'Bianco A', 'Hepple M', 'Jones PW', 'Strange RC', 'Makki R', 'Tavernier G', 'Smilie FI', 'Custovic A', 'Woodcock AA', 'Ollier WE', 'Hajeer AH']</t>
  </si>
  <si>
    <t>The -403 G--&gt;A promoter polymorphism in the RANTES gene is associated with atopy and asthma</t>
  </si>
  <si>
    <t>Genes and immunity</t>
  </si>
  <si>
    <t>1(8):509-14</t>
  </si>
  <si>
    <t>https://pubmed.ncbi.nlm.nih.gov/11197694</t>
  </si>
  <si>
    <t>https://www.nature.com/articles/6363717</t>
  </si>
  <si>
    <t>['Asher I', 'Boner A', 'Chuchalin A', 'Custovic A', 'Dagli E', 'Haus M', 'Hemmo-Lotem M', 'Holgate ST', 'Holt PG', 'Høst A', 'Iikura I', 'Johansson SG', 'Kowalski ML', 'Naspitz CK', 'Odhiambo J', 'Vichyanond P', 'Volovitz B', 'Wahn U', 'Warner JO', 'Weiss K', 'Zhong NS']</t>
  </si>
  <si>
    <t>Prevention of allergy and asthma: interim report</t>
  </si>
  <si>
    <t>55(11):1069-88</t>
  </si>
  <si>
    <t>https://pubmed.ncbi.nlm.nih.gov/11097319</t>
  </si>
  <si>
    <t>https://onlinelibrary.wiley.com/resolve/openurl?genre=article&amp;sid=nlm:pubmed&amp;issn=0105-4538&amp;date=2000&amp;volume=55&amp;issue=11&amp;spage=1069</t>
  </si>
  <si>
    <t>Clinical effects of allergen avoidance</t>
  </si>
  <si>
    <t>Clinical reviews in allergy &amp; immunology</t>
  </si>
  <si>
    <t>18(3):397-419</t>
  </si>
  <si>
    <t>https://pubmed.ncbi.nlm.nih.gov/10981266</t>
  </si>
  <si>
    <t>https://link.springer.com/article/10.1385/CRIAI:18:3:397</t>
  </si>
  <si>
    <t>['Custovic A', 'Hallam C', 'Woodcock H', 'Simpson B', 'Houghton N', 'Simpson A', 'Woodcock A']</t>
  </si>
  <si>
    <t>Synthetic pillows contain higher levels of cat and dog allergen than feather pillows</t>
  </si>
  <si>
    <t>May-2000</t>
  </si>
  <si>
    <t>11(2):71-3</t>
  </si>
  <si>
    <t>https://pubmed.ncbi.nlm.nih.gov/10893007</t>
  </si>
  <si>
    <t>https://onlinelibrary.wiley.com/resolve/openurl?genre=article&amp;sid=nlm:pubmed&amp;issn=0905-6157&amp;date=2000&amp;volume=11&amp;issue=2&amp;spage=71</t>
  </si>
  <si>
    <t>Allergen avoidance: does it work?</t>
  </si>
  <si>
    <t>British medical bulletin</t>
  </si>
  <si>
    <t>56(4):1071-86</t>
  </si>
  <si>
    <t>https://pubmed.ncbi.nlm.nih.gov/11359638</t>
  </si>
  <si>
    <t>https://academic.oup.com/bmb/article-lookup/doi/10.1258/0007142001903544</t>
  </si>
  <si>
    <t>Indoor environment and asthma</t>
  </si>
  <si>
    <t>Dec-1999</t>
  </si>
  <si>
    <t>Monaldi archives for chest disease = Archivio Monaldi per le malattie del torace</t>
  </si>
  <si>
    <t>54(6):465-9</t>
  </si>
  <si>
    <t>https://pubmed.ncbi.nlm.nih.gov/10695312</t>
  </si>
  <si>
    <t>['Custovic A', 'Woodcock H', 'Craven M', 'Hassall R', 'Hadley E', 'Simpson A', 'Woodcock A']</t>
  </si>
  <si>
    <t>Dust mite allergens are carried on not only large particles</t>
  </si>
  <si>
    <t>10(4):258-60</t>
  </si>
  <si>
    <t>https://pubmed.ncbi.nlm.nih.gov/10678722</t>
  </si>
  <si>
    <t>https://onlinelibrary.wiley.com/resolve/openurl?genre=article&amp;sid=nlm:pubmed&amp;issn=0905-6157&amp;date=1999&amp;volume=10&amp;issue=4&amp;spage=258</t>
  </si>
  <si>
    <t>['Simpson A', 'Custovic A', 'Pipis S', 'Adisesh A', 'Faragher B', 'Woodcock A']</t>
  </si>
  <si>
    <t>Exhaled nitric oxide, sensitization, and exposure to allergens in patients with asthma who are not taking inhaled steroids</t>
  </si>
  <si>
    <t>160(1):45-9</t>
  </si>
  <si>
    <t>https://pubmed.ncbi.nlm.nih.gov/10390378</t>
  </si>
  <si>
    <t>https://www.atsjournals.org/doi/10.1164/ajrccm.160.1.9809091?url_ver=Z39.88-2003&amp;rfr_id=ori:rid:crossref.org&amp;rfr_dat=cr_pub  0pubmed</t>
  </si>
  <si>
    <t>['Custovic A', 'Simpson B', 'Simpson A', 'Hallam C', 'Craven M', 'Woodcock A']</t>
  </si>
  <si>
    <t>Relationship between mite, cat, and dog allergens in reservoir dust and ambient air</t>
  </si>
  <si>
    <t>54(6):612-6</t>
  </si>
  <si>
    <t>https://pubmed.ncbi.nlm.nih.gov/10435476</t>
  </si>
  <si>
    <t>https://onlinelibrary.wiley.com/resolve/openurl?genre=article&amp;sid=nlm:pubmed&amp;issn=0105-4538&amp;date=1999&amp;volume=54&amp;issue=6&amp;spage=612</t>
  </si>
  <si>
    <t>['Niven R', 'Fletcher AM', 'Pickering AC', 'Custovic A', 'Sivour JB', 'Preece AR', 'Oldham LA', 'Francis HC']</t>
  </si>
  <si>
    <t>Attempting to control mite allergens with mechanical ventilation and dehumidification in British houses</t>
  </si>
  <si>
    <t>103(5 Pt 1):756-62</t>
  </si>
  <si>
    <t>https://pubmed.ncbi.nlm.nih.gov/10329806</t>
  </si>
  <si>
    <t>https://linkinghub.elsevier.com/retrieve/pii/S0091-6749(99)70416-1</t>
  </si>
  <si>
    <t>['Green R', 'Simpson A', 'Custovic A', 'Faragher B', 'Chapman M', 'Woodcock A']</t>
  </si>
  <si>
    <t>The effect of air filtration on airborne dog allergen</t>
  </si>
  <si>
    <t>54(5):484-8</t>
  </si>
  <si>
    <t>https://pubmed.ncbi.nlm.nih.gov/10380780</t>
  </si>
  <si>
    <t>https://onlinelibrary.wiley.com/resolve/openurl?genre=article&amp;sid=nlm:pubmed&amp;issn=0105-4538&amp;date=1999&amp;volume=54&amp;issue=5&amp;spage=484</t>
  </si>
  <si>
    <t>['Hallam C', 'Custovic A', 'Simpson B', 'Houghton N', 'Simpson A', 'Woodcock A']</t>
  </si>
  <si>
    <t>Mite allergens in feather and synthetic pillows</t>
  </si>
  <si>
    <t>54(4):407-8</t>
  </si>
  <si>
    <t>https://pubmed.ncbi.nlm.nih.gov/10371108</t>
  </si>
  <si>
    <t>https://onlinelibrary.wiley.com/resolve/openurl?genre=article&amp;sid=nlm:pubmed&amp;issn=0105-4538&amp;date=1999&amp;volume=54&amp;issue=4&amp;spage=407</t>
  </si>
  <si>
    <t>['Hodson T', 'Custovic A', 'Simpson A', 'Chapman M', 'Woodcock A', 'Green R']</t>
  </si>
  <si>
    <t>Washing the dog reduces dog allergen levels, but the dog needs to be washed twice a week</t>
  </si>
  <si>
    <t>103(4):581-5</t>
  </si>
  <si>
    <t>https://pubmed.ncbi.nlm.nih.gov/10200004</t>
  </si>
  <si>
    <t>https://linkinghub.elsevier.com/retrieve/pii/S0091-6749(99)70227-7</t>
  </si>
  <si>
    <t>['Green R', 'Simpson A', 'Custovic A', 'Woodcock A']</t>
  </si>
  <si>
    <t>Vacuum cleaners and airborne dog allergen</t>
  </si>
  <si>
    <t>54(4):403-5</t>
  </si>
  <si>
    <t>https://pubmed.ncbi.nlm.nih.gov/10371105</t>
  </si>
  <si>
    <t>https://onlinelibrary.wiley.com/resolve/openurl?genre=article&amp;sid=nlm:pubmed&amp;issn=0105-4538&amp;date=1999&amp;volume=54&amp;issue=4&amp;spage=403</t>
  </si>
  <si>
    <t>Reducing allergen exposure in asthma patients</t>
  </si>
  <si>
    <t>243(1596):232-5</t>
  </si>
  <si>
    <t>https://pubmed.ncbi.nlm.nih.gov/10436583</t>
  </si>
  <si>
    <t>Feather or synthetic? That is the question</t>
  </si>
  <si>
    <t>29(2):144-7</t>
  </si>
  <si>
    <t>https://pubmed.ncbi.nlm.nih.gov/10051714</t>
  </si>
  <si>
    <t>https://onlinelibrary.wiley.com/resolve/openurl?genre=article&amp;sid=nlm:pubmed&amp;issn=0954-7894&amp;date=1999&amp;volume=29&amp;issue=2&amp;spage=144</t>
  </si>
  <si>
    <t>['Cain G', 'Elderfield AJ', 'Green R', 'Smillie FI', 'Chapman MD', 'Custovic A', 'Woodcock A']</t>
  </si>
  <si>
    <t>The effect of dry heat on mite, cat, and dog allergens</t>
  </si>
  <si>
    <t>53(12):1213-5</t>
  </si>
  <si>
    <t>https://pubmed.ncbi.nlm.nih.gov/9930600</t>
  </si>
  <si>
    <t>https://onlinelibrary.wiley.com/resolve/openurl?genre=article&amp;sid=nlm:pubmed&amp;issn=0105-4538&amp;date=1998&amp;volume=53&amp;issue=12&amp;spage=1213</t>
  </si>
  <si>
    <t>Indoor environmental factors and respiratory illness</t>
  </si>
  <si>
    <t>28(10):1178-81</t>
  </si>
  <si>
    <t>https://pubmed.ncbi.nlm.nih.gov/9824383</t>
  </si>
  <si>
    <t>https://onlinelibrary.wiley.com/resolve/openurl?genre=article&amp;sid=nlm:pubmed&amp;issn=0954-7894&amp;date=1998&amp;volume=28&amp;issue=10&amp;spage=1178</t>
  </si>
  <si>
    <t>Role of the indoor environment in determining the severity of asthma</t>
  </si>
  <si>
    <t>53 Suppl 2(Suppl 2):S47-51</t>
  </si>
  <si>
    <t>https://pubmed.ncbi.nlm.nih.gov/10193348</t>
  </si>
  <si>
    <t>https://europepmc.org/abstract/MED/10193348</t>
  </si>
  <si>
    <t>['Simpson A', 'Hassall R', 'Custovic A', 'Woodcock A']</t>
  </si>
  <si>
    <t>Variability of house-dust-mite allergen levels within carpets</t>
  </si>
  <si>
    <t>Jun-1998</t>
  </si>
  <si>
    <t>53(6):602-7</t>
  </si>
  <si>
    <t>https://pubmed.ncbi.nlm.nih.gov/9689342</t>
  </si>
  <si>
    <t>https://onlinelibrary.wiley.com/resolve/openurl?genre=article&amp;sid=nlm:pubmed&amp;issn=0105-4538&amp;date=1998&amp;volume=53&amp;issue=6&amp;spage=602</t>
  </si>
  <si>
    <t>ABC of allergies. Avoiding exposure to indoor allergens</t>
  </si>
  <si>
    <t>4-Apr-1998</t>
  </si>
  <si>
    <t>316(7137):1075-8</t>
  </si>
  <si>
    <t>https://pubmed.ncbi.nlm.nih.gov/9552913</t>
  </si>
  <si>
    <t>https://europepmc.org/abstract/MED/9552913</t>
  </si>
  <si>
    <t>['Custovic A', 'Simpson A', 'Chapman MD', 'Woodcock A']</t>
  </si>
  <si>
    <t>Allergen avoidance in the treatment of asthma and atopic disorders</t>
  </si>
  <si>
    <t>Jan-1998</t>
  </si>
  <si>
    <t>53(1):63-72</t>
  </si>
  <si>
    <t>https://pubmed.ncbi.nlm.nih.gov/9577525</t>
  </si>
  <si>
    <t>https://europepmc.org/abstract/MED/9577525</t>
  </si>
  <si>
    <t>['Custovic A', 'Simpson A', 'Pahdi H', 'Green RM', 'Chapman MD', 'Woodcock A']</t>
  </si>
  <si>
    <t>Distribution, aerodynamic characteristics, and removal of the major cat allergen Fel d 1 in British homes</t>
  </si>
  <si>
    <t>53(1):33-8</t>
  </si>
  <si>
    <t>https://pubmed.ncbi.nlm.nih.gov/9577519</t>
  </si>
  <si>
    <t>https://europepmc.org/abstract/MED/9577519</t>
  </si>
  <si>
    <t>['Custovic A', 'Fletcher A', 'Pickering CA', 'Francis HC', 'Green R', 'Smith A', 'Chapman M', 'Woodcock A']</t>
  </si>
  <si>
    <t>Domestic allergens in public places III: house dust mite, cat, dog and cockroach allergens in British hospitals</t>
  </si>
  <si>
    <t>28(1):53-9</t>
  </si>
  <si>
    <t>https://pubmed.ncbi.nlm.nih.gov/9537780</t>
  </si>
  <si>
    <t>https://onlinelibrary.wiley.com/resolve/openurl?genre=article&amp;sid=nlm:pubmed&amp;issn=0954-7894&amp;date=1998&amp;volume=28&amp;issue=1&amp;spage=53</t>
  </si>
  <si>
    <t>Importance of indoor allergens in the induction of allergy and elicitation of allergic disease</t>
  </si>
  <si>
    <t>53(48 Suppl):115-20</t>
  </si>
  <si>
    <t>https://pubmed.ncbi.nlm.nih.gov/10096822</t>
  </si>
  <si>
    <t>https://onlinelibrary.wiley.com/resolve/openurl?genre=article&amp;sid=nlm:pubmed&amp;issn=0105-4538&amp;date=1998&amp;volume=53&amp;issue=48 Suppl&amp;spage=115</t>
  </si>
  <si>
    <t>['Custovic A', 'Chapman M']</t>
  </si>
  <si>
    <t>Risk levels for mite allergens. Are they meaningful?</t>
  </si>
  <si>
    <t>53(48 Suppl):71-6</t>
  </si>
  <si>
    <t>https://pubmed.ncbi.nlm.nih.gov/10096813</t>
  </si>
  <si>
    <t>https://onlinelibrary.wiley.com/resolve/openurl?genre=article&amp;sid=nlm:pubmed&amp;issn=0105-4538&amp;date=1998&amp;volume=53&amp;issue=48 Suppl&amp;spage=71</t>
  </si>
  <si>
    <t>['Custovic A', 'Green R', 'Fletcher A', 'Smith A', 'Pickering CA', 'Chapman MD', 'Woodcock A']</t>
  </si>
  <si>
    <t>Aerodynamic properties of the major dog allergen Can f 1: distribution in homes, concentration, and particle size of allergen in the air</t>
  </si>
  <si>
    <t>155(1):94-8</t>
  </si>
  <si>
    <t>https://pubmed.ncbi.nlm.nih.gov/9001295</t>
  </si>
  <si>
    <t>https://www.atsjournals.org/doi/10.1164/ajrccm.155.1.9001295?url_ver=Z39.88-2003&amp;rfr_id=ori:rid:crossref.org&amp;rfr_dat=cr_pub  0pubmed</t>
  </si>
  <si>
    <t>['Custovic A', 'Green R', 'Taggart SC', 'Smith A', 'Pickering CA', 'Chapman MD', 'Woodcock A']</t>
  </si>
  <si>
    <t>Domestic allergens in public places. II: Dog (Can f1) and cockroach (Bla g 2) allergens in dust and mite, cat, dog and cockroach allergens in the air in public buildings</t>
  </si>
  <si>
    <t>26(11):1246-52</t>
  </si>
  <si>
    <t>https://pubmed.ncbi.nlm.nih.gov/8955573</t>
  </si>
  <si>
    <t>https://onlinelibrary.wiley.com/resolve/openurl?genre=article&amp;sid=nlm:pubmed&amp;issn=0954-7894&amp;date=1996&amp;volume=26&amp;issue=11&amp;spage=1246</t>
  </si>
  <si>
    <t>['Custovic A', 'Green R', 'Smith A', 'Chapman MD', 'Woodcock A']</t>
  </si>
  <si>
    <t>New mattresses: how fast do they become a significant source of exposure to house dust mite allergens?</t>
  </si>
  <si>
    <t>26(11):1243-5</t>
  </si>
  <si>
    <t>https://pubmed.ncbi.nlm.nih.gov/8955572</t>
  </si>
  <si>
    <t>https://onlinelibrary.wiley.com/resolve/openurl?genre=article&amp;sid=nlm:pubmed&amp;issn=0954-7894&amp;date=1996&amp;volume=26&amp;issue=11&amp;spage=1243</t>
  </si>
  <si>
    <t>['Fletcher AM', 'Pickering CA', 'Custovic A', 'Simpson J', 'Kennaugh J', 'Woodcock A']</t>
  </si>
  <si>
    <t>Reduction in humidity as a method of controlling mites and mite allergens: the use of mechanical ventilation in British domestic dwellings</t>
  </si>
  <si>
    <t>26(9):1051-6</t>
  </si>
  <si>
    <t>https://pubmed.ncbi.nlm.nih.gov/8889260</t>
  </si>
  <si>
    <t>https://onlinelibrary.wiley.com/resolve/openurl?genre=article&amp;sid=nlm:pubmed&amp;issn=0954-7894&amp;date=1996&amp;volume=26&amp;issue=9&amp;spage=1051</t>
  </si>
  <si>
    <t>['Custovic A', 'Taggart SC', 'Francis HC', 'Chapman MD', 'Woodcock A']</t>
  </si>
  <si>
    <t>Exposure to house dust mite allergens and the clinical activity of asthma</t>
  </si>
  <si>
    <t>98(1):64-72</t>
  </si>
  <si>
    <t>https://pubmed.ncbi.nlm.nih.gov/8765819</t>
  </si>
  <si>
    <t>https://linkinghub.elsevier.com/retrieve/pii/S0091-6749(96)70227-0</t>
  </si>
  <si>
    <t>['Taggart SC', 'Custovic A', 'Francis HC', 'Faragher EB', 'Yates CJ', 'Higgins BG', 'Woodcock A']</t>
  </si>
  <si>
    <t>Asthmatic bronchial hyperresponsiveness varies with ambient levels of summertime air pollution</t>
  </si>
  <si>
    <t>9(6):1146-54</t>
  </si>
  <si>
    <t>https://pubmed.ncbi.nlm.nih.gov/8804930</t>
  </si>
  <si>
    <t>http://erj.ersjournals.com/cgi/pmidlookup?view=long&amp;pmid=8804930</t>
  </si>
  <si>
    <t>16-Oct-1996</t>
  </si>
  <si>
    <t>British journal of hospital medicine</t>
  </si>
  <si>
    <t>56(8):409-12</t>
  </si>
  <si>
    <t>https://pubmed.ncbi.nlm.nih.gov/8909716</t>
  </si>
  <si>
    <t>['Custovic A', 'Taggart SC', 'Niven RM', 'Woodcock A']</t>
  </si>
  <si>
    <t>Evaluating exposure to mite allergens</t>
  </si>
  <si>
    <t>96(1):134-5</t>
  </si>
  <si>
    <t>https://pubmed.ncbi.nlm.nih.gov/7622757</t>
  </si>
  <si>
    <t>https://linkinghub.elsevier.com/retrieve/pii/S0091-6749(95)70044-7</t>
  </si>
  <si>
    <t>['Custovic A', 'Taggart SC', 'Kennaugh JH', 'Woodcock A']</t>
  </si>
  <si>
    <t>Portable dehumidifiers in the control of house dust mites and mite allergens</t>
  </si>
  <si>
    <t>https://pubmed.ncbi.nlm.nih.gov/7600376</t>
  </si>
  <si>
    <t>https://onlinelibrary.wiley.com/resolve/openurl?genre=article&amp;sid=nlm:pubmed&amp;issn=0954-7894&amp;date=1995&amp;volume=25&amp;issue=4&amp;spage=312</t>
  </si>
  <si>
    <t>['Custovic A', 'Taggart SC', 'Woodcock A']</t>
  </si>
  <si>
    <t>House dust mite and cat allergen in different indoor environments</t>
  </si>
  <si>
    <t>24(12):1164-8</t>
  </si>
  <si>
    <t>https://pubmed.ncbi.nlm.nih.gov/7889431</t>
  </si>
  <si>
    <t>https://onlinelibrary.wiley.com/resolve/openurl?genre=article&amp;sid=nlm:pubmed&amp;issn=0954-7894&amp;date=1994&amp;volume=24&amp;issue=12&amp;spage=1164</t>
  </si>
  <si>
    <t>Chest</t>
  </si>
  <si>
    <t>['Custovic A', 'Arifhodzic N', 'Robinson A', 'Woodcock A']</t>
  </si>
  <si>
    <t>Exercise testing revisited. The response to exercise in normal and atopic children</t>
  </si>
  <si>
    <t>Apr-1994</t>
  </si>
  <si>
    <t>105(4):1127-32</t>
  </si>
  <si>
    <t>https://pubmed.ncbi.nlm.nih.gov/8162737</t>
  </si>
  <si>
    <t>https://linkinghub.elsevier.com/retrieve/pii/S0012-3692(16)57673-9</t>
  </si>
  <si>
    <t>Hughes A</t>
  </si>
  <si>
    <t>['McCarthy RL', 'Tawfik SS', 'Theocharopoulos I', 'Atkar R', 'McDonald B', 'Dhoat S', 'Hughes A', 'Thomas BR', "O'Toole EA"]</t>
  </si>
  <si>
    <t>Vitamin D deficiency and atopic dermatitis severity in a Bangladeshi population living in East London: A cross-sectional study</t>
  </si>
  <si>
    <t>4(3):e358</t>
  </si>
  <si>
    <t>https://pubmed.ncbi.nlm.nih.gov/38846698</t>
  </si>
  <si>
    <t>https://europepmc.org/abstract/MED/38846698</t>
  </si>
  <si>
    <t>Hughes AJ</t>
  </si>
  <si>
    <t>['Hughes AJ', 'Barbosa E', 'Cernova J', 'Thomas BR', "O'Shaughnessy RFL", "O'Toole EA"]</t>
  </si>
  <si>
    <t>Loss of Function Filaggrin Mutations are Associated with Reduced History of Acne Vulgaris in a Cohort of Bangladeshi Atopic Eczema Patients in East London</t>
  </si>
  <si>
    <t>https://pubmed.ncbi.nlm.nih.gov/38747172</t>
  </si>
  <si>
    <t>https://academic.oup.com/ced/article-lookup/doi/10.1093/ced/llae185</t>
  </si>
  <si>
    <t>['Thomas BR', 'Tan XL', 'Van Duijvenboden S', 'Hogan SC', 'Hughes AJ', 'Tawfik SS', 'Dhoat S', 'Atkar R', 'Robinson EJ', 'Rahman SR', 'Rahman S', 'Ahmed RA', 'Begum R', 'Khanam H', 'Bourne EL', 'Wozniak EL', 'Mein CA', 'Kelsell DP', "O'Toole EA"]</t>
  </si>
  <si>
    <t>Deep palmar phenotyping in atopic eczema: patterns associated with filaggrin variants, disease severity and barrier function in a South Asian population</t>
  </si>
  <si>
    <t>188(6):785-792</t>
  </si>
  <si>
    <t>https://pubmed.ncbi.nlm.nih.gov/36840480</t>
  </si>
  <si>
    <t>https://academic.oup.com/bjd/article-lookup/doi/10.1093/bjd/ljad036</t>
  </si>
  <si>
    <t>['Hughes AJ', 'Tawfik SS', 'Baruah KP', "O'Toole EA", "O'Shaughnessy RFL"]</t>
  </si>
  <si>
    <t>Tape strips in dermatology research</t>
  </si>
  <si>
    <t>1-Mar-2021</t>
  </si>
  <si>
    <t>185(1):26-35</t>
  </si>
  <si>
    <t>https://pubmed.ncbi.nlm.nih.gov/33370449</t>
  </si>
  <si>
    <t>https://academic.oup.com/bjd/article-lookup/doi/10.1111/bjd.19760</t>
  </si>
  <si>
    <t>['Bhadresha S', 'Hughes AJ', 'McMahon L', 'Reeken S', 'Natkunarajah N']</t>
  </si>
  <si>
    <t>Fixed drug eruption secondary to adalimumab</t>
  </si>
  <si>
    <t>30-Aug-2020</t>
  </si>
  <si>
    <t>46(2):366-368</t>
  </si>
  <si>
    <t>https://pubmed.ncbi.nlm.nih.gov/33448464</t>
  </si>
  <si>
    <t>https://academic.oup.com/ced/article-lookup/doi/10.1111/ced.14400</t>
  </si>
  <si>
    <t>['Frewen J', 'Hughes AJ', 'Denny J', 'Natkunarajah J']</t>
  </si>
  <si>
    <t>Lipodermatosclerosis of the pendulous abdomen</t>
  </si>
  <si>
    <t>45(5):626-627</t>
  </si>
  <si>
    <t>https://pubmed.ncbi.nlm.nih.gov/32141633</t>
  </si>
  <si>
    <t>https://academic.oup.com/ced/article-lookup/doi/10.1111/ced.14210</t>
  </si>
  <si>
    <t>['Shuber E', 'Hughes AJ', 'Natkunarajah J']</t>
  </si>
  <si>
    <t>Giant scabetic plaques</t>
  </si>
  <si>
    <t>45(5):587-589</t>
  </si>
  <si>
    <t>https://pubmed.ncbi.nlm.nih.gov/31749248</t>
  </si>
  <si>
    <t>https://academic.oup.com/ced/article-lookup/doi/10.1111/ced.14147</t>
  </si>
  <si>
    <t>['Hughes AJ', 'French M', 'Ah-Weng A', 'Singh M']</t>
  </si>
  <si>
    <t>Diffuse and Strong TTF-1 Positivity in a Combined Merkel Cell Carcinoma</t>
  </si>
  <si>
    <t>42(3):229-231</t>
  </si>
  <si>
    <t>https://pubmed.ncbi.nlm.nih.gov/31107682</t>
  </si>
  <si>
    <t>https://journals.lww.com/10.1097/DAD.0000000000001432</t>
  </si>
  <si>
    <t>['Qureshi F', 'Hughes AJ', 'Natkunarajah J']</t>
  </si>
  <si>
    <t>Methotrexate for papuloerythroderma of Ofuji</t>
  </si>
  <si>
    <t>21-May-2019</t>
  </si>
  <si>
    <t>45(2):241-243</t>
  </si>
  <si>
    <t>https://pubmed.ncbi.nlm.nih.gov/31111514</t>
  </si>
  <si>
    <t>https://academic.oup.com/ced/article-lookup/doi/10.1111/ced.13997</t>
  </si>
  <si>
    <t>['Hughes AJ', 'Samarasinghe V', 'Abdul-Wahab A']</t>
  </si>
  <si>
    <t>Chronic knee ulcer secondary to Staphylococcus lugdunensis</t>
  </si>
  <si>
    <t>The Australasian journal of dermatology</t>
  </si>
  <si>
    <t>60(4):325-326</t>
  </si>
  <si>
    <t>https://pubmed.ncbi.nlm.nih.gov/30982946</t>
  </si>
  <si>
    <t>https://onlinelibrary.wiley.com/doi/10.1111/ajd.13057</t>
  </si>
  <si>
    <t>Olabi B</t>
  </si>
  <si>
    <t>['Goh I', 'Botting RA', 'Rose A', 'Webb S', 'Engelbert J', 'Gitton Y', 'Stephenson E', 'Quiroga Londoño M', 'Mather M', 'Mende N', 'Imaz-Rosshandler I', 'Yang L', 'Horsfall D', 'Basurto-Lozada D', 'Chipampe NJ', 'Rook V', 'Lee JTH', 'Ton ML', 'Keitley D', 'Mazin P', 'Vijayabaskar MS', 'Hannah R', 'Gambardella L', 'Green K', 'Ballereau S', 'Inoue M', 'Tuck E', 'Lorenzi V', 'Kwakwa K', 'Alsinet C', 'Olabi B', 'Miah M', 'Admane C', 'Popescu DM', 'Acres M', 'Dixon D', 'Ness T', 'Coulthard R', 'Lisgo S', 'Henderson DJ', 'Dann E', 'Suo C', 'Kinston SJ', 'Park JE', 'Polanski K', 'Marioni J', 'van Dongen S', 'Meyer KB', 'de Bruijn M', 'Palis J', 'Behjati S', 'Laurenti E', 'Wilson NK', 'Vento-Tormo R', 'Chédotal A', 'Bayraktar O', 'Roberts I', 'Jardine L', 'Göttgens B', 'Teichmann SA', 'Haniffa M']</t>
  </si>
  <si>
    <t>Yolk sac cell atlas reveals multiorgan functions during human early development</t>
  </si>
  <si>
    <t>18-Aug-2023</t>
  </si>
  <si>
    <t>381(6659):eadd7564</t>
  </si>
  <si>
    <t>https://pubmed.ncbi.nlm.nih.gov/37590359</t>
  </si>
  <si>
    <t>https:///www.science.org/doi/10.1126/science.add7564?url_ver=Z39.88-2003&amp;rfr_id=ori:rid:crossref.org&amp;rfr_dat=cr_pub  0pubmed</t>
  </si>
  <si>
    <t>['Jacobsen A', 'Olabi B', 'Langley A', 'Beecker J', 'Mutter E', 'Shelley A', 'Worley B', 'Ramsay T', 'Saavedra A', 'Parker R', 'Stewart F', 'Pardo Pardo J']</t>
  </si>
  <si>
    <t>Systemic interventions for treatment of Stevens-Johnson syndrome (SJS), toxic epidermal necrolysis (TEN), and SJS/TEN overlap syndrome</t>
  </si>
  <si>
    <t>3(3):CD013130</t>
  </si>
  <si>
    <t>https://pubmed.ncbi.nlm.nih.gov/35274741</t>
  </si>
  <si>
    <t>https://europepmc.org/abstract/MED/35274741</t>
  </si>
  <si>
    <t>['Olabi B', 'Bagaria J', 'Bhopal SS', 'Curry GD', 'Villarroel N', 'Bhopal R']</t>
  </si>
  <si>
    <t>Population perspective comparing COVID-19 to all and common causes of death during the first wave of the pandemic in seven European countries</t>
  </si>
  <si>
    <t>15-Jan-2021</t>
  </si>
  <si>
    <t>Public health in practice (Oxford, England)</t>
  </si>
  <si>
    <t>2:100077</t>
  </si>
  <si>
    <t>https://pubmed.ncbi.nlm.nih.gov/33521739</t>
  </si>
  <si>
    <t>https://www.clinicalkey.com/content/playBy/pii?v=S2666-5352(21)00002-1</t>
  </si>
  <si>
    <t>['Jardine L', 'Webb S', 'Goh I', 'Quiroga Londoño M', 'Reynolds G', 'Mather M', 'Olabi B', 'Stephenson E', 'Botting RA', 'Horsfall D', 'Engelbert J', 'Maunder D', 'Mende N', 'Murnane C', 'Dann E', 'McGrath J', 'King H', 'Kucinski I', 'Queen R', 'Carey CD', 'Shrubsole C', 'Poyner E', 'Acres M', 'Jones C', 'Ness T', 'Coulthard R', 'Elliott N', "O'Byrne S", 'Haltalli MLR', 'Lawrence JE', 'Lisgo S', 'Balogh P', 'Meyer KB', 'Prigmore E', 'Ambridge K', 'Jain MS', 'Efremova M', 'Pickard K', 'Creasey T', 'Bacardit J', 'Henderson D', 'Coxhead J', 'Filby A', 'Hussain R', 'Dixon D', 'McDonald D', 'Popescu DM', 'Kowalczyk MS', 'Li B', 'Ashenberg O', 'Tabaka M', 'Dionne D', 'Tickle TL', 'Slyper M', 'Rozenblatt-Rosen O', 'Regev A', 'Behjati S', 'Laurenti E', 'Wilson NK', 'Roy A', 'Göttgens B', 'Roberts I', 'Teichmann SA', 'Haniffa M']</t>
  </si>
  <si>
    <t>Blood and immune development in human fetal bone marrow and Down syndrome</t>
  </si>
  <si>
    <t>598(7880):327-331</t>
  </si>
  <si>
    <t>https://pubmed.ncbi.nlm.nih.gov/34588693</t>
  </si>
  <si>
    <t>https://europepmc.org/abstract/MED/34588693</t>
  </si>
  <si>
    <t>['Marrouche N', 'Lancaster N', 'Grindlay DJC', 'Rogers NK', 'Olabi B']</t>
  </si>
  <si>
    <t>What's new in atopic eczema? An analysis of systematic reviews published in 2019. Part 2: treatment</t>
  </si>
  <si>
    <t>46(7):1211-1215</t>
  </si>
  <si>
    <t>https://pubmed.ncbi.nlm.nih.gov/34080205</t>
  </si>
  <si>
    <t>https://academic.oup.com/ced/article-lookup/doi/10.1111/ced.14775</t>
  </si>
  <si>
    <t>['Earp E', 'Tsianou Z', 'Grindlay DJC', 'Rogers NK', 'Olabi B']</t>
  </si>
  <si>
    <t>What's new in atopic eczema? An analysis of systematic reviews published in 2019. Part 1: Risk factors and prevention</t>
  </si>
  <si>
    <t>46(7):1205-1210</t>
  </si>
  <si>
    <t>https://pubmed.ncbi.nlm.nih.gov/34080217</t>
  </si>
  <si>
    <t>https://academic.oup.com/ced/article-lookup/doi/10.1111/ced.14788</t>
  </si>
  <si>
    <t>['Haniffa M', 'Taylor D', 'Linnarsson S', 'Aronow BJ', 'Bader GD', 'Barker RA', 'Camara PG', 'Camp JG', 'Chédotal A', 'Copp A', 'Etchevers HC', 'Giacobini P', 'Göttgens B', 'Guo G', 'Hupalowska A', 'James KR', 'Kirby E', 'Kriegstein A', 'Lundeberg J', 'Marioni JC', 'Meyer KB', 'Niakan KK', 'Nilsson M', 'Olabi B', "Pe'er D", 'Regev A', 'Rood J', 'Rozenblatt-Rosen O', 'Satija R', 'Teichmann SA', 'Treutlein B', 'Vento-Tormo R', 'Webb S']</t>
  </si>
  <si>
    <t>A roadmap for the Human Developmental Cell Atlas</t>
  </si>
  <si>
    <t>597(7875):196-205</t>
  </si>
  <si>
    <t>https://pubmed.ncbi.nlm.nih.gov/34497388</t>
  </si>
  <si>
    <t>https://europepmc.org/abstract/MED/34497388</t>
  </si>
  <si>
    <t>['Olabi B', 'Williams HC']</t>
  </si>
  <si>
    <t>Evidence-based management of eczema: five things that should be done more and five things that should be dropped</t>
  </si>
  <si>
    <t>21(4):386-393</t>
  </si>
  <si>
    <t>https://pubmed.ncbi.nlm.nih.gov/33993140</t>
  </si>
  <si>
    <t>https://www.ingentaconnect.com/openurl?genre=article&amp;issn=&amp;volume=21&amp;issue=4&amp;spage=386&amp;aulast=Olabi</t>
  </si>
  <si>
    <t>['Bhopal SS', 'Bagaria J', 'Olabi B', 'Bhopal R']</t>
  </si>
  <si>
    <t>Children and young people remain at low risk of COVID-19 mortality</t>
  </si>
  <si>
    <t>11-Mar-2021</t>
  </si>
  <si>
    <t>5(5):e12-e13</t>
  </si>
  <si>
    <t>https://pubmed.ncbi.nlm.nih.gov/33713603</t>
  </si>
  <si>
    <t>https://linkinghub.elsevier.com/retrieve/pii/S2352-4642(21)00066-3</t>
  </si>
  <si>
    <t>['Stephenson E', 'Reynolds G', 'Botting RA', 'Calero-Nieto FJ', 'Morgan MD', 'Tuong ZK', 'Bach K', 'Sungnak W', 'Worlock KB', 'Yoshida M', 'Kumasaka N', 'Kania K', 'Engelbert J', 'Olabi B', 'Spegarova JS', 'Wilson NK', 'Mende N', 'Jardine L', 'Gardner LCS', 'Goh I', 'Horsfall D', 'McGrath J', 'Webb S', 'Mather MW', 'Lindeboom RGH', 'Dann E', 'Huang N', 'Polanski K', 'Prigmore E', 'Gothe F', 'Scott J', 'Payne RP', 'Baker KF', 'Hanrath AT', 'Schim van der Loeff ICD', 'Barr AS', 'Sanchez-Gonzalez A', 'Bergamaschi L', 'Mescia F', 'Barnes JL', 'Kilich E', 'de Wilton A', 'Saigal A', 'Saleh A', 'Janes SM', 'Smith CM', 'Gopee N', 'Wilson C', 'Coupland P', 'Coxhead JM', 'Kiselev VY', 'van Dongen S', 'Bacardit J', 'King HW', 'Rostron AJ', 'Simpson AJ', 'Hambleton S', 'Laurenti E', 'Lyons PA', 'Meyer KB', 'Nikolić MZ', 'Duncan CJA', 'Smith KGC', 'Teichmann SA', 'Clatworthy MR', 'Marioni JC', 'Göttgens B', 'Haniffa M']</t>
  </si>
  <si>
    <t>Single-cell multi-omics analysis of the immune response in COVID-19</t>
  </si>
  <si>
    <t>27(5):904-916</t>
  </si>
  <si>
    <t>https://pubmed.ncbi.nlm.nih.gov/33879890</t>
  </si>
  <si>
    <t>https://europepmc.org/abstract/MED/33879890</t>
  </si>
  <si>
    <t>['Olabi B', 'Abbas A', 'Shah J', 'Tidman MJ', 'Ayob S', 'Abhishek A']</t>
  </si>
  <si>
    <t>Multicentric reticulohistiocytosis: an association with chronic sagittal sinus thrombosis</t>
  </si>
  <si>
    <t>10-Oct-2020</t>
  </si>
  <si>
    <t>46(3):554-556</t>
  </si>
  <si>
    <t>https://pubmed.ncbi.nlm.nih.gov/32875639</t>
  </si>
  <si>
    <t>https://academic.oup.com/ced/article-lookup/doi/10.1111/ced.14433</t>
  </si>
  <si>
    <t>['Bhopal SS', 'Olabi B', 'Bhopal R']</t>
  </si>
  <si>
    <t>Vaccines for COVID-19: learning from ten phase II trials to inform clinical and public health vaccination programmes</t>
  </si>
  <si>
    <t>Public health</t>
  </si>
  <si>
    <t>193:57-60</t>
  </si>
  <si>
    <t>https://pubmed.ncbi.nlm.nih.gov/33743214</t>
  </si>
  <si>
    <t>https://www.clinicalkey.com/content/playBy/pii?v=S0033-3506(21)00032-9</t>
  </si>
  <si>
    <t>['Brown A', 'Olabi B', 'Tsianou Z', 'Tasker F', 'Lancaster N', 'Tan J', 'Williams HC']</t>
  </si>
  <si>
    <t>Dermatological games: Part 2. What has changed 40 years on?</t>
  </si>
  <si>
    <t>46(2):242-247</t>
  </si>
  <si>
    <t>https://pubmed.ncbi.nlm.nih.gov/32898312</t>
  </si>
  <si>
    <t>https://academic.oup.com/ced/article-lookup/doi/10.1111/ced.14416</t>
  </si>
  <si>
    <t>Dermatological games: Part 1. Original description and critique</t>
  </si>
  <si>
    <t>46(2):235-241</t>
  </si>
  <si>
    <t>https://pubmed.ncbi.nlm.nih.gov/32894791</t>
  </si>
  <si>
    <t>https://academic.oup.com/ced/article-lookup/doi/10.1111/ced.14414</t>
  </si>
  <si>
    <t>['Dubois A', 'Gopee N', 'Olabi B', 'Haniffa M']</t>
  </si>
  <si>
    <t>Defining the Skin Cellular Community Using Single-Cell Genomics to Advance Precision Medicine</t>
  </si>
  <si>
    <t>23-Jul-2020</t>
  </si>
  <si>
    <t>141(2):255-264</t>
  </si>
  <si>
    <t>https://pubmed.ncbi.nlm.nih.gov/32713511</t>
  </si>
  <si>
    <t>https://linkinghub.elsevier.com/retrieve/pii/S0022-202X(20)31671-7</t>
  </si>
  <si>
    <t>['Olabi B', 'Biswas A', 'Tidman MJ']</t>
  </si>
  <si>
    <t>Interdigital lesions: it's a dog's life</t>
  </si>
  <si>
    <t>45(8):1077-1079</t>
  </si>
  <si>
    <t>https://pubmed.ncbi.nlm.nih.gov/32844479</t>
  </si>
  <si>
    <t>https://academic.oup.com/ced/article-lookup/doi/10.1111/ced.14372</t>
  </si>
  <si>
    <t>['Olabi B', 'Worboys S', 'Garland T', 'Grindlay DJC', 'Rogers NK', 'Harman KE']</t>
  </si>
  <si>
    <t>What's new in atopic eczema? An analysis of systematic reviews published in 2018. Part 2: systemic therapies</t>
  </si>
  <si>
    <t>22-Jun-2020</t>
  </si>
  <si>
    <t>45(8):980-985</t>
  </si>
  <si>
    <t>https://pubmed.ncbi.nlm.nih.gov/32568435</t>
  </si>
  <si>
    <t>https://academic.oup.com/ced/article-lookup/doi/10.1111/ced.14304</t>
  </si>
  <si>
    <t>COVID-19 deaths in children: comparison with all- and other causes and trends in incidence of mortality</t>
  </si>
  <si>
    <t>6-Sep-2020</t>
  </si>
  <si>
    <t>188:32-34</t>
  </si>
  <si>
    <t>https://pubmed.ncbi.nlm.nih.gov/33069008</t>
  </si>
  <si>
    <t>https://www.clinicalkey.com/content/playBy/pii?v=S0033-3506(20)30390-5</t>
  </si>
  <si>
    <t>['Olabi B', 'Tasker F', 'Williams HC']</t>
  </si>
  <si>
    <t>Efficacy and safety of imiquimod 5% cream for basal cell carcinoma: a meta-analysis of randomized controlled trial': a critical appraisal</t>
  </si>
  <si>
    <t>25-Feb-2020</t>
  </si>
  <si>
    <t>183(4):650-654</t>
  </si>
  <si>
    <t>https://pubmed.ncbi.nlm.nih.gov/31977075</t>
  </si>
  <si>
    <t>https://academic.oup.com/bjd/article-lookup/doi/10.1111/bjd.18891</t>
  </si>
  <si>
    <t>['Warraich S', 'Olabi B', 'Azhar B', 'Tanzeem SF', 'Fischer M']</t>
  </si>
  <si>
    <t>Medical leadership in the NHS during the COVID-19 pandemic</t>
  </si>
  <si>
    <t>2-Jun-2020</t>
  </si>
  <si>
    <t>British journal of hospital medicine (London, England : )</t>
  </si>
  <si>
    <t>81(6):1-3</t>
  </si>
  <si>
    <t>https://pubmed.ncbi.nlm.nih.gov/32589538</t>
  </si>
  <si>
    <t>https://www.magonlinelibrary.com/doi/10.12968/hmed.2020.0250?url_ver=Z39.88-2003&amp;rfr_id=ori:rid:crossref.org&amp;rfr_dat=cr_pub  0pubmed</t>
  </si>
  <si>
    <t>['Veitch D', 'Smith H', 'Olabi B', 'Lam M', 'Patel A', 'Varma S']</t>
  </si>
  <si>
    <t>Response to 'Long-term outcomes of imiquimod-treated lentigo maligna'</t>
  </si>
  <si>
    <t>19-Sep-2019</t>
  </si>
  <si>
    <t>45(2):274</t>
  </si>
  <si>
    <t>https://pubmed.ncbi.nlm.nih.gov/31502672</t>
  </si>
  <si>
    <t>https://academic.oup.com/ced/article-lookup/doi/10.1111/ced.14090</t>
  </si>
  <si>
    <t>['Saikal SL', 'Ge L', 'Mir A', 'Pace J', 'Abdulla H', 'Leong KF', 'Benelkahla M', 'Olabi B', 'Medialdea-Carrera R', 'Padovese V']</t>
  </si>
  <si>
    <t>Skin disease profile of Syrian refugees in Jordan: a field-mission assessment</t>
  </si>
  <si>
    <t>34(2):419-425</t>
  </si>
  <si>
    <t>https://pubmed.ncbi.nlm.nih.gov/31498503</t>
  </si>
  <si>
    <t>https://onlinelibrary.wiley.com/doi/10.1111/jdv.15909</t>
  </si>
  <si>
    <t>['Olabi B', 'Ayob S']</t>
  </si>
  <si>
    <t>Thyrotoxicosis Associated with Ustekinumab Treatment for Psoriasis</t>
  </si>
  <si>
    <t>18-Aug-2020</t>
  </si>
  <si>
    <t>Case reports in dermatological medicine</t>
  </si>
  <si>
    <t>2020:8868553</t>
  </si>
  <si>
    <t>https://pubmed.ncbi.nlm.nih.gov/32908719</t>
  </si>
  <si>
    <t>https://europepmc.org/abstract/MED/32908719</t>
  </si>
  <si>
    <t>['Smith H', 'Olabi B', 'Lam M', 'Patel A', 'Varma S']</t>
  </si>
  <si>
    <t>Ten years' experience using the Johnson square procedure for lentigo maligna</t>
  </si>
  <si>
    <t>7-Jun-2019</t>
  </si>
  <si>
    <t>181(3):602-604</t>
  </si>
  <si>
    <t>https://pubmed.ncbi.nlm.nih.gov/30762226</t>
  </si>
  <si>
    <t>https://academic.oup.com/bjd/article-lookup/doi/10.1111/bjd.17774</t>
  </si>
  <si>
    <t>['Olabi B', 'Mason JC', 'Farah Z']</t>
  </si>
  <si>
    <t>Cutaneous Polyarteritis Nodosa Presenting Atypically with Severe Pharyngeal Ulceration</t>
  </si>
  <si>
    <t>25-Mar-2019</t>
  </si>
  <si>
    <t>Case reports in rheumatology</t>
  </si>
  <si>
    <t>2019:2631948</t>
  </si>
  <si>
    <t>https://pubmed.ncbi.nlm.nih.gov/31019829</t>
  </si>
  <si>
    <t>https://europepmc.org/abstract/MED/31019829</t>
  </si>
  <si>
    <t>['Olabi B', 'Ellison-Wright I', 'Bullmore E', 'Lawrie SM']</t>
  </si>
  <si>
    <t>Structural brain changes in First Episode Schizophrenia compared with Fronto-Temporal Lobar Degeneration: a meta-analysis</t>
  </si>
  <si>
    <t>7-Aug-2012</t>
  </si>
  <si>
    <t>BMC psychiatry</t>
  </si>
  <si>
    <t>12:104</t>
  </si>
  <si>
    <t>Comparative Study | Journal Article | Meta-Analysis</t>
  </si>
  <si>
    <t>https://pubmed.ncbi.nlm.nih.gov/22870896</t>
  </si>
  <si>
    <t>https://bmcpsychiatry.biomedcentral.com/articles/10.1186/1471-244X-12-104</t>
  </si>
  <si>
    <t>['Olabi B', 'Ellison-Wright I', 'McIntosh AM', 'Wood SJ', 'Bullmore E', 'Lawrie SM']</t>
  </si>
  <si>
    <t>Are there progressive brain changes in schizophrenia? A meta-analysis of structural magnetic resonance imaging studies</t>
  </si>
  <si>
    <t>31-Mar-2011</t>
  </si>
  <si>
    <t>Biological psychiatry</t>
  </si>
  <si>
    <t>70(1):88-96</t>
  </si>
  <si>
    <t>https://pubmed.ncbi.nlm.nih.gov/21457946</t>
  </si>
  <si>
    <t>https://www.clinicalkey.com/content/playBy/pii?v=S0006-3223(11)00125-9</t>
  </si>
  <si>
    <t>['Lawrie SM', 'Olabi B', 'Hall J', 'McIntosh AM']</t>
  </si>
  <si>
    <t>Do we have any solid evidence of clinical utility about the pathophysiology of schizophrenia?</t>
  </si>
  <si>
    <t>World psychiatry : official journal of the World Psychiatric Association (WPA)</t>
  </si>
  <si>
    <t>10(1):19-31</t>
  </si>
  <si>
    <t>https://pubmed.ncbi.nlm.nih.gov/21379347</t>
  </si>
  <si>
    <t>https://europepmc.org/abstract/MED/21379347</t>
  </si>
  <si>
    <t>['Olabi B', 'Hall J']</t>
  </si>
  <si>
    <t>Borderline personality disorder: current drug treatments and future prospects</t>
  </si>
  <si>
    <t>Therapeutic advances in chronic disease</t>
  </si>
  <si>
    <t>1(2):59-66</t>
  </si>
  <si>
    <t>https://pubmed.ncbi.nlm.nih.gov/23251729</t>
  </si>
  <si>
    <t>https://journals.sagepub.com/doi/10.1177/2040622310368455?url_ver=Z39.88-2003&amp;rfr_id=ori:rid:crossref.org&amp;rfr_dat=cr_pub  0pubmed</t>
  </si>
  <si>
    <t>['Olabi B', 'Bhopal R']</t>
  </si>
  <si>
    <t>Diagnosis of diabetes using the oral glucose tolerance test</t>
  </si>
  <si>
    <t>28-Oct-2009</t>
  </si>
  <si>
    <t>339:b4354</t>
  </si>
  <si>
    <t>https://pubmed.ncbi.nlm.nih.gov/19864355</t>
  </si>
  <si>
    <t>https://www.bmj.com/lookup/pmidlookup?view=long&amp;pmid=19864355</t>
  </si>
  <si>
    <t>['Olabi B']</t>
  </si>
  <si>
    <t>Effect of miscarriage on subsequent pregnancies</t>
  </si>
  <si>
    <t>BJOG : an international journal of obstetrics and gynaecology</t>
  </si>
  <si>
    <t>116(8):1140-1; author reply 1141</t>
  </si>
  <si>
    <t>https://pubmed.ncbi.nlm.nih.gov/19515158</t>
  </si>
  <si>
    <t>https://obgyn.onlinelibrary.wiley.com/doi/10.1111/j.1471-0528.2009.02163.x</t>
  </si>
  <si>
    <t>Stigma and schizophrenia</t>
  </si>
  <si>
    <t>18-Apr-2009</t>
  </si>
  <si>
    <t>373(9672):1335</t>
  </si>
  <si>
    <t>https://pubmed.ncbi.nlm.nih.gov/19376441</t>
  </si>
  <si>
    <t>https://www.clinicalkey.com/content/playBy/pii?v=S0140-6736(09)60763-7</t>
  </si>
  <si>
    <t>['Mole DJ', 'Olabi B', 'Robinson V', 'Garden OJ', 'Parks RW']</t>
  </si>
  <si>
    <t>Incidence of individual organ dysfunction in fatal acute pancreatitis: analysis of 1024 death records</t>
  </si>
  <si>
    <t>HPB : the official journal of the International Hepato Pancreato Biliary       Association</t>
  </si>
  <si>
    <t>11(2):166-70</t>
  </si>
  <si>
    <t>https://pubmed.ncbi.nlm.nih.gov/19590643</t>
  </si>
  <si>
    <t>https://linkinghub.elsevier.com/retrieve/pii/S1365-182X(15)30145-3</t>
  </si>
  <si>
    <t>['Olabi B', 'Bergquist F', 'Dutia MB']</t>
  </si>
  <si>
    <t>Rebalancing the commissural system: mechanisms of vestibular compensation</t>
  </si>
  <si>
    <t>Journal of vestibular research : equilibrium &amp; orientation</t>
  </si>
  <si>
    <t>19(5-6):201-7</t>
  </si>
  <si>
    <t>https://pubmed.ncbi.nlm.nih.gov/20495237</t>
  </si>
  <si>
    <t>Alexander H</t>
  </si>
  <si>
    <t>['Paolino A', 'Alexander H', 'Broderick C', 'Flohr C']</t>
  </si>
  <si>
    <t>Non-biologic systemic treatments for atopic dermatitis: Current state of the art and future directions</t>
  </si>
  <si>
    <t>53(5):495-510</t>
  </si>
  <si>
    <t>https://pubmed.ncbi.nlm.nih.gov/36949024</t>
  </si>
  <si>
    <t>https://onlinelibrary.wiley.com/doi/10.1111/cea.14301</t>
  </si>
  <si>
    <t>['de Lusignan S', 'Alexander H', 'Broderick C', 'Dennis J', 'McGovern A', 'Feeney C', 'Flohr C']</t>
  </si>
  <si>
    <t>Atopic dermatitis and risk of autoimmune conditions: Population-based cohort study</t>
  </si>
  <si>
    <t>22-Apr-2022</t>
  </si>
  <si>
    <t>150(3):709-713</t>
  </si>
  <si>
    <t>https://pubmed.ncbi.nlm.nih.gov/35469843</t>
  </si>
  <si>
    <t>https://www.clinicalkey.com/content/playBy/pii?v=S0091-6749(22)00547-4</t>
  </si>
  <si>
    <t>['Alexander H', 'Patel NP']</t>
  </si>
  <si>
    <t>Response to Martora et al's "Hidradenitis suppurativa flares following COVID-19 vaccination: a case series"</t>
  </si>
  <si>
    <t>10-May-2022</t>
  </si>
  <si>
    <t>25:13-14</t>
  </si>
  <si>
    <t>https://pubmed.ncbi.nlm.nih.gov/35571456</t>
  </si>
  <si>
    <t>https://www.clinicalkey.com/content/playBy/pii?v=S2352-5126(22)00215-6</t>
  </si>
  <si>
    <t>['Oláh P', 'Szlávicz E', 'Kuchner M', 'Nemmer J', 'Zeeuwen P', 'Lefèvre-Utile A', 'Fyhrquist N', 'Prast-Nielsen S', 'Skoog T', 'Serra A', 'Rodríguez E', 'Raap U', 'Meller S', 'Gyulai R', 'Hupé P', 'Kere J', 'Levi-Schaffer F', 'Tsoka S', 'Alexander H', 'Nestle FO', 'Schröder JM', 'Weidinger S', 'van den Bogaard E', 'Soumelis V', 'Greco D', 'Barker J', 'Lauerma A', 'Ranki A', 'Andersson B', 'Alenius H', 'Homey B']</t>
  </si>
  <si>
    <t>Influence of FLG loss-of-function mutations in host-microbe interactions during atopic skin inflammation</t>
  </si>
  <si>
    <t>106(3):132-140</t>
  </si>
  <si>
    <t>https://pubmed.ncbi.nlm.nih.gov/35537882</t>
  </si>
  <si>
    <t>https://www.clinicalkey.com/content/playBy/pii?v=S0923-1811(22)00097-4</t>
  </si>
  <si>
    <t>['Alenius H', 'Sinkko H', 'Moitinho-Silva L', 'Rodriguez E', 'Broderick C', 'Alexander H', 'Reiger M', 'Hjelmsø MH', 'Fyhrquist N', 'Olah P', 'Bryce P', 'Smith C', 'Koning F', 'Eyerich K', 'Greco D', 'van den Bogaard EH', 'Neumann AU', 'Traidl-Hoffmann C', 'Homey B', 'Flohr C', 'Bønnelykke K', 'Stokholm J', 'Weidinger S']</t>
  </si>
  <si>
    <t>The power and potential of BIOMAP to elucidate host-microbiome interplay in skin inflammatory diseases</t>
  </si>
  <si>
    <t>30(10):1517-1531</t>
  </si>
  <si>
    <t>https://pubmed.ncbi.nlm.nih.gov/34387406</t>
  </si>
  <si>
    <t>https://onlinelibrary.wiley.com/doi/10.1111/exd.14446</t>
  </si>
  <si>
    <t>The epidemiology of eczema in children and adults in England: A population-based study using primary care data</t>
  </si>
  <si>
    <t>26-Nov-2020</t>
  </si>
  <si>
    <t>51(3):471-482</t>
  </si>
  <si>
    <t>https://pubmed.ncbi.nlm.nih.gov/33179341</t>
  </si>
  <si>
    <t>https://europepmc.org/abstract/MED/33179341</t>
  </si>
  <si>
    <t>Patterns and trends in eczema management in UK primary care (2009-2018): A population-based cohort study</t>
  </si>
  <si>
    <t>23-Nov-2020</t>
  </si>
  <si>
    <t>51(3):483-494</t>
  </si>
  <si>
    <t>https://pubmed.ncbi.nlm.nih.gov/33176023</t>
  </si>
  <si>
    <t>https://europepmc.org/abstract/MED/33176023</t>
  </si>
  <si>
    <t>Epidemiology and management of atopic dermatitis in England: an observational cohort study protocol</t>
  </si>
  <si>
    <t>16-Sep-2020</t>
  </si>
  <si>
    <t>10(9):e037518</t>
  </si>
  <si>
    <t>https://pubmed.ncbi.nlm.nih.gov/32938595</t>
  </si>
  <si>
    <t>https://europepmc.org/abstract/MED/32938595</t>
  </si>
  <si>
    <t>['Alexander H', 'Paller AS', 'Traidl-Hoffmann C', 'Beck LA', 'De Benedetto A', 'Dhar S', 'Girolomoni G', 'Irvine AD', 'Spuls P', 'Su J', 'Thyssen JP', 'Vestergaard C', 'Werfel T', 'Wollenberg A', 'Deleuran M', 'Flohr C']</t>
  </si>
  <si>
    <t>The role of bacterial skin infections in atopic dermatitis: expert statement and review from the International Eczema Council Skin Infection Group</t>
  </si>
  <si>
    <t>4-Dec-2019</t>
  </si>
  <si>
    <t>182(6):1331-1342</t>
  </si>
  <si>
    <t>https://pubmed.ncbi.nlm.nih.gov/31677162</t>
  </si>
  <si>
    <t>https://europepmc.org/abstract/MED/31677162</t>
  </si>
  <si>
    <t>['Fyhrquist N', 'Muirhead G', 'Prast-Nielsen S', 'Jeanmougin M', 'Olah P', 'Skoog T', 'Jules-Clement G', 'Feld M', 'Barrientos-Somarribas M', 'Sinkko H', 'van den Bogaard EH', 'Zeeuwen PLJM', 'Rikken G', 'Schalkwijk J', 'Niehues H', 'Däubener W', 'Eller SK', 'Alexander H', 'Pennino D', 'Suomela S', 'Tessas I', 'Lybeck E', 'Baran AM', 'Darban H', 'Gangwar RS', 'Gerstel U', 'Jahn K', 'Karisola P', 'Yan L', 'Hansmann B', 'Katayama S', 'Meller S', 'Bylesjö M', 'Hupé P', 'Levi-Schaffer F', 'Greco D', 'Ranki A', 'Schröder JM', 'Barker J', 'Kere J', 'Tsoka S', 'Lauerma A', 'Soumelis V', 'Nestle FO', 'Homey B', 'Andersson B', 'Alenius H']</t>
  </si>
  <si>
    <t>Microbe-host interplay in atopic dermatitis and psoriasis</t>
  </si>
  <si>
    <t>10(1):4703</t>
  </si>
  <si>
    <t>https://pubmed.ncbi.nlm.nih.gov/31619666</t>
  </si>
  <si>
    <t>https://europepmc.org/abstract/MED/31619666</t>
  </si>
  <si>
    <t>['Alexander H', 'Patton T', 'Jabbar-Lopez ZK', 'Manca A', 'Flohr C']</t>
  </si>
  <si>
    <t>Novel systemic therapies in atopic dermatitis: what do we need to fulfil the promise of a treatment revolution?</t>
  </si>
  <si>
    <t>8:F1000 Faculty Rev-132</t>
  </si>
  <si>
    <t>https://pubmed.ncbi.nlm.nih.gov/30774935</t>
  </si>
  <si>
    <t>https://europepmc.org/abstract/MED/30774935</t>
  </si>
  <si>
    <t>['Alexander H', 'Nestle FO']</t>
  </si>
  <si>
    <t>Pathogenesis and immunotherapy in cutaneous psoriasis: what can rheumatologists learn?</t>
  </si>
  <si>
    <t>Current opinion in rheumatology</t>
  </si>
  <si>
    <t>29(1):71-78</t>
  </si>
  <si>
    <t>https://pubmed.ncbi.nlm.nih.gov/27875351</t>
  </si>
  <si>
    <t>https://www.ingentaconnect.com/openurl?genre=article&amp;issn=&amp;volume=29&amp;issue=1&amp;spage=71&amp;aulast=Alexander</t>
  </si>
  <si>
    <t>14. BOOKS &amp; CHAPTERS</t>
  </si>
  <si>
    <t>Books Type</t>
  </si>
  <si>
    <t>Book_Title</t>
  </si>
  <si>
    <t>Chapter_Title</t>
  </si>
  <si>
    <t>Publishers</t>
  </si>
  <si>
    <t>Book Chapters</t>
  </si>
  <si>
    <t>Rook's Textbook of Dermatology, Tenth Edition</t>
  </si>
  <si>
    <t>Purpura</t>
  </si>
  <si>
    <t>John Wiley &amp; Sons Inc</t>
  </si>
  <si>
    <t>https://onlinelibrary.wiley.com/doi/10.1002/9781119709268.rook099</t>
  </si>
  <si>
    <t>20-Feb-2024</t>
  </si>
  <si>
    <t>https://onlinelibrary.wiley.com/doi/10.1002/9781119709268.rook001</t>
  </si>
  <si>
    <t>https://onlinelibrary.wiley.com/doi/10.1002/9781119709268.rook100</t>
  </si>
  <si>
    <t>Congenital Naevi and Selected Naevoid Conditions</t>
  </si>
  <si>
    <t>https://onlinelibrary.wiley.com/doi/10.1002/9781119709268.rook073</t>
  </si>
  <si>
    <t>Paediatric Dermatology, 2nd Edition</t>
  </si>
  <si>
    <t>Moles (melanocytic naevi)</t>
  </si>
  <si>
    <t>Oxford University Press</t>
  </si>
  <si>
    <t>https://academic.oup.com/book/31784/chapter-abstract/266054644?redirectedFrom=fulltext</t>
  </si>
  <si>
    <t>Book</t>
  </si>
  <si>
    <t>Editor</t>
  </si>
  <si>
    <t>Harper's Textbook of Pediatric Dermatology 2 Volume Set Fourth Edition</t>
  </si>
  <si>
    <t>https://www.wiley.com/en-us/Harper's+Textbook+of+Pediatric+Dermatology%2C+2+Volume+Set%2C+4th+Edition-p-9781119142812</t>
  </si>
  <si>
    <t>Melanoma</t>
  </si>
  <si>
    <t>Congenital Melanocytic Naevi</t>
  </si>
  <si>
    <t>Springer</t>
  </si>
  <si>
    <t>7-May-2019</t>
  </si>
  <si>
    <t>https://link.springer.com/referenceworkentry/10.1007/978-1-4614-7322-0_3-1</t>
  </si>
  <si>
    <t>Skin Conditions in Young people: A Practical Guide on How to be Comfortable in Your Skin</t>
  </si>
  <si>
    <t>https://academic.oup.com/book/41430</t>
  </si>
  <si>
    <t>Handbook of Systemic Drug Treatment in Dermatology, Third Edition</t>
  </si>
  <si>
    <t>CRC Press, LLC</t>
  </si>
  <si>
    <t>13-Feb-2023</t>
  </si>
  <si>
    <t>https://www.routledge.com/Handbook-of-Systemic-Drug-Treatment-in-Dermatology/Wakelin-Maibach-Archer/p/book/9780367860813?srsltid=AfmBOooqw29moi6oLHh0xuI05-Sz4kWT4A5IawCkdl5Ma1viA2CelgZG</t>
  </si>
  <si>
    <t>Dermatology Training: The Essentials</t>
  </si>
  <si>
    <t>Systemic therapy</t>
  </si>
  <si>
    <t>https://www.wiley.com/en-us/Dermatology+Training%3A+The+Essentials-p-9781119715733</t>
  </si>
  <si>
    <t>Diagnosis and Treatment in Internal Medicine</t>
  </si>
  <si>
    <t>https://academic.oup.com/book/35456/chapter-abstract/303470501?redirectedFrom=fulltext</t>
  </si>
  <si>
    <t>Contact Urticaria Syndrome</t>
  </si>
  <si>
    <t>Diagnostic Methods: Cutaneous Provocation Tests in Contact Urticaria Syndrome</t>
  </si>
  <si>
    <t>https://link.springer.com/chapter/10.1007/978-3-319-89764-6_10</t>
  </si>
  <si>
    <t>Dermatology : A Colour Handbook, Second Edition</t>
  </si>
  <si>
    <t>15-Jan-2010</t>
  </si>
  <si>
    <t>https://www.taylorfrancis.com/books/mono/10.1201/9781840765960/dermatology-stuart-robertson-sarah-wakelin-richard-rycroft</t>
  </si>
  <si>
    <t>Your Guide to Eczema</t>
  </si>
  <si>
    <t>Hodder Arnold</t>
  </si>
  <si>
    <t>Skin Immune System</t>
  </si>
  <si>
    <t>Immunobullous Diseases</t>
  </si>
  <si>
    <t>https://www.researchgate.net/publication/300610528_Immunobullous_Diseases</t>
  </si>
  <si>
    <t>Latex Intolerance, 1st Edition</t>
  </si>
  <si>
    <t>https://www.researchgate.net/publication/300280915_Contact_Urticaria_Syndrome</t>
  </si>
  <si>
    <t>Clinical Dermatology, Fifth Edition</t>
  </si>
  <si>
    <t>https://www.wiley.com/en-in/Clinical+Dermatology%2C+5th+Edition-p-9781118851029</t>
  </si>
  <si>
    <t>Drug Eruptions</t>
  </si>
  <si>
    <t>Drug Reaction with Eosinophilia and Systemic Symptoms (DRESS)</t>
  </si>
  <si>
    <t>28-Oct-2022</t>
  </si>
  <si>
    <t>https://link.springer.com/book/10.1007/978-3-031-09388-3</t>
  </si>
  <si>
    <t>Cutaneous reactions to drugs</t>
  </si>
  <si>
    <t>https://academic.oup.com/book/41095/chapter-abstract/351131880?redirectedFrom=fulltext</t>
  </si>
  <si>
    <t>ABC of Dermatology, Seventh Edition</t>
  </si>
  <si>
    <t>Drug Rashes</t>
  </si>
  <si>
    <t>https://www.wiley.com/en-in/ABC+of+Dermatology%2C+7th+Edition-p-9781119488989#evaluation-copy-section</t>
  </si>
  <si>
    <t>Rook's Textbook of Dermatology, Ninth Edition</t>
  </si>
  <si>
    <t>Severe Cutaneous Adverse Reactions to Drugs</t>
  </si>
  <si>
    <t>https://www.wiley.com/en-ae/Rook's+Textbook+of+Dermatology%2C+9th+Edition-p-9781118441183</t>
  </si>
  <si>
    <t>Harper's Textbook of Pediatric Dermatology, Third Edition</t>
  </si>
  <si>
    <t>Hypomelanosis of Ito/Pigmentary Mosaicism</t>
  </si>
  <si>
    <t>24-May-2011</t>
  </si>
  <si>
    <t>https://onlinelibrary.wiley.com/doi/10.1002/9781444345384.ch131</t>
  </si>
  <si>
    <t>Rook's Textbook of Dermatology, Seventh Edition</t>
  </si>
  <si>
    <t>Naevi and Other Developmental Defects</t>
  </si>
  <si>
    <t>https://onlinelibrary.wiley.com/doi/10.1002/9780470987049.ch16</t>
  </si>
  <si>
    <t>Diseases of the Liver and Biliary System in Children, Second Edition</t>
  </si>
  <si>
    <t>Skin Disorders in Liver Disease</t>
  </si>
  <si>
    <t>30-Oct-2003</t>
  </si>
  <si>
    <t>Management of Atopic Dermatitis</t>
  </si>
  <si>
    <t>https://onlinelibrary.wiley.com/doi/book/10.1002/9781119142812</t>
  </si>
  <si>
    <t>Dermatoses and Haemangiomas of Infancy</t>
  </si>
  <si>
    <t>https://onlinelibrary.wiley.com/doi/10.1002/9781118441213.rtd0118</t>
  </si>
  <si>
    <t>Dermatological Diseases and Cumulative Life Course Impairment, Volume 44</t>
  </si>
  <si>
    <t>Patients' Narratives</t>
  </si>
  <si>
    <t>Karger Publishers</t>
  </si>
  <si>
    <t>https://karger.com/books/book/240/chapter-abstract/5165575/Patients-Narratives</t>
  </si>
  <si>
    <t>Oxford Textbook of Rheumatology: The Skin and Rheumatic Disease, 8 Edition</t>
  </si>
  <si>
    <t>https://research.manchester.ac.uk/en/publications/oxford-textbook-of-rheumatology-the-skin-and-rheumatic-disease</t>
  </si>
  <si>
    <t>Oxford Textbook of Plastic and Reconstructive Surgery</t>
  </si>
  <si>
    <t>Botulinum toxins</t>
  </si>
  <si>
    <t>11-Aug-2021</t>
  </si>
  <si>
    <t>https://academic.oup.com/book/41271/chapter-abstract/351231218?redirectedFrom=fulltext&amp;login=false</t>
  </si>
  <si>
    <t>Propranolol</t>
  </si>
  <si>
    <t>https://www.routledge.com/Handbook-of-Systemic-Drug-Treatment-in-Dermatology/Wakelin-Maibach-Archer/p/book/9780367860813?srsltid=AfmBOoru-oqq2vChRHri4sUnEs50C74FVstCO9AgXmcKQoJE4gLNbgNy</t>
  </si>
  <si>
    <t>Systemic Treatment in Children</t>
  </si>
  <si>
    <t>Photodermatology, 1st Edition</t>
  </si>
  <si>
    <t>Solar Urticaria</t>
  </si>
  <si>
    <t>13-Mar-2006</t>
  </si>
  <si>
    <t>https://www.taylorfrancis.com/chapters/mono/10.1201/b15138-10/solar-urticaria-paula-beattie-james-ferguson-jeffrey-dover?context=ubx&amp;refId=fbf6c21f-38df-430e-a8a3-8d95000999af</t>
  </si>
  <si>
    <t>Genetic Disorders of Adipose Tissue</t>
  </si>
  <si>
    <t>https://onlinelibrary.wiley.com/doi/10.1002/9781119709268.rook072</t>
  </si>
  <si>
    <t>GeneReviews™</t>
  </si>
  <si>
    <t>Proopiomelanocortin Deficiency</t>
  </si>
  <si>
    <t>University of Washington Press</t>
  </si>
  <si>
    <t>Rook's Textbook of Dermatology, Volume 1, Eighth Edition</t>
  </si>
  <si>
    <t>Skin and Skin Disease Throughout Life</t>
  </si>
  <si>
    <t>22-Mar-2010</t>
  </si>
  <si>
    <t>https://onlinelibrary.wiley.com/doi/10.1002/9781444317633.ch8</t>
  </si>
  <si>
    <t>Evidence‐Based Dermatology, Third Edition</t>
  </si>
  <si>
    <t>The Primary Prevention of Atopic Dermatitis</t>
  </si>
  <si>
    <t>6-Jun-2014</t>
  </si>
  <si>
    <t>https://onlinelibrary.wiley.com/doi/10.1002/9781118357606.ch23</t>
  </si>
  <si>
    <t>Clinical and Basic Immunodermatology</t>
  </si>
  <si>
    <t>Topical Immune Response Modifiers: Antiinflammatories</t>
  </si>
  <si>
    <t>25-Apr-2017</t>
  </si>
  <si>
    <t>https://link.springer.com/chapter/10.1007/978-3-319-29785-9_46</t>
  </si>
  <si>
    <t>Sensitive Skin Syndrome, Second Edition</t>
  </si>
  <si>
    <t>Sensitive Skin and Noneczematous Dermatoses</t>
  </si>
  <si>
    <t>https://www.taylorfrancis.com/chapters/edit/10.1201/9781315121048-18/sensitive-skin-noneczematous-dermatoses-ian-mcdonald-helen-rea-martin-steinhoff</t>
  </si>
  <si>
    <t>Inflammation, Immunology and Allergy</t>
  </si>
  <si>
    <t>https://onlinelibrary.wiley.com/doi/10.1002/9781118441213.rtd0008</t>
  </si>
  <si>
    <t>Encyclopedia of Cancer</t>
  </si>
  <si>
    <t>Tumor–Endothelial Cross-Talk</t>
  </si>
  <si>
    <t>25-Nov-2015</t>
  </si>
  <si>
    <t>https://link.springer.com/referenceworkentry/10.1007/978-3-642-27841-9_6028-2</t>
  </si>
  <si>
    <t>Proteinase-Activated Receptor 2</t>
  </si>
  <si>
    <t>21-Nov-2015</t>
  </si>
  <si>
    <t>https://link.springer.com/referenceworkentry/10.1007/978-3-642-27841-9_4807-2</t>
  </si>
  <si>
    <t>Proteinase-Activated Receptor-1</t>
  </si>
  <si>
    <t>https://link.springer.com/referenceworkentry/10.1007/978-3-642-27841-9_4806-2</t>
  </si>
  <si>
    <t>Proteinase-Activated Receptor-3</t>
  </si>
  <si>
    <t>https://link.springer.com/referenceworkentry/10.1007/978-3-642-27841-9_4808-2</t>
  </si>
  <si>
    <t>Proteinase-Activated Receptor-4</t>
  </si>
  <si>
    <t>20-Nov-2015</t>
  </si>
  <si>
    <t>https://link.springer.com/referenceworkentry/10.1007/978-3-642-27841-9_4809-2</t>
  </si>
  <si>
    <t>Textbook of Atopic Dermatitis</t>
  </si>
  <si>
    <t>Informa plc</t>
  </si>
  <si>
    <t>https://researchportal.helsinki.fi/en/publications/textbook-of-atopic-dermatitis</t>
  </si>
  <si>
    <t>Fitzpatrick's Dermatology in General Medicine, Eighth Edition</t>
  </si>
  <si>
    <t>Neurobiology of the Skin</t>
  </si>
  <si>
    <t>McGraw Hill</t>
  </si>
  <si>
    <t>17-Oct-2007</t>
  </si>
  <si>
    <t>https://accessmedicine.mhmedical.com/content.aspx?bookid=392&amp;sectionid=41138814&amp;jumpsectionID=41150473</t>
  </si>
  <si>
    <t>Skin Barrier Function</t>
  </si>
  <si>
    <t>https://karger.com/books/book/162/chapter-abstract/5099431/Biological-Variation-in-Skin-Barrier-Function-From</t>
  </si>
  <si>
    <t>Neonatal and Infant Dermatology, Third Edition</t>
  </si>
  <si>
    <t>Neonatal Skin Care and Toxicology</t>
  </si>
  <si>
    <t>Elsevier</t>
  </si>
  <si>
    <t>7-May-2014</t>
  </si>
  <si>
    <t>https://www.clinicalkey.com/#!/content/book/3-s2.0-B9781455726387000055</t>
  </si>
  <si>
    <t>Skin Moisturization, 2nd Edition</t>
  </si>
  <si>
    <t>Skin Barrier Dysfunction in Atopic Dermatitis</t>
  </si>
  <si>
    <t>8-Feb-2013</t>
  </si>
  <si>
    <t>https://www.taylorfrancis.com/chapters/edit/10.3109/9781420070958-17/skin-barrier-dysfunction-atopic-dermatitis-michael-cork-manar-moustafa-simon-danby-yiannis-vasilopoulos-rachid-tazi-ahnini-simon-ward-jonathan-hadgraft-majella-lane-richard-guy-alice-macgowan</t>
  </si>
  <si>
    <t>Topical and Transdermal Drug Delivery: Principles and Practice</t>
  </si>
  <si>
    <t>Current and Future Trends: Skin Diseases and Treatment</t>
  </si>
  <si>
    <t>https://onlinelibrary.wiley.com/doi/10.1002/9781118140505.ch19</t>
  </si>
  <si>
    <t>The Skin Barrier in Atopic Dermatitis</t>
  </si>
  <si>
    <t>https://onlinelibrary.wiley.com/doi/10.1002/9781444345384.ch27</t>
  </si>
  <si>
    <t>Eczema - What Really Works</t>
  </si>
  <si>
    <t>Constable &amp; Robinson Ltd</t>
  </si>
  <si>
    <t>https://trove.nla.gov.au/work/19597774</t>
  </si>
  <si>
    <t>Section Editor</t>
  </si>
  <si>
    <t>https://onlinelibrary.wiley.com/pb-assets/assets/9781118441213/Editors_and_contributors-1506431736000.pdf</t>
  </si>
  <si>
    <t>Psychodermatology in Clinical Practice</t>
  </si>
  <si>
    <t>Dermatitis Artefacta</t>
  </si>
  <si>
    <t>https://link.springer.com/chapter/10.1007/978-3-030-54307-5_8</t>
  </si>
  <si>
    <t>Skin and Psyche</t>
  </si>
  <si>
    <t>Skin Picking Disorders and Dermatitis Artefacta</t>
  </si>
  <si>
    <t>Bentham Science Publishers</t>
  </si>
  <si>
    <t>https://benthambooks.com/book/9781681083018/chapter/146365/</t>
  </si>
  <si>
    <t>Paediatric Cochlear Implantation: Evaluating Outcomes</t>
  </si>
  <si>
    <t>https://www.wiley.com/en-us/Paediatric+Cochlear+Implantation%3A+Evaluating+Outcomes-p-9781861563668</t>
  </si>
  <si>
    <t>Down Syndrome: Current Perspectives</t>
  </si>
  <si>
    <t>Immune function, infection and autoimmunity</t>
  </si>
  <si>
    <t>https://www.wiley.com/en-us/Down+Syndrome%3A+Current+Perspectives+-p-9781909962477#tableofcontents-section</t>
  </si>
  <si>
    <t>Forfar &amp; Arneil’s Textbook of Paediatrics,Seventh Edition</t>
  </si>
  <si>
    <t>Churchill Livingstone</t>
  </si>
  <si>
    <t>https://research.manchester.ac.uk/en/publications/allergic-diseases-2</t>
  </si>
  <si>
    <t>Recent Advances in Paediatrics</t>
  </si>
  <si>
    <t>Eat Dirt: The Hygiene Hypothesis of Atopic diseases</t>
  </si>
  <si>
    <t>The Royal Society of Medicine Press Limited</t>
  </si>
  <si>
    <t>https://research.manchester.ac.uk/en/publications/eat-dirt-the-hygiene-hypothesis-of-atopic-diseases</t>
  </si>
  <si>
    <t>Reference Module in Food Science</t>
  </si>
  <si>
    <t>Novel methods for primary and secondary prevention of food allergy</t>
  </si>
  <si>
    <t>https://www.sciencedirect.com/science/article/abs/pii/B9780323960182001036?via%3Dihub</t>
  </si>
  <si>
    <t>Rapid Paediatrics and Child Health, second Edition</t>
  </si>
  <si>
    <t>https://www.wiley.com/en-us/Rapid+Paediatrics+and+Child+Health%2C+2nd+Edition-p-9781118293393</t>
  </si>
  <si>
    <t>Stress and Skin Disorders</t>
  </si>
  <si>
    <t>Stress and Wound Healing</t>
  </si>
  <si>
    <t>18-Dec-2016</t>
  </si>
  <si>
    <t>https://link.springer.com/chapter/10.1007/978-3-319-46352-0_19</t>
  </si>
  <si>
    <t>Dapsone</t>
  </si>
  <si>
    <t>https://www.taylorfrancis.com/chapters/edit/10.1201/9781003016786-17/dapsone-charles-archer-antonia-lloyd-lavery?context=ubx&amp;refId=75984710-ceca-41ab-9c71-3be86b19505e</t>
  </si>
  <si>
    <t>Model-Based Machine Learning</t>
  </si>
  <si>
    <t>Understanding Asthma</t>
  </si>
  <si>
    <t>https://mbmlbook.com/Asthma.html</t>
  </si>
  <si>
    <t>A12 -Molecular exposure: Systematic approaches, clinic al signific ance, and harmonization</t>
  </si>
  <si>
    <t>https://www.researchgate.net/publication/370485281_A12_-Molecular_exposure_Systematic_approaches_clinic_al_signific_ance_and_harmonization</t>
  </si>
  <si>
    <t>Allergy Essentials, Second Edition</t>
  </si>
  <si>
    <t>3 - Epidemiology of Allergic Diseases</t>
  </si>
  <si>
    <t>https://www.sciencedirect.com/science/article/abs/pii/B9780323809122000032?via%3Dihub</t>
  </si>
  <si>
    <t>Severe Asthma in Children and Adolescents</t>
  </si>
  <si>
    <t>The Epidemiology of Severe Childhood Asthma</t>
  </si>
  <si>
    <t>https://link.springer.com/chapter/10.1007/978-3-030-27431-3_1</t>
  </si>
  <si>
    <t>Middleton's Allergy Essentials</t>
  </si>
  <si>
    <t>Epidemiology of Allergic Diseases</t>
  </si>
  <si>
    <t>https://www.sciencedirect.com/book/9780323375795/middletons-allergy-essentials</t>
  </si>
  <si>
    <t>Hormones in Neurodegeneration, Neuroprotection, and Neurogenesis</t>
  </si>
  <si>
    <t>Glucocorticoids, Developmental “Programming,” and the Risk of Affective Dysfunction</t>
  </si>
  <si>
    <t>14-Jan-2011</t>
  </si>
  <si>
    <t>https://onlinelibrary.wiley.com/doi/10.1002/9783527633968.ch5</t>
  </si>
  <si>
    <t>Introgression From Genetically Modified Plants Into Wild Relatives</t>
  </si>
  <si>
    <t>A Protocol for Evaluating the Ecological Risks Associated with gene flow from transgenic crops into their wild relatives: the case of cultivated sunflower and wild Helianthus annuus</t>
  </si>
  <si>
    <t>CABI Publising</t>
  </si>
  <si>
    <t>8-Jul-2004</t>
  </si>
  <si>
    <t>https://www.cabidigitallibrary.org/doi/10.1079/9780851998169.0219</t>
  </si>
  <si>
    <t>15. AWARD_RECOGNITION</t>
  </si>
  <si>
    <t>Award_Name</t>
  </si>
  <si>
    <t>Award_Year</t>
  </si>
  <si>
    <t>Dermatology Clinician of the Year Award</t>
  </si>
  <si>
    <t>https://www.linkedin.com/in/nick-levell-mbe-6983b6207/details/honors/</t>
  </si>
  <si>
    <t>Member of the Order of the British Empire</t>
  </si>
  <si>
    <t>Monarchy of the United Kingdom</t>
  </si>
  <si>
    <t>Sir Archibald Gray Medal</t>
  </si>
  <si>
    <t>Gold Clinical Excellence Award</t>
  </si>
  <si>
    <t>Archibald Gray Medal</t>
  </si>
  <si>
    <t>https://research-portal.uea.ac.uk/en/prizes/awarded-archibald-gray-medal-2021</t>
  </si>
  <si>
    <t>Contribution to the Profession Award- Consultant 2018</t>
  </si>
  <si>
    <t>FitzPatrick Lecture</t>
  </si>
  <si>
    <t>https://research-portal.uea.ac.uk/en/persons/nick-levell/prizes/</t>
  </si>
  <si>
    <t>Annual Dowling Club Oration</t>
  </si>
  <si>
    <t>30-Jan-2016</t>
  </si>
  <si>
    <t>ACCEA BRONZE AWARD</t>
  </si>
  <si>
    <t>https://assets.publishing.service.gov.uk/media/62978b0f8fa8f5039360fdf2/personal-statements-for-award-year-2021accea.pdf</t>
  </si>
  <si>
    <t>Great Ormond Street Hospital Child and Family Award</t>
  </si>
  <si>
    <t>https://www.caringmattersnow.co.uk/wp-content/uploads/2019/02/newsletterjuly2015_final2.pdf</t>
  </si>
  <si>
    <t>Quality in Care (QiC) Dermatology Award</t>
  </si>
  <si>
    <t>Dermatology in Practice</t>
  </si>
  <si>
    <t>National Clinical Excellence Award</t>
  </si>
  <si>
    <t>Global Digital Exemplar</t>
  </si>
  <si>
    <t>John Fry Award</t>
  </si>
  <si>
    <t>https://www.ripongrammar.co.uk/news/how-dermatology-got-under-my-skin-985/</t>
  </si>
  <si>
    <t>Order of the British Empire</t>
  </si>
  <si>
    <t>https://bwc.nhs.uk/news/leading-dermatologist-at-birmingham-childrens-hospital-recognised-in-prestigious-medical-list-673/</t>
  </si>
  <si>
    <t>Lifetime Achievement Award</t>
  </si>
  <si>
    <t>WellChild Doctor of the Year Award</t>
  </si>
  <si>
    <t>Trainee of the Year Award</t>
  </si>
  <si>
    <t>Clinician of the Year Award</t>
  </si>
  <si>
    <t>https://bad.org.uk/winners-of-the-archibald-gray-medal-and-the-clinician-of-the-year-award-announced/</t>
  </si>
  <si>
    <t>SFI-Pfizer Innovation Research Award</t>
  </si>
  <si>
    <t>SFI-Abbvie Innovation Translational Science Award</t>
  </si>
  <si>
    <t>Paul Langerhans-Research-Award</t>
  </si>
  <si>
    <t>Working Group for Dermatological Research (ADF)</t>
  </si>
  <si>
    <t>Victor von Bruhns Research Award</t>
  </si>
  <si>
    <t>German Society of Wound Healing</t>
  </si>
  <si>
    <t>https://scitemed.com/Press/131/Welcome-Prof--Martin-Steinhoff-as-Editor-in-Chief-in-Archives-of-Clinical-Dermatology#:~:text=He%20had%20received%20number%20of,Healing%2C%20Weimar%2C%20Germany%20%5B2004</t>
  </si>
  <si>
    <t>Oskar-Gans Main Scientific Award</t>
  </si>
  <si>
    <t>Award Roche-Posay</t>
  </si>
  <si>
    <t>Allergy Award</t>
  </si>
  <si>
    <t>German Society for Allergology</t>
  </si>
  <si>
    <t>Senior Investigator Research Prize</t>
  </si>
  <si>
    <t>Research Paper of the Year</t>
  </si>
  <si>
    <t>Bioengineering Thank You Award</t>
  </si>
  <si>
    <t>https://blogs.imperial.ac.uk/bioengineering/2020/09/08/bioengineering-thank-you-awards-reiko-tanaka/</t>
  </si>
  <si>
    <t>Exceptional Contribution Award</t>
  </si>
  <si>
    <t>Alumni Laureate Award</t>
  </si>
  <si>
    <t>Stone Award</t>
  </si>
  <si>
    <t>British Dermatological Nursing Group</t>
  </si>
  <si>
    <t>Public Servant of the Year</t>
  </si>
  <si>
    <t>Wellcome Trust Discovery Award</t>
  </si>
  <si>
    <t>Clinical Research Network East Midlands Research Awards</t>
  </si>
  <si>
    <t>Travel Bursary</t>
  </si>
  <si>
    <t>UEA Faculty of Medicine and Health Sciences Research Impact Award</t>
  </si>
  <si>
    <t>https://www.southampton.ac.uk/people/62drkn/professor-tracey-sach#biography</t>
  </si>
  <si>
    <t>UEA Faculty of Medicine and Health Sciences Research Award</t>
  </si>
  <si>
    <t>Society for Academic Primary Care Award</t>
  </si>
  <si>
    <t>Magellan Award</t>
  </si>
  <si>
    <t>Circumnavigators Club</t>
  </si>
  <si>
    <t>Distinguished Clinician Award</t>
  </si>
  <si>
    <t>Barry Kay Award</t>
  </si>
  <si>
    <t>British Society for Allergy &amp; Clinical Immunology</t>
  </si>
  <si>
    <t>Health Professional of the Year</t>
  </si>
  <si>
    <t>Coeliac UK</t>
  </si>
  <si>
    <t>LEO Foundation Award</t>
  </si>
  <si>
    <t>LEO Foundation</t>
  </si>
  <si>
    <t>https://leo-foundation.org/en/2023/05/10/award-winner-broadening-our-understanding-of-the-genetics-behind-atopic-dermatitis/</t>
  </si>
  <si>
    <t>Best Undergraduate Dissertation</t>
  </si>
  <si>
    <t>Clinical Excellence Award</t>
  </si>
  <si>
    <t>UK Dermatology Clinical Trials Network Neil Cox Award</t>
  </si>
  <si>
    <t>Outstanding Person-Centred Care</t>
  </si>
  <si>
    <t>King's Health Partners</t>
  </si>
  <si>
    <t>Maurizio Vignola Gold Medal in Asthma</t>
  </si>
  <si>
    <t>European Respiratory Society</t>
  </si>
  <si>
    <t>26-Sep-2015</t>
  </si>
  <si>
    <t>https://profiles.imperial.ac.uk/a.custovic/professional</t>
  </si>
  <si>
    <t>William Frankland Award</t>
  </si>
  <si>
    <t>16. KOL_NETWORK</t>
  </si>
  <si>
    <t>KOL_A_PiH_ID</t>
  </si>
  <si>
    <t>KOL_A_Con_ID</t>
  </si>
  <si>
    <t>KOL_B_PiH_ID</t>
  </si>
  <si>
    <t>KOL_B_Con_ID</t>
  </si>
  <si>
    <t>KOL_A_DSID</t>
  </si>
  <si>
    <t>KOL_B_DSID</t>
  </si>
  <si>
    <t>KOL_A_Name</t>
  </si>
  <si>
    <t>KOL_B_Name</t>
  </si>
  <si>
    <t>Linked Activity</t>
  </si>
  <si>
    <t>Activity Title</t>
  </si>
  <si>
    <t>Institution</t>
  </si>
  <si>
    <t>Society</t>
  </si>
  <si>
    <t>Conference</t>
  </si>
  <si>
    <t>PMID</t>
  </si>
  <si>
    <t>GMC_ID</t>
  </si>
  <si>
    <t>BA</t>
  </si>
  <si>
    <t>DM</t>
  </si>
  <si>
    <t>Obstetrics, Gynaecology</t>
  </si>
  <si>
    <t>Genetics,  Neuroscience</t>
  </si>
  <si>
    <t>12/24/2002</t>
  </si>
  <si>
    <t>8/14/1951</t>
  </si>
  <si>
    <t>5/16/2001</t>
  </si>
  <si>
    <t>Legal_Status</t>
  </si>
  <si>
    <t>Family_Members</t>
  </si>
  <si>
    <t>Assignee_Name</t>
  </si>
  <si>
    <t>Inventors</t>
  </si>
  <si>
    <t>Patent_Title</t>
  </si>
  <si>
    <t>Patent_Number</t>
  </si>
  <si>
    <t>Published_Year</t>
  </si>
  <si>
    <t>16. PATENTS</t>
  </si>
  <si>
    <t>EP2238457A1</t>
  </si>
  <si>
    <t>A novel method for assessing if symptoms in a patient are related to a hypersensitivity to a specific allergen</t>
  </si>
  <si>
    <t>Soederstroem Lars; Ahlstedt Staffan; Matsson Per; Custovic Adnan</t>
  </si>
  <si>
    <t>Phadia</t>
  </si>
  <si>
    <t>WO200970122
EP2238457
EP2238457
JP2011505557</t>
  </si>
  <si>
    <t>DEAD</t>
  </si>
  <si>
    <t>US10370714B2</t>
  </si>
  <si>
    <t>Th-17 differentiation markers for rosacea and uses thereof</t>
  </si>
  <si>
    <t>Steinhoff Martin</t>
  </si>
  <si>
    <t>University Munster; Galderma Research &amp; Development</t>
  </si>
  <si>
    <t>WO201300871
US10370714
US20140221231
EP2723893
EP2723893
CA2840406</t>
  </si>
  <si>
    <t>LAPSED</t>
  </si>
  <si>
    <t>US20140349866A1</t>
  </si>
  <si>
    <t>New th-17 differentiation markers for rosacea and uses thereof</t>
  </si>
  <si>
    <t>Galderma Research &amp; Development; Westfaelische Wilhelms Universitaet Muenster</t>
  </si>
  <si>
    <t>WO201300872
WO201300872
US20140349866
EP2723892
CA2840408</t>
  </si>
  <si>
    <t>US20130017969A1</t>
  </si>
  <si>
    <t>Markers and method for the diagnosis of rosacea</t>
  </si>
  <si>
    <t>Aubert Jerome; Steinhoff Martin; Rivier Michel; Voegel Johannes</t>
  </si>
  <si>
    <t>WO201173321
IN2012DN06279
BR112012014678
BR112012014678
RU2012130069
JP2013514070
US20130017969
MX2012006623
CN102762742
EP2513328
KR20120115321
AU2010332876
CA2783693</t>
  </si>
  <si>
    <t>US20160000800A1</t>
  </si>
  <si>
    <t>Modulators and methods for the treatment of rosacea</t>
  </si>
  <si>
    <t>Aubert Jerome; Steinhoff Martin</t>
  </si>
  <si>
    <t>WO201284870
US20160000800
US20140031341
EP2654741
CA2822725</t>
  </si>
  <si>
    <t>US20140024725A1</t>
  </si>
  <si>
    <t>Modulators for trpa1 for the treatment of rosacea</t>
  </si>
  <si>
    <t>WO201284869
US20140024725
EP2654898
CA2822723</t>
  </si>
  <si>
    <t>US20140329809A1</t>
  </si>
  <si>
    <t>New leukocyte infiltrate markers for rosacea and uses thereof</t>
  </si>
  <si>
    <t>Carlavan Isabelle; Steinhoff Martin</t>
  </si>
  <si>
    <t>Galderma Research &amp; Development</t>
  </si>
  <si>
    <t>WO201360865
US20140329809
EP2771484
CA2852160</t>
  </si>
  <si>
    <t>US9701675B2</t>
  </si>
  <si>
    <t>Activation of TRPV4 ion channel by physical stimuli and critical role for TRPV4 in organ-specific inflammation and itch</t>
  </si>
  <si>
    <t>Liedtke Wolfgang; Steinhoff Martin; Guilak Farshid</t>
  </si>
  <si>
    <t>Duke University; Regents Of The University Of California</t>
  </si>
  <si>
    <t>US20190112301
US20180022740
US9701675
US20160194312
WO201408477
WO201408477
EP2869897
EP2869897
US9290489
US20150252035</t>
  </si>
  <si>
    <t>GRANTED</t>
  </si>
  <si>
    <t>US20110229423A1</t>
  </si>
  <si>
    <t>Pacap signaling pathway modulators for treating inflammatory skin diseases having a neurogenic component, notably rosacea, and compositions comprised thereof</t>
  </si>
  <si>
    <t>Voegel Johannes; Rivier Michel; Aubert Jerome; Steinhoff Martin</t>
  </si>
  <si>
    <t>WO201007175
WO201007175
US20110229423
EP2313783
CA2730615</t>
  </si>
  <si>
    <t>REVOKED</t>
  </si>
  <si>
    <t>EP3169365A2</t>
  </si>
  <si>
    <t>Compounds and methods for the treatment of itch</t>
  </si>
  <si>
    <t>Buddenkotte Joerg; Steinhoff Martin</t>
  </si>
  <si>
    <t>University Of California</t>
  </si>
  <si>
    <t>WO2015169884
WO2015169884
EP3169365</t>
  </si>
  <si>
    <t>WO2009019509A2</t>
  </si>
  <si>
    <t>Improving skin barrier function</t>
  </si>
  <si>
    <t>Ward Simon; Cork Michael; Macgowan Alice; Moustafa Manar; Danby Simon</t>
  </si>
  <si>
    <t>York Pharma</t>
  </si>
  <si>
    <t>WO200919509
WO200919509
GB200715141</t>
  </si>
  <si>
    <t>PENDING</t>
  </si>
  <si>
    <t>WO2024089274A2</t>
  </si>
  <si>
    <t>Methods of treatment of melanocytic disease</t>
  </si>
  <si>
    <t>Kinsler Veronica Anne; Bryant Dale</t>
  </si>
  <si>
    <t>Francis Crick Institute</t>
  </si>
  <si>
    <t>WO202489274
WO202489274
GB202216028</t>
  </si>
  <si>
    <t>US20210345942A1</t>
  </si>
  <si>
    <t>Method and Device for Determining Nature or Extent of Skin Disorder</t>
  </si>
  <si>
    <t>Kinsler Veronica; Robson Stuart; Boehm Jan</t>
  </si>
  <si>
    <t>University College London; UCL Business</t>
  </si>
  <si>
    <t>WO202070477
US20210345942
EP3860437
GB2577700
GB2577700</t>
  </si>
  <si>
    <t>https://patents.google.com/patent/EP2238457A1/</t>
  </si>
  <si>
    <t>https://patents.google.com/patent/US10370714B2/</t>
  </si>
  <si>
    <t>https://patents.google.com/patent/US20140349866A1/</t>
  </si>
  <si>
    <t>https://patents.google.com/patent/US20130017969A1/</t>
  </si>
  <si>
    <t>https://patents.google.com/patent/US20160000800A1/</t>
  </si>
  <si>
    <t>https://patents.google.com/patent/US20140024725A1/</t>
  </si>
  <si>
    <t>https://patents.google.com/patent/US20140329809A1/</t>
  </si>
  <si>
    <t>https://patents.google.com/patent/US9701675B2/</t>
  </si>
  <si>
    <t>https://patents.google.com/patent/US20110229423A1/</t>
  </si>
  <si>
    <t>https://patents.google.com/patent/EP3169365A2/</t>
  </si>
  <si>
    <t>https://patents.google.com/patent/WO2009019509A2/</t>
  </si>
  <si>
    <t>https://patents.google.com/patent/WO2024089274A2/</t>
  </si>
  <si>
    <t>https://patents.google.com/patent/US20210345942A1/</t>
  </si>
  <si>
    <t>13-Oct-2010</t>
  </si>
  <si>
    <t>6-Aug-2019</t>
  </si>
  <si>
    <t>27-Nov-2014</t>
  </si>
  <si>
    <t>17-Jan-2013</t>
  </si>
  <si>
    <t>7-Jan-2016</t>
  </si>
  <si>
    <t>23-Jan-2014</t>
  </si>
  <si>
    <t>11-July-2017</t>
  </si>
  <si>
    <t>12-Feb-2009</t>
  </si>
  <si>
    <t>22-Sep-2011</t>
  </si>
  <si>
    <t>hamish.hunter@manchester.ac.uk</t>
  </si>
  <si>
    <t>Medical Student Elective</t>
  </si>
  <si>
    <t>PhD, FRCPI</t>
  </si>
  <si>
    <t>Vol_Issue</t>
  </si>
  <si>
    <t>5:13958</t>
  </si>
  <si>
    <t>127:105058</t>
  </si>
  <si>
    <t>102:103501</t>
  </si>
  <si>
    <t>382:1538</t>
  </si>
  <si>
    <t>2:78</t>
  </si>
  <si>
    <t>5:25</t>
  </si>
  <si>
    <t>Specialty Lead</t>
  </si>
  <si>
    <t>Barts and the London Medical School</t>
  </si>
  <si>
    <t>20-May-2024</t>
  </si>
  <si>
    <t>14-Feb-2014</t>
  </si>
  <si>
    <t>Guest Speaker</t>
  </si>
  <si>
    <t>Employee</t>
  </si>
  <si>
    <t>Organisation_Name</t>
  </si>
  <si>
    <t>Organisation Name</t>
  </si>
  <si>
    <t>Event_Organiser</t>
  </si>
  <si>
    <t>Head of Launch Excellence</t>
  </si>
  <si>
    <t>Head of Government Affairs &amp; NHS Policy</t>
  </si>
  <si>
    <t>Asthma and Wheeze</t>
  </si>
  <si>
    <t>Vernal Keratoconjunctivitis</t>
  </si>
  <si>
    <t>Eosinophilic Esophagitis</t>
  </si>
  <si>
    <t>Eosinophilic Gastrointestinal Disease</t>
  </si>
  <si>
    <t>Royal College of Obstetricians and Gynaecologists</t>
  </si>
  <si>
    <t>https://theconversation.com/profiles/matthew-ridd-425398</t>
  </si>
  <si>
    <t>Post-Doctoral Fellowship</t>
  </si>
  <si>
    <t>Executive Board Member</t>
  </si>
  <si>
    <t>https://www.ncbi.nlm.nih.gov/books/NBK174451/</t>
  </si>
  <si>
    <t>12-Dec-2013</t>
  </si>
  <si>
    <t>Oxford Textbook of Medicine, Sixth Editon</t>
  </si>
  <si>
    <t>Oxford Textbook of Medicine, Fifth Edition</t>
  </si>
  <si>
    <t>https://www.scribd.com/document/391964838/Oxford-Textbook-of-Medicine-5th-Ed</t>
  </si>
  <si>
    <t>https://www.imm.ox.ac.uk/news/ogg-wellcome-discovery</t>
  </si>
  <si>
    <t>19575756</t>
  </si>
  <si>
    <t>['Macbeth AE', 'Torley D', 'Casie Chetty N', 'Hepburn N', 'Hussain K', 'Blasdale C', 'von der Werth J', 'Garioch JJ', 'Levell NJ']</t>
  </si>
  <si>
    <t>Audit of incomplete excision rates of basal cell carcinoma: analysis of 1972 cases from four U.K. regions</t>
  </si>
  <si>
    <t>3-Jul-2009</t>
  </si>
  <si>
    <t xml:space="preserve"> The British journal of dermatology  </t>
  </si>
  <si>
    <t>161(3):710-2</t>
  </si>
  <si>
    <t xml:space="preserve"> Letter</t>
  </si>
  <si>
    <t>https://pubmed.ncbi.nlm.nih.gov/19575756</t>
  </si>
  <si>
    <t>https://academic.oup.com/bjd/article-lookup/doi/10.1111/j.1365-2133.2009.09346.x</t>
  </si>
  <si>
    <t>7671431</t>
  </si>
  <si>
    <t>['Bewley AP', 'Rankin EC', 'Levell NJ', 'Robinson TW']</t>
  </si>
  <si>
    <t>Isotretinoin causing acute aseptic arthropathy</t>
  </si>
  <si>
    <t xml:space="preserve"> Clinical and experimental dermatology  </t>
  </si>
  <si>
    <t>20(3):279</t>
  </si>
  <si>
    <t xml:space="preserve"> Case Reports | Letter</t>
  </si>
  <si>
    <t>https://pubmed.ncbi.nlm.nih.gov/7671431</t>
  </si>
  <si>
    <t>https://academic.oup.com/ced/article-lookup/doi/10.1111/j.1365-2230.1995.tb01322.x</t>
  </si>
  <si>
    <t>7706360</t>
  </si>
  <si>
    <t>['Haddad FS', 'Levell NJ', 'Dowd PM', 'Cobb AG', 'Bentley G']</t>
  </si>
  <si>
    <t>Cement hypersensitivity: a cause of aseptic loosening?</t>
  </si>
  <si>
    <t xml:space="preserve"> The Journal of bone and joint surgery. British volume  </t>
  </si>
  <si>
    <t>77(2):329-30</t>
  </si>
  <si>
    <t xml:space="preserve"> Case Reports | Journal Article</t>
  </si>
  <si>
    <t>https://pubmed.ncbi.nlm.nih.gov/7706360</t>
  </si>
  <si>
    <t>8682817</t>
  </si>
  <si>
    <t>['Haddad FS', 'Cobb AG', 'Bentley G', 'Levell NJ', 'Dowd PM']</t>
  </si>
  <si>
    <t>Hypersensitivity in aseptic loosening of total hip replacements. The role of constituents of bone cement</t>
  </si>
  <si>
    <t>78(4):546-9</t>
  </si>
  <si>
    <t xml:space="preserve"> Comparative Study | Journal Article</t>
  </si>
  <si>
    <t>https://pubmed.ncbi.nlm.nih.gov/8682817</t>
  </si>
  <si>
    <t>19034420</t>
  </si>
  <si>
    <t>['Cross JA', 'Brennan C', 'Gray T', 'Temple RC', 'Dozio N', 'Hughes JC', 'Levell NJ', 'Murphy H', 'Fowler D', 'Hughes DA', 'Sampson MJ']</t>
  </si>
  <si>
    <t>Absence of telomere shortening and oxidative DNA damage in the young adult offspring of women with pre-gestational type 1 diabetes</t>
  </si>
  <si>
    <t>26-Nov-2008</t>
  </si>
  <si>
    <t xml:space="preserve"> Diabetologia  </t>
  </si>
  <si>
    <t>52(2):226-34</t>
  </si>
  <si>
    <t xml:space="preserve"> Journal Article | Research Support, Non-U.S. Gov't</t>
  </si>
  <si>
    <t>https://pubmed.ncbi.nlm.nih.gov/19034420</t>
  </si>
  <si>
    <t>https://link.springer.com/article/10.1007/s00125-008-1207-5</t>
  </si>
  <si>
    <t>21087183</t>
  </si>
  <si>
    <t>['Dove S', 'Smith M', 'Phillips E', 'Levell N']</t>
  </si>
  <si>
    <t>Routine recording of dermoscopic images as an aid to diagnosis</t>
  </si>
  <si>
    <t>Dec-2010</t>
  </si>
  <si>
    <t xml:space="preserve"> Journal of visual communication in medicine  </t>
  </si>
  <si>
    <t>33(4):150-2</t>
  </si>
  <si>
    <t xml:space="preserve"> Journal Article</t>
  </si>
  <si>
    <t>https://pubmed.ncbi.nlm.nih.gov/21087183</t>
  </si>
  <si>
    <t>https://www.tandfonline.com/doi/full/10.3109/17453054.2010.518308</t>
  </si>
  <si>
    <t>20415684</t>
  </si>
  <si>
    <t>['Skellett A', 'McCann B', 'Levell N']</t>
  </si>
  <si>
    <t>Eosinophilic cellulitis caused by adenocarcinoma of the lung</t>
  </si>
  <si>
    <t xml:space="preserve"> International journal of dermatology  </t>
  </si>
  <si>
    <t>48(12):1402-3</t>
  </si>
  <si>
    <t>https://pubmed.ncbi.nlm.nih.gov/20415684</t>
  </si>
  <si>
    <t>https://onlinelibrary.wiley.com/doi/10.1111/j.1365-4632.2008.03792.x</t>
  </si>
  <si>
    <t>21103105</t>
  </si>
  <si>
    <t>['Peters TJ', 'Levell NJ']</t>
  </si>
  <si>
    <t>Re-evaluation of the diagnosis of porphyria cutanea tarda in Admiral Sir Francis Beaufort</t>
  </si>
  <si>
    <t>30-Jun-2010</t>
  </si>
  <si>
    <t xml:space="preserve"> JRSM short reports  </t>
  </si>
  <si>
    <t>1(1):13</t>
  </si>
  <si>
    <t>https://pubmed.ncbi.nlm.nih.gov/21103105</t>
  </si>
  <si>
    <t>https://journals.sagepub.com/doi/10.1258/shorts.2009.090366?url_ver=Z39.88-2003&amp;rfr_id=ori:rid:crossref.org&amp;rfr_dat=cr_pub  0pubmed</t>
  </si>
  <si>
    <t>33872395</t>
  </si>
  <si>
    <t>['Asfour L', 'Stagnell S', 'Griffiths TW']</t>
  </si>
  <si>
    <t>Nonsurgical cosmetic practice and COVID-19</t>
  </si>
  <si>
    <t>46(7):1319-1320</t>
  </si>
  <si>
    <t>https://pubmed.ncbi.nlm.nih.gov/33872395</t>
  </si>
  <si>
    <t>https://europepmc.org/abstract/MED/33872395</t>
  </si>
  <si>
    <t>23163068</t>
  </si>
  <si>
    <t xml:space="preserve"> Skinmed  </t>
  </si>
  <si>
    <t>23001432</t>
  </si>
  <si>
    <t>['Ivanov P', 'Griffiths T', 'Bryan ND', 'Bozhikov G', 'Dmitriev S']</t>
  </si>
  <si>
    <t>The effect of humic acid on uranyl sorption onto bentonite at trace uranium levels</t>
  </si>
  <si>
    <t xml:space="preserve"> Journal of environmental monitoring : JEM  </t>
  </si>
  <si>
    <t>14(11):2968-75</t>
  </si>
  <si>
    <t>https://pubmed.ncbi.nlm.nih.gov/23001432</t>
  </si>
  <si>
    <t>https://pubs.rsc.org/en/content/articlelanding/2012/em/c2em30512g</t>
  </si>
  <si>
    <t>18823403</t>
  </si>
  <si>
    <t>['Ogden S', 'Griffiths TW']</t>
  </si>
  <si>
    <t>A review of minimally invasive cosmetic procedures</t>
  </si>
  <si>
    <t>23-Sep-2008</t>
  </si>
  <si>
    <t>159(5):1036-50</t>
  </si>
  <si>
    <t xml:space="preserve"> Journal Article | Review</t>
  </si>
  <si>
    <t>https://pubmed.ncbi.nlm.nih.gov/18823403</t>
  </si>
  <si>
    <t>https://academic.oup.com/bjd/article-lookup/doi/10.1111/j.1365-2133.2008.08845.x</t>
  </si>
  <si>
    <t>31957116</t>
  </si>
  <si>
    <t xml:space="preserve"> Dermatologic therapy  </t>
  </si>
  <si>
    <t>29447974</t>
  </si>
  <si>
    <t>['Armstrong A', 'Cooper L', 'Young K', 'Woollard A', 'Craythorne E', 'Griffiths T', 'Withey S', 'Mercer N']</t>
  </si>
  <si>
    <t>The U.K. approach to putting patient safety first when receiving non-surgical cosmetic therapies: The cosmetic practice standards authority</t>
  </si>
  <si>
    <t xml:space="preserve"> Journal of plastic, reconstructive &amp; aesthetic surgery : JPRAS  </t>
  </si>
  <si>
    <t>71(3):281-282</t>
  </si>
  <si>
    <t xml:space="preserve"> Editorial</t>
  </si>
  <si>
    <t>https://pubmed.ncbi.nlm.nih.gov/29447974</t>
  </si>
  <si>
    <t>https://www.clinicalkey.com/content/playBy/pii?v=S1748-6815(18)30048-2</t>
  </si>
  <si>
    <t>20374602</t>
  </si>
  <si>
    <t>Cosmeceuticals: coming of age</t>
  </si>
  <si>
    <t>162(3):469-70</t>
  </si>
  <si>
    <t xml:space="preserve"> Comment | Journal Article</t>
  </si>
  <si>
    <t>https://pubmed.ncbi.nlm.nih.gov/20374602</t>
  </si>
  <si>
    <t>https://academic.oup.com/bjd/article-lookup/doi/10.1111/j.1365-2133.2010.09634.x</t>
  </si>
  <si>
    <t>33314241</t>
  </si>
  <si>
    <t>['Singh M', 'Coulton A', 'King T', 'Salam A', 'Sharma M', 'Griffiths TW', 'Cohen SN']</t>
  </si>
  <si>
    <t>The British Association of Dermatologists' Undergraduate Curriculum Update 2021</t>
  </si>
  <si>
    <t>46(4):710-714</t>
  </si>
  <si>
    <t>https://pubmed.ncbi.nlm.nih.gov/33314241</t>
  </si>
  <si>
    <t>https://academic.oup.com/ced/article-lookup/doi/10.1111/ced.14534</t>
  </si>
  <si>
    <t>35778881</t>
  </si>
  <si>
    <t xml:space="preserve"> International journal of cosmetic science  </t>
  </si>
  <si>
    <t>26994263</t>
  </si>
  <si>
    <t xml:space="preserve"> The Gerontologist  </t>
  </si>
  <si>
    <t>37903073</t>
  </si>
  <si>
    <t>37903070</t>
  </si>
  <si>
    <t>8099199</t>
  </si>
  <si>
    <t>CD4+ T-lymphocytopenia without HIV infection</t>
  </si>
  <si>
    <t>24-Jun-1993</t>
  </si>
  <si>
    <t xml:space="preserve"> The New England journal of medicine  </t>
  </si>
  <si>
    <t>328(25):1849</t>
  </si>
  <si>
    <t>https://pubmed.ncbi.nlm.nih.gov/8099199</t>
  </si>
  <si>
    <t>32967217</t>
  </si>
  <si>
    <t>['Ferri-Borgogno S', 'Barui S', 'McGee AM', 'Griffiths T', 'Singh PK', 'Piett CG', 'Ghosh B', 'Bhattacharyya S', 'Singhi A', 'Pradhan K', 'Verma A', 'Nagel Z', 'Maitra A', 'Gupta S']</t>
  </si>
  <si>
    <t>Paradoxical Role of AT-rich Interactive Domain 1A in Restraining Pancreatic Carcinogenesis</t>
  </si>
  <si>
    <t>21-Sep-2020</t>
  </si>
  <si>
    <t xml:space="preserve"> Cancers  </t>
  </si>
  <si>
    <t>12(9):2695</t>
  </si>
  <si>
    <t>https://pubmed.ncbi.nlm.nih.gov/32967217</t>
  </si>
  <si>
    <t>https://europepmc.org/abstract/MED/32967217</t>
  </si>
  <si>
    <t>35327667</t>
  </si>
  <si>
    <t xml:space="preserve"> Biomolecules  </t>
  </si>
  <si>
    <t xml:space="preserve"> Journal Article | Research Support, Non-U.S. Gov't | Systematic Review</t>
  </si>
  <si>
    <t>1370235</t>
  </si>
  <si>
    <t>['Brito-Babapulle F', 'Arya R', 'Griffiths T', 'Pagliuca A', 'Mufti GJ']</t>
  </si>
  <si>
    <t>BEAM regimen and G-CSF in HTLV-I-associated T-cell lymphoma</t>
  </si>
  <si>
    <t>11-Jan-1992</t>
  </si>
  <si>
    <t xml:space="preserve"> Lancet (London, England)  R</t>
  </si>
  <si>
    <t>339(8785):133-4</t>
  </si>
  <si>
    <t>https://pubmed.ncbi.nlm.nih.gov/1370235</t>
  </si>
  <si>
    <t>https://linkinghub.elsevier.com/retrieve/pii/0140-6736(92)91052-A</t>
  </si>
  <si>
    <t>25627783</t>
  </si>
  <si>
    <t>['Gunn DA', 'Dick JL', 'van Heemst D', 'Griffiths CE', 'Tomlin CC', 'Murray PG', 'Griffiths TW', 'Ogden S', 'Mayes AE', 'Westendorp RG', 'Slagboom PE', 'de Craen AJ']</t>
  </si>
  <si>
    <t>Lifestyle and youthful looks</t>
  </si>
  <si>
    <t>15-Apr-2015</t>
  </si>
  <si>
    <t>172(5):1338-45</t>
  </si>
  <si>
    <t xml:space="preserve"> Journal Article | Multicenter Study | Research Support, Non-U.S. Gov't</t>
  </si>
  <si>
    <t>https://pubmed.ncbi.nlm.nih.gov/25627783</t>
  </si>
  <si>
    <t>https://academic.oup.com/bjd/article-lookup/doi/10.1111/bjd.13646</t>
  </si>
  <si>
    <t>16225614</t>
  </si>
  <si>
    <t>['Finlan LE', 'Kernohan NM', 'Thomson G', 'Beattie PE', 'Hupp TR', 'Ibbotson SH']</t>
  </si>
  <si>
    <t>Differential effects of 5-aminolaevulinic acid photodynamic therapy and psoralen + ultraviolet A therapy on p53 phosphorylation in normal human skin in vivo</t>
  </si>
  <si>
    <t>153(5):1001-10</t>
  </si>
  <si>
    <t xml:space="preserve"> Comparative Study | Journal Article | Research Support, Non-U.S. Gov't</t>
  </si>
  <si>
    <t>https://pubmed.ncbi.nlm.nih.gov/16225614</t>
  </si>
  <si>
    <t>https://academic.oup.com/bjd/article-lookup/doi/10.1111/j.1365-2133.2005.06922.x</t>
  </si>
  <si>
    <t>22572816</t>
  </si>
  <si>
    <t>['Feld M', 'Goerge T', 'Hillgruber C', 'Steingräber AK', 'Fastrich M', 'Shpacovitch V', 'Steinhoff M']</t>
  </si>
  <si>
    <t>α-1-Antitrypsin and IFN-γ reduce the severity of IC-mediated vasculitis by regulation of leukocyte recruitment in vivo</t>
  </si>
  <si>
    <t xml:space="preserve"> The Journal of investigative dermatology  </t>
  </si>
  <si>
    <t>132(9):2286-95</t>
  </si>
  <si>
    <t>https://pubmed.ncbi.nlm.nih.gov/22572816</t>
  </si>
  <si>
    <t>https://linkinghub.elsevier.com/retrieve/pii/S0022-202X(15)35891-7</t>
  </si>
  <si>
    <t>20339899</t>
  </si>
  <si>
    <t>['Hyun E', 'Andrade-Gordon P', 'Steinhoff M', 'Beck PL', 'Vergnolle N']</t>
  </si>
  <si>
    <t>Contribution of bone marrow-derived cells to the pro-inflammatory effects of protease-activated receptor-2 in colitis</t>
  </si>
  <si>
    <t>26-Mar-2010</t>
  </si>
  <si>
    <t xml:space="preserve"> Inflammation research : official journal of the European Histamine Research       Society ... et al.</t>
  </si>
  <si>
    <t>59(9):699-709</t>
  </si>
  <si>
    <t>https://pubmed.ncbi.nlm.nih.gov/20339899</t>
  </si>
  <si>
    <t>https://europepmc.org/abstract/MED/20339899</t>
  </si>
  <si>
    <t>16116312</t>
  </si>
  <si>
    <t>['Cenac N', 'Cellars L', 'Steinhoff M', 'Andrade-Gordon P', 'Hollenberg MD', 'Wallace JL', 'Fiorucci S', 'Vergnolle N']</t>
  </si>
  <si>
    <t>Proteinase-activated receptor-1 is an anti-inflammatory signal for colitis mediated by a type 2 immune response</t>
  </si>
  <si>
    <t xml:space="preserve"> Inflammatory bowel diseases  </t>
  </si>
  <si>
    <t>11(9):792-8</t>
  </si>
  <si>
    <t>https://pubmed.ncbi.nlm.nih.gov/16116312</t>
  </si>
  <si>
    <t>https://academic.oup.com/ibdjournal/article-abstract/11/9/792/4685902?redirectedFrom=fulltext</t>
  </si>
  <si>
    <t>14614531</t>
  </si>
  <si>
    <t>['Nguyen C', 'Coelho AM', 'Grady E', 'Compton SJ', 'Wallace JL', 'Hollenberg MD', 'Cenac N', 'Garcia-Villar R', 'Bueno L', 'Steinhoff M', 'Bunnett NW', 'Vergnolle N']</t>
  </si>
  <si>
    <t>Colitis induced by proteinase-activated receptor-2 agonists is mediated by a neurogenic mechanism</t>
  </si>
  <si>
    <t xml:space="preserve"> Canadian journal of physiology and pharmacology  </t>
  </si>
  <si>
    <t>81(9):920-7</t>
  </si>
  <si>
    <t>https://pubmed.ncbi.nlm.nih.gov/14614531</t>
  </si>
  <si>
    <t>https://cdnsciencepub.com/doi/10.1139/y03-080?url_ver=Z39.88-2003&amp;rfr_id=ori:rid:crossref.org&amp;rfr_dat=cr_pub  0pubmed</t>
  </si>
  <si>
    <t>21795521</t>
  </si>
  <si>
    <t>['Murphy JE', 'Roosterman D', 'Cottrell GS', 'Padilla BE', 'Feld M', 'Brand E', 'Cedron WJ', 'Bunnett NW', 'Steinhoff M']</t>
  </si>
  <si>
    <t>Protein phosphatase 2A mediates resensitization of the neurokinin 1 receptor</t>
  </si>
  <si>
    <t>27-Jul-2011</t>
  </si>
  <si>
    <t xml:space="preserve"> American journal of physiology. Cell physiology  </t>
  </si>
  <si>
    <t>301(4):C780-91</t>
  </si>
  <si>
    <t xml:space="preserve"> Journal Article | Research Support, N.I.H., Extramural | Research Support, Non-U.S. Gov't</t>
  </si>
  <si>
    <t>https://pubmed.ncbi.nlm.nih.gov/21795521</t>
  </si>
  <si>
    <t>https://journals.physiology.org/doi/10.1152/ajpcell.00096.2011?url_ver=Z39.88-2003&amp;rfr_id=ori:rid:crossref.org&amp;rfr_dat=cr_pub  0pubmed</t>
  </si>
  <si>
    <t>18702662</t>
  </si>
  <si>
    <t>['Roosterman D', 'Brune NE', 'Kreuzer OJ', 'Feld M', 'Pauser S', 'Zarse K', 'Steinhoff M', 'Meyerhof W']</t>
  </si>
  <si>
    <t>Intracellular degradation of somatostatin-14 following somatostatin-receptor3-mediated endocytosis in rat insulinoma cells</t>
  </si>
  <si>
    <t>13-Aug-2008</t>
  </si>
  <si>
    <t xml:space="preserve"> The FEBS journal  </t>
  </si>
  <si>
    <t>275(19):4728-39</t>
  </si>
  <si>
    <t>https://pubmed.ncbi.nlm.nih.gov/18702662</t>
  </si>
  <si>
    <t>https://onlinelibrary.wiley.com/doi/10.1111/j.1742-4658.2008.06606.x</t>
  </si>
  <si>
    <t>17845211</t>
  </si>
  <si>
    <t>['Shpacovitch VM', 'Seeliger S', 'Huber-Lang M', 'Balkow S', 'Feld M', 'Hollenberg MD', 'Sarma VJ', 'Ward PA', 'Strey A', 'Gerke V', 'Sommerhoff CP', 'Vergnolle N', 'Steinhoff M']</t>
  </si>
  <si>
    <t>Agonists of proteinase-activated receptor-2 affect transendothelial migration and apoptosis of human neutrophils</t>
  </si>
  <si>
    <t xml:space="preserve"> Experimental dermatology  </t>
  </si>
  <si>
    <t>16(10):799-806</t>
  </si>
  <si>
    <t>https://pubmed.ncbi.nlm.nih.gov/17845211</t>
  </si>
  <si>
    <t>http://hdl.handle.net/2027.42/73837</t>
  </si>
  <si>
    <t>14519665</t>
  </si>
  <si>
    <t>['Seeliger S', 'Derian CK', 'Vergnolle N', 'Bunnett NW', 'Nawroth R', 'Schmelz M', 'Von Der Weid PY', 'Buddenkotte J', 'Sunderkötter C', 'Metze D', 'Andrade-Gordon P', 'Harms E', 'Vestweber D', 'Luger TA', 'Steinhoff M']</t>
  </si>
  <si>
    <t>Proinflammatory role of proteinase-activated receptor-2 in humans and mice during cutaneous inflammation in vivo</t>
  </si>
  <si>
    <t xml:space="preserve"> FASEB journal : official publication of the Federation of American Societies for       Experimental Biology</t>
  </si>
  <si>
    <t>17(13):1871-85</t>
  </si>
  <si>
    <t xml:space="preserve"> Journal Article | Research Support, Non-U.S. Gov't | Research Support, U.S. Gov't, P.H.S.</t>
  </si>
  <si>
    <t>https://pubmed.ncbi.nlm.nih.gov/14519665</t>
  </si>
  <si>
    <t>https://faseb.onlinelibrary.wiley.com/doi/epdf/10.1096/fj.02-1112com</t>
  </si>
  <si>
    <t>19674841</t>
  </si>
  <si>
    <t>['Martin L', 'Augé C', 'Boué J', 'Buresi MC', 'Chapman K', 'Asfaha S', 'Andrade-Gordon P', 'Steinhoff M', 'Cenac N', 'Dietrich G', 'Vergnolle N']</t>
  </si>
  <si>
    <t>Thrombin receptor: An endogenous inhibitor of inflammatory pain, activating opioid pathways</t>
  </si>
  <si>
    <t>11-Aug-2009</t>
  </si>
  <si>
    <t xml:space="preserve"> Pain  </t>
  </si>
  <si>
    <t>146(1-2):121-9</t>
  </si>
  <si>
    <t>https://pubmed.ncbi.nlm.nih.gov/19674841</t>
  </si>
  <si>
    <t>https://linkinghub.elsevier.com/retrieve/pii/S0304-3959(09)00401-1</t>
  </si>
  <si>
    <t>15545995</t>
  </si>
  <si>
    <t>['Vergnolle N', 'Cellars L', 'Mencarelli A', 'Rizzo G', 'Swaminathan S', 'Beck P', 'Steinhoff M', 'Andrade-Gordon P', 'Bunnett NW', 'Hollenberg MD', 'Wallace JL', 'Cirino G', 'Fiorucci S']</t>
  </si>
  <si>
    <t>A role for proteinase-activated receptor-1 in inflammatory bowel diseases</t>
  </si>
  <si>
    <t xml:space="preserve"> The Journal of clinical investigation  </t>
  </si>
  <si>
    <t>114(10):1444-56</t>
  </si>
  <si>
    <t xml:space="preserve"> Comparative Study | Journal Article | Research Support, Non-U.S. Gov't | Retracted Publication</t>
  </si>
  <si>
    <t>https://pubmed.ncbi.nlm.nih.gov/15545995</t>
  </si>
  <si>
    <t>https://europepmc.org/abstract/MED/15545995</t>
  </si>
  <si>
    <t>18276747</t>
  </si>
  <si>
    <t>['Roosterman D', 'Kempkes C', 'Cottrell GS', 'Padilla BE', 'Bunnett NW', 'Turck CW', 'Steinhoff M']</t>
  </si>
  <si>
    <t>Endothelin-converting enzyme-1 degrades internalized somatostatin-14</t>
  </si>
  <si>
    <t>14-Feb-2008</t>
  </si>
  <si>
    <t xml:space="preserve"> Endocrinology  </t>
  </si>
  <si>
    <t>149(5):2200-7</t>
  </si>
  <si>
    <t>https://pubmed.ncbi.nlm.nih.gov/18276747</t>
  </si>
  <si>
    <t>https://europepmc.org/abstract/MED/18276747</t>
  </si>
  <si>
    <t>17304351</t>
  </si>
  <si>
    <t>['Cenac N', 'Andrews CN', 'Holzhausen M', 'Chapman K', 'Cottrell G', 'Andrade-Gordon P', 'Steinhoff M', 'Barbara G', 'Beck P', 'Bunnett NW', 'Sharkey KA', 'Ferraz JG', 'Shaffer E', 'Vergnolle N']</t>
  </si>
  <si>
    <t>Role for protease activity in visceral pain in irritable bowel syndrome</t>
  </si>
  <si>
    <t>15-Feb-2007</t>
  </si>
  <si>
    <t>117(3):636-47</t>
  </si>
  <si>
    <t>https://pubmed.ncbi.nlm.nih.gov/17304351</t>
  </si>
  <si>
    <t>https://europepmc.org/abstract/MED/17304351</t>
  </si>
  <si>
    <t>17170097</t>
  </si>
  <si>
    <t>['Roosterman D', 'Kreuzer OJ', 'Brune N', 'Cottrell GS', 'Bunnett NW', 'Meyerhof W', 'Steinhoff M']</t>
  </si>
  <si>
    <t>Agonist-induced endocytosis of rat somatostatin receptor 1</t>
  </si>
  <si>
    <t>148(3):1050-8</t>
  </si>
  <si>
    <t>https://pubmed.ncbi.nlm.nih.gov/17170097</t>
  </si>
  <si>
    <t>https://core.ac.uk/reader/16394756?utm_source=linkout</t>
  </si>
  <si>
    <t>14987252</t>
  </si>
  <si>
    <t>['Ständer S', 'Moormann C', 'Schumacher M', 'Buddenkotte J', 'Artuc M', 'Shpacovitch V', 'Brzoska T', 'Lippert U', 'Henz BM', 'Luger TA', 'Metze D', 'Steinhoff M']</t>
  </si>
  <si>
    <t>Expression of vanilloid receptor subtype 1 in cutaneous sensory nerve fibers, mast cells, and epithelial cells of appendage structures</t>
  </si>
  <si>
    <t>13(3):129-39</t>
  </si>
  <si>
    <t>https://pubmed.ncbi.nlm.nih.gov/14987252</t>
  </si>
  <si>
    <t>https://onlinelibrary.wiley.com/doi/10.1111/j.0906-6705.2004.0178.x</t>
  </si>
  <si>
    <t>19922466</t>
  </si>
  <si>
    <t>['Eickelmann M', 'Steinhoff M', 'Metze D', 'Tomimori-Yamashita J', 'Sunderkötter C']</t>
  </si>
  <si>
    <t>Erythema leprosum--after treatment of Lepromatous Leprosy</t>
  </si>
  <si>
    <t>17-Nov-2009</t>
  </si>
  <si>
    <t xml:space="preserve"> Journal der Deutschen Dermatologischen Gesellschaft = Journal of the German       Society of Dermatology : JDDG</t>
  </si>
  <si>
    <t>8(6):450-3</t>
  </si>
  <si>
    <t>https://pubmed.ncbi.nlm.nih.gov/19922466</t>
  </si>
  <si>
    <t>https://onlinelibrary.wiley.com/doi/10.1111/j.1610-0387.2009.07294.x</t>
  </si>
  <si>
    <t>16722861</t>
  </si>
  <si>
    <t>['Hensen P', 'Ma HL', 'Luger TA', 'Roeder N', 'Steinhoff M']</t>
  </si>
  <si>
    <t>Pathway management in ambulatory wound care: defining local standards for quality improvement and interprofessional care</t>
  </si>
  <si>
    <t xml:space="preserve"> International wound journal  </t>
  </si>
  <si>
    <t>2(2):104-11</t>
  </si>
  <si>
    <t>https://pubmed.ncbi.nlm.nih.gov/16722861</t>
  </si>
  <si>
    <t>https://europepmc.org/abstract/MED/16722861</t>
  </si>
  <si>
    <t>21501162</t>
  </si>
  <si>
    <t>['Shpacovitch VM', 'Feld M', 'Holzinger D', 'Kido M', 'Hollenberg MD', 'Levi-Schaffer F', 'Vergnolle N', 'Ludwig S', 'Roth J', 'Luger T', 'Steinhoff M']</t>
  </si>
  <si>
    <t>Role of proteinase-activated receptor-2 in anti-bacterial and immunomodulatory effects of interferon-γ on human neutrophils and monocytes</t>
  </si>
  <si>
    <t>19-Apr-2011</t>
  </si>
  <si>
    <t xml:space="preserve"> Immunology  </t>
  </si>
  <si>
    <t>133(3):329-39</t>
  </si>
  <si>
    <t>https://pubmed.ncbi.nlm.nih.gov/21501162</t>
  </si>
  <si>
    <t>https://www.ncbi.nlm.nih.gov/pmc/articles/pmid/21501162/</t>
  </si>
  <si>
    <t>16881139</t>
  </si>
  <si>
    <t>116(7):2056</t>
  </si>
  <si>
    <t xml:space="preserve"> Retraction of Publication</t>
  </si>
  <si>
    <t>https://pubmed.ncbi.nlm.nih.gov/16881139</t>
  </si>
  <si>
    <t>https://europepmc.org/abstract/MED/16881139</t>
  </si>
  <si>
    <t>17625593</t>
  </si>
  <si>
    <t>['Stefansson K', 'Brattsand M', 'Roosterman D', 'Kempkes C', 'Bocheva G', 'Steinhoff M', 'Egelrud T']</t>
  </si>
  <si>
    <t>Activation of proteinase-activated receptor-2 by human kallikrein-related peptidases</t>
  </si>
  <si>
    <t>128(1):18-25</t>
  </si>
  <si>
    <t>https://pubmed.ncbi.nlm.nih.gov/17625593</t>
  </si>
  <si>
    <t>https://linkinghub.elsevier.com/retrieve/pii/S0022-202X(15)33619-8</t>
  </si>
  <si>
    <t>15654951</t>
  </si>
  <si>
    <t>['Buddenkotte J', 'Stroh C', 'Engels IH', 'Moormann C', 'Shpacovitch VM', 'Seeliger S', 'Vergnolle N', 'Vestweber D', 'Luger TA', 'Schulze-Osthoff K', 'Steinhoff M']</t>
  </si>
  <si>
    <t>Agonists of proteinase-activated receptor-2 stimulate upregulation of intercellular cell adhesion molecule-1 in primary human keratinocytes via activation of NF-kappa B</t>
  </si>
  <si>
    <t>124(1):38-45</t>
  </si>
  <si>
    <t>https://pubmed.ncbi.nlm.nih.gov/15654951</t>
  </si>
  <si>
    <t>https://linkinghub.elsevier.com/retrieve/pii/S0022-202X(15)32132-1</t>
  </si>
  <si>
    <t>17274780</t>
  </si>
  <si>
    <t>['Lan Ma H', 'Metze D', 'Luger TA', 'Steinhoff M']</t>
  </si>
  <si>
    <t>Successful treatment of generalized eruptive histiocytoma with PUVA</t>
  </si>
  <si>
    <t>5(2):131-4</t>
  </si>
  <si>
    <t>https://pubmed.ncbi.nlm.nih.gov/17274780</t>
  </si>
  <si>
    <t>https://onlinelibrary.wiley.com/doi/10.1111/j.1610-0387.2007.06178.x</t>
  </si>
  <si>
    <t>11841560</t>
  </si>
  <si>
    <t>['Shpacovitch VM', 'Brzoska T', 'Buddenkotte J', 'Stroh C', 'Sommerhoff CP', 'Ansel JC', 'Schulze-Osthoff K', 'Bunnett NW', 'Luger TA', 'Steinhoff M']</t>
  </si>
  <si>
    <t>Agonists of proteinase-activated receptor 2 induce cytokine release and activation of nuclear transcription factor kappaB in human dermal microvascular endothelial cells</t>
  </si>
  <si>
    <t>118(2):380-5</t>
  </si>
  <si>
    <t>https://pubmed.ncbi.nlm.nih.gov/11841560</t>
  </si>
  <si>
    <t>https://linkinghub.elsevier.com/retrieve/pii/S0022-202X(15)41577-5</t>
  </si>
  <si>
    <t>20703245</t>
  </si>
  <si>
    <t>['Briot A', 'Lacroix M', 'Robin A', 'Steinhoff M', 'Deraison C', 'Hovnanian A']</t>
  </si>
  <si>
    <t>Par2 inactivation inhibits early production of TSLP, but not cutaneous inflammation, in Netherton syndrome adult mouse model</t>
  </si>
  <si>
    <t>12-Aug-2010</t>
  </si>
  <si>
    <t>130(12):2736-42</t>
  </si>
  <si>
    <t>https://pubmed.ncbi.nlm.nih.gov/20703245</t>
  </si>
  <si>
    <t>https://linkinghub.elsevier.com/retrieve/pii/S0022-202X(15)34629-7</t>
  </si>
  <si>
    <t>17721608</t>
  </si>
  <si>
    <t>['Goerge T', 'Kleinerüschkamp F', 'Barg A', 'Schnaeker EM', 'Huck V', 'Schneider MF', 'Steinhoff M', 'Schneider SW']</t>
  </si>
  <si>
    <t>Microfluidic reveals generation of platelet-strings on tumor-activated endothelium</t>
  </si>
  <si>
    <t>Aug-2007</t>
  </si>
  <si>
    <t xml:space="preserve"> Thrombosis and haemostasis  </t>
  </si>
  <si>
    <t>98(2):283-6</t>
  </si>
  <si>
    <t>https://pubmed.ncbi.nlm.nih.gov/17721608</t>
  </si>
  <si>
    <t>16565494</t>
  </si>
  <si>
    <t>['Holzhausen M', 'Spolidorio LC', 'Ellen RP', 'Jobin MC', 'Steinhoff M', 'Andrade-Gordon P', 'Vergnolle N']</t>
  </si>
  <si>
    <t>Protease-activated receptor-2 activation: a major role in the pathogenesis of Porphyromonas gingivalis infection</t>
  </si>
  <si>
    <t xml:space="preserve"> The American journal of pathology  </t>
  </si>
  <si>
    <t>168(4):1189-99</t>
  </si>
  <si>
    <t>https://pubmed.ncbi.nlm.nih.gov/16565494</t>
  </si>
  <si>
    <t>https://linkinghub.elsevier.com/retrieve/pii/S0002-9440(10)62697-1</t>
  </si>
  <si>
    <t>16470180</t>
  </si>
  <si>
    <t>['Moormann C', 'Artuc M', 'Pohl E', 'Varga G', 'Buddenkotte J', 'Vergnolle N', 'Brehler R', 'Henz BM', 'Schneider SW', 'Luger TA', 'Steinhoff M']</t>
  </si>
  <si>
    <t>Functional characterization and expression analysis of the proteinase-activated receptor-2 in human cutaneous mast cells</t>
  </si>
  <si>
    <t>126(4):746-55</t>
  </si>
  <si>
    <t>https://pubmed.ncbi.nlm.nih.gov/16470180</t>
  </si>
  <si>
    <t>https://linkinghub.elsevier.com/retrieve/pii/S0022-202X(15)32828-1</t>
  </si>
  <si>
    <t>18039931</t>
  </si>
  <si>
    <t>['Padilla BE', 'Cottrell GS', 'Roosterman D', 'Pikios S', 'Muller L', 'Steinhoff M', 'Bunnett NW']</t>
  </si>
  <si>
    <t>Endothelin-converting enzyme-1 regulates endosomal sorting of calcitonin receptor-like receptor and beta-arrestins</t>
  </si>
  <si>
    <t>3-Dec-2007</t>
  </si>
  <si>
    <t>26-Nov-2007</t>
  </si>
  <si>
    <t xml:space="preserve"> The Journal of cell biology  </t>
  </si>
  <si>
    <t>179(5):981-97</t>
  </si>
  <si>
    <t>https://pubmed.ncbi.nlm.nih.gov/18039931</t>
  </si>
  <si>
    <t>https://europepmc.org/abstract/MED/18039931</t>
  </si>
  <si>
    <t>36717905</t>
  </si>
  <si>
    <t>['Maalej KM', 'Merhi M', 'Inchakalody VP', 'Mestiri S', 'Alam M', 'Maccalli C', 'Cherif H', 'Uddin S', 'Steinhoff M', 'Marincola FM', 'Dermime S']</t>
  </si>
  <si>
    <t>CAR-cell therapy in the era of solid tumor treatment: current challenges and emerging therapeutic advances</t>
  </si>
  <si>
    <t>30-Jan-2023</t>
  </si>
  <si>
    <t xml:space="preserve"> Molecular cancer  </t>
  </si>
  <si>
    <t>22(1):20</t>
  </si>
  <si>
    <t xml:space="preserve"> Journal Article | Research Support, Non-U.S. Gov't | Review</t>
  </si>
  <si>
    <t>https://pubmed.ncbi.nlm.nih.gov/36717905</t>
  </si>
  <si>
    <t>https://molecular-cancer.biomedcentral.com/articles/10.1186/s12943-023-01723-z</t>
  </si>
  <si>
    <t>18025475</t>
  </si>
  <si>
    <t>['Pivarcsi A', 'Müller A', 'Hippe A', 'Rieker J', 'van Lierop A', 'Steinhoff M', 'Seeliger S', 'Kubitza R', 'Pippirs U', 'Meller S', 'Gerber PA', 'Liersch R', 'Buenemann E', 'Sonkoly E', 'Wiesner U', 'Hoffmann TK', 'Schneider L', 'Piekorz R', 'Enderlein E', 'Reifenberger J', 'Rohr UP', 'Haas R', 'Boukamp P', 'Haase I', 'Nürnberg B', 'Ruzicka T', 'Zlotnik A', 'Homey B']</t>
  </si>
  <si>
    <t>Tumor immune escape by the loss of homeostatic chemokine expression</t>
  </si>
  <si>
    <t>27-Nov-2007</t>
  </si>
  <si>
    <t>19-Nov-2007</t>
  </si>
  <si>
    <t xml:space="preserve"> Proceedings of the National Academy of Sciences of the United States of America  </t>
  </si>
  <si>
    <t>104(48):19055-60</t>
  </si>
  <si>
    <t>https://pubmed.ncbi.nlm.nih.gov/18025475</t>
  </si>
  <si>
    <t>https://www.pnas.org/doi/10.1073/pnas.0705673104?url_ver=Z39.88-2003&amp;rfr_id=ori:rid:crossref.org&amp;rfr_dat=cr_pub  0pubmed</t>
  </si>
  <si>
    <t>22461388</t>
  </si>
  <si>
    <t>['Kwapiszewska G', 'Markart P', 'Dahal BK', 'Kojonazarov B', 'Marsh LM', 'Schermuly RT', 'Taube C', 'Meinhardt A', 'Ghofrani HA', 'Steinhoff M', 'Seeger W', 'Preissner KT', 'Olschewski A', 'Weissmann N', 'Wygrecka M']</t>
  </si>
  <si>
    <t>PAR-2 inhibition reverses experimental pulmonary hypertension</t>
  </si>
  <si>
    <t>27-Apr-2012</t>
  </si>
  <si>
    <t xml:space="preserve"> Circulation research  </t>
  </si>
  <si>
    <t>110(9):1179-91</t>
  </si>
  <si>
    <t>https://pubmed.ncbi.nlm.nih.gov/22461388</t>
  </si>
  <si>
    <t>https://www.ahajournals.org/doi/10.1161/CIRCRESAHA.111.257568?url_ver=Z39.88-2003&amp;rfr_id=ori:rid:crossref.org&amp;rfr_dat=cr_pub  0pubmed</t>
  </si>
  <si>
    <t>16849335</t>
  </si>
  <si>
    <t>['Cottrell GS', 'Padilla B', 'Pikios S', 'Roosterman D', 'Steinhoff M', 'Gehringer D', 'Grady EF', 'Bunnett NW']</t>
  </si>
  <si>
    <t>Ubiquitin-dependent down-regulation of the neurokinin-1 receptor</t>
  </si>
  <si>
    <t>22-Sep-2006</t>
  </si>
  <si>
    <t>17-Jul-2006</t>
  </si>
  <si>
    <t xml:space="preserve"> The Journal of biological chemistry  R</t>
  </si>
  <si>
    <t>281(38):27773-83</t>
  </si>
  <si>
    <t xml:space="preserve"> Journal Article | Research Support, N.I.H., Extramural</t>
  </si>
  <si>
    <t>https://pubmed.ncbi.nlm.nih.gov/16849335</t>
  </si>
  <si>
    <t>https://linkinghub.elsevier.com/retrieve/pii/S0021-9258(19)58062-0</t>
  </si>
  <si>
    <t>17310067</t>
  </si>
  <si>
    <t>['Cottrell GS', 'Padilla B', 'Pikios S', 'Roosterman D', 'Steinhoff M', 'Grady EF', 'Bunnett NW']</t>
  </si>
  <si>
    <t>Post-endocytic sorting of calcitonin receptor-like receptor and receptor activity-modifying protein 1</t>
  </si>
  <si>
    <t>20-Apr-2007</t>
  </si>
  <si>
    <t>19-Feb-2007</t>
  </si>
  <si>
    <t>282(16):12260-71</t>
  </si>
  <si>
    <t>https://pubmed.ncbi.nlm.nih.gov/17310067</t>
  </si>
  <si>
    <t>https://linkinghub.elsevier.com/retrieve/pii/S0021-9258(19)58208-4</t>
  </si>
  <si>
    <t>21878523</t>
  </si>
  <si>
    <t>['Pelayo JC', 'Poole DP', 'Steinhoff M', 'Cottrell GS', 'Bunnett NW']</t>
  </si>
  <si>
    <t>Endothelin-converting enzyme-1 regulates trafficking and signalling of the neurokinin 1 receptor in endosomes of myenteric neurones</t>
  </si>
  <si>
    <t>1-Nov-2011</t>
  </si>
  <si>
    <t>30-Aug-2011</t>
  </si>
  <si>
    <t xml:space="preserve"> The Journal of physiology  </t>
  </si>
  <si>
    <t>589(Pt 21):5213-30</t>
  </si>
  <si>
    <t>https://pubmed.ncbi.nlm.nih.gov/21878523</t>
  </si>
  <si>
    <t>https://www.ncbi.nlm.nih.gov/pmc/articles/pmid/21878523/</t>
  </si>
  <si>
    <t>23558009</t>
  </si>
  <si>
    <t>['Cattaruzza F', 'Johnson C', 'Leggit A', 'Grady E', 'Schenk AK', 'Cevikbas F', 'Cedron W', 'Bondada S', 'Kirkwood R', 'Malone B', 'Steinhoff M', 'Bunnett N', 'Kirkwood KS']</t>
  </si>
  <si>
    <t>Transient receptor potential ankyrin 1 mediates chronic pancreatitis pain in mice</t>
  </si>
  <si>
    <t>1-Jun-2013</t>
  </si>
  <si>
    <t>4-Apr-2013</t>
  </si>
  <si>
    <t xml:space="preserve"> American journal of physiology. Gastrointestinal and liver physiology  </t>
  </si>
  <si>
    <t>304(11):G1002-12</t>
  </si>
  <si>
    <t>https://pubmed.ncbi.nlm.nih.gov/23558009</t>
  </si>
  <si>
    <t>https://journals.physiology.org/doi/10.1152/ajpgi.00005.2013?url_ver=Z39.88-2003&amp;rfr_id=ori:rid:crossref.org&amp;rfr_dat=cr_pub  0pubmed</t>
  </si>
  <si>
    <t>16885380</t>
  </si>
  <si>
    <t>['Goerge T', 'Barg A', 'Schnaeker EM', 'Poppelmann B', 'Shpacovitch V', 'Rattenholl A', 'Maaser C', 'Luger TA', 'Steinhoff M', 'Schneider SW']</t>
  </si>
  <si>
    <t>Tumor-derived matrix metalloproteinase-1 targets endothelial proteinase-activated receptor 1 promoting endothelial cell activation</t>
  </si>
  <si>
    <t xml:space="preserve"> Cancer research  R</t>
  </si>
  <si>
    <t>66(15):7766-74</t>
  </si>
  <si>
    <t>https://pubmed.ncbi.nlm.nih.gov/16885380</t>
  </si>
  <si>
    <t>https://aacrjournals.org/cancerres/article-lookup/doi/10.1158/0008-5472.CAN-05-3897</t>
  </si>
  <si>
    <t>12133973</t>
  </si>
  <si>
    <t>['Vergnolle N', 'Derian CK', "D'Andrea MR", 'Steinhoff M', 'Andrade-Gordon P']</t>
  </si>
  <si>
    <t>Characterization of thrombin-induced leukocyte rolling and adherence: a potential proinflammatory role for proteinase-activated receptor-4</t>
  </si>
  <si>
    <t>1-Aug-2002</t>
  </si>
  <si>
    <t xml:space="preserve"> Journal of immunology (Baltimore, Md. : )  R</t>
  </si>
  <si>
    <t>169(3):1467-73</t>
  </si>
  <si>
    <t>https://pubmed.ncbi.nlm.nih.gov/12133973</t>
  </si>
  <si>
    <t>https://journals.aai.org/jimmunol/article-lookup/doi/10.4049/jimmunol.169.3.1467</t>
  </si>
  <si>
    <t>15128739</t>
  </si>
  <si>
    <t>['Roosterman D', 'Cottrell GS', 'Schmidlin F', 'Steinhoff M', 'Bunnett NW']</t>
  </si>
  <si>
    <t>Recycling and resensitization of the neurokinin 1 receptor. Influence of agonist concentration and Rab GTPases</t>
  </si>
  <si>
    <t>16-Jul-2004</t>
  </si>
  <si>
    <t>5-May-2004</t>
  </si>
  <si>
    <t>279(29):30670-9</t>
  </si>
  <si>
    <t>https://pubmed.ncbi.nlm.nih.gov/15128739</t>
  </si>
  <si>
    <t>https://linkinghub.elsevier.com/retrieve/pii/S0021-9258(19)71088-6</t>
  </si>
  <si>
    <t>18453611</t>
  </si>
  <si>
    <t>['Feld M', 'Shpacovitch VM', 'Ehrhardt C', 'Kerkhoff C', 'Hollenberg MD', 'Vergnolle N', 'Ludwig S', 'Steinhoff M']</t>
  </si>
  <si>
    <t>Agonists of proteinase-activated receptor-2 enhance IFN-gamma-inducible effects on human monocytes: role in influenza A infection</t>
  </si>
  <si>
    <t>15-May-2008</t>
  </si>
  <si>
    <t>180(10):6903-10</t>
  </si>
  <si>
    <t>https://pubmed.ncbi.nlm.nih.gov/18453611</t>
  </si>
  <si>
    <t>https://journals.aai.org/jimmunol/article-lookup/doi/10.4049/jimmunol.180.10.6903</t>
  </si>
  <si>
    <t>17592116</t>
  </si>
  <si>
    <t>['Roosterman D', 'Cottrell GS', 'Padilla BE', 'Muller L', 'Eckman CB', 'Bunnett NW', 'Steinhoff M']</t>
  </si>
  <si>
    <t>Endothelin-converting enzyme 1 degrades neuropeptides in endosomes to control receptor recycling</t>
  </si>
  <si>
    <t>25-Jun-2007</t>
  </si>
  <si>
    <t>104(28):11838-43</t>
  </si>
  <si>
    <t>https://pubmed.ncbi.nlm.nih.gov/17592116</t>
  </si>
  <si>
    <t>https://www.pnas.org/doi/10.1073/pnas.0701910104?url_ver=Z39.88-2003&amp;rfr_id=ori:rid:crossref.org&amp;rfr_dat=cr_pub  0pubmed</t>
  </si>
  <si>
    <t>24171176</t>
  </si>
  <si>
    <t>['Feld M', 'Shpacovitch V', 'Ehrhardt C', 'Fastrich M', 'Goerge T', 'Ludwig S', 'Steinhoff M']</t>
  </si>
  <si>
    <t>Proteinase-activated receptor-2 agonist activates anti-influenza mechanisms and modulates IFNγ-induced antiviral pathways in human neutrophils</t>
  </si>
  <si>
    <t>22-Sep-2013</t>
  </si>
  <si>
    <t xml:space="preserve"> BioMed research international  </t>
  </si>
  <si>
    <t>2013:879080</t>
  </si>
  <si>
    <t>https://pubmed.ncbi.nlm.nih.gov/24171176</t>
  </si>
  <si>
    <t>https://europepmc.org/abstract/MED/24171176</t>
  </si>
  <si>
    <t>37197774</t>
  </si>
  <si>
    <t>['Santer M', 'Layton A']</t>
  </si>
  <si>
    <t>What do we know about prescribing spironolactone for acne?</t>
  </si>
  <si>
    <t>17-May-2023</t>
  </si>
  <si>
    <t xml:space="preserve"> BMJ (Clinical research ed.)  </t>
  </si>
  <si>
    <t>381:1114</t>
  </si>
  <si>
    <t>https://pubmed.ncbi.nlm.nih.gov/37197774</t>
  </si>
  <si>
    <t>https://www.bmj.com/lookup/pmidlookup?view=long&amp;pmid=37197774</t>
  </si>
  <si>
    <t>25428805</t>
  </si>
  <si>
    <t>['Ono M', 'Tanaka RJ', 'Kano M']</t>
  </si>
  <si>
    <t>Visualisation of the T cell differentiation programme by Canonical Correspondence Analysis of transcriptomes</t>
  </si>
  <si>
    <t xml:space="preserve"> BMC genomics  </t>
  </si>
  <si>
    <t>15(1):1028</t>
  </si>
  <si>
    <t>https://pubmed.ncbi.nlm.nih.gov/25428805</t>
  </si>
  <si>
    <t>https://bmcgenomics.biomedcentral.com/articles/10.1186/1471-2164-15-1028</t>
  </si>
  <si>
    <t>17688887</t>
  </si>
  <si>
    <t>['Kimura H', 'Okano H', 'Tanaka RJ']</t>
  </si>
  <si>
    <t>Stochastic approach to molecular interactions and computational theory of metabolic and genetic regulations</t>
  </si>
  <si>
    <t>21-Oct-2007</t>
  </si>
  <si>
    <t>4-Jul-2007</t>
  </si>
  <si>
    <t xml:space="preserve"> Journal of theoretical biology  </t>
  </si>
  <si>
    <t>248(4):590-607</t>
  </si>
  <si>
    <t>https://pubmed.ncbi.nlm.nih.gov/17688887</t>
  </si>
  <si>
    <t>https://linkinghub.elsevier.com/retrieve/pii/S0022-5193(07)00296-2</t>
  </si>
  <si>
    <t>23301083</t>
  </si>
  <si>
    <t>['Ono M', 'Tanaka RJ', 'Kano M', 'Sugiman T']</t>
  </si>
  <si>
    <t>Visualising the cross-level relationships between pathological and physiological processes and gene expression: analyses of haematological diseases</t>
  </si>
  <si>
    <t xml:space="preserve"> PloS one  </t>
  </si>
  <si>
    <t>8(1):e53544</t>
  </si>
  <si>
    <t>https://pubmed.ncbi.nlm.nih.gov/23301083</t>
  </si>
  <si>
    <t>https://europepmc.org/abstract/MED/23301083</t>
  </si>
  <si>
    <t>23543872</t>
  </si>
  <si>
    <t>['Ejaz N', 'Krapp HG', 'Tanaka RJ']</t>
  </si>
  <si>
    <t>Closed-loop response properties of a visual interneuron involved in fly optomotor control</t>
  </si>
  <si>
    <t xml:space="preserve"> Frontiers in neural circuits  </t>
  </si>
  <si>
    <t>7:50</t>
  </si>
  <si>
    <t xml:space="preserve"> Journal Article | Research Support, Non-U.S. Gov't | Research Support, U.S. Gov't, Non-P.H.S.</t>
  </si>
  <si>
    <t>https://pubmed.ncbi.nlm.nih.gov/23543872</t>
  </si>
  <si>
    <t>https://europepmc.org/abstract/MED/23543872</t>
  </si>
  <si>
    <t>22363437</t>
  </si>
  <si>
    <t>['Schley D', 'Tanaka RJ', 'Leungchavaphongse K', 'Shahrezaei V', 'Ward J', 'Grant C', 'Charleston B', 'Rhodes CJ']</t>
  </si>
  <si>
    <t>Modelling the influence of foot-and-mouth disease vaccine antigen stability and dose on the bovine immune response</t>
  </si>
  <si>
    <t>17-Feb-2012</t>
  </si>
  <si>
    <t>7(2):e30435</t>
  </si>
  <si>
    <t>https://pubmed.ncbi.nlm.nih.gov/22363437</t>
  </si>
  <si>
    <t>https://europepmc.org/abstract/MED/22363437</t>
  </si>
  <si>
    <t>11886757</t>
  </si>
  <si>
    <t>['Rand JD', 'Danby SG', 'Greenway DL', 'England RR']</t>
  </si>
  <si>
    <t>Increased expression of the multidrug efflux genes acrAB occurs during slow growth of Escherichia coli</t>
  </si>
  <si>
    <t>22-Jan-2002</t>
  </si>
  <si>
    <t xml:space="preserve"> FEMS microbiology letters  </t>
  </si>
  <si>
    <t>207(1):91-5</t>
  </si>
  <si>
    <t>https://pubmed.ncbi.nlm.nih.gov/11886757</t>
  </si>
  <si>
    <t>https://academic.oup.com/femsle/article-lookup/doi/10.1111/j.1574-6968.2002.tb11034.x</t>
  </si>
  <si>
    <t>30040513</t>
  </si>
  <si>
    <t>['Albanese G', 'Mohandas P', 'Wells L', 'Ravenscroft J', 'Srinivasan J', 'Thomas S', 'Taylor T', 'Tambe K']</t>
  </si>
  <si>
    <t>Orbital infantile haemangioma: radiological features and treatment - case series and literature review</t>
  </si>
  <si>
    <t>24-Jul-2018</t>
  </si>
  <si>
    <t xml:space="preserve"> Orbit (Amsterdam, Netherlands)  </t>
  </si>
  <si>
    <t>38(1):67-71</t>
  </si>
  <si>
    <t xml:space="preserve"> Case Reports | Journal Article | Review</t>
  </si>
  <si>
    <t>https://pubmed.ncbi.nlm.nih.gov/30040513</t>
  </si>
  <si>
    <t>https://www.tandfonline.com/doi/full/10.1080/01676830.2018.1501397</t>
  </si>
  <si>
    <t>32198148</t>
  </si>
  <si>
    <t>['Mohandas P', 'Lowden M', 'Varma S']</t>
  </si>
  <si>
    <t>Bowen's disease</t>
  </si>
  <si>
    <t>20-Mar-2020</t>
  </si>
  <si>
    <t>368:m813</t>
  </si>
  <si>
    <t>https://pubmed.ncbi.nlm.nih.gov/32198148</t>
  </si>
  <si>
    <t>https://www.bmj.com/lookup/pmidlookup?view=long&amp;pmid=32198148</t>
  </si>
  <si>
    <t>Dec-1991</t>
  </si>
  <si>
    <t>29883787</t>
  </si>
  <si>
    <t>['Gregson CL', 'Newell F', 'Leo PJ', 'Clark GR', 'Paternoster L', 'Marshall M', 'Forgetta V', 'Morris JA', 'Ge B', 'Bao X', 'Duncan Bassett JH', 'Williams GR', 'Youlten SE', 'Croucher PI', 'Davey Smith G', 'Evans DM', 'Kemp JP', 'Brown MA', 'Tobias JH', 'Duncan EL']</t>
  </si>
  <si>
    <t>Genome-wide association study of extreme high bone mass: Contribution of common genetic variation to extreme BMD phenotypes and potential novel BMD-associated genes</t>
  </si>
  <si>
    <t xml:space="preserve"> Bone  </t>
  </si>
  <si>
    <t>114:62-71</t>
  </si>
  <si>
    <t xml:space="preserve"> Journal Article | Multicenter Study | Observational Study | Research Support, Non-U.S. Gov't</t>
  </si>
  <si>
    <t>https://pubmed.ncbi.nlm.nih.gov/29883787</t>
  </si>
  <si>
    <t>https://www.clinicalkey.com/content/playBy/pii?v=S8756-3282(18)30221-7</t>
  </si>
  <si>
    <t>25012420</t>
  </si>
  <si>
    <t>['Sallis H', 'Steer C', 'Paternoster L', 'Davey Smith G', 'Evans J']</t>
  </si>
  <si>
    <t>Perinatal depression and omega-3 fatty acids: a Mendelian randomisation study</t>
  </si>
  <si>
    <t>9-May-2014</t>
  </si>
  <si>
    <t xml:space="preserve"> Journal of affective disorders  </t>
  </si>
  <si>
    <t>166(100):124-31</t>
  </si>
  <si>
    <t>https://pubmed.ncbi.nlm.nih.gov/25012420</t>
  </si>
  <si>
    <t>https://www.clinicalkey.com/content/playBy/pii?v=S0165-0327(14)00271-7</t>
  </si>
  <si>
    <t>24974252</t>
  </si>
  <si>
    <t>['Vimaleswaran KS', 'Cavadino A', 'Berry DJ', 'Jorde R', 'Dieffenbach AK', 'Lu C', 'Alves AC', 'Heerspink HJ', 'Tikkanen E', 'Eriksson J', 'Wong A', 'Mangino M', 'Jablonski KA', 'Nolte IM', 'Houston DK', 'Ahluwalia TS', 'van der Most PJ', 'Pasko D', 'Zgaga L', 'Thiering E', 'Vitart V', 'Fraser RM', 'Huffman JE', 'de Boer RA', 'Schöttker B', 'Saum KU', 'McCarthy MI', 'Dupuis J', 'Herzig KH', 'Sebert S', 'Pouta A', 'Laitinen J', 'Kleber ME', 'Navis G', 'Lorentzon M', 'Jameson K', 'Arden N', 'Cooper JA', 'Acharya J', 'Hardy R', 'Raitakari O', 'Ripatti S', 'Billings LK', 'Lahti J', 'Osmond C', 'Penninx BW', 'Rejnmark L', 'Lohman KK', 'Paternoster L', 'Stolk RP', 'Hernandez DG', 'Byberg L', 'Hagström E', 'Melhus H', 'Ingelsson E', 'Mellström D', 'Ljunggren O', 'Tzoulaki I', 'McLachlan S', 'Theodoratou E', 'Tiesler CM', 'Jula A', 'Navarro P', 'Wright AF', 'Polasek O', 'Wilson JF', 'Rudan I', 'Salomaa V', 'Heinrich J', 'Campbell H', 'Price JF', 'Karlsson M', 'Lind L', 'Michaëlsson K', 'Bandinelli S', 'Frayling TM', 'Hartman CA', 'Sørensen TI', 'Kritchevsky SB', 'Langdahl BL', 'Eriksson JG', 'Florez JC', 'Spector TD', 'Lehtimäki T', 'Kuh D', 'Humphries SE', 'Cooper C', 'Ohlsson C', 'März W', 'de Borst MH', 'Kumari M', 'Kivimaki M', 'Wang TJ', 'Power C', 'Brenner H', 'Grimnes G', 'van der Harst P', 'Snieder H', 'Hingorani AD', 'Pilz S', 'Whittaker JC', 'Järvelin MR', 'Hyppönen E']</t>
  </si>
  <si>
    <t>Association of vitamin D status with arterial blood pressure and hypertension risk: a mendelian randomisation study</t>
  </si>
  <si>
    <t>25-Jun-2014</t>
  </si>
  <si>
    <t xml:space="preserve"> The lancet. Diabetes &amp; endocrinology  </t>
  </si>
  <si>
    <t>2(9):719-29</t>
  </si>
  <si>
    <t xml:space="preserve"> Journal Article | Meta-Analysis | Research Support, N.I.H., Intramural | Research Support, Non-U.S. Gov't</t>
  </si>
  <si>
    <t>https://pubmed.ncbi.nlm.nih.gov/24974252</t>
  </si>
  <si>
    <t>https://www.clinicalkey.com/content/playBy/pii?v=S2213-8587(14)70113-5</t>
  </si>
  <si>
    <t>21931568</t>
  </si>
  <si>
    <t>['Geller F', 'Feenstra B', 'Zhang H', 'Shaffer JR', 'Hansen T', 'Esserlind AL', 'Boyd HA', 'Nohr EA', 'Timpson NJ', 'Fatemifar G', 'Paternoster L', 'Evans DM', 'Weyant RJ', 'Levy SM', 'Lathrop M', 'Smith GD', 'Murray JC', 'Olesen J', 'Werge T', 'Marazita ML', 'Sørensen TI', 'Melbye M']</t>
  </si>
  <si>
    <t>Genome-wide association study identifies four loci associated with eruption of permanent teeth</t>
  </si>
  <si>
    <t xml:space="preserve"> PLoS genetics  </t>
  </si>
  <si>
    <t>7(9):e1002275</t>
  </si>
  <si>
    <t>https://pubmed.ncbi.nlm.nih.gov/21931568</t>
  </si>
  <si>
    <t>https://europepmc.org/abstract/MED/21931568</t>
  </si>
  <si>
    <t>26426971</t>
  </si>
  <si>
    <t>['Winkler TW', 'Justice AE', 'Graff M', 'Barata L', 'Feitosa MF', 'Chu S', 'Czajkowski J', 'Esko T', 'Fall T', 'Kilpeläinen TO', 'Lu Y', 'Mägi R', 'Mihailov E', 'Pers TH', 'Rüeger S', 'Teumer A', 'Ehret GB', 'Ferreira T', 'Heard-Costa NL', 'Karjalainen J', 'Lagou V', 'Mahajan A', 'Neinast MD', 'Prokopenko I', 'Simino J', 'Teslovich TM', 'Jansen R', 'Westra HJ', 'White CC', 'Absher D', 'Ahluwalia TS', 'Ahmad S', 'Albrecht E', 'Alves AC', 'Bragg-Gresham JL', 'de Craen AJ', 'Bis JC', 'Bonnefond A', 'Boucher G', 'Cadby G', 'Cheng YC', 'Chiang CW', 'Delgado G', 'Demirkan A', 'Dueker N', 'Eklund N', 'Eiriksdottir G', 'Eriksson J', 'Feenstra B', 'Fischer K', 'Frau F', 'Galesloot TE', 'Geller F', 'Goel A', 'Gorski M', 'Grammer TB', 'Gustafsson S', 'Haitjema S', 'Hottenga JJ', 'Huffman JE', 'Jackson AU', 'Jacobs KB', 'Johansson Å', 'Kaakinen M', 'Kleber ME', 'Lahti J', 'Mateo Leach I', 'Lehne B', 'Liu Y', 'Lo KS', 'Lorentzon M', 'Luan J', 'Madden PA', 'Mangino M', 'McKnight B', 'Medina-Gomez C', 'Monda KL', 'Montasser ME', 'Müller G', 'Müller-Nurasyid M', 'Nolte IM', 'Panoutsopoulou K', 'Pascoe L', 'Paternoster L', 'Rayner NW', 'Renström F', 'Rizzi F', 'Rose LM', 'Ryan KA', 'Salo P', 'Sanna S', 'Scharnagl H', 'Shi J', 'Smith AV', 'Southam L', 'Stančáková A', 'Steinthorsdottir V', 'Strawbridge RJ', 'Sung YJ', 'Tachmazidou I', 'Tanaka T', 'Thorleifsson G', 'Trompet S', 'Pervjakova N', 'Tyrer JP', 'Vandenput L', 'van der Laan SW', 'van der Velde N', 'van Setten J', 'van Vliet-Ostaptchouk JV', 'Verweij N', 'Vlachopoulou E', 'Waite LL', 'Wang SR', 'Wang Z', 'Wild SH', 'Willenborg C', 'Wilson JF', 'Wong A', 'Yang J', 'Yengo L', 'Yerges-Armstrong LM', 'Yu L', 'Zhang W', 'Zhao JH', 'Andersson EA', 'Bakker SJ', 'Baldassarre D', 'Banasik K', 'Barcella M', 'Barlassina C', 'Bellis C', 'Benaglio P', 'Blangero J', 'Blüher M', 'Bonnet F', 'Bonnycastle LL', 'Boyd HA', 'Bruinenberg M', 'Buchman AS', 'Campbell H', 'Chen YD', 'Chines PS', 'Claudi-Boehm S', 'Cole J', 'Collins FS', 'de Geus EJ', 'de Groot LC', 'Dimitriou M', 'Duan J', 'Enroth S', 'Eury E', 'Farmaki AE', 'Forouhi NG', 'Friedrich N', 'Gejman PV', 'Gigante B', 'Glorioso N', 'Go AS', 'Gottesman O', 'Gräßler J', 'Grallert H', 'Grarup N', 'Gu YM', 'Broer L', 'Ham AC', 'Hansen T', 'Harris TB', 'Hartman CA', 'Hassinen M', 'Hastie N', 'Hattersley AT', 'Heath AC', 'Henders AK', 'Hernandez D', 'Hillege H', 'Holmen O', 'Hovingh KG', 'Hui J', 'Husemoen LL', 'Hutri-Kähönen N', 'Hysi PG', 'Illig T', 'De Jager PL', 'Jalilzadeh S', 'Jørgensen T', 'Jukema JW', 'Juonala M', 'Kanoni S', 'Karaleftheri M', 'Khaw KT', 'Kinnunen L', 'Kittner SJ', 'Koenig W', 'Kolcic I', 'Kovacs P', 'Krarup NT', 'Kratzer W', 'Krüger J', 'Kuh D', 'Kumari M', 'Kyriakou T', 'Langenberg C', 'Lannfelt L', 'Lanzani C', 'Lotay V', 'Launer LJ', 'Leander K', 'Lindström J', 'Linneberg A', 'Liu YP', 'Lobbens S', 'Luben R', 'Lyssenko V', 'Männistö S', 'Magnusson PK', 'McArdle WL', 'Menni C', 'Merger S', 'Milani L', 'Montgomery GW', 'Morris AP', 'Narisu N', 'Nelis M', 'Ong KK', 'Palotie A', 'Pérusse L', 'Pichler I', 'Pilia MG', 'Pouta A', 'Rheinberger M', 'Ribel-Madsen R', 'Richards M', 'Rice KM', 'Rice TK', 'Rivolta C', 'Salomaa V', 'Sanders AR', 'Sarzynski MA', 'Scholtens S', 'Scott RA', 'Scott WR', 'Sebert S', 'Sengupta S', 'Sennblad B', 'Seufferlein T', 'Silveira A', 'Slagboom PE', 'Smit JH', 'Sparsø TH', 'Stirrups K', 'Stolk RP', 'Stringham HM', 'Swertz MA', 'Swift AJ', 'Syvänen AC', 'Tan ST', 'Thorand B', 'Tönjes A', 'Tremblay A', 'Tsafantakis E', 'van der Most PJ', 'Völker U', 'Vohl MC', 'Vonk JM', 'Waldenberger M', 'Walker RW', 'Wennauer R', 'Widén E', 'Willemsen G', 'Wilsgaard T', 'Wright AF', 'Zillikens MC', 'van Dijk SC', 'van Schoor NM', 'Asselbergs FW', 'de Bakker PI', 'Beckmann JS', 'Beilby J', 'Bennett DA', 'Bergman RN', 'Bergmann S', 'Böger CA', 'Boehm BO', 'Boerwinkle E', 'Boomsma DI', 'Bornstein SR', 'Bottinger EP', 'Bouchard C', 'Chambers JC', 'Chanock SJ', 'Chasman DI', 'Cucca F', 'Cusi D', 'Dedoussis G', 'Erdmann J', 'Eriksson JG', 'Evans DA', 'de Faire U', 'Farrall M', 'Ferrucci L', 'Ford I', 'Franke L', 'Franks PW', 'Froguel P', 'Gansevoort RT', 'Gieger C', 'Grönberg H', 'Gudnason V', 'Gyllensten U', 'Hall P', 'Hamsten A', 'van der Harst P', 'Hayward C', 'Heliövaara M', 'Hengstenberg C', 'Hicks AA', 'Hingorani A', 'Hofman A', 'Hu F', 'Huikuri HV', 'Hveem K', 'James AL', 'Jordan JM', 'Jula A', 'Kähönen M', 'Kajantie E', 'Kathiresan S', 'Kiemeney LA', 'Kivimaki M', 'Knekt PB', 'Koistinen HA', 'Kooner JS', 'Koskinen S', 'Kuusisto J', 'Maerz W', 'Martin NG', 'Laakso M', 'Lakka TA', 'Lehtimäki T', 'Lettre G', 'Levinson DF', 'Lind L', 'Lokki ML', 'Mäntyselkä P', 'Melbye M', 'Metspalu A', 'Mitchell BD', 'Moll FL', 'Murray JC', 'Musk AW', 'Nieminen MS', 'Njølstad I', 'Ohlsson C', 'Oldehinkel AJ', 'Oostra BA', 'Palmer LJ', 'Pankow JS', 'Pasterkamp G', 'Pedersen NL', 'Pedersen O', 'Penninx BW', 'Perola M', 'Peters A', 'Polašek O', 'Pramstaller PP', 'Psaty BM', 'Qi L', 'Quertermous T', 'Raitakari OT', 'Rankinen T', 'Rauramaa R', 'Ridker PM', 'Rioux JD', 'Rivadeneira F', 'Rotter JI', 'Rudan I', 'den Ruijter HM', 'Saltevo J', 'Sattar N', 'Schunkert H', 'Schwarz PE', 'Shuldiner AR', 'Sinisalo J', 'Snieder H', 'Sørensen TI', 'Spector TD', 'Staessen JA', 'Stefania B', 'Thorsteinsdottir U', 'Stumvoll M', 'Tardif JC', 'Tremoli E', 'Tuomilehto J', 'Uitterlinden AG', 'Uusitupa M', 'Verbeek AL', 'Vermeulen SH', 'Viikari JS', 'Vitart V', 'Völzke H', 'Vollenweider P', 'Waeber G', 'Walker M', 'Wallaschofski H', 'Wareham NJ', 'Watkins H', 'Zeggini E', 'Chakravarti A', 'Clegg DJ', 'Cupples LA', 'Gordon-Larsen P', 'Jaquish CE', 'Rao DC', 'Abecasis GR', 'Assimes TL', 'Barroso I', 'Berndt SI', 'Boehnke M', 'Deloukas P', 'Fox CS', 'Groop LC', 'Hunter DJ', 'Ingelsson E', 'Kaplan RC', 'McCarthy MI', 'Mohlke KL', "O'Connell JR", 'Schlessinger D', 'Strachan DP', 'Stefansson K', 'van Duijn CM', 'Hirschhorn JN', 'Lindgren CM', 'Heid IM', 'North KE', 'Borecki IB', 'Kutalik Z', 'Loos RJ']</t>
  </si>
  <si>
    <t>The Influence of Age and Sex on Genetic Associations with Adult Body Size and Shape: A Large-Scale Genome-Wide Interaction Study</t>
  </si>
  <si>
    <t>1-Oct-2015</t>
  </si>
  <si>
    <t>11(10):e1005378</t>
  </si>
  <si>
    <t xml:space="preserve"> Journal Article | Meta-Analysis</t>
  </si>
  <si>
    <t>https://pubmed.ncbi.nlm.nih.gov/26426971</t>
  </si>
  <si>
    <t>https://air.unimi.it/handle/2434/450863</t>
  </si>
  <si>
    <t>25153607</t>
  </si>
  <si>
    <t>['Warrington NM', 'Tilling K', 'Howe LD', 'Paternoster L', 'Pennell CE', 'Wu YY', 'Briollais L']</t>
  </si>
  <si>
    <t>Robustness of the linear mixed effects model to error distribution assumptions and the consequences for genome-wide association studies</t>
  </si>
  <si>
    <t xml:space="preserve"> Statistical applications in genetics and molecular biology  </t>
  </si>
  <si>
    <t>13(5):567-87</t>
  </si>
  <si>
    <t>https://pubmed.ncbi.nlm.nih.gov/25153607</t>
  </si>
  <si>
    <t>https://www.degruyter.com/document/doi/10.1515/sagmb-2013-0066</t>
  </si>
  <si>
    <t>24204319</t>
  </si>
  <si>
    <t>['Evans DM', 'Brion MJ', 'Paternoster L', 'Kemp JP', 'McMahon G', 'Munafò M', 'Whitfield JB', 'Medland SE', 'Montgomery GW', 'Timpson NJ', 'St Pourcain B', 'Lawlor DA', 'Martin NG', 'Dehghan A', 'Hirschhorn J', 'Smith GD']</t>
  </si>
  <si>
    <t>Mining the human phenome using allelic scores that index biological intermediates</t>
  </si>
  <si>
    <t>31-Oct-2013</t>
  </si>
  <si>
    <t>9(10):e1003919</t>
  </si>
  <si>
    <t>https://pubmed.ncbi.nlm.nih.gov/24204319</t>
  </si>
  <si>
    <t>https://europepmc.org/abstract/MED/24204319</t>
  </si>
  <si>
    <t>34611950</t>
  </si>
  <si>
    <t>['Budu-Aggrey A', 'Joyce S', 'Davies NM', 'Paternoster L', 'Munafò MR', 'Brown SJ', 'Evans J', 'Sallis HM']</t>
  </si>
  <si>
    <t>Investigating the causal relationship between allergic disease and mental health</t>
  </si>
  <si>
    <t>5-Oct-2021</t>
  </si>
  <si>
    <t xml:space="preserve"> Clinical and experimental allergy : journal of the British Society for Allergy       and Clinical Immunology</t>
  </si>
  <si>
    <t>51(11):1449-1458</t>
  </si>
  <si>
    <t>https://pubmed.ncbi.nlm.nih.gov/34611950</t>
  </si>
  <si>
    <t>https://onlinelibrary.wiley.com/doi/10.1111/cea.14010</t>
  </si>
  <si>
    <t>26390057</t>
  </si>
  <si>
    <t>['Kato N', 'Loh M', 'Takeuchi F', 'Verweij N', 'Wang X', 'Zhang W', 'Kelly TN', 'Saleheen D', 'Lehne B', 'Leach IM', 'Drong AW', 'Abbott J', 'Wahl S', 'Tan ST', 'Scott WR', 'Campanella G', 'Chadeau-Hyam M', 'Afzal U', 'Ahluwalia TS', 'Bonder MJ', 'Chen P', 'Dehghan A', 'Edwards TL', 'Esko T', 'Go MJ', 'Harris SE', 'Hartiala J', 'Kasela S', 'Kasturiratne A', 'Khor CC', 'Kleber ME', 'Li H', 'Yu Mok Z', 'Nakatochi M', 'Sapari NS', 'Saxena R', 'Stewart AFR', 'Stolk L', 'Tabara Y', 'Teh AL', 'Wu Y', 'Wu JY', 'Zhang Y', 'Aits I', 'Da Silva Couto Alves A', 'Das S', 'Dorajoo R', 'Hopewell JC', 'Kim YK', 'Koivula RW', 'Luan J', 'Lyytikäinen LP', 'Nguyen QN', 'Pereira MA', 'Postmus I', 'Raitakari OT', 'Scannell Bryan M', 'Scott RA', 'Sorice R', 'Tragante V', 'Traglia M', 'White J', 'Yamamoto K', 'Zhang Y', 'Adair LS', 'Ahmed A', 'Akiyama K', 'Asif R', 'Aung T', 'Barroso I', 'Bjonnes A', 'Braun TR', 'Cai H', 'Chang LC', 'Chen CH', 'Cheng CY', 'Chong YS', 'Collins R', 'Courtney R', 'Davies G', 'Delgado G', 'Do LD', 'Doevendans PA', 'Gansevoort RT', 'Gao YT', 'Grammer TB', 'Grarup N', 'Grewal J', 'Gu D', 'Wander GS', 'Hartikainen AL', 'Hazen SL', 'He J', 'Heng CK', 'Hixson JE', 'Hofman A', 'Hsu C', 'Huang W', 'Husemoen LLN', 'Hwang JY', 'Ichihara S', 'Igase M', 'Isono M', 'Justesen JM', 'Katsuya T', 'Kibriya MG', 'Kim YJ', 'Kishimoto M', 'Koh WP', 'Kohara K', 'Kumari M', 'Kwek K', 'Lee NR', 'Lee J', 'Liao J', 'Lieb W', 'Liewald DCM', 'Matsubara T', 'Matsushita Y', 'Meitinger T', 'Mihailov E', 'Milani L', 'Mills R', 'Mononen N', 'Müller-Nurasyid M', 'Nabika T', 'Nakashima E', 'Ng HK', 'Nikus K', 'Nutile T', 'Ohkubo T', 'Ohnaka K', 'Parish S', 'Paternoster L', 'Peng H', 'Peters A', 'Pham ST', 'Pinidiyapathirage MJ', 'Rahman M', 'Rakugi H', 'Rolandsson O', 'Ann Rozario M', 'Ruggiero D', 'Sala CF', 'Sarju R', 'Shimokawa K', 'Snieder H', 'Sparsø T', 'Spiering W', 'Starr JM', 'Stott DJ', 'Stram DO', 'Sugiyama T', 'Szymczak S', 'Tang WHW', 'Tong L', 'Trompet S', 'Turjanmaa V', 'Ueshima H', 'Uitterlinden AG', 'Umemura S', 'Vaarasmaki M', 'van Dam RM', 'van Gilst WH', 'van Veldhuisen DJ', 'Viikari JS', 'Waldenberger M', 'Wang Y', 'Wang A', 'Wilson R', 'Wong TY', 'Xiang YB', 'Yamaguchi S', 'Ye X', 'Young RD', 'Young TL', 'Yuan JM', 'Zhou X', 'Asselbergs FW', 'Ciullo M', 'Clarke R', 'Deloukas P', 'Franke A', 'Franks PW', 'Franks S', 'Friedlander Y', 'Gross MD', 'Guo Z', 'Hansen T', 'Jarvelin MR', 'Jørgensen T', 'Jukema JW', 'Kähönen M', 'Kajio H', 'Kivimaki M', 'Lee JY', 'Lehtimäki T', 'Linneberg A', 'Miki T', 'Pedersen O', 'Samani NJ', 'Sørensen TIA', 'Takayanagi R', 'Toniolo D', 'Ahsan H', 'Allayee H', 'Chen YT', 'Danesh J', 'Deary IJ', 'Franco OH', 'Franke L', 'Heijman BT', 'Holbrook JD', 'Isaacs A', 'Kim BJ', 'Lin X', 'Liu J', 'März W', 'Metspalu A', 'Mohlke KL', 'Sanghera DK', 'Shu XO', 'van Meurs JBJ', 'Vithana E', 'Wickremasinghe AR', 'Wijmenga C', 'Wolffenbuttel BHW', 'Yokota M', 'Zheng W', 'Zhu D', 'Vineis P', 'Kyrtopoulos SA', 'Kleinjans JCS', 'McCarthy MI', 'Soong R', 'Gieger C', 'Scott J', 'Teo YY', 'He J', 'Elliott P', 'Tai ES', 'van der Harst P', 'Kooner JS', 'Chambers JC']</t>
  </si>
  <si>
    <t>Trans-ancestry genome-wide association study identifies 12 genetic loci influencing blood pressure and implicates a role for DNA methylation</t>
  </si>
  <si>
    <t>21-Sep-2015</t>
  </si>
  <si>
    <t xml:space="preserve"> Nature genetics  </t>
  </si>
  <si>
    <t>47(11):1282-1293</t>
  </si>
  <si>
    <t xml:space="preserve"> Journal Article | Research Support, N.I.H., Extramural | Research Support, Non-U.S. Gov't | Research Support, U.S. Gov't, P.H.S.</t>
  </si>
  <si>
    <t>https://pubmed.ncbi.nlm.nih.gov/26390057</t>
  </si>
  <si>
    <t>https://europepmc.org/abstract/MED/26390057</t>
  </si>
  <si>
    <t>31043758</t>
  </si>
  <si>
    <t>['Warrington NM', 'Beaumont RN', 'Horikoshi M', 'Day FR', 'Helgeland Ø', 'Laurin C', 'Bacelis J', 'Peng S', 'Hao K', 'Feenstra B', 'Wood AR', 'Mahajan A', 'Tyrrell J', 'Robertson NR', 'Rayner NW', 'Qiao Z', 'Moen GH', 'Vaudel M', 'Marsit CJ', 'Chen J', 'Nodzenski M', 'Schnurr TM', 'Zafarmand MH', 'Bradfield JP', 'Grarup N', 'Kooijman MN', 'Li-Gao R', 'Geller F', 'Ahluwalia TS', 'Paternoster L', 'Rueedi R', 'Huikari V', 'Hottenga JJ', 'Lyytikäinen LP', 'Cavadino A', 'Metrustry S', 'Cousminer DL', 'Wu Y', 'Thiering E', 'Wang CA', 'Have CT', 'Vilor-Tejedor N', 'Joshi PK', 'Painter JN', 'Ntalla I', 'Myhre R', 'Pitkänen N', 'van Leeuwen EM', 'Joro R', 'Lagou V', 'Richmond RC', 'Espinosa A', 'Barton SJ', 'Inskip HM', 'Holloway JW', 'Santa-Marina L', 'Estivill X', 'Ang W', 'Marsh JA', 'Reichetzeder C', 'Marullo L', 'Hocher B', 'Lunetta KL', 'Murabito JM', 'Relton CL', 'Kogevinas M', 'Chatzi L', 'Allard C', 'Bouchard L', 'Hivert MF', 'Zhang G', 'Muglia LJ', 'Heikkinen J', 'Morgen CS', 'van Kampen AHC', 'van Schaik BDC', 'Mentch FD', 'Langenberg C', 'Luan J', 'Scott RA', 'Zhao JH', 'Hemani G', 'Ring SM', 'Bennett AJ', 'Gaulton KJ', 'Fernandez-Tajes J', 'van Zuydam NR', 'Medina-Gomez C', 'de Haan HG', 'Rosendaal FR', 'Kutalik Z', 'Marques-Vidal P', 'Das S', 'Willemsen G', 'Mbarek H', 'Müller-Nurasyid M', 'Standl M', 'Appel EVR', 'Fonvig CE', 'Trier C', 'van Beijsterveldt CEM', 'Murcia M', 'Bustamante M', 'Bonas-Guarch S', 'Hougaard DM', 'Mercader JM', 'Linneberg A', 'Schraut KE', 'Lind PA', 'Medland SE', 'Shields BM', 'Knight BA', 'Chai JF', 'Panoutsopoulou K', 'Bartels M', 'Sánchez F', 'Stokholm J', 'Torrents D', 'Vinding RK', 'Willems SM', 'Atalay M', 'Chawes BL', 'Kovacs P', 'Prokopenko I', 'Tuke MA', 'Yaghootkar H', 'Ruth KS', 'Jones SE', 'Loh PR', 'Murray A', 'Weedon MN', 'Tönjes A', 'Stumvoll M', 'Michaelsen KF', 'Eloranta AM', 'Lakka TA', 'van Duijn CM', 'Kiess W', 'Körner A', 'Niinikoski H', 'Pahkala K', 'Raitakari OT', 'Jacobsson B', 'Zeggini E', 'Dedoussis GV', 'Teo YY', 'Saw SM', 'Montgomery GW', 'Campbell H', 'Wilson JF', 'Vrijkotte TGM', 'Vrijheid M', 'de Geus EJCN', 'Hayes MG', 'Kadarmideen HN', 'Holm JC', 'Beilin LJ', 'Pennell CE', 'Heinrich J', 'Adair LS', 'Borja JB', 'Mohlke KL', 'Eriksson JG', 'Widén EE', 'Hattersley AT', 'Spector TD', 'Kähönen M', 'Viikari JS', 'Lehtimäki T', 'Boomsma DI', 'Sebert S', 'Vollenweider P', 'Sørensen TIA', 'Bisgaard H', 'Bønnelykke K', 'Murray JC', 'Melbye M', 'Nohr EA', 'Mook-Kanamori DO', 'Rivadeneira F', 'Hofman A', 'Felix JF', 'Jaddoe VWV', 'Hansen T', 'Pisinger C', 'Vaag AA', 'Pedersen O', 'Uitterlinden AG', 'Järvelin MR', 'Power C', 'Hyppönen E', 'Scholtens DM', 'Lowe WL Jr', 'Davey Smith G', 'Timpson NJ', 'Morris AP', 'Wareham NJ', 'Hakonarson H', 'Grant SFA', 'Frayling TM', 'Lawlor DA', 'Njølstad PR', 'Johansson S', 'Ong KK', 'McCarthy MI', 'Perry JRB', 'Evans DM', 'Freathy RM']</t>
  </si>
  <si>
    <t>Maternal and fetal genetic effects on birth weight and their relevance to cardio-metabolic risk factors</t>
  </si>
  <si>
    <t>1-May-2019</t>
  </si>
  <si>
    <t>51(5):804-814</t>
  </si>
  <si>
    <t>https://pubmed.ncbi.nlm.nih.gov/31043758</t>
  </si>
  <si>
    <t>https://europepmc.org/abstract/MED/31043758</t>
  </si>
  <si>
    <t>23563607</t>
  </si>
  <si>
    <t>['Berndt SI', 'Gustafsson S', 'Mägi R', 'Ganna A', 'Wheeler E', 'Feitosa MF', 'Justice AE', 'Monda KL', 'Croteau-Chonka DC', 'Day FR', 'Esko T', 'Fall T', 'Ferreira T', 'Gentilini D', 'Jackson AU', 'Luan J', 'Randall JC', 'Vedantam S', 'Willer CJ', 'Winkler TW', 'Wood AR', 'Workalemahu T', 'Hu YJ', 'Lee SH', 'Liang L', 'Lin DY', 'Min JL', 'Neale BM', 'Thorleifsson G', 'Yang J', 'Albrecht E', 'Amin N', 'Bragg-Gresham JL', 'Cadby G', 'den Heijer M', 'Eklund N', 'Fischer K', 'Goel A', 'Hottenga JJ', 'Huffman JE', 'Jarick I', 'Johansson Å', 'Johnson T', 'Kanoni S', 'Kleber ME', 'König IR', 'Kristiansson K', 'Kutalik Z', 'Lamina C', 'Lecoeur C', 'Li G', 'Mangino M', 'McArdle WL', 'Medina-Gomez C', 'Müller-Nurasyid M', 'Ngwa JS', 'Nolte IM', 'Paternoster L', 'Pechlivanis S', 'Perola M', 'Peters MJ', 'Preuss M', 'Rose LM', 'Shi J', 'Shungin D', 'Smith AV', 'Strawbridge RJ', 'Surakka I', 'Teumer A', 'Trip MD', 'Tyrer J', 'Van Vliet-Ostaptchouk JV', 'Vandenput L', 'Waite LL', 'Zhao JH', 'Absher D', 'Asselbergs FW', 'Atalay M', 'Attwood AP', 'Balmforth AJ', 'Basart H', 'Beilby J', 'Bonnycastle LL', 'Brambilla P', 'Bruinenberg M', 'Campbell H', 'Chasman DI', 'Chines PS', 'Collins FS', 'Connell JM', 'Cookson WO', 'de Faire U', 'de Vegt F', 'Dei M', 'Dimitriou M', 'Edkins S', 'Estrada K', 'Evans DM', 'Farrall M', 'Ferrario MM', 'Ferrières J', 'Franke L', 'Frau F', 'Gejman PV', 'Grallert H', 'Grönberg H', 'Gudnason V', 'Hall AS', 'Hall P', 'Hartikainen AL', 'Hayward C', 'Heard-Costa NL', 'Heath AC', 'Hebebrand J', 'Homuth G', 'Hu FB', 'Hunt SE', 'Hyppönen E', 'Iribarren C', 'Jacobs KB', 'Jansson JO', 'Jula A', 'Kähönen M', 'Kathiresan S', 'Kee F', 'Khaw KT', 'Kivimäki M', 'Koenig W', 'Kraja AT', 'Kumari M', 'Kuulasmaa K', 'Kuusisto J', 'Laitinen JH', 'Lakka TA', 'Langenberg C', 'Launer LJ', 'Lind L', 'Lindström J', 'Liu J', 'Liuzzi A', 'Lokki ML', 'Lorentzon M', 'Madden PA', 'Magnusson PK', 'Manunta P', 'Marek D', 'März W', 'Mateo Leach I', 'McKnight B', 'Medland SE', 'Mihailov E', 'Milani L', 'Montgomery GW', 'Mooser V', 'Mühleisen TW', 'Munroe PB', 'Musk AW', 'Narisu N', 'Navis G', 'Nicholson G', 'Nohr EA', 'Ong KK', 'Oostra BA', 'Palmer CN', 'Palotie A', 'Peden JF', 'Pedersen N', 'Peters A', 'Polasek O', 'Pouta A', 'Pramstaller PP', 'Prokopenko I', 'Pütter C', 'Radhakrishnan A', 'Raitakari O', 'Rendon A', 'Rivadeneira F', 'Rudan I', 'Saaristo TE', 'Sambrook JG', 'Sanders AR', 'Sanna S', 'Saramies J', 'Schipf S', 'Schreiber S', 'Schunkert H', 'Shin SY', 'Signorini S', 'Sinisalo J', 'Skrobek B', 'Soranzo N', 'Stančáková A', 'Stark K', 'Stephens JC', 'Stirrups K', 'Stolk RP', 'Stumvoll M', 'Swift AJ', 'Theodoraki EV', 'Thorand B', 'Tregouet DA', 'Tremoli E', 'Van der Klauw MM', 'van Meurs JB', 'Vermeulen SH', 'Viikari J', 'Virtamo J', 'Vitart V', 'Waeber G', 'Wang Z', 'Widén E', 'Wild SH', 'Willemsen G', 'Winkelmann BR', 'Witteman JC', 'Wolffenbuttel BH', 'Wong A', 'Wright AF', 'Zillikens MC', 'Amouyel P', 'Boehm BO', 'Boerwinkle E', 'Boomsma DI', 'Caulfield MJ', 'Chanock SJ', 'Cupples LA', 'Cusi D', 'Dedoussis GV', 'Erdmann J', 'Eriksson JG', 'Franks PW', 'Froguel P', 'Gieger C', 'Gyllensten U', 'Hamsten A', 'Harris TB', 'Hengstenberg C', 'Hicks AA', 'Hingorani A', 'Hinney A', 'Hofman A', 'Hovingh KG', 'Hveem K', 'Illig T', 'Jarvelin MR', 'Jöckel KH', 'Keinanen-Kiukaanniemi SM', 'Kiemeney LA', 'Kuh D', 'Laakso M', 'Lehtimäki T', 'Levinson DF', 'Martin NG', 'Metspalu A', 'Morris AD', 'Nieminen MS', 'Njølstad I', 'Ohlsson C', 'Oldehinkel AJ', 'Ouwehand WH', 'Palmer LJ', 'Penninx B', 'Power C', 'Province MA', 'Psaty BM', 'Qi L', 'Rauramaa R', 'Ridker PM', 'Ripatti S', 'Salomaa V', 'Samani NJ', 'Snieder H', 'Sørensen TI', 'Spector TD', 'Stefansson K', 'Tönjes A', 'Tuomilehto J', 'Uitterlinden AG', 'Uusitupa M', 'van der Harst P', 'Vollenweider P', 'Wallaschofski H', 'Wareham NJ', 'Watkins H', 'Wichmann HE', 'Wilson JF', 'Abecasis GR', 'Assimes TL', 'Barroso I', 'Boehnke M', 'Borecki IB', 'Deloukas P', 'Fox CS', 'Frayling T', 'Groop LC', 'Haritunian T', 'Heid IM', 'Hunter D', 'Kaplan RC', 'Karpe F', 'Moffatt MF', 'Mohlke KL', "O'Connell JR", 'Pawitan Y', 'Schadt EE', 'Schlessinger D', 'Steinthorsdottir V', 'Strachan DP', 'Thorsteinsdottir U', 'van Duijn CM', 'Visscher PM', 'Di Blasio AM', 'Hirschhorn JN', 'Lindgren CM', 'Morris AP', 'Meyre D', 'Scherag A', 'McCarthy MI', 'Speliotes EK', 'North KE', 'Loos RJ', 'Ingelsson E']</t>
  </si>
  <si>
    <t>Genome-wide meta-analysis identifies 11 new loci for anthropometric traits and provides insights into genetic architecture</t>
  </si>
  <si>
    <t>7-Apr-2013</t>
  </si>
  <si>
    <t>45(5):501-12</t>
  </si>
  <si>
    <t xml:space="preserve"> Comparative Study | Journal Article | Research Support, N.I.H., Extramural | Research Support, Non-U.S. Gov't</t>
  </si>
  <si>
    <t>https://pubmed.ncbi.nlm.nih.gov/23563607</t>
  </si>
  <si>
    <t>https://europepmc.org/abstract/MED/23563607</t>
  </si>
  <si>
    <t>23415774</t>
  </si>
  <si>
    <t>['Northstone K', 'Guggenheim JA', 'Howe LD', 'Tilling K', 'Paternoster L', 'Kemp JP', 'McMahon G', 'Williams C']</t>
  </si>
  <si>
    <t>Body stature growth trajectories during childhood and the development of myopia</t>
  </si>
  <si>
    <t>14-Feb-2013</t>
  </si>
  <si>
    <t xml:space="preserve"> Ophthalmology  </t>
  </si>
  <si>
    <t>120(5):1064-73.e1</t>
  </si>
  <si>
    <t>https://pubmed.ncbi.nlm.nih.gov/23415774</t>
  </si>
  <si>
    <t>https://www.clinicalkey.com/content/playBy/pii?v=S0161-6420(12)01070-6</t>
  </si>
  <si>
    <t>32603359</t>
  </si>
  <si>
    <t>['Ferreira MAR', 'Vonk JM', 'Baurecht H', 'Marenholz I', 'Tian C', 'Hoffman JD', 'Helmer Q', 'Tillander A', 'Ullemar V', 'Lu Y', 'Grosche S', 'Rüschendorf F', 'Granell R', 'Brumpton BM', 'Fritsche LG', 'Bhatta L', 'Gabrielsen ME', 'Nielsen JB', 'Zhou W', 'Hveem K', 'Langhammer A', 'Holmen OL', 'Løset M', 'Abecasis GR', 'Willer CJ', 'Emami NC', 'Cavazos TB', 'Witte JS', 'Szwajda A', 'Hinds DA', 'Hübner N', 'Weidinger S', 'Magnusson PK', 'Jorgenson E', 'Karlsson R', 'Paternoster L', 'Boomsma DI', 'Almqvist C', 'Lee YA', 'Koppelman GH']</t>
  </si>
  <si>
    <t>Age-of-onset information helps identify 76 genetic variants associated with allergic disease</t>
  </si>
  <si>
    <t>16(6):e1008725</t>
  </si>
  <si>
    <t>https://pubmed.ncbi.nlm.nih.gov/32603359</t>
  </si>
  <si>
    <t>https://europepmc.org/abstract/MED/32603359</t>
  </si>
  <si>
    <t>28436984</t>
  </si>
  <si>
    <t>['Day FR', 'Thompson DJ', 'Helgason H', 'Chasman DI', 'Finucane H', 'Sulem P', 'Ruth KS', 'Whalen S', 'Sarkar AK', 'Albrecht E', 'Altmaier E', 'Amini M', 'Barbieri CM', 'Boutin T', 'Campbell A', 'Demerath E', 'Giri A', 'He C', 'Hottenga JJ', 'Karlsson R', 'Kolcic I', 'Loh PR', 'Lunetta KL', 'Mangino M', 'Marco B', 'McMahon G', 'Medland SE', 'Nolte IM', 'Noordam R', 'Nutile T', 'Paternoster L', 'Perjakova N', 'Porcu E', 'Rose LM', 'Schraut KE', 'Segrè AV', 'Smith AV', 'Stolk L', 'Teumer A', 'Andrulis IL', 'Bandinelli S', 'Beckmann MW', 'Benitez J', 'Bergmann S', 'Bochud M', 'Boerwinkle E', 'Bojesen SE', 'Bolla MK', 'Brand JS', 'Brauch H', 'Brenner H', 'Broer L', 'Brüning T', 'Buring JE', 'Campbell H', 'Catamo E', 'Chanock S', 'Chenevix-Trench G', 'Corre T', 'Couch FJ', 'Cousminer DL', 'Cox A', 'Crisponi L', 'Czene K', 'Davey Smith G', 'de Geus EJCN', 'de Mutsert R', 'De Vivo I', 'Dennis J', 'Devilee P', 'Dos-Santos-Silva I', 'Dunning AM', 'Eriksson JG', 'Fasching PA', 'Fernández-Rhodes L', 'Ferrucci L', 'Flesch-Janys D', 'Franke L', 'Gabrielson M', 'Gandin I', 'Giles GG', 'Grallert H', 'Gudbjartsson DF', 'Guénel P', 'Hall P', 'Hallberg E', 'Hamann U', 'Harris TB', 'Hartman CA', 'Heiss G', 'Hooning MJ', 'Hopper JL', 'Hu F', 'Hunter DJ', 'Ikram MA', 'Im HK', 'Järvelin MR', 'Joshi PK', 'Karasik D', 'Kellis M', 'Kutalik Z', 'LaChance G', 'Lambrechts D', 'Langenberg C', 'Launer LJ', 'Laven JSE', 'Lenarduzzi S', 'Li J', 'Lind PA', 'Lindstrom S', 'Liu Y', 'Luan J', 'Mägi R', 'Mannermaa A', 'Mbarek H', 'McCarthy MI', 'Meisinger C', 'Meitinger T', 'Menni C', 'Metspalu A', 'Michailidou K', 'Milani L', 'Milne RL', 'Montgomery GW', 'Mulligan AM', 'Nalls MA', 'Navarro P', 'Nevanlinna H', 'Nyholt DR', 'Oldehinkel AJ', "O'Mara TA", 'Padmanabhan S', 'Palotie A', 'Pedersen N', 'Peters A', 'Peto J', 'Pharoah PDP', 'Pouta A', 'Radice P', 'Rahman I', 'Ring SM', 'Robino A', 'Rosendaal FR', 'Rudan I', 'Rueedi R', 'Ruggiero D', 'Sala CF', 'Schmidt MK', 'Scott RA', 'Shah M', 'Sorice R', 'Southey MC', 'Sovio U', 'Stampfer M', 'Steri M', 'Strauch K', 'Tanaka T', 'Tikkanen E', 'Timpson NJ', 'Traglia M', 'Truong T', 'Tyrer JP', 'Uitterlinden AG', 'Edwards DRV', 'Vitart V', 'Völker U', 'Vollenweider P', 'Wang Q', 'Widen E', 'van Dijk KW', 'Willemsen G', 'Winqvist R', 'Wolffenbuttel BHR', 'Zhao JH', 'Zoledziewska M', 'Zygmunt M', 'Alizadeh BZ', 'Boomsma DI', 'Ciullo M', 'Cucca F', 'Esko T', 'Franceschini N', 'Gieger C', 'Gudnason V', 'Hayward C', 'Kraft P', 'Lawlor DA', 'Magnusson PKE', 'Martin NG', 'Mook-Kanamori DO', 'Nohr EA', 'Polasek O', 'Porteous D', 'Price AL', 'Ridker PM', 'Snieder H', 'Spector TD', 'Stöckl D', 'Toniolo D', 'Ulivi S', 'Visser JA', 'Völzke H', 'Wareham NJ', 'Wilson JF', 'Spurdle AB', 'Thorsteindottir U', 'Pollard KS', 'Easton DF', 'Tung JY', 'Chang-Claude J', 'Hinds D', 'Murray A', 'Murabito JM', 'Stefansson K', 'Ong KK', 'Perry JRB']</t>
  </si>
  <si>
    <t>Genomic analyses identify hundreds of variants associated with age at menarche and support a role for puberty timing in cancer risk</t>
  </si>
  <si>
    <t>24-Apr-2017</t>
  </si>
  <si>
    <t>49(6):834-841</t>
  </si>
  <si>
    <t>https://pubmed.ncbi.nlm.nih.gov/28436984</t>
  </si>
  <si>
    <t>https://air.unimi.it/handle/2434/1097008</t>
  </si>
  <si>
    <t>27355579</t>
  </si>
  <si>
    <t>['Winkler TW', 'Justice AE', 'Graff M', 'Barata L', 'Feitosa MF', 'Chu S', 'Czajkowski J', 'Esko T', 'Fall T', 'Kilpeläinen TO', 'Lu Y', 'Mägi R', 'Mihailov E', 'Pers TH', 'Rüeger S', 'Teumer A', 'Ehret GB', 'Ferreira T', 'Heard-Costa NL', 'Karjalainen J', 'Lagou V', 'Mahajan A', 'Neinast MD', 'Prokopenko I', 'Simino J', 'Teslovich TM', 'Jansen R', 'Westra HJ', 'White CC', 'Absher D', 'Ahluwalia TS', 'Ahmad S', 'Albrecht E', 'Alves AC', 'Bragg-Gresham JL', 'de Craen AJ', 'Bis JC', 'Bonnefond A', 'Boucher G', 'Cadby G', 'Cheng YC', 'Chiang CW', 'Delgado G', 'Demirkan A', 'Dueker N', 'Eklund N', 'Eiriksdottir G', 'Eriksson J', 'Feenstra B', 'Fischer K', 'Frau F', 'Galesloot TE', 'Geller F', 'Goel A', 'Gorski M', 'Grammer TB', 'Gustafsson S', 'Haitjema S', 'Hottenga JJ', 'Huffman JE', 'Jackson AU', 'Jacobs KB', 'Johansson Å', 'Kaakinen M', 'Kleber ME', 'Lahti J', 'Mateo Leach I', 'Lehne B', 'Liu Y', 'Lo KS', 'Lorentzon M', 'Luan J', 'Madden PA', 'Mangino M', 'McKnight B', 'Medina-Gomez C', 'Monda KL', 'Montasser ME', 'Müller G', 'Müller-Nurasyid M', 'Nolte IM', 'Panoutsopoulou K', 'Pascoe L', 'Paternoster L', 'Rayner NW', 'Renström F', 'Rizzi F', 'Rose LM', 'Ryan KA', 'Salo P', 'Sanna S', 'Scharnagl H', 'Shi J', 'Smith AV', 'Southam L', 'Stančáková A', 'Steinthorsdottir V', 'Strawbridge RJ', 'Sung YJ', 'Tachmazidou I', 'Tanaka T', 'Thorleifsson G', 'Trompet S', 'Pervjakova N', 'Tyrer JP', 'Vandenput L', 'van der Laan SW', 'van der Velde N', 'van Setten J', 'van Vliet-Ostaptchouk JV', 'Verweij N', 'Vlachopoulou E', 'Waite LL', 'Wang SR', 'Wang Z', 'Wild SH', 'Willenborg C', 'Wilson JF', 'Wong A', 'Yang J', 'Yengo L', 'Yerges-Armstrong LM', 'Yu L', 'Zhang W', 'Zhao JH', 'Andersson EA', 'Bakker SJ', 'Baldassarre D', 'Banasik K', 'Barcella M', 'Barlassina C', 'Bellis C', 'Benaglio P', 'Blangero J', 'Blüher M', 'Bonnet F', 'Bonnycastle LL', 'Boyd HA', 'Bruinenberg M', 'Buchman AS', 'Campbell H', 'Chen YI', 'Chines PS', 'Claudi-Boehm S', 'Cole J', 'Collins FS', 'de Geus EJ', 'de Groot LC', 'Dimitriou M', 'Duan J', 'Enroth S', 'Eury E', 'Farmaki AE', 'Forouhi NG', 'Friedrich N', 'Gejman PV', 'Gigante B', 'Glorioso N', 'Go AS', 'Gottesman O', 'Gräßler J', 'Grallert H', 'Grarup N', 'Gu YM', 'Broer L', 'Ham AC', 'Hansen T', 'Harris TB', 'Hartman CA', 'Hassinen M', 'Hastie N', 'Hattersley AT', 'Heath AC', 'Henders AK', 'Hernandez D', 'Hillege H', 'Holmen O', 'Hovingh KG', 'Hui J', 'Husemoen LL', 'Hutri-Kähönen N', 'Hysi PG', 'Illig T', 'De Jager PL', 'Jalilzadeh S', 'Jørgensen T', 'Jukema JW', 'Juonala M', 'Kanoni S', 'Karaleftheri M', 'Khaw KT', 'Kinnunen L', 'Kittner SJ', 'Koenig W', 'Kolcic I', 'Kovacs P', 'Krarup NT', 'Kratzer W', 'Krüger J', 'Kuh D', 'Kumari M', 'Kyriakou T', 'Langenberg C', 'Lannfelt L', 'Lanzani C', 'Lotay V', 'Launer LJ', 'Leander K', 'Lindström J', 'Linneberg A', 'Liu YP', 'Lobbens S', 'Luben R', 'Lyssenko V', 'Männistö S', 'Magnusson PK', 'McArdle WL', 'Menni C', 'Merger S', 'Milani L', 'Montgomery GW', 'Morris AP', 'Narisu N', 'Nelis M', 'Ong KK', 'Palotie A', 'Pérusse L', 'Pichler I', 'Pilia MG', 'Pouta A', 'Rheinberger M', 'Ribel-Madsen R', 'Richards M', 'Rice KM', 'Rice TK', 'Rivolta C', 'Salomaa V', 'Sanders AR', 'Sarzynski MA', 'Scholtens S', 'Scott RA', 'Scott WR', 'Sebert S', 'Sengupta S', 'Sennblad B', 'Seufferlein T', 'Silveira A', 'Slagboom PE', 'Smit JH', 'Sparsø TH', 'Stirrups K', 'Stolk RP', 'Stringham HM', 'Swertz MA', 'Swift AJ', 'Syvänen AC', 'Tan ST', 'Thorand B', 'Tönjes A', 'Tremblay A', 'Tsafantakis E', 'van der Most PJ', 'Völker U', 'Vohl MC', 'Vonk JM', 'Waldenberger M', 'Walker RW', 'Wennauer R', 'Widén E', 'Willemsen G', 'Wilsgaard T', 'Wright AF', 'Zillikens MC', 'van Dijk SC', 'van Schoor NM', 'Asselbergs FW', 'de Bakker PI', 'Beckmann JS', 'Beilby J', 'Bennett DA', 'Bergman RN', 'Bergmann S', 'Böger CA', 'Boehm BO', 'Boerwinkle E', 'Boomsma DI', 'Bornstein SR', 'Bottinger EP', 'Bouchard C', 'Chambers JC', 'Chanock SJ', 'Chasman DI', 'Cucca F', 'Cusi D', 'Dedoussis G', 'Erdmann J', 'Eriksson JG', 'Evans DA', 'de Faire U', 'Farrall M', 'Ferrucci L', 'Ford I', 'Franke L', 'Franks PW', 'Froguel P', 'Gansevoort RT', 'Gieger C', 'Grönberg H', 'Gudnason V', 'Gyllensten U', 'Hall P', 'Hamsten A', 'van der Harst P', 'Hayward C', 'Heliövaara M', 'Hengstenberg C', 'Hicks AA', 'Hingorani A', 'Hofman A', 'Hu F', 'Huikuri HV', 'Hveem K', 'James AL', 'Jordan JM', 'Jula A', 'Kähönen M', 'Kajantie E', 'Kathiresan S', 'Kiemeney LA', 'Kivimaki M', 'Knekt PB', 'Koistinen HA', 'Kooner JS', 'Koskinen S', 'Kuusisto J', 'Maerz W', 'Martin NG', 'Laakso M', 'Lakka TA', 'Lehtimäki T', 'Lettre G', 'Levinson DF', 'Lind L', 'Lokki ML', 'Mäntyselkä P', 'Melbye M', 'Metspalu A', 'Mitchell BD', 'Moll FL', 'Murray JC', 'Musk AW', 'Nieminen MS', 'Njølstad I', 'Ohlsson C', 'Oldehinkel AJ', 'Oostra BA', 'Palmer LJ', 'Pankow JS', 'Pasterkamp G', 'Pedersen NL', 'Pedersen O', 'Penninx BW', 'Perola M', 'Peters A', 'Polašek O', 'Pramstaller PP', 'Psaty BM', 'Qi L', 'Quertermous T', 'Raitakari OT', 'Rankinen T', 'Rauramaa R', 'Ridker PM', 'Rioux JD', 'Rivadeneira F', 'Rotter JI', 'Rudan I', 'den Ruijter HM', 'Saltevo J', 'Sattar N', 'Schunkert H', 'Schwarz PE', 'Shuldiner AR', 'Sinisalo J', 'Snieder H', 'Sørensen TI', 'Spector TD', 'Staessen JA', 'Stefania B', 'Thorsteinsdottir U', 'Stumvoll M', 'Tardif JC', 'Tremoli E', 'Tuomilehto J', 'Uitterlinden AG', 'Uusitupa M', 'Verbeek AL', 'Vermeulen SH', 'Viikari JS', 'Vitart V', 'Völzke H', 'Vollenweider P', 'Waeber G', 'Walker M', 'Wallaschofski H', 'Wareham NJ', 'Watkins H', 'Zeggini E', 'Chakravarti A', 'Clegg DJ', 'Cupples LA', 'Gordon-Larsen P', 'Jaquish CE', 'Rao DC', 'Abecasis GR', 'Assimes TL', 'Barroso I', 'Berndt SI', 'Boehnke M', 'Deloukas P', 'Fox CS', 'Groop LC', 'Hunter DJ', 'Ingelsson E', 'Kaplan RC', 'McCarthy MI', 'Mohlke KL', "O'Connell JR", 'Schlessinger D', 'Strachan DP', 'Stefansson K', 'van Duijn CM', 'Hirschhorn JN', 'Lindgren CM', 'Heid IM', 'North KE', 'Borecki IB', 'Kutalik Z', 'Loos RJ']</t>
  </si>
  <si>
    <t>Correction: The Influence of Age and Sex on Genetic Associations with Adult Body Size and Shape: A Large-Scale Genome-Wide Interaction Study</t>
  </si>
  <si>
    <t>29-Jun-2016</t>
  </si>
  <si>
    <t>12(6):e1006166</t>
  </si>
  <si>
    <t xml:space="preserve"> Journal Article | Published Erratum</t>
  </si>
  <si>
    <t>https://pubmed.ncbi.nlm.nih.gov/27355579</t>
  </si>
  <si>
    <t>https://air.unimi.it/handle/2434/1094328</t>
  </si>
  <si>
    <t>27089181</t>
  </si>
  <si>
    <t>['Okbay A', 'Baselmans BM', 'De Neve JE', 'Turley P', 'Nivard MG', 'Fontana MA', 'Meddens SF', 'Linnér RK', 'Rietveld CA', 'Derringer J', 'Gratten J', 'Lee JJ', 'Liu JZ', 'de Vlaming R', 'Ahluwalia TS', 'Buchwald J', 'Cavadino A', 'Frazier-Wood AC', 'Furlotte NA', 'Garfield V', 'Geisel MH', 'Gonzalez JR', 'Haitjema S', 'Karlsson R', 'van der Laan SW', 'Ladwig KH', 'Lahti J', 'van der Lee SJ', 'Lind PA', 'Liu T', 'Matteson L', 'Mihailov E', 'Miller MB', 'Minica CC', 'Nolte IM', 'Mook-Kanamori D', 'van der Most PJ', 'Oldmeadow C', 'Qian Y', 'Raitakari O', 'Rawal R', 'Realo A', 'Rueedi R', 'Schmidt B', 'Smith AV', 'Stergiakouli E', 'Tanaka T', 'Taylor K', 'Thorleifsson G', 'Wedenoja J', 'Wellmann J', 'Westra HJ', 'Willems SM', 'Zhao W', 'Amin N', 'Bakshi A', 'Bergmann S', 'Bjornsdottir G', 'Boyle PA', 'Cherney S', 'Cox SR', 'Davies G', 'Davis OS', 'Ding J', 'Direk N', 'Eibich P', 'Emeny RT', 'Fatemifar G', 'Faul JD', 'Ferrucci L', 'Forstner AJ', 'Gieger C', 'Gupta R', 'Harris TB', 'Harris JM', 'Holliday EG', 'Hottenga JJ', 'De Jager PL', 'Kaakinen MA', 'Kajantie E', 'Karhunen V', 'Kolcic I', 'Kumari M', 'Launer LJ', 'Franke L', 'Li-Gao R', 'Liewald DC', 'Koini M', 'Loukola A', 'Marques-Vidal P', 'Montgomery GW', 'Mosing MA', 'Paternoster L', 'Pattie A', 'Petrovic KE', 'Pulkki-Råback L', 'Quaye L', 'Räikkönen K', 'Rudan I', 'Scott RJ', 'Smith JA', 'Sutin AR', 'Trzaskowski M', 'Vinkhuyzen AE', 'Yu L', 'Zabaneh D', 'Attia JR', 'Bennett DA', 'Berger K', 'Bertram L', 'Boomsma DI', 'Snieder H', 'Chang SC', 'Cucca F', 'Deary IJ', 'van Duijn CM', 'Eriksson JG', 'Bültmann U', 'de Geus EJ', 'Groenen PJ', 'Gudnason V', 'Hansen T', 'Hartman CA', 'Haworth CM', 'Hayward C', 'Heath AC', 'Hinds DA', 'Hyppönen E', 'Iacono WG', 'Järvelin MR', 'Jöckel KH', 'Kaprio J', 'Kardia SL', 'Keltikangas-Järvinen L', 'Kraft P', 'Kubzansky LD', 'Lehtimäki T', 'Magnusson PK', 'Martin NG', 'McGue M', 'Metspalu A', 'Mills M', 'de Mutsert R', 'Oldehinkel AJ', 'Pasterkamp G', 'Pedersen NL', 'Plomin R', 'Polasek O', 'Power C', 'Rich SS', 'Rosendaal FR', 'den Ruijter HM', 'Schlessinger D', 'Schmidt H', 'Svento R', 'Schmidt R', 'Alizadeh BZ', 'Sørensen TI', 'Spector TD', 'Starr JM', 'Stefansson K', 'Steptoe A', 'Terracciano A', 'Thorsteinsdottir U', 'Thurik AR', 'Timpson NJ', 'Tiemeier H', 'Uitterlinden AG', 'Vollenweider P', 'Wagner GG', 'Weir DR', 'Yang J', 'Conley DC', 'Smith GD', 'Hofman A', 'Johannesson M', 'Laibson DI', 'Medland SE', 'Meyer MN', 'Pickrell JK', 'Esko T', 'Krueger RF', 'Beauchamp JP', 'Koellinger PD', 'Benjamin DJ', 'Bartels M', 'Cesarini D']</t>
  </si>
  <si>
    <t>Genetic variants associated with subjective well-being, depressive symptoms, and neuroticism identified through genome-wide analyses</t>
  </si>
  <si>
    <t>48(6):624-33</t>
  </si>
  <si>
    <t>https://pubmed.ncbi.nlm.nih.gov/27089181</t>
  </si>
  <si>
    <t>https://europepmc.org/abstract/MED/27089181</t>
  </si>
  <si>
    <t>19407234</t>
  </si>
  <si>
    <t>['Paternoster L', 'Chen W', 'Sudlow CL']</t>
  </si>
  <si>
    <t>Genetic determinants of white matter hyperintensities on brain scans: a systematic assessment of 19 candidate gene polymorphisms in 46 studies in 19,000 subjects</t>
  </si>
  <si>
    <t>30-Apr-2009</t>
  </si>
  <si>
    <t xml:space="preserve"> Stroke  </t>
  </si>
  <si>
    <t>40(6):2020-6</t>
  </si>
  <si>
    <t xml:space="preserve"> Journal Article | Research Support, Non-U.S. Gov't | Review | Systematic Review</t>
  </si>
  <si>
    <t>https://pubmed.ncbi.nlm.nih.gov/19407234</t>
  </si>
  <si>
    <t>https://www.ahajournals.org/doi/10.1161/STROKEAHA.108.542050?url_ver=Z39.88-2003&amp;rfr_id=ori:rid:crossref.org&amp;rfr_dat=cr_pub  0pubmed</t>
  </si>
  <si>
    <t>32383070</t>
  </si>
  <si>
    <t>['Zheng Y', 'Huang T', 'Wang T', 'Mei Z', 'Sun Z', 'Zhang T', 'Ellervik C', 'Chai JF', 'Sim X', 'van Dam RM', 'Tai ES', 'Koh WP', 'Dorajoo R', 'Saw SM', 'Sabanayagam C', 'Wong TY', 'Gupta P', 'Rossing P', 'Ahluwalia TS', 'Vinding RK', 'Bisgaard H', 'Bønnelykke K', 'Wang Y', 'Graff M', 'Voortman T', 'van Rooij FJA', 'Hofman A', 'van Heemst D', 'Noordam R', 'Estampador AC', 'Varga TV', 'Enzenbach C', 'Scholz M', 'Thiery J', 'Burkhardt R', 'Orho-Melander M', 'Schulz CA', 'Ericson U', 'Sonestedt E', 'Kubo M', 'Akiyama M', 'Zhou A', 'Kilpeläinen TO', 'Hansen T', 'Kleber ME', 'Delgado G', 'McCarthy M', 'Lemaitre RN', 'Felix JF', 'Jaddoe VWV', 'Wu Y', 'Mohlke KL', 'Lehtimäki T', 'Wang CA', 'Pennell CE', 'Schunkert H', 'Kessler T', 'Zeng L', 'Willenborg C', 'Peters A', 'Lieb W', 'Grote V', 'Rzehak P', 'Koletzko B', 'Erdmann J', 'Munz M', 'Wu T', 'He M', 'Yu C', 'Lecoeur C', 'Froguel P', 'Corella D', 'Moreno LA', 'Lai CQ', 'Pitkänen N', 'Boreham CA', 'Ridker PM', 'Rosendaal FR', 'de Mutsert R', 'Power C', 'Paternoster L', 'Sørensen TIA', 'Tjønneland A', 'Overvad K', 'Djousse L', 'Rivadeneira F', 'Lee NR', 'Raitakari OT', 'Kähönen M', 'Viikari J', 'Langhendries JP', 'Escribano J', 'Verduci E', 'Dedoussis G', 'König I', 'Balkau B', 'Coltell O', 'Dallongeville J', 'Meirhaeghe A', 'Amouyel P', 'Gottrand F', 'Pahkala K', 'Niinikoski H', 'Hyppönen E', 'März W', 'Mackey DA', 'Gruszfeld D', 'Tucker KL', 'Fumeron F', 'Estruch R', 'Ordovas JM', 'Arnett DK', 'Mook-Kanamori DO', 'Mozaffarian D', 'Psaty BM', 'North KE', 'Chasman DI', 'Qi L']</t>
  </si>
  <si>
    <t>Mendelian randomization analysis does not support causal associations of birth weight with hypertension risk and blood pressure in adulthood</t>
  </si>
  <si>
    <t>7-May-2020</t>
  </si>
  <si>
    <t xml:space="preserve"> European journal of epidemiology  </t>
  </si>
  <si>
    <t>35(7):685-697</t>
  </si>
  <si>
    <t>https://pubmed.ncbi.nlm.nih.gov/32383070</t>
  </si>
  <si>
    <t>https://europepmc.org/abstract/MED/32383070</t>
  </si>
  <si>
    <t>31230636</t>
  </si>
  <si>
    <t>['Budu-Aggrey A', 'Paternoster L']</t>
  </si>
  <si>
    <t>Research Techniques Made Simple: Using Genetic Variants for Randomization</t>
  </si>
  <si>
    <t>139(7):1416-1421.e1</t>
  </si>
  <si>
    <t>https://pubmed.ncbi.nlm.nih.gov/31230636</t>
  </si>
  <si>
    <t>https://linkinghub.elsevier.com/retrieve/pii/S0022-202X(19)31445-9</t>
  </si>
  <si>
    <t>22792071</t>
  </si>
  <si>
    <t>['Zheng HF', 'Tobias JH', 'Duncan E', 'Evans DM', 'Eriksson J', 'Paternoster L', 'Yerges-Armstrong LM', 'Lehtimäki T', 'Bergström U', 'Kähönen M', 'Leo PJ', 'Raitakari O', 'Laaksonen M', 'Nicholson GC', 'Viikari J', 'Ladouceur M', 'Lyytikäinen LP', 'Medina-Gomez C', 'Rivadeneira F', 'Prince RL', 'Sievanen H', 'Leslie WD', 'Mellström D', 'Eisman JA', 'Movérare-Skrtic S', 'Goltzman D', 'Hanley DA', 'Jones G', 'St Pourcain B', 'Xiao Y', 'Timpson NJ', 'Smith GD', 'Reid IR', 'Ring SM', 'Sambrook PN', 'Karlsson M', 'Dennison EM', 'Kemp JP', 'Danoy P', 'Sayers A', 'Wilson SG', 'Nethander M', 'McCloskey E', 'Vandenput L', 'Eastell R', 'Liu J', 'Spector T', 'Mitchell BD', 'Streeten EA', 'Brommage R', 'Pettersson-Kymmer U', 'Brown MA', 'Ohlsson C', 'Richards JB', 'Lorentzon M']</t>
  </si>
  <si>
    <t>WNT16 influences bone mineral density, cortical bone thickness, bone strength, and osteoporotic fracture risk</t>
  </si>
  <si>
    <t>5-Jul-2012</t>
  </si>
  <si>
    <t>8(7):e1002745</t>
  </si>
  <si>
    <t xml:space="preserve"> Journal Article | Meta-Analysis | Research Support, N.I.H., Extramural | Research Support, Non-U.S. Gov't</t>
  </si>
  <si>
    <t>https://pubmed.ncbi.nlm.nih.gov/22792071</t>
  </si>
  <si>
    <t>https://europepmc.org/abstract/MED/22792071</t>
  </si>
  <si>
    <t>32989287</t>
  </si>
  <si>
    <t>['Cuellar-Partida G', 'Tung JY', 'Eriksson N', 'Albrecht E', 'Aliev F', 'Andreassen OA', 'Barroso I', 'Beckmann JS', 'Boks MP', 'Boomsma DI', 'Boyd HA', 'Breteler MMB', 'Campbell H', 'Chasman DI', 'Cherkas LF', 'Davies G', 'de Geus EJC', 'Deary IJ', 'Deloukas P', 'Dick DM', 'Duffy DL', 'Eriksson JG', 'Esko T', 'Feenstra B', 'Geller F', 'Gieger C', 'Giegling I', 'Gordon SD', 'Han J', 'Hansen TF', 'Hartmann AM', 'Hayward C', 'Heikkilä K', 'Hicks AA', 'Hirschhorn JN', 'Hottenga JJ', 'Huffman JE', 'Hwang LD', 'Ikram MA', 'Kaprio J', 'Kemp JP', 'Khaw KT', 'Klopp N', 'Konte B', 'Kutalik Z', 'Lahti J', 'Li X', 'Loos RJF', 'Luciano M', 'Magnusson SH', 'Mangino M', 'Marques-Vidal P', 'Martin NG', 'McArdle WL', 'McCarthy MI', 'Medina-Gomez C', 'Melbye M', 'Melville SA', 'Metspalu A', 'Milani L', 'Mooser V', 'Nelis M', 'Nyholt DR', "O'Connell KS", 'Ophoff RA', 'Palmer C', 'Palotie A', 'Palviainen T', 'Pare G', 'Paternoster L', 'Peltonen L', 'Penninx BWJH', 'Polasek O', 'Pramstaller PP', 'Prokopenko I', 'Raikkonen K', 'Ripatti S', 'Rivadeneira F', 'Rudan I', 'Rujescu D', 'Smit JH', 'Smith GD', 'Smoller JW', 'Soranzo N', 'Spector TD', 'Pourcain BS', 'Starr JM', 'Stefánsson H', 'Steinberg S', 'Teder-Laving M', 'Thorleifsson G', 'Stefánsson K', 'Timpson NJ', 'Uitterlinden AG', 'van Duijn CM', 'van Rooij FJA', 'Vink JM', 'Vollenweider P', 'Vuoksimaa E', 'Waeber G', 'Wareham NJ', 'Warrington N', 'Waterworth D', 'Werge T', 'Wichmann HE', 'Widen E', 'Willemsen G', 'Wright AF', 'Wright MJ', 'Xu M', 'Zhao JH', 'Kraft P', 'Hinds DA', 'Lindgren CM', 'Mägi R', 'Neale BM', 'Evans DM', 'Medland SE']</t>
  </si>
  <si>
    <t>Genome-wide association study identifies 48 common genetic variants associated with handedness</t>
  </si>
  <si>
    <t xml:space="preserve"> Nature human behaviour  </t>
  </si>
  <si>
    <t>5(1):59-70</t>
  </si>
  <si>
    <t>https://pubmed.ncbi.nlm.nih.gov/32989287</t>
  </si>
  <si>
    <t>https://europepmc.org/abstract/MED/32989287</t>
  </si>
  <si>
    <t>31667854</t>
  </si>
  <si>
    <t>['Hartley A', 'Paternoster L', 'Evans DM', 'Fraser WD', 'Tang J', 'Lawlor DA', 'Tobias JH', 'Gregson CL']</t>
  </si>
  <si>
    <t>Metabolomics analysis in adults with high bone mass identifies a relationship between bone resorption and circulating citrate which replicates in the general population</t>
  </si>
  <si>
    <t xml:space="preserve"> Clinical endocrinology  </t>
  </si>
  <si>
    <t>92(1):29-37</t>
  </si>
  <si>
    <t>https://pubmed.ncbi.nlm.nih.gov/31667854</t>
  </si>
  <si>
    <t>https://europepmc.org/abstract/MED/31667854</t>
  </si>
  <si>
    <t>31525280</t>
  </si>
  <si>
    <t>['Gregson CL', 'Bergen DJM', 'Leo P', 'Sessions RB', 'Wheeler L', 'Hartley A', 'Youlten S', 'Croucher PI', 'McInerney-Leo AM', 'Fraser W', 'Tang JC', 'Anderson L', 'Marshall M', 'Sergot L', 'Paternoster L', 'Davey Smith G', 'Brown MA', 'Hammond C', 'Kemp JP', 'Tobias JH', 'Duncan EL']</t>
  </si>
  <si>
    <t>A Rare Mutation in SMAD9 Associated With High Bone Mass Identifies the SMAD-Dependent BMP Signaling Pathway as a Potential Anabolic Target for Osteoporosis</t>
  </si>
  <si>
    <t xml:space="preserve"> Journal of bone and mineral research : the official journal of the American       Society for Bone and Mineral Research</t>
  </si>
  <si>
    <t>35(1):92-105</t>
  </si>
  <si>
    <t>https://pubmed.ncbi.nlm.nih.gov/31525280</t>
  </si>
  <si>
    <t>https://europepmc.org/abstract/MED/31525280</t>
  </si>
  <si>
    <t>18063831</t>
  </si>
  <si>
    <t>['Paternoster L', 'Martínez González NA', 'Lewis S', 'Sudlow C']</t>
  </si>
  <si>
    <t>Association between apolipoprotein E genotype and carotid intima-media thickness may suggest a specific effect on large artery atherothrombotic stroke</t>
  </si>
  <si>
    <t>6-Dec-2007</t>
  </si>
  <si>
    <t>39(1):48-54</t>
  </si>
  <si>
    <t xml:space="preserve"> Journal Article | Meta-Analysis | Research Support, Non-U.S. Gov't | Review | Systematic Review</t>
  </si>
  <si>
    <t>https://pubmed.ncbi.nlm.nih.gov/18063831</t>
  </si>
  <si>
    <t>https://www.ahajournals.org/doi/10.1161/STROKEAHA.107.488866?url_ver=Z39.88-2003&amp;rfr_id=ori:rid:crossref.org&amp;rfr_dat=cr_pub  0pubmed</t>
  </si>
  <si>
    <t>36821633</t>
  </si>
  <si>
    <t>['Mitchell RE', 'Hartley AE', 'Walker VM', 'Gkatzionis A', 'Yarmolinsky J', 'Bell JA', 'Chong AHW', 'Paternoster L', 'Tilling K', 'Smith GD']</t>
  </si>
  <si>
    <t>Strategies to investigate and mitigate collider bias in genetic and Mendelian randomisation studies of disease progression</t>
  </si>
  <si>
    <t>19(2):e1010596</t>
  </si>
  <si>
    <t>https://pubmed.ncbi.nlm.nih.gov/36821633</t>
  </si>
  <si>
    <t>https://europepmc.org/abstract/MED/36821633</t>
  </si>
  <si>
    <t>33285254</t>
  </si>
  <si>
    <t>['Frysz M', 'Baird D', 'Gregory JS', 'Aspden RM', 'Lane NE', 'Ohlsson C', 'Pettersson-Kymmer U', 'Karasik D', 'Tobias JH', 'Paternoster L']</t>
  </si>
  <si>
    <t>The influence of adult hip shape genetic variants on adolescent hip shape: Findings from a population-based DXA study</t>
  </si>
  <si>
    <t>143:115792</t>
  </si>
  <si>
    <t>https://pubmed.ncbi.nlm.nih.gov/33285254</t>
  </si>
  <si>
    <t>https://www.clinicalkey.com/content/playBy/pii?v=S8756-3282(20)30580-9</t>
  </si>
  <si>
    <t>31794847</t>
  </si>
  <si>
    <t>['Frysz M', 'Gregory JS', 'Aspden RM', 'Paternoster L', 'Tobias JH']</t>
  </si>
  <si>
    <t>The effect of pubertal timing, as reflected by height tempo, on proximal femur shape: Findings from a population-based study in adolescents</t>
  </si>
  <si>
    <t>30-Nov-2019</t>
  </si>
  <si>
    <t>131:115179</t>
  </si>
  <si>
    <t>https://pubmed.ncbi.nlm.nih.gov/31794847</t>
  </si>
  <si>
    <t>https://www.clinicalkey.com/content/playBy/pii?v=S8756-3282(19)30473-9</t>
  </si>
  <si>
    <t>30320955</t>
  </si>
  <si>
    <t>['Baird DA', 'Evans DS', 'Kamanu FK', 'Gregory JS', 'Saunders FR', 'Giuraniuc CV', 'Barr RJ', 'Aspden RM', 'Jenkins D', 'Kiel DP', 'Orwoll ES', 'Cummings SR', 'Lane NE', 'Mullin BH', 'Williams FM', 'Richards JB', 'Wilson SG', 'Spector TD', 'Faber BG', 'Lawlor DA', 'Grundberg E', 'Ohlsson C', 'Pettersson-Kymmer U', 'Capellini TD', 'Richard D', 'Beck TJ', 'Evans DM', 'Paternoster L', 'Karasik D', 'Tobias JH']</t>
  </si>
  <si>
    <t>Identification of Novel Loci Associated With Hip Shape: A Meta-Analysis of Genomewide Association Studies</t>
  </si>
  <si>
    <t>26-Nov-2018</t>
  </si>
  <si>
    <t>34(2):241-251</t>
  </si>
  <si>
    <t xml:space="preserve"> Journal Article | Meta-Analysis | Research Support, N.I.H., Extramural | Research Support, Non-U.S. Gov't | Research Support, U.S. Gov't, Non-P.H.S. | Systematic Review</t>
  </si>
  <si>
    <t>https://pubmed.ncbi.nlm.nih.gov/30320955</t>
  </si>
  <si>
    <t>https://europepmc.org/abstract/MED/30320955</t>
  </si>
  <si>
    <t>29679657</t>
  </si>
  <si>
    <t>['Ferreira MAR', 'Vonk JM', 'Baurecht H', 'Marenholz I', 'Tian C', 'Hoffman JD', 'Helmer Q', 'Tillander A', 'Ullemar V', 'Lu Y', 'Rüschendorf F', 'Hinds DA', 'Hübner N', 'Weidinger S', 'Magnusson PKE', 'Jorgenson E', 'Lee YA', 'Boomsma DI', 'Karlsson R', 'Almqvist C', 'Koppelman GH', 'Paternoster L']</t>
  </si>
  <si>
    <t>Eleven loci with new reproducible genetic associations with allergic disease risk</t>
  </si>
  <si>
    <t xml:space="preserve"> The Journal of allergy and clinical immunology  </t>
  </si>
  <si>
    <t>143(2):691-699</t>
  </si>
  <si>
    <t>https://pubmed.ncbi.nlm.nih.gov/29679657</t>
  </si>
  <si>
    <t>https://www.clinicalkey.com/content/playBy/pii?v=S0091-6749(18)30558-X</t>
  </si>
  <si>
    <t>29249824</t>
  </si>
  <si>
    <t>['Skaaby T', 'Taylor AE', 'Jacobsen RK', 'Møllehave LT', 'Friedrich N', 'Thuesen BH', 'Shabanzadeh DM', 'Paternoster L', 'Völker U', 'Nauck M', 'Völzke H', 'Munafò M', 'Hansen T', 'Pedersen O', 'Jørgensen T', 'Grarup N', 'Linneberg A']</t>
  </si>
  <si>
    <t>Associations of genetic determinants of serum vitamin B12 and folate concentrations with hay fever and asthma: a Mendelian randomization meta-analysis</t>
  </si>
  <si>
    <t xml:space="preserve"> European journal of clinical nutrition  </t>
  </si>
  <si>
    <t>72(2):264-271</t>
  </si>
  <si>
    <t xml:space="preserve"> Journal Article | Meta-Analysis | Research Support, Non-U.S. Gov't</t>
  </si>
  <si>
    <t>https://pubmed.ncbi.nlm.nih.gov/29249824</t>
  </si>
  <si>
    <t>https://www.nature.com/articles/s41430-017-0037-2</t>
  </si>
  <si>
    <t>20160191</t>
  </si>
  <si>
    <t>['Paternoster L', 'Martinez-Gonzalez NA', 'Charleton R', 'Chung M', 'Lewis S', 'Sudlow CL']</t>
  </si>
  <si>
    <t>Genetic effects on carotid intima-media thickness: systematic assessment and meta-analyses of candidate gene polymorphisms studied in more than 5000 subjects</t>
  </si>
  <si>
    <t>11-Dec-2009</t>
  </si>
  <si>
    <t xml:space="preserve"> Circulation. Cardiovascular genetics  </t>
  </si>
  <si>
    <t>3(1):15-21</t>
  </si>
  <si>
    <t xml:space="preserve"> Journal Article | Meta-Analysis | Research Support, Non-U.S. Gov't | Systematic Review</t>
  </si>
  <si>
    <t>https://pubmed.ncbi.nlm.nih.gov/20160191</t>
  </si>
  <si>
    <t>https://www.ahajournals.org/doi/10.1161/CIRCGENETICS.108.834366?url_ver=Z39.88-2003&amp;rfr_id=ori:rid:crossref.org&amp;rfr_dat=cr_pub  0pubmed</t>
  </si>
  <si>
    <t>29882636</t>
  </si>
  <si>
    <t>['Baird DA', 'Paternoster L', 'Gregory JS', 'Faber BG', 'Saunders FR', 'Giuraniuc CV', 'Barr RJ', 'Lawlor DA', 'Aspden RM', 'Tobias JH']</t>
  </si>
  <si>
    <t>Investigation of the Relationship Between Susceptibility Loci for Hip Osteoarthritis and Dual X-Ray Absorptiometry-Derived Hip Shape in a Population-Based Cohort of Perimenopausal Women</t>
  </si>
  <si>
    <t>27-Oct-2018</t>
  </si>
  <si>
    <t xml:space="preserve"> Arthritis &amp; rheumatology (Hoboken, N.J.)  </t>
  </si>
  <si>
    <t>70(12):1984-1993</t>
  </si>
  <si>
    <t>https://pubmed.ncbi.nlm.nih.gov/29882636</t>
  </si>
  <si>
    <t>https://acrjournals.onlinelibrary.wiley.com/doi/epdf/10.1002/art.40584</t>
  </si>
  <si>
    <t>27798627</t>
  </si>
  <si>
    <t>['Barban N', 'Jansen R', 'de Vlaming R', 'Vaez A', 'Mandemakers JJ', 'Tropf FC', 'Shen X', 'Wilson JF', 'Chasman DI', 'Nolte IM', 'Tragante V', 'van der Laan SW', 'Perry JR', 'Kong A', 'Ahluwalia TS', 'Albrecht E', 'Yerges-Armstrong L', 'Atzmon G', 'Auro K', 'Ayers K', 'Bakshi A', 'Ben-Avraham D', 'Berger K', 'Bergman A', 'Bertram L', 'Bielak LF', 'Bjornsdottir G', 'Bonder MJ', 'Broer L', 'Bui M', 'Barbieri C', 'Cavadino A', 'Chavarro JE', 'Turman C', 'Concas MP', 'Cordell HJ', 'Davies G', 'Eibich P', 'Eriksson N', 'Esko T', 'Eriksson J', 'Falahi F', 'Felix JF', 'Fontana MA', 'Franke L', 'Gandin I', 'Gaskins AJ', 'Gieger C', 'Gunderson EP', 'Guo X', 'Hayward C', 'He C', 'Hofer E', 'Huang H', 'Joshi PK', 'Kanoni S', 'Karlsson R', 'Kiechl S', 'Kifley A', 'Kluttig A', 'Kraft P', 'Lagou V', 'Lecoeur C', 'Lahti J', 'Li-Gao R', 'Lind PA', 'Liu T', 'Makalic E', 'Mamasoula C', 'Matteson L', 'Mbarek H', 'McArdle PF', 'McMahon G', 'Meddens SF', 'Mihailov E', 'Miller M', 'Missmer SA', 'Monnereau C', 'van der Most PJ', 'Myhre R', 'Nalls MA', 'Nutile T', 'Kalafati IP', 'Porcu E', 'Prokopenko I', 'Rajan KB', 'Rich-Edwards J', 'Rietveld CA', 'Robino A', 'Rose LM', 'Rueedi R', 'Ryan KA', 'Saba Y', 'Schmidt D', 'Smith JA', 'Stolk L', 'Streeten E', 'Tönjes A', 'Thorleifsson G', 'Ulivi S', 'Wedenoja J', 'Wellmann J', 'Willeit P', 'Yao J', 'Yengo L', 'Zhao JH', 'Zhao W', 'Zhernakova DV', 'Amin N', 'Andrews H', 'Balkau B', 'Barzilai N', 'Bergmann S', 'Biino G', 'Bisgaard H', 'Bønnelykke K', 'Boomsma DI', 'Buring JE', 'Campbell H', 'Cappellani S', 'Ciullo M', 'Cox SR', 'Cucca F', 'Toniolo D', 'Davey-Smith G', 'Deary IJ', 'Dedoussis G', 'Deloukas P', 'van Duijn CM', 'de Geus EJ', 'Eriksson JG', 'Evans DA', 'Faul JD', 'Sala CF', 'Froguel P', 'Gasparini P', 'Girotto G', 'Grabe HJ', 'Greiser KH', 'Groenen PJ', 'de Haan HG', 'Haerting J', 'Harris TB', 'Heath AC', 'Heikkilä K', 'Hofman A', 'Homuth G', 'Holliday EG', 'Hopper J', 'Hyppönen E', 'Jacobsson B', 'Jaddoe VW', 'Johannesson M', 'Jugessur A', 'Kähönen M', 'Kajantie E', 'Kardia SL', 'Keavney B', 'Kolcic I', 'Koponen P', 'Kovacs P', 'Kronenberg F', 'Kutalik Z', 'La Bianca M', 'Lachance G', 'Iacono WG', 'Lai S', 'Lehtimäki T', 'Liewald DC', 'Lindgren CM', 'Liu Y', 'Luben R', 'Lucht M', 'Luoto R', 'Magnus P', 'Magnusson PK', 'Martin NG', 'McGue M', 'McQuillan R', 'Medland SE', 'Meisinger C', 'Mellström D', 'Metspalu A', 'Traglia M', 'Milani L', 'Mitchell P', 'Montgomery GW', 'Mook-Kanamori D', 'de Mutsert R', 'Nohr EA', 'Ohlsson C', 'Olsen J', 'Ong KK', 'Paternoster L', 'Pattie A', 'Penninx BW', 'Perola M', 'Peyser PA', 'Pirastu M', 'Polasek O', 'Power C', 'Kaprio J', 'Raffel LJ', 'Räikkönen K', 'Raitakari O', 'Ridker PM', 'Ring SM', 'Roll K', 'Rudan I', 'Ruggiero D', 'Rujescu D', 'Salomaa V', 'Schlessinger D', 'Schmidt H', 'Schmidt R', 'Schupf N', 'Smit J', 'Sorice R', 'Spector TD', 'Starr JM', 'Stöckl D', 'Strauch K', 'Stumvoll M', 'Swertz MA', 'Thorsteinsdottir U', 'Thurik AR', 'Timpson NJ', 'Tung JY', 'Uitterlinden AG', 'Vaccargiu S', 'Viikari J', 'Vitart V', 'Völzke H', 'Vollenweider P', 'Vuckovic D', 'Waage J', 'Wagner GG', 'Wang JJ', 'Wareham NJ', 'Weir DR', 'Willemsen G', 'Willeit J', 'Wright AF', 'Zondervan KT', 'Stefansson K', 'Krueger RF', 'Lee JJ', 'Benjamin DJ', 'Cesarini D', 'Koellinger PD', 'den Hoed M', 'Snieder H', 'Mills MC']</t>
  </si>
  <si>
    <t>Genome-wide analysis identifies 12 loci influencing human reproductive behavior</t>
  </si>
  <si>
    <t>31-Oct-2016</t>
  </si>
  <si>
    <t>48(12):1462-1472</t>
  </si>
  <si>
    <t xml:space="preserve"> Journal Article | Research Support, N.I.H., Extramural | Research Support, Non-U.S. Gov't | Research Support, U.S. Gov't, Non-P.H.S.</t>
  </si>
  <si>
    <t>https://pubmed.ncbi.nlm.nih.gov/27798627</t>
  </si>
  <si>
    <t>https://hdl.handle.net/11368/2890824</t>
  </si>
  <si>
    <t>25474695</t>
  </si>
  <si>
    <t>['Taylor AE', 'Morris RW', 'Fluharty ME', 'Bjorngaard JH', 'Åsvold BO', 'Gabrielsen ME', 'Campbell A', 'Marioni R', 'Kumari M', 'Hällfors J', 'Männistö S', 'Marques-Vidal P', 'Kaakinen M', 'Cavadino A', 'Postmus I', 'Husemoen LL', 'Skaaby T', 'Ahluwalia TS', 'Treur JL', 'Willemsen G', 'Dale C', 'Wannamethee SG', 'Lahti J', 'Palotie A', 'Räikkönen K', 'Kisialiou A', 'McConnachie A', 'Padmanabhan S', 'Wong A', 'Dalgård C', 'Paternoster L', 'Ben-Shlomo Y', 'Tyrrell J', 'Horwood J', 'Fergusson DM', 'Kennedy MA', 'Frayling T', 'Nohr EA', 'Christiansen L', 'Ohm Kyvik K', 'Kuh D', 'Watt G', 'Eriksson J', 'Whincup PH', 'Vink JM', 'Boomsma DI', 'Davey Smith G', 'Lawlor D', 'Linneberg A', 'Ford I', 'Jukema JW', 'Power C', 'Hyppönen E', 'Jarvelin MR', 'Preisig M', 'Borodulin K', 'Kaprio J', 'Kivimaki M', 'Smith BH', 'Hayward C', 'Romundstad PR', 'Sørensen TI', 'Munafò MR', 'Sattar N']</t>
  </si>
  <si>
    <t>Stratification by smoking status reveals an association of CHRNA5-A3-B4 genotype with body mass index in never smokers</t>
  </si>
  <si>
    <t>4-Dec-2014</t>
  </si>
  <si>
    <t>10(12):e1004799</t>
  </si>
  <si>
    <t>https://pubmed.ncbi.nlm.nih.gov/25474695</t>
  </si>
  <si>
    <t>https://europepmc.org/abstract/MED/25474695</t>
  </si>
  <si>
    <t>24200906</t>
  </si>
  <si>
    <t>['Howe LD', 'Parmar PG', 'Paternoster L', 'Warrington NM', 'Kemp JP', 'Briollais L', 'Newnham JP', 'Timpson NJ', 'Smith GD', 'Ring SM', 'Evans DM', 'Tilling K', 'Pennell CE', 'Beilin LJ', 'Palmer LJ', 'Lawlor DA']</t>
  </si>
  <si>
    <t>Genetic influences on trajectories of systolic blood pressure across childhood and adolescence</t>
  </si>
  <si>
    <t>7-Nov-2013</t>
  </si>
  <si>
    <t>6(6):608-14</t>
  </si>
  <si>
    <t>https://pubmed.ncbi.nlm.nih.gov/24200906</t>
  </si>
  <si>
    <t>https://www.ahajournals.org/doi/10.1161/CIRCGENETICS.113.000197?url_ver=Z39.88-2003&amp;rfr_id=ori:rid:crossref.org&amp;rfr_dat=cr_pub  0pubmed</t>
  </si>
  <si>
    <t>21593077</t>
  </si>
  <si>
    <t>['Freathy RM', 'Kazeem GR', 'Morris RW', 'Johnson PC', 'Paternoster L', 'Ebrahim S', 'Hattersley AT', 'Hill A', 'Hingorani AD', 'Holst C', 'Jefferis BJ', 'Kring SI', 'Mooser V', 'Padmanabhan S', 'Preisig M', 'Ring SM', 'Sattar N', 'Upton MN', 'Vollenweider P', 'Waeber G', 'Sørensen TI', 'Frayling TM', 'Watt G', 'Lawlor DA', 'Whincup PH', 'Tozzi F', 'Davey Smith G', 'Munafò M']</t>
  </si>
  <si>
    <t>Genetic variation at CHRNA5-CHRNA3-CHRNB4 interacts with smoking status to influence body mass index</t>
  </si>
  <si>
    <t>18-May-2011</t>
  </si>
  <si>
    <t xml:space="preserve"> International journal of epidemiology  </t>
  </si>
  <si>
    <t>40(6):1617-28</t>
  </si>
  <si>
    <t>https://pubmed.ncbi.nlm.nih.gov/21593077</t>
  </si>
  <si>
    <t>https://europepmc.org/abstract/MED/21593077</t>
  </si>
  <si>
    <t>39038097</t>
  </si>
  <si>
    <t>['Elmore AR', 'Adhikari N', 'Hartley AE', 'Aparicio HJ', 'Posner DC', 'Hemani G', 'Tilling K', 'Gaunt TR', 'Wilson PWF', 'Casas JP', 'Gaziano JM', 'Davey Smith G', 'Paternoster L', 'Cho K', 'Peloso GM']</t>
  </si>
  <si>
    <t>Protein Identification for Stroke Progression via Mendelian Randomization in Million Veteran Program and UK Biobank</t>
  </si>
  <si>
    <t>22-Jul-2024</t>
  </si>
  <si>
    <t>55(8):2045-2054</t>
  </si>
  <si>
    <t>https://pubmed.ncbi.nlm.nih.gov/39038097</t>
  </si>
  <si>
    <t>https://www.ahajournals.org/doi/abs/10.1161/STROKEAHA.124.047103?url_ver=Z39.88-2003&amp;rfr_id=ori:rid:crossref.org&amp;rfr_dat=cr_pub  0pubmed</t>
  </si>
  <si>
    <t>28832619</t>
  </si>
  <si>
    <t>['Graff M', 'Scott RA', 'Justice AE', 'Young KL', 'Feitosa MF', 'Barata L', 'Winkler TW', 'Chu AY', 'Mahajan A', 'Hadley D', 'Xue L', 'Workalemahu T', 'Heard-Costa NL', 'den Hoed M', 'Ahluwalia TS', 'Qi Q', 'Ngwa JS', 'Renström F', 'Quaye L', 'Eicher JD', 'Hayes JE', 'Cornelis M', 'Kutalik Z', 'Lim E', 'Luan J', 'Huffman JE', 'Zhang W', 'Zhao W', 'Griffin PJ', 'Haller T', 'Ahmad S', 'Marques-Vidal PM', 'Bien S', 'Yengo L', 'Teumer A', 'Smith AV', 'Kumari M', 'Harder MN', 'Justesen JM', 'Kleber ME', 'Hollensted M', 'Lohman K', 'Rivera NV', 'Whitfield JB', 'Zhao JH', 'Stringham HM', 'Lyytikäinen LP', 'Huppertz C', 'Willemsen G', 'Peyrot WJ', 'Wu Y', 'Kristiansson K', 'Demirkan A', 'Fornage M', 'Hassinen M', 'Bielak LF', 'Cadby G', 'Tanaka T', 'Mägi R', 'van der Most PJ', 'Jackson AU', 'Bragg-Gresham JL', 'Vitart V', 'Marten J', 'Navarro P', 'Bellis C', 'Pasko D', 'Johansson Å', 'Snitker S', 'Cheng YC', 'Eriksson J', 'Lim U', 'Aadahl M', 'Adair LS', 'Amin N', 'Balkau B', 'Auvinen J', 'Beilby J', 'Bergman RN', 'Bergmann S', 'Bertoni AG', 'Blangero J', 'Bonnefond A', 'Bonnycastle LL', 'Borja JB', 'Brage S', 'Busonero F', 'Buyske S', 'Campbell H', 'Chines PS', 'Collins FS', 'Corre T', 'Smith GD', 'Delgado GE', 'Dueker N', 'Dörr M', 'Ebeling T', 'Eiriksdottir G', 'Esko T', 'Faul JD', 'Fu M', 'Færch K', 'Gieger C', 'Gläser S', 'Gong J', 'Gordon-Larsen P', 'Grallert H', 'Grammer TB', 'Grarup N', 'van Grootheest G', 'Harald K', 'Hastie ND', 'Havulinna AS', 'Hernandez D', 'Hindorff L', 'Hocking LJ', 'Holmens OL', 'Holzapfel C', 'Hottenga JJ', 'Huang J', 'Huang T', 'Hui J', 'Huth C', 'Hutri-Kähönen N', 'James AL', 'Jansson JO', 'Jhun MA', 'Juonala M', 'Kinnunen L', 'Koistinen HA', 'Kolcic I', 'Komulainen P', 'Kuusisto J', 'Kvaløy K', 'Kähönen M', 'Lakka TA', 'Launer LJ', 'Lehne B', 'Lindgren CM', 'Lorentzon M', 'Luben R', 'Marre M', 'Milaneschi Y', 'Monda KL', 'Montgomery GW', 'De Moor MHM', 'Mulas A', 'Müller-Nurasyid M', 'Musk AW', 'Männikkö R', 'Männistö S', 'Narisu N', 'Nauck M', 'Nettleton JA', 'Nolte IM', 'Oldehinkel AJ', 'Olden M', 'Ong KK', 'Padmanabhan S', 'Paternoster L', 'Perez J', 'Perola M', 'Peters A', 'Peters U', 'Peyser PA', 'Prokopenko I', 'Puolijoki H', 'Raitakari OT', 'Rankinen T', 'Rasmussen-Torvik LJ', 'Rawal R', 'Ridker PM', 'Rose LM', 'Rudan I', 'Sarti C', 'Sarzynski MA', 'Savonen K', 'Scott WR', 'Sanna S', 'Shuldiner AR', 'Sidney S', 'Silbernagel G', 'Smith BH', 'Smith JA', 'Snieder H', 'Stančáková A', 'Sternfeld B', 'Swift AJ', 'Tammelin T', 'Tan ST', 'Thorand B', 'Thuillier D', 'Vandenput L', 'Vestergaard H', 'van Vliet-Ostaptchouk JV', 'Vohl MC', 'Völker U', 'Waeber G', 'Walker M', 'Wild S', 'Wong A', 'Wright AF', 'Zillikens MC', 'Zubair N', 'Haiman CA', 'Lemarchand L', 'Gyllensten U', 'Ohlsson C', 'Hofman A', 'Rivadeneira F', 'Uitterlinden AG', 'Pérusse L', 'Wilson JF', 'Hayward C', 'Polasek O', 'Cucca F', 'Hveem K', 'Hartman CA', 'Tönjes A', 'Bandinelli S', 'Palmer LJ', 'Kardia SLR', 'Rauramaa R', 'Sørensen TIA', 'Tuomilehto J', 'Salomaa V', 'Penninx BWJH', 'de Geus EJC', 'Boomsma DI', 'Lehtimäki T', 'Mangino M', 'Laakso M', 'Bouchard C', 'Martin NG', 'Kuh D', 'Liu Y', 'Linneberg A', 'März W', 'Strauch K', 'Kivimäki M', 'Harris TB', 'Gudnason V', 'Völzke H', 'Qi L', 'Järvelin MR', 'Chambers JC', 'Kooner JS', 'Froguel P', 'Kooperberg C', 'Vollenweider P', 'Hallmans G', 'Hansen T', 'Pedersen O', 'Metspalu A', 'Wareham NJ', 'Langenberg C', 'Weir DR', 'Porteous DJ', 'Boerwinkle E', 'Chasman DI', 'Abecasis GR', 'Barroso I', 'McCarthy MI', 'Frayling TM', "O'Connell JR", 'van Duijn CM', 'Boehnke M', 'Heid IM', 'Mohlke KL', 'Strachan DP', 'Fox CS', 'Liu CT', 'Hirschhorn JN', 'Klein RJ', 'Johnson AD', 'Borecki IB', 'Franks PW', 'North KE', 'Cupples LA', 'Loos RJF', 'Kilpeläinen TO']</t>
  </si>
  <si>
    <t>Correction: Genome-wide physical activity interactions in adiposity - A meta-analysis of 200,452 adults</t>
  </si>
  <si>
    <t>23-Aug-2017</t>
  </si>
  <si>
    <t>13(8):e1006972</t>
  </si>
  <si>
    <t xml:space="preserve"> Published Erratum</t>
  </si>
  <si>
    <t>https://pubmed.ncbi.nlm.nih.gov/28832619</t>
  </si>
  <si>
    <t>https://europepmc.org/abstract/MED/28832619</t>
  </si>
  <si>
    <t>23582566</t>
  </si>
  <si>
    <t>['Esparza-Gordillo J', 'Schaarschmidt H', 'Liang L', 'Cookson W', 'Bauerfeind A', 'Lee-Kirsch MA', 'Nemat K', 'Henderson J', 'Paternoster L', 'Harper JI', 'Mangold E', 'Nothen MM', 'Rüschendorf F', 'Kerscher T', 'Marenholz I', 'Matanovic A', 'Lau S', 'Keil T', 'Bauer CP', 'Kurek M', 'Ciechanowicz A', 'Macek M', 'Franke A', 'Kabesch M', 'Hubner N', 'Abecasis G', 'Weidinger S', 'Moffatt M', 'Lee YA']</t>
  </si>
  <si>
    <t>A functional IL-6 receptor (IL6R) variant is a risk factor for persistent atopic dermatitis</t>
  </si>
  <si>
    <t>9-Apr-2013</t>
  </si>
  <si>
    <t>132(2):371-7</t>
  </si>
  <si>
    <t>https://pubmed.ncbi.nlm.nih.gov/23582566</t>
  </si>
  <si>
    <t>https://www.clinicalkey.com/content/playBy/pii?v=S0091-6749(13)00322-9</t>
  </si>
  <si>
    <t>28448500</t>
  </si>
  <si>
    <t>Genome-wide physical activity interactions in adiposity - A meta-analysis of 200,452 adults</t>
  </si>
  <si>
    <t>27-Apr-2017</t>
  </si>
  <si>
    <t>13(4):e1006528</t>
  </si>
  <si>
    <t>https://pubmed.ncbi.nlm.nih.gov/28448500</t>
  </si>
  <si>
    <t>https://europepmc.org/abstract/MED/28448500</t>
  </si>
  <si>
    <t>25953783</t>
  </si>
  <si>
    <t>['Warrington NM', 'Howe LD', 'Paternoster L', 'Kaakinen M', 'Herrala S', 'Huikari V', 'Wu YY', 'Kemp JP', 'Timpson NJ', 'St Pourcain B', 'Davey Smith G', 'Tilling K', 'Jarvelin MR', 'Pennell CE', 'Evans DM', 'Lawlor DA', 'Briollais L', 'Palmer LJ']</t>
  </si>
  <si>
    <t>A genome-wide association study of body mass index across early life and childhood</t>
  </si>
  <si>
    <t>7-May-2015</t>
  </si>
  <si>
    <t>44(2):700-12</t>
  </si>
  <si>
    <t>https://pubmed.ncbi.nlm.nih.gov/25953783</t>
  </si>
  <si>
    <t>https://europepmc.org/abstract/MED/25953783</t>
  </si>
  <si>
    <t>24014423</t>
  </si>
  <si>
    <t>['Kemp JP', 'Sayers A', 'Paternoster L', 'Evans DM', 'Deere K', 'St Pourcain B', 'Timpson NJ', 'Ring SM', 'Lorentzon M', 'Lehtimäki T', 'Eriksson J', 'Kähönen M', 'Raitakari O', 'Laaksonen M', 'Sievänen H', 'Viikari J', 'Lyytikäinen LP', 'Smith GD', 'Fraser WD', 'Vandenput L', 'Ohlsson C', 'Tobias JH']</t>
  </si>
  <si>
    <t>Does bone resorption stimulate periosteal expansion? A cross-sectional analysis of β-C-telopeptides of type I collagen (CTX), genetic markers of the RANKL pathway, and periosteal circumference as measured by pQCT</t>
  </si>
  <si>
    <t>29(4):1015-24</t>
  </si>
  <si>
    <t>https://pubmed.ncbi.nlm.nih.gov/24014423</t>
  </si>
  <si>
    <t>https://europepmc.org/abstract/MED/24014423</t>
  </si>
  <si>
    <t>23286790</t>
  </si>
  <si>
    <t>['Beekman M', 'Blanché H', 'Perola M', 'Hervonen A', 'Bezrukov V', 'Sikora E', 'Flachsbart F', 'Christiansen L', 'De Craen AJ', 'Kirkwood TB', 'Rea IM', 'Poulain M', 'Robine JM', 'Valensin S', 'Stazi MA', 'Passarino G', 'Deiana L', 'Gonos ES', 'Paternoster L', 'Sørensen TI', 'Tan Q', 'Helmer Q', 'van den Akker EB', 'Deelen J', 'Martella F', 'Cordell HJ', 'Ayers KL', 'Vaupel JW', 'Törnwall O', 'Johnson TE', 'Schreiber S', 'Lathrop M', 'Skytthe A', 'Westendorp RG', 'Christensen K', 'Gampe J', 'Nebel A', 'Houwing-Duistermaat JJ', 'Slagboom PE', 'Franceschi C']</t>
  </si>
  <si>
    <t>Genome-wide linkage analysis for human longevity: Genetics of Healthy Aging Study</t>
  </si>
  <si>
    <t>6-Feb-2013</t>
  </si>
  <si>
    <t xml:space="preserve"> Aging cell  </t>
  </si>
  <si>
    <t>12(2):184-93</t>
  </si>
  <si>
    <t>https://pubmed.ncbi.nlm.nih.gov/23286790</t>
  </si>
  <si>
    <t>https://europepmc.org/abstract/MED/23286790</t>
  </si>
  <si>
    <t>22341974</t>
  </si>
  <si>
    <t>['Paternoster L', 'Zhurov AI', 'Toma AM', 'Kemp JP', 'St Pourcain B', 'Timpson NJ', 'McMahon G', 'McArdle W', 'Ring SM', 'Smith GD', 'Richmond S', 'Evans DM']</t>
  </si>
  <si>
    <t>Genome-wide association study of three-dimensional facial morphology identifies a variant in PAX3 associated with nasion position</t>
  </si>
  <si>
    <t>9-Mar-2012</t>
  </si>
  <si>
    <t>16-Feb-2012</t>
  </si>
  <si>
    <t xml:space="preserve"> American journal of human genetics  </t>
  </si>
  <si>
    <t>90(3):478-85</t>
  </si>
  <si>
    <t>https://pubmed.ncbi.nlm.nih.gov/22341974</t>
  </si>
  <si>
    <t>https://linkinghub.elsevier.com/retrieve/pii/S0002-9297(12)00002-X</t>
  </si>
  <si>
    <t>25293386</t>
  </si>
  <si>
    <t>['Taylor AE', 'Fluharty ME', 'Bjørngaard JH', 'Gabrielsen ME', 'Skorpen F', 'Marioni RE', 'Campbell A', 'Engmann J', 'Mirza SS', 'Loukola A', 'Laatikainen T', 'Partonen T', 'Kaakinen M', 'Ducci F', 'Cavadino A', 'Husemoen LLN', 'Ahluwalia TS', 'Jacobsen RK', 'Skaaby T', 'Ebstrup JF', 'Mortensen EL', 'Minica CC', 'Vink JM', 'Willemsen G', 'Marques-Vidal P', 'Dale CE', 'Amuzu A', 'Lennon LT', 'Lahti J', 'Palotie A', 'Räikkönen K', 'Wong A', 'Paternoster L', 'Wong AP', 'Horwood LJ', 'Murphy M', 'Johnstone EC', 'Kennedy MA', 'Pausova Z', 'Paus T', 'Ben-Shlomo Y', 'Nohr EA', 'Kuh D', 'Kivimaki M', 'Eriksson JG', 'Morris RW', 'Casas JP', 'Preisig M', 'Boomsma DI', 'Linneberg A', 'Power C', 'Hyppönen E', 'Veijola J', 'Jarvelin MR', 'Korhonen T', 'Tiemeier H', 'Kumari M', 'Porteous DJ', 'Hayward C', 'Romundstad PR', 'Smith GD', 'Munafò MR']</t>
  </si>
  <si>
    <t>Investigating the possible causal association of smoking with depression and anxiety using Mendelian randomisation meta-analysis: the CARTA consortium</t>
  </si>
  <si>
    <t>7-Oct-2014</t>
  </si>
  <si>
    <t xml:space="preserve"> BMJ open  </t>
  </si>
  <si>
    <t>4(10):e006141</t>
  </si>
  <si>
    <t xml:space="preserve"> Journal Article | Meta-Analysis | Observational Study | Research Support, N.I.H., Extramural | Research Support, Non-U.S. Gov't | Research Support, U.S. Gov't, P.H.S.</t>
  </si>
  <si>
    <t>https://pubmed.ncbi.nlm.nih.gov/25293386</t>
  </si>
  <si>
    <t>https://europepmc.org/abstract/MED/25293386</t>
  </si>
  <si>
    <t>33963257</t>
  </si>
  <si>
    <t>['Havdahl A', 'Mitchell R', 'Paternoster L', 'Smith GD']</t>
  </si>
  <si>
    <t>Author Correction: Investigating causality in the association between vitamin D status and self-reported tiredness</t>
  </si>
  <si>
    <t xml:space="preserve"> Scientific reports  </t>
  </si>
  <si>
    <t>11(1):10243</t>
  </si>
  <si>
    <t>https://pubmed.ncbi.nlm.nih.gov/33963257</t>
  </si>
  <si>
    <t>https://europepmc.org/abstract/MED/33963257</t>
  </si>
  <si>
    <t>26642925</t>
  </si>
  <si>
    <t>['Hunt LE', 'Noyvert B', 'Bhaw-Rosun L', 'Sesay AK', 'Paternoster L', 'Nohr EA', 'Davey Smith G', 'Tommerup N', 'Sørensen TI', 'Elgar G']</t>
  </si>
  <si>
    <t>Complete re-sequencing of a 2Mb topological domain encompassing the FTO/IRXB genes identifies a novel obesity-associated region upstream of IRX5</t>
  </si>
  <si>
    <t>7-Dec-2015</t>
  </si>
  <si>
    <t xml:space="preserve"> Genome medicine  </t>
  </si>
  <si>
    <t>7:126</t>
  </si>
  <si>
    <t>https://pubmed.ncbi.nlm.nih.gov/26642925</t>
  </si>
  <si>
    <t>https://genomemedicine.biomedcentral.com/articles/10.1186/s13073-015-0250-3</t>
  </si>
  <si>
    <t>33407835</t>
  </si>
  <si>
    <t>['Hartley A', 'Hardcastle SA', 'Frysz M', 'Parkinson J', 'Paternoster L', 'McCloskey E', 'Poole KES', 'Javaid MK', 'Aye M', 'Moss K', 'Williams M', 'Tobias JH', 'Gregson CL']</t>
  </si>
  <si>
    <t>Increased development of radiographic hip osteoarthritis in individuals with high bone mass: a prospective cohort study</t>
  </si>
  <si>
    <t xml:space="preserve"> Arthritis research &amp; therapy  </t>
  </si>
  <si>
    <t>23(1):4</t>
  </si>
  <si>
    <t>https://pubmed.ncbi.nlm.nih.gov/33407835</t>
  </si>
  <si>
    <t>https://arthritis-research.biomedcentral.com/articles/10.1186/s13075-020-02371-0</t>
  </si>
  <si>
    <t>33027520</t>
  </si>
  <si>
    <t>['Hartley A', 'Sanderson E', 'Paternoster L', 'Teumer A', 'Kaplan RC', 'Tobias JH', 'Gregson CL']</t>
  </si>
  <si>
    <t>Mendelian randomization provides evidence for a causal effect of higher serum IGF-1 concentration on risk of hip and knee osteoarthritis</t>
  </si>
  <si>
    <t xml:space="preserve"> Rheumatology (Oxford, England)  </t>
  </si>
  <si>
    <t>60(4):1676-1686</t>
  </si>
  <si>
    <t>https://pubmed.ncbi.nlm.nih.gov/33027520</t>
  </si>
  <si>
    <t>https://europepmc.org/abstract/MED/33027520</t>
  </si>
  <si>
    <t>30837455</t>
  </si>
  <si>
    <t>['Dudding T', 'Haworth S', 'Lind PA', 'Sathirapongsasuti JF', 'Tung JY', 'Mitchell R', 'Colodro-Conde L', 'Medland SE', 'Gordon S', 'Elsworth B', 'Paternoster L', 'Franks PW', 'Thomas SJ', 'Martin NG', 'Timpson NJ']</t>
  </si>
  <si>
    <t>Genome wide analysis for mouth ulcers identifies associations at immune regulatory loci</t>
  </si>
  <si>
    <t>5-Mar-2019</t>
  </si>
  <si>
    <t xml:space="preserve"> Nature communications  </t>
  </si>
  <si>
    <t>10(1):1052</t>
  </si>
  <si>
    <t>https://pubmed.ncbi.nlm.nih.gov/30837455</t>
  </si>
  <si>
    <t>https://europepmc.org/abstract/MED/30837455</t>
  </si>
  <si>
    <t>35012325</t>
  </si>
  <si>
    <t>['Corbin LJ', 'White SJ', 'Taylor AE', 'Williams CM', 'Taylor K', 'van den Bosch MT', 'Teasdale JE', 'Jones M', 'Bond M', 'Harper MT', 'Falk L', 'Groom A', 'Hazell GGJ', 'Paternoster L', 'Munafò MR', 'Nordestgaard BG', 'Tybjærg-Hansen A', 'Bojesen SE', 'Relton C', 'Min JL', 'Davey Smith G', 'Mumford AD', 'Poole AW', 'Timpson NJ']</t>
  </si>
  <si>
    <t>Epigenetic Regulation of F2RL3 Associates With Myocardial Infarction and Platelet Function</t>
  </si>
  <si>
    <t>4-Feb-2022</t>
  </si>
  <si>
    <t>11-Jan-2022</t>
  </si>
  <si>
    <t>130(3):384-400</t>
  </si>
  <si>
    <t>https://pubmed.ncbi.nlm.nih.gov/35012325</t>
  </si>
  <si>
    <t>https://www.ahajournals.org/doi/abs/10.1161/CIRCRESAHA.121.318836?url_ver=Z39.88-2003&amp;rfr_id=ori:rid:crossref.org&amp;rfr_dat=cr_pub  0pubmed</t>
  </si>
  <si>
    <t>30929738</t>
  </si>
  <si>
    <t>['Ferreira MAR', 'Mathur R', 'Vonk JM', 'Szwajda A', 'Brumpton B', 'Granell R', 'Brew BK', 'Ullemar V', 'Lu Y', 'Jiang Y', 'Magnusson PKE', 'Karlsson R', 'Hinds DA', 'Paternoster L', 'Koppelman GH', 'Almqvist C']</t>
  </si>
  <si>
    <t>Genetic Architectures of Childhood- and Adult-Onset Asthma Are Partly Distinct</t>
  </si>
  <si>
    <t>4-Apr-2019</t>
  </si>
  <si>
    <t>28-Mar-2019</t>
  </si>
  <si>
    <t>104(4):665-684</t>
  </si>
  <si>
    <t>https://pubmed.ncbi.nlm.nih.gov/30929738</t>
  </si>
  <si>
    <t>https://linkinghub.elsevier.com/retrieve/pii/S0002-9297(19)30067-9</t>
  </si>
  <si>
    <t>28859627</t>
  </si>
  <si>
    <t>['Sallis H', 'Evans J', 'Wootton R', 'Krapohl E', 'Oldehinkel AJ', 'Davey Smith G', 'Paternoster L']</t>
  </si>
  <si>
    <t>Genetics of depressive symptoms in adolescence</t>
  </si>
  <si>
    <t>31-Aug-2017</t>
  </si>
  <si>
    <t xml:space="preserve"> BMC psychiatry  </t>
  </si>
  <si>
    <t>17(1):321</t>
  </si>
  <si>
    <t>https://pubmed.ncbi.nlm.nih.gov/28859627</t>
  </si>
  <si>
    <t>https://bmcpsychiatry.biomedcentral.com/articles/10.1186/s12888-017-1484-y</t>
  </si>
  <si>
    <t>30061609</t>
  </si>
  <si>
    <t>['Wyss AB', 'Sofer T', 'Lee MK', 'Terzikhan N', 'Nguyen JN', 'Lahousse L', 'Latourelle JC', 'Smith AV', 'Bartz TM', 'Feitosa MF', 'Gao W', 'Ahluwalia TS', 'Tang W', 'Oldmeadow C', 'Duan Q', 'de Jong K', 'Wojczynski MK', 'Wang XQ', 'Noordam R', 'Hartwig FP', 'Jackson VE', 'Wang T', 'Obeidat M', 'Hobbs BD', 'Huan T', 'Gui H', 'Parker MM', 'Hu D', 'Mogil LS', 'Kichaev G', 'Jin J', 'Graff M', 'Harris TB', 'Kalhan R', 'Heckbert SR', 'Paternoster L', 'Burkart KM', 'Liu Y', 'Holliday EG', 'Wilson JG', 'Vonk JM', 'Sanders JL', 'Barr RG', 'de Mutsert R', 'Menezes AMB', 'Adams HHH', 'van den Berge M', 'Joehanes R', 'Levin AM', 'Liberto J', 'Launer LJ', 'Morrison AC', 'Sitlani CM', 'Celedón JC', 'Kritchevsky SB', 'Scott RJ', 'Christensen K', 'Rotter JI', 'Bonten TN', 'Wehrmeister FC', 'Bossé Y', 'Xiao S', 'Oh S', 'Franceschini N', 'Brody JA', 'Kaplan RC', 'Lohman K', 'McEvoy M', 'Province MA', 'Rosendaal FR', 'Taylor KD', 'Nickle DC', 'Williams LK', 'Burchard EG', 'Wheeler HE', 'Sin DD', 'Gudnason V', 'North KE', 'Fornage M', 'Psaty BM', 'Myers RH', "O'Connor G", 'Hansen T', 'Laurie CC', 'Cassano PA', 'Sung J', 'Kim WJ', 'Attia JR', 'Lange L', 'Boezen HM', 'Thyagarajan B', 'Rich SS', 'Mook-Kanamori DO', 'Horta BL', 'Uitterlinden AG', 'Im HK', 'Cho MH', 'Brusselle GG', 'Gharib SA', 'Dupuis J', 'Manichaikul A', 'London SJ']</t>
  </si>
  <si>
    <t>Multiethnic meta-analysis identifies ancestry-specific and cross-ancestry loci for pulmonary function</t>
  </si>
  <si>
    <t>30-Jul-2018</t>
  </si>
  <si>
    <t>9(1):2976</t>
  </si>
  <si>
    <t xml:space="preserve"> Journal Article | Meta-Analysis | Research Support, N.I.H., Intramural</t>
  </si>
  <si>
    <t>https://pubmed.ncbi.nlm.nih.gov/30061609</t>
  </si>
  <si>
    <t>https://europepmc.org/abstract/MED/30061609</t>
  </si>
  <si>
    <t>25231870</t>
  </si>
  <si>
    <t>['Perry JR', 'Day F', 'Elks CE', 'Sulem P', 'Thompson DJ', 'Ferreira T', 'He C', 'Chasman DI', 'Esko T', 'Thorleifsson G', 'Albrecht E', 'Ang WQ', 'Corre T', 'Cousminer DL', 'Feenstra B', 'Franceschini N', 'Ganna A', 'Johnson AD', 'Kjellqvist S', 'Lunetta KL', 'McMahon G', 'Nolte IM', 'Paternoster L', 'Porcu E', 'Smith AV', 'Stolk L', 'Teumer A', 'Tšernikova N', 'Tikkanen E', 'Ulivi S', 'Wagner EK', 'Amin N', 'Bierut LJ', 'Byrne EM', 'Hottenga JJ', 'Koller DL', 'Mangino M', 'Pers TH', 'Yerges-Armstrong LM', 'Zhao JH', 'Andrulis IL', 'Anton-Culver H', 'Atsma F', 'Bandinelli S', 'Beckmann MW', 'Benitez J', 'Blomqvist C', 'Bojesen SE', 'Bolla MK', 'Bonanni B', 'Brauch H', 'Brenner H', 'Buring JE', 'Chang-Claude J', 'Chanock S', 'Chen J', 'Chenevix-Trench G', 'Collée JM', 'Couch FJ', 'Couper D', 'Coveillo AD', 'Cox A', 'Czene K', "D'adamo AP", 'Smith GD', 'De Vivo I', 'Demerath EW', 'Dennis J', 'Devilee P', 'Dieffenbach AK', 'Dunning AM', 'Eiriksdottir G', 'Eriksson JG', 'Fasching PA', 'Ferrucci L', 'Flesch-Janys D', 'Flyger H', 'Foroud T', 'Franke L', 'Garcia ME', 'García-Closas M', 'Geller F', 'de Geus EE', 'Giles GG', 'Gudbjartsson DF', 'Gudnason V', 'Guénel P', 'Guo S', 'Hall P', 'Hamann U', 'Haring R', 'Hartman CA', 'Heath AC', 'Hofman A', 'Hooning MJ', 'Hopper JL', 'Hu FB', 'Hunter DJ', 'Karasik D', 'Kiel DP', 'Knight JA', 'Kosma VM', 'Kutalik Z', 'Lai S', 'Lambrechts D', 'Lindblom A', 'Mägi R', 'Magnusson PK', 'Mannermaa A', 'Martin NG', 'Masson G', 'McArdle PF', 'McArdle WL', 'Melbye M', 'Michailidou K', 'Mihailov E', 'Milani L', 'Milne RL', 'Nevanlinna H', 'Neven P', 'Nohr EA', 'Oldehinkel AJ', 'Oostra BA', 'Palotie A', 'Peacock M', 'Pedersen NL', 'Peterlongo P', 'Peto J', 'Pharoah PD', 'Postma DS', 'Pouta A', 'Pylkäs K', 'Radice P', 'Ring S', 'Rivadeneira F', 'Robino A', 'Rose LM', 'Rudolph A', 'Salomaa V', 'Sanna S', 'Schlessinger D', 'Schmidt MK', 'Southey MC', 'Sovio U', 'Stampfer MJ', 'Stöckl D', 'Storniolo AM', 'Timpson NJ', 'Tyrer J', 'Visser JA', 'Vollenweider P', 'Völzke H', 'Waeber G', 'Waldenberger M', 'Wallaschofski H', 'Wang Q', 'Willemsen G', 'Winqvist R', 'Wolffenbuttel BH', 'Wright MJ', 'Boomsma DI', 'Econs MJ', 'Khaw KT', 'Loos RJ', 'McCarthy MI', 'Montgomery GW', 'Rice JP', 'Streeten EA', 'Thorsteinsdottir U', 'van Duijn CM', 'Alizadeh BZ', 'Bergmann S', 'Boerwinkle E', 'Boyd HA', 'Crisponi L', 'Gasparini P', 'Gieger C', 'Harris TB', 'Ingelsson E', 'Järvelin MR', 'Kraft P', 'Lawlor D', 'Metspalu A', 'Pennell CE', 'Ridker PM', 'Snieder H', 'Sørensen TI', 'Spector TD', 'Strachan DP', 'Uitterlinden AG', 'Wareham NJ', 'Widen E', 'Zygmunt M', 'Murray A', 'Easton DF', 'Stefansson K', 'Murabito JM', 'Ong KK']</t>
  </si>
  <si>
    <t>Parent-of-origin-specific allelic associations among 106 genomic loci for age at menarche</t>
  </si>
  <si>
    <t>2-Oct-2014</t>
  </si>
  <si>
    <t xml:space="preserve"> Nature  </t>
  </si>
  <si>
    <t>514(7520):92-97</t>
  </si>
  <si>
    <t>https://pubmed.ncbi.nlm.nih.gov/25231870</t>
  </si>
  <si>
    <t>https://europepmc.org/abstract/MED/25231870</t>
  </si>
  <si>
    <t>27898078</t>
  </si>
  <si>
    <t>['Okbay A', 'Baselmans BM', 'De Neve JE', 'Turley P', 'Nivard MG', 'Fontana MA', 'Meddens SF', 'Linnér RK', 'Rietveld CA', 'Derringer J', 'Gratten J', 'Lee JJ', 'Liu JZ', 'de Vlaming R', 'Ahluwalia TS', 'Buchwald J', 'Cavadino A', 'Frazier-Wood AC', 'Furlotte NA', 'Garfield V', 'Geisel MH', 'Gonzalez JR', 'Haitjema S', 'Karlsson R', 'van der Laan SW', 'Ladwig KH', 'Lahti J', 'van der Lee SJ', 'Lind PA', 'Liu T', 'Matteson L', 'Mihailov E', 'Miller MB', 'Minica CC', 'Nolte IM', 'Mook-Kanamori D', 'van der Most PJ', 'Oldmeadow C', 'Qian Y', 'Raitakari O', 'Rawal R', 'Realo A', 'Rueedi R', 'Schmidt B', 'Smith AV', 'Stergiakouli E', 'Tanaka T', 'Taylor K', 'Thorleifsson G', 'Wedenoja J', 'Wellmann J', 'Westra HJ', 'Willems SM', 'Zhao W', 'Amin N', 'Bakshi A', 'Bergmann S', 'Bjornsdottir G', 'Boyle PA', 'Cherney S', 'Cox SR', 'Davies G', 'Davis OS', 'Ding J', 'Direk N', 'Eibich P', 'Emeny RT', 'Fatemifar G', 'Faul JD', 'Ferrucci L', 'Forstner AJ', 'Gieger C', 'Gupta R', 'Harris TB', 'Harris JM', 'Holliday EG', 'Hottenga JJ', 'De Jager PL', 'Kaakinen MA', 'Kajantie E', 'Karhunen V', 'Kolcic I', 'Kumari M', 'Launer LJ', 'Franke L', 'Li-Gao R', 'Liewald DC', 'Koini M', 'Loukola A', 'Marques-Vidal P', 'Montgomery GW', 'Mosing MA', 'Paternoster L', 'Pattie A', 'Petrovic KE', 'Pulkki-Råback L', 'Quaye L', 'Räikkönen K', 'Rudan I', 'Scott RJ', 'Smith JA', 'Sutin AR', 'Trzaskowski M', 'Vinkhuyzen AE', 'Yu L', 'Zabaneh D', 'Attia JR', 'Bennett DA', 'Berger K', 'Bertram L', 'Boomsma DI', 'Snieder H', 'Chang SC', 'Cucca F', 'Deary IJ', 'van Duijn CM', 'Eriksson JG', 'Bültmann U', 'de Geus EJ', 'Groenen PJ', 'Gudnason V', 'Hansen T', 'Hartman CA', 'Haworth CM', 'Hayward C', 'Heath AC', 'Hinds DA', 'Hyppönen E', 'William WG', 'Järvelin MR', 'Jöckel KH', 'Kaprio J', 'Kardia SL', 'Keltikangas-Järvinen L', 'Kraft P', 'Kubzansky LD', 'Lehtimäki T', 'Magnusson PK', 'Martin NG', 'McGue M', 'Metspalu A', 'Mills M', 'de Mutsert R', 'Oldehinkel AJ', 'Pasterkamp G', 'Pedersen NL', 'Plomin R', 'Polasek O', 'Power C', 'Rich SS', 'Rosendaal FR', 'den Ruijter HM', 'Schlessinger D', 'Schmidt H', 'Svento R', 'Schmidt R', 'Alizadeh BZ', 'Sørensen TI', 'Spector TD', 'Starr JM', 'Stefansson K', 'Steptoe A', 'Terracciano A', 'Thorsteinsdottir U', 'Thurik AR', 'Timpson NJ', 'Tiemeier H', 'Uitterlinden AG', 'Vollenweider P', 'Wagner GG', 'Weir DR', 'Yang J', 'Conley DC', 'Smith GD', 'Hofman A', 'Johannesson M', 'Laibson DI', 'Medland SE', 'Meyer MN', 'Pickrell JK', 'Esko T', 'Krueger RF', 'Beauchamp JP', 'Koellinger PD', 'Benjamin DJ', 'Bartels M', 'Cesarini D']</t>
  </si>
  <si>
    <t>Corrigendum: Genetic variants associated with subjective well-being, depressive symptoms, and neuroticism identified through genome-wide analyses</t>
  </si>
  <si>
    <t>48(12):1591</t>
  </si>
  <si>
    <t>https://pubmed.ncbi.nlm.nih.gov/27898078</t>
  </si>
  <si>
    <t>https://europepmc.org/abstract/MED/27898078</t>
  </si>
  <si>
    <t>27463399</t>
  </si>
  <si>
    <t>['Okbay A', 'Baselmans BM', 'Neve JE', 'Turley P', 'Nivard MG', 'Fontana MA', 'Meddens SF', 'Linnér RK', 'Rietveld CA', 'Derringer J', 'Gratten J', 'Lee JJ', 'Liu JZ', 'de Vlaming R', 'Ahluwalia TS', 'Buchwald J', 'Cavadino A', 'Frazier-Wood AC', 'Furlotte NA', 'Garfield V', 'Geisel MH', 'Gonzalez JR', 'Haitjema S', 'Karlsson R', 'van der Laan SW', 'Ladwig KH', 'Lahti J', 'van der Lee SJ', 'Lind PA', 'Liu T', 'Matteson L', 'Mihailov E', 'Miller MB', 'Minica CC', 'Nolte IM', 'Mook-Kanamori D', 'van der Most PJ', 'Oldmeadow C', 'Qian Y', 'Raitakari O', 'Rawal R', 'Realo A', 'Rueedi R', 'Schmidt B', 'Smith AV', 'Stergiakouli E', 'Tanaka T', 'Taylor K', 'Thorleifsson G', 'Wedenoja J', 'Wellmann J', 'Westra HJ', 'Willems SM', 'Zhao W', 'Amin N', 'Bakshi A', 'Bergmann S', 'Bjornsdottir G', 'Boyle PA', 'Cherney S', 'Cox SR', 'Davies G', 'Davis OS', 'Ding J', 'Direk N', 'Eibich P', 'Emeny RT', 'Fatemifar G', 'Faul JD', 'Ferrucci L', 'Forstner AJ', 'Gieger C', 'Gupta R', 'Harris TB', 'Harris JM', 'Holliday EG', 'Hottenga JJ', 'Jager PL', 'Kaakinen MA', 'Kajantie E', 'Karhunen V', 'Kolcic I', 'Kumari M', 'Launer LJ', 'Franke L', 'Li-Gao R', 'Liewald DC', 'Koini M', 'Loukola A', 'Marques-Vidal P', 'Montgomery GW', 'Mosing MA', 'Paternoster L', 'Pattie A', 'Petrovic KE', 'Pulkki-Råback L', 'Quaye L', 'Räikkönen K', 'Rudan I', 'Scott RJ', 'Smith JA', 'Sutin AR', 'Trzaskowski M', 'Vinkhuyzen AE', 'Yu L', 'Zabaneh D', 'Attia JR', 'Bennett DA', 'Berger K', 'Bertram L', 'Boomsma DI', 'Snieder H', 'Chang SC', 'Cucca F', 'Deary IJ', 'van Duijn CM', 'Eriksson JG', 'Bültmann U', 'de Geus EJ', 'Groenen PJ', 'Gudnason V', 'Hansen T', 'Hartman CA', 'Haworth CM', 'Hayward C', 'Heath AC', 'Hinds DA', 'Hyppönen E', 'Iacono WG', 'Järvelin MR', 'Jöckel KH', 'Kaprio J', 'Kardia SL', 'Keltikangas-Järvinen L', 'Kraft P', 'Kubzansky LD', 'Lehtimäki T', 'Magnusson PK', 'Martin NG', 'McGue M', 'Metspalu A', 'Mills M', 'de Mutsert R', 'Oldehinkel AJ', 'Pasterkamp G', 'Pedersen NL', 'Plomin R', 'Polasek O', 'Power C', 'Rich SS', 'Rosendaal FR', 'den Ruijter HM', 'Schlessinger D', 'Schmidt H', 'Svento R', 'Schmidt R', 'Alizadeh BZ', 'Sørensen TI', 'Spector TD', 'Starr JM', 'Stefansson K', 'Steptoe A', 'Terracciano A', 'Thorsteinsdottir U', 'Thurik AR', 'Timpson NJ', 'Tiemeier H', 'Uitterlinden AG', 'Vollenweider P', 'Wagner GG', 'Weir DR', 'Yang J', 'Conley DC', 'Smith GD', 'Hofman A', 'Johannesson M', 'Laibson DI', 'Medland SE', 'Meyer MN', 'Pickrell JK', 'Esko T', 'Krueger RF', 'Beauchamp JP', 'Koellinger PD', 'Benjamin DJ', 'Bartels M', 'Cesarini D']</t>
  </si>
  <si>
    <t>48(8):970</t>
  </si>
  <si>
    <t>https://pubmed.ncbi.nlm.nih.gov/27463399</t>
  </si>
  <si>
    <t>https://www.nature.com/articles/ng0816-970c</t>
  </si>
  <si>
    <t>30814568</t>
  </si>
  <si>
    <t>['Havdahl A', 'Mitchell R', 'Paternoster L', 'Davey Smith G']</t>
  </si>
  <si>
    <t>Investigating causality in the association between vitamin D status and self-reported tiredness</t>
  </si>
  <si>
    <t>27-Feb-2019</t>
  </si>
  <si>
    <t>9(1):2880</t>
  </si>
  <si>
    <t>https://pubmed.ncbi.nlm.nih.gov/30814568</t>
  </si>
  <si>
    <t>https://europepmc.org/abstract/MED/30814568</t>
  </si>
  <si>
    <t>31763980</t>
  </si>
  <si>
    <t>['Xiong Z', 'Dankova G', 'Howe LJ', 'Lee MK', 'Hysi PG', 'de Jong MA', 'Zhu G', 'Adhikari K', 'Li D', 'Li Y', 'Pan B', 'Feingold E', 'Marazita ML', 'Shaffer JR', 'McAloney K', 'Xu SH', 'Jin L', 'Wang S', 'de Vrij FM', 'Lendemeijer B', 'Richmond S', 'Zhurov A', 'Lewis S', 'Sharp GC', 'Paternoster L', 'Thompson H', 'Gonzalez-Jose R', 'Bortolini MC', 'Canizales-Quinteros S', 'Gallo C', 'Poletti G', 'Bedoya G', 'Rothhammer F', 'Uitterlinden AG', 'Ikram MA', 'Wolvius E', 'Kushner SA', 'Nijsten TE', 'Palstra RT', 'Boehringer S', 'Medland SE', 'Tang K', 'Ruiz-Linares A', 'Martin NG', 'Spector TD', 'Stergiakouli E', 'Weinberg SM', 'Liu F', 'Kayser M']</t>
  </si>
  <si>
    <t>Novel genetic loci affecting facial shape variation in humans</t>
  </si>
  <si>
    <t>26-Nov-2019</t>
  </si>
  <si>
    <t xml:space="preserve"> eLife  </t>
  </si>
  <si>
    <t>8:e49898</t>
  </si>
  <si>
    <t>https://pubmed.ncbi.nlm.nih.gov/31763980</t>
  </si>
  <si>
    <t>https://europepmc.org/abstract/MED/31763980</t>
  </si>
  <si>
    <t>27225129</t>
  </si>
  <si>
    <t>['Okbay A', 'Beauchamp JP', 'Fontana MA', 'Lee JJ', 'Pers TH', 'Rietveld CA', 'Turley P', 'Chen GB', 'Emilsson V', 'Meddens SF', 'Oskarsson S', 'Pickrell JK', 'Thom K', 'Timshel P', 'de Vlaming R', 'Abdellaoui A', 'Ahluwalia TS', 'Bacelis J', 'Baumbach C', 'Bjornsdottir G', 'Brandsma JH', 'Pina Concas M', 'Derringer J', 'Furlotte NA', 'Galesloot TE', 'Girotto G', 'Gupta R', 'Hall LM', 'Harris SE', 'Hofer E', 'Horikoshi M', 'Huffman JE', 'Kaasik K', 'Kalafati IP', 'Karlsson R', 'Kong A', 'Lahti J', 'van der Lee SJ', 'deLeeuw C', 'Lind PA', 'Lindgren KO', 'Liu T', 'Mangino M', 'Marten J', 'Mihailov E', 'Miller MB', 'van der Most PJ', 'Oldmeadow C', 'Payton A', 'Pervjakova N', 'Peyrot WJ', 'Qian Y', 'Raitakari O', 'Rueedi R', 'Salvi E', 'Schmidt B', 'Schraut KE', 'Shi J', 'Smith AV', 'Poot RA', 'St Pourcain B', 'Teumer A', 'Thorleifsson G', 'Verweij N', 'Vuckovic D', 'Wellmann J', 'Westra HJ', 'Yang J', 'Zhao W', 'Zhu Z', 'Alizadeh BZ', 'Amin N', 'Bakshi A', 'Baumeister SE', 'Biino G', 'Bønnelykke K', 'Boyle PA', 'Campbell H', 'Cappuccio FP', 'Davies G', 'De Neve JE', 'Deloukas P', 'Demuth I', 'Ding J', 'Eibich P', 'Eisele L', 'Eklund N', 'Evans DM', 'Faul JD', 'Feitosa MF', 'Forstner AJ', 'Gandin I', 'Gunnarsson B', 'Halldórsson BV', 'Harris TB', 'Heath AC', 'Hocking LJ', 'Holliday EG', 'Homuth G', 'Horan MA', 'Hottenga JJ', 'de Jager PL', 'Joshi PK', 'Jugessur A', 'Kaakinen MA', 'Kähönen M', 'Kanoni S', 'Keltigangas-Järvinen L', 'Kiemeney LA', 'Kolcic I', 'Koskinen S', 'Kraja AT', 'Kroh M', 'Kutalik Z', 'Latvala A', 'Launer LJ', 'Lebreton MP', 'Levinson DF', 'Lichtenstein P', 'Lichtner P', 'Liewald DC', 'Loukola A', 'Madden PA', 'Mägi R', 'Mäki-Opas T', 'Marioni RE', 'Marques-Vidal P', 'Meddens GA', 'McMahon G', 'Meisinger C', 'Meitinger T', 'Milaneschi Y', 'Milani L', 'Montgomery GW', 'Myhre R', 'Nelson CP', 'Nyholt DR', 'Ollier WE', 'Palotie A', 'Paternoster L', 'Pedersen NL', 'Petrovic KE', 'Porteous DJ', 'Räikkönen K', 'Ring SM', 'Robino A', 'Rostapshova O', 'Rudan I', 'Rustichini A', 'Salomaa V', 'Sanders AR', 'Sarin AP', 'Schmidt H', 'Scott RJ', 'Smith BH', 'Smith JA', 'Staessen JA', 'Steinhagen-Thiessen E', 'Strauch K', 'Terracciano A', 'Tobin MD', 'Ulivi S', 'Vaccargiu S', 'Quaye L', 'van Rooij FJ', 'Venturini C', 'Vinkhuyzen AA', 'Völker U', 'Völzke H', 'Vonk JM', 'Vozzi D', 'Waage J', 'Ware EB', 'Willemsen G', 'Attia JR', 'Bennett DA', 'Berger K', 'Bertram L', 'Bisgaard H', 'Boomsma DI', 'Borecki IB', 'Bültmann U', 'Chabris CF', 'Cucca F', 'Cusi D', 'Deary IJ', 'Dedoussis GV', 'van Duijn CM', 'Eriksson JG', 'Franke B', 'Franke L', 'Gasparini P', 'Gejman PV', 'Gieger C', 'Grabe HJ', 'Gratten J', 'Groenen PJ', 'Gudnason V', 'van der Harst P', 'Hayward C', 'Hinds DA', 'Hoffmann W', 'Hyppönen E', 'Iacono WG', 'Jacobsson B', 'Järvelin MR', 'Jöckel KH', 'Kaprio J', 'Kardia SL', 'Lehtimäki T', 'Lehrer SF', 'Magnusson PK', 'Martin NG', 'McGue M', 'Metspalu A', 'Pendleton N', 'Penninx BW', 'Perola M', 'Pirastu N', 'Pirastu M', 'Polasek O', 'Posthuma D', 'Power C', 'Province MA', 'Samani NJ', 'Schlessinger D', 'Schmidt R', 'Sørensen TI', 'Spector TD', 'Stefansson K', 'Thorsteinsdottir U', 'Thurik AR', 'Timpson NJ', 'Tiemeier H', 'Tung JY', 'Uitterlinden AG', 'Vitart V', 'Vollenweider P', 'Weir DR', 'Wilson JF', 'Wright AF', 'Conley DC', 'Krueger RF', 'Davey Smith G', 'Hofman A', 'Laibson DI', 'Medland SE', 'Meyer MN', 'Yang J', 'Johannesson M', 'Visscher PM', 'Esko T', 'Koellinger PD', 'Cesarini D', 'Benjamin DJ']</t>
  </si>
  <si>
    <t>Genome-wide association study identifies 74 loci associated with educational attainment</t>
  </si>
  <si>
    <t>26-May-2016</t>
  </si>
  <si>
    <t>11-May-2016</t>
  </si>
  <si>
    <t>533(7604):539-42</t>
  </si>
  <si>
    <t>https://pubmed.ncbi.nlm.nih.gov/27225129</t>
  </si>
  <si>
    <t>https://europepmc.org/abstract/MED/27225129</t>
  </si>
  <si>
    <t>27876822</t>
  </si>
  <si>
    <t>['Ried JS', 'Jeff M J', 'Chu AY', 'Bragg-Gresham JL', 'van Dongen J', 'Huffman JE', 'Ahluwalia TS', 'Cadby G', 'Eklund N', 'Eriksson J', 'Esko T', 'Feitosa MF', 'Goel A', 'Gorski M', 'Hayward C', 'Heard-Costa NL', 'Jackson AU', 'Jokinen E', 'Kanoni S', 'Kristiansson K', 'Kutalik Z', 'Lahti J', 'Luan J', 'Mägi R', 'Mahajan A', 'Mangino M', 'Medina-Gomez C', 'Monda KL', 'Nolte IM', 'Pérusse L', 'Prokopenko I', 'Qi L', 'Rose LM', 'Salvi E', 'Smith MT', 'Snieder H', 'Stančáková A', 'Ju Sung Y', 'Tachmazidou I', 'Teumer A', 'Thorleifsson G', 'van der Harst P', 'Walker RW', 'Wang SR', 'Wild SH', 'Willems SM', 'Wong A', 'Zhang W', 'Albrecht E', 'Couto Alves A', 'Bakker SJ', 'Barlassina C', 'Bartz TM', 'Beilby J', 'Bellis C', 'Bergman RN', 'Bergmann S', 'Blangero J', 'Blüher M', 'Boerwinkle E', 'Bonnycastle LL', 'Bornstein SR', 'Bruinenberg M', 'Campbell H', 'Chen YI', 'Chiang CW', 'Chines PS', 'Collins FS', 'Cucca F', 'Cupples LA', "D'Avila F", 'de Geus EJ', 'Dedoussis G', 'Dimitriou M', 'Döring A', 'Eriksson JG', 'Farmaki AE', 'Farrall M', 'Ferreira T', 'Fischer K', 'Forouhi NG', 'Friedrich N', 'Gjesing AP', 'Glorioso N', 'Graff M', 'Grallert H', 'Grarup N', 'Gräßler J', 'Grewal J', 'Hamsten A', 'Harder MN', 'Hartman CA', 'Hassinen M', 'Hastie N', 'Hattersley AT', 'Havulinna AS', 'Heliövaara M', 'Hillege H', 'Hofman A', 'Holmen O', 'Homuth G', 'Hottenga JJ', 'Hui J', 'Husemoen LL', 'Hysi PG', 'Isaacs A', 'Ittermann T', 'Jalilzadeh S', 'James AL', 'Jørgensen T', 'Jousilahti P', 'Jula A', 'Marie Justesen J', 'Justice AE', 'Kähönen M', 'Karaleftheri M', 'Tee Khaw K', 'Keinanen-Kiukaanniemi SM', 'Kinnunen L', 'Knekt PB', 'Koistinen HA', 'Kolcic I', 'Kooner IK', 'Koskinen S', 'Kovacs P', 'Kyriakou T', 'Laitinen T', 'Langenberg C', 'Lewin AM', 'Lichtner P', 'Lindgren CM', 'Lindström J', 'Linneberg A', 'Lorbeer R', 'Lorentzon M', 'Luben R', 'Lyssenko V', 'Männistö S', 'Manunta P', 'Leach IM', 'McArdle WL', 'Mcknight B', 'Mohlke KL', 'Mihailov E', 'Milani L', 'Mills R', 'Montasser ME', 'Morris AP', 'Müller G', 'Musk AW', 'Narisu N', 'Ong KK', 'Oostra BA', 'Osmond C', 'Palotie A', 'Pankow JS', 'Paternoster L', 'Penninx BW', 'Pichler I', 'Pilia MG', 'Polašek O', 'Pramstaller PP', 'Raitakari OT', 'Rankinen T', 'Rao DC', 'Rayner NW', 'Ribel-Madsen R', 'Rice TK', 'Richards M', 'Ridker PM', 'Rivadeneira F', 'Ryan KA', 'Sanna S', 'Sarzynski MA', 'Scholtens S', 'Scott RA', 'Sebert S', 'Southam L', 'Sparsø TH', 'Steinthorsdottir V', 'Stirrups K', 'Stolk RP', 'Strauch K', 'Stringham HM', 'Swertz MA', 'Swift AJ', 'Tönjes A', 'Tsafantakis E', 'van der Most PJ', 'Van Vliet-Ostaptchouk JV', 'Vandenput L', 'Vartiainen E', 'Venturini C', 'Verweij N', 'Viikari JS', 'Vitart V', 'Vohl MC', 'Vonk JM', 'Waeber G', 'Widén E', 'Willemsen G', 'Wilsgaard T', 'Winkler TW', 'Wright AF', 'Yerges-Armstrong LM', 'Hua Zhao J', 'Zillikens MC', 'Boomsma DI', 'Bouchard C', 'Chambers JC', 'Chasman DI', 'Cusi D', 'Gansevoort RT', 'Gieger C', 'Hansen T', 'Hicks AA', 'Hu F', 'Hveem K', 'Jarvelin MR', 'Kajantie E', 'Kooner JS', 'Kuh D', 'Kuusisto J', 'Laakso M', 'Lakka TA', 'Lehtimäki T', 'Metspalu A', 'Njølstad I', 'Ohlsson C', 'Oldehinkel AJ', 'Palmer LJ', 'Pedersen O', 'Perola M', 'Peters A', 'Psaty BM', 'Puolijoki H', 'Rauramaa R', 'Rudan I', 'Salomaa V', 'Schwarz PE', 'Shudiner AR', 'Smit JH', 'Sørensen TI', 'Spector TD', 'Stefansson K', 'Stumvoll M', 'Tremblay A', 'Tuomilehto J', 'Uitterlinden AG', 'Uusitupa M', 'Völker U', 'Vollenweider P', 'Wareham NJ', 'Watkins H', 'Wilson JF', 'Zeggini E', 'Abecasis GR', 'Boehnke M', 'Borecki IB', 'Deloukas P', 'van Duijn CM', 'Fox C', 'Groop LC', 'Heid IM', 'Hunter DJ', 'Kaplan RC', 'McCarthy MI', 'North KE', "O'Connell JR", 'Schlessinger D', 'Thorsteinsdottir U', 'Strachan DP', 'Frayling T', 'Hirschhorn JN', 'Müller-Nurasyid M', 'Loos RJ']</t>
  </si>
  <si>
    <t>A principal component meta-analysis on multiple anthropometric traits identifies novel loci for body shape</t>
  </si>
  <si>
    <t>7:13357</t>
  </si>
  <si>
    <t>https://pubmed.ncbi.nlm.nih.gov/27876822</t>
  </si>
  <si>
    <t>https://air.unimi.it/handle/2434/462905</t>
  </si>
  <si>
    <t>28533558</t>
  </si>
  <si>
    <t>['Skaaby T', 'Taylor AE', 'Jacobsen RK', 'Paternoster L', 'Thuesen BH', 'Ahluwalia TS', 'Larsen SC', 'Zhou A', 'Wong A', 'Gabrielsen ME', 'Bjørngaard JH', 'Flexeder C', 'Männistö S', 'Hardy R', 'Kuh D', 'Barry SJ', 'Tang Møllehave L', 'Cerqueira C', 'Friedrich N', 'Bonten TN', 'Noordam R', 'Mook-Kanamori DO', 'Taube C', 'Jessen LE', 'McConnachie A', 'Sattar N', 'Upton MN', 'McSharry C', 'Bønnelykke K', 'Bisgaard H', 'Schulz H', 'Strauch K', 'Meitinger T', 'Peters A', 'Grallert H', 'Nohr EA', 'Kivimaki M', 'Kumari M', 'Völker U', 'Nauck M', 'Völzke H', 'Power C', 'Hyppönen E', 'Hansen T', 'Jørgensen T', 'Pedersen O', 'Salomaa V', 'Grarup N', 'Langhammer A', 'Romundstad PR', 'Skorpen F', 'Kaprio J', 'R Munafò M', 'Linneberg A']</t>
  </si>
  <si>
    <t>Investigating the causal effect of smoking on hay fever and asthma: a Mendelian randomization meta-analysis in the CARTA consortium</t>
  </si>
  <si>
    <t>22-May-2017</t>
  </si>
  <si>
    <t>7(1):2224</t>
  </si>
  <si>
    <t>https://pubmed.ncbi.nlm.nih.gov/28533558</t>
  </si>
  <si>
    <t>https://europepmc.org/abstract/MED/28533558</t>
  </si>
  <si>
    <t>30388399</t>
  </si>
  <si>
    <t>['Ligthart S', 'Vaez A', 'Võsa U', 'Stathopoulou MG', 'de Vries PS', 'Prins BP', 'Van der Most PJ', 'Tanaka T', 'Naderi E', 'Rose LM', 'Wu Y', 'Karlsson R', 'Barbalic M', 'Lin H', 'Pool R', 'Zhu G', 'Macé A', 'Sidore C', 'Trompet S', 'Mangino M', 'Sabater-Lleal M', 'Kemp JP', 'Abbasi A', 'Kacprowski T', 'Verweij N', 'Smith AV', 'Huang T', 'Marzi C', 'Feitosa MF', 'Lohman KK', 'Kleber ME', 'Milaneschi Y', 'Mueller C', 'Huq M', 'Vlachopoulou E', 'Lyytikäinen LP', 'Oldmeadow C', 'Deelen J', 'Perola M', 'Zhao JH', 'Feenstra B', 'Amini M', 'Lahti J', 'Schraut KE', 'Fornage M', 'Suktitipat B', 'Chen WM', 'Li X', 'Nutile T', 'Malerba G', 'Luan J', 'Bak T', 'Schork N', 'Del Greco M F', 'Thiering E', 'Mahajan A', 'Marioni RE', 'Mihailov E', 'Eriksson J', 'Ozel AB', 'Zhang W', 'Nethander M', 'Cheng YC', 'Aslibekyan S', 'Ang W', 'Gandin I', 'Yengo L', 'Portas L', 'Kooperberg C', 'Hofer E', 'Rajan KB', 'Schurmann C', 'den Hollander W', 'Ahluwalia TS', 'Zhao J', 'Draisma HHM', 'Ford I', 'Timpson N', 'Teumer A', 'Huang H', 'Wahl S', 'Liu Y', 'Huang J', 'Uh HW', 'Geller F', 'Joshi PK', 'Yanek LR', 'Trabetti E', 'Lehne B', 'Vozzi D', 'Verbanck M', 'Biino G', 'Saba Y', 'Meulenbelt I', "O'Connell JR", 'Laakso M', 'Giulianini F', 'Magnusson PKE', 'Ballantyne CM', 'Hottenga JJ', 'Montgomery GW', 'Rivadineira F', 'Rueedi R', 'Steri M', 'Herzig KH', 'Stott DJ', 'Menni C', 'Frånberg M', 'St Pourcain B', 'Felix SB', 'Pers TH', 'Bakker SJL', 'Kraft P', 'Peters A', 'Vaidya D', 'Delgado G', 'Smit JH', 'Großmann V', 'Sinisalo J', 'Seppälä I', 'Williams SR', 'Holliday EG', 'Moed M', 'Langenberg C', 'Räikkönen K', 'Ding J', 'Campbell H', 'Sale MM', 'Chen YI', 'James AL', 'Ruggiero D', 'Soranzo N', 'Hartman CA', 'Smith EN', 'Berenson GS', 'Fuchsberger C', 'Hernandez D', 'Tiesler CMT', 'Giedraitis V', 'Liewald D', 'Fischer K', 'Mellström D', 'Larsson A', 'Wang Y', 'Scott WR', 'Lorentzon M', 'Beilby J', 'Ryan KA', 'Pennell CE', 'Vuckovic D', 'Balkau B', 'Concas MP', 'Schmidt R', 'Mendes de Leon CF', 'Bottinger EP', 'Kloppenburg M', 'Paternoster L', 'Boehnke M', 'Musk AW', 'Willemsen G', 'Evans DM', 'Madden PAF', 'Kähönen M', 'Kutalik Z', 'Zoledziewska M', 'Karhunen V', 'Kritchevsky SB', 'Sattar N', 'Lachance G', 'Clarke R', 'Harris TB', 'Raitakari OT', 'Attia JR', 'van Heemst D', 'Kajantie E', 'Sorice R', 'Gambaro G', 'Scott RA', 'Hicks AA', 'Ferrucci L', 'Standl M', 'Lindgren CM', 'Starr JM', 'Karlsson M', 'Lind L', 'Li JZ', 'Chambers JC', 'Mori TA', 'de Geus EJCN', 'Heath AC', 'Martin NG', 'Auvinen J', 'Buckley BM', 'de Craen AJM', 'Waldenberger M', 'Strauch K', 'Meitinger T', 'Scott RJ', 'McEvoy M', 'Beekman M', 'Bombieri C', 'Ridker PM', 'Mohlke KL', 'Pedersen NL', 'Morrison AC', 'Boomsma DI', 'Whitfield JB', 'Strachan DP', 'Hofman A', 'Vollenweider P', 'Cucca F', 'Jarvelin MR', 'Jukema JW', 'Spector TD', 'Hamsten A', 'Zeller T', 'Uitterlinden AG', 'Nauck M', 'Gudnason V', 'Qi L', 'Grallert H', 'Borecki IB', 'Rotter JI', 'März W', 'Wild PS', 'Lokki ML', 'Boyle M', 'Salomaa V', 'Melbye M', 'Eriksson JG', 'Wilson JF', 'Penninx BWJH', 'Becker DM', 'Worrall BB', 'Gibson G', 'Krauss RM', 'Ciullo M', 'Zaza G', 'Wareham NJ', 'Oldehinkel AJ', 'Palmer LJ', 'Murray SS', 'Pramstaller PP', 'Bandinelli S', 'Heinrich J', 'Ingelsson E', 'Deary IJ', 'Mägi R', 'Vandenput L', 'van der Harst P', 'Desch KC', 'Kooner JS', 'Ohlsson C', 'Hayward C', 'Lehtimäki T', 'Shuldiner AR', 'Arnett DK', 'Beilin LJ', 'Robino A', 'Froguel P', 'Pirastu M', 'Jess T', 'Koenig W', 'Loos RJF', 'Evans DA', 'Schmidt H', 'Smith GD', 'Slagboom PE', 'Eiriksdottir G', 'Morris AP', 'Psaty BM', 'Tracy RP', 'Nolte IM', 'Boerwinkle E', 'Visvikis-Siest S', 'Reiner AP', 'Gross M', 'Bis JC', 'Franke L', 'Franco OH', 'Benjamin EJ', 'Chasman DI', 'Dupuis J', 'Snieder H', 'Dehghan A', 'Alizadeh BZ']</t>
  </si>
  <si>
    <t>Genome Analyses of &gt;200,000 Individuals Identify 58 Loci for Chronic Inflammation and Highlight Pathways that Link Inflammation and Complex Disorders</t>
  </si>
  <si>
    <t>1-Nov-2018</t>
  </si>
  <si>
    <t>103(5):691-706</t>
  </si>
  <si>
    <t>https://pubmed.ncbi.nlm.nih.gov/30388399</t>
  </si>
  <si>
    <t>https://air.unimi.it/handle/2434/1099808</t>
  </si>
  <si>
    <t>28241208</t>
  </si>
  <si>
    <t>['Haycock PC', 'Burgess S', 'Nounu A', 'Zheng J', 'Okoli GN', 'Bowden J', 'Wade KH', 'Timpson NJ', 'Evans DM', 'Willeit P', 'Aviv A', 'Gaunt TR', 'Hemani G', 'Mangino M', 'Ellis HP', 'Kurian KM', 'Pooley KA', 'Eeles RA', 'Lee JE', 'Fang S', 'Chen WV', 'Law MH', 'Bowdler LM', 'Iles MM', 'Yang Q', 'Worrall BB', 'Markus HS', 'Hung RJ', 'Amos CI', 'Spurdle AB', 'Thompson DJ', "O'Mara TA", 'Wolpin B', 'Amundadottir L', 'Stolzenberg-Solomon R', 'Trichopoulou A', 'Onland-Moret NC', 'Lund E', 'Duell EJ', 'Canzian F', 'Severi G', 'Overvad K', 'Gunter MJ', 'Tumino R', 'Svenson U', 'van Rij A', 'Baas AF', 'Bown MJ', 'Samani NJ', "van t'Hof FNG", 'Tromp G', 'Jones GT', 'Kuivaniemi H', 'Elmore JR', 'Johansson M', 'Mckay J', 'Scelo G', 'Carreras-Torres R', 'Gaborieau V', 'Brennan P', 'Bracci PM', 'Neale RE', 'Olson SH', 'Gallinger S', 'Li D', 'Petersen GM', 'Risch HA', 'Klein AP', 'Han J', 'Abnet CC', 'Freedman ND', 'Taylor PR', 'Maris JM', 'Aben KK', 'Kiemeney LA', 'Vermeulen SH', 'Wiencke JK', 'Walsh KM', 'Wrensch M', 'Rice T', 'Turnbull C', 'Litchfield K', 'Paternoster L', 'Standl M', 'Abecasis GR', 'SanGiovanni JP', 'Li Y', 'Mijatovic V', 'Sapkota Y', 'Low SK', 'Zondervan KT', 'Montgomery GW', 'Nyholt DR', 'van Heel DA', 'Hunt K', 'Arking DE', 'Ashar FN', 'Sotoodehnia N', 'Woo D', 'Rosand J', 'Comeau ME', 'Brown WM', 'Silverman EK', 'Hokanson JE', 'Cho MH', 'Hui J', 'Ferreira MA', 'Thompson PJ', 'Morrison AC', 'Felix JF', 'Smith NL', 'Christiano AM', 'Petukhova L', 'Betz RC', 'Fan X', 'Zhang X', 'Zhu C', 'Langefeld CD', 'Thompson SD', 'Wang F', 'Lin X', 'Schwartz DA', 'Fingerlin T', 'Rotter JI', 'Cotch MF', 'Jensen RA', 'Munz M', 'Dommisch H', 'Schaefer AS', 'Han F', 'Ollila HM', 'Hillary RP', 'Albagha O', 'Ralston SH', 'Zeng C', 'Zheng W', 'Shu XO', 'Reis A', 'Uebe S', 'Hüffmeier U', 'Kawamura Y', 'Otowa T', 'Sasaki T', 'Hibberd ML', 'Davila S', 'Xie G', 'Siminovitch K', 'Bei JX', 'Zeng YX', 'Försti A', 'Chen B', 'Landi S', 'Franke A', 'Fischer A', 'Ellinghaus D', 'Flores C', 'Noth I', 'Ma SF', 'Foo JN', 'Liu J', 'Kim JW', 'Cox DG', 'Delattre O', 'Mirabeau O', 'Skibola CF', 'Tang CS', 'Garcia-Barcelo M', 'Chang KP', 'Su WH', 'Chang YS', 'Martin NG', 'Gordon S', 'Wade TD', 'Lee C', 'Kubo M', 'Cha PC', 'Nakamura Y', 'Levy D', 'Kimura M', 'Hwang SJ', 'Hunt S', 'Spector T', 'Soranzo N', 'Manichaikul AW', 'Barr RG', 'Kahali B', 'Speliotes E', 'Yerges-Armstrong LM', 'Cheng CY', 'Jonas JB', 'Wong TY', 'Fogh I', 'Lin K', 'Powell JF', 'Rice K', 'Relton CL', 'Martin RM', 'Davey Smith G']</t>
  </si>
  <si>
    <t>Association Between Telomere Length and Risk of Cancer and Non-Neoplastic Diseases: A Mendelian Randomization Study</t>
  </si>
  <si>
    <t xml:space="preserve"> JAMA oncology  </t>
  </si>
  <si>
    <t>3(5):636-651</t>
  </si>
  <si>
    <t>https://pubmed.ncbi.nlm.nih.gov/28241208</t>
  </si>
  <si>
    <t>http://hdl.handle.net/2445/124398</t>
  </si>
  <si>
    <t>28552196</t>
  </si>
  <si>
    <t>['Tachmazidou I', 'Süveges D', 'Min JL', 'Ritchie GRS', 'Steinberg J', 'Walter K', 'Iotchkova V', 'Schwartzentruber J', 'Huang J', 'Memari Y', 'McCarthy S', 'Crawford AA', 'Bombieri C', 'Cocca M', 'Farmaki AE', 'Gaunt TR', 'Jousilahti P', 'Kooijman MN', 'Lehne B', 'Malerba G', 'Männistö S', 'Matchan A', 'Medina-Gomez C', 'Metrustry SJ', 'Nag A', 'Ntalla I', 'Paternoster L', 'Rayner NW', 'Sala C', 'Scott WR', 'Shihab HA', 'Southam L', 'St Pourcain B', 'Traglia M', 'Trajanoska K', 'Zaza G', 'Zhang W', 'Artigas MS', 'Bansal N', 'Benn M', 'Chen Z', 'Danecek P', 'Lin WY', 'Locke A', 'Luan J', 'Manning AK', 'Mulas A', 'Sidore C', 'Tybjaerg-Hansen A', 'Varbo A', 'Zoledziewska M', 'Finan C', 'Hatzikotoulas K', 'Hendricks AE', 'Kemp JP', 'Moayyeri A', 'Panoutsopoulou K', 'Szpak M', 'Wilson SG', 'Boehnke M', 'Cucca F', 'Di Angelantonio E', 'Langenberg C', 'Lindgren C', 'McCarthy MI', 'Morris AP', 'Nordestgaard BG', 'Scott RA', 'Tobin MD', 'Wareham NJ', 'Burton P', 'Chambers JC', 'Smith GD', 'Dedoussis G', 'Felix JF', 'Franco OH', 'Gambaro G', 'Gasparini P', 'Hammond CJ', 'Hofman A', 'Jaddoe VWV', 'Kleber M', 'Kooner JS', 'Perola M', 'Relton C', 'Ring SM', 'Rivadeneira F', 'Salomaa V', 'Spector TD', 'Stegle O', 'Toniolo D', 'Uitterlinden AG', 'Barroso I', 'Greenwood CMT', 'Perry JRB', 'Walker BR', 'Butterworth AS', 'Xue Y', 'Durbin R', 'Small KS', 'Soranzo N', 'Timpson NJ', 'Zeggini E']</t>
  </si>
  <si>
    <t>Whole-Genome Sequencing Coupled to Imputation Discovers Genetic Signals for Anthropometric Traits</t>
  </si>
  <si>
    <t>25-May-2017</t>
  </si>
  <si>
    <t>100(6):865-884</t>
  </si>
  <si>
    <t>https://pubmed.ncbi.nlm.nih.gov/28552196</t>
  </si>
  <si>
    <t>https://linkinghub.elsevier.com/retrieve/pii/S0002-9297(17)30159-3</t>
  </si>
  <si>
    <t>38352469</t>
  </si>
  <si>
    <t>['Elmore A', 'Adhikari N', 'Hartley AE', 'Javier Aparicio H', 'Posner DC', 'Hemani G', 'Tilling K', 'Gaunt TR', 'Wilson P', 'Casas JP', 'Michael Gaziano J', 'Smith GD', 'Paternoster L', 'Cho K', 'Peloso GM']</t>
  </si>
  <si>
    <t>Protein identification for stroke progression via Mendelian Randomization in Million Veteran Program and UK Biobank</t>
  </si>
  <si>
    <t>1-Feb-2024</t>
  </si>
  <si>
    <t xml:space="preserve"> medRxiv : the preprint server for health sciences  </t>
  </si>
  <si>
    <t xml:space="preserve"> Preprint</t>
  </si>
  <si>
    <t>https://pubmed.ncbi.nlm.nih.gov/38352469</t>
  </si>
  <si>
    <t>https://europepmc.org/abstract/MED/38352469</t>
  </si>
  <si>
    <t>26833098</t>
  </si>
  <si>
    <t>['Kilpeläinen TO', 'Carli JF', 'Skowronski AA', 'Sun Q', 'Kriebel J', 'Feitosa MF', 'Hedman ÅK', 'Drong AW', 'Hayes JE', 'Zhao J', 'Pers TH', 'Schick U', 'Grarup N', 'Kutalik Z', 'Trompet S', 'Mangino M', 'Kristiansson K', 'Beekman M', 'Lyytikäinen LP', 'Eriksson J', 'Henneman P', 'Lahti J', 'Tanaka T', 'Luan J', 'Del Greco M F', 'Pasko D', 'Renström F', 'Willems SM', 'Mahajan A', 'Rose LM', 'Guo X', 'Liu Y', 'Kleber ME', 'Pérusse L', 'Gaunt T', 'Ahluwalia TS', 'Ju Sung Y', 'Ramos YF', 'Amin N', 'Amuzu A', 'Barroso I', 'Bellis C', 'Blangero J', 'Buckley BM', 'Böhringer S', 'I Chen YD', 'de Craen AJ', 'Crosslin DR', 'Dale CE', 'Dastani Z', 'Day FR', 'Deelen J', 'Delgado GE', 'Demirkan A', 'Finucane FM', 'Ford I', 'Garcia ME', 'Gieger C', 'Gustafsson S', 'Hallmans G', 'Hankinson SE', 'Havulinna AS', 'Herder C', 'Hernandez D', 'Hicks AA', 'Hunter DJ', 'Illig T', 'Ingelsson E', 'Ioan-Facsinay A', 'Jansson JO', 'Jenny NS', 'Jørgensen ME', 'Jørgensen T', 'Karlsson M', 'Koenig W', 'Kraft P', 'Kwekkeboom J', 'Laatikainen T', 'Ladwig KH', 'LeDuc CA', 'Lowe G', 'Lu Y', 'Marques-Vidal P', 'Meisinger C', 'Menni C', 'Morris AP', 'Myers RH', 'Männistö S', 'Nalls MA', 'Paternoster L', 'Peters A', 'Pradhan AD', 'Rankinen T', 'Rasmussen-Torvik LJ', 'Rathmann W', 'Rice TK', 'Brent Richards J', 'Ridker PM', 'Sattar N', 'Savage DB', 'Söderberg S', 'Timpson NJ', 'Vandenput L', 'van Heemst D', 'Uh HW', 'Vohl MC', 'Walker M', 'Wichmann HE', 'Widén E', 'Wood AR', 'Yao J', 'Zeller T', 'Zhang Y', 'Meulenbelt I', 'Kloppenburg M', 'Astrup A', 'Sørensen TI', 'Sarzynski MA', 'Rao DC', 'Jousilahti P', 'Vartiainen E', 'Hofman A', 'Rivadeneira F', 'Uitterlinden AG', 'Kajantie E', 'Osmond C', 'Palotie A', 'Eriksson JG', 'Heliövaara M', 'Knekt PB', 'Koskinen S', 'Jula A', 'Perola M', 'Huupponen RK', 'Viikari JS', 'Kähönen M', 'Lehtimäki T', 'Raitakari OT', 'Mellström D', 'Lorentzon M', 'Casas JP', 'Bandinelli S', 'März W', 'Isaacs A', 'van Dijk KW', 'van Duijn CM', 'Harris TB', 'Bouchard C', 'Allison MA', 'Chasman DI', 'Ohlsson C', 'Lind L', 'Scott RA', 'Langenberg C', 'Wareham NJ', 'Ferrucci L', 'Frayling TM', 'Pramstaller PP', 'Borecki IB', 'Waterworth DM', 'Bergmann S', 'Waeber G', 'Vollenweider P', 'Vestergaard H', 'Hansen T', 'Pedersen O', 'Hu FB', 'Eline Slagboom P', 'Grallert H', 'Spector TD', 'Jukema JW', 'Klein RJ', 'Schadt EE', 'Franks PW', 'Lindgren CM', 'Leibel RL', 'Loos RJ']</t>
  </si>
  <si>
    <t>Genome-wide meta-analysis uncovers novel loci influencing circulating leptin levels</t>
  </si>
  <si>
    <t>1-Feb-2016</t>
  </si>
  <si>
    <t>7:10494</t>
  </si>
  <si>
    <t xml:space="preserve"> Journal Article | Research Support, N.I.H., Extramural | Research Support, N.I.H., Intramural | Research Support, Non-U.S. Gov't</t>
  </si>
  <si>
    <t>https://pubmed.ncbi.nlm.nih.gov/26833098</t>
  </si>
  <si>
    <t>https://air.unimi.it/handle/2434/1100308</t>
  </si>
  <si>
    <t>26833246</t>
  </si>
  <si>
    <t>['Lu Y', 'Day FR', 'Gustafsson S', 'Buchkovich ML', 'Na J', 'Bataille V', 'Cousminer DL', 'Dastani Z', 'Drong AW', 'Esko T', 'Evans DM', 'Falchi M', 'Feitosa MF', 'Ferreira T', 'Hedman ÅK', 'Haring R', 'Hysi PG', 'Iles MM', 'Justice AE', 'Kanoni S', 'Lagou V', 'Li R', 'Li X', 'Locke A', 'Lu C', 'Mägi R', 'Perry JR', 'Pers TH', 'Qi Q', 'Sanna M', 'Schmidt EM', 'Scott WR', 'Shungin D', 'Teumer A', 'Vinkhuyzen AA', 'Walker RW', 'Westra HJ', 'Zhang M', 'Zhang W', 'Zhao JH', 'Zhu Z', 'Afzal U', 'Ahluwalia TS', 'Bakker SJ', 'Bellis C', 'Bonnefond A', 'Borodulin K', 'Buchman AS', 'Cederholm T', 'Choh AC', 'Choi HJ', 'Curran JE', 'de Groot LC', 'De Jager PL', 'Dhonukshe-Rutten RA', 'Enneman AW', 'Eury E', 'Evans DS', 'Forsen T', 'Friedrich N', 'Fumeron F', 'Garcia ME', 'Gärtner S', 'Han BG', 'Havulinna AS', 'Hayward C', 'Hernandez D', 'Hillege H', 'Ittermann T', 'Kent JW', 'Kolcic I', 'Laatikainen T', 'Lahti J', 'Mateo Leach I', 'Lee CG', 'Lee JY', 'Liu T', 'Liu Y', 'Lobbens S', 'Loh M', 'Lyytikäinen LP', 'Medina-Gomez C', 'Michaëlsson K', 'Nalls MA', 'Nielson CM', 'Oozageer L', 'Pascoe L', 'Paternoster L', 'Polašek O', 'Ripatti S', 'Sarzynski MA', 'Shin CS', 'Narančić NS', 'Spira D', 'Srikanth P', 'Steinhagen-Thiessen E', 'Sung YJ', 'Swart KM', 'Taittonen L', 'Tanaka T', 'Tikkanen E', 'van der Velde N', 'van Schoor NM', 'Verweij N', 'Wright AF', 'Yu L', 'Zmuda JM', 'Eklund N', 'Forrester T', 'Grarup N', 'Jackson AU', 'Kristiansson K', 'Kuulasmaa T', 'Kuusisto J', 'Lichtner P', 'Luan J', 'Mahajan A', 'Männistö S', 'Palmer CD', 'Ried JS', 'Scott RA', 'Stancáková A', 'Wagner PJ', 'Demirkan A', 'Döring A', 'Gudnason V', 'Kiel DP', 'Kühnel B', 'Mangino M', 'Mcknight B', 'Menni C', "O'Connell JR", 'Oostra BA', 'Shuldiner AR', 'Song K', 'Vandenput L', 'van Duijn CM', 'Vollenweider P', 'White CC', 'Boehnke M', 'Boettcher Y', 'Cooper RS', 'Forouhi NG', 'Gieger C', 'Grallert H', 'Hingorani A', 'Jørgensen T', 'Jousilahti P', 'Kivimaki M', 'Kumari M', 'Laakso M', 'Langenberg C', 'Linneberg A', 'Luke A', 'Mckenzie CA', 'Palotie A', 'Pedersen O', 'Peters A', 'Strauch K', 'Tayo BO', 'Wareham NJ', 'Bennett DA', 'Bertram L', 'Blangero J', 'Blüher M', 'Bouchard C', 'Campbell H', 'Cho NH', 'Cummings SR', 'Czerwinski SA', 'Demuth I', 'Eckardt R', 'Eriksson JG', 'Ferrucci L', 'Franco OH', 'Froguel P', 'Gansevoort RT', 'Hansen T', 'Harris TB', 'Hastie N', 'Heliövaara M', 'Hofman A', 'Jordan JM', 'Jula A', 'Kähönen M', 'Kajantie E', 'Knekt PB', 'Koskinen S', 'Kovacs P', 'Lehtimäki T', 'Lind L', 'Liu Y', 'Orwoll ES', 'Osmond C', 'Perola M', 'Pérusse L', 'Raitakari OT', 'Rankinen T', 'Rao DC', 'Rice TK', 'Rivadeneira F', 'Rudan I', 'Salomaa V', 'Sørensen TI', 'Stumvoll M', 'Tönjes A', 'Towne B', 'Tranah GJ', 'Tremblay A', 'Uitterlinden AG', 'van der Harst P', 'Vartiainen E', 'Viikari JS', 'Vitart V', 'Vohl MC', 'Völzke H', 'Walker M', 'Wallaschofski H', 'Wild S', 'Wilson JF', 'Yengo L', 'Bishop DT', 'Borecki IB', 'Chambers JC', 'Cupples LA', 'Dehghan A', 'Deloukas P', 'Fatemifar G', 'Fox C', 'Furey TS', 'Franke L', 'Han J', 'Hunter DJ', 'Karjalainen J', 'Karpe F', 'Kaplan RC', 'Kooner JS', 'McCarthy MI', 'Murabito JM', 'Morris AP', 'Bishop JA', 'North KE', 'Ohlsson C', 'Ong KK', 'Prokopenko I', 'Richards JB', 'Schadt EE', 'Spector TD', 'Widén E', 'Willer CJ', 'Yang J', 'Ingelsson E', 'Mohlke KL', 'Hirschhorn JN', 'Pospisilik JA', 'Zillikens MC', 'Lindgren C', 'Kilpeläinen TO', 'Loos RJ']</t>
  </si>
  <si>
    <t>New loci for body fat percentage reveal link between adiposity and cardiometabolic disease risk</t>
  </si>
  <si>
    <t>7:10495</t>
  </si>
  <si>
    <t xml:space="preserve"> Journal Article | Meta-Analysis | Research Support, N.I.H., Extramural | Research Support, Non-U.S. Gov't | Research Support, U.S. Gov't, Non-P.H.S. | Research Support, U.S. Gov't, P.H.S.</t>
  </si>
  <si>
    <t>https://pubmed.ncbi.nlm.nih.gov/26833246</t>
  </si>
  <si>
    <t>https://air.unimi.it/handle/2434/1101508</t>
  </si>
  <si>
    <t>26833182</t>
  </si>
  <si>
    <t>['Ware JJ', 'Chen X', 'Vink J', 'Loukola A', 'Minica C', 'Pool R', 'Milaneschi Y', 'Mangino M', 'Menni C', 'Chen J', 'Peterson RE', 'Auro K', 'Lyytikäinen LP', 'Wedenoja J', 'Stiby AI', 'Hemani G', 'Willemsen G', 'Hottenga JJ', 'Korhonen T', 'Heliövaara M', 'Perola M', 'Rose RJ', 'Paternoster L', 'Timpson N', 'Wassenaar CA', 'Zhu AZ', 'Davey Smith G', 'Raitakari OT', 'Lehtimäki T', 'Kähönen M', 'Koskinen S', 'Spector T', 'Penninx BW', 'Salomaa V', 'Boomsma DI', 'Tyndale RF', 'Kaprio J', 'Munafò MR']</t>
  </si>
  <si>
    <t>Genome-Wide Meta-Analysis of Cotinine Levels in Cigarette Smokers Identifies Locus at 4q13.2</t>
  </si>
  <si>
    <t>6:20092</t>
  </si>
  <si>
    <t xml:space="preserve"> Journal Article | Meta-Analysis | Research Support, N.I.H., Extramural | Research Support, Non-U.S. Gov't | Twin Study</t>
  </si>
  <si>
    <t>https://pubmed.ncbi.nlm.nih.gov/26833182</t>
  </si>
  <si>
    <t>https://air.unimi.it/handle/2434/1100349</t>
  </si>
  <si>
    <t>26921609</t>
  </si>
  <si>
    <t>['Colodro-Conde L', 'Cross SM', 'Lind PA', 'Painter JN', 'Gunst A', 'Jern P', 'Johansson A', 'Lund Maegbaek M', 'Munk-Olsen T', 'Nyholt DR', 'Ordoñana JR', 'Paternoster L', 'Sánchez-Romera JF', 'Wright MJ', 'Medland SE']</t>
  </si>
  <si>
    <t>Cohort Profile: Nausea and vomiting during pregnancy genetics consortium (NVP Genetics Consortium)</t>
  </si>
  <si>
    <t>46(2):e17</t>
  </si>
  <si>
    <t>https://pubmed.ncbi.nlm.nih.gov/26921609</t>
  </si>
  <si>
    <t>https://europepmc.org/abstract/MED/26921609</t>
  </si>
  <si>
    <t>21124946</t>
  </si>
  <si>
    <t>['Paternoster L', 'Lorentzon M', 'Vandenput L', 'Karlsson MK', 'Ljunggren O', 'Kindmark A', 'Mellstrom D', 'Kemp JP', 'Jarett CE', 'Holly JM', 'Sayers A', 'St Pourcain B', 'Timpson NJ', 'Deloukas P', 'Davey Smith G', 'Ring SM', 'Evans DM', 'Tobias JH', 'Ohlsson C']</t>
  </si>
  <si>
    <t>Genome-wide association meta-analysis of cortical bone mineral density unravels allelic heterogeneity at the RANKL locus and potential pleiotropic effects on bone</t>
  </si>
  <si>
    <t>18-Nov-2010</t>
  </si>
  <si>
    <t>6(11):e1001217</t>
  </si>
  <si>
    <t>https://pubmed.ncbi.nlm.nih.gov/21124946</t>
  </si>
  <si>
    <t>https://europepmc.org/abstract/MED/21124946</t>
  </si>
  <si>
    <t>38238328</t>
  </si>
  <si>
    <t>['Mahedy L', 'Anderson EL', 'Tilling K', 'Thornton ZA', 'Elmore AR', 'Szalma S', 'Simen A', 'Culp M', 'Zicha S', 'Harel BT', 'Davey Smith G', 'Smith EN', 'Paternoster L']</t>
  </si>
  <si>
    <t>Investigation of genetic determinants of cognitive change in later life</t>
  </si>
  <si>
    <t xml:space="preserve"> Translational psychiatry  </t>
  </si>
  <si>
    <t>14(1):31</t>
  </si>
  <si>
    <t>https://pubmed.ncbi.nlm.nih.gov/38238328</t>
  </si>
  <si>
    <t>https://europepmc.org/abstract/MED/38238328</t>
  </si>
  <si>
    <t>23704328</t>
  </si>
  <si>
    <t>['Fatemifar G', 'Hoggart CJ', 'Paternoster L', 'Kemp JP', 'Prokopenko I', 'Horikoshi M', 'Wright VJ', 'Tobias JH', 'Richmond S', 'Zhurov AI', 'Toma AM', 'Pouta A', 'Taanila A', 'Sipila K', 'Lähdesmäki R', 'Pillas D', 'Geller F', 'Feenstra B', 'Melbye M', 'Nohr EA', 'Ring SM', 'St Pourcain B', 'Timpson NJ', 'Davey Smith G', 'Jarvelin MR', 'Evans DM']</t>
  </si>
  <si>
    <t>Genome-wide association study of primary tooth eruption identifies pleiotropic loci associated with height and craniofacial distances</t>
  </si>
  <si>
    <t>15-Sep-2013</t>
  </si>
  <si>
    <t>23-May-2013</t>
  </si>
  <si>
    <t xml:space="preserve"> Human molecular genetics  </t>
  </si>
  <si>
    <t>22(18):3807-17</t>
  </si>
  <si>
    <t>https://pubmed.ncbi.nlm.nih.gov/23704328</t>
  </si>
  <si>
    <t>https://europepmc.org/abstract/MED/23704328</t>
  </si>
  <si>
    <t>21757498</t>
  </si>
  <si>
    <t>['Paternoster L', 'Howe LD', 'Tilling K', 'Weedon MN', 'Freathy RM', 'Frayling TM', 'Kemp JP', 'Smith GD', 'Timpson NJ', 'Ring SM', 'Evans DM', 'Lawlor DA']</t>
  </si>
  <si>
    <t>Adult height variants affect birth length and growth rate in children</t>
  </si>
  <si>
    <t>15-Oct-2011</t>
  </si>
  <si>
    <t>14-Jul-2011</t>
  </si>
  <si>
    <t>20(20):4069-75</t>
  </si>
  <si>
    <t>https://pubmed.ncbi.nlm.nih.gov/21757498</t>
  </si>
  <si>
    <t>https://europepmc.org/abstract/MED/21757498</t>
  </si>
  <si>
    <t>26978208</t>
  </si>
  <si>
    <t>['Tyrrell J', 'Richmond RC', 'Palmer TM', 'Feenstra B', 'Rangarajan J', 'Metrustry S', 'Cavadino A', 'Paternoster L', 'Armstrong LL', 'De Silva NM', 'Wood AR', 'Horikoshi M', 'Geller F', 'Myhre R', 'Bradfield JP', 'Kreiner-Møller E', 'Huikari V', 'Painter JN', 'Hottenga JJ', 'Allard C', 'Berry DJ', 'Bouchard L', 'Das S', 'Evans DM', 'Hakonarson H', 'Hayes MG', 'Heikkinen J', 'Hofman A', 'Knight B', 'Lind PA', 'McCarthy MI', 'McMahon G', 'Medland SE', 'Melbye M', 'Morris AP', 'Nodzenski M', 'Reichetzeder C', 'Ring SM', 'Sebert S', 'Sengpiel V', 'Sørensen TI', 'Willemsen G', 'de Geus EJ', 'Martin NG', 'Spector TD', 'Power C', 'Järvelin MR', 'Bisgaard H', 'Grant SF', 'Nohr EA', 'Jaddoe VW', 'Jacobsson B', 'Murray JC', 'Hocher B', 'Hattersley AT', 'Scholtens DM', 'Davey Smith G', 'Hivert MF', 'Felix JF', 'Hyppönen E', 'Lowe WL Jr', 'Frayling TM', 'Lawlor DA', 'Freathy RM']</t>
  </si>
  <si>
    <t>Genetic Evidence for Causal Relationships Between Maternal Obesity-Related Traits and Birth Weight</t>
  </si>
  <si>
    <t>15-Mar-2016</t>
  </si>
  <si>
    <t xml:space="preserve"> JAMA  </t>
  </si>
  <si>
    <t>315(11):1129-40</t>
  </si>
  <si>
    <t>https://pubmed.ncbi.nlm.nih.gov/26978208</t>
  </si>
  <si>
    <t>https://europepmc.org/abstract/MED/26978208</t>
  </si>
  <si>
    <t>27663502</t>
  </si>
  <si>
    <t>['Zheng J', 'Erzurumluoglu AM', 'Elsworth BL', 'Kemp JP', 'Howe L', 'Haycock PC', 'Hemani G', 'Tansey K', 'Laurin C', 'Pourcain BS', 'Warrington NM', 'Finucane HK', 'Price AL', 'Bulik-Sullivan BK', 'Anttila V', 'Paternoster L', 'Gaunt TR', 'Evans DM', 'Neale BM']</t>
  </si>
  <si>
    <t>LD Hub: a centralized database and web interface to perform LD score regression that maximizes the potential of summary level GWAS data for SNP heritability and genetic correlation analysis</t>
  </si>
  <si>
    <t>15-Jan-2017</t>
  </si>
  <si>
    <t>22-Sep-2016</t>
  </si>
  <si>
    <t xml:space="preserve"> Bioinformatics (Oxford, England)  </t>
  </si>
  <si>
    <t>33(2):272-279</t>
  </si>
  <si>
    <t xml:space="preserve"> Journal Article | Multicenter Study</t>
  </si>
  <si>
    <t>https://pubmed.ncbi.nlm.nih.gov/27663502</t>
  </si>
  <si>
    <t>https://europepmc.org/abstract/MED/27663502</t>
  </si>
  <si>
    <t>29309628</t>
  </si>
  <si>
    <t>['Beaumont RN', 'Warrington NM', 'Cavadino A', 'Tyrrell J', 'Nodzenski M', 'Horikoshi M', 'Geller F', 'Myhre R', 'Richmond RC', 'Paternoster L', 'Bradfield JP', 'Kreiner-Møller E', 'Huikari V', 'Metrustry S', 'Lunetta KL', 'Painter JN', 'Hottenga JJ', 'Allard C', 'Barton SJ', 'Espinosa A', 'Marsh JA', 'Potter C', 'Zhang G', 'Ang W', 'Berry DJ', 'Bouchard L', 'Das S', 'Hakonarson H', 'Heikkinen J', 'Helgeland Ø', 'Hocher B', 'Hofman A', 'Inskip HM', 'Jones SE', 'Kogevinas M', 'Lind PA', 'Marullo L', 'Medland SE', 'Murray A', 'Murray JC', 'Njølstad PR', 'Nohr EA', 'Reichetzeder C', 'Ring SM', 'Ruth KS', 'Santa-Marina L', 'Scholtens DM', 'Sebert S', 'Sengpiel V', 'Tuke MA', 'Vaudel M', 'Weedon MN', 'Willemsen G', 'Wood AR', 'Yaghootkar H', 'Muglia LJ', 'Bartels M', 'Relton CL', 'Pennell CE', 'Chatzi L', 'Estivill X', 'Holloway JW', 'Boomsma DI', 'Montgomery GW', 'Murabito JM', 'Spector TD', 'Power C', 'Järvelin MR', 'Bisgaard H', 'Grant SFA', 'Sørensen TIA', 'Jaddoe VW', 'Jacobsson B', 'Melbye M', 'McCarthy MI', 'Hattersley AT', 'Hayes MG', 'Frayling TM', 'Hivert MF', 'Felix JF', 'Hyppönen E', 'Lowe WL Jr', 'Evans DM', 'Lawlor DA', 'Feenstra B', 'Freathy RM']</t>
  </si>
  <si>
    <t>Genome-wide association study of offspring birth weight in 86 577 women identifies five novel loci and highlights maternal genetic effects that are independent of fetal genetics</t>
  </si>
  <si>
    <t>27(4):742-756</t>
  </si>
  <si>
    <t>https://pubmed.ncbi.nlm.nih.gov/29309628</t>
  </si>
  <si>
    <t>http://hdl.handle.net/2445/120245</t>
  </si>
  <si>
    <t>30396509</t>
  </si>
  <si>
    <t>['Mitchell RE', 'Paternoster L', 'Davey Smith G']</t>
  </si>
  <si>
    <t>Mendelian Randomization in Case Only Studies: A Promising Approach to be Applied With Caution</t>
  </si>
  <si>
    <t>28-Sep-2018</t>
  </si>
  <si>
    <t xml:space="preserve"> The American journal of cardiology  </t>
  </si>
  <si>
    <t>122(12):2169-2171</t>
  </si>
  <si>
    <t xml:space="preserve"> Comment | Letter</t>
  </si>
  <si>
    <t>https://pubmed.ncbi.nlm.nih.gov/30396509</t>
  </si>
  <si>
    <t>https://www.clinicalkey.com/content/playBy/pii?v=S0002-9149(18)31856-3</t>
  </si>
  <si>
    <t>22956269</t>
  </si>
  <si>
    <t>['Tyrrell J', 'Huikari V', 'Christie JT', 'Cavadino A', 'Bakker R', 'Brion MJ', 'Geller F', 'Paternoster L', 'Myhre R', 'Potter C', 'Johnson PC', 'Ebrahim S', 'Feenstra B', 'Hartikainen AL', 'Hattersley AT', 'Hofman A', 'Kaakinen M', 'Lowe LP', 'Magnus P', 'McConnachie A', 'Melbye M', 'Ng JW', 'Nohr EA', 'Power C', 'Ring SM', 'Sebert SP', 'Sengpiel V', 'Taal HR', 'Watt GC', 'Sattar N', 'Relton CL', 'Jacobsson B', 'Frayling TM', 'Sørensen TI', 'Murray JC', 'Lawlor DA', 'Pennell CE', 'Jaddoe VW', 'Hypponen E', 'Lowe WL Jr', 'Jarvelin MR', 'Davey Smith G', 'Freathy RM']</t>
  </si>
  <si>
    <t>Genetic variation in the 15q25 nicotinic acetylcholine receptor gene cluster (CHRNA5-CHRNA3-CHRNB4) interacts with maternal self-reported smoking status during pregnancy to influence birth weight</t>
  </si>
  <si>
    <t>15-Dec-2012</t>
  </si>
  <si>
    <t>5-Sep-2012</t>
  </si>
  <si>
    <t>21(24):5344-58</t>
  </si>
  <si>
    <t>https://pubmed.ncbi.nlm.nih.gov/22956269</t>
  </si>
  <si>
    <t>https://europepmc.org/abstract/MED/22956269</t>
  </si>
  <si>
    <t>24688116</t>
  </si>
  <si>
    <t>['Deelen J', 'Beekman M', 'Uh HW', 'Broer L', 'Ayers KL', 'Tan Q', 'Kamatani Y', 'Bennet AM', 'Tamm R', 'Trompet S', 'Guðbjartsson DF', 'Flachsbart F', 'Rose G', 'Viktorin A', 'Fischer K', 'Nygaard M', 'Cordell HJ', 'Crocco P', 'van den Akker EB', 'Böhringer S', 'Helmer Q', 'Nelson CP', 'Saunders GI', 'Alver M', 'Andersen-Ranberg K', 'Breen ME', 'van der Breggen R', 'Caliebe A', 'Capri M', 'Cevenini E', 'Collerton JC', 'Dato S', 'Davies K', 'Ford I', 'Gampe J', 'Garagnani P', 'de Geus EJ', 'Harrow J', 'van Heemst D', 'Heijmans BT', 'Heinsen FA', 'Hottenga JJ', 'Hofman A', 'Jeune B', 'Jonsson PV', 'Lathrop M', 'Lechner D', 'Martin-Ruiz C', 'Mcnerlan SE', 'Mihailov E', 'Montesanto A', 'Mooijaart SP', 'Murphy A', 'Nohr EA', 'Paternoster L', 'Postmus I', 'Rivadeneira F', 'Ross OA', 'Salvioli S', 'Sattar N', 'Schreiber S', 'Stefánsson H', 'Stott DJ', 'Tiemeier H', 'Uitterlinden AG', 'Westendorp RG', 'Willemsen G', 'Samani NJ', 'Galan P', 'Sørensen TI', 'Boomsma DI', 'Jukema JW', 'Rea IM', 'Passarino G', 'de Craen AJ', 'Christensen K', 'Nebel A', 'Stefánsson K', 'Metspalu A', 'Magnusson P', 'Blanché H', 'Christiansen L', 'Kirkwood TB', 'van Duijn CM', 'Franceschi C', 'Houwing-Duistermaat JJ', 'Slagboom PE']</t>
  </si>
  <si>
    <t>Genome-wide association meta-analysis of human longevity identifies a novel locus conferring survival beyond 90 years of age</t>
  </si>
  <si>
    <t>15-Aug-2014</t>
  </si>
  <si>
    <t>31-Mar-2014</t>
  </si>
  <si>
    <t>23(16):4420-32</t>
  </si>
  <si>
    <t>https://pubmed.ncbi.nlm.nih.gov/24688116</t>
  </si>
  <si>
    <t>https://europepmc.org/abstract/MED/24688116</t>
  </si>
  <si>
    <t>28196238</t>
  </si>
  <si>
    <t>['Davey Smith G', 'Paternoster L', 'Relton C']</t>
  </si>
  <si>
    <t>When Will Mendelian Randomization Become Relevant for Clinical Practice and Public Health?</t>
  </si>
  <si>
    <t>14-Feb-2017</t>
  </si>
  <si>
    <t>317(6):589-591</t>
  </si>
  <si>
    <t xml:space="preserve"> Comment | Editorial</t>
  </si>
  <si>
    <t>https://pubmed.ncbi.nlm.nih.gov/28196238</t>
  </si>
  <si>
    <t>https://jamanetwork.com/journals/jama/fullarticle/10.1001/jama.2016.21189</t>
  </si>
  <si>
    <t>27680694</t>
  </si>
  <si>
    <t>['Horikoshi M', 'Beaumont RN', 'Day FR', 'Warrington NM', 'Kooijman MN', 'Fernandez-Tajes J', 'Feenstra B', 'van Zuydam NR', 'Gaulton KJ', 'Grarup N', 'Bradfield JP', 'Strachan DP', 'Li-Gao R', 'Ahluwalia TS', 'Kreiner E', 'Rueedi R', 'Lyytikäinen LP', 'Cousminer DL', 'Wu Y', 'Thiering E', 'Wang CA', 'Have CT', 'Hottenga JJ', 'Vilor-Tejedor N', 'Joshi PK', 'Boh ETH', 'Ntalla I', 'Pitkänen N', 'Mahajan A', 'van Leeuwen EM', 'Joro R', 'Lagou V', 'Nodzenski M', 'Diver LA', 'Zondervan KT', 'Bustamante M', 'Marques-Vidal P', 'Mercader JM', 'Bennett AJ', 'Rahmioglu N', 'Nyholt DR', 'Ma RCW', 'Tam CHT', 'Tam WH', 'Ganesh SK', 'van Rooij FJ', 'Jones SE', 'Loh PR', 'Ruth KS', 'Tuke MA', 'Tyrrell J', 'Wood AR', 'Yaghootkar H', 'Scholtens DM', 'Paternoster L', 'Prokopenko I', 'Kovacs P', 'Atalay M', 'Willems SM', 'Panoutsopoulou K', 'Wang X', 'Carstensen L', 'Geller F', 'Schraut KE', 'Murcia M', 'van Beijsterveldt CE', 'Willemsen G', 'Appel EVR', 'Fonvig CE', 'Trier C', 'Tiesler CM', 'Standl M', 'Kutalik Z', 'Bonas-Guarch S', 'Hougaard DM', 'Sánchez F', 'Torrents D', 'Waage J', 'Hollegaard MV', 'de Haan HG', 'Rosendaal FR', 'Medina-Gomez C', 'Ring SM', 'Hemani G', 'McMahon G', 'Robertson NR', 'Groves CJ', 'Langenberg C', 'Luan J', 'Scott RA', 'Zhao JH', 'Mentch FD', 'MacKenzie SM', 'Reynolds RM', 'Lowe WL Jr', 'Tönjes A', 'Stumvoll M', 'Lindi V', 'Lakka TA', 'van Duijn CM', 'Kiess W', 'Körner A', 'Sørensen TI', 'Niinikoski H', 'Pahkala K', 'Raitakari OT', 'Zeggini E', 'Dedoussis GV', 'Teo YY', 'Saw SM', 'Melbye M', 'Campbell H', 'Wilson JF', 'Vrijheid M', 'de Geus EJ', 'Boomsma DI', 'Kadarmideen HN', 'Holm JC', 'Hansen T', 'Sebert S', 'Hattersley AT', 'Beilin LJ', 'Newnham JP', 'Pennell CE', 'Heinrich J', 'Adair LS', 'Borja JB', 'Mohlke KL', 'Eriksson JG', 'Widén EE', 'Kähönen M', 'Viikari JS', 'Lehtimäki T', 'Vollenweider P', 'Bønnelykke K', 'Bisgaard H', 'Mook-Kanamori DO', 'Hofman A', 'Rivadeneira F', 'Uitterlinden AG', 'Pisinger C', 'Pedersen O', 'Power C', 'Hyppönen E', 'Wareham NJ', 'Hakonarson H', 'Davies E', 'Walker BR', 'Jaddoe VW', 'Jarvelin MR', 'Grant SF', 'Vaag AA', 'Lawlor DA', 'Frayling TM', 'Davey Smith G', 'Morris AP', 'Ong KK', 'Felix JF', 'Timpson NJ', 'Perry JR', 'Evans DM', 'McCarthy MI', 'Freathy RM']</t>
  </si>
  <si>
    <t>Genome-wide associations for birth weight and correlations with adult disease</t>
  </si>
  <si>
    <t>13-Oct-2016</t>
  </si>
  <si>
    <t>28-Sep-2016</t>
  </si>
  <si>
    <t>538(7624):248-252</t>
  </si>
  <si>
    <t>https://pubmed.ncbi.nlm.nih.gov/27680694</t>
  </si>
  <si>
    <t>https://europepmc.org/abstract/MED/27680694</t>
  </si>
  <si>
    <t>32165724</t>
  </si>
  <si>
    <t>['Frysz M', 'Gregory J', 'Aspden RM', 'Paternoster L', 'Tobias JH']</t>
  </si>
  <si>
    <t>Sex differences in proximal femur shape: findings from a population-based study in adolescents</t>
  </si>
  <si>
    <t>10(1):4612</t>
  </si>
  <si>
    <t>https://pubmed.ncbi.nlm.nih.gov/32165724</t>
  </si>
  <si>
    <t>https://europepmc.org/abstract/MED/32165724</t>
  </si>
  <si>
    <t>26558825</t>
  </si>
  <si>
    <t>['Hollensted M', 'Ahluwalia TS', 'Have CT', 'Grarup N', 'Fonvig CE', 'Nielsen TR', 'Trier C', 'Paternoster L', 'Pedersen O', 'Holm JC', 'Sørensen TI', 'Hansen T']</t>
  </si>
  <si>
    <t>Common variants in LEPR, IL6, AMD1, and NAMPT do not associate with risk of juvenile and childhood obesity in Danes: a case-control study</t>
  </si>
  <si>
    <t>11-Nov-2015</t>
  </si>
  <si>
    <t xml:space="preserve"> BMC medical genetics  </t>
  </si>
  <si>
    <t>16:105</t>
  </si>
  <si>
    <t>https://pubmed.ncbi.nlm.nih.gov/26558825</t>
  </si>
  <si>
    <t>https://bmcmedgenet.biomedcentral.com/articles/10.1186/s12881-015-0253-3</t>
  </si>
  <si>
    <t>26264275</t>
  </si>
  <si>
    <t>['Morris RW', 'Taylor AE', 'Fluharty ME', 'Bjørngaard JH', 'Åsvold BO', 'Elvestad Gabrielsen M', 'Campbell A', 'Marioni R', 'Kumari M', 'Korhonen T', 'Männistö S', 'Marques-Vidal P', 'Kaakinen M', 'Cavadino A', 'Postmus I', 'Husemoen LL', 'Skaaby T', 'Ahluwalia TV', 'Treur JL', 'Willemsen G', 'Dale C', 'Wannamethee SG', 'Lahti J', 'Palotie A', 'Räikkönen K', 'McConnachie A', 'Padmanabhan S', 'Wong A', 'Dalgård C', 'Paternoster L', 'Ben-Shlomo Y', 'Tyrrell J', 'Horwood J', 'Fergusson DM', 'Kennedy MA', 'Nohr EA', 'Christiansen L', 'Kyvik KO', 'Kuh D', 'Watt G', 'Eriksson JG', 'Whincup PH', 'Vink JM', 'Boomsma DI', 'Davey Smith G', 'Lawlor D', 'Linneberg A', 'Ford I', 'Jukema JW', 'Power C', 'Hyppönen E', 'Jarvelin MR', 'Preisig M', 'Borodulin K', 'Kaprio J', 'Kivimaki M', 'Smith BH', 'Hayward C', 'Romundstad PR', 'Sørensen TI', 'Munafò MR', 'Sattar N']</t>
  </si>
  <si>
    <t>Heavier smoking may lead to a relative increase in waist circumference: evidence for a causal relationship from a Mendelian randomisation meta-analysis. The CARTA consortium</t>
  </si>
  <si>
    <t>11-Aug-2015</t>
  </si>
  <si>
    <t>5(8):e008808</t>
  </si>
  <si>
    <t xml:space="preserve"> Journal Article | Meta-Analysis | Research Support, N.I.H., Extramural | Research Support, Non-U.S. Gov't | Research Support, U.S. Gov't, P.H.S.</t>
  </si>
  <si>
    <t>https://pubmed.ncbi.nlm.nih.gov/26264275</t>
  </si>
  <si>
    <t>https://europepmc.org/abstract/MED/26264275</t>
  </si>
  <si>
    <t>34897459</t>
  </si>
  <si>
    <t>['Hartley A', 'Sanderson E', 'Granell R', 'Paternoster L', 'Zheng J', 'Smith GD', 'Southam L', 'Hatzikotoulas K', 'Boer CG', 'van Meurs J', 'Zeggini E', 'Gregson CL', 'Tobias JH']</t>
  </si>
  <si>
    <t>Using multivariable Mendelian randomization to estimate the causal effect of bone mineral density on osteoarthritis risk, independently of body mass index</t>
  </si>
  <si>
    <t>10-Aug-2022</t>
  </si>
  <si>
    <t>51(4):1254-1267</t>
  </si>
  <si>
    <t>https://pubmed.ncbi.nlm.nih.gov/34897459</t>
  </si>
  <si>
    <t>https://europepmc.org/abstract/MED/34897459</t>
  </si>
  <si>
    <t>39108470</t>
  </si>
  <si>
    <t>['Paternoster L', 'Budu-Aggrey A', 'Brown SJ']</t>
  </si>
  <si>
    <t>Imputation provides an opportunity to study filaggrin ( FLG) null mutations in large population cohorts that lack bespoke genotyping</t>
  </si>
  <si>
    <t xml:space="preserve"> Wellcome open research  </t>
  </si>
  <si>
    <t>7:36</t>
  </si>
  <si>
    <t>https://pubmed.ncbi.nlm.nih.gov/39108470</t>
  </si>
  <si>
    <t>https://wellcomeopenresearch.org/articles/10.12688/wellcomeopenres.17657.2/doi</t>
  </si>
  <si>
    <t>34804013</t>
  </si>
  <si>
    <t>['Chong AHW', 'Mitchell RE', 'Hemani G', 'Davey Smith G', 'Yolken RH', 'Richmond RC', 'Paternoster L']</t>
  </si>
  <si>
    <t>Genetic Analyses of Common Infections in the Avon Longitudinal Study of Parents and Children Cohort</t>
  </si>
  <si>
    <t>4-Nov-2021</t>
  </si>
  <si>
    <t xml:space="preserve"> Frontiers in immunology  </t>
  </si>
  <si>
    <t>12:727457</t>
  </si>
  <si>
    <t>https://pubmed.ncbi.nlm.nih.gov/34804013</t>
  </si>
  <si>
    <t>https://europepmc.org/abstract/MED/34804013</t>
  </si>
  <si>
    <t>31523721</t>
  </si>
  <si>
    <t>Describing the application of statistical shape modelling to DXA images to quantify the shape of the proximal femur at ages 14 and 18 years in the Avon Longitudinal Study of Parents and Children</t>
  </si>
  <si>
    <t>27-Aug-2019</t>
  </si>
  <si>
    <t>https://pubmed.ncbi.nlm.nih.gov/31523721</t>
  </si>
  <si>
    <t>https://europepmc.org/abstract/MED/31523721</t>
  </si>
  <si>
    <t>30405682</t>
  </si>
  <si>
    <t>['Wilson-Nagrani C', 'Richmond S', 'Paternoster L']</t>
  </si>
  <si>
    <t>Non-syndromic Cleft Lip and Palate Polymorphisms Affect Normal Lip Morphology</t>
  </si>
  <si>
    <t xml:space="preserve"> Frontiers in genetics  </t>
  </si>
  <si>
    <t>9:413</t>
  </si>
  <si>
    <t>https://pubmed.ncbi.nlm.nih.gov/30405682</t>
  </si>
  <si>
    <t>https://europepmc.org/abstract/MED/30405682</t>
  </si>
  <si>
    <t>30345378</t>
  </si>
  <si>
    <t>['Frysz M', 'Howe LD', 'Tobias JH', 'Paternoster L']</t>
  </si>
  <si>
    <t>Using SITAR (SuperImposition by Translation and Rotation) to estimate age at peak height velocity in Avon Longitudinal Study of Parents and Children</t>
  </si>
  <si>
    <t>14-Dec-2018</t>
  </si>
  <si>
    <t>3:90</t>
  </si>
  <si>
    <t>https://pubmed.ncbi.nlm.nih.gov/30345378</t>
  </si>
  <si>
    <t>https://europepmc.org/abstract/MED/30345378</t>
  </si>
  <si>
    <t>26930408</t>
  </si>
  <si>
    <t>['Larsen SC', 'Ängquist L', 'Laurin C', 'Morgen CS', 'Jakobsen MU', 'Paternoster L', 'Smith GD', 'Olsen SF', 'Sørensen TI', 'Nohr EA']</t>
  </si>
  <si>
    <t>Association between Maternal Fish Consumption and Gestational Weight Gain: Influence of Molecular Genetic Predisposition to Obesity</t>
  </si>
  <si>
    <t>11(3):e0150105</t>
  </si>
  <si>
    <t>https://pubmed.ncbi.nlm.nih.gov/26930408</t>
  </si>
  <si>
    <t>https://europepmc.org/abstract/MED/26930408</t>
  </si>
  <si>
    <t>23437003</t>
  </si>
  <si>
    <t>['Paternoster L', 'Lorentzon M', 'Lehtimäki T', 'Eriksson J', 'Kähönen M', 'Raitakari O', 'Laaksonen M', 'Sievänen H', 'Viikari J', 'Lyytikäinen LP', 'Mellström D', 'Karlsson M', 'Ljunggren O', 'Grundberg E', 'Kemp JP', 'Sayers A', 'Nethander M', 'Evans DM', 'Vandenput L', 'Tobias JH', 'Ohlsson C']</t>
  </si>
  <si>
    <t>Genetic determinants of trabecular and cortical volumetric bone mineral densities and bone microstructure</t>
  </si>
  <si>
    <t>21-Feb-2013</t>
  </si>
  <si>
    <t>9(2):e1003247</t>
  </si>
  <si>
    <t>https://pubmed.ncbi.nlm.nih.gov/23437003</t>
  </si>
  <si>
    <t>https://europepmc.org/abstract/MED/23437003</t>
  </si>
  <si>
    <t>21935397</t>
  </si>
  <si>
    <t>['Paternoster L', 'Evans DM', 'Nohr EA', 'Holst C', 'Gaborieau V', 'Brennan P', 'Gjesing AP', 'Grarup N', 'Witte DR', 'Jørgensen T', 'Linneberg A', 'Lauritzen T', 'Sandbaek A', 'Hansen T', 'Pedersen O', 'Elliott KS', 'Kemp JP', 'St Pourcain B', 'McMahon G', 'Zelenika D', 'Hager J', 'Lathrop M', 'Timpson NJ', 'Smith GD', 'Sørensen TI']</t>
  </si>
  <si>
    <t>Genome-wide population-based association study of extremely overweight young adults--the GOYA study</t>
  </si>
  <si>
    <t>15-Sep-2011</t>
  </si>
  <si>
    <t>6(9):e24303</t>
  </si>
  <si>
    <t>https://pubmed.ncbi.nlm.nih.gov/21935397</t>
  </si>
  <si>
    <t>https://europepmc.org/abstract/MED/21935397</t>
  </si>
  <si>
    <t>21577020</t>
  </si>
  <si>
    <t>['Hooton H', 'Dubern B', 'Henegar C', 'Paternoster L', 'Nohr EA', 'Alili R', 'Rousseau F', 'Pelloux V', 'Galan P', 'Hercberg S', 'Arner P', 'Sørensen TI', 'Clément K']</t>
  </si>
  <si>
    <t>Association between CST3 rs2424577 polymorphism and corpulence related phenotypes during lifetime in populations of European ancestry</t>
  </si>
  <si>
    <t>15-Apr-2011</t>
  </si>
  <si>
    <t xml:space="preserve"> Obesity facts  </t>
  </si>
  <si>
    <t>4(2):131-44</t>
  </si>
  <si>
    <t>https://pubmed.ncbi.nlm.nih.gov/21577020</t>
  </si>
  <si>
    <t>https://europepmc.org/abstract/MED/21577020</t>
  </si>
  <si>
    <t>J'Feb-2005</t>
  </si>
  <si>
    <t>35272925</t>
  </si>
  <si>
    <t>['Watkins H', 'Hughes O', 'Jones L', 'Tate L', 'Khela MM', 'Hurrell C']</t>
  </si>
  <si>
    <t>The use of inpatient goal planning in a regional burns centre: A thematic analysis of staff and patient experiences</t>
  </si>
  <si>
    <t>19-Feb-2022</t>
  </si>
  <si>
    <t xml:space="preserve"> Burns : journal of the International Society for Burn Injuries  </t>
  </si>
  <si>
    <t>49(1):100-109</t>
  </si>
  <si>
    <t>https://pubmed.ncbi.nlm.nih.gov/35272925</t>
  </si>
  <si>
    <t>https://www.clinicalkey.com/content/playBy/pii?v=S0305-4179(22)00046-8</t>
  </si>
  <si>
    <t/>
  </si>
  <si>
    <t>32856959</t>
  </si>
  <si>
    <t>['Custovic A', 'Custovic D', 'Kljaić Bukvić B', 'Fontanella S', 'Haider S']</t>
  </si>
  <si>
    <t>Atopic phenotypes and their implication in the atopic march</t>
  </si>
  <si>
    <t xml:space="preserve"> Expert review of clinical immunology  </t>
  </si>
  <si>
    <t>16(9):873-881</t>
  </si>
  <si>
    <t>https://pubmed.ncbi.nlm.nih.gov/32856959</t>
  </si>
  <si>
    <t>https://www.tandfonline.com/doi/full/10.1080/1744666X.2020.1816825</t>
  </si>
  <si>
    <t>10-Nov-2023</t>
  </si>
  <si>
    <t>Phase 2b</t>
  </si>
  <si>
    <t>9-May-2018</t>
  </si>
  <si>
    <t>Phase 3</t>
  </si>
  <si>
    <t>13-Aug-2023</t>
  </si>
  <si>
    <t>Phase 4</t>
  </si>
  <si>
    <t>30-May-2022</t>
  </si>
  <si>
    <t>12-Dec-2021</t>
  </si>
  <si>
    <t>Phase 2</t>
  </si>
  <si>
    <t>12-Apr-2022</t>
  </si>
  <si>
    <t>Baby Skincare</t>
  </si>
  <si>
    <t>4-Jul-2008</t>
  </si>
  <si>
    <t>Phase 2a</t>
  </si>
  <si>
    <t>10-Aug-2014</t>
  </si>
  <si>
    <t>Penicillin to prevent recurrent leg cellulitis</t>
  </si>
  <si>
    <t>Leg cellulitis</t>
  </si>
  <si>
    <t xml:space="preserve"> Journal Article | Multicenter Study | Randomized Controlled Trial | Research Support, Non-U.S. Gov't</t>
  </si>
  <si>
    <t>2-May-2013</t>
  </si>
  <si>
    <t>https://pubmed.ncbi.nlm.nih.gov/23635049</t>
  </si>
  <si>
    <t>PMID: 23635049</t>
  </si>
  <si>
    <t>Reduction of unwanted submental fat with ATX-101 (deoxycholic acid), an adipocytolytic injectable treatment: results from a phase III, randomized, placebo-controlled study</t>
  </si>
  <si>
    <t>https://pubmed.ncbi.nlm.nih.gov/24147933</t>
  </si>
  <si>
    <t>PMID: 24147933</t>
  </si>
  <si>
    <t>Invited Lecturer</t>
  </si>
  <si>
    <t>Chair, Organising Committee</t>
  </si>
  <si>
    <t>Member, Scientific Programme Committee</t>
  </si>
  <si>
    <t>Member, Judging Committee</t>
  </si>
  <si>
    <t>Member, Abstract Judging Committee</t>
  </si>
  <si>
    <t>Member, BSPD Abstract Selection Committee</t>
  </si>
  <si>
    <t>My tongue is burning!-Glossodynia/orofacial pain disorder</t>
  </si>
  <si>
    <t>Figurated plaque on actinically damaged skin. Actinic O'Brien granuloma</t>
  </si>
  <si>
    <t>Acute abdomen with primary severe epigastric pain and cystic process in the right lower abdomen</t>
  </si>
  <si>
    <t>Persistent plaque on the back and right upper arm. Latent syphilis (lues III) with tubero-ulcero-serpiginous plaque</t>
  </si>
  <si>
    <t>Metaanalyse zu präventiven und therapeutischen Effekten probiotischer Supplementierung bei Kindern mit atopischer Dermatitis</t>
  </si>
  <si>
    <t>Atopic dermatitis. Pathophysiologic background, scientific status quo and therapeutic strategies</t>
  </si>
  <si>
    <t>Current insights into the pathophysiology of rosacea</t>
  </si>
  <si>
    <t>Purpura fulminans with extensive skin necroses</t>
  </si>
  <si>
    <t>Nutritional status evaluation in maintenance hemodialysis patients</t>
  </si>
  <si>
    <t>Prevalence of symptoms of asthma, allergic rhinitis, conjunctivitis and atopic eczema: ISAAC (International Study of Asthma and Allergies in Childhood) in a population of schoolchildren in Zagreb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</si>
</sst>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mm:ss"/>
    <numFmt numFmtId="165" formatCode="[$-409]d\-mmm\-yyyy;@"/>
  </numFmts>
  <fonts count="10" x14ac:knownFonts="1">
    <font>
      <sz val="11"/>
      <color theme="1"/>
      <name val="Calibri"/>
      <family val="2"/>
      <scheme val="minor"/>
    </font>
    <font>
      <b/>
      <sz val="21"/>
      <color rgb="FFFFFFFF"/>
      <name val="Calibri"/>
      <family val="2"/>
    </font>
    <font>
      <u/>
      <sz val="11"/>
      <color rgb="FF0000FF"/>
      <name val="Calibri"/>
      <family val="2"/>
    </font>
    <font>
      <b/>
      <sz val="11"/>
      <name val="Calibri"/>
      <family val="2"/>
    </font>
    <font>
      <sz val="11"/>
      <color theme="1"/>
      <name val="Calibri"/>
      <family val="2"/>
      <scheme val="minor"/>
    </font>
    <font>
      <b/>
      <sz val="11"/>
      <color theme="1"/>
      <name val="Calibri"/>
      <family val="2"/>
      <scheme val="minor"/>
    </font>
    <font>
      <u/>
      <sz val="11"/>
      <color theme="10"/>
      <name val="Calibri"/>
      <family val="2"/>
    </font>
    <font>
      <u/>
      <sz val="11"/>
      <color theme="10"/>
      <name val="Calibri"/>
      <family val="2"/>
      <scheme val="minor"/>
    </font>
    <font>
      <u/>
      <sz val="11"/>
      <color rgb="FF0000FF"/>
      <name val="Calibri"/>
      <family val="2"/>
      <scheme val="minor"/>
    </font>
    <font>
      <sz val="11"/>
      <color theme="1"/>
      <name val="Calibri"/>
      <family val="2"/>
    </font>
  </fonts>
  <fills count="4">
    <fill>
      <patternFill patternType="none"/>
    </fill>
    <fill>
      <patternFill patternType="gray125"/>
    </fill>
    <fill>
      <patternFill patternType="solid">
        <fgColor rgb="FF214761"/>
        <bgColor rgb="FF214761"/>
      </patternFill>
    </fill>
    <fill>
      <patternFill patternType="solid">
        <fgColor rgb="FFB7D7EE"/>
        <bgColor rgb="FFB7D7EE"/>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s>
  <cellStyleXfs count="4">
    <xf numFmtId="0" fontId="0" fillId="0" borderId="0"/>
    <xf numFmtId="0" fontId="6" fillId="0" borderId="0">
      <alignment vertical="top"/>
      <protection locked="0"/>
    </xf>
    <xf numFmtId="0" fontId="4" fillId="0" borderId="0"/>
    <xf numFmtId="0" fontId="7" fillId="0" borderId="0" applyNumberFormat="0" applyFill="0" applyBorder="0" applyAlignment="0" applyProtection="0"/>
  </cellStyleXfs>
  <cellXfs count="35">
    <xf numFmtId="0" fontId="0" fillId="0" borderId="0" xfId="0"/>
    <xf numFmtId="0" fontId="3" fillId="3" borderId="1" xfId="0" applyFont="1" applyFill="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center" vertical="top" wrapText="1"/>
    </xf>
    <xf numFmtId="0" fontId="2" fillId="0" borderId="1" xfId="0" applyFont="1" applyBorder="1" applyAlignment="1">
      <alignment horizontal="left" vertical="top" wrapText="1"/>
    </xf>
    <xf numFmtId="164" fontId="0" fillId="0" borderId="1" xfId="0" applyNumberFormat="1" applyBorder="1" applyAlignment="1">
      <alignment horizontal="left" vertical="top" wrapText="1"/>
    </xf>
    <xf numFmtId="164" fontId="0" fillId="0" borderId="1" xfId="0" quotePrefix="1" applyNumberFormat="1" applyBorder="1" applyAlignment="1">
      <alignment horizontal="left" vertical="top" wrapText="1"/>
    </xf>
    <xf numFmtId="0" fontId="0" fillId="0" borderId="0" xfId="0" applyAlignment="1">
      <alignment horizontal="left" vertical="top" wrapText="1"/>
    </xf>
    <xf numFmtId="0" fontId="6" fillId="0" borderId="2" xfId="1" applyBorder="1" applyAlignment="1">
      <alignment horizontal="left" vertical="top" wrapText="1"/>
      <protection locked="0"/>
    </xf>
    <xf numFmtId="0" fontId="0" fillId="0" borderId="2" xfId="0" applyBorder="1" applyAlignment="1">
      <alignment horizontal="left" vertical="top" wrapText="1"/>
    </xf>
    <xf numFmtId="0" fontId="0" fillId="0" borderId="2" xfId="0" applyBorder="1" applyAlignment="1">
      <alignment horizontal="center" vertical="center" wrapText="1"/>
    </xf>
    <xf numFmtId="0" fontId="0" fillId="0" borderId="1" xfId="0" applyBorder="1" applyAlignment="1">
      <alignment wrapText="1"/>
    </xf>
    <xf numFmtId="0" fontId="0" fillId="0" borderId="0" xfId="0" applyAlignment="1">
      <alignment wrapText="1"/>
    </xf>
    <xf numFmtId="15" fontId="0" fillId="0" borderId="2" xfId="0" quotePrefix="1" applyNumberFormat="1" applyBorder="1" applyAlignment="1">
      <alignment horizontal="left" vertical="top" wrapText="1"/>
    </xf>
    <xf numFmtId="0" fontId="7" fillId="0" borderId="1" xfId="3" applyBorder="1" applyAlignment="1">
      <alignment horizontal="left" vertical="top" wrapText="1"/>
    </xf>
    <xf numFmtId="0" fontId="3" fillId="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vertical="top" wrapText="1"/>
    </xf>
    <xf numFmtId="0" fontId="5" fillId="3" borderId="1" xfId="0" applyFont="1" applyFill="1" applyBorder="1" applyAlignment="1">
      <alignment horizontal="center" vertical="center" wrapText="1"/>
    </xf>
    <xf numFmtId="0" fontId="0" fillId="0" borderId="1" xfId="0" quotePrefix="1" applyBorder="1" applyAlignment="1">
      <alignment horizontal="left" vertical="top" wrapText="1"/>
    </xf>
    <xf numFmtId="0" fontId="5" fillId="3" borderId="2" xfId="0" applyFont="1" applyFill="1" applyBorder="1" applyAlignment="1">
      <alignment horizontal="center" vertical="center"/>
    </xf>
    <xf numFmtId="15" fontId="0" fillId="0" borderId="1" xfId="0" quotePrefix="1" applyNumberFormat="1" applyBorder="1" applyAlignment="1">
      <alignment horizontal="left" vertical="top" wrapText="1"/>
    </xf>
    <xf numFmtId="0" fontId="7" fillId="0" borderId="2" xfId="3" applyBorder="1" applyAlignment="1" applyProtection="1">
      <alignment horizontal="left" vertical="top" wrapText="1"/>
      <protection locked="0"/>
    </xf>
    <xf numFmtId="0" fontId="8" fillId="0" borderId="1" xfId="0" applyFont="1" applyBorder="1" applyAlignment="1">
      <alignment horizontal="left" vertical="top" wrapText="1"/>
    </xf>
    <xf numFmtId="0" fontId="6" fillId="0" borderId="1" xfId="3" applyFont="1" applyBorder="1" applyAlignment="1">
      <alignment horizontal="left" vertical="top" wrapText="1"/>
    </xf>
    <xf numFmtId="0" fontId="9" fillId="0" borderId="1" xfId="0" applyFont="1" applyBorder="1" applyAlignment="1">
      <alignment horizontal="left" vertical="top" wrapText="1"/>
    </xf>
    <xf numFmtId="17" fontId="0" fillId="0" borderId="1" xfId="0" applyNumberFormat="1" applyBorder="1" applyAlignment="1">
      <alignment horizontal="left" vertical="top" wrapText="1"/>
    </xf>
    <xf numFmtId="0" fontId="9" fillId="0" borderId="0" xfId="0" applyFont="1"/>
    <xf numFmtId="165" fontId="0" fillId="0" borderId="1" xfId="0" applyNumberFormat="1" applyBorder="1" applyAlignment="1">
      <alignment horizontal="left" vertical="top" wrapText="1"/>
    </xf>
    <xf numFmtId="0" fontId="1" fillId="2" borderId="1" xfId="0" applyFont="1" applyFill="1" applyBorder="1" applyAlignment="1">
      <alignment horizontal="center" vertical="center"/>
    </xf>
    <xf numFmtId="0" fontId="0" fillId="0" borderId="1" xfId="0" applyBorder="1"/>
    <xf numFmtId="0" fontId="1" fillId="2" borderId="5"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cellXfs>
  <cellStyles count="4">
    <cellStyle name="Hyperlink" xfId="3" builtinId="8"/>
    <cellStyle name="Hyperlink 2" xfId="1"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gla.ac.uk/schools/medicine/staff/?webapp=staffcontact&amp;action=person&amp;id=4eddefe78692" TargetMode="External"/><Relationship Id="rId21" Type="http://schemas.openxmlformats.org/officeDocument/2006/relationships/hyperlink" Target="https://www.topdoctors.co.uk/files/Doctor/profile/5b0fc56e-cb08-464f-801a-39ca25bbab96.png" TargetMode="External"/><Relationship Id="rId42" Type="http://schemas.openxmlformats.org/officeDocument/2006/relationships/hyperlink" Target="https://qni.org.uk/people/sandra-lawton-obe/" TargetMode="External"/><Relationship Id="rId47" Type="http://schemas.openxmlformats.org/officeDocument/2006/relationships/hyperlink" Target="https://dftbskindeep.com/team/" TargetMode="External"/><Relationship Id="rId63" Type="http://schemas.openxmlformats.org/officeDocument/2006/relationships/hyperlink" Target="https://profiles.cardiff.ac.uk/research-staff/hughesoa" TargetMode="External"/><Relationship Id="rId68" Type="http://schemas.openxmlformats.org/officeDocument/2006/relationships/hyperlink" Target="https://eczema.org/wp-content/uploads/Headshot-2023-scaled.jpg.webp" TargetMode="External"/><Relationship Id="rId16" Type="http://schemas.openxmlformats.org/officeDocument/2006/relationships/hyperlink" Target="https://bwc.nhs.uk/prof-celia-moss/" TargetMode="External"/><Relationship Id="rId11" Type="http://schemas.openxmlformats.org/officeDocument/2006/relationships/hyperlink" Target="https://www.bristolhealthpartners.org.uk/wp/wp-content/uploads/2022/07/Dr-Matthew-Ridd428x332.jpg" TargetMode="External"/><Relationship Id="rId24" Type="http://schemas.openxmlformats.org/officeDocument/2006/relationships/hyperlink" Target="https://www.kcl.ac.uk/people/susannah-baron" TargetMode="External"/><Relationship Id="rId32" Type="http://schemas.openxmlformats.org/officeDocument/2006/relationships/hyperlink" Target="https://sciforschenonline.org/journals/clinical-cosmetic-dermatology/martin-steinhoff.php" TargetMode="External"/><Relationship Id="rId37" Type="http://schemas.openxmlformats.org/officeDocument/2006/relationships/hyperlink" Target="https://media.licdn.com/dms/image/v2/C4D03AQE-zcaFPWEiaA/profile" TargetMode="External"/><Relationship Id="rId40" Type="http://schemas.openxmlformats.org/officeDocument/2006/relationships/hyperlink" Target="https://www.sheffield.ac.uk/smph/people/clinical-medicine/simon-g-danby" TargetMode="External"/><Relationship Id="rId45" Type="http://schemas.openxmlformats.org/officeDocument/2006/relationships/hyperlink" Target="https://www.rdm.ox.ac.uk/people/graham-ogg" TargetMode="External"/><Relationship Id="rId53" Type="http://schemas.openxmlformats.org/officeDocument/2006/relationships/hyperlink" Target="https://www.kcl.ac.uk/people/helen-brough" TargetMode="External"/><Relationship Id="rId58" Type="http://schemas.openxmlformats.org/officeDocument/2006/relationships/hyperlink" Target="https://www.ncpe.ie/wp-content/uploads/2022/06/michael-barry.jpg" TargetMode="External"/><Relationship Id="rId66" Type="http://schemas.openxmlformats.org/officeDocument/2006/relationships/hyperlink" Target="https://www.kcl.ac.uk/newimages/person-profile/2022b/ruchika-kumari.x32e8a0e2.jpg?w=221&amp;h=218&amp;crop=160,160,31,29&amp;f=webp" TargetMode="External"/><Relationship Id="rId74" Type="http://schemas.openxmlformats.org/officeDocument/2006/relationships/hyperlink" Target="https://cdn.shopify.com/s/files/1/0819/2137/6591/files/IMG_1778_2_f2dfbbad-09c8-41ba-b8a6-16a2fbbe8cd7_480x480.jpg?v=1727212191" TargetMode="External"/><Relationship Id="rId79" Type="http://schemas.openxmlformats.org/officeDocument/2006/relationships/hyperlink" Target="https://www.kcl.ac.uk/people/helen-alexander" TargetMode="External"/><Relationship Id="rId5" Type="http://schemas.openxmlformats.org/officeDocument/2006/relationships/hyperlink" Target="https://www.dermareading.co.uk/assets/components/phpthumbof/cache/tess-mcpherson-cropped.c294f8754d52dae8f63ce92ea7b61781.jpg" TargetMode="External"/><Relationship Id="rId61" Type="http://schemas.openxmlformats.org/officeDocument/2006/relationships/hyperlink" Target="https://www.uhb.nhs.uk/get-in-touch/consultants-directory/?person=542536" TargetMode="External"/><Relationship Id="rId19" Type="http://schemas.openxmlformats.org/officeDocument/2006/relationships/hyperlink" Target="https://i1.rgstatic.net/ii/profile.image/272706167898141-1442029625474_Q128/Amy-Foulkes.jpg" TargetMode="External"/><Relationship Id="rId14" Type="http://schemas.openxmlformats.org/officeDocument/2006/relationships/hyperlink" Target="https://www.kch.nhs.uk/services/consultants-a-to-z/dr-sarah-walsh/" TargetMode="External"/><Relationship Id="rId22" Type="http://schemas.openxmlformats.org/officeDocument/2006/relationships/hyperlink" Target="https://www.spirehealthcare.com/consultant-profiles/dr-tamara-griffiths-c4664857/" TargetMode="External"/><Relationship Id="rId27" Type="http://schemas.openxmlformats.org/officeDocument/2006/relationships/hyperlink" Target="https://www.spirehealthcare.com/media/14599/dr_george_millington_consultant_norwich.jpg" TargetMode="External"/><Relationship Id="rId30" Type="http://schemas.openxmlformats.org/officeDocument/2006/relationships/hyperlink" Target="https://www.nottingham.ac.uk/eco/meet-the-team.aspx" TargetMode="External"/><Relationship Id="rId35" Type="http://schemas.openxmlformats.org/officeDocument/2006/relationships/hyperlink" Target="https://static.wixstatic.com/media/178f68_89b529154a004997947840bb9d025a4f~mv2.jpg/v1/fill/w_224,h_222,al_c,q_80,usm_0.66_1.00_0.01,enc_auto/blank-profile-picture-973460_640.jpg" TargetMode="External"/><Relationship Id="rId43" Type="http://schemas.openxmlformats.org/officeDocument/2006/relationships/hyperlink" Target="https://profiles.cardiff.ac.uk/staff/vyasjj" TargetMode="External"/><Relationship Id="rId48" Type="http://schemas.openxmlformats.org/officeDocument/2006/relationships/hyperlink" Target="https://www.southampton.ac.uk/sites/default/files/styles/max_1300x1300/public/staff/ts1m23-34356.jpg.webp?itok=Wl5AO3pU" TargetMode="External"/><Relationship Id="rId56" Type="http://schemas.openxmlformats.org/officeDocument/2006/relationships/hyperlink" Target="https://www.bristolbrc.nihr.ac.uk/wp/wp-content/uploads/2022/11/Lavinia-Paternoster-360x360-c-default.jpg" TargetMode="External"/><Relationship Id="rId64" Type="http://schemas.openxmlformats.org/officeDocument/2006/relationships/hyperlink" Target="https://www.dermareading.co.uk/assets/components/phpthumbof/cache/antonia-lloyd-lavery.9abdd5a8aef0b0fc388a7144f3b632ad.png" TargetMode="External"/><Relationship Id="rId69" Type="http://schemas.openxmlformats.org/officeDocument/2006/relationships/hyperlink" Target="https://www.guysandstthomas.nhs.uk/our-consultants/mark-turner" TargetMode="External"/><Relationship Id="rId77" Type="http://schemas.openxmlformats.org/officeDocument/2006/relationships/hyperlink" Target="https://haniffalab.com/team/bayanne-olabi.html" TargetMode="External"/><Relationship Id="rId8" Type="http://schemas.openxmlformats.org/officeDocument/2006/relationships/hyperlink" Target="https://onewelbeck.com/consultants/dr-sarah-wakelin/" TargetMode="External"/><Relationship Id="rId51" Type="http://schemas.openxmlformats.org/officeDocument/2006/relationships/hyperlink" Target="https://research.manchester.ac.uk/en/persons/peter.arkwright" TargetMode="External"/><Relationship Id="rId72" Type="http://schemas.openxmlformats.org/officeDocument/2006/relationships/hyperlink" Target="https://www.cqc.org.uk/sites/default/files/Mark%20Chakravarty_0.jpg" TargetMode="External"/><Relationship Id="rId80" Type="http://schemas.openxmlformats.org/officeDocument/2006/relationships/printerSettings" Target="../printerSettings/printerSettings1.bin"/><Relationship Id="rId3" Type="http://schemas.openxmlformats.org/officeDocument/2006/relationships/hyperlink" Target="https://paediatric-dermatology.com/wp-content/uploads/2020/09/veronica-kinsler.png" TargetMode="External"/><Relationship Id="rId12" Type="http://schemas.openxmlformats.org/officeDocument/2006/relationships/hyperlink" Target="https://www.bristol.ac.uk/people/person/Matthew-Ridd-8276fd16-a4f9-4100-8fcf-56f69521128a/" TargetMode="External"/><Relationship Id="rId17" Type="http://schemas.openxmlformats.org/officeDocument/2006/relationships/hyperlink" Target="https://s3-eu-west-1.amazonaws.com/bupa-images-4b24291849b400303aea648fcd38a718/21285/54a5bd81-40dd-447e-bb8a-881b568c03f7.png" TargetMode="External"/><Relationship Id="rId25" Type="http://schemas.openxmlformats.org/officeDocument/2006/relationships/hyperlink" Target="https://media.licdn.com/dms/image/v2/C5603AQFYQI7neYJIHw/profile-displayphoto-shrink_200_200/profile-displayphoto-shrink_200_200/0/1517533749404?e=2147483647&amp;v=beta&amp;t=oxdshH30-Gcv5X6SIHZ3N02vrbVcnC2eeBfoXpBWWok" TargetMode="External"/><Relationship Id="rId33" Type="http://schemas.openxmlformats.org/officeDocument/2006/relationships/hyperlink" Target="https://static.wixstatic.com/media/828705_9dfb4995e82946bd9ddbc1d16f6ea58b~mv2.jpg/v1/fill/w_560,h_572,al_c,q_80,usm_0.66_1.00_0.01,enc_auto/Image-empty-state.jpg" TargetMode="External"/><Relationship Id="rId38" Type="http://schemas.openxmlformats.org/officeDocument/2006/relationships/hyperlink" Target="https://www.imperial.ac.uk/people/r.tanaka" TargetMode="External"/><Relationship Id="rId46" Type="http://schemas.openxmlformats.org/officeDocument/2006/relationships/hyperlink" Target="https://media.licdn.com/dms/image/v2/C4E03AQHQtg9xQnp_Dg/profile-displayphoto-shrink_800_800/profile-displayphoto-shrink_800_800/0/1608656108668?e=1733961600&amp;v=beta&amp;t=sixP3U-pN1qHa0FSox3zUhIrF1VA1g_srEiPQqVEVps" TargetMode="External"/><Relationship Id="rId59" Type="http://schemas.openxmlformats.org/officeDocument/2006/relationships/hyperlink" Target="https://www.tcd.ie/research/profiles/?profile=barrym" TargetMode="External"/><Relationship Id="rId67" Type="http://schemas.openxmlformats.org/officeDocument/2006/relationships/hyperlink" Target="https://www.kcl.ac.uk/people/ruchika-kumari" TargetMode="External"/><Relationship Id="rId20" Type="http://schemas.openxmlformats.org/officeDocument/2006/relationships/hyperlink" Target="https://research.manchester.ac.uk/en/persons/amy.foulkes" TargetMode="External"/><Relationship Id="rId41" Type="http://schemas.openxmlformats.org/officeDocument/2006/relationships/hyperlink" Target="https://blogs.nottingham.ac.uk/healthsciences/files/2021/01/Sandra-Lawton-OBE.jpg" TargetMode="External"/><Relationship Id="rId54" Type="http://schemas.openxmlformats.org/officeDocument/2006/relationships/hyperlink" Target="http://www.ukdctn.org/images-multimedia/Laura-Howells-croppedwebpic-Cropped-120x135.jpg" TargetMode="External"/><Relationship Id="rId62" Type="http://schemas.openxmlformats.org/officeDocument/2006/relationships/hyperlink" Target="https://profiles-cardiff.imgix.net/attachments/6572?w=200&amp;h=200&amp;auto=format&amp;crop=faces&amp;fit=crop&amp;q=90%22" TargetMode="External"/><Relationship Id="rId70" Type="http://schemas.openxmlformats.org/officeDocument/2006/relationships/hyperlink" Target="https://www.paediatricrespiratory.com/wp-content/uploads/2018/02/AdnanCustovic.jpg" TargetMode="External"/><Relationship Id="rId75" Type="http://schemas.openxmlformats.org/officeDocument/2006/relationships/hyperlink" Target="https://www.qmul.ac.uk/blizard/phd-students/" TargetMode="External"/><Relationship Id="rId1" Type="http://schemas.openxmlformats.org/officeDocument/2006/relationships/hyperlink" Target="https://www.nnuh.nhs.uk/wp-content/uploads/2014/08/IMG_0947-768x1024.jpeg" TargetMode="External"/><Relationship Id="rId6" Type="http://schemas.openxmlformats.org/officeDocument/2006/relationships/hyperlink" Target="https://www.ouh.nhs.uk/privatehealthcare/services/medicine-rehab-cardiac/dermatology/consultants.aspx" TargetMode="External"/><Relationship Id="rId15" Type="http://schemas.openxmlformats.org/officeDocument/2006/relationships/hyperlink" Target="https://bwc.nhs.uk/media/images/versions/img94joktmu73259.jpg?bev=1215" TargetMode="External"/><Relationship Id="rId23" Type="http://schemas.openxmlformats.org/officeDocument/2006/relationships/hyperlink" Target="https://www.circlehealthgroup.co.uk/-/media/circle/consultants/chaucer/dr-susannah-baron-dermatology.jpg?rev=7f925d3b5fe747549adbe62de4d83755&amp;webp=true&amp;iar=1&amp;mh=520&amp;mw=840&amp;hash=EE23B0305DFC8EB6156B63C0CFDF674D" TargetMode="External"/><Relationship Id="rId28" Type="http://schemas.openxmlformats.org/officeDocument/2006/relationships/hyperlink" Target="https://www.nnuh.nhs.uk/people/george-millington/" TargetMode="External"/><Relationship Id="rId36" Type="http://schemas.openxmlformats.org/officeDocument/2006/relationships/hyperlink" Target="https://www.southamptonbrc.nihr.ac.uk/our-people-all/miriam-santer" TargetMode="External"/><Relationship Id="rId49" Type="http://schemas.openxmlformats.org/officeDocument/2006/relationships/hyperlink" Target="https://www.southampton.ac.uk/people/62drkn/professor-tracey-sach" TargetMode="External"/><Relationship Id="rId57" Type="http://schemas.openxmlformats.org/officeDocument/2006/relationships/hyperlink" Target="https://research-information.bris.ac.uk/en/persons/lavinia-paternoster/projects/" TargetMode="External"/><Relationship Id="rId10" Type="http://schemas.openxmlformats.org/officeDocument/2006/relationships/hyperlink" Target="https://onlinelibrary.wiley.com/pb-assets/assets/13652133/Ed%20Board/AE%20Hamish%20Hunter-1576584464837.pdf" TargetMode="External"/><Relationship Id="rId31" Type="http://schemas.openxmlformats.org/officeDocument/2006/relationships/hyperlink" Target="https://www.hbku.edu.qa/sites/default/files/staff/martin_steinhoff.jpg" TargetMode="External"/><Relationship Id="rId44" Type="http://schemas.openxmlformats.org/officeDocument/2006/relationships/hyperlink" Target="https://www.rdm.ox.ac.uk/people/graham-ogg/@@haiku.profiles.portrait/815f863b985c4f4a9e29e43c0ff037fa/@@images/image/w1140?b368bcc7-057d-4e42-986f-69bb9dcafc31" TargetMode="External"/><Relationship Id="rId52" Type="http://schemas.openxmlformats.org/officeDocument/2006/relationships/hyperlink" Target="https://www.kcl.ac.uk/newimages/person-profile/2022b/helen-brough.x244842c0.jpg?w=160&amp;h=191&amp;crop=160,160,0,16&amp;f=webp" TargetMode="External"/><Relationship Id="rId60" Type="http://schemas.openxmlformats.org/officeDocument/2006/relationships/hyperlink" Target="https://s3-eu-west-1.amazonaws.com/bupa-images" TargetMode="External"/><Relationship Id="rId65" Type="http://schemas.openxmlformats.org/officeDocument/2006/relationships/hyperlink" Target="https://www.ouh.nhs.uk/services/departments/specialist-medicine/dermatology/consultants.aspx" TargetMode="External"/><Relationship Id="rId73" Type="http://schemas.openxmlformats.org/officeDocument/2006/relationships/hyperlink" Target="https://healthinnovationmanchester.com/our-board/" TargetMode="External"/><Relationship Id="rId78" Type="http://schemas.openxmlformats.org/officeDocument/2006/relationships/hyperlink" Target="https://media.licdn.com/dms/image/v2/C5603AQHQTAzN6geQgw/profile" TargetMode="External"/><Relationship Id="rId4" Type="http://schemas.openxmlformats.org/officeDocument/2006/relationships/hyperlink" Target="https://www.gosh.nhs.uk/our-people/staff-z/veronica-kinsler-ma-mb-bchir-frcpch-phd/" TargetMode="External"/><Relationship Id="rId9" Type="http://schemas.openxmlformats.org/officeDocument/2006/relationships/hyperlink" Target="https://onlinelibrary.wiley.com/pb-assets/assets/13652133/Ed%20Board/Hamish%20Hunter-1550670562293.jpg" TargetMode="External"/><Relationship Id="rId13" Type="http://schemas.openxmlformats.org/officeDocument/2006/relationships/hyperlink" Target="https://www.dermatologyconsulting.co.uk/wp-content/uploads/2022/05/Dr.-Walsh-300x218.png" TargetMode="External"/><Relationship Id="rId18" Type="http://schemas.openxmlformats.org/officeDocument/2006/relationships/hyperlink" Target="https://www.gosh.nhs.uk/our-people/staff-z/mary-glover/" TargetMode="External"/><Relationship Id="rId39" Type="http://schemas.openxmlformats.org/officeDocument/2006/relationships/hyperlink" Target="https://www.adventprogram.com/sites/default/files/images/ExpertCarousel_SimonDanby.png" TargetMode="External"/><Relationship Id="rId34" Type="http://schemas.openxmlformats.org/officeDocument/2006/relationships/hyperlink" Target="https://www.bsmd.org.uk/team/dr-jenny-hughes" TargetMode="External"/><Relationship Id="rId50" Type="http://schemas.openxmlformats.org/officeDocument/2006/relationships/hyperlink" Target="https://www.adventprogram.com/sites/default/files/images/ExpertCarousel_ArkwrightPeter.png" TargetMode="External"/><Relationship Id="rId55" Type="http://schemas.openxmlformats.org/officeDocument/2006/relationships/hyperlink" Target="https://www.nottingham.ac.uk/research/groups/cebd/about-us/people/laura.howells1" TargetMode="External"/><Relationship Id="rId76" Type="http://schemas.openxmlformats.org/officeDocument/2006/relationships/hyperlink" Target="https://haniffalab.com/assets/img/team/bayanne-olabi-full.png" TargetMode="External"/><Relationship Id="rId7" Type="http://schemas.openxmlformats.org/officeDocument/2006/relationships/hyperlink" Target="https://www.imperial.nhs.uk/-/media/website/consultant-directory/p-to-t/sarahwakelin.jpg?rev=4122c256b5ca475da75795bb65fe57ca&amp;bc=E6F2F9&amp;w=954&amp;h=556&amp;as=1&amp;la=en&amp;hash=E1D0FE248706F6E0D4861191EFDF56DE" TargetMode="External"/><Relationship Id="rId71" Type="http://schemas.openxmlformats.org/officeDocument/2006/relationships/hyperlink" Target="https://www.imperial.ac.uk/people/a.custovic" TargetMode="External"/><Relationship Id="rId2" Type="http://schemas.openxmlformats.org/officeDocument/2006/relationships/hyperlink" Target="https://www.nnuh.nhs.uk/people/nick-levell/" TargetMode="External"/><Relationship Id="rId29" Type="http://schemas.openxmlformats.org/officeDocument/2006/relationships/hyperlink" Target="https://www.nottingham.ac.uk/eco/images-multimedia/JoChalmers-Cropped-120x139.png"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academic.oup.com/ced/pages/editorial-board" TargetMode="External"/><Relationship Id="rId21" Type="http://schemas.openxmlformats.org/officeDocument/2006/relationships/hyperlink" Target="https://academic.oup.com/ced/pages/editorial-board" TargetMode="External"/><Relationship Id="rId42" Type="http://schemas.openxmlformats.org/officeDocument/2006/relationships/hyperlink" Target="https://www.ncbi.nlm.nih.gov/pmc/articles/PMC4730137/" TargetMode="External"/><Relationship Id="rId47" Type="http://schemas.openxmlformats.org/officeDocument/2006/relationships/hyperlink" Target="https://www.chch.ox.ac.uk/people/professor-graham-ogg" TargetMode="External"/><Relationship Id="rId63" Type="http://schemas.openxmlformats.org/officeDocument/2006/relationships/hyperlink" Target="https://orcid.org/0000-0003-2514-0889" TargetMode="External"/><Relationship Id="rId68" Type="http://schemas.openxmlformats.org/officeDocument/2006/relationships/hyperlink" Target="https://onlinelibrary.wiley.com/page/journal/13652133/homepage/editorialboard.html" TargetMode="External"/><Relationship Id="rId84" Type="http://schemas.openxmlformats.org/officeDocument/2006/relationships/hyperlink" Target="https://profiles.imperial.ac.uk/a.custovic/professional?favouritesFirst=false&amp;perPage=25&amp;sort=dateDesc&amp;startFrom=0" TargetMode="External"/><Relationship Id="rId16" Type="http://schemas.openxmlformats.org/officeDocument/2006/relationships/hyperlink" Target="https://orcid.org/0000-0002-7954-8823" TargetMode="External"/><Relationship Id="rId11" Type="http://schemas.openxmlformats.org/officeDocument/2006/relationships/hyperlink" Target="https://orcid.org/0000-0003-3393-8305" TargetMode="External"/><Relationship Id="rId32" Type="http://schemas.openxmlformats.org/officeDocument/2006/relationships/hyperlink" Target="https://www.linkedin.com/in/dr-george-millington-50a74a14/details/experience/" TargetMode="External"/><Relationship Id="rId37" Type="http://schemas.openxmlformats.org/officeDocument/2006/relationships/hyperlink" Target="https://sciforschenonline.org/journals/clinical-cosmetic-dermatology/editorial-board.php" TargetMode="External"/><Relationship Id="rId53" Type="http://schemas.openxmlformats.org/officeDocument/2006/relationships/hyperlink" Target="https://www.jaci-inpractice.org/content/edboard" TargetMode="External"/><Relationship Id="rId58" Type="http://schemas.openxmlformats.org/officeDocument/2006/relationships/hyperlink" Target="https://ojrd.biomedcentral.com/articles/10.1186/s13023-015-0245-6" TargetMode="External"/><Relationship Id="rId74" Type="http://schemas.openxmlformats.org/officeDocument/2006/relationships/hyperlink" Target="https://orcid.org/0000-0001-5218-7071" TargetMode="External"/><Relationship Id="rId79" Type="http://schemas.openxmlformats.org/officeDocument/2006/relationships/hyperlink" Target="https://profiles.imperial.ac.uk/a.custovic/professional?favouritesFirst=false&amp;perPage=25&amp;sort=dateDesc&amp;startFrom=0" TargetMode="External"/><Relationship Id="rId5" Type="http://schemas.openxmlformats.org/officeDocument/2006/relationships/hyperlink" Target="https://orcid.org/0000-0003-3393-8305" TargetMode="External"/><Relationship Id="rId19" Type="http://schemas.openxmlformats.org/officeDocument/2006/relationships/hyperlink" Target="https://onlinelibrary.wiley.com/page/journal/2690442x/homepage/editorial-board" TargetMode="External"/><Relationship Id="rId14" Type="http://schemas.openxmlformats.org/officeDocument/2006/relationships/hyperlink" Target="https://onlinelibrary.wiley.com/page/journal/14683083/homepage/editorialboard.html" TargetMode="External"/><Relationship Id="rId22" Type="http://schemas.openxmlformats.org/officeDocument/2006/relationships/hyperlink" Target="https://orcid.org/0000-0003-1773-4011" TargetMode="External"/><Relationship Id="rId27" Type="http://schemas.openxmlformats.org/officeDocument/2006/relationships/hyperlink" Target="https://orcid.org/0000-0002-6789-7241" TargetMode="External"/><Relationship Id="rId30" Type="http://schemas.openxmlformats.org/officeDocument/2006/relationships/hyperlink" Target="https://onlinelibrary.wiley.com/page/journal/2690442x/homepage/editorial-board" TargetMode="External"/><Relationship Id="rId35" Type="http://schemas.openxmlformats.org/officeDocument/2006/relationships/hyperlink" Target="https://scitemed.com/Journals/1/Archives-of-Clinical-Dermatology-(ACD)/Editor-in-Chief" TargetMode="External"/><Relationship Id="rId43" Type="http://schemas.openxmlformats.org/officeDocument/2006/relationships/hyperlink" Target="https://journals.sagepub.com/doi/10.1177/0907568214557187?icid=int.sj-abstract.similar-articles.5" TargetMode="External"/><Relationship Id="rId48" Type="http://schemas.openxmlformats.org/officeDocument/2006/relationships/hyperlink" Target="https://www.emedevents.com/speaker-profile/graham-ogg" TargetMode="External"/><Relationship Id="rId56" Type="http://schemas.openxmlformats.org/officeDocument/2006/relationships/hyperlink" Target="https://research.manchester.ac.uk/en/activities/journal-of-allergy-and-clinical-immunology-journal-2" TargetMode="External"/><Relationship Id="rId64" Type="http://schemas.openxmlformats.org/officeDocument/2006/relationships/hyperlink" Target="https://orcid.org/0000-0003-2514-0889" TargetMode="External"/><Relationship Id="rId69" Type="http://schemas.openxmlformats.org/officeDocument/2006/relationships/hyperlink" Target="https://link.springer.com/journal/41030/editorial-board" TargetMode="External"/><Relationship Id="rId77" Type="http://schemas.openxmlformats.org/officeDocument/2006/relationships/hyperlink" Target="https://orcid.org/0000-0001-5218-7071" TargetMode="External"/><Relationship Id="rId8" Type="http://schemas.openxmlformats.org/officeDocument/2006/relationships/hyperlink" Target="https://orcid.org/0000-0003-3393-8305" TargetMode="External"/><Relationship Id="rId51" Type="http://schemas.openxmlformats.org/officeDocument/2006/relationships/hyperlink" Target="https://orcid.org/0000-0002-8098-9220" TargetMode="External"/><Relationship Id="rId72" Type="http://schemas.openxmlformats.org/officeDocument/2006/relationships/hyperlink" Target="https://orcid.org/0000-0001-5218-7071" TargetMode="External"/><Relationship Id="rId80" Type="http://schemas.openxmlformats.org/officeDocument/2006/relationships/hyperlink" Target="https://profiles.imperial.ac.uk/a.custovic/professional?favouritesFirst=false&amp;perPage=25&amp;sort=dateDesc&amp;startFrom=0" TargetMode="External"/><Relationship Id="rId85" Type="http://schemas.openxmlformats.org/officeDocument/2006/relationships/hyperlink" Target="https://www.finder.bupa.co.uk/Consultant/view/197390/dr_sarah_walsh" TargetMode="External"/><Relationship Id="rId3" Type="http://schemas.openxmlformats.org/officeDocument/2006/relationships/hyperlink" Target="https://orcid.org/0000-0003-3393-8305" TargetMode="External"/><Relationship Id="rId12" Type="http://schemas.openxmlformats.org/officeDocument/2006/relationships/hyperlink" Target="https://orcid.org/0000-0003-3393-8305" TargetMode="External"/><Relationship Id="rId17" Type="http://schemas.openxmlformats.org/officeDocument/2006/relationships/hyperlink" Target="https://orcid.org/0000-0002-7954-8823" TargetMode="External"/><Relationship Id="rId25" Type="http://schemas.openxmlformats.org/officeDocument/2006/relationships/hyperlink" Target="https://orcid.org/0000-0003-1773-4011" TargetMode="External"/><Relationship Id="rId33" Type="http://schemas.openxmlformats.org/officeDocument/2006/relationships/hyperlink" Target="https://www.linkedin.com/in/dr-george-millington-50a74a14/details/experience/" TargetMode="External"/><Relationship Id="rId38" Type="http://schemas.openxmlformats.org/officeDocument/2006/relationships/hyperlink" Target="https://researchinvolvement.biomedcentral.com/about/editorial-board" TargetMode="External"/><Relationship Id="rId46" Type="http://schemas.openxmlformats.org/officeDocument/2006/relationships/hyperlink" Target="https://jamanetwork.com/journals/jamadermatology/fullarticle/2815141" TargetMode="External"/><Relationship Id="rId59" Type="http://schemas.openxmlformats.org/officeDocument/2006/relationships/hyperlink" Target="https://orcid.org/0000-0001-7203-0813" TargetMode="External"/><Relationship Id="rId67" Type="http://schemas.openxmlformats.org/officeDocument/2006/relationships/hyperlink" Target="https://academic.oup.com/bjd/pages/editorial-board" TargetMode="External"/><Relationship Id="rId20" Type="http://schemas.openxmlformats.org/officeDocument/2006/relationships/hyperlink" Target="https://academic.oup.com/bjd/pages/editorial-board" TargetMode="External"/><Relationship Id="rId41" Type="http://schemas.openxmlformats.org/officeDocument/2006/relationships/hyperlink" Target="https://loop.frontiersin.org/people/53578/editorial" TargetMode="External"/><Relationship Id="rId54" Type="http://schemas.openxmlformats.org/officeDocument/2006/relationships/hyperlink" Target="https://research.manchester.ac.uk/en/activities/the-journal-of-allergy-and-clinical-immunology-journal" TargetMode="External"/><Relationship Id="rId62" Type="http://schemas.openxmlformats.org/officeDocument/2006/relationships/hyperlink" Target="https://academic.oup.com/bjd/pages/editorial-board" TargetMode="External"/><Relationship Id="rId70" Type="http://schemas.openxmlformats.org/officeDocument/2006/relationships/hyperlink" Target="https://profiles.imperial.ac.uk/a.custovic/about" TargetMode="External"/><Relationship Id="rId75" Type="http://schemas.openxmlformats.org/officeDocument/2006/relationships/hyperlink" Target="https://orcid.org/0000-0001-5218-7071" TargetMode="External"/><Relationship Id="rId83" Type="http://schemas.openxmlformats.org/officeDocument/2006/relationships/hyperlink" Target="https://orcid.org/0000-0001-5218-7071" TargetMode="External"/><Relationship Id="rId1" Type="http://schemas.openxmlformats.org/officeDocument/2006/relationships/hyperlink" Target="https://onlinelibrary.wiley.com/page/journal/2690442x/homepage/editorial-board" TargetMode="External"/><Relationship Id="rId6" Type="http://schemas.openxmlformats.org/officeDocument/2006/relationships/hyperlink" Target="https://orcid.org/0000-0003-3393-8305" TargetMode="External"/><Relationship Id="rId15" Type="http://schemas.openxmlformats.org/officeDocument/2006/relationships/hyperlink" Target="https://academic.oup.com/bjd/pages/editorial-board" TargetMode="External"/><Relationship Id="rId23" Type="http://schemas.openxmlformats.org/officeDocument/2006/relationships/hyperlink" Target="https://orcid.org/0000-0003-1773-4011" TargetMode="External"/><Relationship Id="rId28" Type="http://schemas.openxmlformats.org/officeDocument/2006/relationships/hyperlink" Target="https://link.springer.com/journal/13555/editorial-board" TargetMode="External"/><Relationship Id="rId36" Type="http://schemas.openxmlformats.org/officeDocument/2006/relationships/hyperlink" Target="https://loop.frontiersin.org/people/1700695/editorial" TargetMode="External"/><Relationship Id="rId49" Type="http://schemas.openxmlformats.org/officeDocument/2006/relationships/hyperlink" Target="https://loop.frontiersin.org/people/736198/overview" TargetMode="External"/><Relationship Id="rId57" Type="http://schemas.openxmlformats.org/officeDocument/2006/relationships/hyperlink" Target="https://ashpublications.org/blood/pages/acknowledgement_reviewers_2019" TargetMode="External"/><Relationship Id="rId10" Type="http://schemas.openxmlformats.org/officeDocument/2006/relationships/hyperlink" Target="https://orcid.org/0000-0003-3393-8305" TargetMode="External"/><Relationship Id="rId31" Type="http://schemas.openxmlformats.org/officeDocument/2006/relationships/hyperlink" Target="https://www.linkedin.com/in/dr-george-millington-50a74a14/details/experience/" TargetMode="External"/><Relationship Id="rId44" Type="http://schemas.openxmlformats.org/officeDocument/2006/relationships/hyperlink" Target="https://journals.lww.com/jdnaonline/fulltext/2014/01000/thank_you_to_our_jdna_reviewers.13.aspx" TargetMode="External"/><Relationship Id="rId52" Type="http://schemas.openxmlformats.org/officeDocument/2006/relationships/hyperlink" Target="https://orcid.org/0000-0002-8098-9220" TargetMode="External"/><Relationship Id="rId60" Type="http://schemas.openxmlformats.org/officeDocument/2006/relationships/hyperlink" Target="https://loop.frontiersin.org/people/782699/editorial" TargetMode="External"/><Relationship Id="rId65" Type="http://schemas.openxmlformats.org/officeDocument/2006/relationships/hyperlink" Target="https://acta-endo.ro/EditorialBoard" TargetMode="External"/><Relationship Id="rId73" Type="http://schemas.openxmlformats.org/officeDocument/2006/relationships/hyperlink" Target="https://orcid.org/0000-0001-5218-7071" TargetMode="External"/><Relationship Id="rId78" Type="http://schemas.openxmlformats.org/officeDocument/2006/relationships/hyperlink" Target="https://profiles.imperial.ac.uk/a.custovic/professional?favouritesFirst=false&amp;perPage=25&amp;sort=dateDesc&amp;startFrom=0" TargetMode="External"/><Relationship Id="rId81" Type="http://schemas.openxmlformats.org/officeDocument/2006/relationships/hyperlink" Target="https://orcid.org/0000-0001-5218-7071" TargetMode="External"/><Relationship Id="rId4" Type="http://schemas.openxmlformats.org/officeDocument/2006/relationships/hyperlink" Target="https://orcid.org/0000-0003-3393-8305" TargetMode="External"/><Relationship Id="rId9" Type="http://schemas.openxmlformats.org/officeDocument/2006/relationships/hyperlink" Target="https://orcid.org/0000-0003-3393-8305" TargetMode="External"/><Relationship Id="rId13" Type="http://schemas.openxmlformats.org/officeDocument/2006/relationships/hyperlink" Target="https://skinallergyjournal.com/editorial-board/" TargetMode="External"/><Relationship Id="rId18" Type="http://schemas.openxmlformats.org/officeDocument/2006/relationships/hyperlink" Target="https://onlinelibrary.wiley.com/page/journal/14683083/homepage/editorialboard.html" TargetMode="External"/><Relationship Id="rId39" Type="http://schemas.openxmlformats.org/officeDocument/2006/relationships/hyperlink" Target="https://www.nature.com/srep/about/editors" TargetMode="External"/><Relationship Id="rId34" Type="http://schemas.openxmlformats.org/officeDocument/2006/relationships/hyperlink" Target="https://www.linkedin.com/in/dr-george-millington-50a74a14/details/experience/" TargetMode="External"/><Relationship Id="rId50" Type="http://schemas.openxmlformats.org/officeDocument/2006/relationships/hyperlink" Target="https://jsstd.org/editorial-board/" TargetMode="External"/><Relationship Id="rId55" Type="http://schemas.openxmlformats.org/officeDocument/2006/relationships/hyperlink" Target="https://www.liebertpub.com/doi/10.1089/ped.2023.29010.ack" TargetMode="External"/><Relationship Id="rId76" Type="http://schemas.openxmlformats.org/officeDocument/2006/relationships/hyperlink" Target="https://orcid.org/0000-0001-5218-7071" TargetMode="External"/><Relationship Id="rId7" Type="http://schemas.openxmlformats.org/officeDocument/2006/relationships/hyperlink" Target="https://orcid.org/0000-0003-3393-8305" TargetMode="External"/><Relationship Id="rId71" Type="http://schemas.openxmlformats.org/officeDocument/2006/relationships/hyperlink" Target="https://orcid.org/0000-0001-5218-7071" TargetMode="External"/><Relationship Id="rId2" Type="http://schemas.openxmlformats.org/officeDocument/2006/relationships/hyperlink" Target="https://academic.oup.com/ced/pages/editorial-board" TargetMode="External"/><Relationship Id="rId29" Type="http://schemas.openxmlformats.org/officeDocument/2006/relationships/hyperlink" Target="https://muse.jhu.edu/issue/38511/doc/editorial.html" TargetMode="External"/><Relationship Id="rId24" Type="http://schemas.openxmlformats.org/officeDocument/2006/relationships/hyperlink" Target="https://orcid.org/0000-0003-1773-4011" TargetMode="External"/><Relationship Id="rId40" Type="http://schemas.openxmlformats.org/officeDocument/2006/relationships/hyperlink" Target="https://www.jidinnovations.org/board-of-editors-bios" TargetMode="External"/><Relationship Id="rId45" Type="http://schemas.openxmlformats.org/officeDocument/2006/relationships/hyperlink" Target="https://orcid.org/0000-0003-2839-2651" TargetMode="External"/><Relationship Id="rId66" Type="http://schemas.openxmlformats.org/officeDocument/2006/relationships/hyperlink" Target="https://www.mdpi.com/1648-9144/59/2/194" TargetMode="External"/><Relationship Id="rId61" Type="http://schemas.openxmlformats.org/officeDocument/2006/relationships/hyperlink" Target="https://loop.frontiersin.org/people/782699/editorial" TargetMode="External"/><Relationship Id="rId82" Type="http://schemas.openxmlformats.org/officeDocument/2006/relationships/hyperlink" Target="https://orcid.org/0000-0001-5218-7071"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bspad.co.uk/app/uploads/2023/01/BAD-FINAL-PROGRAMME-2016.pdf" TargetMode="External"/><Relationship Id="rId21" Type="http://schemas.openxmlformats.org/officeDocument/2006/relationships/hyperlink" Target="https://badannualmeeting.co.uk/wp-content/uploads/2021/05/BAD-Final-Programme-2020-20.5.21.pdf" TargetMode="External"/><Relationship Id="rId324" Type="http://schemas.openxmlformats.org/officeDocument/2006/relationships/hyperlink" Target="https://aedv.es/wp-content/uploads/2015/07/BAD-FINAL-ANNOUNCEMENT-2015.pdf" TargetMode="External"/><Relationship Id="rId531" Type="http://schemas.openxmlformats.org/officeDocument/2006/relationships/hyperlink" Target="https://bspad.co.uk/app/uploads/2023/01/BAD-FINAL-PROGRAMME-2016.pdf" TargetMode="External"/><Relationship Id="rId629" Type="http://schemas.openxmlformats.org/officeDocument/2006/relationships/hyperlink" Target="https://badannualmeeting.co.uk/wp-content/PDF-Flip/BAD-Final-Programme-2022.html" TargetMode="External"/><Relationship Id="rId170" Type="http://schemas.openxmlformats.org/officeDocument/2006/relationships/hyperlink" Target="https://cutaneousallergy.org/wp-content/uploads/dlm_uploads/2021/02/Flyer-Dowling-Club-and-BSCA-Contact-Dermatitis-Update-Meeting-Friday-7th-May-2021.pdf" TargetMode="External"/><Relationship Id="rId268" Type="http://schemas.openxmlformats.org/officeDocument/2006/relationships/hyperlink" Target="https://bspad.co.uk/app/uploads/2023/01/BAD-FINAL-PROGRAMME-2016.pdf" TargetMode="External"/><Relationship Id="rId475" Type="http://schemas.openxmlformats.org/officeDocument/2006/relationships/hyperlink" Target="https://badannualmeeting.co.uk/wp-content/PDF-Flip/BAD-Final-Programme-2021.html" TargetMode="External"/><Relationship Id="rId32" Type="http://schemas.openxmlformats.org/officeDocument/2006/relationships/hyperlink" Target="https://bspad.co.uk/app/uploads/2023/01/BAD-Programme-2018-final-web-version.pdf" TargetMode="External"/><Relationship Id="rId128" Type="http://schemas.openxmlformats.org/officeDocument/2006/relationships/hyperlink" Target="https://badannualmeeting.co.uk/wp-content/PDF-Flip/BAD-Final-Programme-2024.html" TargetMode="External"/><Relationship Id="rId335" Type="http://schemas.openxmlformats.org/officeDocument/2006/relationships/hyperlink" Target="https://badannualmeeting.co.uk/wp-content/PDF-Flip/BAD-Final-Programme-2023.html" TargetMode="External"/><Relationship Id="rId542" Type="http://schemas.openxmlformats.org/officeDocument/2006/relationships/hyperlink" Target="https://www.wcd2019milan-dl.org/news-from-wcd2019/wcd-final-programme-WEB.pdf" TargetMode="External"/><Relationship Id="rId181" Type="http://schemas.openxmlformats.org/officeDocument/2006/relationships/hyperlink" Target="https://badannualmeeting.co.uk/wp-content/uploads/2019/06/BAD-Final-Programme-2019-for-website-updated.pdf" TargetMode="External"/><Relationship Id="rId402" Type="http://schemas.openxmlformats.org/officeDocument/2006/relationships/hyperlink" Target="https://badannualmeeting.co.uk/wp-content/uploads/2018/10/FINAL-PROGRAMME-2007.pdf" TargetMode="External"/><Relationship Id="rId279" Type="http://schemas.openxmlformats.org/officeDocument/2006/relationships/hyperlink" Target="https://badannualmeeting.co.uk/wp-content/PDF-Flip/BAD-Final-Programme-2024.html" TargetMode="External"/><Relationship Id="rId486" Type="http://schemas.openxmlformats.org/officeDocument/2006/relationships/hyperlink" Target="https://aedv.es/wp-content/uploads/2015/07/BAD-FINAL-ANNOUNCEMENT-2015.pdf" TargetMode="External"/><Relationship Id="rId43" Type="http://schemas.openxmlformats.org/officeDocument/2006/relationships/hyperlink" Target="https://bspad.co.uk/app/uploads/2023/01/BAD-Brochure-2017-FOR-WEB-v2.pdf" TargetMode="External"/><Relationship Id="rId139" Type="http://schemas.openxmlformats.org/officeDocument/2006/relationships/hyperlink" Target="https://wcpd2021.com/wp-content/uploads/2021/09/WCPD2021-FINAL-PROGRAMMEv3.pdf" TargetMode="External"/><Relationship Id="rId346" Type="http://schemas.openxmlformats.org/officeDocument/2006/relationships/hyperlink" Target="https://www.wcd2019milan-dl.org/news-from-wcd2019/wcd-final-programme-WEB.pdf" TargetMode="External"/><Relationship Id="rId553" Type="http://schemas.openxmlformats.org/officeDocument/2006/relationships/hyperlink" Target="https://badannualmeeting.co.uk/wp-content/uploads/2018/10/FINAL-PROGRAMME-2007.pdf" TargetMode="External"/><Relationship Id="rId192" Type="http://schemas.openxmlformats.org/officeDocument/2006/relationships/hyperlink" Target="https://badannualmeeting.co.uk/wp-content/PDF-Flip/BAD-Final-Programme-2022.html" TargetMode="External"/><Relationship Id="rId206" Type="http://schemas.openxmlformats.org/officeDocument/2006/relationships/hyperlink" Target="https://sapc.ac.uk/conference/2024" TargetMode="External"/><Relationship Id="rId413" Type="http://schemas.openxmlformats.org/officeDocument/2006/relationships/hyperlink" Target="https://aedv.es/wp-content/uploads/2015/07/BAD-FINAL-ANNOUNCEMENT-2015.pdf" TargetMode="External"/><Relationship Id="rId497" Type="http://schemas.openxmlformats.org/officeDocument/2006/relationships/hyperlink" Target="https://isid2023.org/wp-content/uploads/2023/05/ISID_2023_Program-Book_Final_6-web_low.pdf" TargetMode="External"/><Relationship Id="rId620" Type="http://schemas.openxmlformats.org/officeDocument/2006/relationships/hyperlink" Target="https://eu.medtechclinicaleducation.com/our-speakers/" TargetMode="External"/><Relationship Id="rId357" Type="http://schemas.openxmlformats.org/officeDocument/2006/relationships/hyperlink" Target="https://badannualmeeting.co.uk/wp-content/uploads/2018/10/BAD-FINAL-PROGRAMME-10.pdf" TargetMode="External"/><Relationship Id="rId54" Type="http://schemas.openxmlformats.org/officeDocument/2006/relationships/hyperlink" Target="https://aedv.es/wp-content/uploads/2015/07/BAD-FINAL-ANNOUNCEMENT-2015.pdf" TargetMode="External"/><Relationship Id="rId217" Type="http://schemas.openxmlformats.org/officeDocument/2006/relationships/hyperlink" Target="https://www.wcd2023singapore.org/wp-content/uploads/2023/06/Congress-Programme-29-Final.pdf" TargetMode="External"/><Relationship Id="rId564" Type="http://schemas.openxmlformats.org/officeDocument/2006/relationships/hyperlink" Target="https://badannualmeeting.co.uk/wp-content/uploads/2019/06/BAD-Final-Programme-2019-for-website-updated.pdf" TargetMode="External"/><Relationship Id="rId424" Type="http://schemas.openxmlformats.org/officeDocument/2006/relationships/hyperlink" Target="https://badannualmeeting.co.uk/wp-content/uploads/2019/06/BAD-Final-Programme-2019-for-website-updated.pdf" TargetMode="External"/><Relationship Id="rId631" Type="http://schemas.openxmlformats.org/officeDocument/2006/relationships/hyperlink" Target="https://bspad.co.uk/app/uploads/2023/01/BAD-Programme-2018-final-web-version.pdf" TargetMode="External"/><Relationship Id="rId270" Type="http://schemas.openxmlformats.org/officeDocument/2006/relationships/hyperlink" Target="https://bspad.co.uk/app/uploads/2023/01/BAD-FINAL-PROGRAMME-2016.pdf" TargetMode="External"/><Relationship Id="rId65" Type="http://schemas.openxmlformats.org/officeDocument/2006/relationships/hyperlink" Target="https://eadv.org/wp-content/uploads/2024/08/Web_CNG24-Programme-Booklet.pdf?ver=1724936685" TargetMode="External"/><Relationship Id="rId130" Type="http://schemas.openxmlformats.org/officeDocument/2006/relationships/hyperlink" Target="https://badannualmeeting.co.uk/wp-content/PDF-Flip/BAD-Final-Programme-2023.html" TargetMode="External"/><Relationship Id="rId368" Type="http://schemas.openxmlformats.org/officeDocument/2006/relationships/hyperlink" Target="https://badannualmeeting.co.uk/wp-content/uploads/2021/05/BAD-Final-Programme-2020-20.5.21.pdf" TargetMode="External"/><Relationship Id="rId575" Type="http://schemas.openxmlformats.org/officeDocument/2006/relationships/hyperlink" Target="https://bspad.co.uk/app/uploads/2023/01/BAD-Brochure-2017-FOR-WEB-v2.pdf" TargetMode="External"/><Relationship Id="rId228" Type="http://schemas.openxmlformats.org/officeDocument/2006/relationships/hyperlink" Target="https://www.eadvcongress2021.org/index.php/home/scientific/scientific-programme/" TargetMode="External"/><Relationship Id="rId435" Type="http://schemas.openxmlformats.org/officeDocument/2006/relationships/hyperlink" Target="https://esdrmeeting.org/wp-content/uploads/2024/09/ESDR2024-E-program.pdf" TargetMode="External"/><Relationship Id="rId281" Type="http://schemas.openxmlformats.org/officeDocument/2006/relationships/hyperlink" Target="https://www.issva.org/UserFiles/file/ISSVAWC24ProgramBook.pdf" TargetMode="External"/><Relationship Id="rId502" Type="http://schemas.openxmlformats.org/officeDocument/2006/relationships/hyperlink" Target="https://badannualmeeting.co.uk/wp-content/PDF-Flip/BAD-Final-Programme-2022.html" TargetMode="External"/><Relationship Id="rId76" Type="http://schemas.openxmlformats.org/officeDocument/2006/relationships/hyperlink" Target="https://www.espd.info/espd2023/programme" TargetMode="External"/><Relationship Id="rId141" Type="http://schemas.openxmlformats.org/officeDocument/2006/relationships/hyperlink" Target="https://badannualmeeting.co.uk/wp-content/PDF-Flip/BAD-Final-Programme-2021.html" TargetMode="External"/><Relationship Id="rId379" Type="http://schemas.openxmlformats.org/officeDocument/2006/relationships/hyperlink" Target="https://aedv.es/wp-content/uploads/2015/07/BAD-FINAL-ANNOUNCEMENT-2015.pdf" TargetMode="External"/><Relationship Id="rId586" Type="http://schemas.openxmlformats.org/officeDocument/2006/relationships/hyperlink" Target="https://www.ncpe.ie/wp-content/uploads/2022/11/NCPE-Annual-Symposium-2022-Programme-Sept-update-original-logo.pdf" TargetMode="External"/><Relationship Id="rId7" Type="http://schemas.openxmlformats.org/officeDocument/2006/relationships/hyperlink" Target="https://badannualmeeting.co.uk/wp-content/PDF-Flip/BAD-Final-Programme-2024.html" TargetMode="External"/><Relationship Id="rId239" Type="http://schemas.openxmlformats.org/officeDocument/2006/relationships/hyperlink" Target="https://www.wcd2019milan-dl.org/news-from-wcd2019/wcd-final-programme-WEB.pdf" TargetMode="External"/><Relationship Id="rId446" Type="http://schemas.openxmlformats.org/officeDocument/2006/relationships/hyperlink" Target="https://www.wcd2023singapore.org/wp-content/uploads/2023/06/Congress-Programme-29-Final.pdf" TargetMode="External"/><Relationship Id="rId292" Type="http://schemas.openxmlformats.org/officeDocument/2006/relationships/hyperlink" Target="https://badannualmeeting.co.uk/wp-content/uploads/2018/10/BAD-FINAL-PROGRAMME-08-Final-version.pdf" TargetMode="External"/><Relationship Id="rId306" Type="http://schemas.openxmlformats.org/officeDocument/2006/relationships/hyperlink" Target="https://badannualmeeting.co.uk/wp-content/PDF-Flip/BAD-Final-Programme-2023.html" TargetMode="External"/><Relationship Id="rId87" Type="http://schemas.openxmlformats.org/officeDocument/2006/relationships/hyperlink" Target="https://www.espd.info/espd2022/espd-2022-programme" TargetMode="External"/><Relationship Id="rId513" Type="http://schemas.openxmlformats.org/officeDocument/2006/relationships/hyperlink" Target="https://esdrmeeting.org/wp-content/uploads/2022/09/ESDR-ProgramBook.pdf" TargetMode="External"/><Relationship Id="rId597" Type="http://schemas.openxmlformats.org/officeDocument/2006/relationships/hyperlink" Target="https://bspad.co.uk/app/uploads/2023/01/BAD-FINAL-PROGRAMME-2016.pdf" TargetMode="External"/><Relationship Id="rId152" Type="http://schemas.openxmlformats.org/officeDocument/2006/relationships/hyperlink" Target="https://bspad.co.uk/app/uploads/2023/01/BAD-Programme-2018-final-web-version.pdf" TargetMode="External"/><Relationship Id="rId457" Type="http://schemas.openxmlformats.org/officeDocument/2006/relationships/hyperlink" Target="https://www.eadvsymposium2021.org/wp-content/uploads/2021/04/EADV_Symposium2021.pdf" TargetMode="External"/><Relationship Id="rId14" Type="http://schemas.openxmlformats.org/officeDocument/2006/relationships/hyperlink" Target="https://badannualmeeting.co.uk/wp-content/PDF-Flip/BAD-Final-Programme-2022.html" TargetMode="External"/><Relationship Id="rId317" Type="http://schemas.openxmlformats.org/officeDocument/2006/relationships/hyperlink" Target="https://badannualmeeting.co.uk/wp-content/PDF-Flip/BAD-Final-Programme-2021.html" TargetMode="External"/><Relationship Id="rId524" Type="http://schemas.openxmlformats.org/officeDocument/2006/relationships/hyperlink" Target="https://badannualmeeting.co.uk/wp-content/uploads/2021/05/BAD-Final-Programme-2020-20.5.21.pdf" TargetMode="External"/><Relationship Id="rId98" Type="http://schemas.openxmlformats.org/officeDocument/2006/relationships/hyperlink" Target="https://www.espd.info/espd2021/programme2021" TargetMode="External"/><Relationship Id="rId163" Type="http://schemas.openxmlformats.org/officeDocument/2006/relationships/hyperlink" Target="https://badannualmeeting.co.uk/wp-content/PDF-Flip/BAD-Final-Programme-2024.html" TargetMode="External"/><Relationship Id="rId370" Type="http://schemas.openxmlformats.org/officeDocument/2006/relationships/hyperlink" Target="https://badannualmeeting.co.uk/wp-content/uploads/2019/06/BAD-Final-Programme-2019-for-website-updated.pdf" TargetMode="External"/><Relationship Id="rId230" Type="http://schemas.openxmlformats.org/officeDocument/2006/relationships/hyperlink" Target="https://badannualmeeting.co.uk/wp-content/PDF-Flip/BAD-Final-Programme-2021.html" TargetMode="External"/><Relationship Id="rId468" Type="http://schemas.openxmlformats.org/officeDocument/2006/relationships/hyperlink" Target="https://na.eventscloud.com/file_uploads/de33a726421eb4ba1d013d2e4854560d_PreliminaryProgramme29.09.2015.pdf" TargetMode="External"/><Relationship Id="rId25" Type="http://schemas.openxmlformats.org/officeDocument/2006/relationships/hyperlink" Target="https://cutaneousallergy.org/meetings-courses/page/2/" TargetMode="External"/><Relationship Id="rId328" Type="http://schemas.openxmlformats.org/officeDocument/2006/relationships/hyperlink" Target="https://badannualmeeting.co.uk/wp-content/PDF-Flip/BAD-Final-Programme-2024.html" TargetMode="External"/><Relationship Id="rId535" Type="http://schemas.openxmlformats.org/officeDocument/2006/relationships/hyperlink" Target="https://badannualmeeting.co.uk/wp-content/PDF-Flip/BAD-Final-Programme-2024.html" TargetMode="External"/><Relationship Id="rId174" Type="http://schemas.openxmlformats.org/officeDocument/2006/relationships/hyperlink" Target="https://badannualmeeting.co.uk/wp-content/uploads/2021/05/BAD-Final-Programme-2020-20.5.21.pdf" TargetMode="External"/><Relationship Id="rId381" Type="http://schemas.openxmlformats.org/officeDocument/2006/relationships/hyperlink" Target="https://badannualmeeting.co.uk/wp-content/PDF-Flip/BAD-Final-Programme-2024.html" TargetMode="External"/><Relationship Id="rId602" Type="http://schemas.openxmlformats.org/officeDocument/2006/relationships/hyperlink" Target="https://badannualmeeting.co.uk/wp-content/PDF-Flip/BAD-Final-Programme-2021.html" TargetMode="External"/><Relationship Id="rId241" Type="http://schemas.openxmlformats.org/officeDocument/2006/relationships/hyperlink" Target="https://bspad.co.uk/app/uploads/2023/01/BAD-Programme-2018-final-web-version.pdf" TargetMode="External"/><Relationship Id="rId479" Type="http://schemas.openxmlformats.org/officeDocument/2006/relationships/hyperlink" Target="https://bspad.co.uk/app/uploads/2023/01/BAD-Programme-2018-final-web-version.pdf" TargetMode="External"/><Relationship Id="rId36" Type="http://schemas.openxmlformats.org/officeDocument/2006/relationships/hyperlink" Target="https://bspad.co.uk/app/uploads/2023/01/BAD-Programme-2018-final-web-version.pdf" TargetMode="External"/><Relationship Id="rId339" Type="http://schemas.openxmlformats.org/officeDocument/2006/relationships/hyperlink" Target="https://eadvapps.m-anage.com/eadvvirtual2020/en-GB/PublicProgram?pProgramGrade=Scientific" TargetMode="External"/><Relationship Id="rId546" Type="http://schemas.openxmlformats.org/officeDocument/2006/relationships/hyperlink" Target="https://cdn.eventsforce.net/files/ef-uip26iq56uzw/website/243/bsid_2018_annual_meeting_programme_web_4.pdf" TargetMode="External"/><Relationship Id="rId101" Type="http://schemas.openxmlformats.org/officeDocument/2006/relationships/hyperlink" Target="http://esdrmeeting.org/wp-content/uploads/2019/09/20190912-ESDR-2019-Program-Book-Web.pdf" TargetMode="External"/><Relationship Id="rId185" Type="http://schemas.openxmlformats.org/officeDocument/2006/relationships/hyperlink" Target="https://bspad.co.uk/app/uploads/2023/01/BAD-Programme-2018-final-web-version.pdf" TargetMode="External"/><Relationship Id="rId406" Type="http://schemas.openxmlformats.org/officeDocument/2006/relationships/hyperlink" Target="https://badannualmeeting.co.uk/wp-content/PDF-Flip/BAD-Final-Programme-2021.html" TargetMode="External"/><Relationship Id="rId392" Type="http://schemas.openxmlformats.org/officeDocument/2006/relationships/hyperlink" Target="https://badannualmeeting.co.uk/wp-content/uploads/2021/05/BAD-Final-Programme-2020-20.5.21.pdf" TargetMode="External"/><Relationship Id="rId613" Type="http://schemas.openxmlformats.org/officeDocument/2006/relationships/hyperlink" Target="http://isir.ru/files/uploaded/Programm_SPb_2016_Eng29062016.pdf" TargetMode="External"/><Relationship Id="rId252" Type="http://schemas.openxmlformats.org/officeDocument/2006/relationships/hyperlink" Target="https://badannualmeeting.co.uk/wp-content/uploads/2021/05/BAD-Final-Programme-2020-20.5.21.pdf" TargetMode="External"/><Relationship Id="rId294" Type="http://schemas.openxmlformats.org/officeDocument/2006/relationships/hyperlink" Target="https://bspad.co.uk/app/uploads/2023/01/BAD-Brochure-2017-FOR-WEB-v2.pdf" TargetMode="External"/><Relationship Id="rId308" Type="http://schemas.openxmlformats.org/officeDocument/2006/relationships/hyperlink" Target="https://eadvcongress2023.org/wp-content/uploads/programme/CNG%2023-Full-Programme.pdf" TargetMode="External"/><Relationship Id="rId515" Type="http://schemas.openxmlformats.org/officeDocument/2006/relationships/hyperlink" Target="https://aedv.es/wp-content/uploads/2015/07/BAD-FINAL-ANNOUNCEMENT-2015.pdf" TargetMode="External"/><Relationship Id="rId47" Type="http://schemas.openxmlformats.org/officeDocument/2006/relationships/hyperlink" Target="https://bspad.co.uk/app/uploads/2023/01/BAD-FINAL-PROGRAMME-2016.pdf" TargetMode="External"/><Relationship Id="rId89" Type="http://schemas.openxmlformats.org/officeDocument/2006/relationships/hyperlink" Target="https://www.eadvcongress2021.org/index.php/home/scientific/scientific-programme/" TargetMode="External"/><Relationship Id="rId112" Type="http://schemas.openxmlformats.org/officeDocument/2006/relationships/hyperlink" Target="https://badannualmeeting.co.uk/wp-content/uploads/2018/10/BAD-FINAL-PROGRAMME-08-Final-version.pdf" TargetMode="External"/><Relationship Id="rId154" Type="http://schemas.openxmlformats.org/officeDocument/2006/relationships/hyperlink" Target="https://bspad.co.uk/app/uploads/2023/01/BAD-Brochure-2017-FOR-WEB-v2.pdf" TargetMode="External"/><Relationship Id="rId361" Type="http://schemas.openxmlformats.org/officeDocument/2006/relationships/hyperlink" Target="https://badannualmeeting.co.uk/wp-content/PDF-Flip/BAD-Final-Programme-2023.html" TargetMode="External"/><Relationship Id="rId557" Type="http://schemas.openxmlformats.org/officeDocument/2006/relationships/hyperlink" Target="https://badannualmeeting.co.uk/wp-content/PDF-Flip/BAD-Final-Programme-2024.html" TargetMode="External"/><Relationship Id="rId599" Type="http://schemas.openxmlformats.org/officeDocument/2006/relationships/hyperlink" Target="https://badannualmeeting.co.uk/wp-content/PDF-Flip/BAD-Final-Programme-2021.html" TargetMode="External"/><Relationship Id="rId196" Type="http://schemas.openxmlformats.org/officeDocument/2006/relationships/hyperlink" Target="https://badannualmeeting.co.uk/wp-content/PDF-Flip/BAD-Final-Programme-2021.html" TargetMode="External"/><Relationship Id="rId417" Type="http://schemas.openxmlformats.org/officeDocument/2006/relationships/hyperlink" Target="https://badannualmeeting.co.uk/wp-content/uploads/2018/10/BAD-FINAL-PROGRAMME-08-Final-version.pdf" TargetMode="External"/><Relationship Id="rId459" Type="http://schemas.openxmlformats.org/officeDocument/2006/relationships/hyperlink" Target="https://isad.org/events/11th-georg-rajka-symposium-isad-seoul-2021/programme" TargetMode="External"/><Relationship Id="rId624" Type="http://schemas.openxmlformats.org/officeDocument/2006/relationships/hyperlink" Target="https://badannualmeeting.co.uk/wp-content/PDF-Flip/BAD-Final-Programme-2022.html" TargetMode="External"/><Relationship Id="rId16" Type="http://schemas.openxmlformats.org/officeDocument/2006/relationships/hyperlink" Target="https://badannualmeeting.co.uk/wp-content/PDF-Flip/BAD-Final-Programme-2021.html" TargetMode="External"/><Relationship Id="rId221" Type="http://schemas.openxmlformats.org/officeDocument/2006/relationships/hyperlink" Target="https://eadvcongress2023.org/wp-content/uploads/programme/CNG%2023-Full-Programme.pdf" TargetMode="External"/><Relationship Id="rId263" Type="http://schemas.openxmlformats.org/officeDocument/2006/relationships/hyperlink" Target="https://bspad.co.uk/app/uploads/2023/01/BAD-Programme-2018-final-web-version.pdf" TargetMode="External"/><Relationship Id="rId319" Type="http://schemas.openxmlformats.org/officeDocument/2006/relationships/hyperlink" Target="https://badannualmeeting.co.uk/wp-content/PDF-Flip/BAD-Final-Programme-2021.html" TargetMode="External"/><Relationship Id="rId470" Type="http://schemas.openxmlformats.org/officeDocument/2006/relationships/hyperlink" Target="https://badannualmeeting.co.uk/wp-content/PDF-Flip/BAD-Final-Programme-2024.html" TargetMode="External"/><Relationship Id="rId526" Type="http://schemas.openxmlformats.org/officeDocument/2006/relationships/hyperlink" Target="https://bspad.co.uk/app/uploads/2023/01/BAD-Programme-2018-final-web-version.pdf" TargetMode="External"/><Relationship Id="rId58" Type="http://schemas.openxmlformats.org/officeDocument/2006/relationships/hyperlink" Target="https://badannualmeeting.co.uk/wp-content/uploads/2018/10/BAD-FINAL-PROGRAMME-08-Final-version.pdf" TargetMode="External"/><Relationship Id="rId123" Type="http://schemas.openxmlformats.org/officeDocument/2006/relationships/hyperlink" Target="https://aedv.es/wp-content/uploads/2015/07/BAD-FINAL-ANNOUNCEMENT-2015.pdf" TargetMode="External"/><Relationship Id="rId330" Type="http://schemas.openxmlformats.org/officeDocument/2006/relationships/hyperlink" Target="https://badannualmeeting.co.uk/wp-content/PDF-Flip/BAD-Final-Programme-2024.html" TargetMode="External"/><Relationship Id="rId568" Type="http://schemas.openxmlformats.org/officeDocument/2006/relationships/hyperlink" Target="https://bspad.co.uk/app/uploads/2023/01/BAD-Brochure-2017-FOR-WEB-v2.pdf" TargetMode="External"/><Relationship Id="rId165" Type="http://schemas.openxmlformats.org/officeDocument/2006/relationships/hyperlink" Target="https://abbey.eventsair.com/AbbeyEventApp/pcdsi-2024/programme/Agenda" TargetMode="External"/><Relationship Id="rId372" Type="http://schemas.openxmlformats.org/officeDocument/2006/relationships/hyperlink" Target="https://bspad.co.uk/app/uploads/2023/01/BAD-Programme-2018-final-web-version.pdf" TargetMode="External"/><Relationship Id="rId428" Type="http://schemas.openxmlformats.org/officeDocument/2006/relationships/hyperlink" Target="https://aedv.es/wp-content/uploads/2015/07/BAD-FINAL-ANNOUNCEMENT-2015.pdf" TargetMode="External"/><Relationship Id="rId635" Type="http://schemas.openxmlformats.org/officeDocument/2006/relationships/hyperlink" Target="https://wcpd2021.com/wp-content/uploads/2021/09/WCPD2021-FINAL-PROGRAMMEv3.pdf" TargetMode="External"/><Relationship Id="rId232" Type="http://schemas.openxmlformats.org/officeDocument/2006/relationships/hyperlink" Target="https://eadvapps.m-anage.com/eadvvirtual2020/en-GB/PublicProgram?pProgramGrade=Scientific" TargetMode="External"/><Relationship Id="rId274" Type="http://schemas.openxmlformats.org/officeDocument/2006/relationships/hyperlink" Target="https://badannualmeeting.co.uk/wp-content/uploads/2018/10/BAD-FINAL-PROGRAMME-08-Final-version.pdf" TargetMode="External"/><Relationship Id="rId481" Type="http://schemas.openxmlformats.org/officeDocument/2006/relationships/hyperlink" Target="https://bspad.co.uk/app/uploads/2023/01/BAD-Programme-2018-final-web-version.pdf" TargetMode="External"/><Relationship Id="rId27" Type="http://schemas.openxmlformats.org/officeDocument/2006/relationships/hyperlink" Target="https://badannualmeeting.co.uk/wp-content/uploads/2019/06/BAD-Final-Programme-2019-for-website-updated.pdf" TargetMode="External"/><Relationship Id="rId69" Type="http://schemas.openxmlformats.org/officeDocument/2006/relationships/hyperlink" Target="https://badannualmeeting.co.uk/wp-content/PDF-Flip/BAD-Final-Programme-2024.html" TargetMode="External"/><Relationship Id="rId134" Type="http://schemas.openxmlformats.org/officeDocument/2006/relationships/hyperlink" Target="https://badannualmeeting.co.uk/wp-content/PDF-Flip/BAD-Final-Programme-2022.html" TargetMode="External"/><Relationship Id="rId537" Type="http://schemas.openxmlformats.org/officeDocument/2006/relationships/hyperlink" Target="https://esdrmeeting.org/wp-content/uploads/2021/09/esdr2021-programme-book-a4-FinalVersion.pdf" TargetMode="External"/><Relationship Id="rId579" Type="http://schemas.openxmlformats.org/officeDocument/2006/relationships/hyperlink" Target="https://psoriasisg2c.com/programme/" TargetMode="External"/><Relationship Id="rId80" Type="http://schemas.openxmlformats.org/officeDocument/2006/relationships/hyperlink" Target="https://www.udninternational.org/schede-175-11th_conference_of_undiagnosed_diseases_network_international" TargetMode="External"/><Relationship Id="rId176" Type="http://schemas.openxmlformats.org/officeDocument/2006/relationships/hyperlink" Target="https://badannualmeeting.co.uk/wp-content/uploads/2019/06/BAD-Final-Programme-2019-for-website-updated.pdf" TargetMode="External"/><Relationship Id="rId341" Type="http://schemas.openxmlformats.org/officeDocument/2006/relationships/hyperlink" Target="https://badannualmeeting.co.uk/wp-content/uploads/2021/05/BAD-Final-Programme-2020-20.5.21.pdf" TargetMode="External"/><Relationship Id="rId383" Type="http://schemas.openxmlformats.org/officeDocument/2006/relationships/hyperlink" Target="https://www.irishdermatologists.ie/events/detail/spring-meeting-2024" TargetMode="External"/><Relationship Id="rId439" Type="http://schemas.openxmlformats.org/officeDocument/2006/relationships/hyperlink" Target="https://isad.org/events/13th-georg-rajka-symposium-gdansk-2023/programme" TargetMode="External"/><Relationship Id="rId590" Type="http://schemas.openxmlformats.org/officeDocument/2006/relationships/hyperlink" Target="https://badannualmeeting.co.uk/wp-content/PDF-Flip/BAD-Final-Programme-2024.html" TargetMode="External"/><Relationship Id="rId604" Type="http://schemas.openxmlformats.org/officeDocument/2006/relationships/hyperlink" Target="https://bspad.co.uk/app/uploads/2023/01/BAD-FINAL-PROGRAMME-2016.pdf" TargetMode="External"/><Relationship Id="rId201" Type="http://schemas.openxmlformats.org/officeDocument/2006/relationships/hyperlink" Target="https://bspad.co.uk/app/uploads/2023/01/BAD-Programme-2018-final-web-version.pdf" TargetMode="External"/><Relationship Id="rId243" Type="http://schemas.openxmlformats.org/officeDocument/2006/relationships/hyperlink" Target="https://aedv.es/wp-content/uploads/2015/07/BAD-FINAL-ANNOUNCEMENT-2015.pdf" TargetMode="External"/><Relationship Id="rId285" Type="http://schemas.openxmlformats.org/officeDocument/2006/relationships/hyperlink" Target="https://www.espd.info/espd2023/programme" TargetMode="External"/><Relationship Id="rId450" Type="http://schemas.openxmlformats.org/officeDocument/2006/relationships/hyperlink" Target="https://eadvcongress2023.org/wp-content/uploads/programme/CNG%2023-Full-Programme.pdf" TargetMode="External"/><Relationship Id="rId506" Type="http://schemas.openxmlformats.org/officeDocument/2006/relationships/hyperlink" Target="https://badannualmeeting.co.uk/wp-content/PDF-Flip/BAD-Final-Programme-2021.html" TargetMode="External"/><Relationship Id="rId38" Type="http://schemas.openxmlformats.org/officeDocument/2006/relationships/hyperlink" Target="https://bspad.co.uk/app/uploads/2023/01/BAD-Programme-2018-final-web-version.pdf" TargetMode="External"/><Relationship Id="rId103" Type="http://schemas.openxmlformats.org/officeDocument/2006/relationships/hyperlink" Target="https://badannualmeeting.co.uk/wp-content/uploads/2019/06/BAD-Final-Programme-2019-for-website-updated.pdf" TargetMode="External"/><Relationship Id="rId310" Type="http://schemas.openxmlformats.org/officeDocument/2006/relationships/hyperlink" Target="https://esdrmeeting.org/wp-content/uploads/2022/09/ESDR-ProgramBook.pdf" TargetMode="External"/><Relationship Id="rId492" Type="http://schemas.openxmlformats.org/officeDocument/2006/relationships/hyperlink" Target="https://badannualmeeting.co.uk/wp-content/PDF-Flip/BAD-Final-Programme-2021.html" TargetMode="External"/><Relationship Id="rId548" Type="http://schemas.openxmlformats.org/officeDocument/2006/relationships/hyperlink" Target="https://bspad.co.uk/app/uploads/2023/01/BAD-FINAL-PROGRAMME-2016.pdf" TargetMode="External"/><Relationship Id="rId91" Type="http://schemas.openxmlformats.org/officeDocument/2006/relationships/hyperlink" Target="https://wcpd2021.com/wp-content/uploads/2021/09/WCPD2021-FINAL-PROGRAMMEv3.pdf" TargetMode="External"/><Relationship Id="rId145" Type="http://schemas.openxmlformats.org/officeDocument/2006/relationships/hyperlink" Target="https://badannualmeeting.co.uk/wp-content/uploads/2021/05/BAD-Final-Programme-2020-20.5.21.pdf" TargetMode="External"/><Relationship Id="rId187" Type="http://schemas.openxmlformats.org/officeDocument/2006/relationships/hyperlink" Target="https://bspad.co.uk/app/uploads/2023/01/BAD-Brochure-2017-FOR-WEB-v2.pdf" TargetMode="External"/><Relationship Id="rId352" Type="http://schemas.openxmlformats.org/officeDocument/2006/relationships/hyperlink" Target="https://bspad.co.uk/app/uploads/2023/01/BAD-FINAL-PROGRAMME-2016.pdf" TargetMode="External"/><Relationship Id="rId394" Type="http://schemas.openxmlformats.org/officeDocument/2006/relationships/hyperlink" Target="https://bspad.co.uk/app/uploads/2023/01/BAD-Programme-2018-final-web-version.pdf" TargetMode="External"/><Relationship Id="rId408" Type="http://schemas.openxmlformats.org/officeDocument/2006/relationships/hyperlink" Target="https://badannualmeeting.co.uk/wp-content/PDF-Flip/BAD-Final-Programme-2021.html" TargetMode="External"/><Relationship Id="rId615" Type="http://schemas.openxmlformats.org/officeDocument/2006/relationships/hyperlink" Target="http://isir.ru/files/uploaded/Programm_SPb_2016_Eng29062016.pdf" TargetMode="External"/><Relationship Id="rId212" Type="http://schemas.openxmlformats.org/officeDocument/2006/relationships/hyperlink" Target="https://www.icd2025rome.org/interactive-program/" TargetMode="External"/><Relationship Id="rId254" Type="http://schemas.openxmlformats.org/officeDocument/2006/relationships/hyperlink" Target="https://bspad.co.uk/app/uploads/2023/01/BSPD-Programme-2019.pdf" TargetMode="External"/><Relationship Id="rId49" Type="http://schemas.openxmlformats.org/officeDocument/2006/relationships/hyperlink" Target="https://bspad.co.uk/app/uploads/2023/01/BAD-FINAL-PROGRAMME-2016.pdf" TargetMode="External"/><Relationship Id="rId114" Type="http://schemas.openxmlformats.org/officeDocument/2006/relationships/hyperlink" Target="https://bspad.co.uk/app/uploads/2023/01/BAD-Brochure-2017-FOR-WEB-v2.pdf" TargetMode="External"/><Relationship Id="rId296" Type="http://schemas.openxmlformats.org/officeDocument/2006/relationships/hyperlink" Target="https://aedv.es/wp-content/uploads/2015/07/BAD-FINAL-ANNOUNCEMENT-2015.pdf" TargetMode="External"/><Relationship Id="rId461" Type="http://schemas.openxmlformats.org/officeDocument/2006/relationships/hyperlink" Target="http://esdrmeeting.org/wp-content/uploads/2019/09/20190912-ESDR-2019-Program-Book-Web.pdf" TargetMode="External"/><Relationship Id="rId517" Type="http://schemas.openxmlformats.org/officeDocument/2006/relationships/hyperlink" Target="https://bspad.co.uk/app/uploads/2023/01/BAD-FINAL-PROGRAMME-2016.pdf" TargetMode="External"/><Relationship Id="rId559" Type="http://schemas.openxmlformats.org/officeDocument/2006/relationships/hyperlink" Target="https://badannualmeeting.co.uk/wp-content/PDF-Flip/BAD-Final-Programme-2024.html" TargetMode="External"/><Relationship Id="rId60" Type="http://schemas.openxmlformats.org/officeDocument/2006/relationships/hyperlink" Target="https://badannualmeeting.co.uk/wp-content/uploads/2018/10/BAD-FINAL-PROGRAMME-08-Final-version.pdf" TargetMode="External"/><Relationship Id="rId156" Type="http://schemas.openxmlformats.org/officeDocument/2006/relationships/hyperlink" Target="https://aedv.es/wp-content/uploads/2015/07/BAD-FINAL-ANNOUNCEMENT-2015.pdf" TargetMode="External"/><Relationship Id="rId198" Type="http://schemas.openxmlformats.org/officeDocument/2006/relationships/hyperlink" Target="https://badannualmeeting.co.uk/wp-content/PDF-Flip/BAD-Final-Programme-2021.html" TargetMode="External"/><Relationship Id="rId321" Type="http://schemas.openxmlformats.org/officeDocument/2006/relationships/hyperlink" Target="https://badannualmeeting.co.uk/wp-content/uploads/2019/06/BAD-Final-Programme-2019-for-website-updated.pdf" TargetMode="External"/><Relationship Id="rId363" Type="http://schemas.openxmlformats.org/officeDocument/2006/relationships/hyperlink" Target="https://badannualmeeting.co.uk/wp-content/PDF-Flip/BAD-Final-Programme-2022.html" TargetMode="External"/><Relationship Id="rId419" Type="http://schemas.openxmlformats.org/officeDocument/2006/relationships/hyperlink" Target="https://badannualmeeting.co.uk/wp-content/uploads/2018/10/BAD-FINAL-PROGRAMME-08-Final-version.pdf" TargetMode="External"/><Relationship Id="rId570" Type="http://schemas.openxmlformats.org/officeDocument/2006/relationships/hyperlink" Target="https://badannualmeeting.co.uk/wp-content/PDF-Flip/BAD-Final-Programme-2023.html" TargetMode="External"/><Relationship Id="rId626" Type="http://schemas.openxmlformats.org/officeDocument/2006/relationships/hyperlink" Target="https://badannualmeeting.co.uk/wp-content/uploads/2019/06/BAD-Final-Programme-2019-for-website-updated.pdf" TargetMode="External"/><Relationship Id="rId223" Type="http://schemas.openxmlformats.org/officeDocument/2006/relationships/hyperlink" Target="https://eadvcongress2023.org/wp-content/uploads/programme/CNG%2023-Full-Programme.pdf" TargetMode="External"/><Relationship Id="rId430" Type="http://schemas.openxmlformats.org/officeDocument/2006/relationships/hyperlink" Target="https://isad.org/events/14th-georg-rajka-symposium-isad-2024-doha?date=202402061229" TargetMode="External"/><Relationship Id="rId18" Type="http://schemas.openxmlformats.org/officeDocument/2006/relationships/hyperlink" Target="https://badannualmeeting.co.uk/wp-content/PDF-Flip/BAD-Final-Programme-2021.html" TargetMode="External"/><Relationship Id="rId265" Type="http://schemas.openxmlformats.org/officeDocument/2006/relationships/hyperlink" Target="https://badannualmeeting.co.uk/wp-content/uploads/2018/10/BAD-FINAL-PROGRAMME-08-Final-version.pdf" TargetMode="External"/><Relationship Id="rId472" Type="http://schemas.openxmlformats.org/officeDocument/2006/relationships/hyperlink" Target="https://badannualmeeting.co.uk/wp-content/PDF-Flip/BAD-Final-Programme-2024.html" TargetMode="External"/><Relationship Id="rId528" Type="http://schemas.openxmlformats.org/officeDocument/2006/relationships/hyperlink" Target="https://bspad.co.uk/app/uploads/2023/01/BAD-Programme-2018-final-web-version.pdf" TargetMode="External"/><Relationship Id="rId125" Type="http://schemas.openxmlformats.org/officeDocument/2006/relationships/hyperlink" Target="https://badannualmeeting.co.uk/wp-content/uploads/2018/10/BAD-FINAL-PROGRAMME-10.pdf" TargetMode="External"/><Relationship Id="rId167" Type="http://schemas.openxmlformats.org/officeDocument/2006/relationships/hyperlink" Target="https://cutaneousallergy.org/wp-content/uploads/2023/01/bsca_programme_booklet_2023.pdf" TargetMode="External"/><Relationship Id="rId332" Type="http://schemas.openxmlformats.org/officeDocument/2006/relationships/hyperlink" Target="https://badannualmeeting.co.uk/wp-content/PDF-Flip/BAD-Final-Programme-2024.html" TargetMode="External"/><Relationship Id="rId374" Type="http://schemas.openxmlformats.org/officeDocument/2006/relationships/hyperlink" Target="https://bspad.co.uk/app/uploads/2023/01/BAD-Programme-2018-final-web-version.pdf" TargetMode="External"/><Relationship Id="rId581" Type="http://schemas.openxmlformats.org/officeDocument/2006/relationships/hyperlink" Target="https://esdrmeeting.org/wp-content/uploads/2022/09/ESDR-ProgramBook.pdf" TargetMode="External"/><Relationship Id="rId71" Type="http://schemas.openxmlformats.org/officeDocument/2006/relationships/hyperlink" Target="https://www.espd.info/espd2024/congress-programme-2024" TargetMode="External"/><Relationship Id="rId234" Type="http://schemas.openxmlformats.org/officeDocument/2006/relationships/hyperlink" Target="https://badannualmeeting.co.uk/wp-content/uploads/2021/05/BAD-Final-Programme-2020-20.5.21.pdf" TargetMode="External"/><Relationship Id="rId637" Type="http://schemas.openxmlformats.org/officeDocument/2006/relationships/hyperlink" Target="https://badannualmeeting.co.uk/wp-content/uploads/2021/05/BAD-Final-Programme-2020-20.5.21.pdf" TargetMode="External"/><Relationship Id="rId2" Type="http://schemas.openxmlformats.org/officeDocument/2006/relationships/hyperlink" Target="https://badannualmeeting.co.uk/wp-content/PDF-Flip/BAD-Final-Programme-2024.html" TargetMode="External"/><Relationship Id="rId29" Type="http://schemas.openxmlformats.org/officeDocument/2006/relationships/hyperlink" Target="https://www.wcd2019milan-dl.org/news-from-wcd2019/wcd-final-programme-WEB.pdf" TargetMode="External"/><Relationship Id="rId276" Type="http://schemas.openxmlformats.org/officeDocument/2006/relationships/hyperlink" Target="https://badannualmeeting.co.uk/wp-content/uploads/2018/10/FINAL-PROGRAMME-2007.pdf" TargetMode="External"/><Relationship Id="rId441" Type="http://schemas.openxmlformats.org/officeDocument/2006/relationships/hyperlink" Target="https://www.wcd2023singapore.org/wp-content/uploads/2023/06/Congress-Programme-29-Final.pdf" TargetMode="External"/><Relationship Id="rId483" Type="http://schemas.openxmlformats.org/officeDocument/2006/relationships/hyperlink" Target="https://bspad.co.uk/app/uploads/2023/01/BAD-Brochure-2017-FOR-WEB-v2.pdf" TargetMode="External"/><Relationship Id="rId539" Type="http://schemas.openxmlformats.org/officeDocument/2006/relationships/hyperlink" Target="https://badannualmeeting.co.uk/wp-content/uploads/2021/05/BAD-Final-Programme-2020-20.5.21.pdf" TargetMode="External"/><Relationship Id="rId40" Type="http://schemas.openxmlformats.org/officeDocument/2006/relationships/hyperlink" Target="https://www.worldskinsummit.com/_files/ugd/9ccfce_9287f8b5d2c54e4ebb394a0ad280fcae.pdf" TargetMode="External"/><Relationship Id="rId136" Type="http://schemas.openxmlformats.org/officeDocument/2006/relationships/hyperlink" Target="https://badannualmeeting.co.uk/wp-content/PDF-Flip/BAD-Final-Programme-2022.html" TargetMode="External"/><Relationship Id="rId178" Type="http://schemas.openxmlformats.org/officeDocument/2006/relationships/hyperlink" Target="https://badannualmeeting.co.uk/wp-content/uploads/2019/06/BAD-Final-Programme-2019-for-website-updated.pdf" TargetMode="External"/><Relationship Id="rId301" Type="http://schemas.openxmlformats.org/officeDocument/2006/relationships/hyperlink" Target="https://psoriasisg2c.com/programme/" TargetMode="External"/><Relationship Id="rId343" Type="http://schemas.openxmlformats.org/officeDocument/2006/relationships/hyperlink" Target="https://badannualmeeting.co.uk/wp-content/uploads/2019/06/BAD-Final-Programme-2019-for-website-updated.pdf" TargetMode="External"/><Relationship Id="rId550" Type="http://schemas.openxmlformats.org/officeDocument/2006/relationships/hyperlink" Target="https://na.eventscloud.com/file_uploads/de33a726421eb4ba1d013d2e4854560d_PreliminaryProgramme29.09.2015.pdf" TargetMode="External"/><Relationship Id="rId82" Type="http://schemas.openxmlformats.org/officeDocument/2006/relationships/hyperlink" Target="https://esdrmeeting.org/wp-content/uploads/2022/09/ESDR-ProgramBook.pdf" TargetMode="External"/><Relationship Id="rId203" Type="http://schemas.openxmlformats.org/officeDocument/2006/relationships/hyperlink" Target="https://aedv.es/wp-content/uploads/2015/07/BAD-FINAL-ANNOUNCEMENT-2015.pdf" TargetMode="External"/><Relationship Id="rId385" Type="http://schemas.openxmlformats.org/officeDocument/2006/relationships/hyperlink" Target="https://esdrmeeting.org/wp-content/uploads/2022/09/ESDR-ProgramBook.pdf" TargetMode="External"/><Relationship Id="rId592" Type="http://schemas.openxmlformats.org/officeDocument/2006/relationships/hyperlink" Target="https://badannualmeeting.co.uk/wp-content/uploads/2019/06/BAD-Final-Programme-2019-for-website-updated.pdf" TargetMode="External"/><Relationship Id="rId606" Type="http://schemas.openxmlformats.org/officeDocument/2006/relationships/hyperlink" Target="https://aedv.es/wp-content/uploads/2015/07/BAD-FINAL-ANNOUNCEMENT-2015.pdf" TargetMode="External"/><Relationship Id="rId245" Type="http://schemas.openxmlformats.org/officeDocument/2006/relationships/hyperlink" Target="https://badannualmeeting.co.uk/wp-content/PDF-Flip/BAD-Final-Programme-2023.html" TargetMode="External"/><Relationship Id="rId287" Type="http://schemas.openxmlformats.org/officeDocument/2006/relationships/hyperlink" Target="https://www.espd.info/espd2022/espd-2022-programme" TargetMode="External"/><Relationship Id="rId410" Type="http://schemas.openxmlformats.org/officeDocument/2006/relationships/hyperlink" Target="https://badannualmeeting.co.uk/wp-content/uploads/2021/05/BAD-Final-Programme-2020-20.5.21.pdf" TargetMode="External"/><Relationship Id="rId452" Type="http://schemas.openxmlformats.org/officeDocument/2006/relationships/hyperlink" Target="https://esdrmeeting.org/wp-content/uploads/2022/09/ESDR-ProgramBook.pdf" TargetMode="External"/><Relationship Id="rId494" Type="http://schemas.openxmlformats.org/officeDocument/2006/relationships/hyperlink" Target="https://bspad.co.uk/app/uploads/2023/01/BAD-Programme-2018-final-web-version.pdf" TargetMode="External"/><Relationship Id="rId508" Type="http://schemas.openxmlformats.org/officeDocument/2006/relationships/hyperlink" Target="https://badannualmeeting.co.uk/wp-content/PDF-Flip/BAD-Final-Programme-2024.html" TargetMode="External"/><Relationship Id="rId105" Type="http://schemas.openxmlformats.org/officeDocument/2006/relationships/hyperlink" Target="https://www.wcd2019milan-dl.org/news-from-wcd2019/wcd-final-programme-WEB.pdf" TargetMode="External"/><Relationship Id="rId147" Type="http://schemas.openxmlformats.org/officeDocument/2006/relationships/hyperlink" Target="https://badannualmeeting.co.uk/wp-content/uploads/2021/05/BAD-Final-Programme-2020-20.5.21.pdf" TargetMode="External"/><Relationship Id="rId312" Type="http://schemas.openxmlformats.org/officeDocument/2006/relationships/hyperlink" Target="https://badannualmeeting.co.uk/wp-content/PDF-Flip/BAD-Final-Programme-2022.html" TargetMode="External"/><Relationship Id="rId354" Type="http://schemas.openxmlformats.org/officeDocument/2006/relationships/hyperlink" Target="https://aedv.es/wp-content/uploads/2015/07/BAD-FINAL-ANNOUNCEMENT-2015.pdf" TargetMode="External"/><Relationship Id="rId51" Type="http://schemas.openxmlformats.org/officeDocument/2006/relationships/hyperlink" Target="https://bspad.co.uk/app/uploads/2023/01/BAD-FINAL-PROGRAMME-2016.pdf" TargetMode="External"/><Relationship Id="rId93" Type="http://schemas.openxmlformats.org/officeDocument/2006/relationships/hyperlink" Target="https://wcpd2021.com/wp-content/uploads/2021/09/WCPD2021-FINAL-PROGRAMMEv3.pdf" TargetMode="External"/><Relationship Id="rId189" Type="http://schemas.openxmlformats.org/officeDocument/2006/relationships/hyperlink" Target="https://badannualmeeting.co.uk/wp-content/PDF-Flip/BAD-Final-Programme-2022.html" TargetMode="External"/><Relationship Id="rId396" Type="http://schemas.openxmlformats.org/officeDocument/2006/relationships/hyperlink" Target="https://bspad.co.uk/app/uploads/2023/01/BAD-Brochure-2017-FOR-WEB-v2.pdf" TargetMode="External"/><Relationship Id="rId561" Type="http://schemas.openxmlformats.org/officeDocument/2006/relationships/hyperlink" Target="https://badannualmeeting.co.uk/wp-content/PDF-Flip/BAD-Final-Programme-2023.html" TargetMode="External"/><Relationship Id="rId617" Type="http://schemas.openxmlformats.org/officeDocument/2006/relationships/hyperlink" Target="https://static1.squarespace.com/static/5c1078071137a62b3c589cf2/t/5c158fca032be42f6126afbc/1544916938808/Nemacolin2014.pdf" TargetMode="External"/><Relationship Id="rId214" Type="http://schemas.openxmlformats.org/officeDocument/2006/relationships/hyperlink" Target="https://eadv.org/wp-content/uploads/2024/08/Web_CNG24-Programme-Booklet.pdf?ver=1724936685" TargetMode="External"/><Relationship Id="rId256" Type="http://schemas.openxmlformats.org/officeDocument/2006/relationships/hyperlink" Target="https://badannualmeeting.co.uk/wp-content/uploads/2019/06/BAD-Final-Programme-2019-for-website-updated.pdf" TargetMode="External"/><Relationship Id="rId298" Type="http://schemas.openxmlformats.org/officeDocument/2006/relationships/hyperlink" Target="https://aedv.es/wp-content/uploads/2015/07/BAD-FINAL-ANNOUNCEMENT-2015.pdf" TargetMode="External"/><Relationship Id="rId421" Type="http://schemas.openxmlformats.org/officeDocument/2006/relationships/hyperlink" Target="https://badannualmeeting.co.uk/wp-content/uploads/2018/10/BAD-FINAL-PROGRAMME-08-Final-version.pdf" TargetMode="External"/><Relationship Id="rId463" Type="http://schemas.openxmlformats.org/officeDocument/2006/relationships/hyperlink" Target="https://www.wcd2019milan-dl.org/news-from-wcd2019/wcd-final-programme-WEB.pdf" TargetMode="External"/><Relationship Id="rId519" Type="http://schemas.openxmlformats.org/officeDocument/2006/relationships/hyperlink" Target="https://eadv.org/wp-content/uploads/2024/08/Web_CNG24-Programme-Booklet.pdf?ver=1724936685" TargetMode="External"/><Relationship Id="rId116" Type="http://schemas.openxmlformats.org/officeDocument/2006/relationships/hyperlink" Target="https://bspad.co.uk/app/uploads/2023/01/BAD-FINAL-PROGRAMME-2016.pdf" TargetMode="External"/><Relationship Id="rId158" Type="http://schemas.openxmlformats.org/officeDocument/2006/relationships/hyperlink" Target="https://badannualmeeting.co.uk/wp-content/uploads/2018/10/FINAL-PROGRAMME-2007.pdf" TargetMode="External"/><Relationship Id="rId323" Type="http://schemas.openxmlformats.org/officeDocument/2006/relationships/hyperlink" Target="https://bspad.co.uk/app/uploads/2023/01/BAD-FINAL-PROGRAMME-2016.pdf" TargetMode="External"/><Relationship Id="rId530" Type="http://schemas.openxmlformats.org/officeDocument/2006/relationships/hyperlink" Target="https://bspad.co.uk/app/uploads/2023/01/BAD-Brochure-2017-FOR-WEB-v2.pdf" TargetMode="External"/><Relationship Id="rId20" Type="http://schemas.openxmlformats.org/officeDocument/2006/relationships/hyperlink" Target="https://badannualmeeting.co.uk/wp-content/uploads/2021/05/BAD-Final-Programme-2020-20.5.21.pdf" TargetMode="External"/><Relationship Id="rId62" Type="http://schemas.openxmlformats.org/officeDocument/2006/relationships/hyperlink" Target="https://badannualmeeting.co.uk/wp-content/uploads/2018/10/BAD-FINAL-PROGRAMME-08-Final-version.pdf" TargetMode="External"/><Relationship Id="rId365" Type="http://schemas.openxmlformats.org/officeDocument/2006/relationships/hyperlink" Target="https://badannualmeeting.co.uk/wp-content/PDF-Flip/BAD-Final-Programme-2022.html" TargetMode="External"/><Relationship Id="rId572" Type="http://schemas.openxmlformats.org/officeDocument/2006/relationships/hyperlink" Target="https://bspad.co.uk/app/uploads/2023/01/BAD-FINAL-PROGRAMME-2016.pdf" TargetMode="External"/><Relationship Id="rId628" Type="http://schemas.openxmlformats.org/officeDocument/2006/relationships/hyperlink" Target="https://eadv.org/wp-content/uploads/2024/08/Web_CNG24-Programme-Booklet.pdf?ver=1724936685" TargetMode="External"/><Relationship Id="rId225" Type="http://schemas.openxmlformats.org/officeDocument/2006/relationships/hyperlink" Target="https://eadvcongress2023.org/wp-content/uploads/programme/CNG%2023-Full-Programme.pdf" TargetMode="External"/><Relationship Id="rId267" Type="http://schemas.openxmlformats.org/officeDocument/2006/relationships/hyperlink" Target="https://bspad.co.uk/app/uploads/2023/01/BAD-FINAL-PROGRAMME-2016.pdf" TargetMode="External"/><Relationship Id="rId432" Type="http://schemas.openxmlformats.org/officeDocument/2006/relationships/hyperlink" Target="https://isad.org/events/14th-georg-rajka-symposium-isad-2024-doha?date=202402061229" TargetMode="External"/><Relationship Id="rId474" Type="http://schemas.openxmlformats.org/officeDocument/2006/relationships/hyperlink" Target="https://badannualmeeting.co.uk/wp-content/PDF-Flip/BAD-Final-Programme-2021.html" TargetMode="External"/><Relationship Id="rId127" Type="http://schemas.openxmlformats.org/officeDocument/2006/relationships/hyperlink" Target="https://www.eventsforce.net/bad/frontend/reg/tAgendaWebsite.csp?pageID=151616&amp;ef_sel_menu=2280&amp;eventID=478&amp;mode=" TargetMode="External"/><Relationship Id="rId31" Type="http://schemas.openxmlformats.org/officeDocument/2006/relationships/hyperlink" Target="https://bspad.co.uk/app/uploads/2023/01/BAD-Programme-2018-final-web-version.pdf" TargetMode="External"/><Relationship Id="rId73" Type="http://schemas.openxmlformats.org/officeDocument/2006/relationships/hyperlink" Target="https://www.espd.info/espd2024/congress-programme-2024" TargetMode="External"/><Relationship Id="rId169" Type="http://schemas.openxmlformats.org/officeDocument/2006/relationships/hyperlink" Target="https://www.eadvcongress2021.org/index.php/home/scientific/scientific-programme/" TargetMode="External"/><Relationship Id="rId334" Type="http://schemas.openxmlformats.org/officeDocument/2006/relationships/hyperlink" Target="https://www.wcd2023singapore.org/wp-content/uploads/2023/06/Congress-Programme-29-Final.pdf" TargetMode="External"/><Relationship Id="rId376" Type="http://schemas.openxmlformats.org/officeDocument/2006/relationships/hyperlink" Target="https://bspad.co.uk/app/uploads/2023/01/BAD-Brochure-2017-FOR-WEB-v2.pdf" TargetMode="External"/><Relationship Id="rId541" Type="http://schemas.openxmlformats.org/officeDocument/2006/relationships/hyperlink" Target="https://badannualmeeting.co.uk/wp-content/uploads/2019/06/BAD-Final-Programme-2019-for-website-updated.pdf" TargetMode="External"/><Relationship Id="rId583" Type="http://schemas.openxmlformats.org/officeDocument/2006/relationships/hyperlink" Target="https://www.americanhealthlaw.org/annual-meeting-2024/schedule" TargetMode="External"/><Relationship Id="rId639" Type="http://schemas.openxmlformats.org/officeDocument/2006/relationships/hyperlink" Target="https://aedv.es/wp-content/uploads/2015/07/BAD-FINAL-ANNOUNCEMENT-2015.pdf" TargetMode="External"/><Relationship Id="rId4" Type="http://schemas.openxmlformats.org/officeDocument/2006/relationships/hyperlink" Target="https://badannualmeeting.co.uk/wp-content/PDF-Flip/BAD-Final-Programme-2024.html" TargetMode="External"/><Relationship Id="rId180" Type="http://schemas.openxmlformats.org/officeDocument/2006/relationships/hyperlink" Target="https://badannualmeeting.co.uk/wp-content/uploads/2019/06/BAD-Final-Programme-2019-for-website-updated.pdf" TargetMode="External"/><Relationship Id="rId236" Type="http://schemas.openxmlformats.org/officeDocument/2006/relationships/hyperlink" Target="https://cdn.eventsforce.net/files/ef-uip26iq56uzw/website/296/bsi2020programmefinal.pdf" TargetMode="External"/><Relationship Id="rId278" Type="http://schemas.openxmlformats.org/officeDocument/2006/relationships/hyperlink" Target="https://badannualmeeting.co.uk/wp-content/uploads/2018/10/FINAL-PROGRAMME-2007.pdf" TargetMode="External"/><Relationship Id="rId401" Type="http://schemas.openxmlformats.org/officeDocument/2006/relationships/hyperlink" Target="https://badannualmeeting.co.uk/wp-content/uploads/2018/10/BAD-FINAL-PROGRAMME-10.pdf" TargetMode="External"/><Relationship Id="rId443" Type="http://schemas.openxmlformats.org/officeDocument/2006/relationships/hyperlink" Target="https://www.wcd2023singapore.org/wp-content/uploads/2023/06/Congress-Programme-29-Final.pdf" TargetMode="External"/><Relationship Id="rId303" Type="http://schemas.openxmlformats.org/officeDocument/2006/relationships/hyperlink" Target="https://www.wcd2023singapore.org/wp-content/uploads/2023/06/Congress-Programme-29-Final.pdf" TargetMode="External"/><Relationship Id="rId485" Type="http://schemas.openxmlformats.org/officeDocument/2006/relationships/hyperlink" Target="https://aedv.es/wp-content/uploads/2015/07/BAD-FINAL-ANNOUNCEMENT-2015.pdf" TargetMode="External"/><Relationship Id="rId42" Type="http://schemas.openxmlformats.org/officeDocument/2006/relationships/hyperlink" Target="https://bspad.co.uk/app/uploads/2023/01/BAD-Brochure-2017-FOR-WEB-v2.pdf" TargetMode="External"/><Relationship Id="rId84" Type="http://schemas.openxmlformats.org/officeDocument/2006/relationships/hyperlink" Target="https://esdrmeeting.org/wp-content/uploads/2022/09/ESDR-ProgramBook.pdf" TargetMode="External"/><Relationship Id="rId138" Type="http://schemas.openxmlformats.org/officeDocument/2006/relationships/hyperlink" Target="https://wcpd2021.com/wp-content/uploads/2021/09/WCPD2021-FINAL-PROGRAMMEv3.pdf" TargetMode="External"/><Relationship Id="rId345" Type="http://schemas.openxmlformats.org/officeDocument/2006/relationships/hyperlink" Target="https://www.wcd2019milan-dl.org/news-from-wcd2019/wcd-final-programme-WEB.pdf" TargetMode="External"/><Relationship Id="rId387" Type="http://schemas.openxmlformats.org/officeDocument/2006/relationships/hyperlink" Target="https://badannualmeeting.co.uk/wp-content/PDF-Flip/BAD-Final-Programme-2022.html" TargetMode="External"/><Relationship Id="rId510" Type="http://schemas.openxmlformats.org/officeDocument/2006/relationships/hyperlink" Target="https://esdrmeeting.org/wp-content/uploads/2022/09/ESDR-ProgramBook.pdf" TargetMode="External"/><Relationship Id="rId552" Type="http://schemas.openxmlformats.org/officeDocument/2006/relationships/hyperlink" Target="https://badannualmeeting.co.uk/wp-content/uploads/2018/10/FINAL-PROGRAMME-2007.pdf" TargetMode="External"/><Relationship Id="rId594" Type="http://schemas.openxmlformats.org/officeDocument/2006/relationships/hyperlink" Target="https://bspad.co.uk/app/uploads/2023/01/BAD-FINAL-PROGRAMME-2016.pdf" TargetMode="External"/><Relationship Id="rId608" Type="http://schemas.openxmlformats.org/officeDocument/2006/relationships/hyperlink" Target="https://www.collegesidekick.com/study-docs/1369602" TargetMode="External"/><Relationship Id="rId191" Type="http://schemas.openxmlformats.org/officeDocument/2006/relationships/hyperlink" Target="https://badannualmeeting.co.uk/wp-content/PDF-Flip/BAD-Final-Programme-2022.html" TargetMode="External"/><Relationship Id="rId205" Type="http://schemas.openxmlformats.org/officeDocument/2006/relationships/hyperlink" Target="https://bsaciconference.org/programme/" TargetMode="External"/><Relationship Id="rId247" Type="http://schemas.openxmlformats.org/officeDocument/2006/relationships/hyperlink" Target="https://wcpd2021.com/wp-content/uploads/2021/09/WCPD2021-FINAL-PROGRAMMEv3.pdf" TargetMode="External"/><Relationship Id="rId412" Type="http://schemas.openxmlformats.org/officeDocument/2006/relationships/hyperlink" Target="https://bspad.co.uk/app/uploads/2023/01/BAD-Programme-2018-final-web-version.pdf" TargetMode="External"/><Relationship Id="rId107" Type="http://schemas.openxmlformats.org/officeDocument/2006/relationships/hyperlink" Target="https://www.wcd2019milan-dl.org/news-from-wcd2019/wcd-final-programme-WEB.pdf" TargetMode="External"/><Relationship Id="rId289" Type="http://schemas.openxmlformats.org/officeDocument/2006/relationships/hyperlink" Target="https://wcpd2021.com/wp-content/uploads/2021/09/WCPD2021-FINAL-PROGRAMMEv3.pdf" TargetMode="External"/><Relationship Id="rId454" Type="http://schemas.openxmlformats.org/officeDocument/2006/relationships/hyperlink" Target="https://esdrmeeting.org/wp-content/uploads/2022/09/ESDR-ProgramBook.pdf" TargetMode="External"/><Relationship Id="rId496" Type="http://schemas.openxmlformats.org/officeDocument/2006/relationships/hyperlink" Target="https://www.bsid.org.uk/annual-meeting/" TargetMode="External"/><Relationship Id="rId11" Type="http://schemas.openxmlformats.org/officeDocument/2006/relationships/hyperlink" Target="https://badannualmeeting.co.uk/wp-content/PDF-Flip/BAD-Final-Programme-2023.html" TargetMode="External"/><Relationship Id="rId53" Type="http://schemas.openxmlformats.org/officeDocument/2006/relationships/hyperlink" Target="https://aedv.es/wp-content/uploads/2015/07/BAD-FINAL-ANNOUNCEMENT-2015.pdf" TargetMode="External"/><Relationship Id="rId149" Type="http://schemas.openxmlformats.org/officeDocument/2006/relationships/hyperlink" Target="https://badannualmeeting.co.uk/wp-content/uploads/2019/06/BAD-Final-Programme-2019-for-website-updated.pdf" TargetMode="External"/><Relationship Id="rId314" Type="http://schemas.openxmlformats.org/officeDocument/2006/relationships/hyperlink" Target="https://badannualmeeting.co.uk/wp-content/PDF-Flip/BAD-Final-Programme-2022.html" TargetMode="External"/><Relationship Id="rId356" Type="http://schemas.openxmlformats.org/officeDocument/2006/relationships/hyperlink" Target="https://badannualmeeting.co.uk/wp-content/uploads/2018/10/BAD-FINAL-PROGRAMME-10.pdf" TargetMode="External"/><Relationship Id="rId398" Type="http://schemas.openxmlformats.org/officeDocument/2006/relationships/hyperlink" Target="https://bspad.co.uk/app/uploads/2023/01/BAD-FINAL-PROGRAMME-2016.pdf" TargetMode="External"/><Relationship Id="rId521" Type="http://schemas.openxmlformats.org/officeDocument/2006/relationships/hyperlink" Target="https://eadvcongress2023.org/wp-content/uploads/programme/CNG%2023-Full-Programme.pdf" TargetMode="External"/><Relationship Id="rId563" Type="http://schemas.openxmlformats.org/officeDocument/2006/relationships/hyperlink" Target="https://badannualmeeting.co.uk/wp-content/PDF-Flip/BAD-Final-Programme-2022.html" TargetMode="External"/><Relationship Id="rId619" Type="http://schemas.openxmlformats.org/officeDocument/2006/relationships/hyperlink" Target="https://wao.confex.com/wao/2011wac/webprogram/start.html" TargetMode="External"/><Relationship Id="rId95" Type="http://schemas.openxmlformats.org/officeDocument/2006/relationships/hyperlink" Target="https://www.espd.info/espd2021/programme2021" TargetMode="External"/><Relationship Id="rId160" Type="http://schemas.openxmlformats.org/officeDocument/2006/relationships/hyperlink" Target="https://badannualmeeting.co.uk/wp-content/uploads/2018/10/FINAL-PROGRAMME-2007.pdf" TargetMode="External"/><Relationship Id="rId216" Type="http://schemas.openxmlformats.org/officeDocument/2006/relationships/hyperlink" Target="https://www.wcd2023singapore.org/wp-content/uploads/2023/06/Congress-Programme-29-Final.pdf" TargetMode="External"/><Relationship Id="rId423" Type="http://schemas.openxmlformats.org/officeDocument/2006/relationships/hyperlink" Target="https://isad.org/events/11th-georg-rajka-symposium-isad-seoul-2021/programme" TargetMode="External"/><Relationship Id="rId258" Type="http://schemas.openxmlformats.org/officeDocument/2006/relationships/hyperlink" Target="https://badannualmeeting.co.uk/wp-content/uploads/2019/06/BAD-Final-Programme-2019-for-website-updated.pdf" TargetMode="External"/><Relationship Id="rId465" Type="http://schemas.openxmlformats.org/officeDocument/2006/relationships/hyperlink" Target="https://badannualmeeting.co.uk/wp-content/uploads/2018/10/BAD-FINAL-PROGRAMME-08-Final-version.pdf" TargetMode="External"/><Relationship Id="rId630" Type="http://schemas.openxmlformats.org/officeDocument/2006/relationships/hyperlink" Target="https://bspad.co.uk/app/uploads/2023/01/BAD-Programme-2018-final-web-version.pdf" TargetMode="External"/><Relationship Id="rId22" Type="http://schemas.openxmlformats.org/officeDocument/2006/relationships/hyperlink" Target="https://badannualmeeting.co.uk/wp-content/uploads/2021/05/BAD-Final-Programme-2020-20.5.21.pdf" TargetMode="External"/><Relationship Id="rId64" Type="http://schemas.openxmlformats.org/officeDocument/2006/relationships/hyperlink" Target="https://badannualmeeting.co.uk/wp-content/uploads/2018/10/BAD-FINAL-PROGRAMME-08-Final-version.pdf" TargetMode="External"/><Relationship Id="rId118" Type="http://schemas.openxmlformats.org/officeDocument/2006/relationships/hyperlink" Target="https://bspad.co.uk/app/uploads/2023/01/BAD-FINAL-PROGRAMME-2016.pdf" TargetMode="External"/><Relationship Id="rId325" Type="http://schemas.openxmlformats.org/officeDocument/2006/relationships/hyperlink" Target="https://badannualmeeting.co.uk/wp-content/uploads/2018/10/BAD-FINAL-PROGRAMME-10.pdf" TargetMode="External"/><Relationship Id="rId367" Type="http://schemas.openxmlformats.org/officeDocument/2006/relationships/hyperlink" Target="https://badannualmeeting.co.uk/wp-content/PDF-Flip/BAD-Final-Programme-2021.html" TargetMode="External"/><Relationship Id="rId532" Type="http://schemas.openxmlformats.org/officeDocument/2006/relationships/hyperlink" Target="https://bspad.co.uk/app/uploads/2023/01/BAD-FINAL-PROGRAMME-2016.pdf" TargetMode="External"/><Relationship Id="rId574" Type="http://schemas.openxmlformats.org/officeDocument/2006/relationships/hyperlink" Target="https://cdn.eventsforce.net/files/ef-uip26iq56uzw/website/298/bsid_2021_scientific_programme_final_a.pdf" TargetMode="External"/><Relationship Id="rId171" Type="http://schemas.openxmlformats.org/officeDocument/2006/relationships/hyperlink" Target="https://cutaneousallergy.org/wp-content/uploads/dlm_uploads/2021/02/Flyer-Dowling-Club-and-BSCA-Contact-Dermatitis-Update-Meeting-Friday-7th-May-2021.pdf" TargetMode="External"/><Relationship Id="rId227" Type="http://schemas.openxmlformats.org/officeDocument/2006/relationships/hyperlink" Target="https://www.eadvcongress2021.org/index.php/home/scientific/scientific-programme/" TargetMode="External"/><Relationship Id="rId269" Type="http://schemas.openxmlformats.org/officeDocument/2006/relationships/hyperlink" Target="https://bspad.co.uk/app/uploads/2023/01/BAD-FINAL-PROGRAMME-2016.pdf" TargetMode="External"/><Relationship Id="rId434" Type="http://schemas.openxmlformats.org/officeDocument/2006/relationships/hyperlink" Target="https://eadv.org/wp-content/uploads/2024/08/Web_CNG24-Programme-Booklet.pdf?ver=1724936685" TargetMode="External"/><Relationship Id="rId476" Type="http://schemas.openxmlformats.org/officeDocument/2006/relationships/hyperlink" Target="https://badannualmeeting.co.uk/wp-content/PDF-Flip/BAD-Final-Programme-2021.html" TargetMode="External"/><Relationship Id="rId33" Type="http://schemas.openxmlformats.org/officeDocument/2006/relationships/hyperlink" Target="https://bspad.co.uk/app/uploads/2023/01/BAD-Programme-2018-final-web-version.pdf" TargetMode="External"/><Relationship Id="rId129" Type="http://schemas.openxmlformats.org/officeDocument/2006/relationships/hyperlink" Target="https://badannualmeeting.co.uk/wp-content/PDF-Flip/BAD-Final-Programme-2024.html" TargetMode="External"/><Relationship Id="rId280" Type="http://schemas.openxmlformats.org/officeDocument/2006/relationships/hyperlink" Target="https://badannualmeeting.co.uk/wp-content/PDF-Flip/BAD-Final-Programme-2024.html" TargetMode="External"/><Relationship Id="rId336" Type="http://schemas.openxmlformats.org/officeDocument/2006/relationships/hyperlink" Target="https://badannualmeeting.co.uk/wp-content/PDF-Flip/BAD-Final-Programme-2023.html" TargetMode="External"/><Relationship Id="rId501" Type="http://schemas.openxmlformats.org/officeDocument/2006/relationships/hyperlink" Target="https://esdrmeeting.org/wp-content/uploads/2022/09/ESDR-ProgramBook.pdf" TargetMode="External"/><Relationship Id="rId543" Type="http://schemas.openxmlformats.org/officeDocument/2006/relationships/hyperlink" Target="https://www.wcd2019milan-dl.org/news-from-wcd2019/wcd-final-programme-WEB.pdf" TargetMode="External"/><Relationship Id="rId75" Type="http://schemas.openxmlformats.org/officeDocument/2006/relationships/hyperlink" Target="https://www.mutationmeeting.com/agenda" TargetMode="External"/><Relationship Id="rId140" Type="http://schemas.openxmlformats.org/officeDocument/2006/relationships/hyperlink" Target="https://wcpd2021.com/wp-content/uploads/2021/09/WCPD2021-FINAL-PROGRAMMEv3.pdf" TargetMode="External"/><Relationship Id="rId182" Type="http://schemas.openxmlformats.org/officeDocument/2006/relationships/hyperlink" Target="https://badannualmeeting.co.uk/wp-content/uploads/2019/06/BAD-Final-Programme-2019-for-website-updated.pdf" TargetMode="External"/><Relationship Id="rId378" Type="http://schemas.openxmlformats.org/officeDocument/2006/relationships/hyperlink" Target="https://bspad.co.uk/app/uploads/2023/01/BAD-FINAL-PROGRAMME-2016.pdf" TargetMode="External"/><Relationship Id="rId403" Type="http://schemas.openxmlformats.org/officeDocument/2006/relationships/hyperlink" Target="https://badannualmeeting.co.uk/wp-content/PDF-Flip/BAD-Final-Programme-2024.html" TargetMode="External"/><Relationship Id="rId585" Type="http://schemas.openxmlformats.org/officeDocument/2006/relationships/hyperlink" Target="https://events.rdmobile.com/Sessions/Index/16438" TargetMode="External"/><Relationship Id="rId6" Type="http://schemas.openxmlformats.org/officeDocument/2006/relationships/hyperlink" Target="https://badannualmeeting.co.uk/wp-content/PDF-Flip/BAD-Final-Programme-2024.html" TargetMode="External"/><Relationship Id="rId238" Type="http://schemas.openxmlformats.org/officeDocument/2006/relationships/hyperlink" Target="https://www.wcd2019milan-dl.org/news-from-wcd2019/wcd-final-programme-WEB.pdf" TargetMode="External"/><Relationship Id="rId445" Type="http://schemas.openxmlformats.org/officeDocument/2006/relationships/hyperlink" Target="https://www.wcd2023singapore.org/wp-content/uploads/2023/06/Congress-Programme-29-Final.pdf" TargetMode="External"/><Relationship Id="rId487" Type="http://schemas.openxmlformats.org/officeDocument/2006/relationships/hyperlink" Target="https://badannualmeeting.co.uk/wp-content/uploads/2018/10/BAD-FINAL-PROGRAMME-10.pdf" TargetMode="External"/><Relationship Id="rId610" Type="http://schemas.openxmlformats.org/officeDocument/2006/relationships/hyperlink" Target="https://www.collegesidekick.com/study-docs/1369602" TargetMode="External"/><Relationship Id="rId291" Type="http://schemas.openxmlformats.org/officeDocument/2006/relationships/hyperlink" Target="https://wcpd2021.com/wp-content/uploads/2021/09/WCPD2021-FINAL-PROGRAMMEv3.pdf" TargetMode="External"/><Relationship Id="rId305" Type="http://schemas.openxmlformats.org/officeDocument/2006/relationships/hyperlink" Target="https://badannualmeeting.co.uk/wp-content/PDF-Flip/BAD-Final-Programme-2023.html" TargetMode="External"/><Relationship Id="rId347" Type="http://schemas.openxmlformats.org/officeDocument/2006/relationships/hyperlink" Target="https://www.irishdermatologists.ie/events/detail/spring-2019" TargetMode="External"/><Relationship Id="rId512" Type="http://schemas.openxmlformats.org/officeDocument/2006/relationships/hyperlink" Target="https://esdrmeeting.org/wp-content/uploads/2022/09/ESDR-ProgramBook.pdf" TargetMode="External"/><Relationship Id="rId44" Type="http://schemas.openxmlformats.org/officeDocument/2006/relationships/hyperlink" Target="https://bspad.co.uk/app/uploads/2023/01/BAD-Brochure-2017-FOR-WEB-v2.pdf" TargetMode="External"/><Relationship Id="rId86" Type="http://schemas.openxmlformats.org/officeDocument/2006/relationships/hyperlink" Target="https://badannualmeeting.co.uk/wp-content/PDF-Flip/BAD-Final-Programme-2022.html" TargetMode="External"/><Relationship Id="rId151" Type="http://schemas.openxmlformats.org/officeDocument/2006/relationships/hyperlink" Target="https://bspad.co.uk/app/uploads/2023/01/BAD-Programme-2018-final-web-version.pdf" TargetMode="External"/><Relationship Id="rId389" Type="http://schemas.openxmlformats.org/officeDocument/2006/relationships/hyperlink" Target="https://wcpd2021.com/wp-content/uploads/2021/09/WCPD2021-FINAL-PROGRAMMEv3.pdf" TargetMode="External"/><Relationship Id="rId554" Type="http://schemas.openxmlformats.org/officeDocument/2006/relationships/hyperlink" Target="https://badannualmeeting.co.uk/wp-content/uploads/2018/10/FINAL-PROGRAMME-2007.pdf" TargetMode="External"/><Relationship Id="rId596" Type="http://schemas.openxmlformats.org/officeDocument/2006/relationships/hyperlink" Target="https://bspad.co.uk/app/uploads/2023/01/BAD-FINAL-PROGRAMME-2016.pdf" TargetMode="External"/><Relationship Id="rId193" Type="http://schemas.openxmlformats.org/officeDocument/2006/relationships/hyperlink" Target="https://badannualmeeting.co.uk/wp-content/PDF-Flip/BAD-Final-Programme-2022.html" TargetMode="External"/><Relationship Id="rId207" Type="http://schemas.openxmlformats.org/officeDocument/2006/relationships/hyperlink" Target="https://badannualmeeting.co.uk/wp-content/PDF-Flip/BAD-Final-Programme-2023.html" TargetMode="External"/><Relationship Id="rId249" Type="http://schemas.openxmlformats.org/officeDocument/2006/relationships/hyperlink" Target="https://badannualmeeting.co.uk/wp-content/PDF-Flip/BAD-Final-Programme-2021.html" TargetMode="External"/><Relationship Id="rId414" Type="http://schemas.openxmlformats.org/officeDocument/2006/relationships/hyperlink" Target="https://badannualmeeting.co.uk/wp-content/uploads/2018/10/BAD-FINAL-PROGRAMME-10.pdf" TargetMode="External"/><Relationship Id="rId456" Type="http://schemas.openxmlformats.org/officeDocument/2006/relationships/hyperlink" Target="https://esdrmeeting.org/wp-content/uploads/2021/09/esdr2021-programme-book-a4-FinalVersion.pdf" TargetMode="External"/><Relationship Id="rId498" Type="http://schemas.openxmlformats.org/officeDocument/2006/relationships/hyperlink" Target="https://isad.org/events/12th-georg-rajka-symposium-isad-montreal-2022/programme" TargetMode="External"/><Relationship Id="rId621" Type="http://schemas.openxmlformats.org/officeDocument/2006/relationships/hyperlink" Target="https://badannualmeeting.co.uk/wp-content/PDF-Flip/BAD-Final-Programme-2024.html" TargetMode="External"/><Relationship Id="rId13" Type="http://schemas.openxmlformats.org/officeDocument/2006/relationships/hyperlink" Target="https://badannualmeeting.co.uk/wp-content/PDF-Flip/BAD-Final-Programme-2022.html" TargetMode="External"/><Relationship Id="rId109" Type="http://schemas.openxmlformats.org/officeDocument/2006/relationships/hyperlink" Target="https://www.espd.info/events/past-meetings/espd2019/programme" TargetMode="External"/><Relationship Id="rId260" Type="http://schemas.openxmlformats.org/officeDocument/2006/relationships/hyperlink" Target="https://bspad.co.uk/app/uploads/2023/01/BAD-Programme-2018-final-web-version.pdf" TargetMode="External"/><Relationship Id="rId316" Type="http://schemas.openxmlformats.org/officeDocument/2006/relationships/hyperlink" Target="https://badannualmeeting.co.uk/wp-content/PDF-Flip/BAD-Final-Programme-2022.html" TargetMode="External"/><Relationship Id="rId523" Type="http://schemas.openxmlformats.org/officeDocument/2006/relationships/hyperlink" Target="https://badannualmeeting.co.uk/wp-content/PDF-Flip/BAD-Final-Programme-2021.html" TargetMode="External"/><Relationship Id="rId55" Type="http://schemas.openxmlformats.org/officeDocument/2006/relationships/hyperlink" Target="https://aedv.es/wp-content/uploads/2015/07/BAD-FINAL-ANNOUNCEMENT-2015.pdf" TargetMode="External"/><Relationship Id="rId97" Type="http://schemas.openxmlformats.org/officeDocument/2006/relationships/hyperlink" Target="https://www.espd.info/espd2021/programme2021" TargetMode="External"/><Relationship Id="rId120" Type="http://schemas.openxmlformats.org/officeDocument/2006/relationships/hyperlink" Target="https://bspad.co.uk/app/uploads/2023/01/BAD-FINAL-PROGRAMME-2016.pdf" TargetMode="External"/><Relationship Id="rId358" Type="http://schemas.openxmlformats.org/officeDocument/2006/relationships/hyperlink" Target="https://badannualmeeting.co.uk/wp-content/uploads/2018/10/BAD-FINAL-PROGRAMME-08-Final-version.pdf" TargetMode="External"/><Relationship Id="rId565" Type="http://schemas.openxmlformats.org/officeDocument/2006/relationships/hyperlink" Target="https://www.wcd2019milan-dl.org/news-from-wcd2019/wcd-final-programme-WEB.pdf" TargetMode="External"/><Relationship Id="rId162" Type="http://schemas.openxmlformats.org/officeDocument/2006/relationships/hyperlink" Target="https://badannualmeeting.co.uk/wp-content/PDF-Flip/BAD-Final-Programme-2024.html" TargetMode="External"/><Relationship Id="rId218" Type="http://schemas.openxmlformats.org/officeDocument/2006/relationships/hyperlink" Target="https://www.wcd2023singapore.org/wp-content/uploads/2023/06/Congress-Programme-29-Final.pdf" TargetMode="External"/><Relationship Id="rId425" Type="http://schemas.openxmlformats.org/officeDocument/2006/relationships/hyperlink" Target="https://bdng-conference.co.uk/" TargetMode="External"/><Relationship Id="rId467" Type="http://schemas.openxmlformats.org/officeDocument/2006/relationships/hyperlink" Target="https://bspad.co.uk/app/uploads/2023/01/BAD-FINAL-PROGRAMME-2016.pdf" TargetMode="External"/><Relationship Id="rId632" Type="http://schemas.openxmlformats.org/officeDocument/2006/relationships/hyperlink" Target="https://badannualmeeting.co.uk/wp-content/PDF-Flip/BAD-Final-Programme-2024.html" TargetMode="External"/><Relationship Id="rId271" Type="http://schemas.openxmlformats.org/officeDocument/2006/relationships/hyperlink" Target="https://aedv.es/wp-content/uploads/2015/07/BAD-FINAL-ANNOUNCEMENT-2015.pdf" TargetMode="External"/><Relationship Id="rId24" Type="http://schemas.openxmlformats.org/officeDocument/2006/relationships/hyperlink" Target="https://docplayer.net/157104930-Final-programme-the-modern-face-of-dermatology-madrid-spain-october-2019-ifema-feria-de-madrid-european-academy-of-dermatology-and-venereology.html" TargetMode="External"/><Relationship Id="rId66" Type="http://schemas.openxmlformats.org/officeDocument/2006/relationships/hyperlink" Target="https://eadv.org/wp-content/uploads/2024/08/Web_CNG24-Programme-Booklet.pdf?ver=1724936685" TargetMode="External"/><Relationship Id="rId131" Type="http://schemas.openxmlformats.org/officeDocument/2006/relationships/hyperlink" Target="https://badannualmeeting.co.uk/wp-content/PDF-Flip/BAD-Final-Programme-2023.html" TargetMode="External"/><Relationship Id="rId327" Type="http://schemas.openxmlformats.org/officeDocument/2006/relationships/hyperlink" Target="https://badannualmeeting.co.uk/wp-content/PDF-Flip/BAD-Final-Programme-2024.html" TargetMode="External"/><Relationship Id="rId369" Type="http://schemas.openxmlformats.org/officeDocument/2006/relationships/hyperlink" Target="https://badannualmeeting.co.uk/wp-content/uploads/2021/05/BAD-Final-Programme-2020-20.5.21.pdf" TargetMode="External"/><Relationship Id="rId534" Type="http://schemas.openxmlformats.org/officeDocument/2006/relationships/hyperlink" Target="https://badannualmeeting.co.uk/wp-content/uploads/2018/10/BAD-FINAL-PROGRAMME-10.pdf" TargetMode="External"/><Relationship Id="rId576" Type="http://schemas.openxmlformats.org/officeDocument/2006/relationships/hyperlink" Target="https://bspad.co.uk/app/uploads/2023/01/BAD-FINAL-PROGRAMME-2016.pdf" TargetMode="External"/><Relationship Id="rId173" Type="http://schemas.openxmlformats.org/officeDocument/2006/relationships/hyperlink" Target="https://badannualmeeting.co.uk/wp-content/uploads/2021/05/BAD-Final-Programme-2020-20.5.21.pdf" TargetMode="External"/><Relationship Id="rId229" Type="http://schemas.openxmlformats.org/officeDocument/2006/relationships/hyperlink" Target="https://badannualmeeting.co.uk/wp-content/PDF-Flip/BAD-Final-Programme-2021.html" TargetMode="External"/><Relationship Id="rId380" Type="http://schemas.openxmlformats.org/officeDocument/2006/relationships/hyperlink" Target="https://badannualmeeting.co.uk/wp-content/PDF-Flip/BAD-Final-Programme-2024.html" TargetMode="External"/><Relationship Id="rId436" Type="http://schemas.openxmlformats.org/officeDocument/2006/relationships/hyperlink" Target="https://esdrmeeting.org/wp-content/uploads/2024/09/ESDR2024-E-program.pdf" TargetMode="External"/><Relationship Id="rId601" Type="http://schemas.openxmlformats.org/officeDocument/2006/relationships/hyperlink" Target="https://badannualmeeting.co.uk/wp-content/uploads/2021/05/BAD-Final-Programme-2020-20.5.21.pdf" TargetMode="External"/><Relationship Id="rId240" Type="http://schemas.openxmlformats.org/officeDocument/2006/relationships/hyperlink" Target="https://bspad.co.uk/app/uploads/2023/01/BAD-Programme-2018-final-web-version.pdf" TargetMode="External"/><Relationship Id="rId478" Type="http://schemas.openxmlformats.org/officeDocument/2006/relationships/hyperlink" Target="https://badannualmeeting.co.uk/wp-content/uploads/2019/06/BAD-Final-Programme-2019-for-website-updated.pdf" TargetMode="External"/><Relationship Id="rId35" Type="http://schemas.openxmlformats.org/officeDocument/2006/relationships/hyperlink" Target="https://bspad.co.uk/app/uploads/2023/01/BAD-Programme-2018-final-web-version.pdf" TargetMode="External"/><Relationship Id="rId77" Type="http://schemas.openxmlformats.org/officeDocument/2006/relationships/hyperlink" Target="https://www.espd.info/espd2023/programme" TargetMode="External"/><Relationship Id="rId100" Type="http://schemas.openxmlformats.org/officeDocument/2006/relationships/hyperlink" Target="https://www.eventsforce.net/bad/frontend/reg/tAgendaWebsite.csp?pageID=86200&amp;ef_sel_menu=1272&amp;eventID=282&amp;mode=" TargetMode="External"/><Relationship Id="rId282" Type="http://schemas.openxmlformats.org/officeDocument/2006/relationships/hyperlink" Target="https://www.espd.info/espd2024/congress-programme-2024" TargetMode="External"/><Relationship Id="rId338" Type="http://schemas.openxmlformats.org/officeDocument/2006/relationships/hyperlink" Target="https://badannualmeeting.co.uk/wp-content/PDF-Flip/BAD-Final-Programme-2021.html" TargetMode="External"/><Relationship Id="rId503" Type="http://schemas.openxmlformats.org/officeDocument/2006/relationships/hyperlink" Target="https://badannualmeeting.co.uk/wp-content/PDF-Flip/BAD-Final-Programme-2022.html" TargetMode="External"/><Relationship Id="rId545" Type="http://schemas.openxmlformats.org/officeDocument/2006/relationships/hyperlink" Target="https://cdn.eventsforce.net/files/ef-uip26iq56uzw/website/243/bsid_2018_annual_meeting_programme_web_4.pdf" TargetMode="External"/><Relationship Id="rId587" Type="http://schemas.openxmlformats.org/officeDocument/2006/relationships/hyperlink" Target="https://www.ncpe.ie/wp-content/uploads/2022/11/NCPE-Annual-Symposium-2022-Programme-Sept-update-original-logo.pdf" TargetMode="External"/><Relationship Id="rId8" Type="http://schemas.openxmlformats.org/officeDocument/2006/relationships/hyperlink" Target="https://badannualmeeting.co.uk/wp-content/PDF-Flip/BAD-Final-Programme-2023.html" TargetMode="External"/><Relationship Id="rId142" Type="http://schemas.openxmlformats.org/officeDocument/2006/relationships/hyperlink" Target="https://badannualmeeting.co.uk/wp-content/PDF-Flip/BAD-Final-Programme-2021.html" TargetMode="External"/><Relationship Id="rId184" Type="http://schemas.openxmlformats.org/officeDocument/2006/relationships/hyperlink" Target="https://bspad.co.uk/app/uploads/2023/01/BAD-Programme-2018-final-web-version.pdf" TargetMode="External"/><Relationship Id="rId391" Type="http://schemas.openxmlformats.org/officeDocument/2006/relationships/hyperlink" Target="https://badannualmeeting.co.uk/wp-content/uploads/2021/05/BAD-Final-Programme-2020-20.5.21.pdf" TargetMode="External"/><Relationship Id="rId405" Type="http://schemas.openxmlformats.org/officeDocument/2006/relationships/hyperlink" Target="https://badannualmeeting.co.uk/wp-content/PDF-Flip/BAD-Final-Programme-2022.html" TargetMode="External"/><Relationship Id="rId447" Type="http://schemas.openxmlformats.org/officeDocument/2006/relationships/hyperlink" Target="https://eadvsymposium2023.org/wp-content/uploads/2023/05/EADV-Symposium2023_FinalProgramme.pdf" TargetMode="External"/><Relationship Id="rId612" Type="http://schemas.openxmlformats.org/officeDocument/2006/relationships/hyperlink" Target="http://isir.ru/files/uploaded/Programm_SPb_2016_Eng29062016.pdf" TargetMode="External"/><Relationship Id="rId251" Type="http://schemas.openxmlformats.org/officeDocument/2006/relationships/hyperlink" Target="https://badannualmeeting.co.uk/wp-content/uploads/2021/05/BAD-Final-Programme-2020-20.5.21.pdf" TargetMode="External"/><Relationship Id="rId489" Type="http://schemas.openxmlformats.org/officeDocument/2006/relationships/hyperlink" Target="https://badannualmeeting.co.uk/wp-content/PDF-Flip/BAD-Final-Programme-2023.html" TargetMode="External"/><Relationship Id="rId46" Type="http://schemas.openxmlformats.org/officeDocument/2006/relationships/hyperlink" Target="https://bspad.co.uk/app/uploads/2023/01/BAD-FINAL-PROGRAMME-2016.pdf" TargetMode="External"/><Relationship Id="rId293" Type="http://schemas.openxmlformats.org/officeDocument/2006/relationships/hyperlink" Target="https://bspad.co.uk/app/uploads/2023/01/BAD-Brochure-2017-FOR-WEB-v2.pdf" TargetMode="External"/><Relationship Id="rId307" Type="http://schemas.openxmlformats.org/officeDocument/2006/relationships/hyperlink" Target="https://badannualmeeting.co.uk/wp-content/PDF-Flip/BAD-Final-Programme-2023.html" TargetMode="External"/><Relationship Id="rId349" Type="http://schemas.openxmlformats.org/officeDocument/2006/relationships/hyperlink" Target="https://bspad.co.uk/app/uploads/2023/01/BAD-Programme-2018-final-web-version.pdf" TargetMode="External"/><Relationship Id="rId514" Type="http://schemas.openxmlformats.org/officeDocument/2006/relationships/hyperlink" Target="https://bspad.co.uk/app/uploads/2023/01/BAD-Brochure-2017-FOR-WEB-v2.pdf" TargetMode="External"/><Relationship Id="rId556" Type="http://schemas.openxmlformats.org/officeDocument/2006/relationships/hyperlink" Target="https://badannualmeeting.co.uk/wp-content/PDF-Flip/BAD-Final-Programme-2024.html" TargetMode="External"/><Relationship Id="rId88" Type="http://schemas.openxmlformats.org/officeDocument/2006/relationships/hyperlink" Target="https://www.espd.info/espd2022/espd-2022-programme" TargetMode="External"/><Relationship Id="rId111" Type="http://schemas.openxmlformats.org/officeDocument/2006/relationships/hyperlink" Target="https://www.espd.info/events/past-meetings/espd2019/programme" TargetMode="External"/><Relationship Id="rId153" Type="http://schemas.openxmlformats.org/officeDocument/2006/relationships/hyperlink" Target="https://bspad.co.uk/app/uploads/2023/01/BAD-Programme-2018-final-web-version.pdf" TargetMode="External"/><Relationship Id="rId195" Type="http://schemas.openxmlformats.org/officeDocument/2006/relationships/hyperlink" Target="https://badannualmeeting.co.uk/wp-content/PDF-Flip/BAD-Final-Programme-2021.html" TargetMode="External"/><Relationship Id="rId209" Type="http://schemas.openxmlformats.org/officeDocument/2006/relationships/hyperlink" Target="https://bspad.co.uk/app/uploads/2023/01/BAD-FINAL-PROGRAMME-2016.pdf" TargetMode="External"/><Relationship Id="rId360" Type="http://schemas.openxmlformats.org/officeDocument/2006/relationships/hyperlink" Target="https://badannualmeeting.co.uk/wp-content/PDF-Flip/BAD-Final-Programme-2023.html" TargetMode="External"/><Relationship Id="rId416" Type="http://schemas.openxmlformats.org/officeDocument/2006/relationships/hyperlink" Target="https://badannualmeeting.co.uk/wp-content/uploads/2018/10/BAD-FINAL-PROGRAMME-10.pdf" TargetMode="External"/><Relationship Id="rId598" Type="http://schemas.openxmlformats.org/officeDocument/2006/relationships/hyperlink" Target="https://badannualmeeting.co.uk/wp-content/PDF-Flip/BAD-Final-Programme-2021.html" TargetMode="External"/><Relationship Id="rId220" Type="http://schemas.openxmlformats.org/officeDocument/2006/relationships/hyperlink" Target="https://eadvcongress2023.org/wp-content/uploads/programme/CNG%2023-Full-Programme.pdf" TargetMode="External"/><Relationship Id="rId458" Type="http://schemas.openxmlformats.org/officeDocument/2006/relationships/hyperlink" Target="https://www.eadvsymposium2021.org/wp-content/uploads/2021/04/EADV_Symposium2021.pdf" TargetMode="External"/><Relationship Id="rId623" Type="http://schemas.openxmlformats.org/officeDocument/2006/relationships/hyperlink" Target="https://badannualmeeting.co.uk/wp-content/PDF-Flip/BAD-Final-Programme-2023.html" TargetMode="External"/><Relationship Id="rId15" Type="http://schemas.openxmlformats.org/officeDocument/2006/relationships/hyperlink" Target="https://badannualmeeting.co.uk/wp-content/PDF-Flip/BAD-Final-Programme-2022.html" TargetMode="External"/><Relationship Id="rId57" Type="http://schemas.openxmlformats.org/officeDocument/2006/relationships/hyperlink" Target="https://badannualmeeting.co.uk/wp-content/uploads/2018/10/BAD-FINAL-PROGRAMME-10.pdf" TargetMode="External"/><Relationship Id="rId262" Type="http://schemas.openxmlformats.org/officeDocument/2006/relationships/hyperlink" Target="https://bspad.co.uk/app/uploads/2023/01/BAD-Programme-2018-final-web-version.pdf" TargetMode="External"/><Relationship Id="rId318" Type="http://schemas.openxmlformats.org/officeDocument/2006/relationships/hyperlink" Target="https://badannualmeeting.co.uk/wp-content/PDF-Flip/BAD-Final-Programme-2021.html" TargetMode="External"/><Relationship Id="rId525" Type="http://schemas.openxmlformats.org/officeDocument/2006/relationships/hyperlink" Target="https://badannualmeeting.co.uk/wp-content/uploads/2019/06/BAD-Final-Programme-2019-for-website-updated.pdf" TargetMode="External"/><Relationship Id="rId567" Type="http://schemas.openxmlformats.org/officeDocument/2006/relationships/hyperlink" Target="https://bspad.co.uk/app/uploads/2023/01/BAD-Brochure-2017-FOR-WEB-v2.pdf" TargetMode="External"/><Relationship Id="rId99" Type="http://schemas.openxmlformats.org/officeDocument/2006/relationships/hyperlink" Target="https://badannualmeeting.co.uk/wp-content/uploads/2021/05/BAD-Final-Programme-2020-20.5.21.pdf" TargetMode="External"/><Relationship Id="rId122" Type="http://schemas.openxmlformats.org/officeDocument/2006/relationships/hyperlink" Target="https://aedv.es/wp-content/uploads/2015/07/BAD-FINAL-ANNOUNCEMENT-2015.pdf" TargetMode="External"/><Relationship Id="rId164" Type="http://schemas.openxmlformats.org/officeDocument/2006/relationships/hyperlink" Target="https://badannualmeeting.co.uk/wp-content/PDF-Flip/BAD-Final-Programme-2024.html" TargetMode="External"/><Relationship Id="rId371" Type="http://schemas.openxmlformats.org/officeDocument/2006/relationships/hyperlink" Target="https://badannualmeeting.co.uk/wp-content/uploads/2019/06/BAD-Final-Programme-2019-for-website-updated.pdf" TargetMode="External"/><Relationship Id="rId427" Type="http://schemas.openxmlformats.org/officeDocument/2006/relationships/hyperlink" Target="https://bspad.co.uk/app/uploads/2023/01/BAD-FINAL-PROGRAMME-2016.pdf" TargetMode="External"/><Relationship Id="rId469" Type="http://schemas.openxmlformats.org/officeDocument/2006/relationships/hyperlink" Target="https://na.eventscloud.com/file_uploads/de33a726421eb4ba1d013d2e4854560d_PreliminaryProgramme29.09.2015.pdf" TargetMode="External"/><Relationship Id="rId634" Type="http://schemas.openxmlformats.org/officeDocument/2006/relationships/hyperlink" Target="https://2022sidannualmeeting.org/wp-content/uploads/2022/05/SID_Portland_Book-2022_Final_8web.pdf" TargetMode="External"/><Relationship Id="rId26" Type="http://schemas.openxmlformats.org/officeDocument/2006/relationships/hyperlink" Target="https://badannualmeeting.co.uk/wp-content/uploads/2019/06/BAD-Final-Programme-2019-for-website-updated.pdf" TargetMode="External"/><Relationship Id="rId231" Type="http://schemas.openxmlformats.org/officeDocument/2006/relationships/hyperlink" Target="https://www.irishdermatologists.ie/events/detail/spring-meeting-2021" TargetMode="External"/><Relationship Id="rId273" Type="http://schemas.openxmlformats.org/officeDocument/2006/relationships/hyperlink" Target="https://badannualmeeting.co.uk/wp-content/uploads/2018/10/BAD-FINAL-PROGRAMME-10.pdf" TargetMode="External"/><Relationship Id="rId329" Type="http://schemas.openxmlformats.org/officeDocument/2006/relationships/hyperlink" Target="https://badannualmeeting.co.uk/wp-content/PDF-Flip/BAD-Final-Programme-2024.html" TargetMode="External"/><Relationship Id="rId480" Type="http://schemas.openxmlformats.org/officeDocument/2006/relationships/hyperlink" Target="https://bspad.co.uk/app/uploads/2023/01/BAD-Programme-2018-final-web-version.pdf" TargetMode="External"/><Relationship Id="rId536" Type="http://schemas.openxmlformats.org/officeDocument/2006/relationships/hyperlink" Target="https://www.bsid.org.uk/wp-content/uploads/2023/03/BSID-Annual-Meeting-2023-_Final-Programme190323.pdf" TargetMode="External"/><Relationship Id="rId68" Type="http://schemas.openxmlformats.org/officeDocument/2006/relationships/hyperlink" Target="https://badannualmeeting.co.uk/wp-content/PDF-Flip/BAD-Final-Programme-2024.html" TargetMode="External"/><Relationship Id="rId133" Type="http://schemas.openxmlformats.org/officeDocument/2006/relationships/hyperlink" Target="https://badannualmeeting.co.uk/wp-content/PDF-Flip/BAD-Final-Programme-2022.html" TargetMode="External"/><Relationship Id="rId175" Type="http://schemas.openxmlformats.org/officeDocument/2006/relationships/hyperlink" Target="https://cutaneousallergy.org/meetings-courses/page/2/" TargetMode="External"/><Relationship Id="rId340" Type="http://schemas.openxmlformats.org/officeDocument/2006/relationships/hyperlink" Target="https://badannualmeeting.co.uk/wp-content/uploads/2021/05/BAD-Final-Programme-2020-20.5.21.pdf" TargetMode="External"/><Relationship Id="rId578" Type="http://schemas.openxmlformats.org/officeDocument/2006/relationships/hyperlink" Target="https://badannualmeeting.co.uk/wp-content/PDF-Flip/BAD-Final-Programme-2021.html" TargetMode="External"/><Relationship Id="rId200" Type="http://schemas.openxmlformats.org/officeDocument/2006/relationships/hyperlink" Target="https://badannualmeeting.co.uk/wp-content/uploads/2019/06/BAD-Final-Programme-2019-for-website-updated.pdf" TargetMode="External"/><Relationship Id="rId382" Type="http://schemas.openxmlformats.org/officeDocument/2006/relationships/hyperlink" Target="https://www.irishdermatologists.ie/events/detail/spring-meeting-2024" TargetMode="External"/><Relationship Id="rId438" Type="http://schemas.openxmlformats.org/officeDocument/2006/relationships/hyperlink" Target="https://isad.org/events/13th-georg-rajka-symposium-gdansk-2023/programme" TargetMode="External"/><Relationship Id="rId603" Type="http://schemas.openxmlformats.org/officeDocument/2006/relationships/hyperlink" Target="https://bspad.co.uk/app/uploads/2023/01/BAD-Programme-2018-final-web-version.pdf" TargetMode="External"/><Relationship Id="rId242" Type="http://schemas.openxmlformats.org/officeDocument/2006/relationships/hyperlink" Target="https://bspad.co.uk/app/uploads/2023/01/BAD-FINAL-PROGRAMME-2016.pdf" TargetMode="External"/><Relationship Id="rId284" Type="http://schemas.openxmlformats.org/officeDocument/2006/relationships/hyperlink" Target="https://www.espd.info/espd2024/congress-programme-2024" TargetMode="External"/><Relationship Id="rId491" Type="http://schemas.openxmlformats.org/officeDocument/2006/relationships/hyperlink" Target="https://badannualmeeting.co.uk/wp-content/PDF-Flip/BAD-Final-Programme-2021.html" TargetMode="External"/><Relationship Id="rId505" Type="http://schemas.openxmlformats.org/officeDocument/2006/relationships/hyperlink" Target="https://esdrmeeting.org/wp-content/uploads/2021/09/esdr2021-programme-book-a4-FinalVersion.pdf" TargetMode="External"/><Relationship Id="rId37" Type="http://schemas.openxmlformats.org/officeDocument/2006/relationships/hyperlink" Target="https://bspad.co.uk/app/uploads/2023/01/BAD-Programme-2018-final-web-version.pdf" TargetMode="External"/><Relationship Id="rId79" Type="http://schemas.openxmlformats.org/officeDocument/2006/relationships/hyperlink" Target="https://www.edf-meeting.com/uploads/attachments/clfw5aqrj01mcv2jrxxaisccr-programm-edf2023-compressed.pdf" TargetMode="External"/><Relationship Id="rId102" Type="http://schemas.openxmlformats.org/officeDocument/2006/relationships/hyperlink" Target="https://badannualmeeting.co.uk/wp-content/uploads/2019/06/BAD-Final-Programme-2019-for-website-updated.pdf" TargetMode="External"/><Relationship Id="rId144" Type="http://schemas.openxmlformats.org/officeDocument/2006/relationships/hyperlink" Target="https://badannualmeeting.co.uk/wp-content/uploads/2021/05/BAD-Final-Programme-2020-20.5.21.pdf" TargetMode="External"/><Relationship Id="rId547" Type="http://schemas.openxmlformats.org/officeDocument/2006/relationships/hyperlink" Target="https://bspad.co.uk/app/uploads/2023/01/BAD-FINAL-PROGRAMME-2016.pdf" TargetMode="External"/><Relationship Id="rId589" Type="http://schemas.openxmlformats.org/officeDocument/2006/relationships/hyperlink" Target="https://badannualmeeting.co.uk/wp-content/PDF-Flip/BAD-Final-Programme-2023.html" TargetMode="External"/><Relationship Id="rId90" Type="http://schemas.openxmlformats.org/officeDocument/2006/relationships/hyperlink" Target="https://wcpd2021.com/wp-content/uploads/2021/09/WCPD2021-FINAL-PROGRAMMEv3.pdf" TargetMode="External"/><Relationship Id="rId186" Type="http://schemas.openxmlformats.org/officeDocument/2006/relationships/hyperlink" Target="https://bspad.co.uk/app/uploads/2023/01/BAD-Brochure-2017-FOR-WEB-v2.pdf" TargetMode="External"/><Relationship Id="rId351" Type="http://schemas.openxmlformats.org/officeDocument/2006/relationships/hyperlink" Target="https://bspad.co.uk/app/uploads/2023/01/BAD-FINAL-PROGRAMME-2016.pdf" TargetMode="External"/><Relationship Id="rId393" Type="http://schemas.openxmlformats.org/officeDocument/2006/relationships/hyperlink" Target="https://bspad.co.uk/app/uploads/2023/01/BSPD-Programme-2019.pdf" TargetMode="External"/><Relationship Id="rId407" Type="http://schemas.openxmlformats.org/officeDocument/2006/relationships/hyperlink" Target="https://badannualmeeting.co.uk/wp-content/PDF-Flip/BAD-Final-Programme-2021.html" TargetMode="External"/><Relationship Id="rId449" Type="http://schemas.openxmlformats.org/officeDocument/2006/relationships/hyperlink" Target="https://eadvcongress2023.org/wp-content/uploads/programme/CNG%2023-Full-Programme.pdf" TargetMode="External"/><Relationship Id="rId614" Type="http://schemas.openxmlformats.org/officeDocument/2006/relationships/hyperlink" Target="http://isir.ru/files/uploaded/Programm_SPb_2016_Eng29062016.pdf" TargetMode="External"/><Relationship Id="rId211" Type="http://schemas.openxmlformats.org/officeDocument/2006/relationships/hyperlink" Target="https://www.icd2025rome.org/interactive-program/" TargetMode="External"/><Relationship Id="rId253" Type="http://schemas.openxmlformats.org/officeDocument/2006/relationships/hyperlink" Target="https://badannualmeeting.co.uk/wp-content/uploads/2021/05/BAD-Final-Programme-2020-20.5.21.pdf" TargetMode="External"/><Relationship Id="rId295" Type="http://schemas.openxmlformats.org/officeDocument/2006/relationships/hyperlink" Target="https://bspad.co.uk/app/uploads/2023/01/BAD-Brochure-2017-FOR-WEB-v2.pdf" TargetMode="External"/><Relationship Id="rId309" Type="http://schemas.openxmlformats.org/officeDocument/2006/relationships/hyperlink" Target="https://eadvcongress2023.org/wp-content/uploads/programme/CNG%2023-Full-Programme.pdf" TargetMode="External"/><Relationship Id="rId460" Type="http://schemas.openxmlformats.org/officeDocument/2006/relationships/hyperlink" Target="https://isad.org/events/isad-2020/programme" TargetMode="External"/><Relationship Id="rId516" Type="http://schemas.openxmlformats.org/officeDocument/2006/relationships/hyperlink" Target="https://www.eadvcongress2021.org/index.php/home/scientific/scientific-programme/" TargetMode="External"/><Relationship Id="rId48" Type="http://schemas.openxmlformats.org/officeDocument/2006/relationships/hyperlink" Target="https://bspad.co.uk/app/uploads/2023/01/BAD-FINAL-PROGRAMME-2016.pdf" TargetMode="External"/><Relationship Id="rId113" Type="http://schemas.openxmlformats.org/officeDocument/2006/relationships/hyperlink" Target="https://bspad.co.uk/app/uploads/2023/01/BAD-Brochure-2017-FOR-WEB-v2.pdf" TargetMode="External"/><Relationship Id="rId320" Type="http://schemas.openxmlformats.org/officeDocument/2006/relationships/hyperlink" Target="https://badannualmeeting.co.uk/wp-content/PDF-Flip/BAD-Final-Programme-2021.html" TargetMode="External"/><Relationship Id="rId558" Type="http://schemas.openxmlformats.org/officeDocument/2006/relationships/hyperlink" Target="https://badannualmeeting.co.uk/wp-content/PDF-Flip/BAD-Final-Programme-2024.html" TargetMode="External"/><Relationship Id="rId155" Type="http://schemas.openxmlformats.org/officeDocument/2006/relationships/hyperlink" Target="https://bspad.co.uk/app/uploads/2023/01/BAD-Brochure-2017-FOR-WEB-v2.pdf" TargetMode="External"/><Relationship Id="rId197" Type="http://schemas.openxmlformats.org/officeDocument/2006/relationships/hyperlink" Target="https://badannualmeeting.co.uk/wp-content/PDF-Flip/BAD-Final-Programme-2021.html" TargetMode="External"/><Relationship Id="rId362" Type="http://schemas.openxmlformats.org/officeDocument/2006/relationships/hyperlink" Target="https://badannualmeeting.co.uk/wp-content/PDF-Flip/BAD-Final-Programme-2022.html" TargetMode="External"/><Relationship Id="rId418" Type="http://schemas.openxmlformats.org/officeDocument/2006/relationships/hyperlink" Target="https://badannualmeeting.co.uk/wp-content/uploads/2018/10/BAD-FINAL-PROGRAMME-08-Final-version.pdf" TargetMode="External"/><Relationship Id="rId625" Type="http://schemas.openxmlformats.org/officeDocument/2006/relationships/hyperlink" Target="https://esdrmeeting.org/wp-content/uploads/2021/09/esdr2021-programme-book-a4-FinalVersion.pdf" TargetMode="External"/><Relationship Id="rId222" Type="http://schemas.openxmlformats.org/officeDocument/2006/relationships/hyperlink" Target="https://eadvcongress2023.org/wp-content/uploads/programme/CNG%2023-Full-Programme.pdf" TargetMode="External"/><Relationship Id="rId264" Type="http://schemas.openxmlformats.org/officeDocument/2006/relationships/hyperlink" Target="https://bspad.co.uk/app/uploads/2023/01/BAD-Programme-2018-final-web-version.pdf" TargetMode="External"/><Relationship Id="rId471" Type="http://schemas.openxmlformats.org/officeDocument/2006/relationships/hyperlink" Target="https://badannualmeeting.co.uk/wp-content/PDF-Flip/BAD-Final-Programme-2024.html" TargetMode="External"/><Relationship Id="rId17" Type="http://schemas.openxmlformats.org/officeDocument/2006/relationships/hyperlink" Target="https://badannualmeeting.co.uk/wp-content/PDF-Flip/BAD-Final-Programme-2021.html" TargetMode="External"/><Relationship Id="rId59" Type="http://schemas.openxmlformats.org/officeDocument/2006/relationships/hyperlink" Target="https://badannualmeeting.co.uk/wp-content/uploads/2018/10/BAD-FINAL-PROGRAMME-08-Final-version.pdf" TargetMode="External"/><Relationship Id="rId124" Type="http://schemas.openxmlformats.org/officeDocument/2006/relationships/hyperlink" Target="https://badannualmeeting.co.uk/wp-content/uploads/2018/10/BAD-FINAL-PROGRAMME-10.pdf" TargetMode="External"/><Relationship Id="rId527" Type="http://schemas.openxmlformats.org/officeDocument/2006/relationships/hyperlink" Target="https://bspad.co.uk/app/uploads/2023/01/BAD-Programme-2018-final-web-version.pdf" TargetMode="External"/><Relationship Id="rId569" Type="http://schemas.openxmlformats.org/officeDocument/2006/relationships/hyperlink" Target="https://aedv.es/wp-content/uploads/2015/07/BAD-FINAL-ANNOUNCEMENT-2015.pdf" TargetMode="External"/><Relationship Id="rId70" Type="http://schemas.openxmlformats.org/officeDocument/2006/relationships/hyperlink" Target="https://www.issva.org/UserFiles/file/ISSVAWC24ProgramBook.pdf" TargetMode="External"/><Relationship Id="rId166" Type="http://schemas.openxmlformats.org/officeDocument/2006/relationships/hyperlink" Target="https://abbey.eventsair.com/AbbeyEventApp/pcdsi-2024/programme/Agenda" TargetMode="External"/><Relationship Id="rId331" Type="http://schemas.openxmlformats.org/officeDocument/2006/relationships/hyperlink" Target="https://badannualmeeting.co.uk/wp-content/PDF-Flip/BAD-Final-Programme-2024.html" TargetMode="External"/><Relationship Id="rId373" Type="http://schemas.openxmlformats.org/officeDocument/2006/relationships/hyperlink" Target="https://bspad.co.uk/app/uploads/2023/01/BAD-Programme-2018-final-web-version.pdf" TargetMode="External"/><Relationship Id="rId429" Type="http://schemas.openxmlformats.org/officeDocument/2006/relationships/hyperlink" Target="https://isad.org/events/14th-georg-rajka-symposium-isad-2024-doha?date=202402061229" TargetMode="External"/><Relationship Id="rId580" Type="http://schemas.openxmlformats.org/officeDocument/2006/relationships/hyperlink" Target="https://psoriasisg2c.com/programme/" TargetMode="External"/><Relationship Id="rId636" Type="http://schemas.openxmlformats.org/officeDocument/2006/relationships/hyperlink" Target="https://cdn.eventsforce.net/files/ef-uip26iq56uzw/website/298/bsid_2021_scientific_programme_final_a.pdf" TargetMode="External"/><Relationship Id="rId1" Type="http://schemas.openxmlformats.org/officeDocument/2006/relationships/hyperlink" Target="https://badannualmeeting.co.uk/wp-content/PDF-Flip/BAD-Final-Programme-2024.html" TargetMode="External"/><Relationship Id="rId233" Type="http://schemas.openxmlformats.org/officeDocument/2006/relationships/hyperlink" Target="https://badannualmeeting.co.uk/wp-content/uploads/2021/05/BAD-Final-Programme-2020-20.5.21.pdf" TargetMode="External"/><Relationship Id="rId440" Type="http://schemas.openxmlformats.org/officeDocument/2006/relationships/hyperlink" Target="https://isad.org/events/13th-georg-rajka-symposium-gdansk-2023/programme" TargetMode="External"/><Relationship Id="rId28" Type="http://schemas.openxmlformats.org/officeDocument/2006/relationships/hyperlink" Target="https://badannualmeeting.co.uk/wp-content/uploads/2019/06/BAD-Final-Programme-2019-for-website-updated.pdf" TargetMode="External"/><Relationship Id="rId275" Type="http://schemas.openxmlformats.org/officeDocument/2006/relationships/hyperlink" Target="https://badannualmeeting.co.uk/wp-content/uploads/2018/10/BAD-FINAL-PROGRAMME-08-Final-version.pdf" TargetMode="External"/><Relationship Id="rId300" Type="http://schemas.openxmlformats.org/officeDocument/2006/relationships/hyperlink" Target="https://badannualmeeting.co.uk/wp-content/uploads/2018/10/BAD-FINAL-PROGRAMME-08-Final-version.pdf" TargetMode="External"/><Relationship Id="rId482" Type="http://schemas.openxmlformats.org/officeDocument/2006/relationships/hyperlink" Target="https://bspad.co.uk/app/uploads/2023/01/BAD-Brochure-2017-FOR-WEB-v2.pdf" TargetMode="External"/><Relationship Id="rId538" Type="http://schemas.openxmlformats.org/officeDocument/2006/relationships/hyperlink" Target="https://cdn.eventsforce.net/files/ef-uip26iq56uzw/website/298/bsid_2021_scientific_programme_final_a.pdf" TargetMode="External"/><Relationship Id="rId81" Type="http://schemas.openxmlformats.org/officeDocument/2006/relationships/hyperlink" Target="https://esdrmeeting.org/wp-content/uploads/2022/09/ESDR-ProgramBook.pdf" TargetMode="External"/><Relationship Id="rId135" Type="http://schemas.openxmlformats.org/officeDocument/2006/relationships/hyperlink" Target="https://badannualmeeting.co.uk/wp-content/PDF-Flip/BAD-Final-Programme-2022.html" TargetMode="External"/><Relationship Id="rId177" Type="http://schemas.openxmlformats.org/officeDocument/2006/relationships/hyperlink" Target="https://badannualmeeting.co.uk/wp-content/uploads/2019/06/BAD-Final-Programme-2019-for-website-updated.pdf" TargetMode="External"/><Relationship Id="rId342" Type="http://schemas.openxmlformats.org/officeDocument/2006/relationships/hyperlink" Target="https://badannualmeeting.co.uk/wp-content/uploads/2021/05/BAD-Final-Programme-2020-20.5.21.pdf" TargetMode="External"/><Relationship Id="rId384" Type="http://schemas.openxmlformats.org/officeDocument/2006/relationships/hyperlink" Target="https://esdrmeeting.org/wp-content/uploads/2022/09/ESDR-ProgramBook.pdf" TargetMode="External"/><Relationship Id="rId591" Type="http://schemas.openxmlformats.org/officeDocument/2006/relationships/hyperlink" Target="https://badannualmeeting.co.uk/wp-content/PDF-Flip/BAD-Final-Programme-2023.html" TargetMode="External"/><Relationship Id="rId605" Type="http://schemas.openxmlformats.org/officeDocument/2006/relationships/hyperlink" Target="https://aedv.es/wp-content/uploads/2015/07/BAD-FINAL-ANNOUNCEMENT-2015.pdf" TargetMode="External"/><Relationship Id="rId202" Type="http://schemas.openxmlformats.org/officeDocument/2006/relationships/hyperlink" Target="https://bspad.co.uk/app/uploads/2023/01/BAD-Brochure-2017-FOR-WEB-v2.pdf" TargetMode="External"/><Relationship Id="rId244" Type="http://schemas.openxmlformats.org/officeDocument/2006/relationships/hyperlink" Target="https://aedv.es/wp-content/uploads/2015/07/BAD-FINAL-ANNOUNCEMENT-2015.pdf" TargetMode="External"/><Relationship Id="rId39" Type="http://schemas.openxmlformats.org/officeDocument/2006/relationships/hyperlink" Target="https://bspad.co.uk/app/uploads/2023/01/BAD-Programme-2018-final-web-version.pdf" TargetMode="External"/><Relationship Id="rId286" Type="http://schemas.openxmlformats.org/officeDocument/2006/relationships/hyperlink" Target="https://www.espd.info/espd2023/programme" TargetMode="External"/><Relationship Id="rId451" Type="http://schemas.openxmlformats.org/officeDocument/2006/relationships/hyperlink" Target="https://esdrmeeting.org/wp-content/uploads/2022/09/ESDR-ProgramBook.pdf" TargetMode="External"/><Relationship Id="rId493" Type="http://schemas.openxmlformats.org/officeDocument/2006/relationships/hyperlink" Target="https://badannualmeeting.co.uk/wp-content/uploads/2019/06/BAD-Final-Programme-2019-for-website-updated.pdf" TargetMode="External"/><Relationship Id="rId507" Type="http://schemas.openxmlformats.org/officeDocument/2006/relationships/hyperlink" Target="https://badannualmeeting.co.uk/wp-content/uploads/2019/06/BAD-Final-Programme-2019-for-website-updated.pdf" TargetMode="External"/><Relationship Id="rId549" Type="http://schemas.openxmlformats.org/officeDocument/2006/relationships/hyperlink" Target="https://bspad.co.uk/app/uploads/2023/01/BAD-FINAL-PROGRAMME-2016.pdf" TargetMode="External"/><Relationship Id="rId50" Type="http://schemas.openxmlformats.org/officeDocument/2006/relationships/hyperlink" Target="https://bspad.co.uk/app/uploads/2023/01/BAD-FINAL-PROGRAMME-2016.pdf" TargetMode="External"/><Relationship Id="rId104" Type="http://schemas.openxmlformats.org/officeDocument/2006/relationships/hyperlink" Target="https://badannualmeeting.co.uk/wp-content/uploads/2019/06/BAD-Final-Programme-2019-for-website-updated.pdf" TargetMode="External"/><Relationship Id="rId146" Type="http://schemas.openxmlformats.org/officeDocument/2006/relationships/hyperlink" Target="https://badannualmeeting.co.uk/wp-content/uploads/2021/05/BAD-Final-Programme-2020-20.5.21.pdf" TargetMode="External"/><Relationship Id="rId188" Type="http://schemas.openxmlformats.org/officeDocument/2006/relationships/hyperlink" Target="https://badannualmeeting.co.uk/wp-content/PDF-Flip/BAD-Final-Programme-2023.html" TargetMode="External"/><Relationship Id="rId311" Type="http://schemas.openxmlformats.org/officeDocument/2006/relationships/hyperlink" Target="https://esdrmeeting.org/wp-content/uploads/2022/09/ESDR-ProgramBook.pdf" TargetMode="External"/><Relationship Id="rId353" Type="http://schemas.openxmlformats.org/officeDocument/2006/relationships/hyperlink" Target="https://bspad.co.uk/app/uploads/2023/01/BAD-FINAL-PROGRAMME-2016.pdf" TargetMode="External"/><Relationship Id="rId395" Type="http://schemas.openxmlformats.org/officeDocument/2006/relationships/hyperlink" Target="https://bspad.co.uk/app/uploads/2023/01/BAD-Brochure-2017-FOR-WEB-v2.pdf" TargetMode="External"/><Relationship Id="rId409" Type="http://schemas.openxmlformats.org/officeDocument/2006/relationships/hyperlink" Target="https://badannualmeeting.co.uk/wp-content/uploads/2021/05/BAD-Final-Programme-2020-20.5.21.pdf" TargetMode="External"/><Relationship Id="rId560" Type="http://schemas.openxmlformats.org/officeDocument/2006/relationships/hyperlink" Target="https://badannualmeeting.co.uk/wp-content/PDF-Flip/BAD-Final-Programme-2023.html" TargetMode="External"/><Relationship Id="rId92" Type="http://schemas.openxmlformats.org/officeDocument/2006/relationships/hyperlink" Target="https://wcpd2021.com/wp-content/uploads/2021/09/WCPD2021-FINAL-PROGRAMMEv3.pdf" TargetMode="External"/><Relationship Id="rId213" Type="http://schemas.openxmlformats.org/officeDocument/2006/relationships/hyperlink" Target="https://eadv.org/wp-content/uploads/2024/08/Web_CNG24-Programme-Booklet.pdf?ver=1724936685" TargetMode="External"/><Relationship Id="rId420" Type="http://schemas.openxmlformats.org/officeDocument/2006/relationships/hyperlink" Target="https://badannualmeeting.co.uk/wp-content/uploads/2018/10/BAD-FINAL-PROGRAMME-08-Final-version.pdf" TargetMode="External"/><Relationship Id="rId616" Type="http://schemas.openxmlformats.org/officeDocument/2006/relationships/hyperlink" Target="https://static1.squarespace.com/static/5c1078071137a62b3c589cf2/t/5c158fca032be42f6126afbc/1544916938808/Nemacolin2014.pdf" TargetMode="External"/><Relationship Id="rId255" Type="http://schemas.openxmlformats.org/officeDocument/2006/relationships/hyperlink" Target="https://badannualmeeting.co.uk/wp-content/uploads/2019/06/BAD-Final-Programme-2019-for-website-updated.pdf" TargetMode="External"/><Relationship Id="rId297" Type="http://schemas.openxmlformats.org/officeDocument/2006/relationships/hyperlink" Target="https://aedv.es/wp-content/uploads/2015/07/BAD-FINAL-ANNOUNCEMENT-2015.pdf" TargetMode="External"/><Relationship Id="rId462" Type="http://schemas.openxmlformats.org/officeDocument/2006/relationships/hyperlink" Target="https://www.wcd2019milan-dl.org/news-from-wcd2019/wcd-final-programme-WEB.pdf" TargetMode="External"/><Relationship Id="rId518" Type="http://schemas.openxmlformats.org/officeDocument/2006/relationships/hyperlink" Target="https://badannualmeeting.co.uk/wp-content/uploads/2018/10/BAD-FINAL-PROGRAMME-10.pdf" TargetMode="External"/><Relationship Id="rId115" Type="http://schemas.openxmlformats.org/officeDocument/2006/relationships/hyperlink" Target="https://bspad.co.uk/app/uploads/2023/01/BAD-FINAL-PROGRAMME-2016.pdf" TargetMode="External"/><Relationship Id="rId157" Type="http://schemas.openxmlformats.org/officeDocument/2006/relationships/hyperlink" Target="https://aedv.es/wp-content/uploads/2015/07/BAD-FINAL-ANNOUNCEMENT-2015.pdf" TargetMode="External"/><Relationship Id="rId322" Type="http://schemas.openxmlformats.org/officeDocument/2006/relationships/hyperlink" Target="https://bspad.co.uk/app/uploads/2023/01/BAD-Brochure-2017-FOR-WEB-v2.pdf" TargetMode="External"/><Relationship Id="rId364" Type="http://schemas.openxmlformats.org/officeDocument/2006/relationships/hyperlink" Target="https://badannualmeeting.co.uk/wp-content/PDF-Flip/BAD-Final-Programme-2022.html" TargetMode="External"/><Relationship Id="rId61" Type="http://schemas.openxmlformats.org/officeDocument/2006/relationships/hyperlink" Target="https://badannualmeeting.co.uk/wp-content/uploads/2018/10/BAD-FINAL-PROGRAMME-08-Final-version.pdf" TargetMode="External"/><Relationship Id="rId199" Type="http://schemas.openxmlformats.org/officeDocument/2006/relationships/hyperlink" Target="https://badannualmeeting.co.uk/wp-content/uploads/2021/05/BAD-Final-Programme-2020-20.5.21.pdf" TargetMode="External"/><Relationship Id="rId571" Type="http://schemas.openxmlformats.org/officeDocument/2006/relationships/hyperlink" Target="https://badannualmeeting.co.uk/wp-content/uploads/2019/06/BAD-Final-Programme-2019-for-website-updated.pdf" TargetMode="External"/><Relationship Id="rId627" Type="http://schemas.openxmlformats.org/officeDocument/2006/relationships/hyperlink" Target="https://badannualmeeting.co.uk/wp-content/uploads/2019/06/BAD-Final-Programme-2019-for-website-updated.pdf" TargetMode="External"/><Relationship Id="rId19" Type="http://schemas.openxmlformats.org/officeDocument/2006/relationships/hyperlink" Target="https://eadvapps.m-anage.com/eadvvirtual2020/en-GB/PublicProgram?pProgramGrade=Scientific" TargetMode="External"/><Relationship Id="rId224" Type="http://schemas.openxmlformats.org/officeDocument/2006/relationships/hyperlink" Target="https://eadvcongress2023.org/wp-content/uploads/programme/CNG%2023-Full-Programme.pdf" TargetMode="External"/><Relationship Id="rId266" Type="http://schemas.openxmlformats.org/officeDocument/2006/relationships/hyperlink" Target="https://bspad.co.uk/app/uploads/2023/01/BAD-FINAL-PROGRAMME-2016.pdf" TargetMode="External"/><Relationship Id="rId431" Type="http://schemas.openxmlformats.org/officeDocument/2006/relationships/hyperlink" Target="https://isad.org/events/14th-georg-rajka-symposium-isad-2024-doha?date=202402061229" TargetMode="External"/><Relationship Id="rId473" Type="http://schemas.openxmlformats.org/officeDocument/2006/relationships/hyperlink" Target="https://badannualmeeting.co.uk/wp-content/PDF-Flip/BAD-Final-Programme-2024.html" TargetMode="External"/><Relationship Id="rId529" Type="http://schemas.openxmlformats.org/officeDocument/2006/relationships/hyperlink" Target="https://bspad.co.uk/app/uploads/2023/01/BAD-Brochure-2017-FOR-WEB-v2.pdf" TargetMode="External"/><Relationship Id="rId30" Type="http://schemas.openxmlformats.org/officeDocument/2006/relationships/hyperlink" Target="https://www.wcd2019milan-dl.org/news-from-wcd2019/wcd-final-programme-WEB.pdf" TargetMode="External"/><Relationship Id="rId126" Type="http://schemas.openxmlformats.org/officeDocument/2006/relationships/hyperlink" Target="https://badannualmeeting.co.uk/wp-content/uploads/2018/10/FINAL-PROGRAMME-2007.pdf" TargetMode="External"/><Relationship Id="rId168" Type="http://schemas.openxmlformats.org/officeDocument/2006/relationships/hyperlink" Target="https://badannualmeeting.co.uk/wp-content/PDF-Flip/BAD-Final-Programme-2023.html" TargetMode="External"/><Relationship Id="rId333" Type="http://schemas.openxmlformats.org/officeDocument/2006/relationships/hyperlink" Target="https://badannualmeeting.co.uk/wp-content/PDF-Flip/BAD-Final-Programme-2024.html" TargetMode="External"/><Relationship Id="rId540" Type="http://schemas.openxmlformats.org/officeDocument/2006/relationships/hyperlink" Target="https://www.eventsforce.net/bad/frontend/reg/tAgendaWebsite.csp?pageID=86200&amp;ef_sel_menu=1272&amp;eventID=282&amp;mode=" TargetMode="External"/><Relationship Id="rId72" Type="http://schemas.openxmlformats.org/officeDocument/2006/relationships/hyperlink" Target="https://www.espd.info/espd2024/congress-programme-2024" TargetMode="External"/><Relationship Id="rId375" Type="http://schemas.openxmlformats.org/officeDocument/2006/relationships/hyperlink" Target="https://bspad.co.uk/app/uploads/2023/01/BAD-Programme-2018-final-web-version.pdf" TargetMode="External"/><Relationship Id="rId582" Type="http://schemas.openxmlformats.org/officeDocument/2006/relationships/hyperlink" Target="https://esdrmeeting.org/wp-content/uploads/2022/09/ESDR-ProgramBook.pdf" TargetMode="External"/><Relationship Id="rId638" Type="http://schemas.openxmlformats.org/officeDocument/2006/relationships/hyperlink" Target="https://bspad.co.uk/app/uploads/2023/01/BAD-FINAL-PROGRAMME-2016.pdf" TargetMode="External"/><Relationship Id="rId3" Type="http://schemas.openxmlformats.org/officeDocument/2006/relationships/hyperlink" Target="https://badannualmeeting.co.uk/wp-content/PDF-Flip/BAD-Final-Programme-2024.html" TargetMode="External"/><Relationship Id="rId235" Type="http://schemas.openxmlformats.org/officeDocument/2006/relationships/hyperlink" Target="https://badannualmeeting.co.uk/wp-content/uploads/2021/05/BAD-Final-Programme-2020-20.5.21.pdf" TargetMode="External"/><Relationship Id="rId277" Type="http://schemas.openxmlformats.org/officeDocument/2006/relationships/hyperlink" Target="https://badannualmeeting.co.uk/wp-content/uploads/2018/10/FINAL-PROGRAMME-2007.pdf" TargetMode="External"/><Relationship Id="rId400" Type="http://schemas.openxmlformats.org/officeDocument/2006/relationships/hyperlink" Target="https://aedv.es/wp-content/uploads/2015/07/BAD-FINAL-ANNOUNCEMENT-2015.pdf" TargetMode="External"/><Relationship Id="rId442" Type="http://schemas.openxmlformats.org/officeDocument/2006/relationships/hyperlink" Target="https://www.wcd2023singapore.org/wp-content/uploads/2023/06/Congress-Programme-29-Final.pdf" TargetMode="External"/><Relationship Id="rId484" Type="http://schemas.openxmlformats.org/officeDocument/2006/relationships/hyperlink" Target="https://bspad.co.uk/app/uploads/2023/01/BAD-FINAL-PROGRAMME-2016.pdf" TargetMode="External"/><Relationship Id="rId137" Type="http://schemas.openxmlformats.org/officeDocument/2006/relationships/hyperlink" Target="https://wcpd2021.com/wp-content/uploads/2021/09/WCPD2021-FINAL-PROGRAMMEv3.pdf" TargetMode="External"/><Relationship Id="rId302" Type="http://schemas.openxmlformats.org/officeDocument/2006/relationships/hyperlink" Target="https://badannualmeeting.co.uk/wp-content/PDF-Flip/BAD-Final-Programme-2024.html" TargetMode="External"/><Relationship Id="rId344" Type="http://schemas.openxmlformats.org/officeDocument/2006/relationships/hyperlink" Target="https://badannualmeeting.co.uk/wp-content/uploads/2019/06/BAD-Final-Programme-2019-for-website-updated.pdf" TargetMode="External"/><Relationship Id="rId41" Type="http://schemas.openxmlformats.org/officeDocument/2006/relationships/hyperlink" Target="https://bspad.co.uk/app/uploads/2023/01/BAD-Brochure-2017-FOR-WEB-v2.pdf" TargetMode="External"/><Relationship Id="rId83" Type="http://schemas.openxmlformats.org/officeDocument/2006/relationships/hyperlink" Target="https://esdrmeeting.org/wp-content/uploads/2022/09/ESDR-ProgramBook.pdf" TargetMode="External"/><Relationship Id="rId179" Type="http://schemas.openxmlformats.org/officeDocument/2006/relationships/hyperlink" Target="https://badannualmeeting.co.uk/wp-content/uploads/2019/06/BAD-Final-Programme-2019-for-website-updated.pdf" TargetMode="External"/><Relationship Id="rId386" Type="http://schemas.openxmlformats.org/officeDocument/2006/relationships/hyperlink" Target="https://badannualmeeting.co.uk/wp-content/PDF-Flip/BAD-Final-Programme-2022.html" TargetMode="External"/><Relationship Id="rId551" Type="http://schemas.openxmlformats.org/officeDocument/2006/relationships/hyperlink" Target="https://badannualmeeting.co.uk/wp-content/uploads/2018/10/BAD-FINAL-PROGRAMME-08-Final-version.pdf" TargetMode="External"/><Relationship Id="rId593" Type="http://schemas.openxmlformats.org/officeDocument/2006/relationships/hyperlink" Target="https://bspad.co.uk/app/uploads/2023/01/BAD-FINAL-PROGRAMME-2016.pdf" TargetMode="External"/><Relationship Id="rId607" Type="http://schemas.openxmlformats.org/officeDocument/2006/relationships/hyperlink" Target="https://aedv.es/wp-content/uploads/2015/07/BAD-FINAL-ANNOUNCEMENT-2015.pdf" TargetMode="External"/><Relationship Id="rId190" Type="http://schemas.openxmlformats.org/officeDocument/2006/relationships/hyperlink" Target="https://badannualmeeting.co.uk/wp-content/PDF-Flip/BAD-Final-Programme-2022.html" TargetMode="External"/><Relationship Id="rId204" Type="http://schemas.openxmlformats.org/officeDocument/2006/relationships/hyperlink" Target="https://aedv.es/wp-content/uploads/2015/07/BAD-FINAL-ANNOUNCEMENT-2015.pdf" TargetMode="External"/><Relationship Id="rId246" Type="http://schemas.openxmlformats.org/officeDocument/2006/relationships/hyperlink" Target="https://badannualmeeting.co.uk/wp-content/PDF-Flip/BAD-Final-Programme-2023.html" TargetMode="External"/><Relationship Id="rId288" Type="http://schemas.openxmlformats.org/officeDocument/2006/relationships/hyperlink" Target="https://www.espd.info/espd2022/espd-2022-programme" TargetMode="External"/><Relationship Id="rId411" Type="http://schemas.openxmlformats.org/officeDocument/2006/relationships/hyperlink" Target="https://bspad.co.uk/app/uploads/2023/01/BAD-Programme-2018-final-web-version.pdf" TargetMode="External"/><Relationship Id="rId453" Type="http://schemas.openxmlformats.org/officeDocument/2006/relationships/hyperlink" Target="https://esdrmeeting.org/wp-content/uploads/2022/09/ESDR-ProgramBook.pdf" TargetMode="External"/><Relationship Id="rId509" Type="http://schemas.openxmlformats.org/officeDocument/2006/relationships/hyperlink" Target="https://eadvcongress2023.org/wp-content/uploads/programme/CNG%2023-Full-Programme.pdf" TargetMode="External"/><Relationship Id="rId106" Type="http://schemas.openxmlformats.org/officeDocument/2006/relationships/hyperlink" Target="https://www.wcd2019milan-dl.org/news-from-wcd2019/wcd-final-programme-WEB.pdf" TargetMode="External"/><Relationship Id="rId313" Type="http://schemas.openxmlformats.org/officeDocument/2006/relationships/hyperlink" Target="https://badannualmeeting.co.uk/wp-content/PDF-Flip/BAD-Final-Programme-2022.html" TargetMode="External"/><Relationship Id="rId495" Type="http://schemas.openxmlformats.org/officeDocument/2006/relationships/hyperlink" Target="https://bspad.co.uk/app/uploads/2023/01/BAD-Programme-2018-final-web-version.pdf" TargetMode="External"/><Relationship Id="rId10" Type="http://schemas.openxmlformats.org/officeDocument/2006/relationships/hyperlink" Target="https://badannualmeeting.co.uk/wp-content/PDF-Flip/BAD-Final-Programme-2023.html" TargetMode="External"/><Relationship Id="rId52" Type="http://schemas.openxmlformats.org/officeDocument/2006/relationships/hyperlink" Target="https://aedv.es/wp-content/uploads/2015/07/BAD-FINAL-ANNOUNCEMENT-2015.pdf" TargetMode="External"/><Relationship Id="rId94" Type="http://schemas.openxmlformats.org/officeDocument/2006/relationships/hyperlink" Target="https://badannualmeeting.co.uk/wp-content/PDF-Flip/BAD-Final-Programme-2021.html" TargetMode="External"/><Relationship Id="rId148" Type="http://schemas.openxmlformats.org/officeDocument/2006/relationships/hyperlink" Target="https://badannualmeeting.co.uk/wp-content/uploads/2019/06/BAD-Final-Programme-2019-for-website-updated.pdf" TargetMode="External"/><Relationship Id="rId355" Type="http://schemas.openxmlformats.org/officeDocument/2006/relationships/hyperlink" Target="https://aedv.es/wp-content/uploads/2015/07/BAD-FINAL-ANNOUNCEMENT-2015.pdf" TargetMode="External"/><Relationship Id="rId397" Type="http://schemas.openxmlformats.org/officeDocument/2006/relationships/hyperlink" Target="https://bspad.co.uk/app/uploads/2023/01/BAD-Brochure-2017-FOR-WEB-v2.pdf" TargetMode="External"/><Relationship Id="rId520" Type="http://schemas.openxmlformats.org/officeDocument/2006/relationships/hyperlink" Target="https://badannualmeeting.co.uk/wp-content/PDF-Flip/BAD-Final-Programme-2023.html" TargetMode="External"/><Relationship Id="rId562" Type="http://schemas.openxmlformats.org/officeDocument/2006/relationships/hyperlink" Target="https://badannualmeeting.co.uk/wp-content/PDF-Flip/BAD-Final-Programme-2022.html" TargetMode="External"/><Relationship Id="rId618" Type="http://schemas.openxmlformats.org/officeDocument/2006/relationships/hyperlink" Target="https://wao.confex.com/wao/2011wac/webprogram/start.html" TargetMode="External"/><Relationship Id="rId215" Type="http://schemas.openxmlformats.org/officeDocument/2006/relationships/hyperlink" Target="https://www.wcd2023singapore.org/wp-content/uploads/2023/06/Congress-Programme-29-Final.pdf" TargetMode="External"/><Relationship Id="rId257" Type="http://schemas.openxmlformats.org/officeDocument/2006/relationships/hyperlink" Target="https://badannualmeeting.co.uk/wp-content/uploads/2019/06/BAD-Final-Programme-2019-for-website-updated.pdf" TargetMode="External"/><Relationship Id="rId422" Type="http://schemas.openxmlformats.org/officeDocument/2006/relationships/hyperlink" Target="https://badannualmeeting.co.uk/wp-content/PDF-Flip/BAD-Final-Programme-2021.html" TargetMode="External"/><Relationship Id="rId464" Type="http://schemas.openxmlformats.org/officeDocument/2006/relationships/hyperlink" Target="https://badannualmeeting.co.uk/wp-content/uploads/2018/10/BAD-FINAL-PROGRAMME-08-Final-version.pdf" TargetMode="External"/><Relationship Id="rId299" Type="http://schemas.openxmlformats.org/officeDocument/2006/relationships/hyperlink" Target="https://aedv.es/wp-content/uploads/2015/07/BAD-FINAL-ANNOUNCEMENT-2015.pdf" TargetMode="External"/><Relationship Id="rId63" Type="http://schemas.openxmlformats.org/officeDocument/2006/relationships/hyperlink" Target="https://badannualmeeting.co.uk/wp-content/uploads/2018/10/BAD-FINAL-PROGRAMME-08-Final-version.pdf" TargetMode="External"/><Relationship Id="rId159" Type="http://schemas.openxmlformats.org/officeDocument/2006/relationships/hyperlink" Target="https://badannualmeeting.co.uk/wp-content/uploads/2018/10/FINAL-PROGRAMME-2007.pdf" TargetMode="External"/><Relationship Id="rId366" Type="http://schemas.openxmlformats.org/officeDocument/2006/relationships/hyperlink" Target="https://badannualmeeting.co.uk/wp-content/PDF-Flip/BAD-Final-Programme-2022.html" TargetMode="External"/><Relationship Id="rId573" Type="http://schemas.openxmlformats.org/officeDocument/2006/relationships/hyperlink" Target="https://cdn.eventsforce.net/files/ef-uip26iq56uzw/website/298/bsid_2021_scientific_programme_final_a.pdf" TargetMode="External"/><Relationship Id="rId226" Type="http://schemas.openxmlformats.org/officeDocument/2006/relationships/hyperlink" Target="https://eadvcongress2022.org/wp-content/uploads/2022/09/FINAL-PROGRAMME_31ST_CONGRESS_05092022_B_.pdf" TargetMode="External"/><Relationship Id="rId433" Type="http://schemas.openxmlformats.org/officeDocument/2006/relationships/hyperlink" Target="https://eadv.org/wp-content/uploads/2024/08/Web_CNG24-Programme-Booklet.pdf?ver=1724936685" TargetMode="External"/><Relationship Id="rId640" Type="http://schemas.openxmlformats.org/officeDocument/2006/relationships/printerSettings" Target="../printerSettings/printerSettings3.bin"/><Relationship Id="rId74" Type="http://schemas.openxmlformats.org/officeDocument/2006/relationships/hyperlink" Target="https://www.mutationmeeting.com/agenda" TargetMode="External"/><Relationship Id="rId377" Type="http://schemas.openxmlformats.org/officeDocument/2006/relationships/hyperlink" Target="https://bspad.co.uk/app/uploads/2023/01/BAD-FINAL-PROGRAMME-2016.pdf" TargetMode="External"/><Relationship Id="rId500" Type="http://schemas.openxmlformats.org/officeDocument/2006/relationships/hyperlink" Target="https://esdrmeeting.org/wp-content/uploads/2022/09/ESDR-ProgramBook.pdf" TargetMode="External"/><Relationship Id="rId584" Type="http://schemas.openxmlformats.org/officeDocument/2006/relationships/hyperlink" Target="https://axishealthcareconsulting.com/product/axis-patient-access-conference-23rd-of-february-2023/" TargetMode="External"/><Relationship Id="rId5" Type="http://schemas.openxmlformats.org/officeDocument/2006/relationships/hyperlink" Target="https://badannualmeeting.co.uk/wp-content/PDF-Flip/BAD-Final-Programme-2024.html" TargetMode="External"/><Relationship Id="rId237" Type="http://schemas.openxmlformats.org/officeDocument/2006/relationships/hyperlink" Target="https://cdn.eventsforce.net/files/ef-uip26iq56uzw/website/296/bsi2020programmefinal.pdf" TargetMode="External"/><Relationship Id="rId444" Type="http://schemas.openxmlformats.org/officeDocument/2006/relationships/hyperlink" Target="https://www.wcd2023singapore.org/wp-content/uploads/2023/06/Congress-Programme-29-Final.pdf" TargetMode="External"/><Relationship Id="rId290" Type="http://schemas.openxmlformats.org/officeDocument/2006/relationships/hyperlink" Target="https://wcpd2021.com/wp-content/uploads/2021/09/WCPD2021-FINAL-PROGRAMMEv3.pdf" TargetMode="External"/><Relationship Id="rId304" Type="http://schemas.openxmlformats.org/officeDocument/2006/relationships/hyperlink" Target="https://www.wcd2023singapore.org/wp-content/uploads/2023/06/Congress-Programme-29-Final.pdf" TargetMode="External"/><Relationship Id="rId388" Type="http://schemas.openxmlformats.org/officeDocument/2006/relationships/hyperlink" Target="https://wcpd2021.com/wp-content/uploads/2021/09/WCPD2021-FINAL-PROGRAMMEv3.pdf" TargetMode="External"/><Relationship Id="rId511" Type="http://schemas.openxmlformats.org/officeDocument/2006/relationships/hyperlink" Target="https://esdrmeeting.org/wp-content/uploads/2022/09/ESDR-ProgramBook.pdf" TargetMode="External"/><Relationship Id="rId609" Type="http://schemas.openxmlformats.org/officeDocument/2006/relationships/hyperlink" Target="https://www.collegesidekick.com/study-docs/1369602" TargetMode="External"/><Relationship Id="rId85" Type="http://schemas.openxmlformats.org/officeDocument/2006/relationships/hyperlink" Target="https://badannualmeeting.co.uk/wp-content/PDF-Flip/BAD-Final-Programme-2022.html" TargetMode="External"/><Relationship Id="rId150" Type="http://schemas.openxmlformats.org/officeDocument/2006/relationships/hyperlink" Target="https://bspad.co.uk/app/uploads/2023/01/BAD-Programme-2018-final-web-version.pdf" TargetMode="External"/><Relationship Id="rId595" Type="http://schemas.openxmlformats.org/officeDocument/2006/relationships/hyperlink" Target="https://bspad.co.uk/app/uploads/2023/01/BAD-FINAL-PROGRAMME-2016.pdf" TargetMode="External"/><Relationship Id="rId248" Type="http://schemas.openxmlformats.org/officeDocument/2006/relationships/hyperlink" Target="https://badannualmeeting.co.uk/wp-content/PDF-Flip/BAD-Final-Programme-2021.html" TargetMode="External"/><Relationship Id="rId455" Type="http://schemas.openxmlformats.org/officeDocument/2006/relationships/hyperlink" Target="https://esdrmeeting.org/wp-content/uploads/2021/09/esdr2021-programme-book-a4-FinalVersion.pdf" TargetMode="External"/><Relationship Id="rId12" Type="http://schemas.openxmlformats.org/officeDocument/2006/relationships/hyperlink" Target="https://badannualmeeting.co.uk/wp-content/PDF-Flip/BAD-Final-Programme-2022.html" TargetMode="External"/><Relationship Id="rId108" Type="http://schemas.openxmlformats.org/officeDocument/2006/relationships/hyperlink" Target="https://www.wcd2019milan-dl.org/news-from-wcd2019/wcd-final-programme-WEB.pdf" TargetMode="External"/><Relationship Id="rId315" Type="http://schemas.openxmlformats.org/officeDocument/2006/relationships/hyperlink" Target="https://badannualmeeting.co.uk/wp-content/PDF-Flip/BAD-Final-Programme-2022.html" TargetMode="External"/><Relationship Id="rId522" Type="http://schemas.openxmlformats.org/officeDocument/2006/relationships/hyperlink" Target="https://badannualmeeting.co.uk/wp-content/PDF-Flip/BAD-Final-Programme-2022.html" TargetMode="External"/><Relationship Id="rId96" Type="http://schemas.openxmlformats.org/officeDocument/2006/relationships/hyperlink" Target="https://www.espd.info/espd2021/programme2021" TargetMode="External"/><Relationship Id="rId161" Type="http://schemas.openxmlformats.org/officeDocument/2006/relationships/hyperlink" Target="https://badannualmeeting.co.uk/wp-content/PDF-Flip/BAD-Final-Programme-2024.html" TargetMode="External"/><Relationship Id="rId399" Type="http://schemas.openxmlformats.org/officeDocument/2006/relationships/hyperlink" Target="https://aedv.es/wp-content/uploads/2015/07/BAD-FINAL-ANNOUNCEMENT-2015.pdf" TargetMode="External"/><Relationship Id="rId259" Type="http://schemas.openxmlformats.org/officeDocument/2006/relationships/hyperlink" Target="https://badannualmeeting.co.uk/wp-content/uploads/2019/06/BAD-Final-Programme-2019-for-website-updated.pdf" TargetMode="External"/><Relationship Id="rId466" Type="http://schemas.openxmlformats.org/officeDocument/2006/relationships/hyperlink" Target="https://bspad.co.uk/app/uploads/2023/01/BAD-FINAL-PROGRAMME-2016.pdf" TargetMode="External"/><Relationship Id="rId23" Type="http://schemas.openxmlformats.org/officeDocument/2006/relationships/hyperlink" Target="https://docplayer.net/157104930-Final-programme-the-modern-face-of-dermatology-madrid-spain-october-2019-ifema-feria-de-madrid-european-academy-of-dermatology-and-venereology.html" TargetMode="External"/><Relationship Id="rId119" Type="http://schemas.openxmlformats.org/officeDocument/2006/relationships/hyperlink" Target="https://bspad.co.uk/app/uploads/2023/01/BAD-FINAL-PROGRAMME-2016.pdf" TargetMode="External"/><Relationship Id="rId326" Type="http://schemas.openxmlformats.org/officeDocument/2006/relationships/hyperlink" Target="https://badannualmeeting.co.uk/wp-content/PDF-Flip/BAD-Final-Programme-2024.html" TargetMode="External"/><Relationship Id="rId533" Type="http://schemas.openxmlformats.org/officeDocument/2006/relationships/hyperlink" Target="https://badannualmeeting.co.uk/wp-content/uploads/2018/10/BAD-FINAL-PROGRAMME-10.pdf" TargetMode="External"/><Relationship Id="rId172" Type="http://schemas.openxmlformats.org/officeDocument/2006/relationships/hyperlink" Target="https://badannualmeeting.co.uk/wp-content/uploads/2021/05/BAD-Final-Programme-2020-20.5.21.pdf" TargetMode="External"/><Relationship Id="rId477" Type="http://schemas.openxmlformats.org/officeDocument/2006/relationships/hyperlink" Target="https://badannualmeeting.co.uk/wp-content/uploads/2019/06/BAD-Final-Programme-2019-for-website-updated.pdf" TargetMode="External"/><Relationship Id="rId600" Type="http://schemas.openxmlformats.org/officeDocument/2006/relationships/hyperlink" Target="https://badannualmeeting.co.uk/wp-content/uploads/2021/05/BAD-Final-Programme-2020-20.5.21.pdf" TargetMode="External"/><Relationship Id="rId337" Type="http://schemas.openxmlformats.org/officeDocument/2006/relationships/hyperlink" Target="https://badannualmeeting.co.uk/wp-content/PDF-Flip/BAD-Final-Programme-2022.html" TargetMode="External"/><Relationship Id="rId34" Type="http://schemas.openxmlformats.org/officeDocument/2006/relationships/hyperlink" Target="https://bspad.co.uk/app/uploads/2023/01/BAD-Programme-2018-final-web-version.pdf" TargetMode="External"/><Relationship Id="rId544" Type="http://schemas.openxmlformats.org/officeDocument/2006/relationships/hyperlink" Target="https://cdn.eventsforce.net/files/ef-uip26iq56uzw/website/243/bsid_2018_annual_meeting_programme_web_4.pdf" TargetMode="External"/><Relationship Id="rId183" Type="http://schemas.openxmlformats.org/officeDocument/2006/relationships/hyperlink" Target="https://badannualmeeting.co.uk/wp-content/uploads/2019/06/BAD-Final-Programme-2019-for-website-updated.pdf" TargetMode="External"/><Relationship Id="rId390" Type="http://schemas.openxmlformats.org/officeDocument/2006/relationships/hyperlink" Target="https://wcpd2021.com/wp-content/uploads/2021/09/WCPD2021-FINAL-PROGRAMMEv3.pdf" TargetMode="External"/><Relationship Id="rId404" Type="http://schemas.openxmlformats.org/officeDocument/2006/relationships/hyperlink" Target="https://badannualmeeting.co.uk/wp-content/PDF-Flip/BAD-Final-Programme-2023.html" TargetMode="External"/><Relationship Id="rId611" Type="http://schemas.openxmlformats.org/officeDocument/2006/relationships/hyperlink" Target="http://isir.ru/files/uploaded/Programm_SPb_2016_Eng29062016.pdf" TargetMode="External"/><Relationship Id="rId250" Type="http://schemas.openxmlformats.org/officeDocument/2006/relationships/hyperlink" Target="https://badannualmeeting.co.uk/wp-content/PDF-Flip/BAD-Final-Programme-2021.html" TargetMode="External"/><Relationship Id="rId488" Type="http://schemas.openxmlformats.org/officeDocument/2006/relationships/hyperlink" Target="https://sapc.ac.uk/conference/2024" TargetMode="External"/><Relationship Id="rId45" Type="http://schemas.openxmlformats.org/officeDocument/2006/relationships/hyperlink" Target="https://bspad.co.uk/app/uploads/2023/01/BAD-FINAL-PROGRAMME-2016.pdf" TargetMode="External"/><Relationship Id="rId110" Type="http://schemas.openxmlformats.org/officeDocument/2006/relationships/hyperlink" Target="https://www.espd.info/events/past-meetings/espd2019/programme" TargetMode="External"/><Relationship Id="rId348" Type="http://schemas.openxmlformats.org/officeDocument/2006/relationships/hyperlink" Target="https://bspad.co.uk/app/uploads/2023/01/BAD-Programme-2018-final-web-version.pdf" TargetMode="External"/><Relationship Id="rId555" Type="http://schemas.openxmlformats.org/officeDocument/2006/relationships/hyperlink" Target="https://badannualmeeting.co.uk/wp-content/PDF-Flip/BAD-Final-Programme-2024.html" TargetMode="External"/><Relationship Id="rId194" Type="http://schemas.openxmlformats.org/officeDocument/2006/relationships/hyperlink" Target="https://badannualmeeting.co.uk/wp-content/PDF-Flip/BAD-Final-Programme-2022.html" TargetMode="External"/><Relationship Id="rId208" Type="http://schemas.openxmlformats.org/officeDocument/2006/relationships/hyperlink" Target="https://bspad.co.uk/app/uploads/2023/01/BAD-Programme-2018-final-web-version.pdf" TargetMode="External"/><Relationship Id="rId415" Type="http://schemas.openxmlformats.org/officeDocument/2006/relationships/hyperlink" Target="https://badannualmeeting.co.uk/wp-content/uploads/2018/10/BAD-FINAL-PROGRAMME-10.pdf" TargetMode="External"/><Relationship Id="rId622" Type="http://schemas.openxmlformats.org/officeDocument/2006/relationships/hyperlink" Target="https://badannualmeeting.co.uk/wp-content/PDF-Flip/BAD-Final-Programme-2024.html" TargetMode="External"/><Relationship Id="rId261" Type="http://schemas.openxmlformats.org/officeDocument/2006/relationships/hyperlink" Target="https://bspad.co.uk/app/uploads/2023/01/BAD-Programme-2018-final-web-version.pdf" TargetMode="External"/><Relationship Id="rId499" Type="http://schemas.openxmlformats.org/officeDocument/2006/relationships/hyperlink" Target="https://isad.org/events/12th-georg-rajka-symposium-isad-montreal-2022/programme" TargetMode="External"/><Relationship Id="rId56" Type="http://schemas.openxmlformats.org/officeDocument/2006/relationships/hyperlink" Target="https://badannualmeeting.co.uk/wp-content/uploads/2018/10/BAD-FINAL-PROGRAMME-10.pdf" TargetMode="External"/><Relationship Id="rId359" Type="http://schemas.openxmlformats.org/officeDocument/2006/relationships/hyperlink" Target="https://badannualmeeting.co.uk/wp-content/uploads/2018/10/FINAL-PROGRAMME-2007.pdf" TargetMode="External"/><Relationship Id="rId566" Type="http://schemas.openxmlformats.org/officeDocument/2006/relationships/hyperlink" Target="https://bspad.co.uk/app/uploads/2023/01/BAD-Programme-2018-final-web-version.pdf" TargetMode="External"/><Relationship Id="rId121" Type="http://schemas.openxmlformats.org/officeDocument/2006/relationships/hyperlink" Target="https://bspad.co.uk/app/uploads/2023/01/BAD-FINAL-PROGRAMME-2016.pdf" TargetMode="External"/><Relationship Id="rId219" Type="http://schemas.openxmlformats.org/officeDocument/2006/relationships/hyperlink" Target="https://eadvsymposium2023.org/wp-content/uploads/2023/05/EADV-Symposium2023_FinalProgramme.pdf" TargetMode="External"/><Relationship Id="rId426" Type="http://schemas.openxmlformats.org/officeDocument/2006/relationships/hyperlink" Target="https://bspad.co.uk/app/uploads/2023/01/BAD-Brochure-2017-FOR-WEB-v2.pdf" TargetMode="External"/><Relationship Id="rId633" Type="http://schemas.openxmlformats.org/officeDocument/2006/relationships/hyperlink" Target="https://eadv.org/events/calendar/eadv-symposium-2024-malta/" TargetMode="External"/><Relationship Id="rId67" Type="http://schemas.openxmlformats.org/officeDocument/2006/relationships/hyperlink" Target="https://esdrmeeting.org/wp-content/uploads/2024/09/ESDR2024-E-program.pdf" TargetMode="External"/><Relationship Id="rId272" Type="http://schemas.openxmlformats.org/officeDocument/2006/relationships/hyperlink" Target="https://dds.nu/wp-content/uploads/2015/03/BoB-Invite.pdf" TargetMode="External"/><Relationship Id="rId577" Type="http://schemas.openxmlformats.org/officeDocument/2006/relationships/hyperlink" Target="https://bspad.co.uk/app/uploads/2023/01/BAD-FINAL-PROGRAMME-2016.pdf" TargetMode="External"/><Relationship Id="rId132" Type="http://schemas.openxmlformats.org/officeDocument/2006/relationships/hyperlink" Target="https://badannualmeeting.co.uk/wp-content/PDF-Flip/BAD-Final-Programme-2023.html" TargetMode="External"/><Relationship Id="rId437" Type="http://schemas.openxmlformats.org/officeDocument/2006/relationships/hyperlink" Target="https://isad.org/events/13th-georg-rajka-symposium-gdansk-2023/programme" TargetMode="External"/><Relationship Id="rId283" Type="http://schemas.openxmlformats.org/officeDocument/2006/relationships/hyperlink" Target="https://www.espd.info/espd2024/congress-programme-2024" TargetMode="External"/><Relationship Id="rId490" Type="http://schemas.openxmlformats.org/officeDocument/2006/relationships/hyperlink" Target="https://az659834.vo.msecnd.net/eventsairwesteuprod/production-uobevents-public/f53f1c1108834a1fb36dfb3b6a0cff3a" TargetMode="External"/><Relationship Id="rId504" Type="http://schemas.openxmlformats.org/officeDocument/2006/relationships/hyperlink" Target="https://2022sidannualmeeting.org/wp-content/uploads/2022/05/SID_Portland_Book-2022_Final_8web.pdf" TargetMode="External"/><Relationship Id="rId78" Type="http://schemas.openxmlformats.org/officeDocument/2006/relationships/hyperlink" Target="https://www.espd.info/espd2023/programme" TargetMode="External"/><Relationship Id="rId143" Type="http://schemas.openxmlformats.org/officeDocument/2006/relationships/hyperlink" Target="https://badannualmeeting.co.uk/wp-content/PDF-Flip/BAD-Final-Programme-2021.html" TargetMode="External"/><Relationship Id="rId350" Type="http://schemas.openxmlformats.org/officeDocument/2006/relationships/hyperlink" Target="https://bspad.co.uk/app/uploads/2023/01/BAD-Brochure-2017-FOR-WEB-v2.pdf" TargetMode="External"/><Relationship Id="rId588" Type="http://schemas.openxmlformats.org/officeDocument/2006/relationships/hyperlink" Target="https://event.asme.org/Events/media/library/resources/imece/IMECE-2021-Final-Program.pdf" TargetMode="External"/><Relationship Id="rId9" Type="http://schemas.openxmlformats.org/officeDocument/2006/relationships/hyperlink" Target="https://badannualmeeting.co.uk/wp-content/PDF-Flip/BAD-Final-Programme-2023.html" TargetMode="External"/><Relationship Id="rId210" Type="http://schemas.openxmlformats.org/officeDocument/2006/relationships/hyperlink" Target="https://bspad.co.uk/app/uploads/2023/01/BAD-FINAL-PROGRAMME-2016.pdf" TargetMode="External"/><Relationship Id="rId448" Type="http://schemas.openxmlformats.org/officeDocument/2006/relationships/hyperlink" Target="https://eadvsymposium2023.org/wp-content/uploads/2023/05/EADV-Symposium2023_FinalProgramme.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sciforschenonline.org/journals/clinical-cosmetic-dermatology/martin-steinhoff.php" TargetMode="External"/><Relationship Id="rId21" Type="http://schemas.openxmlformats.org/officeDocument/2006/relationships/hyperlink" Target="https://www.espd.info/about-espd/board-and-committees/board-of-directors" TargetMode="External"/><Relationship Id="rId42" Type="http://schemas.openxmlformats.org/officeDocument/2006/relationships/hyperlink" Target="https://www.drsarahwakelin.co.uk/ewExternalFiles/SW%20Medico-legal%20CV_2.pdf" TargetMode="External"/><Relationship Id="rId63" Type="http://schemas.openxmlformats.org/officeDocument/2006/relationships/hyperlink" Target="https://www.gosh.nhs.uk/our-people/staff-z/mary-glover/" TargetMode="External"/><Relationship Id="rId84" Type="http://schemas.openxmlformats.org/officeDocument/2006/relationships/hyperlink" Target="https://bspad.co.uk/about/" TargetMode="External"/><Relationship Id="rId138" Type="http://schemas.openxmlformats.org/officeDocument/2006/relationships/hyperlink" Target="https://acmedsci.ac.uk/fellows/fellows-directory/ordinary-fellows/fellow/Graham-Ogg-0033z00002qIK5FAAW" TargetMode="External"/><Relationship Id="rId159" Type="http://schemas.openxmlformats.org/officeDocument/2006/relationships/hyperlink" Target="https://www.southampton.ac.uk/people/62drkn/professor-tracey-sach" TargetMode="External"/><Relationship Id="rId170" Type="http://schemas.openxmlformats.org/officeDocument/2006/relationships/hyperlink" Target="https://research.manchester.ac.uk/en/persons/peter.arkwright" TargetMode="External"/><Relationship Id="rId191" Type="http://schemas.openxmlformats.org/officeDocument/2006/relationships/hyperlink" Target="https://www.hiqa.ie/sites/default/files/2017-01/A-Guide-to-Health-Technology-Assessment.pdf" TargetMode="External"/><Relationship Id="rId205" Type="http://schemas.openxmlformats.org/officeDocument/2006/relationships/hyperlink" Target="https://www.topdoctors.co.uk/doctor/antonia-lloyd-lavery" TargetMode="External"/><Relationship Id="rId226" Type="http://schemas.openxmlformats.org/officeDocument/2006/relationships/hyperlink" Target="https://profiles.imperial.ac.uk/a.custovic/about" TargetMode="External"/><Relationship Id="rId107" Type="http://schemas.openxmlformats.org/officeDocument/2006/relationships/hyperlink" Target="https://sciforschenonline.org/journals/clinical-cosmetic-dermatology/martin-steinhoff.php" TargetMode="External"/><Relationship Id="rId11" Type="http://schemas.openxmlformats.org/officeDocument/2006/relationships/hyperlink" Target="https://www.nnuh.nhs.uk/people/nick-levell/" TargetMode="External"/><Relationship Id="rId32" Type="http://schemas.openxmlformats.org/officeDocument/2006/relationships/hyperlink" Target="http://www.badbir.org/Clinicians/Information/SteeringCommittee/" TargetMode="External"/><Relationship Id="rId53" Type="http://schemas.openxmlformats.org/officeDocument/2006/relationships/hyperlink" Target="https://www.theparliamentmagazine.eu/partner/article/europes-hidden-burden-why-the-eu-must-do-more-to-tackle-skin-diseases" TargetMode="External"/><Relationship Id="rId74" Type="http://schemas.openxmlformats.org/officeDocument/2006/relationships/hyperlink" Target="https://www.linkedin.com/in/tamara-griffiths-1398162a7/" TargetMode="External"/><Relationship Id="rId128" Type="http://schemas.openxmlformats.org/officeDocument/2006/relationships/hyperlink" Target="https://www.sheffield.ac.uk/smph/people/clinical-medicine/simon-g-danby" TargetMode="External"/><Relationship Id="rId149" Type="http://schemas.openxmlformats.org/officeDocument/2006/relationships/hyperlink" Target="https://www.linkedin.com/in/padma-mohandas-72833a15/" TargetMode="External"/><Relationship Id="rId5" Type="http://schemas.openxmlformats.org/officeDocument/2006/relationships/hyperlink" Target="https://www.linkedin.com/in/nick-levell-mbe-6983b6207/" TargetMode="External"/><Relationship Id="rId95" Type="http://schemas.openxmlformats.org/officeDocument/2006/relationships/hyperlink" Target="https://www.uktrend.org/OurTeam" TargetMode="External"/><Relationship Id="rId160" Type="http://schemas.openxmlformats.org/officeDocument/2006/relationships/hyperlink" Target="https://www.southampton.ac.uk/people/62drkn/professor-tracey-sach" TargetMode="External"/><Relationship Id="rId181" Type="http://schemas.openxmlformats.org/officeDocument/2006/relationships/hyperlink" Target="https://www.allergyuk.org/about-us/health-advisory-board/" TargetMode="External"/><Relationship Id="rId216" Type="http://schemas.openxmlformats.org/officeDocument/2006/relationships/hyperlink" Target="https://www.worldallergy.org/wao/about" TargetMode="External"/><Relationship Id="rId22" Type="http://schemas.openxmlformats.org/officeDocument/2006/relationships/hyperlink" Target="https://www.espd.info/about-espd/board-and-committees/executive-board" TargetMode="External"/><Relationship Id="rId43" Type="http://schemas.openxmlformats.org/officeDocument/2006/relationships/hyperlink" Target="https://www.drsarahwakelin.co.uk/ewExternalFiles/SW%20Medico-legal%20CV_2.pdf" TargetMode="External"/><Relationship Id="rId64" Type="http://schemas.openxmlformats.org/officeDocument/2006/relationships/hyperlink" Target="https://www.espd.info/about-espd/board-and-committees/executive-board" TargetMode="External"/><Relationship Id="rId118" Type="http://schemas.openxmlformats.org/officeDocument/2006/relationships/hyperlink" Target="https://sciforschenonline.org/journals/clinical-cosmetic-dermatology/martin-steinhoff.php" TargetMode="External"/><Relationship Id="rId139" Type="http://schemas.openxmlformats.org/officeDocument/2006/relationships/hyperlink" Target="https://www.emedevents.com/speaker-profile/graham-ogg" TargetMode="External"/><Relationship Id="rId85" Type="http://schemas.openxmlformats.org/officeDocument/2006/relationships/hyperlink" Target="https://www.psychodermatology.co.uk/about-us" TargetMode="External"/><Relationship Id="rId150" Type="http://schemas.openxmlformats.org/officeDocument/2006/relationships/hyperlink" Target="https://jsstd.org/editorial-board/" TargetMode="External"/><Relationship Id="rId171" Type="http://schemas.openxmlformats.org/officeDocument/2006/relationships/hyperlink" Target="https://research.manchester.ac.uk/en/persons/peter.arkwright" TargetMode="External"/><Relationship Id="rId192" Type="http://schemas.openxmlformats.org/officeDocument/2006/relationships/hyperlink" Target="https://www.ncpe.ie/about/" TargetMode="External"/><Relationship Id="rId206" Type="http://schemas.openxmlformats.org/officeDocument/2006/relationships/hyperlink" Target="https://www.topdoctors.co.uk/doctor/antonia-lloyd-lavery" TargetMode="External"/><Relationship Id="rId227" Type="http://schemas.openxmlformats.org/officeDocument/2006/relationships/hyperlink" Target="https://profiles.imperial.ac.uk/a.custovic/about" TargetMode="External"/><Relationship Id="rId12" Type="http://schemas.openxmlformats.org/officeDocument/2006/relationships/hyperlink" Target="https://www.nnuh.nhs.uk/people/nick-levell/" TargetMode="External"/><Relationship Id="rId33" Type="http://schemas.openxmlformats.org/officeDocument/2006/relationships/hyperlink" Target="https://www.dermareading.co.uk/dr-tess-mcpherson" TargetMode="External"/><Relationship Id="rId108" Type="http://schemas.openxmlformats.org/officeDocument/2006/relationships/hyperlink" Target="https://sciforschenonline.org/journals/clinical-cosmetic-dermatology/martin-steinhoff.php" TargetMode="External"/><Relationship Id="rId129" Type="http://schemas.openxmlformats.org/officeDocument/2006/relationships/hyperlink" Target="https://qni.org.uk/people/sandra-lawton-obe/" TargetMode="External"/><Relationship Id="rId54" Type="http://schemas.openxmlformats.org/officeDocument/2006/relationships/hyperlink" Target="https://www.bad.org.uk/about-the-bad/leadership-team/" TargetMode="External"/><Relationship Id="rId75" Type="http://schemas.openxmlformats.org/officeDocument/2006/relationships/hyperlink" Target="https://www.linkedin.com/in/tamara-griffiths-1398162a7/" TargetMode="External"/><Relationship Id="rId96" Type="http://schemas.openxmlformats.org/officeDocument/2006/relationships/hyperlink" Target="https://www.spirehealthcare.com/consultant-profiles/dr-george-millington-c4028927/" TargetMode="External"/><Relationship Id="rId140" Type="http://schemas.openxmlformats.org/officeDocument/2006/relationships/hyperlink" Target="https://www.linkedin.com/in/padma-mohandas-72833a15/" TargetMode="External"/><Relationship Id="rId161" Type="http://schemas.openxmlformats.org/officeDocument/2006/relationships/hyperlink" Target="https://www.southampton.ac.uk/people/62drkn/professor-tracey-sach" TargetMode="External"/><Relationship Id="rId182" Type="http://schemas.openxmlformats.org/officeDocument/2006/relationships/hyperlink" Target="https://www.linkedin.com/in/helen-brough-107b8038/" TargetMode="External"/><Relationship Id="rId217" Type="http://schemas.openxmlformats.org/officeDocument/2006/relationships/hyperlink" Target="https://profiles.imperial.ac.uk/a.custovic/about" TargetMode="External"/><Relationship Id="rId6" Type="http://schemas.openxmlformats.org/officeDocument/2006/relationships/hyperlink" Target="https://skincanada.org/canadian-network-of-skin-disease-trials-c-nest-management-committee/" TargetMode="External"/><Relationship Id="rId23" Type="http://schemas.openxmlformats.org/officeDocument/2006/relationships/hyperlink" Target="https://www.caringmattersnow.co.uk/research/research-team/" TargetMode="External"/><Relationship Id="rId119" Type="http://schemas.openxmlformats.org/officeDocument/2006/relationships/hyperlink" Target="https://sciforschenonline.org/journals/clinical-cosmetic-dermatology/martin-steinhoff.php" TargetMode="External"/><Relationship Id="rId44" Type="http://schemas.openxmlformats.org/officeDocument/2006/relationships/hyperlink" Target="https://sapc.ac.uk/profile/prof-matthew-ridd" TargetMode="External"/><Relationship Id="rId65" Type="http://schemas.openxmlformats.org/officeDocument/2006/relationships/hyperlink" Target="https://www.espd.info/about-espd/board-and-committees/board-of-directors" TargetMode="External"/><Relationship Id="rId86" Type="http://schemas.openxmlformats.org/officeDocument/2006/relationships/hyperlink" Target="https://www.onehealthcare.co.uk/consultants/dr-susannah-baron/" TargetMode="External"/><Relationship Id="rId130" Type="http://schemas.openxmlformats.org/officeDocument/2006/relationships/hyperlink" Target="https://societyoftissueviability.org/person/sandra-lawton/" TargetMode="External"/><Relationship Id="rId151" Type="http://schemas.openxmlformats.org/officeDocument/2006/relationships/hyperlink" Target="https://www.southampton.ac.uk/people/62drkn/professor-tracey-sach" TargetMode="External"/><Relationship Id="rId172" Type="http://schemas.openxmlformats.org/officeDocument/2006/relationships/hyperlink" Target="https://research.manchester.ac.uk/en/persons/peter.arkwright" TargetMode="External"/><Relationship Id="rId193" Type="http://schemas.openxmlformats.org/officeDocument/2006/relationships/hyperlink" Target="https://www.ncpe.ie/about/" TargetMode="External"/><Relationship Id="rId207" Type="http://schemas.openxmlformats.org/officeDocument/2006/relationships/hyperlink" Target="https://www.topdoctors.co.uk/doctor/antonia-lloyd-lavery" TargetMode="External"/><Relationship Id="rId228" Type="http://schemas.openxmlformats.org/officeDocument/2006/relationships/hyperlink" Target="https://profiles.imperial.ac.uk/a.custovic/professional?favouritesFirst=true&amp;perPage=25&amp;sort=dateDesc&amp;startFrom=0" TargetMode="External"/><Relationship Id="rId13" Type="http://schemas.openxmlformats.org/officeDocument/2006/relationships/hyperlink" Target="https://www.nnuh.nhs.uk/people/nick-levell/" TargetMode="External"/><Relationship Id="rId109" Type="http://schemas.openxmlformats.org/officeDocument/2006/relationships/hyperlink" Target="https://sciforschenonline.org/journals/clinical-cosmetic-dermatology/martin-steinhoff.php" TargetMode="External"/><Relationship Id="rId34" Type="http://schemas.openxmlformats.org/officeDocument/2006/relationships/hyperlink" Target="https://www.finder.bupa.co.uk/Consultant/view/202069/dr_tess_mcpherson" TargetMode="External"/><Relationship Id="rId55" Type="http://schemas.openxmlformats.org/officeDocument/2006/relationships/hyperlink" Target="https://eczema.org/what-we-do/our-people/medical-advisory-board/medical-advisory-board/" TargetMode="External"/><Relationship Id="rId76" Type="http://schemas.openxmlformats.org/officeDocument/2006/relationships/hyperlink" Target="https://www.linkedin.com/in/tamara-griffiths-1398162a7/" TargetMode="External"/><Relationship Id="rId97" Type="http://schemas.openxmlformats.org/officeDocument/2006/relationships/hyperlink" Target="https://www.linkedin.com/in/dr-george-millington-50a74a14/" TargetMode="External"/><Relationship Id="rId120" Type="http://schemas.openxmlformats.org/officeDocument/2006/relationships/hyperlink" Target="https://www.bsmd.org.uk/team" TargetMode="External"/><Relationship Id="rId141" Type="http://schemas.openxmlformats.org/officeDocument/2006/relationships/hyperlink" Target="https://dftbskindeep.com/team/" TargetMode="External"/><Relationship Id="rId7" Type="http://schemas.openxmlformats.org/officeDocument/2006/relationships/hyperlink" Target="https://bsds.org.uk/who-we-are/honorary-members/" TargetMode="External"/><Relationship Id="rId162" Type="http://schemas.openxmlformats.org/officeDocument/2006/relationships/hyperlink" Target="https://www.southampton.ac.uk/people/62drkn/professor-tracey-sach" TargetMode="External"/><Relationship Id="rId183" Type="http://schemas.openxmlformats.org/officeDocument/2006/relationships/hyperlink" Target="https://www.linkedin.com/in/helen-brough-107b8038/" TargetMode="External"/><Relationship Id="rId218" Type="http://schemas.openxmlformats.org/officeDocument/2006/relationships/hyperlink" Target="https://profiles.imperial.ac.uk/a.custovic/about" TargetMode="External"/><Relationship Id="rId24" Type="http://schemas.openxmlformats.org/officeDocument/2006/relationships/hyperlink" Target="https://www.espd.info/about-espd/history" TargetMode="External"/><Relationship Id="rId45" Type="http://schemas.openxmlformats.org/officeDocument/2006/relationships/hyperlink" Target="https://sapc.ac.uk/profile/prof-matthew-ridd" TargetMode="External"/><Relationship Id="rId66" Type="http://schemas.openxmlformats.org/officeDocument/2006/relationships/hyperlink" Target="https://www.gosh.nhs.uk/our-people/staff-z/mary-glover/" TargetMode="External"/><Relationship Id="rId87" Type="http://schemas.openxmlformats.org/officeDocument/2006/relationships/hyperlink" Target="https://www.finder.bupa.co.uk/Consultant/view/83187/dr_susannah_baron" TargetMode="External"/><Relationship Id="rId110" Type="http://schemas.openxmlformats.org/officeDocument/2006/relationships/hyperlink" Target="https://sciforschenonline.org/journals/clinical-cosmetic-dermatology/martin-steinhoff.php" TargetMode="External"/><Relationship Id="rId131" Type="http://schemas.openxmlformats.org/officeDocument/2006/relationships/hyperlink" Target="http://www.nottinghameczema.org.uk/people.aspx" TargetMode="External"/><Relationship Id="rId152" Type="http://schemas.openxmlformats.org/officeDocument/2006/relationships/hyperlink" Target="https://www.southampton.ac.uk/people/62drkn/professor-tracey-sach" TargetMode="External"/><Relationship Id="rId173" Type="http://schemas.openxmlformats.org/officeDocument/2006/relationships/hyperlink" Target="https://research.manchester.ac.uk/en/persons/peter.arkwright" TargetMode="External"/><Relationship Id="rId194" Type="http://schemas.openxmlformats.org/officeDocument/2006/relationships/hyperlink" Target="https://www.ncpe.ie/about/" TargetMode="External"/><Relationship Id="rId208" Type="http://schemas.openxmlformats.org/officeDocument/2006/relationships/hyperlink" Target="https://www.topdoctors.co.uk/doctor/antonia-lloyd-lavery" TargetMode="External"/><Relationship Id="rId229" Type="http://schemas.openxmlformats.org/officeDocument/2006/relationships/hyperlink" Target="https://profiles.imperial.ac.uk/a.custovic/professional?favouritesFirst=true&amp;perPage=25&amp;sort=dateDesc&amp;startFrom=0" TargetMode="External"/><Relationship Id="rId14" Type="http://schemas.openxmlformats.org/officeDocument/2006/relationships/hyperlink" Target="https://www.nnuh.nhs.uk/people/nick-levell/" TargetMode="External"/><Relationship Id="rId35" Type="http://schemas.openxmlformats.org/officeDocument/2006/relationships/hyperlink" Target="https://www.drsarahwakelin.co.uk/ewExternalFiles/SW%20Medico-legal%20CV_2.pdf" TargetMode="External"/><Relationship Id="rId56" Type="http://schemas.openxmlformats.org/officeDocument/2006/relationships/hyperlink" Target="https://www.ichthyosis.org.uk/faqs/professor-celia-moss-obe" TargetMode="External"/><Relationship Id="rId77" Type="http://schemas.openxmlformats.org/officeDocument/2006/relationships/hyperlink" Target="https://www.spirehealthcare.com/consultant-profiles/dr-tamara-griffiths-c4664857/" TargetMode="External"/><Relationship Id="rId100" Type="http://schemas.openxmlformats.org/officeDocument/2006/relationships/hyperlink" Target="https://cdn.bad.org.uk/uploads/2022/08/10101248/Past-Officers_2022.pdf" TargetMode="External"/><Relationship Id="rId8" Type="http://schemas.openxmlformats.org/officeDocument/2006/relationships/hyperlink" Target="https://www.nnuh.nhs.uk/people/nick-levell/" TargetMode="External"/><Relationship Id="rId98" Type="http://schemas.openxmlformats.org/officeDocument/2006/relationships/hyperlink" Target="https://www.linkedin.com/in/dr-george-millington-50a74a14/" TargetMode="External"/><Relationship Id="rId121" Type="http://schemas.openxmlformats.org/officeDocument/2006/relationships/hyperlink" Target="https://www.facebook.com/dowlingclub/photos/a.4251458188286399/4312812658817618/?paipv=0&amp;eav=AfYG_2Sgb2ctnbZZmmfbX1BZqN1u-Kg9gwLE83OphcgE-jZUN4TuDlmFMiyWR-VysHA&amp;_rdr" TargetMode="External"/><Relationship Id="rId142" Type="http://schemas.openxmlformats.org/officeDocument/2006/relationships/hyperlink" Target="https://www.psychodermatology.co.uk/about-the-team" TargetMode="External"/><Relationship Id="rId163" Type="http://schemas.openxmlformats.org/officeDocument/2006/relationships/hyperlink" Target="https://www.southampton.ac.uk/people/62drkn/professor-tracey-sach" TargetMode="External"/><Relationship Id="rId184" Type="http://schemas.openxmlformats.org/officeDocument/2006/relationships/hyperlink" Target="https://www.kcl.ac.uk/people/helen-brough" TargetMode="External"/><Relationship Id="rId219" Type="http://schemas.openxmlformats.org/officeDocument/2006/relationships/hyperlink" Target="https://profiles.imperial.ac.uk/a.custovic/professional?favouritesFirst=true&amp;perPage=25&amp;sort=dateDesc&amp;startFrom=0" TargetMode="External"/><Relationship Id="rId230" Type="http://schemas.openxmlformats.org/officeDocument/2006/relationships/hyperlink" Target="https://www.linkedin.com/in/markchakravarty/" TargetMode="External"/><Relationship Id="rId25" Type="http://schemas.openxmlformats.org/officeDocument/2006/relationships/hyperlink" Target="https://www.espd.info/about-espd/history" TargetMode="External"/><Relationship Id="rId46" Type="http://schemas.openxmlformats.org/officeDocument/2006/relationships/hyperlink" Target="https://www.eczemacareonline.org.uk/en/about" TargetMode="External"/><Relationship Id="rId67" Type="http://schemas.openxmlformats.org/officeDocument/2006/relationships/hyperlink" Target="https://www.gosh.nhs.uk/our-people/staff-z/mary-glover/" TargetMode="External"/><Relationship Id="rId20" Type="http://schemas.openxmlformats.org/officeDocument/2006/relationships/hyperlink" Target="https://www.linkedin.com/in/nick-levell-mbe-6983b6207/" TargetMode="External"/><Relationship Id="rId41" Type="http://schemas.openxmlformats.org/officeDocument/2006/relationships/hyperlink" Target="https://www.drsarahwakelin.co.uk/ewExternalFiles/SW%20Medico-legal%20CV_2.pdf" TargetMode="External"/><Relationship Id="rId62" Type="http://schemas.openxmlformats.org/officeDocument/2006/relationships/hyperlink" Target="https://www.gosh.nhs.uk/our-people/staff-z/mary-glover/" TargetMode="External"/><Relationship Id="rId83" Type="http://schemas.openxmlformats.org/officeDocument/2006/relationships/hyperlink" Target="https://www.linkedin.com/in/tamara-griffiths-1398162a7/" TargetMode="External"/><Relationship Id="rId88" Type="http://schemas.openxmlformats.org/officeDocument/2006/relationships/hyperlink" Target="https://www.finder.bupa.co.uk/Consultant/view/83187/dr_susannah_baron" TargetMode="External"/><Relationship Id="rId111" Type="http://schemas.openxmlformats.org/officeDocument/2006/relationships/hyperlink" Target="https://sciforschenonline.org/journals/clinical-cosmetic-dermatology/martin-steinhoff.php" TargetMode="External"/><Relationship Id="rId132" Type="http://schemas.openxmlformats.org/officeDocument/2006/relationships/hyperlink" Target="https://www.linkedin.com/in/sandra-lawton-obe-queen-s-nurse-b292a730/" TargetMode="External"/><Relationship Id="rId153" Type="http://schemas.openxmlformats.org/officeDocument/2006/relationships/hyperlink" Target="https://www.southampton.ac.uk/people/62drkn/professor-tracey-sach" TargetMode="External"/><Relationship Id="rId174" Type="http://schemas.openxmlformats.org/officeDocument/2006/relationships/hyperlink" Target="https://research.manchester.ac.uk/en/persons/peter.arkwright" TargetMode="External"/><Relationship Id="rId179" Type="http://schemas.openxmlformats.org/officeDocument/2006/relationships/hyperlink" Target="https://guysandstthomasspecialistcare.co.uk/specialists/helen-brough/" TargetMode="External"/><Relationship Id="rId195" Type="http://schemas.openxmlformats.org/officeDocument/2006/relationships/hyperlink" Target="https://bpg.org.uk/bpg-committee/" TargetMode="External"/><Relationship Id="rId209" Type="http://schemas.openxmlformats.org/officeDocument/2006/relationships/hyperlink" Target="https://www.topdoctors.co.uk/doctor/antonia-lloyd-lavery" TargetMode="External"/><Relationship Id="rId190" Type="http://schemas.openxmlformats.org/officeDocument/2006/relationships/hyperlink" Target="https://www.ncpe.ie/about/" TargetMode="External"/><Relationship Id="rId204" Type="http://schemas.openxmlformats.org/officeDocument/2006/relationships/hyperlink" Target="https://www.topdoctors.co.uk/doctor/antonia-lloyd-lavery" TargetMode="External"/><Relationship Id="rId220" Type="http://schemas.openxmlformats.org/officeDocument/2006/relationships/hyperlink" Target="https://profiles.imperial.ac.uk/a.custovic/professional?favouritesFirst=true&amp;perPage=25&amp;sort=dateDesc&amp;startFrom=0" TargetMode="External"/><Relationship Id="rId225" Type="http://schemas.openxmlformats.org/officeDocument/2006/relationships/hyperlink" Target="https://profiles.imperial.ac.uk/a.custovic/about" TargetMode="External"/><Relationship Id="rId15" Type="http://schemas.openxmlformats.org/officeDocument/2006/relationships/hyperlink" Target="https://www.linkedin.com/in/nick-levell-mbe-6983b6207/" TargetMode="External"/><Relationship Id="rId36" Type="http://schemas.openxmlformats.org/officeDocument/2006/relationships/hyperlink" Target="https://www.drsarahwakelin.co.uk/ewExternalFiles/SW%20Medico-legal%20CV_2.pdf" TargetMode="External"/><Relationship Id="rId57" Type="http://schemas.openxmlformats.org/officeDocument/2006/relationships/hyperlink" Target="https://eczema.org/what-we-do/our-people/our-trustees/" TargetMode="External"/><Relationship Id="rId106" Type="http://schemas.openxmlformats.org/officeDocument/2006/relationships/hyperlink" Target="https://sciforschenonline.org/journals/clinical-cosmetic-dermatology/martin-steinhoff.php" TargetMode="External"/><Relationship Id="rId127" Type="http://schemas.openxmlformats.org/officeDocument/2006/relationships/hyperlink" Target="https://rapideczematrials.org/about/people/" TargetMode="External"/><Relationship Id="rId10" Type="http://schemas.openxmlformats.org/officeDocument/2006/relationships/hyperlink" Target="https://www.nnuh.nhs.uk/people/nick-levell/" TargetMode="External"/><Relationship Id="rId31" Type="http://schemas.openxmlformats.org/officeDocument/2006/relationships/hyperlink" Target="https://bspad.co.uk/about/" TargetMode="External"/><Relationship Id="rId52" Type="http://schemas.openxmlformats.org/officeDocument/2006/relationships/hyperlink" Target="https://www.healthinnovationwestmidlands.org/meet-the-team/" TargetMode="External"/><Relationship Id="rId73" Type="http://schemas.openxmlformats.org/officeDocument/2006/relationships/hyperlink" Target="https://www.bad.org.uk/about-the-bad/leadership-team/" TargetMode="External"/><Relationship Id="rId78" Type="http://schemas.openxmlformats.org/officeDocument/2006/relationships/hyperlink" Target="https://theskindiary.com/meet-the-team/" TargetMode="External"/><Relationship Id="rId94" Type="http://schemas.openxmlformats.org/officeDocument/2006/relationships/hyperlink" Target="https://www.linkedin.com/in/dr-george-millington-50a74a14/" TargetMode="External"/><Relationship Id="rId99" Type="http://schemas.openxmlformats.org/officeDocument/2006/relationships/hyperlink" Target="https://www.linkedin.com/in/dr-george-millington-50a74a14/" TargetMode="External"/><Relationship Id="rId101" Type="http://schemas.openxmlformats.org/officeDocument/2006/relationships/hyperlink" Target="https://www.linkedin.com/in/dr-george-millington-50a74a14/" TargetMode="External"/><Relationship Id="rId122" Type="http://schemas.openxmlformats.org/officeDocument/2006/relationships/hyperlink" Target="https://rapideczematrials.org/about/people/" TargetMode="External"/><Relationship Id="rId143" Type="http://schemas.openxmlformats.org/officeDocument/2006/relationships/hyperlink" Target="https://www.psychodermatology.co.uk/about-us" TargetMode="External"/><Relationship Id="rId148" Type="http://schemas.openxmlformats.org/officeDocument/2006/relationships/hyperlink" Target="https://jsstd.org/editorial-board/" TargetMode="External"/><Relationship Id="rId164" Type="http://schemas.openxmlformats.org/officeDocument/2006/relationships/hyperlink" Target="https://www.southampton.ac.uk/people/62drkn/professor-tracey-sach" TargetMode="External"/><Relationship Id="rId169" Type="http://schemas.openxmlformats.org/officeDocument/2006/relationships/hyperlink" Target="https://research.manchester.ac.uk/en/persons/peter.arkwright" TargetMode="External"/><Relationship Id="rId185" Type="http://schemas.openxmlformats.org/officeDocument/2006/relationships/hyperlink" Target="http://www.ukdctn.org/about-us/index.aspx" TargetMode="External"/><Relationship Id="rId4" Type="http://schemas.openxmlformats.org/officeDocument/2006/relationships/hyperlink" Target="https://www.linkedin.com/in/nick-levell-mbe-6983b6207/" TargetMode="External"/><Relationship Id="rId9" Type="http://schemas.openxmlformats.org/officeDocument/2006/relationships/hyperlink" Target="https://www.nnuh.nhs.uk/people/nick-levell/" TargetMode="External"/><Relationship Id="rId180" Type="http://schemas.openxmlformats.org/officeDocument/2006/relationships/hyperlink" Target="https://childrensallergydoctors.com/professor-helen-brough/" TargetMode="External"/><Relationship Id="rId210" Type="http://schemas.openxmlformats.org/officeDocument/2006/relationships/hyperlink" Target="https://www.kcl.ac.uk/people/ruchika-kumari" TargetMode="External"/><Relationship Id="rId215" Type="http://schemas.openxmlformats.org/officeDocument/2006/relationships/hyperlink" Target="https://www.finder.bupa.co.uk/Consultant/view/306051/dr_mark_alexander_turner" TargetMode="External"/><Relationship Id="rId26" Type="http://schemas.openxmlformats.org/officeDocument/2006/relationships/hyperlink" Target="https://www.finder.bupa.co.uk/Consultant/view/202069/dr_tess_mcpherson" TargetMode="External"/><Relationship Id="rId231" Type="http://schemas.openxmlformats.org/officeDocument/2006/relationships/hyperlink" Target="https://healthinnovationmanchester.com/our-board/" TargetMode="External"/><Relationship Id="rId47" Type="http://schemas.openxmlformats.org/officeDocument/2006/relationships/hyperlink" Target="https://rapideczematrials.org/about/people/" TargetMode="External"/><Relationship Id="rId68" Type="http://schemas.openxmlformats.org/officeDocument/2006/relationships/hyperlink" Target="https://www.gosh.nhs.uk/our-people/staff-z/mary-glover/" TargetMode="External"/><Relationship Id="rId89" Type="http://schemas.openxmlformats.org/officeDocument/2006/relationships/hyperlink" Target="https://www.onehealthcare.co.uk/consultants/dr-susannah-baron/" TargetMode="External"/><Relationship Id="rId112" Type="http://schemas.openxmlformats.org/officeDocument/2006/relationships/hyperlink" Target="https://isad.org/the-society/board" TargetMode="External"/><Relationship Id="rId133" Type="http://schemas.openxmlformats.org/officeDocument/2006/relationships/hyperlink" Target="https://eos.org.uk/why-we-exist/who-we-are/" TargetMode="External"/><Relationship Id="rId154" Type="http://schemas.openxmlformats.org/officeDocument/2006/relationships/hyperlink" Target="https://www.nihr.ac.uk/people/professor-tracey-sach" TargetMode="External"/><Relationship Id="rId175" Type="http://schemas.openxmlformats.org/officeDocument/2006/relationships/hyperlink" Target="https://research.manchester.ac.uk/en/persons/peter.arkwright" TargetMode="External"/><Relationship Id="rId196" Type="http://schemas.openxmlformats.org/officeDocument/2006/relationships/hyperlink" Target="https://www.spirehealthcare.com/consultant-profiles/dr-simona-ungureanu-c6100202/" TargetMode="External"/><Relationship Id="rId200" Type="http://schemas.openxmlformats.org/officeDocument/2006/relationships/hyperlink" Target="https://www.finder.bupa.co.uk/Consultant/view/228989/dr_simona_ungureanu" TargetMode="External"/><Relationship Id="rId16" Type="http://schemas.openxmlformats.org/officeDocument/2006/relationships/hyperlink" Target="https://www.linkedin.com/in/nick-levell-mbe-6983b6207/" TargetMode="External"/><Relationship Id="rId221" Type="http://schemas.openxmlformats.org/officeDocument/2006/relationships/hyperlink" Target="https://profiles.imperial.ac.uk/a.custovic/professional?favouritesFirst=true&amp;perPage=25&amp;sort=dateDesc&amp;startFrom=0" TargetMode="External"/><Relationship Id="rId37" Type="http://schemas.openxmlformats.org/officeDocument/2006/relationships/hyperlink" Target="https://www.drsarahwakelin.co.uk/ewExternalFiles/SW%20Medico-legal%20CV_2.pdf" TargetMode="External"/><Relationship Id="rId58" Type="http://schemas.openxmlformats.org/officeDocument/2006/relationships/hyperlink" Target="https://www.emedevents.com/speaker-profile/celia-moss" TargetMode="External"/><Relationship Id="rId79" Type="http://schemas.openxmlformats.org/officeDocument/2006/relationships/hyperlink" Target="https://theskindiary.com/meet-the-team/" TargetMode="External"/><Relationship Id="rId102" Type="http://schemas.openxmlformats.org/officeDocument/2006/relationships/hyperlink" Target="https://www.linkedin.com/in/dr-george-millington-50a74a14/details/experience/" TargetMode="External"/><Relationship Id="rId123" Type="http://schemas.openxmlformats.org/officeDocument/2006/relationships/hyperlink" Target="https://www.eczemacareonline.org.uk/en/about" TargetMode="External"/><Relationship Id="rId144" Type="http://schemas.openxmlformats.org/officeDocument/2006/relationships/hyperlink" Target="https://www.thelondonskinandhairclinic.com/dermatologist-dr-padma-mohandas/" TargetMode="External"/><Relationship Id="rId90" Type="http://schemas.openxmlformats.org/officeDocument/2006/relationships/hyperlink" Target="https://www.finder.bupa.co.uk/Consultant/view/83187/dr_susannah_baron" TargetMode="External"/><Relationship Id="rId165" Type="http://schemas.openxmlformats.org/officeDocument/2006/relationships/hyperlink" Target="https://www.southampton.ac.uk/people/62drkn/professor-tracey-sach" TargetMode="External"/><Relationship Id="rId186" Type="http://schemas.openxmlformats.org/officeDocument/2006/relationships/hyperlink" Target="https://www.britishskinfoundation.org.uk/blog/one-giant-leap-for-me-one-small-step-for-eczema-research" TargetMode="External"/><Relationship Id="rId211" Type="http://schemas.openxmlformats.org/officeDocument/2006/relationships/hyperlink" Target="https://www.psychodermatology.co.uk/paediatric-service-london" TargetMode="External"/><Relationship Id="rId232" Type="http://schemas.openxmlformats.org/officeDocument/2006/relationships/hyperlink" Target="https://www.linkedin.com/in/markchakravarty/" TargetMode="External"/><Relationship Id="rId27" Type="http://schemas.openxmlformats.org/officeDocument/2006/relationships/hyperlink" Target="https://www.doctify.com/uk/specialist/dr-tess-mcpherson" TargetMode="External"/><Relationship Id="rId48" Type="http://schemas.openxmlformats.org/officeDocument/2006/relationships/hyperlink" Target="https://www.bristol.ac.uk/people/person/Matthew-Ridd-8276fd16-a4f9-4100-8fcf-56f69521128a/" TargetMode="External"/><Relationship Id="rId69" Type="http://schemas.openxmlformats.org/officeDocument/2006/relationships/hyperlink" Target="https://www.gosh.nhs.uk/our-people/staff-z/mary-glover/" TargetMode="External"/><Relationship Id="rId113" Type="http://schemas.openxmlformats.org/officeDocument/2006/relationships/hyperlink" Target="https://sciforschenonline.org/journals/clinical-cosmetic-dermatology/martin-steinhoff.php" TargetMode="External"/><Relationship Id="rId134" Type="http://schemas.openxmlformats.org/officeDocument/2006/relationships/hyperlink" Target="https://www.eczemacareonline.org.uk/en/about" TargetMode="External"/><Relationship Id="rId80" Type="http://schemas.openxmlformats.org/officeDocument/2006/relationships/hyperlink" Target="https://www.spirehealthcare.com/consultant-profiles/dr-tamara-griffiths-c4664857/" TargetMode="External"/><Relationship Id="rId155" Type="http://schemas.openxmlformats.org/officeDocument/2006/relationships/hyperlink" Target="https://www.southampton.ac.uk/people/62drkn/professor-tracey-sach" TargetMode="External"/><Relationship Id="rId176" Type="http://schemas.openxmlformats.org/officeDocument/2006/relationships/hyperlink" Target="https://research.manchester.ac.uk/en/persons/peter.arkwright" TargetMode="External"/><Relationship Id="rId197" Type="http://schemas.openxmlformats.org/officeDocument/2006/relationships/hyperlink" Target="https://www.finder.bupa.co.uk/Consultant/view/228989/dr_simona_ungureanu" TargetMode="External"/><Relationship Id="rId201" Type="http://schemas.openxmlformats.org/officeDocument/2006/relationships/hyperlink" Target="http://www.badbir.org/Clinicians/Information/SteeringCommittee/" TargetMode="External"/><Relationship Id="rId222" Type="http://schemas.openxmlformats.org/officeDocument/2006/relationships/hyperlink" Target="https://profiles.imperial.ac.uk/a.custovic/about" TargetMode="External"/><Relationship Id="rId17" Type="http://schemas.openxmlformats.org/officeDocument/2006/relationships/hyperlink" Target="https://www.linkedin.com/in/nick-levell-mbe-6983b6207/" TargetMode="External"/><Relationship Id="rId38" Type="http://schemas.openxmlformats.org/officeDocument/2006/relationships/hyperlink" Target="https://cutaneousallergy.org/about/committee/" TargetMode="External"/><Relationship Id="rId59" Type="http://schemas.openxmlformats.org/officeDocument/2006/relationships/hyperlink" Target="https://www.emedevents.com/speaker-profile/celia-moss" TargetMode="External"/><Relationship Id="rId103" Type="http://schemas.openxmlformats.org/officeDocument/2006/relationships/hyperlink" Target="https://www.nottingham.ac.uk/research/groups/cebd/documents/patientscarers/cebd-patient-panel-newsletter-5-final-version.pdf" TargetMode="External"/><Relationship Id="rId124" Type="http://schemas.openxmlformats.org/officeDocument/2006/relationships/hyperlink" Target="https://www.southampton.ac.uk/people/5x6d2n/professor-miriam-santer" TargetMode="External"/><Relationship Id="rId70" Type="http://schemas.openxmlformats.org/officeDocument/2006/relationships/hyperlink" Target="https://www.espd.info/about-espd/history" TargetMode="External"/><Relationship Id="rId91" Type="http://schemas.openxmlformats.org/officeDocument/2006/relationships/hyperlink" Target="https://www.finder.bupa.co.uk/Consultant/view/83187/dr_susannah_baron" TargetMode="External"/><Relationship Id="rId145" Type="http://schemas.openxmlformats.org/officeDocument/2006/relationships/hyperlink" Target="https://www.thelondonskinandhairclinic.com/dermatologist-dr-padma-mohandas/" TargetMode="External"/><Relationship Id="rId166" Type="http://schemas.openxmlformats.org/officeDocument/2006/relationships/hyperlink" Target="https://www.southampton.ac.uk/people/62drkn/professor-tracey-sach" TargetMode="External"/><Relationship Id="rId187" Type="http://schemas.openxmlformats.org/officeDocument/2006/relationships/hyperlink" Target="http://www.homeforeczema.org/about/about.aspx" TargetMode="External"/><Relationship Id="rId1" Type="http://schemas.openxmlformats.org/officeDocument/2006/relationships/hyperlink" Target="https://www.linkedin.com/in/nick-levell-mbe-6983b6207/" TargetMode="External"/><Relationship Id="rId212" Type="http://schemas.openxmlformats.org/officeDocument/2006/relationships/hyperlink" Target="https://web.archive.org/web/20220810201505/http:/www.skinsupport.org.uk/about-us.html" TargetMode="External"/><Relationship Id="rId233" Type="http://schemas.openxmlformats.org/officeDocument/2006/relationships/hyperlink" Target="https://www.nice.org.uk/about/who-we-are/board" TargetMode="External"/><Relationship Id="rId28" Type="http://schemas.openxmlformats.org/officeDocument/2006/relationships/hyperlink" Target="https://www.doctify.com/uk/specialist/dr-tess-mcpherson" TargetMode="External"/><Relationship Id="rId49" Type="http://schemas.openxmlformats.org/officeDocument/2006/relationships/hyperlink" Target="https://www.bad.org.uk/about-the-bad/leadership-team/" TargetMode="External"/><Relationship Id="rId114" Type="http://schemas.openxmlformats.org/officeDocument/2006/relationships/hyperlink" Target="https://sciforschenonline.org/journals/clinical-cosmetic-dermatology/martin-steinhoff.php" TargetMode="External"/><Relationship Id="rId60" Type="http://schemas.openxmlformats.org/officeDocument/2006/relationships/hyperlink" Target="https://www.emedevents.com/speaker-profile/celia-moss" TargetMode="External"/><Relationship Id="rId81" Type="http://schemas.openxmlformats.org/officeDocument/2006/relationships/hyperlink" Target="https://www.spirehealthcare.com/consultant-profiles/dr-tamara-griffiths-c4664857/" TargetMode="External"/><Relationship Id="rId135" Type="http://schemas.openxmlformats.org/officeDocument/2006/relationships/hyperlink" Target="https://cutaneousallergy.org/participant/sandra-lawtonrothgen-nhs-uk/" TargetMode="External"/><Relationship Id="rId156" Type="http://schemas.openxmlformats.org/officeDocument/2006/relationships/hyperlink" Target="https://www.southampton.ac.uk/people/62drkn/professor-tracey-sach" TargetMode="External"/><Relationship Id="rId177" Type="http://schemas.openxmlformats.org/officeDocument/2006/relationships/hyperlink" Target="https://www.linkedin.com/in/helen-brough-107b8038/" TargetMode="External"/><Relationship Id="rId198" Type="http://schemas.openxmlformats.org/officeDocument/2006/relationships/hyperlink" Target="https://www.finder.bupa.co.uk/Consultant/view/228989/dr_simona_ungureanu" TargetMode="External"/><Relationship Id="rId202" Type="http://schemas.openxmlformats.org/officeDocument/2006/relationships/hyperlink" Target="https://profiles.cardiff.ac.uk/staff/hughesoa" TargetMode="External"/><Relationship Id="rId223" Type="http://schemas.openxmlformats.org/officeDocument/2006/relationships/hyperlink" Target="https://profiles.imperial.ac.uk/a.custovic/about" TargetMode="External"/><Relationship Id="rId18" Type="http://schemas.openxmlformats.org/officeDocument/2006/relationships/hyperlink" Target="https://www.linkedin.com/in/nick-levell-mbe-6983b6207/" TargetMode="External"/><Relationship Id="rId39" Type="http://schemas.openxmlformats.org/officeDocument/2006/relationships/hyperlink" Target="https://cutaneousallergy.org/about/committee/" TargetMode="External"/><Relationship Id="rId50" Type="http://schemas.openxmlformats.org/officeDocument/2006/relationships/hyperlink" Target="https://eadv.org/about-eadv/leadership-and-committees/" TargetMode="External"/><Relationship Id="rId104" Type="http://schemas.openxmlformats.org/officeDocument/2006/relationships/hyperlink" Target="https://www.nottingham.ac.uk/research/groups/cebd/documents/annual-reports/cebdannualreport2008-9.pdf" TargetMode="External"/><Relationship Id="rId125" Type="http://schemas.openxmlformats.org/officeDocument/2006/relationships/hyperlink" Target="https://www.gper.org/our-team" TargetMode="External"/><Relationship Id="rId146" Type="http://schemas.openxmlformats.org/officeDocument/2006/relationships/hyperlink" Target="https://www.thelondonskinandhairclinic.com/dermatologist-dr-padma-mohandas/" TargetMode="External"/><Relationship Id="rId167" Type="http://schemas.openxmlformats.org/officeDocument/2006/relationships/hyperlink" Target="https://mft.nhs.uk/rmch/consultants/dr-peter-arkwright/" TargetMode="External"/><Relationship Id="rId188" Type="http://schemas.openxmlformats.org/officeDocument/2006/relationships/hyperlink" Target="http://www.homeforeczema.org/about/about.aspx" TargetMode="External"/><Relationship Id="rId71" Type="http://schemas.openxmlformats.org/officeDocument/2006/relationships/hyperlink" Target="https://www.bad.org.uk/about-the-bad/leadership-team/" TargetMode="External"/><Relationship Id="rId92" Type="http://schemas.openxmlformats.org/officeDocument/2006/relationships/hyperlink" Target="https://www.linkedin.com/in/paula-beattie-bb063bb0/" TargetMode="External"/><Relationship Id="rId213" Type="http://schemas.openxmlformats.org/officeDocument/2006/relationships/hyperlink" Target="https://eczema.org/what-we-do/our-people/medical-advisory-board/medical-advisory-board/" TargetMode="External"/><Relationship Id="rId234" Type="http://schemas.openxmlformats.org/officeDocument/2006/relationships/hyperlink" Target="https://www.linkedin.com/in/markchakravarty/" TargetMode="External"/><Relationship Id="rId2" Type="http://schemas.openxmlformats.org/officeDocument/2006/relationships/hyperlink" Target="https://www.linkedin.com/in/nick-levell-mbe-6983b6207/" TargetMode="External"/><Relationship Id="rId29" Type="http://schemas.openxmlformats.org/officeDocument/2006/relationships/hyperlink" Target="https://www.doctify.com/uk/specialist/dr-tess-mcpherson" TargetMode="External"/><Relationship Id="rId40" Type="http://schemas.openxmlformats.org/officeDocument/2006/relationships/hyperlink" Target="https://www.drsarahwakelin.co.uk/ewExternalFiles/SW%20Medico-legal%20CV_2.pdf" TargetMode="External"/><Relationship Id="rId115" Type="http://schemas.openxmlformats.org/officeDocument/2006/relationships/hyperlink" Target="https://sciforschenonline.org/journals/clinical-cosmetic-dermatology/martin-steinhoff.php" TargetMode="External"/><Relationship Id="rId136" Type="http://schemas.openxmlformats.org/officeDocument/2006/relationships/hyperlink" Target="https://dermoscopy-ids.org/active-members-list/" TargetMode="External"/><Relationship Id="rId157" Type="http://schemas.openxmlformats.org/officeDocument/2006/relationships/hyperlink" Target="https://www.southampton.ac.uk/people/62drkn/professor-tracey-sach" TargetMode="External"/><Relationship Id="rId178" Type="http://schemas.openxmlformats.org/officeDocument/2006/relationships/hyperlink" Target="https://www.narf.org.uk/ambassadors" TargetMode="External"/><Relationship Id="rId61" Type="http://schemas.openxmlformats.org/officeDocument/2006/relationships/hyperlink" Target="https://www.emedevents.com/speaker-profile/celia-moss" TargetMode="External"/><Relationship Id="rId82" Type="http://schemas.openxmlformats.org/officeDocument/2006/relationships/hyperlink" Target="https://www.linkedin.com/in/tamara-griffiths-1398162a7/" TargetMode="External"/><Relationship Id="rId199" Type="http://schemas.openxmlformats.org/officeDocument/2006/relationships/hyperlink" Target="https://www.finder.bupa.co.uk/Consultant/view/228989/dr_simona_ungureanu" TargetMode="External"/><Relationship Id="rId203" Type="http://schemas.openxmlformats.org/officeDocument/2006/relationships/hyperlink" Target="https://www.linkedin.com/in/dr-olivia-hughes-8560a3136/" TargetMode="External"/><Relationship Id="rId19" Type="http://schemas.openxmlformats.org/officeDocument/2006/relationships/hyperlink" Target="https://www.linkedin.com/in/nick-levell-mbe-6983b6207/" TargetMode="External"/><Relationship Id="rId224" Type="http://schemas.openxmlformats.org/officeDocument/2006/relationships/hyperlink" Target="https://profiles.imperial.ac.uk/a.custovic/about" TargetMode="External"/><Relationship Id="rId30" Type="http://schemas.openxmlformats.org/officeDocument/2006/relationships/hyperlink" Target="https://www.doctify.com/uk/specialist/dr-tess-mcpherson" TargetMode="External"/><Relationship Id="rId105" Type="http://schemas.openxmlformats.org/officeDocument/2006/relationships/hyperlink" Target="https://sciforschenonline.org/journals/clinical-cosmetic-dermatology/martin-steinhoff.php" TargetMode="External"/><Relationship Id="rId126" Type="http://schemas.openxmlformats.org/officeDocument/2006/relationships/hyperlink" Target="https://jrcgc.com/board.htm" TargetMode="External"/><Relationship Id="rId147" Type="http://schemas.openxmlformats.org/officeDocument/2006/relationships/hyperlink" Target="https://www.thelondonskinandhairclinic.com/dermatologist-dr-padma-mohandas/" TargetMode="External"/><Relationship Id="rId168" Type="http://schemas.openxmlformats.org/officeDocument/2006/relationships/hyperlink" Target="https://research.manchester.ac.uk/en/persons/peter.arkwright" TargetMode="External"/><Relationship Id="rId51" Type="http://schemas.openxmlformats.org/officeDocument/2006/relationships/hyperlink" Target="https://eadv.org/about-eadv/leadership-and-committees/" TargetMode="External"/><Relationship Id="rId72" Type="http://schemas.openxmlformats.org/officeDocument/2006/relationships/hyperlink" Target="https://register-of-charities.charitycommission.gov.uk/en/sector-data/top-10-charities/-/charity-details/258474/trustees" TargetMode="External"/><Relationship Id="rId93" Type="http://schemas.openxmlformats.org/officeDocument/2006/relationships/hyperlink" Target="https://eczema.org/what-we-do/our-people/medical-advisory-board/medical-advisory-board/" TargetMode="External"/><Relationship Id="rId189" Type="http://schemas.openxmlformats.org/officeDocument/2006/relationships/hyperlink" Target="https://www.medicalresearchfoundation.org.uk/projects/investigating-the-effects-of-atopic-dermatitis-acne-on-mental-health" TargetMode="External"/><Relationship Id="rId3" Type="http://schemas.openxmlformats.org/officeDocument/2006/relationships/hyperlink" Target="https://www.linkedin.com/in/nick-levell-mbe-6983b6207/" TargetMode="External"/><Relationship Id="rId214" Type="http://schemas.openxmlformats.org/officeDocument/2006/relationships/hyperlink" Target="https://www.finder.bupa.co.uk/Consultant/view/306051/dr_mark_alexander_turner" TargetMode="External"/><Relationship Id="rId235" Type="http://schemas.openxmlformats.org/officeDocument/2006/relationships/hyperlink" Target="https://www.linkedin.com/in/markchakravarty/" TargetMode="External"/><Relationship Id="rId116" Type="http://schemas.openxmlformats.org/officeDocument/2006/relationships/hyperlink" Target="https://sciforschenonline.org/journals/clinical-cosmetic-dermatology/martin-steinhoff.php" TargetMode="External"/><Relationship Id="rId137" Type="http://schemas.openxmlformats.org/officeDocument/2006/relationships/hyperlink" Target="https://www.eczemacouncil.org/councilors" TargetMode="External"/><Relationship Id="rId158" Type="http://schemas.openxmlformats.org/officeDocument/2006/relationships/hyperlink" Target="https://www.southampton.ac.uk/people/62drkn/professor-tracey-sach"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tandfonline.com/doi/full/10.1080/09546634.2023.2251622" TargetMode="External"/><Relationship Id="rId21" Type="http://schemas.openxmlformats.org/officeDocument/2006/relationships/hyperlink" Target="https://www.sciencedirect.com/science/article/pii/S0190962223031870" TargetMode="External"/><Relationship Id="rId42" Type="http://schemas.openxmlformats.org/officeDocument/2006/relationships/hyperlink" Target="https://www.ncbi.nlm.nih.gov/pmc/articles/PMC7239345/" TargetMode="External"/><Relationship Id="rId63" Type="http://schemas.openxmlformats.org/officeDocument/2006/relationships/hyperlink" Target="https://academic.oup.com/bjd/article/189/Supplement_1/i1/7333862" TargetMode="External"/><Relationship Id="rId84" Type="http://schemas.openxmlformats.org/officeDocument/2006/relationships/hyperlink" Target="https://www.tandfonline.com/doi/full/10.1080/09546634.2023.2251622" TargetMode="External"/><Relationship Id="rId138" Type="http://schemas.openxmlformats.org/officeDocument/2006/relationships/hyperlink" Target="https://link.springer.com/article/10.1007/s13555-021-00623-8" TargetMode="External"/><Relationship Id="rId159" Type="http://schemas.openxmlformats.org/officeDocument/2006/relationships/hyperlink" Target="https://academic.oup.com/bjd/article/190/3/315/7086906" TargetMode="External"/><Relationship Id="rId170" Type="http://schemas.openxmlformats.org/officeDocument/2006/relationships/hyperlink" Target="https://www.jacionline.org/article/S0091-6749(19)30278-7/pdf" TargetMode="External"/><Relationship Id="rId191" Type="http://schemas.openxmlformats.org/officeDocument/2006/relationships/hyperlink" Target="https://academic.oup.com/bjd/advance-article/doi/10.1093/bjd/ljae333/7738977" TargetMode="External"/><Relationship Id="rId205" Type="http://schemas.openxmlformats.org/officeDocument/2006/relationships/hyperlink" Target="https://www.researchgate.net/publication/377235805_Real_world_outcomes_of_children_treated_with_dupilumab_for_moderate-to_severe_atopic_dermatitis_A_single_centre_retrospective_observational_UK_study/fulltext/65c54b2a79007454976ada4c/Real-world-outcomes-of-children-treated-with-dupilumab-for-moderate-to-severe-atopic-dermatitis-A-single-centre-retrospective-observational-UK-study.pdf" TargetMode="External"/><Relationship Id="rId226" Type="http://schemas.openxmlformats.org/officeDocument/2006/relationships/hyperlink" Target="https://www.ncbi.nlm.nih.gov/pmc/articles/PMC9303430/" TargetMode="External"/><Relationship Id="rId247" Type="http://schemas.openxmlformats.org/officeDocument/2006/relationships/hyperlink" Target="https://www.linkedin.com/in/markchakravarty/details/experience/" TargetMode="External"/><Relationship Id="rId107" Type="http://schemas.openxmlformats.org/officeDocument/2006/relationships/hyperlink" Target="https://www.em-consulte.com/article/1521694/neuroimmune-communication-regulating-pruritus-in-a" TargetMode="External"/><Relationship Id="rId11" Type="http://schemas.openxmlformats.org/officeDocument/2006/relationships/hyperlink" Target="https://www.sciencedirect.com/science/article/pii/S0190962223031870" TargetMode="External"/><Relationship Id="rId32" Type="http://schemas.openxmlformats.org/officeDocument/2006/relationships/hyperlink" Target="https://www.sciencedirect.com/science/article/pii/S0190962223031870" TargetMode="External"/><Relationship Id="rId53" Type="http://schemas.openxmlformats.org/officeDocument/2006/relationships/hyperlink" Target="https://pure.rug.nl/ws/portalfiles/portal/217296753/jamadermatology_van_huizen_2022_cs_220001_1647280866.55573.pdf" TargetMode="External"/><Relationship Id="rId74" Type="http://schemas.openxmlformats.org/officeDocument/2006/relationships/hyperlink" Target="https://www.ncbi.nlm.nih.gov/pmc/articles/PMC7379963/" TargetMode="External"/><Relationship Id="rId128" Type="http://schemas.openxmlformats.org/officeDocument/2006/relationships/hyperlink" Target="https://link.springer.com/article/10.1007/s13555-021-00623-8" TargetMode="External"/><Relationship Id="rId149" Type="http://schemas.openxmlformats.org/officeDocument/2006/relationships/hyperlink" Target="https://www.ncbi.nlm.nih.gov/pmc/articles/PMC6457898/" TargetMode="External"/><Relationship Id="rId5" Type="http://schemas.openxmlformats.org/officeDocument/2006/relationships/hyperlink" Target="https://onlinelibrary.wiley.com/doi/full/10.1111/bjd.17841" TargetMode="External"/><Relationship Id="rId95" Type="http://schemas.openxmlformats.org/officeDocument/2006/relationships/hyperlink" Target="https://www.em-consulte.com/article/1521694/neuroimmune-communication-regulating-pruritus-in-a" TargetMode="External"/><Relationship Id="rId160" Type="http://schemas.openxmlformats.org/officeDocument/2006/relationships/hyperlink" Target="https://orca.cardiff.ac.uk/id/eprint/171948/3/Acad%20Dermatol%20Venereol%20-%202024%20-%20Vyas%20-%20The%20Dermatology%20Life%20Quality%20Index%20%20DLQI%20%20used%20as%20the%20benchmark%20in%20validation%20of%20101.pdf" TargetMode="External"/><Relationship Id="rId181" Type="http://schemas.openxmlformats.org/officeDocument/2006/relationships/hyperlink" Target="https://www.ncbi.nlm.nih.gov/pmc/articles/PMC9302981/" TargetMode="External"/><Relationship Id="rId216" Type="http://schemas.openxmlformats.org/officeDocument/2006/relationships/hyperlink" Target="https://www.annallergy.org/article/S1081-1206(24)00001-2/pdf" TargetMode="External"/><Relationship Id="rId237" Type="http://schemas.openxmlformats.org/officeDocument/2006/relationships/hyperlink" Target="https://onlinelibrary.wiley.com/doi/full/10.1111/pai.14062" TargetMode="External"/><Relationship Id="rId258" Type="http://schemas.openxmlformats.org/officeDocument/2006/relationships/hyperlink" Target="https://onlinelibrary.wiley.com/doi/full/10.1155/2020/8868553" TargetMode="External"/><Relationship Id="rId22" Type="http://schemas.openxmlformats.org/officeDocument/2006/relationships/hyperlink" Target="https://www.sciencedirect.com/science/article/pii/S0190962223031870" TargetMode="External"/><Relationship Id="rId43" Type="http://schemas.openxmlformats.org/officeDocument/2006/relationships/hyperlink" Target="https://academic.oup.com/rheumap/article/8/3/rkae077/7710547" TargetMode="External"/><Relationship Id="rId64" Type="http://schemas.openxmlformats.org/officeDocument/2006/relationships/hyperlink" Target="https://academic.oup.com/bjd/article/189/Supplement_1/i1/7333862" TargetMode="External"/><Relationship Id="rId118" Type="http://schemas.openxmlformats.org/officeDocument/2006/relationships/hyperlink" Target="https://www.tandfonline.com/doi/full/10.1080/09546634.2023.2251622" TargetMode="External"/><Relationship Id="rId139" Type="http://schemas.openxmlformats.org/officeDocument/2006/relationships/hyperlink" Target="https://link.springer.com/article/10.1007/s13555-021-00623-8" TargetMode="External"/><Relationship Id="rId85" Type="http://schemas.openxmlformats.org/officeDocument/2006/relationships/hyperlink" Target="https://www.tandfonline.com/doi/full/10.1080/09546634.2023.2251622" TargetMode="External"/><Relationship Id="rId150" Type="http://schemas.openxmlformats.org/officeDocument/2006/relationships/hyperlink" Target="https://www.ncbi.nlm.nih.gov/pmc/articles/PMC6457898/" TargetMode="External"/><Relationship Id="rId171" Type="http://schemas.openxmlformats.org/officeDocument/2006/relationships/hyperlink" Target="https://www.ncbi.nlm.nih.gov/pmc/articles/PMC9661502/" TargetMode="External"/><Relationship Id="rId192" Type="http://schemas.openxmlformats.org/officeDocument/2006/relationships/hyperlink" Target="https://www.virtual.in2global.com/wp-content/uploads/2024/05/SAT-5MOHANDAS-Meeting-the-challenges-of-dermatitis-artefacta_BV2.pdf" TargetMode="External"/><Relationship Id="rId206" Type="http://schemas.openxmlformats.org/officeDocument/2006/relationships/hyperlink" Target="https://www.researchgate.net/publication/377235805_Real_world_outcomes_of_children_treated_with_dupilumab_for_moderate-to_severe_atopic_dermatitis_A_single_centre_retrospective_observational_UK_study/fulltext/65c54b2a79007454976ada4c/Real-world-outcomes-of-children-treated-with-dupilumab-for-moderate-to-severe-atopic-dermatitis-A-single-centre-retrospective-observational-UK-study.pdf" TargetMode="External"/><Relationship Id="rId227" Type="http://schemas.openxmlformats.org/officeDocument/2006/relationships/hyperlink" Target="https://www.sciencedirect.com/science/article/abs/pii/S0091674907015308" TargetMode="External"/><Relationship Id="rId248" Type="http://schemas.openxmlformats.org/officeDocument/2006/relationships/hyperlink" Target="https://www.linkedin.com/in/markchakravarty/details/experience/" TargetMode="External"/><Relationship Id="rId12" Type="http://schemas.openxmlformats.org/officeDocument/2006/relationships/hyperlink" Target="https://www.sciencedirect.com/science/article/pii/S0190962223031870" TargetMode="External"/><Relationship Id="rId33" Type="http://schemas.openxmlformats.org/officeDocument/2006/relationships/hyperlink" Target="https://www.sciencedirect.com/science/article/pii/S0190962223031870" TargetMode="External"/><Relationship Id="rId108" Type="http://schemas.openxmlformats.org/officeDocument/2006/relationships/hyperlink" Target="https://www.em-consulte.com/article/1521694/neuroimmune-communication-regulating-pruritus-in-a" TargetMode="External"/><Relationship Id="rId129" Type="http://schemas.openxmlformats.org/officeDocument/2006/relationships/hyperlink" Target="https://link.springer.com/article/10.1007/s13555-021-00623-8" TargetMode="External"/><Relationship Id="rId54" Type="http://schemas.openxmlformats.org/officeDocument/2006/relationships/hyperlink" Target="https://www.jidonline.org/article/S0022-202X(17)31960-7/fulltext" TargetMode="External"/><Relationship Id="rId75" Type="http://schemas.openxmlformats.org/officeDocument/2006/relationships/hyperlink" Target="https://www.linkedin.com/in/dr-george-millington-50a74a14/details/experience/" TargetMode="External"/><Relationship Id="rId96" Type="http://schemas.openxmlformats.org/officeDocument/2006/relationships/hyperlink" Target="https://www.em-consulte.com/article/1521694/neuroimmune-communication-regulating-pruritus-in-a" TargetMode="External"/><Relationship Id="rId140" Type="http://schemas.openxmlformats.org/officeDocument/2006/relationships/hyperlink" Target="https://link.springer.com/article/10.1007/s13555-021-00623-8" TargetMode="External"/><Relationship Id="rId161" Type="http://schemas.openxmlformats.org/officeDocument/2006/relationships/hyperlink" Target="https://academic.oup.com/bjd/article/190/3/315/7086906" TargetMode="External"/><Relationship Id="rId182" Type="http://schemas.openxmlformats.org/officeDocument/2006/relationships/hyperlink" Target="https://www.ncbi.nlm.nih.gov/pmc/articles/PMC9302981/" TargetMode="External"/><Relationship Id="rId217" Type="http://schemas.openxmlformats.org/officeDocument/2006/relationships/hyperlink" Target="https://www.nejm.org/doi/full/10.1056/NEJMoa1514210" TargetMode="External"/><Relationship Id="rId6" Type="http://schemas.openxmlformats.org/officeDocument/2006/relationships/hyperlink" Target="https://www.ncbi.nlm.nih.gov/pmc/articles/PMC7849900/" TargetMode="External"/><Relationship Id="rId238" Type="http://schemas.openxmlformats.org/officeDocument/2006/relationships/hyperlink" Target="https://www.sciencedirect.com/science/article/pii/S0091674920301937" TargetMode="External"/><Relationship Id="rId259" Type="http://schemas.openxmlformats.org/officeDocument/2006/relationships/hyperlink" Target="https://onlinelibrary.wiley.com/doi/full/10.1155/2020/8868553" TargetMode="External"/><Relationship Id="rId23" Type="http://schemas.openxmlformats.org/officeDocument/2006/relationships/hyperlink" Target="https://www.sciencedirect.com/science/article/pii/S0190962223031870" TargetMode="External"/><Relationship Id="rId119" Type="http://schemas.openxmlformats.org/officeDocument/2006/relationships/hyperlink" Target="https://www.tandfonline.com/doi/full/10.1080/09546634.2023.2251622" TargetMode="External"/><Relationship Id="rId44" Type="http://schemas.openxmlformats.org/officeDocument/2006/relationships/hyperlink" Target="https://academic.oup.com/rheumap/article/8/3/rkae077/7710547" TargetMode="External"/><Relationship Id="rId65" Type="http://schemas.openxmlformats.org/officeDocument/2006/relationships/hyperlink" Target="https://www.sciencedirect.com/science/article/abs/pii/S0091674915031656" TargetMode="External"/><Relationship Id="rId86" Type="http://schemas.openxmlformats.org/officeDocument/2006/relationships/hyperlink" Target="https://www.tandfonline.com/doi/full/10.1080/09546634.2023.2251622" TargetMode="External"/><Relationship Id="rId130" Type="http://schemas.openxmlformats.org/officeDocument/2006/relationships/hyperlink" Target="https://link.springer.com/article/10.1007/s13555-021-00623-8" TargetMode="External"/><Relationship Id="rId151" Type="http://schemas.openxmlformats.org/officeDocument/2006/relationships/hyperlink" Target="https://www.ncbi.nlm.nih.gov/pmc/articles/PMC6457898/" TargetMode="External"/><Relationship Id="rId172" Type="http://schemas.openxmlformats.org/officeDocument/2006/relationships/hyperlink" Target="https://www.ncbi.nlm.nih.gov/pmc/articles/PMC9302981/" TargetMode="External"/><Relationship Id="rId193" Type="http://schemas.openxmlformats.org/officeDocument/2006/relationships/hyperlink" Target="https://www.virtual.in2global.com/wp-content/uploads/2024/05/SAT-5MOHANDAS-Meeting-the-challenges-of-dermatitis-artefacta_BV2.pdf" TargetMode="External"/><Relationship Id="rId207" Type="http://schemas.openxmlformats.org/officeDocument/2006/relationships/hyperlink" Target="https://onlinelibrary.wiley.com/doi/full/10.1111/all.15626" TargetMode="External"/><Relationship Id="rId228" Type="http://schemas.openxmlformats.org/officeDocument/2006/relationships/hyperlink" Target="https://onlinelibrary.wiley.com/doi/full/10.1111/pai.14062" TargetMode="External"/><Relationship Id="rId249" Type="http://schemas.openxmlformats.org/officeDocument/2006/relationships/hyperlink" Target="https://www.linkedin.com/in/markchakravarty/details/experience/" TargetMode="External"/><Relationship Id="rId13" Type="http://schemas.openxmlformats.org/officeDocument/2006/relationships/hyperlink" Target="https://www.sciencedirect.com/science/article/pii/S0190962223031870" TargetMode="External"/><Relationship Id="rId109" Type="http://schemas.openxmlformats.org/officeDocument/2006/relationships/hyperlink" Target="https://www.em-consulte.com/article/1521694/neuroimmune-communication-regulating-pruritus-in-a" TargetMode="External"/><Relationship Id="rId34" Type="http://schemas.openxmlformats.org/officeDocument/2006/relationships/hyperlink" Target="https://www.sciencedirect.com/science/article/pii/S0190962223031870" TargetMode="External"/><Relationship Id="rId55" Type="http://schemas.openxmlformats.org/officeDocument/2006/relationships/hyperlink" Target="https://www.ncbi.nlm.nih.gov/pmc/articles/PMC7239345/" TargetMode="External"/><Relationship Id="rId76" Type="http://schemas.openxmlformats.org/officeDocument/2006/relationships/hyperlink" Target="https://www.tandfonline.com/doi/full/10.1080/09546634.2023.2251622" TargetMode="External"/><Relationship Id="rId97" Type="http://schemas.openxmlformats.org/officeDocument/2006/relationships/hyperlink" Target="https://www.tandfonline.com/doi/full/10.1080/09546634.2023.2251622" TargetMode="External"/><Relationship Id="rId120" Type="http://schemas.openxmlformats.org/officeDocument/2006/relationships/hyperlink" Target="https://www.em-consulte.com/article/1521694/neuroimmune-communication-regulating-pruritus-in-a" TargetMode="External"/><Relationship Id="rId141" Type="http://schemas.openxmlformats.org/officeDocument/2006/relationships/hyperlink" Target="https://link.springer.com/article/10.1007/s13555-021-00623-8" TargetMode="External"/><Relationship Id="rId7" Type="http://schemas.openxmlformats.org/officeDocument/2006/relationships/hyperlink" Target="https://onlinelibrary.wiley.com/doi/full/10.1111/bjd.17841" TargetMode="External"/><Relationship Id="rId162" Type="http://schemas.openxmlformats.org/officeDocument/2006/relationships/hyperlink" Target="https://www.jacionline.org/article/S0091-6749(19)30278-7/pdf" TargetMode="External"/><Relationship Id="rId183" Type="http://schemas.openxmlformats.org/officeDocument/2006/relationships/hyperlink" Target="https://www.ncbi.nlm.nih.gov/pmc/articles/PMC9661502/" TargetMode="External"/><Relationship Id="rId218" Type="http://schemas.openxmlformats.org/officeDocument/2006/relationships/hyperlink" Target="https://www.em-consulte.com/article/1521696/the-home-core-outcome-set-for-clinical-trials-of-a" TargetMode="External"/><Relationship Id="rId239" Type="http://schemas.openxmlformats.org/officeDocument/2006/relationships/hyperlink" Target="https://erj.ersjournals.com/content/55/1/1900588" TargetMode="External"/><Relationship Id="rId250" Type="http://schemas.openxmlformats.org/officeDocument/2006/relationships/hyperlink" Target="https://www.linkedin.com/in/markchakravarty/details/experience/" TargetMode="External"/><Relationship Id="rId24" Type="http://schemas.openxmlformats.org/officeDocument/2006/relationships/hyperlink" Target="https://www.sciencedirect.com/science/article/pii/S0190962223031870" TargetMode="External"/><Relationship Id="rId45" Type="http://schemas.openxmlformats.org/officeDocument/2006/relationships/hyperlink" Target="https://academic.oup.com/rheumap/article/8/3/rkae077/7710547" TargetMode="External"/><Relationship Id="rId66" Type="http://schemas.openxmlformats.org/officeDocument/2006/relationships/hyperlink" Target="https://www.ncbi.nlm.nih.gov/pmc/articles/PMC7379963/" TargetMode="External"/><Relationship Id="rId87" Type="http://schemas.openxmlformats.org/officeDocument/2006/relationships/hyperlink" Target="https://www.tandfonline.com/doi/full/10.1080/09546634.2023.2251622" TargetMode="External"/><Relationship Id="rId110" Type="http://schemas.openxmlformats.org/officeDocument/2006/relationships/hyperlink" Target="https://www.em-consulte.com/article/1521694/neuroimmune-communication-regulating-pruritus-in-a" TargetMode="External"/><Relationship Id="rId131" Type="http://schemas.openxmlformats.org/officeDocument/2006/relationships/hyperlink" Target="https://link.springer.com/article/10.1007/s13555-021-00623-8" TargetMode="External"/><Relationship Id="rId152" Type="http://schemas.openxmlformats.org/officeDocument/2006/relationships/hyperlink" Target="https://trialsjournal.biomedcentral.com/articles/10.1186/s13063-017-2031-3" TargetMode="External"/><Relationship Id="rId173" Type="http://schemas.openxmlformats.org/officeDocument/2006/relationships/hyperlink" Target="https://www.jacionline.org/article/S0091-6749(19)30278-7/pdf" TargetMode="External"/><Relationship Id="rId194" Type="http://schemas.openxmlformats.org/officeDocument/2006/relationships/hyperlink" Target="https://academic.oup.com/bjd/advance-article/doi/10.1093/bjd/ljae333/7738977" TargetMode="External"/><Relationship Id="rId208" Type="http://schemas.openxmlformats.org/officeDocument/2006/relationships/hyperlink" Target="https://www.annallergy.org/article/S1081-1206(24)00001-2/pdf" TargetMode="External"/><Relationship Id="rId229" Type="http://schemas.openxmlformats.org/officeDocument/2006/relationships/hyperlink" Target="https://onlinelibrary.wiley.com/doi/full/10.1111/pai.14062" TargetMode="External"/><Relationship Id="rId240" Type="http://schemas.openxmlformats.org/officeDocument/2006/relationships/hyperlink" Target="https://www.sciencedirect.com/science/article/abs/pii/S0091674907015308" TargetMode="External"/><Relationship Id="rId14" Type="http://schemas.openxmlformats.org/officeDocument/2006/relationships/hyperlink" Target="https://www.sciencedirect.com/science/article/pii/S0190962223031870" TargetMode="External"/><Relationship Id="rId35" Type="http://schemas.openxmlformats.org/officeDocument/2006/relationships/hyperlink" Target="https://www.sciencedirect.com/science/article/pii/S0190962223031870" TargetMode="External"/><Relationship Id="rId56" Type="http://schemas.openxmlformats.org/officeDocument/2006/relationships/hyperlink" Target="https://www.jidonline.org/article/S0022-202X(17)31960-7/fulltext" TargetMode="External"/><Relationship Id="rId77" Type="http://schemas.openxmlformats.org/officeDocument/2006/relationships/hyperlink" Target="https://www.tandfonline.com/doi/full/10.1080/09546634.2023.2251622" TargetMode="External"/><Relationship Id="rId100" Type="http://schemas.openxmlformats.org/officeDocument/2006/relationships/hyperlink" Target="https://www.tandfonline.com/doi/full/10.1080/09546634.2023.2251622" TargetMode="External"/><Relationship Id="rId8" Type="http://schemas.openxmlformats.org/officeDocument/2006/relationships/hyperlink" Target="https://www.ncbi.nlm.nih.gov/pmc/articles/PMC7849900/" TargetMode="External"/><Relationship Id="rId98" Type="http://schemas.openxmlformats.org/officeDocument/2006/relationships/hyperlink" Target="https://www.em-consulte.com/article/1521694/neuroimmune-communication-regulating-pruritus-in-a" TargetMode="External"/><Relationship Id="rId121" Type="http://schemas.openxmlformats.org/officeDocument/2006/relationships/hyperlink" Target="https://www.em-consulte.com/article/1521694/neuroimmune-communication-regulating-pruritus-in-a" TargetMode="External"/><Relationship Id="rId142" Type="http://schemas.openxmlformats.org/officeDocument/2006/relationships/hyperlink" Target="https://link.springer.com/article/10.1007/s13555-021-00623-8" TargetMode="External"/><Relationship Id="rId163" Type="http://schemas.openxmlformats.org/officeDocument/2006/relationships/hyperlink" Target="https://www.ncbi.nlm.nih.gov/pmc/articles/PMC9302981/" TargetMode="External"/><Relationship Id="rId184" Type="http://schemas.openxmlformats.org/officeDocument/2006/relationships/hyperlink" Target="https://www.ncbi.nlm.nih.gov/pmc/articles/PMC9302981/" TargetMode="External"/><Relationship Id="rId219" Type="http://schemas.openxmlformats.org/officeDocument/2006/relationships/hyperlink" Target="https://www.em-consulte.com/article/1521696/the-home-core-outcome-set-for-clinical-trials-of-a" TargetMode="External"/><Relationship Id="rId230" Type="http://schemas.openxmlformats.org/officeDocument/2006/relationships/hyperlink" Target="https://onlinelibrary.wiley.com/doi/full/10.1111/pai.14062" TargetMode="External"/><Relationship Id="rId251" Type="http://schemas.openxmlformats.org/officeDocument/2006/relationships/hyperlink" Target="https://www.linkedin.com/in/markchakravarty/details/experience/" TargetMode="External"/><Relationship Id="rId25" Type="http://schemas.openxmlformats.org/officeDocument/2006/relationships/hyperlink" Target="https://www.sciencedirect.com/science/article/pii/S0190962223031870" TargetMode="External"/><Relationship Id="rId46" Type="http://schemas.openxmlformats.org/officeDocument/2006/relationships/hyperlink" Target="https://pure.rug.nl/ws/portalfiles/portal/217296753/jamadermatology_van_huizen_2022_cs_220001_1647280866.55573.pdf" TargetMode="External"/><Relationship Id="rId67" Type="http://schemas.openxmlformats.org/officeDocument/2006/relationships/hyperlink" Target="https://www.ncbi.nlm.nih.gov/pmc/articles/PMC7379963/" TargetMode="External"/><Relationship Id="rId88" Type="http://schemas.openxmlformats.org/officeDocument/2006/relationships/hyperlink" Target="https://www.tandfonline.com/doi/full/10.1080/09546634.2023.2251622" TargetMode="External"/><Relationship Id="rId111" Type="http://schemas.openxmlformats.org/officeDocument/2006/relationships/hyperlink" Target="https://www.tandfonline.com/doi/full/10.1080/09546634.2023.2251622" TargetMode="External"/><Relationship Id="rId132" Type="http://schemas.openxmlformats.org/officeDocument/2006/relationships/hyperlink" Target="https://link.springer.com/article/10.1007/s13555-021-00623-8" TargetMode="External"/><Relationship Id="rId153" Type="http://schemas.openxmlformats.org/officeDocument/2006/relationships/hyperlink" Target="https://www.ncbi.nlm.nih.gov/pmc/articles/PMC6457898/" TargetMode="External"/><Relationship Id="rId174" Type="http://schemas.openxmlformats.org/officeDocument/2006/relationships/hyperlink" Target="https://www.jacionline.org/article/S0091-6749(19)30278-7/pdf" TargetMode="External"/><Relationship Id="rId195" Type="http://schemas.openxmlformats.org/officeDocument/2006/relationships/hyperlink" Target="https://academic.oup.com/bjd/advance-article/doi/10.1093/bjd/ljae333/7738977" TargetMode="External"/><Relationship Id="rId209" Type="http://schemas.openxmlformats.org/officeDocument/2006/relationships/hyperlink" Target="https://www.annallergy.org/article/S1081-1206(24)00001-2/pdf" TargetMode="External"/><Relationship Id="rId220" Type="http://schemas.openxmlformats.org/officeDocument/2006/relationships/hyperlink" Target="https://www.em-consulte.com/article/1521696/the-home-core-outcome-set-for-clinical-trials-of-a" TargetMode="External"/><Relationship Id="rId241" Type="http://schemas.openxmlformats.org/officeDocument/2006/relationships/hyperlink" Target="https://www.jaci-inpractice.org/article/S2213-2198(23)00189-7/pdf" TargetMode="External"/><Relationship Id="rId15" Type="http://schemas.openxmlformats.org/officeDocument/2006/relationships/hyperlink" Target="https://www.sciencedirect.com/science/article/pii/S0190962223031870" TargetMode="External"/><Relationship Id="rId36" Type="http://schemas.openxmlformats.org/officeDocument/2006/relationships/hyperlink" Target="https://www.sciencedirect.com/science/article/pii/S0190962223031870" TargetMode="External"/><Relationship Id="rId57" Type="http://schemas.openxmlformats.org/officeDocument/2006/relationships/hyperlink" Target="https://www.ncbi.nlm.nih.gov/pmc/articles/PMC7239345/" TargetMode="External"/><Relationship Id="rId78" Type="http://schemas.openxmlformats.org/officeDocument/2006/relationships/hyperlink" Target="https://www.tandfonline.com/doi/full/10.1080/09546634.2023.2251622" TargetMode="External"/><Relationship Id="rId99" Type="http://schemas.openxmlformats.org/officeDocument/2006/relationships/hyperlink" Target="https://www.tandfonline.com/doi/full/10.1080/09546634.2023.2251622" TargetMode="External"/><Relationship Id="rId101" Type="http://schemas.openxmlformats.org/officeDocument/2006/relationships/hyperlink" Target="https://www.tandfonline.com/doi/full/10.1080/09546634.2023.2251622" TargetMode="External"/><Relationship Id="rId122" Type="http://schemas.openxmlformats.org/officeDocument/2006/relationships/hyperlink" Target="https://www.tandfonline.com/doi/full/10.1080/09546634.2023.2251622" TargetMode="External"/><Relationship Id="rId143" Type="http://schemas.openxmlformats.org/officeDocument/2006/relationships/hyperlink" Target="https://link.springer.com/article/10.1007/s13555-021-00623-8" TargetMode="External"/><Relationship Id="rId164" Type="http://schemas.openxmlformats.org/officeDocument/2006/relationships/hyperlink" Target="https://www.ncbi.nlm.nih.gov/pmc/articles/PMC9302981/" TargetMode="External"/><Relationship Id="rId185" Type="http://schemas.openxmlformats.org/officeDocument/2006/relationships/hyperlink" Target="https://www.ncbi.nlm.nih.gov/pmc/articles/PMC9302981/" TargetMode="External"/><Relationship Id="rId9" Type="http://schemas.openxmlformats.org/officeDocument/2006/relationships/hyperlink" Target="https://d-nb.info/1271082136/34" TargetMode="External"/><Relationship Id="rId210" Type="http://schemas.openxmlformats.org/officeDocument/2006/relationships/hyperlink" Target="https://www.annallergy.org/article/S1081-1206(24)00001-2/pdf" TargetMode="External"/><Relationship Id="rId26" Type="http://schemas.openxmlformats.org/officeDocument/2006/relationships/hyperlink" Target="https://www.sciencedirect.com/science/article/pii/S0190962223031870" TargetMode="External"/><Relationship Id="rId231" Type="http://schemas.openxmlformats.org/officeDocument/2006/relationships/hyperlink" Target="https://erj.ersjournals.com/content/55/1/1900588" TargetMode="External"/><Relationship Id="rId252" Type="http://schemas.openxmlformats.org/officeDocument/2006/relationships/hyperlink" Target="https://www.linkedin.com/in/markchakravarty/details/experience/" TargetMode="External"/><Relationship Id="rId47" Type="http://schemas.openxmlformats.org/officeDocument/2006/relationships/hyperlink" Target="https://www.drugsincontext.com/wp-content/uploads/2019/04/dic.212570.pdf" TargetMode="External"/><Relationship Id="rId68" Type="http://schemas.openxmlformats.org/officeDocument/2006/relationships/hyperlink" Target="https://www.ncbi.nlm.nih.gov/pmc/articles/PMC7379963/" TargetMode="External"/><Relationship Id="rId89" Type="http://schemas.openxmlformats.org/officeDocument/2006/relationships/hyperlink" Target="https://www.em-consulte.com/article/1521694/neuroimmune-communication-regulating-pruritus-in-a" TargetMode="External"/><Relationship Id="rId112" Type="http://schemas.openxmlformats.org/officeDocument/2006/relationships/hyperlink" Target="https://www.tandfonline.com/doi/full/10.1080/09546634.2023.2251622" TargetMode="External"/><Relationship Id="rId133" Type="http://schemas.openxmlformats.org/officeDocument/2006/relationships/hyperlink" Target="https://link.springer.com/article/10.1007/s13555-021-00623-8" TargetMode="External"/><Relationship Id="rId154" Type="http://schemas.openxmlformats.org/officeDocument/2006/relationships/hyperlink" Target="https://www.ncbi.nlm.nih.gov/pmc/articles/PMC6457898/" TargetMode="External"/><Relationship Id="rId175" Type="http://schemas.openxmlformats.org/officeDocument/2006/relationships/hyperlink" Target="https://www.ncbi.nlm.nih.gov/pmc/articles/PMC9661502/" TargetMode="External"/><Relationship Id="rId196" Type="http://schemas.openxmlformats.org/officeDocument/2006/relationships/hyperlink" Target="https://www.virtual.in2global.com/wp-content/uploads/2024/05/SAT-5MOHANDAS-Meeting-the-challenges-of-dermatitis-artefacta_BV2.pdf" TargetMode="External"/><Relationship Id="rId200" Type="http://schemas.openxmlformats.org/officeDocument/2006/relationships/hyperlink" Target="https://www.virtual.in2global.com/wp-content/uploads/2024/05/SAT-5MOHANDAS-Meeting-the-challenges-of-dermatitis-artefacta_BV2.pdf" TargetMode="External"/><Relationship Id="rId16" Type="http://schemas.openxmlformats.org/officeDocument/2006/relationships/hyperlink" Target="https://www.sciencedirect.com/science/article/pii/S0190962223031870" TargetMode="External"/><Relationship Id="rId221" Type="http://schemas.openxmlformats.org/officeDocument/2006/relationships/hyperlink" Target="https://www.sciencedirect.com/science/article/pii/S0022202X19314459" TargetMode="External"/><Relationship Id="rId242" Type="http://schemas.openxmlformats.org/officeDocument/2006/relationships/hyperlink" Target="https://www.linkedin.com/in/markchakravarty/details/experience/" TargetMode="External"/><Relationship Id="rId37" Type="http://schemas.openxmlformats.org/officeDocument/2006/relationships/hyperlink" Target="https://www.sciencedirect.com/science/article/pii/S0190962223031870" TargetMode="External"/><Relationship Id="rId58" Type="http://schemas.openxmlformats.org/officeDocument/2006/relationships/hyperlink" Target="https://pure.rug.nl/ws/portalfiles/portal/217296753/jamadermatology_van_huizen_2022_cs_220001_1647280866.55573.pdf" TargetMode="External"/><Relationship Id="rId79" Type="http://schemas.openxmlformats.org/officeDocument/2006/relationships/hyperlink" Target="https://www.tandfonline.com/doi/full/10.1080/09546634.2023.2251622" TargetMode="External"/><Relationship Id="rId102" Type="http://schemas.openxmlformats.org/officeDocument/2006/relationships/hyperlink" Target="https://www.tandfonline.com/doi/full/10.1080/09546634.2023.2251622" TargetMode="External"/><Relationship Id="rId123" Type="http://schemas.openxmlformats.org/officeDocument/2006/relationships/hyperlink" Target="https://www.tandfonline.com/doi/full/10.1080/09546634.2023.2251622" TargetMode="External"/><Relationship Id="rId144" Type="http://schemas.openxmlformats.org/officeDocument/2006/relationships/hyperlink" Target="https://link.springer.com/article/10.1007/s13555-021-00623-8" TargetMode="External"/><Relationship Id="rId90" Type="http://schemas.openxmlformats.org/officeDocument/2006/relationships/hyperlink" Target="https://www.tandfonline.com/doi/full/10.1080/09546634.2023.2251622" TargetMode="External"/><Relationship Id="rId165" Type="http://schemas.openxmlformats.org/officeDocument/2006/relationships/hyperlink" Target="https://www.ncbi.nlm.nih.gov/pmc/articles/PMC9661502/" TargetMode="External"/><Relationship Id="rId186" Type="http://schemas.openxmlformats.org/officeDocument/2006/relationships/hyperlink" Target="https://www.jacionline.org/article/S0091-6749(19)30278-7/pdf" TargetMode="External"/><Relationship Id="rId211" Type="http://schemas.openxmlformats.org/officeDocument/2006/relationships/hyperlink" Target="https://www.annallergy.org/article/S1081-1206(24)00001-2/pdf" TargetMode="External"/><Relationship Id="rId232" Type="http://schemas.openxmlformats.org/officeDocument/2006/relationships/hyperlink" Target="https://www.sciencedirect.com/science/article/pii/S0091674920301937" TargetMode="External"/><Relationship Id="rId253" Type="http://schemas.openxmlformats.org/officeDocument/2006/relationships/hyperlink" Target="https://www.linkedin.com/in/markchakravarty/details/experience/" TargetMode="External"/><Relationship Id="rId27" Type="http://schemas.openxmlformats.org/officeDocument/2006/relationships/hyperlink" Target="https://www.sciencedirect.com/science/article/pii/S0190962223031870" TargetMode="External"/><Relationship Id="rId48" Type="http://schemas.openxmlformats.org/officeDocument/2006/relationships/hyperlink" Target="https://www.jidonline.org/article/S0022-202X(17)31960-7/fulltext" TargetMode="External"/><Relationship Id="rId69" Type="http://schemas.openxmlformats.org/officeDocument/2006/relationships/hyperlink" Target="https://www.ncbi.nlm.nih.gov/pmc/articles/PMC7379963/" TargetMode="External"/><Relationship Id="rId113" Type="http://schemas.openxmlformats.org/officeDocument/2006/relationships/hyperlink" Target="https://www.tandfonline.com/doi/full/10.1080/09546634.2023.2251622" TargetMode="External"/><Relationship Id="rId134" Type="http://schemas.openxmlformats.org/officeDocument/2006/relationships/hyperlink" Target="https://link.springer.com/article/10.1007/s13555-021-00623-8" TargetMode="External"/><Relationship Id="rId80" Type="http://schemas.openxmlformats.org/officeDocument/2006/relationships/hyperlink" Target="https://www.tandfonline.com/doi/full/10.1080/09546634.2023.2251622" TargetMode="External"/><Relationship Id="rId155" Type="http://schemas.openxmlformats.org/officeDocument/2006/relationships/hyperlink" Target="https://www.ncbi.nlm.nih.gov/pmc/articles/PMC6457898/" TargetMode="External"/><Relationship Id="rId176" Type="http://schemas.openxmlformats.org/officeDocument/2006/relationships/hyperlink" Target="https://www.ncbi.nlm.nih.gov/pmc/articles/PMC9302981/" TargetMode="External"/><Relationship Id="rId197" Type="http://schemas.openxmlformats.org/officeDocument/2006/relationships/hyperlink" Target="https://www.virtual.in2global.com/wp-content/uploads/2024/05/SAT-5MOHANDAS-Meeting-the-challenges-of-dermatitis-artefacta_BV2.pdf" TargetMode="External"/><Relationship Id="rId201" Type="http://schemas.openxmlformats.org/officeDocument/2006/relationships/hyperlink" Target="https://academic.oup.com/bjd/advance-article/doi/10.1093/bjd/ljae333/7738977" TargetMode="External"/><Relationship Id="rId222" Type="http://schemas.openxmlformats.org/officeDocument/2006/relationships/hyperlink" Target="https://link.springer.com/article/10.1007/s40122-024-00649-8" TargetMode="External"/><Relationship Id="rId243" Type="http://schemas.openxmlformats.org/officeDocument/2006/relationships/hyperlink" Target="https://www.linkedin.com/in/markchakravarty/details/experience/" TargetMode="External"/><Relationship Id="rId17" Type="http://schemas.openxmlformats.org/officeDocument/2006/relationships/hyperlink" Target="https://www.sciencedirect.com/science/article/pii/S0190962223031870" TargetMode="External"/><Relationship Id="rId38" Type="http://schemas.openxmlformats.org/officeDocument/2006/relationships/hyperlink" Target="https://ascopubs.org/doi/abs/10.1200/OP.20.00489" TargetMode="External"/><Relationship Id="rId59" Type="http://schemas.openxmlformats.org/officeDocument/2006/relationships/hyperlink" Target="https://www.jidonline.org/article/S0022-202X(17)31960-7/fulltext" TargetMode="External"/><Relationship Id="rId103" Type="http://schemas.openxmlformats.org/officeDocument/2006/relationships/hyperlink" Target="https://www.em-consulte.com/article/1521694/neuroimmune-communication-regulating-pruritus-in-a" TargetMode="External"/><Relationship Id="rId124" Type="http://schemas.openxmlformats.org/officeDocument/2006/relationships/hyperlink" Target="https://www.em-consulte.com/article/1521694/neuroimmune-communication-regulating-pruritus-in-a" TargetMode="External"/><Relationship Id="rId70" Type="http://schemas.openxmlformats.org/officeDocument/2006/relationships/hyperlink" Target="https://www.ncbi.nlm.nih.gov/pmc/articles/PMC7379963/" TargetMode="External"/><Relationship Id="rId91" Type="http://schemas.openxmlformats.org/officeDocument/2006/relationships/hyperlink" Target="https://www.tandfonline.com/doi/full/10.1080/09546634.2023.2251622" TargetMode="External"/><Relationship Id="rId145" Type="http://schemas.openxmlformats.org/officeDocument/2006/relationships/hyperlink" Target="https://link.springer.com/article/10.1007/s13555-021-00623-8" TargetMode="External"/><Relationship Id="rId166" Type="http://schemas.openxmlformats.org/officeDocument/2006/relationships/hyperlink" Target="https://www.jacionline.org/article/S0091-6749(19)30278-7/pdf" TargetMode="External"/><Relationship Id="rId187" Type="http://schemas.openxmlformats.org/officeDocument/2006/relationships/hyperlink" Target="https://www.ncbi.nlm.nih.gov/pmc/articles/PMC9302981/" TargetMode="External"/><Relationship Id="rId1" Type="http://schemas.openxmlformats.org/officeDocument/2006/relationships/hyperlink" Target="https://onlinelibrary.wiley.com/doi/full/10.1111/bjd.17841" TargetMode="External"/><Relationship Id="rId212" Type="http://schemas.openxmlformats.org/officeDocument/2006/relationships/hyperlink" Target="https://www.nejm.org/doi/full/10.1056/NEJMoa1514210" TargetMode="External"/><Relationship Id="rId233" Type="http://schemas.openxmlformats.org/officeDocument/2006/relationships/hyperlink" Target="https://erj.ersjournals.com/content/early/2024/07/11/13993003.00624-2024" TargetMode="External"/><Relationship Id="rId254" Type="http://schemas.openxmlformats.org/officeDocument/2006/relationships/hyperlink" Target="https://www.linkedin.com/in/markchakravarty/details/experience/" TargetMode="External"/><Relationship Id="rId28" Type="http://schemas.openxmlformats.org/officeDocument/2006/relationships/hyperlink" Target="https://www.sciencedirect.com/science/article/pii/S0190962223031870" TargetMode="External"/><Relationship Id="rId49" Type="http://schemas.openxmlformats.org/officeDocument/2006/relationships/hyperlink" Target="https://www.ncbi.nlm.nih.gov/pmc/articles/PMC7239345/" TargetMode="External"/><Relationship Id="rId114" Type="http://schemas.openxmlformats.org/officeDocument/2006/relationships/hyperlink" Target="https://www.tandfonline.com/doi/full/10.1080/09546634.2023.2251622" TargetMode="External"/><Relationship Id="rId60" Type="http://schemas.openxmlformats.org/officeDocument/2006/relationships/hyperlink" Target="https://www.ncbi.nlm.nih.gov/pmc/articles/PMC7239345/" TargetMode="External"/><Relationship Id="rId81" Type="http://schemas.openxmlformats.org/officeDocument/2006/relationships/hyperlink" Target="https://www.tandfonline.com/doi/full/10.1080/09546634.2023.2251622" TargetMode="External"/><Relationship Id="rId135" Type="http://schemas.openxmlformats.org/officeDocument/2006/relationships/hyperlink" Target="https://link.springer.com/article/10.1007/s13555-021-00623-8" TargetMode="External"/><Relationship Id="rId156" Type="http://schemas.openxmlformats.org/officeDocument/2006/relationships/hyperlink" Target="https://trialsjournal.biomedcentral.com/articles/10.1186/s13063-017-2031-3" TargetMode="External"/><Relationship Id="rId177" Type="http://schemas.openxmlformats.org/officeDocument/2006/relationships/hyperlink" Target="https://www.ncbi.nlm.nih.gov/pmc/articles/PMC9302981/" TargetMode="External"/><Relationship Id="rId198" Type="http://schemas.openxmlformats.org/officeDocument/2006/relationships/hyperlink" Target="https://www.virtual.in2global.com/wp-content/uploads/2024/05/SAT-5MOHANDAS-Meeting-the-challenges-of-dermatitis-artefacta_BV2.pdf" TargetMode="External"/><Relationship Id="rId202" Type="http://schemas.openxmlformats.org/officeDocument/2006/relationships/hyperlink" Target="https://www.jacionline.org/article/S0091-6749(17)30765-0/pdf" TargetMode="External"/><Relationship Id="rId223" Type="http://schemas.openxmlformats.org/officeDocument/2006/relationships/hyperlink" Target="https://link.springer.com/article/10.1007/s40122-024-00649-8" TargetMode="External"/><Relationship Id="rId244" Type="http://schemas.openxmlformats.org/officeDocument/2006/relationships/hyperlink" Target="https://www.linkedin.com/in/markchakravarty/details/experience/" TargetMode="External"/><Relationship Id="rId18" Type="http://schemas.openxmlformats.org/officeDocument/2006/relationships/hyperlink" Target="https://www.sciencedirect.com/science/article/pii/S0190962223031870" TargetMode="External"/><Relationship Id="rId39" Type="http://schemas.openxmlformats.org/officeDocument/2006/relationships/hyperlink" Target="https://www.jidonline.org/article/S0022-202X(17)31960-7/fulltext" TargetMode="External"/><Relationship Id="rId50" Type="http://schemas.openxmlformats.org/officeDocument/2006/relationships/hyperlink" Target="https://www.jidonline.org/article/S0022-202X(17)31960-7/fulltext" TargetMode="External"/><Relationship Id="rId104" Type="http://schemas.openxmlformats.org/officeDocument/2006/relationships/hyperlink" Target="https://www.tandfonline.com/doi/full/10.1080/09546634.2023.2251622" TargetMode="External"/><Relationship Id="rId125" Type="http://schemas.openxmlformats.org/officeDocument/2006/relationships/hyperlink" Target="https://www.em-consulte.com/article/1521694/neuroimmune-communication-regulating-pruritus-in-a" TargetMode="External"/><Relationship Id="rId146" Type="http://schemas.openxmlformats.org/officeDocument/2006/relationships/hyperlink" Target="https://link.springer.com/article/10.1007/s13555-021-00623-8" TargetMode="External"/><Relationship Id="rId167" Type="http://schemas.openxmlformats.org/officeDocument/2006/relationships/hyperlink" Target="https://www.jacionline.org/article/S0091-6749(19)30278-7/pdf" TargetMode="External"/><Relationship Id="rId188" Type="http://schemas.openxmlformats.org/officeDocument/2006/relationships/hyperlink" Target="https://www.virtual.in2global.com/wp-content/uploads/2024/05/SAT-5MOHANDAS-Meeting-the-challenges-of-dermatitis-artefacta_BV2.pdf" TargetMode="External"/><Relationship Id="rId71" Type="http://schemas.openxmlformats.org/officeDocument/2006/relationships/hyperlink" Target="https://www.ncbi.nlm.nih.gov/pmc/articles/PMC7379963/" TargetMode="External"/><Relationship Id="rId92" Type="http://schemas.openxmlformats.org/officeDocument/2006/relationships/hyperlink" Target="https://www.tandfonline.com/doi/full/10.1080/09546634.2023.2251622" TargetMode="External"/><Relationship Id="rId213" Type="http://schemas.openxmlformats.org/officeDocument/2006/relationships/hyperlink" Target="https://www.nejm.org/doi/full/10.1056/NEJMoa1514210" TargetMode="External"/><Relationship Id="rId234" Type="http://schemas.openxmlformats.org/officeDocument/2006/relationships/hyperlink" Target="https://www.sciencedirect.com/science/article/pii/S0091674920301937" TargetMode="External"/><Relationship Id="rId2" Type="http://schemas.openxmlformats.org/officeDocument/2006/relationships/hyperlink" Target="https://www.ncbi.nlm.nih.gov/pmc/articles/PMC7849900/" TargetMode="External"/><Relationship Id="rId29" Type="http://schemas.openxmlformats.org/officeDocument/2006/relationships/hyperlink" Target="https://www.sciencedirect.com/science/article/pii/S0190962223031870" TargetMode="External"/><Relationship Id="rId255" Type="http://schemas.openxmlformats.org/officeDocument/2006/relationships/hyperlink" Target="https://www.linkedin.com/in/markchakravarty/details/experience/" TargetMode="External"/><Relationship Id="rId40" Type="http://schemas.openxmlformats.org/officeDocument/2006/relationships/hyperlink" Target="https://www.ncbi.nlm.nih.gov/pmc/articles/PMC7239345/" TargetMode="External"/><Relationship Id="rId115" Type="http://schemas.openxmlformats.org/officeDocument/2006/relationships/hyperlink" Target="https://www.tandfonline.com/doi/full/10.1080/09546634.2023.2251622" TargetMode="External"/><Relationship Id="rId136" Type="http://schemas.openxmlformats.org/officeDocument/2006/relationships/hyperlink" Target="https://link.springer.com/article/10.1007/s13555-021-00623-8" TargetMode="External"/><Relationship Id="rId157" Type="http://schemas.openxmlformats.org/officeDocument/2006/relationships/hyperlink" Target="https://www.cochranelibrary.com/cdsr/doi/10.1002/14651858.CD011377.pub2/information" TargetMode="External"/><Relationship Id="rId178" Type="http://schemas.openxmlformats.org/officeDocument/2006/relationships/hyperlink" Target="https://www.jacionline.org/article/S0091-6749(19)30278-7/pdf" TargetMode="External"/><Relationship Id="rId61" Type="http://schemas.openxmlformats.org/officeDocument/2006/relationships/hyperlink" Target="https://www.jidonline.org/article/S0022-202X(17)31960-7/fulltext" TargetMode="External"/><Relationship Id="rId82" Type="http://schemas.openxmlformats.org/officeDocument/2006/relationships/hyperlink" Target="https://www.tandfonline.com/doi/full/10.1080/09546634.2023.2251622" TargetMode="External"/><Relationship Id="rId199" Type="http://schemas.openxmlformats.org/officeDocument/2006/relationships/hyperlink" Target="https://www.virtual.in2global.com/wp-content/uploads/2024/05/SAT-5MOHANDAS-Meeting-the-challenges-of-dermatitis-artefacta_BV2.pdf" TargetMode="External"/><Relationship Id="rId203" Type="http://schemas.openxmlformats.org/officeDocument/2006/relationships/hyperlink" Target="https://www.jacionline.org/article/S0091-6749(17)30765-0/pdf" TargetMode="External"/><Relationship Id="rId19" Type="http://schemas.openxmlformats.org/officeDocument/2006/relationships/hyperlink" Target="https://www.sciencedirect.com/science/article/pii/S0190962223031870" TargetMode="External"/><Relationship Id="rId224" Type="http://schemas.openxmlformats.org/officeDocument/2006/relationships/hyperlink" Target="https://www.sciencedirect.com/science/article/abs/pii/S0091674915013342" TargetMode="External"/><Relationship Id="rId245" Type="http://schemas.openxmlformats.org/officeDocument/2006/relationships/hyperlink" Target="https://www.linkedin.com/in/markchakravarty/details/experience/" TargetMode="External"/><Relationship Id="rId30" Type="http://schemas.openxmlformats.org/officeDocument/2006/relationships/hyperlink" Target="https://www.sciencedirect.com/science/article/pii/S0190962223031870" TargetMode="External"/><Relationship Id="rId105" Type="http://schemas.openxmlformats.org/officeDocument/2006/relationships/hyperlink" Target="https://www.tandfonline.com/doi/full/10.1080/09546634.2023.2251622" TargetMode="External"/><Relationship Id="rId126" Type="http://schemas.openxmlformats.org/officeDocument/2006/relationships/hyperlink" Target="https://link.springer.com/article/10.1007/s13555-021-00623-8" TargetMode="External"/><Relationship Id="rId147" Type="http://schemas.openxmlformats.org/officeDocument/2006/relationships/hyperlink" Target="https://link.springer.com/article/10.1007/s13555-021-00623-8" TargetMode="External"/><Relationship Id="rId168" Type="http://schemas.openxmlformats.org/officeDocument/2006/relationships/hyperlink" Target="https://www.ncbi.nlm.nih.gov/pmc/articles/PMC9302981/" TargetMode="External"/><Relationship Id="rId51" Type="http://schemas.openxmlformats.org/officeDocument/2006/relationships/hyperlink" Target="https://www.ncbi.nlm.nih.gov/pmc/articles/PMC7239345/" TargetMode="External"/><Relationship Id="rId72" Type="http://schemas.openxmlformats.org/officeDocument/2006/relationships/hyperlink" Target="https://www.ncbi.nlm.nih.gov/pmc/articles/PMC7379963/" TargetMode="External"/><Relationship Id="rId93" Type="http://schemas.openxmlformats.org/officeDocument/2006/relationships/hyperlink" Target="https://www.tandfonline.com/doi/full/10.1080/09546634.2023.2251622" TargetMode="External"/><Relationship Id="rId189" Type="http://schemas.openxmlformats.org/officeDocument/2006/relationships/hyperlink" Target="https://academic.oup.com/bjd/advance-article/doi/10.1093/bjd/ljae333/7738977" TargetMode="External"/><Relationship Id="rId3" Type="http://schemas.openxmlformats.org/officeDocument/2006/relationships/hyperlink" Target="https://d-nb.info/1271082136/34" TargetMode="External"/><Relationship Id="rId214" Type="http://schemas.openxmlformats.org/officeDocument/2006/relationships/hyperlink" Target="https://www.nejm.org/doi/full/10.1056/NEJMoa1514210" TargetMode="External"/><Relationship Id="rId235" Type="http://schemas.openxmlformats.org/officeDocument/2006/relationships/hyperlink" Target="https://onlinelibrary.wiley.com/doi/full/10.1111/pai.14062" TargetMode="External"/><Relationship Id="rId256" Type="http://schemas.openxmlformats.org/officeDocument/2006/relationships/hyperlink" Target="https://www.linkedin.com/in/markchakravarty/details/experience/" TargetMode="External"/><Relationship Id="rId116" Type="http://schemas.openxmlformats.org/officeDocument/2006/relationships/hyperlink" Target="https://www.tandfonline.com/doi/full/10.1080/09546634.2023.2251622" TargetMode="External"/><Relationship Id="rId137" Type="http://schemas.openxmlformats.org/officeDocument/2006/relationships/hyperlink" Target="https://link.springer.com/article/10.1007/s13555-021-00623-8" TargetMode="External"/><Relationship Id="rId158" Type="http://schemas.openxmlformats.org/officeDocument/2006/relationships/hyperlink" Target="https://www.cochranelibrary.com/cdsr/doi/10.1002/14651858.CD011377.pub2/information" TargetMode="External"/><Relationship Id="rId20" Type="http://schemas.openxmlformats.org/officeDocument/2006/relationships/hyperlink" Target="https://www.sciencedirect.com/science/article/pii/S0190962223031870" TargetMode="External"/><Relationship Id="rId41" Type="http://schemas.openxmlformats.org/officeDocument/2006/relationships/hyperlink" Target="https://www.jidonline.org/article/S0022-202X(17)31960-7/fulltext" TargetMode="External"/><Relationship Id="rId62" Type="http://schemas.openxmlformats.org/officeDocument/2006/relationships/hyperlink" Target="https://www.ncbi.nlm.nih.gov/pmc/articles/PMC7239345/" TargetMode="External"/><Relationship Id="rId83" Type="http://schemas.openxmlformats.org/officeDocument/2006/relationships/hyperlink" Target="https://www.tandfonline.com/doi/full/10.1080/09546634.2023.2251622" TargetMode="External"/><Relationship Id="rId179" Type="http://schemas.openxmlformats.org/officeDocument/2006/relationships/hyperlink" Target="https://www.ncbi.nlm.nih.gov/pmc/articles/PMC9302981/" TargetMode="External"/><Relationship Id="rId190" Type="http://schemas.openxmlformats.org/officeDocument/2006/relationships/hyperlink" Target="https://www.virtual.in2global.com/wp-content/uploads/2024/05/SAT-5MOHANDAS-Meeting-the-challenges-of-dermatitis-artefacta_BV2.pdf" TargetMode="External"/><Relationship Id="rId204" Type="http://schemas.openxmlformats.org/officeDocument/2006/relationships/hyperlink" Target="https://www.researchgate.net/publication/377235805_Real_world_outcomes_of_children_treated_with_dupilumab_for_moderate-to_severe_atopic_dermatitis_A_single_centre_retrospective_observational_UK_study/fulltext/65c54b2a79007454976ada4c/Real-world-outcomes-of-children-treated-with-dupilumab-for-moderate-to-severe-atopic-dermatitis-A-single-centre-retrospective-observational-UK-study.pdf" TargetMode="External"/><Relationship Id="rId225" Type="http://schemas.openxmlformats.org/officeDocument/2006/relationships/hyperlink" Target="https://onlinelibrary.wiley.com/doi/full/10.1111/pai.14062" TargetMode="External"/><Relationship Id="rId246" Type="http://schemas.openxmlformats.org/officeDocument/2006/relationships/hyperlink" Target="https://www.linkedin.com/in/markchakravarty/details/experience/" TargetMode="External"/><Relationship Id="rId106" Type="http://schemas.openxmlformats.org/officeDocument/2006/relationships/hyperlink" Target="https://www.tandfonline.com/doi/full/10.1080/09546634.2023.2251622" TargetMode="External"/><Relationship Id="rId127" Type="http://schemas.openxmlformats.org/officeDocument/2006/relationships/hyperlink" Target="https://link.springer.com/article/10.1007/s13555-021-00623-8" TargetMode="External"/><Relationship Id="rId10" Type="http://schemas.openxmlformats.org/officeDocument/2006/relationships/hyperlink" Target="https://www.sciencedirect.com/science/article/pii/S0190962223031870" TargetMode="External"/><Relationship Id="rId31" Type="http://schemas.openxmlformats.org/officeDocument/2006/relationships/hyperlink" Target="https://www.sciencedirect.com/science/article/pii/S0190962223031870" TargetMode="External"/><Relationship Id="rId52" Type="http://schemas.openxmlformats.org/officeDocument/2006/relationships/hyperlink" Target="https://academic.oup.com/rheumap/article/8/3/rkae077/7710547" TargetMode="External"/><Relationship Id="rId73" Type="http://schemas.openxmlformats.org/officeDocument/2006/relationships/hyperlink" Target="https://www.ncbi.nlm.nih.gov/pmc/articles/PMC7379963/" TargetMode="External"/><Relationship Id="rId94" Type="http://schemas.openxmlformats.org/officeDocument/2006/relationships/hyperlink" Target="https://www.tandfonline.com/doi/full/10.1080/09546634.2023.2251622" TargetMode="External"/><Relationship Id="rId148" Type="http://schemas.openxmlformats.org/officeDocument/2006/relationships/hyperlink" Target="https://eprints.soton.ac.uk/481268/" TargetMode="External"/><Relationship Id="rId169" Type="http://schemas.openxmlformats.org/officeDocument/2006/relationships/hyperlink" Target="https://www.jacionline.org/article/S0091-6749(19)30278-7/pdf" TargetMode="External"/><Relationship Id="rId4" Type="http://schemas.openxmlformats.org/officeDocument/2006/relationships/hyperlink" Target="https://d-nb.info/1271082136/34" TargetMode="External"/><Relationship Id="rId180" Type="http://schemas.openxmlformats.org/officeDocument/2006/relationships/hyperlink" Target="https://www.ncbi.nlm.nih.gov/pmc/articles/PMC9302981/" TargetMode="External"/><Relationship Id="rId215" Type="http://schemas.openxmlformats.org/officeDocument/2006/relationships/hyperlink" Target="https://www.annallergy.org/article/S1081-1206(24)00001-2/pdf" TargetMode="External"/><Relationship Id="rId236" Type="http://schemas.openxmlformats.org/officeDocument/2006/relationships/hyperlink" Target="https://www.jaci-inpractice.org/article/S2213-2198(20)30603-6/pdf" TargetMode="External"/><Relationship Id="rId257" Type="http://schemas.openxmlformats.org/officeDocument/2006/relationships/hyperlink" Target="https://onlinelibrary.wiley.com/doi/full/10.1155/2020/8868553" TargetMode="External"/></Relationships>
</file>

<file path=xl/worksheets/_rels/sheet14.xml.rels><?xml version="1.0" encoding="UTF-8" standalone="yes"?>
<Relationships xmlns="http://schemas.openxmlformats.org/package/2006/relationships"><Relationship Id="rId1827" Type="http://schemas.openxmlformats.org/officeDocument/2006/relationships/hyperlink" Target="https://europepmc.org/abstract/MED/38025319" TargetMode="External"/><Relationship Id="rId3182" Type="http://schemas.openxmlformats.org/officeDocument/2006/relationships/hyperlink" Target="https://pubmed.ncbi.nlm.nih.gov/36795155" TargetMode="External"/><Relationship Id="rId4233" Type="http://schemas.openxmlformats.org/officeDocument/2006/relationships/hyperlink" Target="https://onlinelibrary.wiley.com/doi/10.1111/pai.13777" TargetMode="External"/><Relationship Id="rId3999" Type="http://schemas.openxmlformats.org/officeDocument/2006/relationships/hyperlink" Target="https://pubmed.ncbi.nlm.nih.gov/20545588" TargetMode="External"/><Relationship Id="rId4300" Type="http://schemas.openxmlformats.org/officeDocument/2006/relationships/hyperlink" Target="https://pubmed.ncbi.nlm.nih.gov/32333916" TargetMode="External"/><Relationship Id="rId170" Type="http://schemas.openxmlformats.org/officeDocument/2006/relationships/hyperlink" Target="https://journals.sagepub.com/doi/10.1258/shorts.2011.011091?url_ver=Z39.88-2003&amp;rfr_id=ori:rid:crossref.org&amp;rfr_dat=cr_pub%20%200pubmed" TargetMode="External"/><Relationship Id="rId5074" Type="http://schemas.openxmlformats.org/officeDocument/2006/relationships/hyperlink" Target="https://pubmed.ncbi.nlm.nih.gov/36717905" TargetMode="External"/><Relationship Id="rId987" Type="http://schemas.openxmlformats.org/officeDocument/2006/relationships/hyperlink" Target="https://pubmed.ncbi.nlm.nih.gov/36787284" TargetMode="External"/><Relationship Id="rId2668" Type="http://schemas.openxmlformats.org/officeDocument/2006/relationships/hyperlink" Target="https://pubmed.ncbi.nlm.nih.gov/27281592" TargetMode="External"/><Relationship Id="rId3719" Type="http://schemas.openxmlformats.org/officeDocument/2006/relationships/hyperlink" Target="https://pubmed.ncbi.nlm.nih.gov/30390900" TargetMode="External"/><Relationship Id="rId4090" Type="http://schemas.openxmlformats.org/officeDocument/2006/relationships/hyperlink" Target="https://pubmed.ncbi.nlm.nih.gov/29806218" TargetMode="External"/><Relationship Id="rId1684" Type="http://schemas.openxmlformats.org/officeDocument/2006/relationships/hyperlink" Target="https://pubmed.ncbi.nlm.nih.gov/30141558" TargetMode="External"/><Relationship Id="rId2735" Type="http://schemas.openxmlformats.org/officeDocument/2006/relationships/hyperlink" Target="https://pubmed.ncbi.nlm.nih.gov/7630905" TargetMode="External"/><Relationship Id="rId5141" Type="http://schemas.openxmlformats.org/officeDocument/2006/relationships/hyperlink" Target="https://pubmed.ncbi.nlm.nih.gov/25627783" TargetMode="External"/><Relationship Id="rId707" Type="http://schemas.openxmlformats.org/officeDocument/2006/relationships/hyperlink" Target="https://pubmed.ncbi.nlm.nih.gov/32500571" TargetMode="External"/><Relationship Id="rId1337" Type="http://schemas.openxmlformats.org/officeDocument/2006/relationships/hyperlink" Target="https://pubmed.ncbi.nlm.nih.gov/38055239" TargetMode="External"/><Relationship Id="rId1751" Type="http://schemas.openxmlformats.org/officeDocument/2006/relationships/hyperlink" Target="https://onlinelibrary.wiley.com/doi/10.1002/rmv.2578" TargetMode="External"/><Relationship Id="rId2802" Type="http://schemas.openxmlformats.org/officeDocument/2006/relationships/hyperlink" Target="https://pubmed.ncbi.nlm.nih.gov/36755161" TargetMode="External"/><Relationship Id="rId43" Type="http://schemas.openxmlformats.org/officeDocument/2006/relationships/hyperlink" Target="https://pubmed.ncbi.nlm.nih.gov/35149987" TargetMode="External"/><Relationship Id="rId1404" Type="http://schemas.openxmlformats.org/officeDocument/2006/relationships/hyperlink" Target="https://europepmc.org/abstract/MED/33275818" TargetMode="External"/><Relationship Id="rId3576" Type="http://schemas.openxmlformats.org/officeDocument/2006/relationships/hyperlink" Target="https://pubmed.ncbi.nlm.nih.gov/11133745" TargetMode="External"/><Relationship Id="rId4627" Type="http://schemas.openxmlformats.org/officeDocument/2006/relationships/hyperlink" Target="https://onlinelibrary.wiley.com/doi/10.1111/j.1398-9995.2006.01144.x" TargetMode="External"/><Relationship Id="rId4974" Type="http://schemas.openxmlformats.org/officeDocument/2006/relationships/hyperlink" Target="https://pubmed.ncbi.nlm.nih.gov/30348333" TargetMode="External"/><Relationship Id="rId497" Type="http://schemas.openxmlformats.org/officeDocument/2006/relationships/hyperlink" Target="https://onlinelibrary.wiley.com/doi/10.1111/cod.14679" TargetMode="External"/><Relationship Id="rId2178" Type="http://schemas.openxmlformats.org/officeDocument/2006/relationships/hyperlink" Target="https://onlinelibrary.wiley.com/doi/10.1111/j.0906-6705.2004.00269.x" TargetMode="External"/><Relationship Id="rId3229" Type="http://schemas.openxmlformats.org/officeDocument/2006/relationships/hyperlink" Target="https://core.ac.uk/reader/77027308?utm_source=linkout" TargetMode="External"/><Relationship Id="rId3990" Type="http://schemas.openxmlformats.org/officeDocument/2006/relationships/hyperlink" Target="https://link.springer.com/article/10.2165/11591510-000000000-00000" TargetMode="External"/><Relationship Id="rId1194" Type="http://schemas.openxmlformats.org/officeDocument/2006/relationships/hyperlink" Target="https://pubmed.ncbi.nlm.nih.gov/8563527" TargetMode="External"/><Relationship Id="rId2592" Type="http://schemas.openxmlformats.org/officeDocument/2006/relationships/hyperlink" Target="https://pubmed.ncbi.nlm.nih.gov/30112358" TargetMode="External"/><Relationship Id="rId3643" Type="http://schemas.openxmlformats.org/officeDocument/2006/relationships/hyperlink" Target="https://pubmed.ncbi.nlm.nih.gov/35980214" TargetMode="External"/><Relationship Id="rId217" Type="http://schemas.openxmlformats.org/officeDocument/2006/relationships/hyperlink" Target="https://pubmed.ncbi.nlm.nih.gov/15186235" TargetMode="External"/><Relationship Id="rId564" Type="http://schemas.openxmlformats.org/officeDocument/2006/relationships/hyperlink" Target="https://onlinelibrary.wiley.com/resolve/openurl?genre=article&amp;sid=nlm:pubmed&amp;issn=0105-1873&amp;date=2003&amp;volume=48&amp;issue=6&amp;spage=342" TargetMode="External"/><Relationship Id="rId2245" Type="http://schemas.openxmlformats.org/officeDocument/2006/relationships/hyperlink" Target="https://pubmed.ncbi.nlm.nih.gov/39219446" TargetMode="External"/><Relationship Id="rId3710" Type="http://schemas.openxmlformats.org/officeDocument/2006/relationships/hyperlink" Target="https://onlinelibrary.wiley.com/doi/10.1111/cea.13239" TargetMode="External"/><Relationship Id="rId631" Type="http://schemas.openxmlformats.org/officeDocument/2006/relationships/hyperlink" Target="https://onlinelibrary.wiley.com/resolve/openurl?genre=article&amp;sid=nlm:pubmed&amp;issn=0105-1873&amp;date=1998&amp;volume=38&amp;issue=4&amp;spage=237" TargetMode="External"/><Relationship Id="rId1261" Type="http://schemas.openxmlformats.org/officeDocument/2006/relationships/hyperlink" Target="https://linkinghub.elsevier.com/retrieve/pii/S0022-202X(16)00332-8" TargetMode="External"/><Relationship Id="rId2312" Type="http://schemas.openxmlformats.org/officeDocument/2006/relationships/hyperlink" Target="https://www.clinicalkey.com/nursing/content/playBy/pii?v=S0020-7489(22)00104-3" TargetMode="External"/><Relationship Id="rId4484" Type="http://schemas.openxmlformats.org/officeDocument/2006/relationships/hyperlink" Target="https://pubmed.ncbi.nlm.nih.gov/25201630" TargetMode="External"/><Relationship Id="rId3086" Type="http://schemas.openxmlformats.org/officeDocument/2006/relationships/hyperlink" Target="https://pubmed.ncbi.nlm.nih.gov/22039412" TargetMode="External"/><Relationship Id="rId4137" Type="http://schemas.openxmlformats.org/officeDocument/2006/relationships/hyperlink" Target="https://onlinelibrary.wiley.com/doi/10.1111/cea.14564" TargetMode="External"/><Relationship Id="rId4551" Type="http://schemas.openxmlformats.org/officeDocument/2006/relationships/hyperlink" Target="https://www.clinicalkey.com/content/playBy/pii?v=S1081-1206(12)00151-2" TargetMode="External"/><Relationship Id="rId3153" Type="http://schemas.openxmlformats.org/officeDocument/2006/relationships/hyperlink" Target="https://europepmc.org/abstract/MED/12417567" TargetMode="External"/><Relationship Id="rId4204" Type="http://schemas.openxmlformats.org/officeDocument/2006/relationships/hyperlink" Target="https://pubmed.ncbi.nlm.nih.gov/36825741" TargetMode="External"/><Relationship Id="rId141" Type="http://schemas.openxmlformats.org/officeDocument/2006/relationships/hyperlink" Target="https://pubmed.ncbi.nlm.nih.gov/25524180" TargetMode="External"/><Relationship Id="rId3220" Type="http://schemas.openxmlformats.org/officeDocument/2006/relationships/hyperlink" Target="https://pubmed.ncbi.nlm.nih.gov/29382597" TargetMode="External"/><Relationship Id="rId7" Type="http://schemas.openxmlformats.org/officeDocument/2006/relationships/hyperlink" Target="https://pubmed.ncbi.nlm.nih.gov/38764482" TargetMode="External"/><Relationship Id="rId2986" Type="http://schemas.openxmlformats.org/officeDocument/2006/relationships/hyperlink" Target="https://pubmed.ncbi.nlm.nih.gov/29956182" TargetMode="External"/><Relationship Id="rId958" Type="http://schemas.openxmlformats.org/officeDocument/2006/relationships/hyperlink" Target="https://academic.oup.com/bjd/article-lookup/doi/10.1111/bjd.16790" TargetMode="External"/><Relationship Id="rId1588" Type="http://schemas.openxmlformats.org/officeDocument/2006/relationships/hyperlink" Target="https://pubmed.ncbi.nlm.nih.gov/22439681" TargetMode="External"/><Relationship Id="rId2639" Type="http://schemas.openxmlformats.org/officeDocument/2006/relationships/hyperlink" Target="https://pubmed.ncbi.nlm.nih.gov/34514465" TargetMode="External"/><Relationship Id="rId5045" Type="http://schemas.openxmlformats.org/officeDocument/2006/relationships/hyperlink" Target="https://pubmed.ncbi.nlm.nih.gov/25231870" TargetMode="External"/><Relationship Id="rId1655" Type="http://schemas.openxmlformats.org/officeDocument/2006/relationships/hyperlink" Target="https://onlinelibrary.wiley.com/doi/10.1111/cea.13797" TargetMode="External"/><Relationship Id="rId2706" Type="http://schemas.openxmlformats.org/officeDocument/2006/relationships/hyperlink" Target="https://pubmed.ncbi.nlm.nih.gov/16937734" TargetMode="External"/><Relationship Id="rId4061" Type="http://schemas.openxmlformats.org/officeDocument/2006/relationships/hyperlink" Target="https://academic.oup.com/bjd/article-lookup/doi/10.1111/bjd.21812" TargetMode="External"/><Relationship Id="rId5112" Type="http://schemas.openxmlformats.org/officeDocument/2006/relationships/hyperlink" Target="https://pubmed.ncbi.nlm.nih.gov/15654951" TargetMode="External"/><Relationship Id="rId1308" Type="http://schemas.openxmlformats.org/officeDocument/2006/relationships/hyperlink" Target="https://europepmc.org/abstract/MED/7504888" TargetMode="External"/><Relationship Id="rId1722" Type="http://schemas.openxmlformats.org/officeDocument/2006/relationships/hyperlink" Target="https://pubmed.ncbi.nlm.nih.gov/26153875" TargetMode="External"/><Relationship Id="rId4878" Type="http://schemas.openxmlformats.org/officeDocument/2006/relationships/hyperlink" Target="https://linkinghub.elsevier.com/retrieve/pii/S2667-0267(22)00041-8" TargetMode="External"/><Relationship Id="rId14" Type="http://schemas.openxmlformats.org/officeDocument/2006/relationships/hyperlink" Target="https://academic.oup.com/ced/article-lookup/doi/10.1093/ced/llad438" TargetMode="External"/><Relationship Id="rId3894" Type="http://schemas.openxmlformats.org/officeDocument/2006/relationships/hyperlink" Target="https://europepmc.org/abstract/MED/36648215" TargetMode="External"/><Relationship Id="rId4945" Type="http://schemas.openxmlformats.org/officeDocument/2006/relationships/hyperlink" Target="https://pubmed.ncbi.nlm.nih.gov/19590643" TargetMode="External"/><Relationship Id="rId2496" Type="http://schemas.openxmlformats.org/officeDocument/2006/relationships/hyperlink" Target="https://pubmed.ncbi.nlm.nih.gov/32750186" TargetMode="External"/><Relationship Id="rId3547" Type="http://schemas.openxmlformats.org/officeDocument/2006/relationships/hyperlink" Target="https://linkinghub.elsevier.com/retrieve/pii/S1470-2045(05)70171-6" TargetMode="External"/><Relationship Id="rId3961" Type="http://schemas.openxmlformats.org/officeDocument/2006/relationships/hyperlink" Target="https://pubmed.ncbi.nlm.nih.gov/27645339" TargetMode="External"/><Relationship Id="rId468" Type="http://schemas.openxmlformats.org/officeDocument/2006/relationships/hyperlink" Target="https://pubmed.ncbi.nlm.nih.gov/25308153" TargetMode="External"/><Relationship Id="rId882" Type="http://schemas.openxmlformats.org/officeDocument/2006/relationships/hyperlink" Target="https://europepmc.org/abstract/MED/25619200" TargetMode="External"/><Relationship Id="rId1098" Type="http://schemas.openxmlformats.org/officeDocument/2006/relationships/hyperlink" Target="https://pubmed.ncbi.nlm.nih.gov/20537071" TargetMode="External"/><Relationship Id="rId2149" Type="http://schemas.openxmlformats.org/officeDocument/2006/relationships/hyperlink" Target="https://onlinelibrary.wiley.com/doi/10.1002/art.22312" TargetMode="External"/><Relationship Id="rId2563" Type="http://schemas.openxmlformats.org/officeDocument/2006/relationships/hyperlink" Target="https://www.tandfonline.com/doi/full/10.1080/09546634.2020.1789050" TargetMode="External"/><Relationship Id="rId3614" Type="http://schemas.openxmlformats.org/officeDocument/2006/relationships/hyperlink" Target="https://www.clinicalkey.com/content/playBy/pii?v=S1081-1206(23)01507-7" TargetMode="External"/><Relationship Id="rId535" Type="http://schemas.openxmlformats.org/officeDocument/2006/relationships/hyperlink" Target="https://pubmed.ncbi.nlm.nih.gov/22299719" TargetMode="External"/><Relationship Id="rId1165" Type="http://schemas.openxmlformats.org/officeDocument/2006/relationships/hyperlink" Target="http://hdl.handle.net/10261/39457" TargetMode="External"/><Relationship Id="rId2216" Type="http://schemas.openxmlformats.org/officeDocument/2006/relationships/hyperlink" Target="https://pubmed.ncbi.nlm.nih.gov/34078701" TargetMode="External"/><Relationship Id="rId2630" Type="http://schemas.openxmlformats.org/officeDocument/2006/relationships/hyperlink" Target="https://www.bmj.com/lookup/pmidlookup?view=long&amp;pmid=37487606" TargetMode="External"/><Relationship Id="rId602" Type="http://schemas.openxmlformats.org/officeDocument/2006/relationships/hyperlink" Target="https://onlinelibrary.wiley.com/resolve/openurl?genre=article&amp;sid=nlm:pubmed&amp;issn=0105-1873&amp;date=1999&amp;volume=40&amp;issue=5&amp;spage=283" TargetMode="External"/><Relationship Id="rId1232" Type="http://schemas.openxmlformats.org/officeDocument/2006/relationships/hyperlink" Target="https://pubmed.ncbi.nlm.nih.gov/7295553" TargetMode="External"/><Relationship Id="rId4388" Type="http://schemas.openxmlformats.org/officeDocument/2006/relationships/hyperlink" Target="https://pubmed.ncbi.nlm.nih.gov/29111216" TargetMode="External"/><Relationship Id="rId3057" Type="http://schemas.openxmlformats.org/officeDocument/2006/relationships/hyperlink" Target="https://europepmc.org/abstract/MED/24323357" TargetMode="External"/><Relationship Id="rId4108" Type="http://schemas.openxmlformats.org/officeDocument/2006/relationships/hyperlink" Target="https://pubmed.ncbi.nlm.nih.gov/23530554" TargetMode="External"/><Relationship Id="rId4455" Type="http://schemas.openxmlformats.org/officeDocument/2006/relationships/hyperlink" Target="https://hdl.handle.net/2268/206100" TargetMode="External"/><Relationship Id="rId3471" Type="http://schemas.openxmlformats.org/officeDocument/2006/relationships/hyperlink" Target="https://europepmc.org/abstract/MED/21057262" TargetMode="External"/><Relationship Id="rId4522" Type="http://schemas.openxmlformats.org/officeDocument/2006/relationships/hyperlink" Target="https://pubmed.ncbi.nlm.nih.gov/23888905" TargetMode="External"/><Relationship Id="rId392" Type="http://schemas.openxmlformats.org/officeDocument/2006/relationships/hyperlink" Target="https://linkinghub.elsevier.com/retrieve/pii/S0022-202X(15)35839-5" TargetMode="External"/><Relationship Id="rId2073" Type="http://schemas.openxmlformats.org/officeDocument/2006/relationships/hyperlink" Target="https://linkinghub.elsevier.com/retrieve/pii/S0022-202X(15)35597-4" TargetMode="External"/><Relationship Id="rId3124" Type="http://schemas.openxmlformats.org/officeDocument/2006/relationships/hyperlink" Target="https://pubmed.ncbi.nlm.nih.gov/17709989" TargetMode="External"/><Relationship Id="rId2140" Type="http://schemas.openxmlformats.org/officeDocument/2006/relationships/hyperlink" Target="https://pubmed.ncbi.nlm.nih.gov/18408746" TargetMode="External"/><Relationship Id="rId112" Type="http://schemas.openxmlformats.org/officeDocument/2006/relationships/hyperlink" Target="https://academic.oup.com/ced/article-lookup/doi/10.1111/ced.13304" TargetMode="External"/><Relationship Id="rId2957" Type="http://schemas.openxmlformats.org/officeDocument/2006/relationships/hyperlink" Target="https://europepmc.org/abstract/MED/30937919" TargetMode="External"/><Relationship Id="rId5016" Type="http://schemas.openxmlformats.org/officeDocument/2006/relationships/hyperlink" Target="https://pubmed.ncbi.nlm.nih.gov/28448500" TargetMode="External"/><Relationship Id="rId929" Type="http://schemas.openxmlformats.org/officeDocument/2006/relationships/hyperlink" Target="https://pubmed.ncbi.nlm.nih.gov/39049765" TargetMode="External"/><Relationship Id="rId1559" Type="http://schemas.openxmlformats.org/officeDocument/2006/relationships/hyperlink" Target="https://europepmc.org/abstract/MED/35664811" TargetMode="External"/><Relationship Id="rId1973" Type="http://schemas.openxmlformats.org/officeDocument/2006/relationships/hyperlink" Target="https://onlinelibrary.wiley.com/doi/10.1111/imr.12635" TargetMode="External"/><Relationship Id="rId4032" Type="http://schemas.openxmlformats.org/officeDocument/2006/relationships/hyperlink" Target="https://pubmed.ncbi.nlm.nih.gov/34459043" TargetMode="External"/><Relationship Id="rId1626" Type="http://schemas.openxmlformats.org/officeDocument/2006/relationships/hyperlink" Target="https://pubmed.ncbi.nlm.nih.gov/37201904" TargetMode="External"/><Relationship Id="rId3798" Type="http://schemas.openxmlformats.org/officeDocument/2006/relationships/hyperlink" Target="https://academic.oup.com/bjd/article-lookup/doi/10.1111/bjd.21017" TargetMode="External"/><Relationship Id="rId4849" Type="http://schemas.openxmlformats.org/officeDocument/2006/relationships/hyperlink" Target="https://pubmed.ncbi.nlm.nih.gov/38846698" TargetMode="External"/><Relationship Id="rId3865" Type="http://schemas.openxmlformats.org/officeDocument/2006/relationships/hyperlink" Target="https://pubmed.ncbi.nlm.nih.gov/30703100" TargetMode="External"/><Relationship Id="rId4916" Type="http://schemas.openxmlformats.org/officeDocument/2006/relationships/hyperlink" Target="https://academic.oup.com/bjd/article-lookup/doi/10.1111/bjd.18891" TargetMode="External"/><Relationship Id="rId786" Type="http://schemas.openxmlformats.org/officeDocument/2006/relationships/hyperlink" Target="https://europepmc.org/abstract/MED/34233055" TargetMode="External"/><Relationship Id="rId2467" Type="http://schemas.openxmlformats.org/officeDocument/2006/relationships/hyperlink" Target="https://onlinelibrary.wiley.com/doi/10.1111/jdv.18814" TargetMode="External"/><Relationship Id="rId3518" Type="http://schemas.openxmlformats.org/officeDocument/2006/relationships/hyperlink" Target="https://pubmed.ncbi.nlm.nih.gov/17629373" TargetMode="External"/><Relationship Id="rId439" Type="http://schemas.openxmlformats.org/officeDocument/2006/relationships/hyperlink" Target="https://academic.oup.com/bjd/article-lookup/doi/10.1111/bjd.20741" TargetMode="External"/><Relationship Id="rId1069" Type="http://schemas.openxmlformats.org/officeDocument/2006/relationships/hyperlink" Target="https://academic.oup.com/bjd/article-lookup/doi/10.1111/bjd.12964" TargetMode="External"/><Relationship Id="rId1483" Type="http://schemas.openxmlformats.org/officeDocument/2006/relationships/hyperlink" Target="https://pubmed.ncbi.nlm.nih.gov/36387062" TargetMode="External"/><Relationship Id="rId2881" Type="http://schemas.openxmlformats.org/officeDocument/2006/relationships/hyperlink" Target="https://europepmc.org/abstract/MED/34704105" TargetMode="External"/><Relationship Id="rId3932" Type="http://schemas.openxmlformats.org/officeDocument/2006/relationships/hyperlink" Target="https://europepmc.org/abstract/MED/32232603" TargetMode="External"/><Relationship Id="rId506" Type="http://schemas.openxmlformats.org/officeDocument/2006/relationships/hyperlink" Target="https://pubmed.ncbi.nlm.nih.gov/34431533" TargetMode="External"/><Relationship Id="rId853" Type="http://schemas.openxmlformats.org/officeDocument/2006/relationships/hyperlink" Target="https://pubmed.ncbi.nlm.nih.gov/28396369" TargetMode="External"/><Relationship Id="rId1136" Type="http://schemas.openxmlformats.org/officeDocument/2006/relationships/hyperlink" Target="https://pubmed.ncbi.nlm.nih.gov/17199565" TargetMode="External"/><Relationship Id="rId2534" Type="http://schemas.openxmlformats.org/officeDocument/2006/relationships/hyperlink" Target="https://pubmed.ncbi.nlm.nih.gov/16714341" TargetMode="External"/><Relationship Id="rId920" Type="http://schemas.openxmlformats.org/officeDocument/2006/relationships/hyperlink" Target="https://europepmc.org/abstract/MED/15904562" TargetMode="External"/><Relationship Id="rId1550" Type="http://schemas.openxmlformats.org/officeDocument/2006/relationships/hyperlink" Target="https://pubmed.ncbi.nlm.nih.gov/35663774" TargetMode="External"/><Relationship Id="rId2601" Type="http://schemas.openxmlformats.org/officeDocument/2006/relationships/hyperlink" Target="https://www.clinicalkey.com/content/playBy/pii?v=S0091-6749(16)30617-0" TargetMode="External"/><Relationship Id="rId1203" Type="http://schemas.openxmlformats.org/officeDocument/2006/relationships/hyperlink" Target="https://academic.oup.com/bjd/article-lookup/doi/10.1111/j.1365-2133.1994.tb13113.x" TargetMode="External"/><Relationship Id="rId4359" Type="http://schemas.openxmlformats.org/officeDocument/2006/relationships/hyperlink" Target="https://europepmc.org/abstract/MED/30422985" TargetMode="External"/><Relationship Id="rId4773" Type="http://schemas.openxmlformats.org/officeDocument/2006/relationships/hyperlink" Target="https://pubmed.ncbi.nlm.nih.gov/11260150" TargetMode="External"/><Relationship Id="rId3375" Type="http://schemas.openxmlformats.org/officeDocument/2006/relationships/hyperlink" Target="https://europepmc.org/abstract/MED/27749843" TargetMode="External"/><Relationship Id="rId4426" Type="http://schemas.openxmlformats.org/officeDocument/2006/relationships/hyperlink" Target="https://pubmed.ncbi.nlm.nih.gov/27870201" TargetMode="External"/><Relationship Id="rId4840" Type="http://schemas.openxmlformats.org/officeDocument/2006/relationships/hyperlink" Target="https://pubmed.ncbi.nlm.nih.gov/8909716" TargetMode="External"/><Relationship Id="rId296" Type="http://schemas.openxmlformats.org/officeDocument/2006/relationships/hyperlink" Target="https://academic.oup.com/bjd/article-lookup/doi/10.1111/bjd.19339" TargetMode="External"/><Relationship Id="rId2391" Type="http://schemas.openxmlformats.org/officeDocument/2006/relationships/hyperlink" Target="https://pubmed.ncbi.nlm.nih.gov/30451281" TargetMode="External"/><Relationship Id="rId3028" Type="http://schemas.openxmlformats.org/officeDocument/2006/relationships/hyperlink" Target="https://pubmed.ncbi.nlm.nih.gov/25875020" TargetMode="External"/><Relationship Id="rId3442" Type="http://schemas.openxmlformats.org/officeDocument/2006/relationships/hyperlink" Target="https://pubmed.ncbi.nlm.nih.gov/24102058" TargetMode="External"/><Relationship Id="rId363" Type="http://schemas.openxmlformats.org/officeDocument/2006/relationships/hyperlink" Target="https://pubmed.ncbi.nlm.nih.gov/27824929" TargetMode="External"/><Relationship Id="rId2044" Type="http://schemas.openxmlformats.org/officeDocument/2006/relationships/hyperlink" Target="https://pubmed.ncbi.nlm.nih.gov/24830021" TargetMode="External"/><Relationship Id="rId430" Type="http://schemas.openxmlformats.org/officeDocument/2006/relationships/hyperlink" Target="https://pubmed.ncbi.nlm.nih.gov/35748102" TargetMode="External"/><Relationship Id="rId1060" Type="http://schemas.openxmlformats.org/officeDocument/2006/relationships/hyperlink" Target="https://linkinghub.elsevier.com/retrieve/pii/S0022-202X(15)00237-7" TargetMode="External"/><Relationship Id="rId2111" Type="http://schemas.openxmlformats.org/officeDocument/2006/relationships/hyperlink" Target="https://onlinelibrary.wiley.com/doi/10.1111/j.1600-0625.2010.01184.x" TargetMode="External"/><Relationship Id="rId5267" Type="http://schemas.openxmlformats.org/officeDocument/2006/relationships/hyperlink" Target="https://link.springer.com/article/10.1007/s00125-008-1207-5" TargetMode="External"/><Relationship Id="rId1877" Type="http://schemas.openxmlformats.org/officeDocument/2006/relationships/hyperlink" Target="https://www.clinicalkey.com/content/playBy/pii?v=S0889-1591(21)00501-8" TargetMode="External"/><Relationship Id="rId2928" Type="http://schemas.openxmlformats.org/officeDocument/2006/relationships/hyperlink" Target="https://pubmed.ncbi.nlm.nih.gov/33199778" TargetMode="External"/><Relationship Id="rId4283" Type="http://schemas.openxmlformats.org/officeDocument/2006/relationships/hyperlink" Target="https://onlinelibrary.wiley.com/doi/10.1111/all.14575" TargetMode="External"/><Relationship Id="rId1944" Type="http://schemas.openxmlformats.org/officeDocument/2006/relationships/hyperlink" Target="https://pubmed.ncbi.nlm.nih.gov/31581454" TargetMode="External"/><Relationship Id="rId4350" Type="http://schemas.openxmlformats.org/officeDocument/2006/relationships/hyperlink" Target="https://pubmed.ncbi.nlm.nih.gov/31275911" TargetMode="External"/><Relationship Id="rId4003" Type="http://schemas.openxmlformats.org/officeDocument/2006/relationships/hyperlink" Target="https://pubmed.ncbi.nlm.nih.gov/20465316" TargetMode="External"/><Relationship Id="rId3769" Type="http://schemas.openxmlformats.org/officeDocument/2006/relationships/hyperlink" Target="https://pubmed.ncbi.nlm.nih.gov/38123134" TargetMode="External"/><Relationship Id="rId5191" Type="http://schemas.openxmlformats.org/officeDocument/2006/relationships/hyperlink" Target="https://europepmc.org/abstract/MED/32165724" TargetMode="External"/><Relationship Id="rId2785" Type="http://schemas.openxmlformats.org/officeDocument/2006/relationships/hyperlink" Target="https://www.ncbi.nlm.nih.gov/pmc/articles/pmid/37313783/" TargetMode="External"/><Relationship Id="rId3836" Type="http://schemas.openxmlformats.org/officeDocument/2006/relationships/hyperlink" Target="https://linkinghub.elsevier.com/retrieve/pii/S0022-202X(24)00207-0" TargetMode="External"/><Relationship Id="rId757" Type="http://schemas.openxmlformats.org/officeDocument/2006/relationships/hyperlink" Target="https://pubmed.ncbi.nlm.nih.gov/35340047" TargetMode="External"/><Relationship Id="rId1387" Type="http://schemas.openxmlformats.org/officeDocument/2006/relationships/hyperlink" Target="https://pubmed.ncbi.nlm.nih.gov/37903070" TargetMode="External"/><Relationship Id="rId2438" Type="http://schemas.openxmlformats.org/officeDocument/2006/relationships/hyperlink" Target="https://pubmed.ncbi.nlm.nih.gov/21439182" TargetMode="External"/><Relationship Id="rId2852" Type="http://schemas.openxmlformats.org/officeDocument/2006/relationships/hyperlink" Target="https://pubmed.ncbi.nlm.nih.gov/35110645" TargetMode="External"/><Relationship Id="rId3903" Type="http://schemas.openxmlformats.org/officeDocument/2006/relationships/hyperlink" Target="https://pubmed.ncbi.nlm.nih.gov/34728790" TargetMode="External"/><Relationship Id="rId93" Type="http://schemas.openxmlformats.org/officeDocument/2006/relationships/hyperlink" Target="https://pubmed.ncbi.nlm.nih.gov/30687958" TargetMode="External"/><Relationship Id="rId824" Type="http://schemas.openxmlformats.org/officeDocument/2006/relationships/hyperlink" Target="https://academic.oup.com/ced/article-lookup/doi/10.1111/ced.13955" TargetMode="External"/><Relationship Id="rId1454" Type="http://schemas.openxmlformats.org/officeDocument/2006/relationships/hyperlink" Target="https://academic.oup.com/ced/article-lookup/doi/10.1111/j.1365-2230.2012.04337.x" TargetMode="External"/><Relationship Id="rId2505" Type="http://schemas.openxmlformats.org/officeDocument/2006/relationships/hyperlink" Target="https://linkinghub.elsevier.com/retrieve/pii/S0022-5193(18)30162-0" TargetMode="External"/><Relationship Id="rId1107" Type="http://schemas.openxmlformats.org/officeDocument/2006/relationships/hyperlink" Target="https://academic.oup.com/ced/article-lookup/doi/10.1111/j.1365-2230.2009.03208.x" TargetMode="External"/><Relationship Id="rId1521" Type="http://schemas.openxmlformats.org/officeDocument/2006/relationships/hyperlink" Target="https://academic.oup.com/qjmed/article-lookup/doi/10.1093/qjmed/95.12.834" TargetMode="External"/><Relationship Id="rId4677" Type="http://schemas.openxmlformats.org/officeDocument/2006/relationships/hyperlink" Target="https://pubmed.ncbi.nlm.nih.gov/15618577" TargetMode="External"/><Relationship Id="rId3279" Type="http://schemas.openxmlformats.org/officeDocument/2006/relationships/hyperlink" Target="https://europepmc.org/abstract/MED/35538596" TargetMode="External"/><Relationship Id="rId3693" Type="http://schemas.openxmlformats.org/officeDocument/2006/relationships/hyperlink" Target="https://pubmed.ncbi.nlm.nih.gov/32290759" TargetMode="External"/><Relationship Id="rId2295" Type="http://schemas.openxmlformats.org/officeDocument/2006/relationships/hyperlink" Target="https://pubmed.ncbi.nlm.nih.gov/37538340" TargetMode="External"/><Relationship Id="rId3346" Type="http://schemas.openxmlformats.org/officeDocument/2006/relationships/hyperlink" Target="https://pubmed.ncbi.nlm.nih.gov/30026316" TargetMode="External"/><Relationship Id="rId4744" Type="http://schemas.openxmlformats.org/officeDocument/2006/relationships/hyperlink" Target="https://europepmc.org/abstract/MED/11923159" TargetMode="External"/><Relationship Id="rId267" Type="http://schemas.openxmlformats.org/officeDocument/2006/relationships/hyperlink" Target="https://pubmed.ncbi.nlm.nih.gov/37212633" TargetMode="External"/><Relationship Id="rId3760" Type="http://schemas.openxmlformats.org/officeDocument/2006/relationships/hyperlink" Target="https://jamanetwork.com/journals/jamadermatology/fullarticle/10.1001/jamadermatol.2024.1162" TargetMode="External"/><Relationship Id="rId4811" Type="http://schemas.openxmlformats.org/officeDocument/2006/relationships/hyperlink" Target="https://onlinelibrary.wiley.com/resolve/openurl?genre=article&amp;sid=nlm:pubmed&amp;issn=0954-7894&amp;date=1998&amp;volume=28&amp;issue=10&amp;spage=1178" TargetMode="External"/><Relationship Id="rId681" Type="http://schemas.openxmlformats.org/officeDocument/2006/relationships/hyperlink" Target="https://pubmed.ncbi.nlm.nih.gov/7955478" TargetMode="External"/><Relationship Id="rId2362" Type="http://schemas.openxmlformats.org/officeDocument/2006/relationships/hyperlink" Target="https://europepmc.org/abstract/MED/33257464" TargetMode="External"/><Relationship Id="rId3413" Type="http://schemas.openxmlformats.org/officeDocument/2006/relationships/hyperlink" Target="https://europepmc.org/abstract/MED/24870241" TargetMode="External"/><Relationship Id="rId334" Type="http://schemas.openxmlformats.org/officeDocument/2006/relationships/hyperlink" Target="https://europepmc.org/abstract/MED/29461977" TargetMode="External"/><Relationship Id="rId2015" Type="http://schemas.openxmlformats.org/officeDocument/2006/relationships/hyperlink" Target="https://europepmc.org/abstract/MED/27432381" TargetMode="External"/><Relationship Id="rId401" Type="http://schemas.openxmlformats.org/officeDocument/2006/relationships/hyperlink" Target="https://pubmed.ncbi.nlm.nih.gov/19016692" TargetMode="External"/><Relationship Id="rId1031" Type="http://schemas.openxmlformats.org/officeDocument/2006/relationships/hyperlink" Target="https://pubmed.ncbi.nlm.nih.gov/29842917" TargetMode="External"/><Relationship Id="rId4187" Type="http://schemas.openxmlformats.org/officeDocument/2006/relationships/hyperlink" Target="https://onlinelibrary.wiley.com/doi/10.1111/all.15667" TargetMode="External"/><Relationship Id="rId5238" Type="http://schemas.openxmlformats.org/officeDocument/2006/relationships/hyperlink" Target="https://europepmc.org/abstract/MED/24171176" TargetMode="External"/><Relationship Id="rId4254" Type="http://schemas.openxmlformats.org/officeDocument/2006/relationships/hyperlink" Target="https://pubmed.ncbi.nlm.nih.gov/34963794" TargetMode="External"/><Relationship Id="rId1848" Type="http://schemas.openxmlformats.org/officeDocument/2006/relationships/hyperlink" Target="https://pubmed.ncbi.nlm.nih.gov/35971589" TargetMode="External"/><Relationship Id="rId3270" Type="http://schemas.openxmlformats.org/officeDocument/2006/relationships/hyperlink" Target="https://pubmed.ncbi.nlm.nih.gov/36162801" TargetMode="External"/><Relationship Id="rId4321" Type="http://schemas.openxmlformats.org/officeDocument/2006/relationships/hyperlink" Target="https://europepmc.org/abstract/MED/32214336" TargetMode="External"/><Relationship Id="rId191" Type="http://schemas.openxmlformats.org/officeDocument/2006/relationships/hyperlink" Target="https://pubmed.ncbi.nlm.nih.gov/19538380" TargetMode="External"/><Relationship Id="rId1915" Type="http://schemas.openxmlformats.org/officeDocument/2006/relationships/hyperlink" Target="https://europepmc.org/abstract/MED/31392722" TargetMode="External"/><Relationship Id="rId5095" Type="http://schemas.openxmlformats.org/officeDocument/2006/relationships/hyperlink" Target="https://pubmed.ncbi.nlm.nih.gov/21501162" TargetMode="External"/><Relationship Id="rId2689" Type="http://schemas.openxmlformats.org/officeDocument/2006/relationships/hyperlink" Target="https://academic.oup.com/ced/article-lookup/doi/10.1111/ced.12104" TargetMode="External"/><Relationship Id="rId2756" Type="http://schemas.openxmlformats.org/officeDocument/2006/relationships/hyperlink" Target="https://pubmed.ncbi.nlm.nih.gov/27273146" TargetMode="External"/><Relationship Id="rId3807" Type="http://schemas.openxmlformats.org/officeDocument/2006/relationships/hyperlink" Target="https://pubmed.ncbi.nlm.nih.gov/33977561" TargetMode="External"/><Relationship Id="rId5162" Type="http://schemas.openxmlformats.org/officeDocument/2006/relationships/hyperlink" Target="https://jamanetwork.com/journals/jama/fullarticle/10.1001/jama.2016.21189" TargetMode="External"/><Relationship Id="rId728" Type="http://schemas.openxmlformats.org/officeDocument/2006/relationships/hyperlink" Target="https://onlinelibrary.wiley.com/doi/10.1111/j.1600-0609.2007.00845.x" TargetMode="External"/><Relationship Id="rId1358" Type="http://schemas.openxmlformats.org/officeDocument/2006/relationships/hyperlink" Target="https://onlinelibrary.wiley.com/doi/10.1111/jdv.16246" TargetMode="External"/><Relationship Id="rId1772" Type="http://schemas.openxmlformats.org/officeDocument/2006/relationships/hyperlink" Target="https://pubmed.ncbi.nlm.nih.gov/38151270" TargetMode="External"/><Relationship Id="rId2409" Type="http://schemas.openxmlformats.org/officeDocument/2006/relationships/hyperlink" Target="https://pubmed.ncbi.nlm.nih.gov/28477399" TargetMode="External"/><Relationship Id="rId64" Type="http://schemas.openxmlformats.org/officeDocument/2006/relationships/hyperlink" Target="https://www.clinicalkey.com/content/playBy/pii?v=S0738-081X(20)30090-0" TargetMode="External"/><Relationship Id="rId1425" Type="http://schemas.openxmlformats.org/officeDocument/2006/relationships/hyperlink" Target="https://pubmed.ncbi.nlm.nih.gov/23163068" TargetMode="External"/><Relationship Id="rId2823" Type="http://schemas.openxmlformats.org/officeDocument/2006/relationships/hyperlink" Target="https://europepmc.org/abstract/MED/38100392" TargetMode="External"/><Relationship Id="rId4995" Type="http://schemas.openxmlformats.org/officeDocument/2006/relationships/hyperlink" Target="https://pubmed.ncbi.nlm.nih.gov/35012325" TargetMode="External"/><Relationship Id="rId2199" Type="http://schemas.openxmlformats.org/officeDocument/2006/relationships/hyperlink" Target="https://pubmed.ncbi.nlm.nih.gov/11964729" TargetMode="External"/><Relationship Id="rId3597" Type="http://schemas.openxmlformats.org/officeDocument/2006/relationships/hyperlink" Target="https://pubmed.ncbi.nlm.nih.gov/1310337" TargetMode="External"/><Relationship Id="rId4648" Type="http://schemas.openxmlformats.org/officeDocument/2006/relationships/hyperlink" Target="https://pubmed.ncbi.nlm.nih.gov/16409200" TargetMode="External"/><Relationship Id="rId3664" Type="http://schemas.openxmlformats.org/officeDocument/2006/relationships/hyperlink" Target="http://hdl.handle.net/10668/17264" TargetMode="External"/><Relationship Id="rId4715" Type="http://schemas.openxmlformats.org/officeDocument/2006/relationships/hyperlink" Target="https://onlinelibrary.wiley.com/resolve/openurl?genre=article&amp;sid=nlm:pubmed&amp;issn=0954-7894&amp;date=2003&amp;volume=33&amp;issue=6&amp;spage=765" TargetMode="External"/><Relationship Id="rId585" Type="http://schemas.openxmlformats.org/officeDocument/2006/relationships/hyperlink" Target="https://pubmed.ncbi.nlm.nih.gov/11011941" TargetMode="External"/><Relationship Id="rId2266" Type="http://schemas.openxmlformats.org/officeDocument/2006/relationships/hyperlink" Target="https://europepmc.org/abstract/MED/38316467" TargetMode="External"/><Relationship Id="rId2680" Type="http://schemas.openxmlformats.org/officeDocument/2006/relationships/hyperlink" Target="https://pubmed.ncbi.nlm.nih.gov/25226635" TargetMode="External"/><Relationship Id="rId3317" Type="http://schemas.openxmlformats.org/officeDocument/2006/relationships/hyperlink" Target="https://www.clinicalkey.com/content/playBy/pii?v=S0091-6749(19)31476-9" TargetMode="External"/><Relationship Id="rId3731" Type="http://schemas.openxmlformats.org/officeDocument/2006/relationships/hyperlink" Target="https://pubmed.ncbi.nlm.nih.gov/27020645" TargetMode="External"/><Relationship Id="rId238" Type="http://schemas.openxmlformats.org/officeDocument/2006/relationships/hyperlink" Target="https://jamanetwork.com/journals/jamadermatology/fullarticle/vol/130/pg/370" TargetMode="External"/><Relationship Id="rId652" Type="http://schemas.openxmlformats.org/officeDocument/2006/relationships/hyperlink" Target="https://pubmed.ncbi.nlm.nih.gov/9155969" TargetMode="External"/><Relationship Id="rId1282" Type="http://schemas.openxmlformats.org/officeDocument/2006/relationships/hyperlink" Target="https://pubmed.ncbi.nlm.nih.gov/21339420" TargetMode="External"/><Relationship Id="rId2333" Type="http://schemas.openxmlformats.org/officeDocument/2006/relationships/hyperlink" Target="https://pubmed.ncbi.nlm.nih.gov/34514465" TargetMode="External"/><Relationship Id="rId305" Type="http://schemas.openxmlformats.org/officeDocument/2006/relationships/hyperlink" Target="https://pubmed.ncbi.nlm.nih.gov/31838126" TargetMode="External"/><Relationship Id="rId2400" Type="http://schemas.openxmlformats.org/officeDocument/2006/relationships/hyperlink" Target="https://www.clinicalkey.com/content/playBy/pii?v=S0091-6749(18)30128-3" TargetMode="External"/><Relationship Id="rId1002" Type="http://schemas.openxmlformats.org/officeDocument/2006/relationships/hyperlink" Target="https://europepmc.org/abstract/MED/34999892" TargetMode="External"/><Relationship Id="rId4158" Type="http://schemas.openxmlformats.org/officeDocument/2006/relationships/hyperlink" Target="https://pubmed.ncbi.nlm.nih.gov/38490231" TargetMode="External"/><Relationship Id="rId5209" Type="http://schemas.openxmlformats.org/officeDocument/2006/relationships/hyperlink" Target="https://europepmc.org/abstract/MED/25231870" TargetMode="External"/><Relationship Id="rId3174" Type="http://schemas.openxmlformats.org/officeDocument/2006/relationships/hyperlink" Target="https://pubmed.ncbi.nlm.nih.gov/38857912" TargetMode="External"/><Relationship Id="rId4572" Type="http://schemas.openxmlformats.org/officeDocument/2006/relationships/hyperlink" Target="https://pubmed.ncbi.nlm.nih.gov/21272928" TargetMode="External"/><Relationship Id="rId1819" Type="http://schemas.openxmlformats.org/officeDocument/2006/relationships/hyperlink" Target="https://onlinelibrary.wiley.com/doi/10.1111/jdv.18918" TargetMode="External"/><Relationship Id="rId4225" Type="http://schemas.openxmlformats.org/officeDocument/2006/relationships/hyperlink" Target="https://www.atsjournals.org/doi/10.1164/rccm.202203-0439UP?url_ver=Z39.88-2003&amp;rfr_id=ori:rid:crossref.org&amp;rfr_dat=cr_pub%20%200pubmed" TargetMode="External"/><Relationship Id="rId2190" Type="http://schemas.openxmlformats.org/officeDocument/2006/relationships/hyperlink" Target="https://jamanetwork.com/journals/jamadermatology/fullarticle/vol/139/pg/1475" TargetMode="External"/><Relationship Id="rId3241" Type="http://schemas.openxmlformats.org/officeDocument/2006/relationships/hyperlink" Target="https://www.tandfonline.com/doi/full/10.1080/14992020500146500" TargetMode="External"/><Relationship Id="rId162" Type="http://schemas.openxmlformats.org/officeDocument/2006/relationships/hyperlink" Target="https://europepmc.org/abstract/MED/24133566" TargetMode="External"/><Relationship Id="rId979" Type="http://schemas.openxmlformats.org/officeDocument/2006/relationships/hyperlink" Target="https://pubmed.ncbi.nlm.nih.gov/38305490" TargetMode="External"/><Relationship Id="rId5066" Type="http://schemas.openxmlformats.org/officeDocument/2006/relationships/hyperlink" Target="https://pubmed.ncbi.nlm.nih.gov/26642925" TargetMode="External"/><Relationship Id="rId4082" Type="http://schemas.openxmlformats.org/officeDocument/2006/relationships/hyperlink" Target="https://pubmed.ncbi.nlm.nih.gov/30706549" TargetMode="External"/><Relationship Id="rId5133" Type="http://schemas.openxmlformats.org/officeDocument/2006/relationships/hyperlink" Target="https://pubmed.ncbi.nlm.nih.gov/37903070" TargetMode="External"/><Relationship Id="rId1676" Type="http://schemas.openxmlformats.org/officeDocument/2006/relationships/hyperlink" Target="https://pubmed.ncbi.nlm.nih.gov/30858335" TargetMode="External"/><Relationship Id="rId2727" Type="http://schemas.openxmlformats.org/officeDocument/2006/relationships/hyperlink" Target="https://academic.oup.com/bjd/article-lookup/doi/10.1046/j.1365-2133.1999.03035.x" TargetMode="External"/><Relationship Id="rId1329" Type="http://schemas.openxmlformats.org/officeDocument/2006/relationships/hyperlink" Target="https://academic.oup.com/bjd/article-lookup/doi/10.1111/j.1365-2133.1988.tb02597.x" TargetMode="External"/><Relationship Id="rId1743" Type="http://schemas.openxmlformats.org/officeDocument/2006/relationships/hyperlink" Target="https://boris.unibe.ch/id/eprint/199500" TargetMode="External"/><Relationship Id="rId4899" Type="http://schemas.openxmlformats.org/officeDocument/2006/relationships/hyperlink" Target="https://pubmed.ncbi.nlm.nih.gov/33743214" TargetMode="External"/><Relationship Id="rId5200" Type="http://schemas.openxmlformats.org/officeDocument/2006/relationships/hyperlink" Target="https://europepmc.org/abstract/MED/30345378" TargetMode="External"/><Relationship Id="rId35" Type="http://schemas.openxmlformats.org/officeDocument/2006/relationships/hyperlink" Target="https://pubmed.ncbi.nlm.nih.gov/36322063" TargetMode="External"/><Relationship Id="rId1810" Type="http://schemas.openxmlformats.org/officeDocument/2006/relationships/hyperlink" Target="https://pubmed.ncbi.nlm.nih.gov/37574674" TargetMode="External"/><Relationship Id="rId4966" Type="http://schemas.openxmlformats.org/officeDocument/2006/relationships/hyperlink" Target="https://pubmed.ncbi.nlm.nih.gov/32938595" TargetMode="External"/><Relationship Id="rId3568" Type="http://schemas.openxmlformats.org/officeDocument/2006/relationships/hyperlink" Target="https://pubmed.ncbi.nlm.nih.gov/11861241" TargetMode="External"/><Relationship Id="rId3982" Type="http://schemas.openxmlformats.org/officeDocument/2006/relationships/hyperlink" Target="https://journals.sagepub.com/doi/10.1177/1352458512474860?url_ver=Z39.88-2003&amp;rfr_id=ori:rid:crossref.org&amp;rfr_dat=cr_pub%20%200pubmed" TargetMode="External"/><Relationship Id="rId4619" Type="http://schemas.openxmlformats.org/officeDocument/2006/relationships/hyperlink" Target="https://www.clinicalkey.com/content/playBy/pii?v=S0091-6749(07)01584-9" TargetMode="External"/><Relationship Id="rId489" Type="http://schemas.openxmlformats.org/officeDocument/2006/relationships/hyperlink" Target="https://academic.oup.com/ced/article-lookup/doi/10.1111/j.1365-2230.2009.03652.x" TargetMode="External"/><Relationship Id="rId2584" Type="http://schemas.openxmlformats.org/officeDocument/2006/relationships/hyperlink" Target="https://pubmed.ncbi.nlm.nih.gov/30141558" TargetMode="External"/><Relationship Id="rId3635" Type="http://schemas.openxmlformats.org/officeDocument/2006/relationships/hyperlink" Target="https://pubmed.ncbi.nlm.nih.gov/36564879" TargetMode="External"/><Relationship Id="rId556" Type="http://schemas.openxmlformats.org/officeDocument/2006/relationships/hyperlink" Target="https://academic.oup.com/ced/article-lookup/doi/10.1111/j.1365-2230.2004.01708.x" TargetMode="External"/><Relationship Id="rId1186" Type="http://schemas.openxmlformats.org/officeDocument/2006/relationships/hyperlink" Target="https://pubmed.ncbi.nlm.nih.gov/10398253" TargetMode="External"/><Relationship Id="rId2237" Type="http://schemas.openxmlformats.org/officeDocument/2006/relationships/hyperlink" Target="https://pubmed.ncbi.nlm.nih.gov/8252778" TargetMode="External"/><Relationship Id="rId209" Type="http://schemas.openxmlformats.org/officeDocument/2006/relationships/hyperlink" Target="https://pubmed.ncbi.nlm.nih.gov/16445511" TargetMode="External"/><Relationship Id="rId970" Type="http://schemas.openxmlformats.org/officeDocument/2006/relationships/hyperlink" Target="http://www.john-libbey-eurotext.fr/medline.md?doi=10.1684/ejd.2013.2035" TargetMode="External"/><Relationship Id="rId1253" Type="http://schemas.openxmlformats.org/officeDocument/2006/relationships/hyperlink" Target="https://europepmc.org/abstract/MED/29461977" TargetMode="External"/><Relationship Id="rId2651" Type="http://schemas.openxmlformats.org/officeDocument/2006/relationships/hyperlink" Target="https://pubmed.ncbi.nlm.nih.gov/32053450" TargetMode="External"/><Relationship Id="rId3702" Type="http://schemas.openxmlformats.org/officeDocument/2006/relationships/hyperlink" Target="https://www.clinicalkey.com/content/playBy/pii?v=S0091-6749(19)31323-5" TargetMode="External"/><Relationship Id="rId623" Type="http://schemas.openxmlformats.org/officeDocument/2006/relationships/hyperlink" Target="https://academic.oup.com/ced/article-lookup/doi/10.1046/j.1365-2230.1998.00293.x" TargetMode="External"/><Relationship Id="rId2304" Type="http://schemas.openxmlformats.org/officeDocument/2006/relationships/hyperlink" Target="https://europepmc.org/abstract/MED/36373818" TargetMode="External"/><Relationship Id="rId1320" Type="http://schemas.openxmlformats.org/officeDocument/2006/relationships/hyperlink" Target="https://journals.sagepub.com/doi/10.1177/014107689108400718?url_ver=Z39.88-2003&amp;rfr_id=ori:rid:crossref.org&amp;rfr_dat=cr_pub%20%200pubmed" TargetMode="External"/><Relationship Id="rId4476" Type="http://schemas.openxmlformats.org/officeDocument/2006/relationships/hyperlink" Target="https://pubmed.ncbi.nlm.nih.gov/24958195" TargetMode="External"/><Relationship Id="rId4890" Type="http://schemas.openxmlformats.org/officeDocument/2006/relationships/hyperlink" Target="https://europepmc.org/abstract/MED/34497388" TargetMode="External"/><Relationship Id="rId3078" Type="http://schemas.openxmlformats.org/officeDocument/2006/relationships/hyperlink" Target="https://pubmed.ncbi.nlm.nih.gov/23209731" TargetMode="External"/><Relationship Id="rId3492" Type="http://schemas.openxmlformats.org/officeDocument/2006/relationships/hyperlink" Target="https://pubmed.ncbi.nlm.nih.gov/19770844" TargetMode="External"/><Relationship Id="rId4129" Type="http://schemas.openxmlformats.org/officeDocument/2006/relationships/hyperlink" Target="https://academic.oup.com/bjd/article-lookup/doi/10.1111/bjd.14833" TargetMode="External"/><Relationship Id="rId4543" Type="http://schemas.openxmlformats.org/officeDocument/2006/relationships/hyperlink" Target="https://www.clinicalkey.com/content/playBy/pii?v=S0091-6749(12)01009-3" TargetMode="External"/><Relationship Id="rId2094" Type="http://schemas.openxmlformats.org/officeDocument/2006/relationships/hyperlink" Target="https://pubmed.ncbi.nlm.nih.gov/21767770" TargetMode="External"/><Relationship Id="rId3145" Type="http://schemas.openxmlformats.org/officeDocument/2006/relationships/hyperlink" Target="https://www.pnas.org/doi/10.1073/pnas.0400171101?url_ver=Z39.88-2003&amp;rfr_id=ori:rid:crossref.org&amp;rfr_dat=cr_pub%20%200pubmed" TargetMode="External"/><Relationship Id="rId4610" Type="http://schemas.openxmlformats.org/officeDocument/2006/relationships/hyperlink" Target="https://pubmed.ncbi.nlm.nih.gov/18356563" TargetMode="External"/><Relationship Id="rId480" Type="http://schemas.openxmlformats.org/officeDocument/2006/relationships/hyperlink" Target="https://pubmed.ncbi.nlm.nih.gov/21272034" TargetMode="External"/><Relationship Id="rId2161" Type="http://schemas.openxmlformats.org/officeDocument/2006/relationships/hyperlink" Target="https://www.nature.com/articles/nrn1950" TargetMode="External"/><Relationship Id="rId3212" Type="http://schemas.openxmlformats.org/officeDocument/2006/relationships/hyperlink" Target="https://pubmed.ncbi.nlm.nih.gov/38316467" TargetMode="External"/><Relationship Id="rId133" Type="http://schemas.openxmlformats.org/officeDocument/2006/relationships/hyperlink" Target="https://pubmed.ncbi.nlm.nih.gov/27230780" TargetMode="External"/><Relationship Id="rId200" Type="http://schemas.openxmlformats.org/officeDocument/2006/relationships/hyperlink" Target="https://academic.oup.com/ced/article-lookup/doi/10.1111/j.1365-2230.2006.02273.x" TargetMode="External"/><Relationship Id="rId2978" Type="http://schemas.openxmlformats.org/officeDocument/2006/relationships/hyperlink" Target="https://pubmed.ncbi.nlm.nih.gov/29595806" TargetMode="External"/><Relationship Id="rId5037" Type="http://schemas.openxmlformats.org/officeDocument/2006/relationships/hyperlink" Target="https://pubmed.ncbi.nlm.nih.gov/27876822" TargetMode="External"/><Relationship Id="rId1994" Type="http://schemas.openxmlformats.org/officeDocument/2006/relationships/hyperlink" Target="https://pubmed.ncbi.nlm.nih.gov/28098383" TargetMode="External"/><Relationship Id="rId1647" Type="http://schemas.openxmlformats.org/officeDocument/2006/relationships/hyperlink" Target="https://europepmc.org/abstract/MED/35663143" TargetMode="External"/><Relationship Id="rId4053" Type="http://schemas.openxmlformats.org/officeDocument/2006/relationships/hyperlink" Target="https://onlinelibrary.wiley.com/doi/10.1111/jdv.18987" TargetMode="External"/><Relationship Id="rId5104" Type="http://schemas.openxmlformats.org/officeDocument/2006/relationships/hyperlink" Target="https://pubmed.ncbi.nlm.nih.gov/12133973" TargetMode="External"/><Relationship Id="rId1714" Type="http://schemas.openxmlformats.org/officeDocument/2006/relationships/hyperlink" Target="https://pubmed.ncbi.nlm.nih.gov/26564008" TargetMode="External"/><Relationship Id="rId4120" Type="http://schemas.openxmlformats.org/officeDocument/2006/relationships/hyperlink" Target="https://pubmed.ncbi.nlm.nih.gov/39395183" TargetMode="External"/><Relationship Id="rId2488" Type="http://schemas.openxmlformats.org/officeDocument/2006/relationships/hyperlink" Target="https://pubmed.ncbi.nlm.nih.gov/33949134" TargetMode="External"/><Relationship Id="rId3886" Type="http://schemas.openxmlformats.org/officeDocument/2006/relationships/hyperlink" Target="https://www.ncbi.nlm.nih.gov/pmc/articles/pmid/39133443/" TargetMode="External"/><Relationship Id="rId4937" Type="http://schemas.openxmlformats.org/officeDocument/2006/relationships/hyperlink" Target="https://pubmed.ncbi.nlm.nih.gov/23251729" TargetMode="External"/><Relationship Id="rId3539" Type="http://schemas.openxmlformats.org/officeDocument/2006/relationships/hyperlink" Target="https://europepmc.org/abstract/MED/16407388" TargetMode="External"/><Relationship Id="rId3953" Type="http://schemas.openxmlformats.org/officeDocument/2006/relationships/hyperlink" Target="https://pubmed.ncbi.nlm.nih.gov/28770453" TargetMode="External"/><Relationship Id="rId874" Type="http://schemas.openxmlformats.org/officeDocument/2006/relationships/hyperlink" Target="https://europepmc.org/abstract/MED/26212851" TargetMode="External"/><Relationship Id="rId2555" Type="http://schemas.openxmlformats.org/officeDocument/2006/relationships/hyperlink" Target="https://linkinghub.elsevier.com/retrieve/pii/S0022-202X(22)02658-6" TargetMode="External"/><Relationship Id="rId3606" Type="http://schemas.openxmlformats.org/officeDocument/2006/relationships/hyperlink" Target="https://www.clinicalkey.com/content/playBy/pii?v=S1081-1206(24)00001-2" TargetMode="External"/><Relationship Id="rId527" Type="http://schemas.openxmlformats.org/officeDocument/2006/relationships/hyperlink" Target="https://academic.oup.com/bjd/article-lookup/doi/10.1111/bjd.15016" TargetMode="External"/><Relationship Id="rId941" Type="http://schemas.openxmlformats.org/officeDocument/2006/relationships/hyperlink" Target="https://pubmed.ncbi.nlm.nih.gov/35377864" TargetMode="External"/><Relationship Id="rId1157" Type="http://schemas.openxmlformats.org/officeDocument/2006/relationships/hyperlink" Target="https://europepmc.org/abstract/MED/15970621" TargetMode="External"/><Relationship Id="rId1571" Type="http://schemas.openxmlformats.org/officeDocument/2006/relationships/hyperlink" Target="https://academic.oup.com/ced/article-lookup/doi/10.1111/ced.13621" TargetMode="External"/><Relationship Id="rId2208" Type="http://schemas.openxmlformats.org/officeDocument/2006/relationships/hyperlink" Target="https://pubmed.ncbi.nlm.nih.gov/10439226" TargetMode="External"/><Relationship Id="rId2622" Type="http://schemas.openxmlformats.org/officeDocument/2006/relationships/hyperlink" Target="https://pubmed.ncbi.nlm.nih.gov/39099246" TargetMode="External"/><Relationship Id="rId1224" Type="http://schemas.openxmlformats.org/officeDocument/2006/relationships/hyperlink" Target="https://pubmed.ncbi.nlm.nih.gov/3931763" TargetMode="External"/><Relationship Id="rId4794" Type="http://schemas.openxmlformats.org/officeDocument/2006/relationships/hyperlink" Target="https://onlinelibrary.wiley.com/resolve/openurl?genre=article&amp;sid=nlm:pubmed&amp;issn=0105-4538&amp;date=1999&amp;volume=54&amp;issue=6&amp;spage=612" TargetMode="External"/><Relationship Id="rId3396" Type="http://schemas.openxmlformats.org/officeDocument/2006/relationships/hyperlink" Target="https://pubmed.ncbi.nlm.nih.gov/26119135" TargetMode="External"/><Relationship Id="rId4447" Type="http://schemas.openxmlformats.org/officeDocument/2006/relationships/hyperlink" Target="https://air.unimi.it/handle/2434/427556" TargetMode="External"/><Relationship Id="rId3049" Type="http://schemas.openxmlformats.org/officeDocument/2006/relationships/hyperlink" Target="https://www.clinicalkey.com/content/playBy/pii?v=S0091-6749(13)01771-5" TargetMode="External"/><Relationship Id="rId3463" Type="http://schemas.openxmlformats.org/officeDocument/2006/relationships/hyperlink" Target="https://linkinghub.elsevier.com/retrieve/pii/S0006-4971(20)60140-9" TargetMode="External"/><Relationship Id="rId4861" Type="http://schemas.openxmlformats.org/officeDocument/2006/relationships/hyperlink" Target="https://pubmed.ncbi.nlm.nih.gov/31749248" TargetMode="External"/><Relationship Id="rId384" Type="http://schemas.openxmlformats.org/officeDocument/2006/relationships/hyperlink" Target="https://linkinghub.elsevier.com/retrieve/pii/S0022-202X(15)36687-2" TargetMode="External"/><Relationship Id="rId2065" Type="http://schemas.openxmlformats.org/officeDocument/2006/relationships/hyperlink" Target="https://www.clinicalkey.com/content/playBy/pii?v=S0091-6749(12)01296-1" TargetMode="External"/><Relationship Id="rId3116" Type="http://schemas.openxmlformats.org/officeDocument/2006/relationships/hyperlink" Target="https://pubmed.ncbi.nlm.nih.gov/17372219" TargetMode="External"/><Relationship Id="rId4514" Type="http://schemas.openxmlformats.org/officeDocument/2006/relationships/hyperlink" Target="https://pubmed.ncbi.nlm.nih.gov/24128156" TargetMode="External"/><Relationship Id="rId1081" Type="http://schemas.openxmlformats.org/officeDocument/2006/relationships/hyperlink" Target="https://onlinelibrary.wiley.com/doi/10.1111/pde.12327" TargetMode="External"/><Relationship Id="rId3530" Type="http://schemas.openxmlformats.org/officeDocument/2006/relationships/hyperlink" Target="https://pubmed.ncbi.nlm.nih.gov/16543473" TargetMode="External"/><Relationship Id="rId451" Type="http://schemas.openxmlformats.org/officeDocument/2006/relationships/hyperlink" Target="https://www.tandfonline.com/doi/full/10.1080/14764172.2020.1783453" TargetMode="External"/><Relationship Id="rId2132" Type="http://schemas.openxmlformats.org/officeDocument/2006/relationships/hyperlink" Target="https://pubmed.ncbi.nlm.nih.gov/19209153" TargetMode="External"/><Relationship Id="rId5288" Type="http://schemas.openxmlformats.org/officeDocument/2006/relationships/hyperlink" Target="https://academic.oup.com/bjd/article-lookup/doi/10.1111/j.1365-2133.2010.09634.x" TargetMode="External"/><Relationship Id="rId104" Type="http://schemas.openxmlformats.org/officeDocument/2006/relationships/hyperlink" Target="https://medicaljournalssweden.se/actadv/article/view/2829" TargetMode="External"/><Relationship Id="rId1898" Type="http://schemas.openxmlformats.org/officeDocument/2006/relationships/hyperlink" Target="https://pubmed.ncbi.nlm.nih.gov/33491888" TargetMode="External"/><Relationship Id="rId2949" Type="http://schemas.openxmlformats.org/officeDocument/2006/relationships/hyperlink" Target="https://europepmc.org/abstract/MED/32117854" TargetMode="External"/><Relationship Id="rId4371" Type="http://schemas.openxmlformats.org/officeDocument/2006/relationships/hyperlink" Target="https://www.clinicalkey.com/content/playBy/pii?v=S0091-6749(18)30308-7" TargetMode="External"/><Relationship Id="rId5008" Type="http://schemas.openxmlformats.org/officeDocument/2006/relationships/hyperlink" Target="https://pubmed.ncbi.nlm.nih.gov/33407835" TargetMode="External"/><Relationship Id="rId1965" Type="http://schemas.openxmlformats.org/officeDocument/2006/relationships/hyperlink" Target="https://europepmc.org/abstract/MED/31058086" TargetMode="External"/><Relationship Id="rId4024" Type="http://schemas.openxmlformats.org/officeDocument/2006/relationships/hyperlink" Target="https://link.springer.com/article/10.1007/s10198-004-0225-6" TargetMode="External"/><Relationship Id="rId1618" Type="http://schemas.openxmlformats.org/officeDocument/2006/relationships/hyperlink" Target="https://pubmed.ncbi.nlm.nih.gov/16681590" TargetMode="External"/><Relationship Id="rId3040" Type="http://schemas.openxmlformats.org/officeDocument/2006/relationships/hyperlink" Target="https://pubmed.ncbi.nlm.nih.gov/25366086" TargetMode="External"/><Relationship Id="rId3857" Type="http://schemas.openxmlformats.org/officeDocument/2006/relationships/hyperlink" Target="https://pubmed.ncbi.nlm.nih.gov/31260715" TargetMode="External"/><Relationship Id="rId4908" Type="http://schemas.openxmlformats.org/officeDocument/2006/relationships/hyperlink" Target="https:///www.science.org/doi/10.1126/science.aba6500?url_ver=Z39.88-2003&amp;rfr_id=ori:rid:crossref.org&amp;rfr_dat=cr_pub%20%200pubmed" TargetMode="External"/><Relationship Id="rId778" Type="http://schemas.openxmlformats.org/officeDocument/2006/relationships/hyperlink" Target="https://academic.oup.com/ced/article-lookup/doi/10.1111/ced.14934" TargetMode="External"/><Relationship Id="rId2459" Type="http://schemas.openxmlformats.org/officeDocument/2006/relationships/hyperlink" Target="https://onlinelibrary.wiley.com/doi/10.1111/cea.14425" TargetMode="External"/><Relationship Id="rId2873" Type="http://schemas.openxmlformats.org/officeDocument/2006/relationships/hyperlink" Target="https://europepmc.org/abstract/MED/36962516" TargetMode="External"/><Relationship Id="rId3924" Type="http://schemas.openxmlformats.org/officeDocument/2006/relationships/hyperlink" Target="https://link.springer.com/article/10.1007/s40258-020-00586-5" TargetMode="External"/><Relationship Id="rId845" Type="http://schemas.openxmlformats.org/officeDocument/2006/relationships/hyperlink" Target="https://pubmed.ncbi.nlm.nih.gov/29203680" TargetMode="External"/><Relationship Id="rId1475" Type="http://schemas.openxmlformats.org/officeDocument/2006/relationships/hyperlink" Target="https://pubmed.ncbi.nlm.nih.gov/39009427" TargetMode="External"/><Relationship Id="rId2526" Type="http://schemas.openxmlformats.org/officeDocument/2006/relationships/hyperlink" Target="https://pubmed.ncbi.nlm.nih.gov/23514928" TargetMode="External"/><Relationship Id="rId1128" Type="http://schemas.openxmlformats.org/officeDocument/2006/relationships/hyperlink" Target="https://pubmed.ncbi.nlm.nih.gov/17535218" TargetMode="External"/><Relationship Id="rId1542" Type="http://schemas.openxmlformats.org/officeDocument/2006/relationships/hyperlink" Target="https://pubmed.ncbi.nlm.nih.gov/36479272" TargetMode="External"/><Relationship Id="rId2940" Type="http://schemas.openxmlformats.org/officeDocument/2006/relationships/hyperlink" Target="https://pubmed.ncbi.nlm.nih.gov/31845972" TargetMode="External"/><Relationship Id="rId4698" Type="http://schemas.openxmlformats.org/officeDocument/2006/relationships/hyperlink" Target="https://journals.lww.com/00130832-200402000-00010" TargetMode="External"/><Relationship Id="rId912" Type="http://schemas.openxmlformats.org/officeDocument/2006/relationships/hyperlink" Target="https://europepmc.org/abstract/MED/19341547" TargetMode="External"/><Relationship Id="rId4765" Type="http://schemas.openxmlformats.org/officeDocument/2006/relationships/hyperlink" Target="https://pubmed.ncbi.nlm.nih.gov/11422141" TargetMode="External"/><Relationship Id="rId288" Type="http://schemas.openxmlformats.org/officeDocument/2006/relationships/hyperlink" Target="https://europepmc.org/abstract/MED/33166429" TargetMode="External"/><Relationship Id="rId3367" Type="http://schemas.openxmlformats.org/officeDocument/2006/relationships/hyperlink" Target="https://linkinghub.elsevier.com/retrieve/pii/S0092-8674(17)30129-0" TargetMode="External"/><Relationship Id="rId3781" Type="http://schemas.openxmlformats.org/officeDocument/2006/relationships/hyperlink" Target="https://pubmed.ncbi.nlm.nih.gov/37652555" TargetMode="External"/><Relationship Id="rId4418" Type="http://schemas.openxmlformats.org/officeDocument/2006/relationships/hyperlink" Target="https://pubmed.ncbi.nlm.nih.gov/29075437" TargetMode="External"/><Relationship Id="rId4832" Type="http://schemas.openxmlformats.org/officeDocument/2006/relationships/hyperlink" Target="https://pubmed.ncbi.nlm.nih.gov/8955572" TargetMode="External"/><Relationship Id="rId2383" Type="http://schemas.openxmlformats.org/officeDocument/2006/relationships/hyperlink" Target="https://pubmed.ncbi.nlm.nih.gov/31021418" TargetMode="External"/><Relationship Id="rId3434" Type="http://schemas.openxmlformats.org/officeDocument/2006/relationships/hyperlink" Target="https://pubmed.ncbi.nlm.nih.gov/23158016" TargetMode="External"/><Relationship Id="rId355" Type="http://schemas.openxmlformats.org/officeDocument/2006/relationships/hyperlink" Target="https://pubmed.ncbi.nlm.nih.gov/27933403" TargetMode="External"/><Relationship Id="rId2036" Type="http://schemas.openxmlformats.org/officeDocument/2006/relationships/hyperlink" Target="https://pubmed.ncbi.nlm.nih.gov/25120148" TargetMode="External"/><Relationship Id="rId2450" Type="http://schemas.openxmlformats.org/officeDocument/2006/relationships/hyperlink" Target="https://pubmed.ncbi.nlm.nih.gov/38750035" TargetMode="External"/><Relationship Id="rId3501" Type="http://schemas.openxmlformats.org/officeDocument/2006/relationships/hyperlink" Target="https://www.clinicalkey.com/content/playBy/pii?v=S0091-6749(08)01678-3" TargetMode="External"/><Relationship Id="rId422" Type="http://schemas.openxmlformats.org/officeDocument/2006/relationships/hyperlink" Target="https://pubmed.ncbi.nlm.nih.gov/38169346" TargetMode="External"/><Relationship Id="rId1052" Type="http://schemas.openxmlformats.org/officeDocument/2006/relationships/hyperlink" Target="https://academic.oup.com/ced/article-lookup/doi/10.1111/ced.12969" TargetMode="External"/><Relationship Id="rId2103" Type="http://schemas.openxmlformats.org/officeDocument/2006/relationships/hyperlink" Target="http://scmsjournal.com/issues/view/?id=31" TargetMode="External"/><Relationship Id="rId5259" Type="http://schemas.openxmlformats.org/officeDocument/2006/relationships/hyperlink" Target="https://aacrjournals.org/cancerres/article-lookup/doi/10.1158/0008-5472.CAN-05-3897" TargetMode="External"/><Relationship Id="rId4275" Type="http://schemas.openxmlformats.org/officeDocument/2006/relationships/hyperlink" Target="https://www.clinicalkey.com/content/playBy/pii?v=S2213-2198(21)00507-9" TargetMode="External"/><Relationship Id="rId1869" Type="http://schemas.openxmlformats.org/officeDocument/2006/relationships/hyperlink" Target="https://onlinelibrary.wiley.com/doi/10.1111/ijd.15680" TargetMode="External"/><Relationship Id="rId3291" Type="http://schemas.openxmlformats.org/officeDocument/2006/relationships/hyperlink" Target="https://link.springer.com/article/10.1007/s10875-021-01049-9" TargetMode="External"/><Relationship Id="rId1936" Type="http://schemas.openxmlformats.org/officeDocument/2006/relationships/hyperlink" Target="https://pubmed.ncbi.nlm.nih.gov/31505056" TargetMode="External"/><Relationship Id="rId4342" Type="http://schemas.openxmlformats.org/officeDocument/2006/relationships/hyperlink" Target="https://pubmed.ncbi.nlm.nih.gov/30528616" TargetMode="External"/><Relationship Id="rId3011" Type="http://schemas.openxmlformats.org/officeDocument/2006/relationships/hyperlink" Target="https://bmcinfectdis.biomedcentral.com/articles/10.1186/s12879-016-1656-2" TargetMode="External"/><Relationship Id="rId2777" Type="http://schemas.openxmlformats.org/officeDocument/2006/relationships/hyperlink" Target="https://www.nature.com/articles/s41592-024-02240-7" TargetMode="External"/><Relationship Id="rId5183" Type="http://schemas.openxmlformats.org/officeDocument/2006/relationships/hyperlink" Target="https://www.clinicalkey.com/content/playBy/pii?v=S0091-6749(18)30558-X" TargetMode="External"/><Relationship Id="rId749" Type="http://schemas.openxmlformats.org/officeDocument/2006/relationships/hyperlink" Target="https://pubmed.ncbi.nlm.nih.gov/37130096" TargetMode="External"/><Relationship Id="rId1379" Type="http://schemas.openxmlformats.org/officeDocument/2006/relationships/hyperlink" Target="https://pubmed.ncbi.nlm.nih.gov/23672283" TargetMode="External"/><Relationship Id="rId3828" Type="http://schemas.openxmlformats.org/officeDocument/2006/relationships/hyperlink" Target="https://academic.oup.com/bjd/article-lookup/doi/10.1111/bjd.13101" TargetMode="External"/><Relationship Id="rId5250" Type="http://schemas.openxmlformats.org/officeDocument/2006/relationships/hyperlink" Target="https://www.ncbi.nlm.nih.gov/pmc/articles/pmid/21501162/" TargetMode="External"/><Relationship Id="rId1793" Type="http://schemas.openxmlformats.org/officeDocument/2006/relationships/hyperlink" Target="https://academic.oup.com/ced/article-lookup/doi/10.1093/ced/llad318" TargetMode="External"/><Relationship Id="rId2844" Type="http://schemas.openxmlformats.org/officeDocument/2006/relationships/hyperlink" Target="https://pubmed.ncbi.nlm.nih.gov/35349749" TargetMode="External"/><Relationship Id="rId85" Type="http://schemas.openxmlformats.org/officeDocument/2006/relationships/hyperlink" Target="https://pubmed.ncbi.nlm.nih.gov/31309614" TargetMode="External"/><Relationship Id="rId816" Type="http://schemas.openxmlformats.org/officeDocument/2006/relationships/hyperlink" Target="https://europepmc.org/abstract/MED/32041767" TargetMode="External"/><Relationship Id="rId1446" Type="http://schemas.openxmlformats.org/officeDocument/2006/relationships/hyperlink" Target="https://onlinelibrary.wiley.com/doi/10.1111/pde.14991" TargetMode="External"/><Relationship Id="rId1860" Type="http://schemas.openxmlformats.org/officeDocument/2006/relationships/hyperlink" Target="https://pubmed.ncbi.nlm.nih.gov/35596683" TargetMode="External"/><Relationship Id="rId2911" Type="http://schemas.openxmlformats.org/officeDocument/2006/relationships/hyperlink" Target="https://onlinelibrary.wiley.com/doi/10.1111/all.14547" TargetMode="External"/><Relationship Id="rId1513" Type="http://schemas.openxmlformats.org/officeDocument/2006/relationships/hyperlink" Target="https://pubmed.ncbi.nlm.nih.gov/15347356" TargetMode="External"/><Relationship Id="rId4669" Type="http://schemas.openxmlformats.org/officeDocument/2006/relationships/hyperlink" Target="https://onlinelibrary.wiley.com/doi/10.1111/j.1365-2222.2005.02259.x" TargetMode="External"/><Relationship Id="rId3685" Type="http://schemas.openxmlformats.org/officeDocument/2006/relationships/hyperlink" Target="https://pubmed.ncbi.nlm.nih.gov/32306414" TargetMode="External"/><Relationship Id="rId4736" Type="http://schemas.openxmlformats.org/officeDocument/2006/relationships/hyperlink" Target="https://onlinelibrary.wiley.com/resolve/openurl?genre=article&amp;sid=nlm:pubmed&amp;issn=0954-7894&amp;date=2002&amp;volume=32&amp;issue=6&amp;spage=856" TargetMode="External"/><Relationship Id="rId2287" Type="http://schemas.openxmlformats.org/officeDocument/2006/relationships/hyperlink" Target="https://pubmed.ncbi.nlm.nih.gov/38154809" TargetMode="External"/><Relationship Id="rId3338" Type="http://schemas.openxmlformats.org/officeDocument/2006/relationships/hyperlink" Target="https://pubmed.ncbi.nlm.nih.gov/31608046" TargetMode="External"/><Relationship Id="rId3752" Type="http://schemas.openxmlformats.org/officeDocument/2006/relationships/hyperlink" Target="https://onlinelibrary.wiley.com/doi/10.1111/j.1440-1754.2010.01973.x" TargetMode="External"/><Relationship Id="rId259" Type="http://schemas.openxmlformats.org/officeDocument/2006/relationships/hyperlink" Target="https://pubmed.ncbi.nlm.nih.gov/38018254" TargetMode="External"/><Relationship Id="rId673" Type="http://schemas.openxmlformats.org/officeDocument/2006/relationships/hyperlink" Target="https://academic.oup.com/bjd/article-lookup/doi/10.1111/j.1365-2133.1995.tb02715.x" TargetMode="External"/><Relationship Id="rId2354" Type="http://schemas.openxmlformats.org/officeDocument/2006/relationships/hyperlink" Target="https://europepmc.org/abstract/MED/33672514" TargetMode="External"/><Relationship Id="rId3405" Type="http://schemas.openxmlformats.org/officeDocument/2006/relationships/hyperlink" Target="https://www.clinicalkey.com/content/playBy/pii?v=S0091-6749(14)01732-1" TargetMode="External"/><Relationship Id="rId4803" Type="http://schemas.openxmlformats.org/officeDocument/2006/relationships/hyperlink" Target="https://pubmed.ncbi.nlm.nih.gov/10371105" TargetMode="External"/><Relationship Id="rId326" Type="http://schemas.openxmlformats.org/officeDocument/2006/relationships/hyperlink" Target="https://onlinelibrary.wiley.com/doi/10.1111/pde.13831" TargetMode="External"/><Relationship Id="rId1370" Type="http://schemas.openxmlformats.org/officeDocument/2006/relationships/hyperlink" Target="https://core.ac.uk/reader/96930247?utm_source=linkout" TargetMode="External"/><Relationship Id="rId2007" Type="http://schemas.openxmlformats.org/officeDocument/2006/relationships/hyperlink" Target="https://onlinelibrary.wiley.com/doi/10.1111/ddg.13139" TargetMode="External"/><Relationship Id="rId740" Type="http://schemas.openxmlformats.org/officeDocument/2006/relationships/hyperlink" Target="https://europepmc.org/abstract/MED/38577045" TargetMode="External"/><Relationship Id="rId1023" Type="http://schemas.openxmlformats.org/officeDocument/2006/relationships/hyperlink" Target="https://pubmed.ncbi.nlm.nih.gov/31128170" TargetMode="External"/><Relationship Id="rId2421" Type="http://schemas.openxmlformats.org/officeDocument/2006/relationships/hyperlink" Target="https://pubmed.ncbi.nlm.nih.gov/25854963" TargetMode="External"/><Relationship Id="rId4179" Type="http://schemas.openxmlformats.org/officeDocument/2006/relationships/hyperlink" Target="https://europepmc.org/abstract/MED/37661293" TargetMode="External"/><Relationship Id="rId4593" Type="http://schemas.openxmlformats.org/officeDocument/2006/relationships/hyperlink" Target="https://onlinelibrary.wiley.com/doi/10.1111/j.1398-9995.2009.02099.x" TargetMode="External"/><Relationship Id="rId3195" Type="http://schemas.openxmlformats.org/officeDocument/2006/relationships/hyperlink" Target="https://academic.oup.com/ced/article-lookup/doi/10.1111/ced.14238" TargetMode="External"/><Relationship Id="rId4246" Type="http://schemas.openxmlformats.org/officeDocument/2006/relationships/hyperlink" Target="https://pubmed.ncbi.nlm.nih.gov/35055391" TargetMode="External"/><Relationship Id="rId4660" Type="http://schemas.openxmlformats.org/officeDocument/2006/relationships/hyperlink" Target="https://pubmed.ncbi.nlm.nih.gov/16076293" TargetMode="External"/><Relationship Id="rId3262" Type="http://schemas.openxmlformats.org/officeDocument/2006/relationships/hyperlink" Target="https://pubmed.ncbi.nlm.nih.gov/37146882" TargetMode="External"/><Relationship Id="rId4313" Type="http://schemas.openxmlformats.org/officeDocument/2006/relationships/hyperlink" Target="https://www.clinicalkey.com/content/playBy/pii?v=S2213-2198(20)30147-1" TargetMode="External"/><Relationship Id="rId183" Type="http://schemas.openxmlformats.org/officeDocument/2006/relationships/hyperlink" Target="https://pubmed.ncbi.nlm.nih.gov/20055853" TargetMode="External"/><Relationship Id="rId1907" Type="http://schemas.openxmlformats.org/officeDocument/2006/relationships/hyperlink" Target="https://europepmc.org/abstract/MED/33291683" TargetMode="External"/><Relationship Id="rId250" Type="http://schemas.openxmlformats.org/officeDocument/2006/relationships/hyperlink" Target="https://linkinghub.elsevier.com/retrieve/pii/S0002-9297(24)00186-1" TargetMode="External"/><Relationship Id="rId5087" Type="http://schemas.openxmlformats.org/officeDocument/2006/relationships/hyperlink" Target="https://pubmed.ncbi.nlm.nih.gov/18453611" TargetMode="External"/><Relationship Id="rId5154" Type="http://schemas.openxmlformats.org/officeDocument/2006/relationships/hyperlink" Target="https://air.unimi.it/handle/2434/1099808" TargetMode="External"/><Relationship Id="rId1697" Type="http://schemas.openxmlformats.org/officeDocument/2006/relationships/hyperlink" Target="https://academic.oup.com/bjd/article-lookup/doi/10.1111/bjd.15634" TargetMode="External"/><Relationship Id="rId2748" Type="http://schemas.openxmlformats.org/officeDocument/2006/relationships/hyperlink" Target="https://pubmed.ncbi.nlm.nih.gov/33430175" TargetMode="External"/><Relationship Id="rId1764" Type="http://schemas.openxmlformats.org/officeDocument/2006/relationships/hyperlink" Target="https://pubmed.ncbi.nlm.nih.gov/38724504" TargetMode="External"/><Relationship Id="rId2815" Type="http://schemas.openxmlformats.org/officeDocument/2006/relationships/hyperlink" Target="http://hdl.handle.net/10171/65968" TargetMode="External"/><Relationship Id="rId4170" Type="http://schemas.openxmlformats.org/officeDocument/2006/relationships/hyperlink" Target="https://pubmed.ncbi.nlm.nih.gov/38129444" TargetMode="External"/><Relationship Id="rId5221" Type="http://schemas.openxmlformats.org/officeDocument/2006/relationships/hyperlink" Target="https://europepmc.org/abstract/MED/25474695" TargetMode="External"/><Relationship Id="rId56" Type="http://schemas.openxmlformats.org/officeDocument/2006/relationships/hyperlink" Target="https://europepmc.org/abstract/MED/35663142" TargetMode="External"/><Relationship Id="rId1417" Type="http://schemas.openxmlformats.org/officeDocument/2006/relationships/hyperlink" Target="https://pubmed.ncbi.nlm.nih.gov/25963206" TargetMode="External"/><Relationship Id="rId1831" Type="http://schemas.openxmlformats.org/officeDocument/2006/relationships/hyperlink" Target="https://www.clinicalkey.com/content/playBy/pii?v=S0753-3322(22)01339-7" TargetMode="External"/><Relationship Id="rId4987" Type="http://schemas.openxmlformats.org/officeDocument/2006/relationships/hyperlink" Target="https://pubmed.ncbi.nlm.nih.gov/34897459" TargetMode="External"/><Relationship Id="rId3589" Type="http://schemas.openxmlformats.org/officeDocument/2006/relationships/hyperlink" Target="https://pubmed.ncbi.nlm.nih.gov/9771253" TargetMode="External"/><Relationship Id="rId577" Type="http://schemas.openxmlformats.org/officeDocument/2006/relationships/hyperlink" Target="https://pubmed.ncbi.nlm.nih.gov/11553130" TargetMode="External"/><Relationship Id="rId2258" Type="http://schemas.openxmlformats.org/officeDocument/2006/relationships/hyperlink" Target="https://onlinelibrary.wiley.com/doi/10.1111/all.16203" TargetMode="External"/><Relationship Id="rId3656" Type="http://schemas.openxmlformats.org/officeDocument/2006/relationships/hyperlink" Target="https://europepmc.org/abstract/MED/35070270" TargetMode="External"/><Relationship Id="rId4707" Type="http://schemas.openxmlformats.org/officeDocument/2006/relationships/hyperlink" Target="https://linkinghub.elsevier.com/retrieve/pii/S1081-1206(10)61688-2" TargetMode="External"/><Relationship Id="rId991" Type="http://schemas.openxmlformats.org/officeDocument/2006/relationships/hyperlink" Target="https://pubmed.ncbi.nlm.nih.gov/36637151" TargetMode="External"/><Relationship Id="rId2672" Type="http://schemas.openxmlformats.org/officeDocument/2006/relationships/hyperlink" Target="https://pubmed.ncbi.nlm.nih.gov/26126388" TargetMode="External"/><Relationship Id="rId3309" Type="http://schemas.openxmlformats.org/officeDocument/2006/relationships/hyperlink" Target="https://www.clinicalkey.com/content/playBy/pii?v=S1081-1206(20)30195-2" TargetMode="External"/><Relationship Id="rId3723" Type="http://schemas.openxmlformats.org/officeDocument/2006/relationships/hyperlink" Target="https://pubmed.ncbi.nlm.nih.gov/28892729" TargetMode="External"/><Relationship Id="rId644" Type="http://schemas.openxmlformats.org/officeDocument/2006/relationships/hyperlink" Target="https://pubmed.ncbi.nlm.nih.gov/9390326" TargetMode="External"/><Relationship Id="rId1274" Type="http://schemas.openxmlformats.org/officeDocument/2006/relationships/hyperlink" Target="https://pubmed.ncbi.nlm.nih.gov/25308153" TargetMode="External"/><Relationship Id="rId2325" Type="http://schemas.openxmlformats.org/officeDocument/2006/relationships/hyperlink" Target="https://pubmed.ncbi.nlm.nih.gov/35275399" TargetMode="External"/><Relationship Id="rId711" Type="http://schemas.openxmlformats.org/officeDocument/2006/relationships/hyperlink" Target="https://pubmed.ncbi.nlm.nih.gov/31894875" TargetMode="External"/><Relationship Id="rId1341" Type="http://schemas.openxmlformats.org/officeDocument/2006/relationships/hyperlink" Target="https://pubmed.ncbi.nlm.nih.gov/37536512" TargetMode="External"/><Relationship Id="rId4497" Type="http://schemas.openxmlformats.org/officeDocument/2006/relationships/hyperlink" Target="https://www.atsjournals.org/doi/10.1164/rccm.201309-1700OC?url_ver=Z39.88-2003&amp;rfr_id=ori:rid:crossref.org&amp;rfr_dat=cr_pub%20%200pubmed" TargetMode="External"/><Relationship Id="rId3099" Type="http://schemas.openxmlformats.org/officeDocument/2006/relationships/hyperlink" Target="https://europepmc.org/abstract/MED/20543955" TargetMode="External"/><Relationship Id="rId4564" Type="http://schemas.openxmlformats.org/officeDocument/2006/relationships/hyperlink" Target="https://pubmed.ncbi.nlm.nih.gov/21810123" TargetMode="External"/><Relationship Id="rId3166" Type="http://schemas.openxmlformats.org/officeDocument/2006/relationships/hyperlink" Target="https://pubmed.ncbi.nlm.nih.gov/10971494" TargetMode="External"/><Relationship Id="rId3580" Type="http://schemas.openxmlformats.org/officeDocument/2006/relationships/hyperlink" Target="https://pubmed.ncbi.nlm.nih.gov/11012612" TargetMode="External"/><Relationship Id="rId4217" Type="http://schemas.openxmlformats.org/officeDocument/2006/relationships/hyperlink" Target="https://europepmc.org/abstract/MED/35931775" TargetMode="External"/><Relationship Id="rId2182" Type="http://schemas.openxmlformats.org/officeDocument/2006/relationships/hyperlink" Target="https://onlinelibrary.wiley.com/doi/10.1096/fj.03-0658fje" TargetMode="External"/><Relationship Id="rId3233" Type="http://schemas.openxmlformats.org/officeDocument/2006/relationships/hyperlink" Target="https://systematicreviewsjournal.biomedcentral.com/articles/10.1186/s13643-016-0262-0" TargetMode="External"/><Relationship Id="rId4631" Type="http://schemas.openxmlformats.org/officeDocument/2006/relationships/hyperlink" Target="https://www.atsjournals.org/doi/10.1164/rccm.200509-1380OC?url_ver=Z39.88-2003&amp;rfr_id=ori:rid:crossref.org&amp;rfr_dat=cr_pub%20%200pubmed" TargetMode="External"/><Relationship Id="rId154" Type="http://schemas.openxmlformats.org/officeDocument/2006/relationships/hyperlink" Target="https://journals.sagepub.com/doi/abs/10.1177/2042533313505511?url_ver=Z39.88-2003&amp;rfr_id=ori:rid:crossref.org&amp;rfr_dat=cr_pub%20%200pubmed" TargetMode="External"/><Relationship Id="rId2999" Type="http://schemas.openxmlformats.org/officeDocument/2006/relationships/hyperlink" Target="https://europepmc.org/abstract/MED/28250920" TargetMode="External"/><Relationship Id="rId3300" Type="http://schemas.openxmlformats.org/officeDocument/2006/relationships/hyperlink" Target="https://pubmed.ncbi.nlm.nih.gov/33097573" TargetMode="External"/><Relationship Id="rId221" Type="http://schemas.openxmlformats.org/officeDocument/2006/relationships/hyperlink" Target="https://pubmed.ncbi.nlm.nih.gov/12890189" TargetMode="External"/><Relationship Id="rId5058" Type="http://schemas.openxmlformats.org/officeDocument/2006/relationships/hyperlink" Target="https://pubmed.ncbi.nlm.nih.gov/21593077" TargetMode="External"/><Relationship Id="rId1668" Type="http://schemas.openxmlformats.org/officeDocument/2006/relationships/hyperlink" Target="https://pubmed.ncbi.nlm.nih.gov/32419030" TargetMode="External"/><Relationship Id="rId2719" Type="http://schemas.openxmlformats.org/officeDocument/2006/relationships/hyperlink" Target="https://journals.rcni.com/doi/abs/10.7748/ns2004.10.19.7.44.c3735" TargetMode="External"/><Relationship Id="rId4074" Type="http://schemas.openxmlformats.org/officeDocument/2006/relationships/hyperlink" Target="https://pubmed.ncbi.nlm.nih.gov/37177897" TargetMode="External"/><Relationship Id="rId5125" Type="http://schemas.openxmlformats.org/officeDocument/2006/relationships/hyperlink" Target="https://pubmed.ncbi.nlm.nih.gov/30040513" TargetMode="External"/><Relationship Id="rId3090" Type="http://schemas.openxmlformats.org/officeDocument/2006/relationships/hyperlink" Target="https://pubmed.ncbi.nlm.nih.gov/20726894" TargetMode="External"/><Relationship Id="rId4141" Type="http://schemas.openxmlformats.org/officeDocument/2006/relationships/hyperlink" Target="http://erj.ersjournals.com/cgi/pmidlookup?view=long&amp;pmid=38843917" TargetMode="External"/><Relationship Id="rId1735" Type="http://schemas.openxmlformats.org/officeDocument/2006/relationships/hyperlink" Target="https://www.clinicalkey.com/content/playBy/pii?v=S0091-6749(12)00268-0" TargetMode="External"/><Relationship Id="rId27" Type="http://schemas.openxmlformats.org/officeDocument/2006/relationships/hyperlink" Target="https://pubmed.ncbi.nlm.nih.gov/37002829" TargetMode="External"/><Relationship Id="rId1802" Type="http://schemas.openxmlformats.org/officeDocument/2006/relationships/hyperlink" Target="https://pubmed.ncbi.nlm.nih.gov/37633240" TargetMode="External"/><Relationship Id="rId4958" Type="http://schemas.openxmlformats.org/officeDocument/2006/relationships/hyperlink" Target="https://pubmed.ncbi.nlm.nih.gov/34387406" TargetMode="External"/><Relationship Id="rId3974" Type="http://schemas.openxmlformats.org/officeDocument/2006/relationships/hyperlink" Target="https://www.clinicalkey.com/content/playBy/pii?v=S1098-3015(15)02048-3" TargetMode="External"/><Relationship Id="rId895" Type="http://schemas.openxmlformats.org/officeDocument/2006/relationships/hyperlink" Target="https://pubmed.ncbi.nlm.nih.gov/22429433" TargetMode="External"/><Relationship Id="rId2576" Type="http://schemas.openxmlformats.org/officeDocument/2006/relationships/hyperlink" Target="https://pubmed.ncbi.nlm.nih.gov/32671664" TargetMode="External"/><Relationship Id="rId2990" Type="http://schemas.openxmlformats.org/officeDocument/2006/relationships/hyperlink" Target="https://pubmed.ncbi.nlm.nih.gov/28115217" TargetMode="External"/><Relationship Id="rId3627" Type="http://schemas.openxmlformats.org/officeDocument/2006/relationships/hyperlink" Target="https://pubmed.ncbi.nlm.nih.gov/37186333" TargetMode="External"/><Relationship Id="rId548" Type="http://schemas.openxmlformats.org/officeDocument/2006/relationships/hyperlink" Target="https://onlinelibrary.wiley.com/doi/10.1111/j.1600-0536.2006.00909.x" TargetMode="External"/><Relationship Id="rId962" Type="http://schemas.openxmlformats.org/officeDocument/2006/relationships/hyperlink" Target="https://academic.oup.com/bjd/article-lookup/doi/10.1111/bjd.15360" TargetMode="External"/><Relationship Id="rId1178" Type="http://schemas.openxmlformats.org/officeDocument/2006/relationships/hyperlink" Target="https://pubmed.ncbi.nlm.nih.gov/12100214" TargetMode="External"/><Relationship Id="rId1592" Type="http://schemas.openxmlformats.org/officeDocument/2006/relationships/hyperlink" Target="https://pubmed.ncbi.nlm.nih.gov/21564065" TargetMode="External"/><Relationship Id="rId2229" Type="http://schemas.openxmlformats.org/officeDocument/2006/relationships/hyperlink" Target="https://onlinelibrary.wiley.com/resolve/openurl?genre=article&amp;sid=nlm:pubmed&amp;issn=0736-8046&amp;date=1998&amp;volume=15&amp;issue=2&amp;spage=122" TargetMode="External"/><Relationship Id="rId2643" Type="http://schemas.openxmlformats.org/officeDocument/2006/relationships/hyperlink" Target="https://pubmed.ncbi.nlm.nih.gov/33108015" TargetMode="External"/><Relationship Id="rId615" Type="http://schemas.openxmlformats.org/officeDocument/2006/relationships/hyperlink" Target="https://academic.oup.com/bjd/article-lookup/doi/10.1046/j.1365-2133.1999.02622.x" TargetMode="External"/><Relationship Id="rId1245" Type="http://schemas.openxmlformats.org/officeDocument/2006/relationships/hyperlink" Target="http://hdl.handle.net/10668/14830" TargetMode="External"/><Relationship Id="rId1312" Type="http://schemas.openxmlformats.org/officeDocument/2006/relationships/hyperlink" Target="https://linkinghub.elsevier.com/retrieve/pii/S0959-8049(05)80143-1" TargetMode="External"/><Relationship Id="rId2710" Type="http://schemas.openxmlformats.org/officeDocument/2006/relationships/hyperlink" Target="https://journals.rcni.com/doi/abs/10.7748/ns2006.06.20.42.57.c6555" TargetMode="External"/><Relationship Id="rId4468" Type="http://schemas.openxmlformats.org/officeDocument/2006/relationships/hyperlink" Target="https://pubmed.ncbi.nlm.nih.gov/24750266" TargetMode="External"/><Relationship Id="rId4882" Type="http://schemas.openxmlformats.org/officeDocument/2006/relationships/hyperlink" Target="https://www.clinicalkey.com/content/playBy/pii?v=S2666-5352(21)00002-1" TargetMode="External"/><Relationship Id="rId2086" Type="http://schemas.openxmlformats.org/officeDocument/2006/relationships/hyperlink" Target="https://pubmed.ncbi.nlm.nih.gov/22076326" TargetMode="External"/><Relationship Id="rId3484" Type="http://schemas.openxmlformats.org/officeDocument/2006/relationships/hyperlink" Target="https://pubmed.ncbi.nlm.nih.gov/20123958" TargetMode="External"/><Relationship Id="rId4535" Type="http://schemas.openxmlformats.org/officeDocument/2006/relationships/hyperlink" Target="https://onlinelibrary.wiley.com/doi/10.1111/pai.12019" TargetMode="External"/><Relationship Id="rId3137" Type="http://schemas.openxmlformats.org/officeDocument/2006/relationships/hyperlink" Target="https://journals.lww.com/00002030-200410210-00020" TargetMode="External"/><Relationship Id="rId3551" Type="http://schemas.openxmlformats.org/officeDocument/2006/relationships/hyperlink" Target="https://www.nejm.org/doi/10.1056/NEJMoa040036?url_ver=Z39.88-2003&amp;rfr_id=ori:rid:crossref.org&amp;rfr_dat=cr_pub%20%200www.ncbi.nlm.nih.gov" TargetMode="External"/><Relationship Id="rId4602" Type="http://schemas.openxmlformats.org/officeDocument/2006/relationships/hyperlink" Target="https://pubmed.ncbi.nlm.nih.gov/18805338" TargetMode="External"/><Relationship Id="rId472" Type="http://schemas.openxmlformats.org/officeDocument/2006/relationships/hyperlink" Target="https://pubmed.ncbi.nlm.nih.gov/25968418" TargetMode="External"/><Relationship Id="rId2153" Type="http://schemas.openxmlformats.org/officeDocument/2006/relationships/hyperlink" Target="https://journals.physiology.org/doi/10.1152/physrev.00026.2005?url_ver=Z39.88-2003&amp;rfr_id=ori:rid:crossref.org&amp;rfr_dat=cr_pub%20%200pubmed" TargetMode="External"/><Relationship Id="rId3204" Type="http://schemas.openxmlformats.org/officeDocument/2006/relationships/hyperlink" Target="https://pubmed.ncbi.nlm.nih.gov/23646995" TargetMode="External"/><Relationship Id="rId125" Type="http://schemas.openxmlformats.org/officeDocument/2006/relationships/hyperlink" Target="https://pubmed.ncbi.nlm.nih.gov/27714753" TargetMode="External"/><Relationship Id="rId2220" Type="http://schemas.openxmlformats.org/officeDocument/2006/relationships/hyperlink" Target="https://pubmed.ncbi.nlm.nih.gov/29191995" TargetMode="External"/><Relationship Id="rId4392" Type="http://schemas.openxmlformats.org/officeDocument/2006/relationships/hyperlink" Target="https://pubmed.ncbi.nlm.nih.gov/28600902" TargetMode="External"/><Relationship Id="rId5029" Type="http://schemas.openxmlformats.org/officeDocument/2006/relationships/hyperlink" Target="https://pubmed.ncbi.nlm.nih.gov/26558825" TargetMode="External"/><Relationship Id="rId1986" Type="http://schemas.openxmlformats.org/officeDocument/2006/relationships/hyperlink" Target="https://pubmed.ncbi.nlm.nih.gov/28232084" TargetMode="External"/><Relationship Id="rId4045" Type="http://schemas.openxmlformats.org/officeDocument/2006/relationships/hyperlink" Target="https://www.ncbi.nlm.nih.gov/pmc/articles/pmid/39104645/" TargetMode="External"/><Relationship Id="rId1639" Type="http://schemas.openxmlformats.org/officeDocument/2006/relationships/hyperlink" Target="https://europepmc.org/abstract/MED/35275399" TargetMode="External"/><Relationship Id="rId3061" Type="http://schemas.openxmlformats.org/officeDocument/2006/relationships/hyperlink" Target="https://europepmc.org/abstract/MED/24149829" TargetMode="External"/><Relationship Id="rId1706" Type="http://schemas.openxmlformats.org/officeDocument/2006/relationships/hyperlink" Target="https://pubmed.ncbi.nlm.nih.gov/27522613" TargetMode="External"/><Relationship Id="rId4112" Type="http://schemas.openxmlformats.org/officeDocument/2006/relationships/hyperlink" Target="https://pubmed.ncbi.nlm.nih.gov/22299816" TargetMode="External"/><Relationship Id="rId3878" Type="http://schemas.openxmlformats.org/officeDocument/2006/relationships/hyperlink" Target="https://europepmc.org/abstract/MED/26482879" TargetMode="External"/><Relationship Id="rId4929" Type="http://schemas.openxmlformats.org/officeDocument/2006/relationships/hyperlink" Target="https://pubmed.ncbi.nlm.nih.gov/31019829" TargetMode="External"/><Relationship Id="rId799" Type="http://schemas.openxmlformats.org/officeDocument/2006/relationships/hyperlink" Target="https://pubmed.ncbi.nlm.nih.gov/33482752" TargetMode="External"/><Relationship Id="rId2894" Type="http://schemas.openxmlformats.org/officeDocument/2006/relationships/hyperlink" Target="https://pubmed.ncbi.nlm.nih.gov/34073934" TargetMode="External"/><Relationship Id="rId866" Type="http://schemas.openxmlformats.org/officeDocument/2006/relationships/hyperlink" Target="https://academic.oup.com/bjd/article-lookup/doi/10.1111/bjd.14689" TargetMode="External"/><Relationship Id="rId1496" Type="http://schemas.openxmlformats.org/officeDocument/2006/relationships/hyperlink" Target="https://www.clinicalkey.com/content/playBy/pii?v=S0190-9622(06)02020-2" TargetMode="External"/><Relationship Id="rId2547" Type="http://schemas.openxmlformats.org/officeDocument/2006/relationships/hyperlink" Target="https://europepmc.org/abstract/MED/38175365" TargetMode="External"/><Relationship Id="rId3945" Type="http://schemas.openxmlformats.org/officeDocument/2006/relationships/hyperlink" Target="https://pubmed.ncbi.nlm.nih.gov/31073976" TargetMode="External"/><Relationship Id="rId519" Type="http://schemas.openxmlformats.org/officeDocument/2006/relationships/hyperlink" Target="https://academic.oup.com/ced/article-lookup/doi/10.1111/ced.13898" TargetMode="External"/><Relationship Id="rId1149" Type="http://schemas.openxmlformats.org/officeDocument/2006/relationships/hyperlink" Target="https://linkinghub.elsevier.com/retrieve/pii/S0190-9622(05)00497-4" TargetMode="External"/><Relationship Id="rId2961" Type="http://schemas.openxmlformats.org/officeDocument/2006/relationships/hyperlink" Target="https://www.clinicalkey.com/content/playBy/pii?v=S0952-7915(19)30002-0" TargetMode="External"/><Relationship Id="rId5020" Type="http://schemas.openxmlformats.org/officeDocument/2006/relationships/hyperlink" Target="https://pubmed.ncbi.nlm.nih.gov/30396509" TargetMode="External"/><Relationship Id="rId933" Type="http://schemas.openxmlformats.org/officeDocument/2006/relationships/hyperlink" Target="https://pubmed.ncbi.nlm.nih.gov/37966824" TargetMode="External"/><Relationship Id="rId1563" Type="http://schemas.openxmlformats.org/officeDocument/2006/relationships/hyperlink" Target="https://academic.oup.com/bjd/article-lookup/doi/10.1111/bjd.19320" TargetMode="External"/><Relationship Id="rId2614" Type="http://schemas.openxmlformats.org/officeDocument/2006/relationships/hyperlink" Target="https://pubmed.ncbi.nlm.nih.gov/21615367" TargetMode="External"/><Relationship Id="rId1216" Type="http://schemas.openxmlformats.org/officeDocument/2006/relationships/hyperlink" Target="https://pubmed.ncbi.nlm.nih.gov/2854503" TargetMode="External"/><Relationship Id="rId1630" Type="http://schemas.openxmlformats.org/officeDocument/2006/relationships/hyperlink" Target="https://pubmed.ncbi.nlm.nih.gov/35048408" TargetMode="External"/><Relationship Id="rId4786" Type="http://schemas.openxmlformats.org/officeDocument/2006/relationships/hyperlink" Target="https://pubmed.ncbi.nlm.nih.gov/11359638" TargetMode="External"/><Relationship Id="rId3388" Type="http://schemas.openxmlformats.org/officeDocument/2006/relationships/hyperlink" Target="https://pubmed.ncbi.nlm.nih.gov/26763432" TargetMode="External"/><Relationship Id="rId4439" Type="http://schemas.openxmlformats.org/officeDocument/2006/relationships/hyperlink" Target="https://air.unimi.it/handle/2434/472170" TargetMode="External"/><Relationship Id="rId4853" Type="http://schemas.openxmlformats.org/officeDocument/2006/relationships/hyperlink" Target="https://pubmed.ncbi.nlm.nih.gov/36840480" TargetMode="External"/><Relationship Id="rId3455" Type="http://schemas.openxmlformats.org/officeDocument/2006/relationships/hyperlink" Target="https://adc.bmj.com/lookup/pmidlookup?view=long&amp;pmid=22053063" TargetMode="External"/><Relationship Id="rId4506" Type="http://schemas.openxmlformats.org/officeDocument/2006/relationships/hyperlink" Target="https://pubmed.ncbi.nlm.nih.gov/25077568" TargetMode="External"/><Relationship Id="rId376" Type="http://schemas.openxmlformats.org/officeDocument/2006/relationships/hyperlink" Target="https://europepmc.org/abstract/MED/25142840" TargetMode="External"/><Relationship Id="rId790" Type="http://schemas.openxmlformats.org/officeDocument/2006/relationships/hyperlink" Target="https://europepmc.org/abstract/MED/34446403" TargetMode="External"/><Relationship Id="rId2057" Type="http://schemas.openxmlformats.org/officeDocument/2006/relationships/hyperlink" Target="https://www.clinicalkey.com/content/playBy/pii?v=S0190-9622(12)02330-4" TargetMode="External"/><Relationship Id="rId2471" Type="http://schemas.openxmlformats.org/officeDocument/2006/relationships/hyperlink" Target="https://europepmc.org/abstract/MED/35686200" TargetMode="External"/><Relationship Id="rId3108" Type="http://schemas.openxmlformats.org/officeDocument/2006/relationships/hyperlink" Target="https://pubmed.ncbi.nlm.nih.gov/19023425" TargetMode="External"/><Relationship Id="rId3522" Type="http://schemas.openxmlformats.org/officeDocument/2006/relationships/hyperlink" Target="https://pubmed.ncbi.nlm.nih.gov/17121585" TargetMode="External"/><Relationship Id="rId4920" Type="http://schemas.openxmlformats.org/officeDocument/2006/relationships/hyperlink" Target="https://academic.oup.com/ced/article-lookup/doi/10.1111/ced.14090" TargetMode="External"/><Relationship Id="rId443" Type="http://schemas.openxmlformats.org/officeDocument/2006/relationships/hyperlink" Target="https://academic.oup.com/bjd/article-lookup/doi/10.1111/bjd.19598" TargetMode="External"/><Relationship Id="rId1073" Type="http://schemas.openxmlformats.org/officeDocument/2006/relationships/hyperlink" Target="https://onlinelibrary.wiley.com/doi/10.1097/MPG.0000000000000256" TargetMode="External"/><Relationship Id="rId2124" Type="http://schemas.openxmlformats.org/officeDocument/2006/relationships/hyperlink" Target="https://pubmed.ncbi.nlm.nih.gov/20510757" TargetMode="External"/><Relationship Id="rId1140" Type="http://schemas.openxmlformats.org/officeDocument/2006/relationships/hyperlink" Target="https://pubmed.ncbi.nlm.nih.gov/17041604" TargetMode="External"/><Relationship Id="rId4296" Type="http://schemas.openxmlformats.org/officeDocument/2006/relationships/hyperlink" Target="https://pubmed.ncbi.nlm.nih.gov/32888529" TargetMode="External"/><Relationship Id="rId510" Type="http://schemas.openxmlformats.org/officeDocument/2006/relationships/hyperlink" Target="https://pubmed.ncbi.nlm.nih.gov/32542690" TargetMode="External"/><Relationship Id="rId1957" Type="http://schemas.openxmlformats.org/officeDocument/2006/relationships/hyperlink" Target="https://onlinelibrary.wiley.com/doi/10.1111/all.13655" TargetMode="External"/><Relationship Id="rId4363" Type="http://schemas.openxmlformats.org/officeDocument/2006/relationships/hyperlink" Target="https://www.cambridge.org/core/product/identifier/S000711451800209X/type/journal_article" TargetMode="External"/><Relationship Id="rId4016" Type="http://schemas.openxmlformats.org/officeDocument/2006/relationships/hyperlink" Target="https://www.tandfonline.com/doi/full/10.1586/14737167.7.6.605" TargetMode="External"/><Relationship Id="rId4430" Type="http://schemas.openxmlformats.org/officeDocument/2006/relationships/hyperlink" Target="https://pubmed.ncbi.nlm.nih.gov/26766520" TargetMode="External"/><Relationship Id="rId3032" Type="http://schemas.openxmlformats.org/officeDocument/2006/relationships/hyperlink" Target="https://pubmed.ncbi.nlm.nih.gov/25646838" TargetMode="External"/><Relationship Id="rId2798" Type="http://schemas.openxmlformats.org/officeDocument/2006/relationships/hyperlink" Target="https://pubmed.ncbi.nlm.nih.gov/37676889" TargetMode="External"/><Relationship Id="rId3849" Type="http://schemas.openxmlformats.org/officeDocument/2006/relationships/hyperlink" Target="https://pubmed.ncbi.nlm.nih.gov/32433920" TargetMode="External"/><Relationship Id="rId5271" Type="http://schemas.openxmlformats.org/officeDocument/2006/relationships/hyperlink" Target="https://www.clinicalkey.com/content/playBy/pii?v=S0305-4179(22)00046-8" TargetMode="External"/><Relationship Id="rId2865" Type="http://schemas.openxmlformats.org/officeDocument/2006/relationships/hyperlink" Target="https://europepmc.org/abstract/MED/36227884" TargetMode="External"/><Relationship Id="rId3916" Type="http://schemas.openxmlformats.org/officeDocument/2006/relationships/hyperlink" Target="https://onlinelibrary.wiley.com/doi/10.1002/pds.5247" TargetMode="External"/><Relationship Id="rId837" Type="http://schemas.openxmlformats.org/officeDocument/2006/relationships/hyperlink" Target="https://pubmed.ncbi.nlm.nih.gov/29895657" TargetMode="External"/><Relationship Id="rId1467" Type="http://schemas.openxmlformats.org/officeDocument/2006/relationships/hyperlink" Target="https://pubmed.ncbi.nlm.nih.gov/12937089" TargetMode="External"/><Relationship Id="rId1881" Type="http://schemas.openxmlformats.org/officeDocument/2006/relationships/hyperlink" Target="https://onlinelibrary.wiley.com/doi/10.1111/ddg.14546_g" TargetMode="External"/><Relationship Id="rId2518" Type="http://schemas.openxmlformats.org/officeDocument/2006/relationships/hyperlink" Target="https://pubmed.ncbi.nlm.nih.gov/26616204" TargetMode="External"/><Relationship Id="rId2932" Type="http://schemas.openxmlformats.org/officeDocument/2006/relationships/hyperlink" Target="https://pubmed.ncbi.nlm.nih.gov/32501293" TargetMode="External"/><Relationship Id="rId904" Type="http://schemas.openxmlformats.org/officeDocument/2006/relationships/hyperlink" Target="https://www.clinicalkey.com/content/playBy?issn=1544-1709&amp;vol=9&amp;issue=6&amp;pgfirst=538" TargetMode="External"/><Relationship Id="rId1534" Type="http://schemas.openxmlformats.org/officeDocument/2006/relationships/hyperlink" Target="https://pubmed.ncbi.nlm.nih.gov/36814132" TargetMode="External"/><Relationship Id="rId1601" Type="http://schemas.openxmlformats.org/officeDocument/2006/relationships/hyperlink" Target="https://onlinelibrary.wiley.com/doi/10.1111/j.1600-0625.2010.01083.x" TargetMode="External"/><Relationship Id="rId4757" Type="http://schemas.openxmlformats.org/officeDocument/2006/relationships/hyperlink" Target="https://pubmed.ncbi.nlm.nih.gov/11544469" TargetMode="External"/><Relationship Id="rId3359" Type="http://schemas.openxmlformats.org/officeDocument/2006/relationships/hyperlink" Target="https://europepmc.org/abstract/MED/28990934" TargetMode="External"/><Relationship Id="rId694" Type="http://schemas.openxmlformats.org/officeDocument/2006/relationships/hyperlink" Target="https://jamanetwork.com/journals/jamadermatology/fullarticle/10.1001/jamadermatol.2022.0434" TargetMode="External"/><Relationship Id="rId2375" Type="http://schemas.openxmlformats.org/officeDocument/2006/relationships/hyperlink" Target="https://pubmed.ncbi.nlm.nih.gov/32972414" TargetMode="External"/><Relationship Id="rId3773" Type="http://schemas.openxmlformats.org/officeDocument/2006/relationships/hyperlink" Target="https://pubmed.ncbi.nlm.nih.gov/38149635" TargetMode="External"/><Relationship Id="rId4824" Type="http://schemas.openxmlformats.org/officeDocument/2006/relationships/hyperlink" Target="https://pubmed.ncbi.nlm.nih.gov/10096822" TargetMode="External"/><Relationship Id="rId347" Type="http://schemas.openxmlformats.org/officeDocument/2006/relationships/hyperlink" Target="https://pubmed.ncbi.nlm.nih.gov/28253523" TargetMode="External"/><Relationship Id="rId2028" Type="http://schemas.openxmlformats.org/officeDocument/2006/relationships/hyperlink" Target="https://pubmed.ncbi.nlm.nih.gov/26311187" TargetMode="External"/><Relationship Id="rId3426" Type="http://schemas.openxmlformats.org/officeDocument/2006/relationships/hyperlink" Target="https://pubmed.ncbi.nlm.nih.gov/23709315" TargetMode="External"/><Relationship Id="rId3840" Type="http://schemas.openxmlformats.org/officeDocument/2006/relationships/hyperlink" Target="https://europepmc.org/abstract/MED/37794016" TargetMode="External"/><Relationship Id="rId761" Type="http://schemas.openxmlformats.org/officeDocument/2006/relationships/hyperlink" Target="https://pubmed.ncbi.nlm.nih.gov/35615972" TargetMode="External"/><Relationship Id="rId1391" Type="http://schemas.openxmlformats.org/officeDocument/2006/relationships/hyperlink" Target="https://pubmed.ncbi.nlm.nih.gov/35778881" TargetMode="External"/><Relationship Id="rId2442" Type="http://schemas.openxmlformats.org/officeDocument/2006/relationships/hyperlink" Target="https://pubmed.ncbi.nlm.nih.gov/16141156" TargetMode="External"/><Relationship Id="rId414" Type="http://schemas.openxmlformats.org/officeDocument/2006/relationships/hyperlink" Target="https://pubmed.ncbi.nlm.nih.gov/7645273" TargetMode="External"/><Relationship Id="rId1044" Type="http://schemas.openxmlformats.org/officeDocument/2006/relationships/hyperlink" Target="https://academic.oup.com/ced/article-lookup/doi/10.1111/ced.13106" TargetMode="External"/><Relationship Id="rId1111" Type="http://schemas.openxmlformats.org/officeDocument/2006/relationships/hyperlink" Target="https://academic.oup.com/ced/article-lookup/doi/10.1111/j.1365-2230.2008.03019.x" TargetMode="External"/><Relationship Id="rId4267" Type="http://schemas.openxmlformats.org/officeDocument/2006/relationships/hyperlink" Target="https://europepmc.org/abstract/MED/34881328" TargetMode="External"/><Relationship Id="rId4681" Type="http://schemas.openxmlformats.org/officeDocument/2006/relationships/hyperlink" Target="https://pubmed.ncbi.nlm.nih.gov/15577842" TargetMode="External"/><Relationship Id="rId3283" Type="http://schemas.openxmlformats.org/officeDocument/2006/relationships/hyperlink" Target="https://www.clinicalkey.com/content/playBy/pii?v=S0163-4453(21)00578-8" TargetMode="External"/><Relationship Id="rId4334" Type="http://schemas.openxmlformats.org/officeDocument/2006/relationships/hyperlink" Target="https://pubmed.ncbi.nlm.nih.gov/30888842" TargetMode="External"/><Relationship Id="rId1928" Type="http://schemas.openxmlformats.org/officeDocument/2006/relationships/hyperlink" Target="https://pubmed.ncbi.nlm.nih.gov/32903402" TargetMode="External"/><Relationship Id="rId3350" Type="http://schemas.openxmlformats.org/officeDocument/2006/relationships/hyperlink" Target="https://pubmed.ncbi.nlm.nih.gov/29126711" TargetMode="External"/><Relationship Id="rId271" Type="http://schemas.openxmlformats.org/officeDocument/2006/relationships/hyperlink" Target="https://pubmed.ncbi.nlm.nih.gov/35931051" TargetMode="External"/><Relationship Id="rId3003" Type="http://schemas.openxmlformats.org/officeDocument/2006/relationships/hyperlink" Target="https://europepmc.org/abstract/MED/27670592" TargetMode="External"/><Relationship Id="rId4401" Type="http://schemas.openxmlformats.org/officeDocument/2006/relationships/hyperlink" Target="https://www.clinicalkey.com/content/playBy/pii?v=S2352-3964(17)30452-8" TargetMode="External"/><Relationship Id="rId2769" Type="http://schemas.openxmlformats.org/officeDocument/2006/relationships/hyperlink" Target="https://www.ncbi.nlm.nih.gov/pmc/articles/pmid/39228713/" TargetMode="External"/><Relationship Id="rId5175" Type="http://schemas.openxmlformats.org/officeDocument/2006/relationships/hyperlink" Target="https://europepmc.org/abstract/MED/26921609" TargetMode="External"/><Relationship Id="rId1785" Type="http://schemas.openxmlformats.org/officeDocument/2006/relationships/hyperlink" Target="https://www.imrpress.com/journal/FBL/29/1/10.31083/j.fbl2901040" TargetMode="External"/><Relationship Id="rId2836" Type="http://schemas.openxmlformats.org/officeDocument/2006/relationships/hyperlink" Target="https://pubmed.ncbi.nlm.nih.gov/35641142" TargetMode="External"/><Relationship Id="rId4191" Type="http://schemas.openxmlformats.org/officeDocument/2006/relationships/hyperlink" Target="https://europepmc.org/abstract/MED/37171821" TargetMode="External"/><Relationship Id="rId5242" Type="http://schemas.openxmlformats.org/officeDocument/2006/relationships/hyperlink" Target="https://europepmc.org/abstract/MED/16881139" TargetMode="External"/><Relationship Id="rId77" Type="http://schemas.openxmlformats.org/officeDocument/2006/relationships/hyperlink" Target="https://pubmed.ncbi.nlm.nih.gov/30106842" TargetMode="External"/><Relationship Id="rId808" Type="http://schemas.openxmlformats.org/officeDocument/2006/relationships/hyperlink" Target="https://europepmc.org/abstract/MED/32994206" TargetMode="External"/><Relationship Id="rId1438" Type="http://schemas.openxmlformats.org/officeDocument/2006/relationships/hyperlink" Target="https://academic.oup.com/bjd/article-lookup/doi/10.1093/bjd/ljae276" TargetMode="External"/><Relationship Id="rId1852" Type="http://schemas.openxmlformats.org/officeDocument/2006/relationships/hyperlink" Target="https://pubmed.ncbi.nlm.nih.gov/35929658" TargetMode="External"/><Relationship Id="rId2903" Type="http://schemas.openxmlformats.org/officeDocument/2006/relationships/hyperlink" Target="https://linkinghub.elsevier.com/retrieve/pii/S0161-5890(20)30567-8" TargetMode="External"/><Relationship Id="rId1505" Type="http://schemas.openxmlformats.org/officeDocument/2006/relationships/hyperlink" Target="https://pubmed.ncbi.nlm.nih.gov/16307656" TargetMode="External"/><Relationship Id="rId3677" Type="http://schemas.openxmlformats.org/officeDocument/2006/relationships/hyperlink" Target="https://pubmed.ncbi.nlm.nih.gov/34150446" TargetMode="External"/><Relationship Id="rId4728" Type="http://schemas.openxmlformats.org/officeDocument/2006/relationships/hyperlink" Target="https://pubmed.ncbi.nlm.nih.gov/12376057" TargetMode="External"/><Relationship Id="rId598" Type="http://schemas.openxmlformats.org/officeDocument/2006/relationships/hyperlink" Target="https://onlinelibrary.wiley.com/resolve/openurl?genre=article&amp;sid=nlm:pubmed&amp;issn=0105-1873&amp;date=1999&amp;volume=41&amp;issue=2&amp;spage=84" TargetMode="External"/><Relationship Id="rId2279" Type="http://schemas.openxmlformats.org/officeDocument/2006/relationships/hyperlink" Target="https://pubmed.ncbi.nlm.nih.gov/38167282" TargetMode="External"/><Relationship Id="rId2693" Type="http://schemas.openxmlformats.org/officeDocument/2006/relationships/hyperlink" Target="https://academic.oup.com/bjd/article-lookup/doi/10.1111/j.1365-2133.2012.11184.x" TargetMode="External"/><Relationship Id="rId3744" Type="http://schemas.openxmlformats.org/officeDocument/2006/relationships/hyperlink" Target="https://www.clinicalkey.com/content/playBy/pii?v=S0091-6749(13)00366-7" TargetMode="External"/><Relationship Id="rId665" Type="http://schemas.openxmlformats.org/officeDocument/2006/relationships/hyperlink" Target="https://onlinelibrary.wiley.com/resolve/openurl?genre=article&amp;sid=nlm:pubmed&amp;issn=0105-1873&amp;date=1996&amp;volume=35&amp;issue=4&amp;spage=259" TargetMode="External"/><Relationship Id="rId1295" Type="http://schemas.openxmlformats.org/officeDocument/2006/relationships/hyperlink" Target="https://www.nejm.org/doi/10.1056/NEJM199504203321602?url_ver=Z39.88-2003&amp;rfr_id=ori:rid:crossref.org&amp;rfr_dat=cr_pub%20%200www.ncbi.nlm.nih.gov" TargetMode="External"/><Relationship Id="rId2346" Type="http://schemas.openxmlformats.org/officeDocument/2006/relationships/hyperlink" Target="https://europepmc.org/abstract/MED/34233978" TargetMode="External"/><Relationship Id="rId2760" Type="http://schemas.openxmlformats.org/officeDocument/2006/relationships/hyperlink" Target="https://pubmed.ncbi.nlm.nih.gov/23163646" TargetMode="External"/><Relationship Id="rId3811" Type="http://schemas.openxmlformats.org/officeDocument/2006/relationships/hyperlink" Target="https://pubmed.ncbi.nlm.nih.gov/33393074" TargetMode="External"/><Relationship Id="rId318" Type="http://schemas.openxmlformats.org/officeDocument/2006/relationships/hyperlink" Target="https://europepmc.org/abstract/MED/31872050" TargetMode="External"/><Relationship Id="rId732" Type="http://schemas.openxmlformats.org/officeDocument/2006/relationships/hyperlink" Target="https://bjgp.org/lookup/pmidlookup?view=long&amp;pmid=39191441" TargetMode="External"/><Relationship Id="rId1362" Type="http://schemas.openxmlformats.org/officeDocument/2006/relationships/hyperlink" Target="https://europepmc.org/abstract/MED/31024633" TargetMode="External"/><Relationship Id="rId2413" Type="http://schemas.openxmlformats.org/officeDocument/2006/relationships/hyperlink" Target="https://pubmed.ncbi.nlm.nih.gov/28177273" TargetMode="External"/><Relationship Id="rId1015" Type="http://schemas.openxmlformats.org/officeDocument/2006/relationships/hyperlink" Target="https://pubmed.ncbi.nlm.nih.gov/32291752" TargetMode="External"/><Relationship Id="rId4585" Type="http://schemas.openxmlformats.org/officeDocument/2006/relationships/hyperlink" Target="https://onlinelibrary.wiley.com/doi/10.1111/j.1398-9995.2010.02439.x" TargetMode="External"/><Relationship Id="rId3187" Type="http://schemas.openxmlformats.org/officeDocument/2006/relationships/hyperlink" Target="https://www.clinicalkey.com/content/playBy/pii?v=S0738-081X(23)00024-X" TargetMode="External"/><Relationship Id="rId4238" Type="http://schemas.openxmlformats.org/officeDocument/2006/relationships/hyperlink" Target="https://pubmed.ncbi.nlm.nih.gov/35189979" TargetMode="External"/><Relationship Id="rId4652" Type="http://schemas.openxmlformats.org/officeDocument/2006/relationships/hyperlink" Target="https://pubmed.ncbi.nlm.nih.gov/16364170" TargetMode="External"/><Relationship Id="rId175" Type="http://schemas.openxmlformats.org/officeDocument/2006/relationships/hyperlink" Target="https://pubmed.ncbi.nlm.nih.gov/21564054" TargetMode="External"/><Relationship Id="rId3254" Type="http://schemas.openxmlformats.org/officeDocument/2006/relationships/hyperlink" Target="https://pubmed.ncbi.nlm.nih.gov/38598033" TargetMode="External"/><Relationship Id="rId4305" Type="http://schemas.openxmlformats.org/officeDocument/2006/relationships/hyperlink" Target="https://www.atsjournals.org/doi/10.1164/rccm.202003-0596UP?url_ver=Z39.88-2003&amp;rfr_id=ori:rid:crossref.org&amp;rfr_dat=cr_pub%20%200pubmed" TargetMode="External"/><Relationship Id="rId2270" Type="http://schemas.openxmlformats.org/officeDocument/2006/relationships/hyperlink" Target="https://europepmc.org/abstract/MED/38086709" TargetMode="External"/><Relationship Id="rId3321" Type="http://schemas.openxmlformats.org/officeDocument/2006/relationships/hyperlink" Target="https://ctajournal.biomedcentral.com/articles/10.1186/s13601-020-00315-0" TargetMode="External"/><Relationship Id="rId242" Type="http://schemas.openxmlformats.org/officeDocument/2006/relationships/hyperlink" Target="https://validate.perfdrive.com/9730847aceed30627ebd520e46ee70b2/?ssa=b9434412-7a07-4a62-9bf6-d7f99c201c60&amp;ssb=81701293528&amp;ssc=https%3A%2F%2Fiopscience.iop.org%2Farticle%2F10.1088%2F0967-3334%2F14%2F4%2F001&amp;ssi=4cd953b5-cnvj-4cf5-9122-f5bad34ef489&amp;ssk=botmanager_support@radware.com&amp;ssm=73056605359223156107352373361626&amp;ssn=bf680b5844dc1d7ec6366c1505585ee54a9555e5989d-71f6-4908-b59d39&amp;sso=00d56b2c-b2880a32cf5e71731e51231b258c46844787f6d73ea7f81d&amp;ssp=73421064091729668860172960615690279&amp;ssq=81051238088703479995180887231218970153545&amp;ssr=NDUuMjUxLjMzLjk2&amp;sst=python-requests/2.28.1&amp;ssu=&amp;ssv=&amp;ssw=&amp;ssx=eyJyZCI6ImlvcC5vcmciLCJ1em14IjoiN2Y5MDAwMTZmZjgzN2YtOTNlMC00YjU0LTg3NDctYWExMjI0ZjlhN2RmMS0xNzI5NjgwODg3MTMzMC1kMjdlMmUxZWNhZjg3YmQ3MTAiLCJfX3V6bWYiOiI3ZjYwMDBiYzNkZTc1Zi1mNTgyLTRiYzQtYmNlYy0xYzM1MzgwZjU1NjUxNzI5NjgwODg3MTMzMC1lMjY4MGQyNjRhNTk4NTI3MTAifQ==" TargetMode="External"/><Relationship Id="rId5079" Type="http://schemas.openxmlformats.org/officeDocument/2006/relationships/hyperlink" Target="https://pubmed.ncbi.nlm.nih.gov/14614531" TargetMode="External"/><Relationship Id="rId1689" Type="http://schemas.openxmlformats.org/officeDocument/2006/relationships/hyperlink" Target="https://academic.oup.com/bjd/article-lookup/doi/10.1111/bjd.16543" TargetMode="External"/><Relationship Id="rId4095" Type="http://schemas.openxmlformats.org/officeDocument/2006/relationships/hyperlink" Target="https://academic.oup.com/ced/article-lookup/doi/10.1111/ced.12967" TargetMode="External"/><Relationship Id="rId5146" Type="http://schemas.openxmlformats.org/officeDocument/2006/relationships/hyperlink" Target="https://pubmed.ncbi.nlm.nih.gov/32967217" TargetMode="External"/><Relationship Id="rId4162" Type="http://schemas.openxmlformats.org/officeDocument/2006/relationships/hyperlink" Target="https://pubmed.ncbi.nlm.nih.gov/38168053" TargetMode="External"/><Relationship Id="rId5213" Type="http://schemas.openxmlformats.org/officeDocument/2006/relationships/hyperlink" Target="https://europepmc.org/abstract/MED/21935397" TargetMode="External"/><Relationship Id="rId1756" Type="http://schemas.openxmlformats.org/officeDocument/2006/relationships/hyperlink" Target="https://pubmed.ncbi.nlm.nih.gov/38360199" TargetMode="External"/><Relationship Id="rId2807" Type="http://schemas.openxmlformats.org/officeDocument/2006/relationships/hyperlink" Target="https://europepmc.org/abstract/MED/37338870" TargetMode="External"/><Relationship Id="rId48" Type="http://schemas.openxmlformats.org/officeDocument/2006/relationships/hyperlink" Target="https://www.clinicalkey.com/content/playBy/pii?v=S0738-081X(22)00110-9" TargetMode="External"/><Relationship Id="rId1409" Type="http://schemas.openxmlformats.org/officeDocument/2006/relationships/hyperlink" Target="https://pubmed.ncbi.nlm.nih.gov/27308963" TargetMode="External"/><Relationship Id="rId1823" Type="http://schemas.openxmlformats.org/officeDocument/2006/relationships/hyperlink" Target="https://europepmc.org/abstract/MED/38022501" TargetMode="External"/><Relationship Id="rId4979" Type="http://schemas.openxmlformats.org/officeDocument/2006/relationships/hyperlink" Target="https://pubmed.ncbi.nlm.nih.gov/28241208" TargetMode="External"/><Relationship Id="rId3995" Type="http://schemas.openxmlformats.org/officeDocument/2006/relationships/hyperlink" Target="https://pubmed.ncbi.nlm.nih.gov/20950064" TargetMode="External"/><Relationship Id="rId2597" Type="http://schemas.openxmlformats.org/officeDocument/2006/relationships/hyperlink" Target="https://academic.oup.com/bjd/article-lookup/doi/10.1111/bjd.15786" TargetMode="External"/><Relationship Id="rId3648" Type="http://schemas.openxmlformats.org/officeDocument/2006/relationships/hyperlink" Target="https://www.clinicalkey.com/content/playBy/pii?v=S2213-2198(22)00080-0" TargetMode="External"/><Relationship Id="rId569" Type="http://schemas.openxmlformats.org/officeDocument/2006/relationships/hyperlink" Target="https://pubmed.ncbi.nlm.nih.gov/12372081" TargetMode="External"/><Relationship Id="rId983" Type="http://schemas.openxmlformats.org/officeDocument/2006/relationships/hyperlink" Target="https://pubmed.ncbi.nlm.nih.gov/37704779" TargetMode="External"/><Relationship Id="rId1199" Type="http://schemas.openxmlformats.org/officeDocument/2006/relationships/hyperlink" Target="https://europepmc.org/abstract/MED/7888964" TargetMode="External"/><Relationship Id="rId2664" Type="http://schemas.openxmlformats.org/officeDocument/2006/relationships/hyperlink" Target="https://pubmed.ncbi.nlm.nih.gov/27977093" TargetMode="External"/><Relationship Id="rId5070" Type="http://schemas.openxmlformats.org/officeDocument/2006/relationships/hyperlink" Target="https://pubmed.ncbi.nlm.nih.gov/25153607" TargetMode="External"/><Relationship Id="rId636" Type="http://schemas.openxmlformats.org/officeDocument/2006/relationships/hyperlink" Target="https://pubmed.ncbi.nlm.nih.gov/9602881" TargetMode="External"/><Relationship Id="rId1266" Type="http://schemas.openxmlformats.org/officeDocument/2006/relationships/hyperlink" Target="https://pubmed.ncbi.nlm.nih.gov/25601323" TargetMode="External"/><Relationship Id="rId2317" Type="http://schemas.openxmlformats.org/officeDocument/2006/relationships/hyperlink" Target="https://pubmed.ncbi.nlm.nih.gov/35708751" TargetMode="External"/><Relationship Id="rId3715" Type="http://schemas.openxmlformats.org/officeDocument/2006/relationships/hyperlink" Target="https://pubmed.ncbi.nlm.nih.gov/29508711" TargetMode="External"/><Relationship Id="rId1680" Type="http://schemas.openxmlformats.org/officeDocument/2006/relationships/hyperlink" Target="https://pubmed.ncbi.nlm.nih.gov/30850455" TargetMode="External"/><Relationship Id="rId2731" Type="http://schemas.openxmlformats.org/officeDocument/2006/relationships/hyperlink" Target="https://academic.oup.com/cid/article-lookup/doi/10.1093/clinids/23.2.341" TargetMode="External"/><Relationship Id="rId703" Type="http://schemas.openxmlformats.org/officeDocument/2006/relationships/hyperlink" Target="https://pubmed.ncbi.nlm.nih.gov/32594573" TargetMode="External"/><Relationship Id="rId1333" Type="http://schemas.openxmlformats.org/officeDocument/2006/relationships/hyperlink" Target="https://pubmed.ncbi.nlm.nih.gov/3680668" TargetMode="External"/><Relationship Id="rId4489" Type="http://schemas.openxmlformats.org/officeDocument/2006/relationships/hyperlink" Target="https://journals.lww.com/00001648-201409000-00005" TargetMode="External"/><Relationship Id="rId1400" Type="http://schemas.openxmlformats.org/officeDocument/2006/relationships/hyperlink" Target="https://academic.oup.com/ced/article-lookup/doi/10.1111/ced.14548" TargetMode="External"/><Relationship Id="rId4556" Type="http://schemas.openxmlformats.org/officeDocument/2006/relationships/hyperlink" Target="https://pubmed.ncbi.nlm.nih.gov/22382913" TargetMode="External"/><Relationship Id="rId4970" Type="http://schemas.openxmlformats.org/officeDocument/2006/relationships/hyperlink" Target="https://pubmed.ncbi.nlm.nih.gov/31619666" TargetMode="External"/><Relationship Id="rId3158" Type="http://schemas.openxmlformats.org/officeDocument/2006/relationships/hyperlink" Target="https://pubmed.ncbi.nlm.nih.gov/11994415" TargetMode="External"/><Relationship Id="rId3572" Type="http://schemas.openxmlformats.org/officeDocument/2006/relationships/hyperlink" Target="https://pubmed.ncbi.nlm.nih.gov/11496247" TargetMode="External"/><Relationship Id="rId4209" Type="http://schemas.openxmlformats.org/officeDocument/2006/relationships/hyperlink" Target="https://linkinghub.elsevier.com/retrieve/pii/S2352-4642(22)00304-2" TargetMode="External"/><Relationship Id="rId4623" Type="http://schemas.openxmlformats.org/officeDocument/2006/relationships/hyperlink" Target="https://europepmc.org/abstract/MED/17326711" TargetMode="External"/><Relationship Id="rId493" Type="http://schemas.openxmlformats.org/officeDocument/2006/relationships/hyperlink" Target="https://onlinelibrary.wiley.com/doi/10.1111/j.1468-3083.2008.02706.x" TargetMode="External"/><Relationship Id="rId2174" Type="http://schemas.openxmlformats.org/officeDocument/2006/relationships/hyperlink" Target="https://onlinelibrary.wiley.com/doi/10.1111/j.0906-6705.2005.0321a.x" TargetMode="External"/><Relationship Id="rId3225" Type="http://schemas.openxmlformats.org/officeDocument/2006/relationships/hyperlink" Target="https://link.springer.com/article/10.1007/s40273-017-0564-7" TargetMode="External"/><Relationship Id="rId146" Type="http://schemas.openxmlformats.org/officeDocument/2006/relationships/hyperlink" Target="https://journals.sagepub.com/doi/10.1177/0967772013479509?url_ver=Z39.88-2003&amp;rfr_id=ori:rid:crossref.org&amp;rfr_dat=cr_pub%20%200pubmed" TargetMode="External"/><Relationship Id="rId560" Type="http://schemas.openxmlformats.org/officeDocument/2006/relationships/hyperlink" Target="https://obgyn.onlinelibrary.wiley.com/doi/10.1002/pd.667" TargetMode="External"/><Relationship Id="rId1190" Type="http://schemas.openxmlformats.org/officeDocument/2006/relationships/hyperlink" Target="https://pubmed.ncbi.nlm.nih.gov/9008238" TargetMode="External"/><Relationship Id="rId2241" Type="http://schemas.openxmlformats.org/officeDocument/2006/relationships/hyperlink" Target="https://pubmed.ncbi.nlm.nih.gov/39355750" TargetMode="External"/><Relationship Id="rId213" Type="http://schemas.openxmlformats.org/officeDocument/2006/relationships/hyperlink" Target="https://pubmed.ncbi.nlm.nih.gov/16181477" TargetMode="External"/><Relationship Id="rId4066" Type="http://schemas.openxmlformats.org/officeDocument/2006/relationships/hyperlink" Target="https://pubmed.ncbi.nlm.nih.gov/37632869" TargetMode="External"/><Relationship Id="rId4480" Type="http://schemas.openxmlformats.org/officeDocument/2006/relationships/hyperlink" Target="https://pubmed.ncbi.nlm.nih.gov/25282568" TargetMode="External"/><Relationship Id="rId5117" Type="http://schemas.openxmlformats.org/officeDocument/2006/relationships/hyperlink" Target="https://pubmed.ncbi.nlm.nih.gov/19034420" TargetMode="External"/><Relationship Id="rId1727" Type="http://schemas.openxmlformats.org/officeDocument/2006/relationships/hyperlink" Target="https://linkinghub.elsevier.com/retrieve/pii/S0022-202X(15)37064-0" TargetMode="External"/><Relationship Id="rId3082" Type="http://schemas.openxmlformats.org/officeDocument/2006/relationships/hyperlink" Target="https://pubmed.ncbi.nlm.nih.gov/21070340" TargetMode="External"/><Relationship Id="rId4133" Type="http://schemas.openxmlformats.org/officeDocument/2006/relationships/hyperlink" Target="https://onlinelibrary.wiley.com/doi/10.1002/ppul.27305" TargetMode="External"/><Relationship Id="rId19" Type="http://schemas.openxmlformats.org/officeDocument/2006/relationships/hyperlink" Target="https://pubmed.ncbi.nlm.nih.gov/38504147" TargetMode="External"/><Relationship Id="rId3899" Type="http://schemas.openxmlformats.org/officeDocument/2006/relationships/hyperlink" Target="https://pubmed.ncbi.nlm.nih.gov/36266486" TargetMode="External"/><Relationship Id="rId4200" Type="http://schemas.openxmlformats.org/officeDocument/2006/relationships/hyperlink" Target="https://pubmed.ncbi.nlm.nih.gov/37186333" TargetMode="External"/><Relationship Id="rId3966" Type="http://schemas.openxmlformats.org/officeDocument/2006/relationships/hyperlink" Target="https://archpublichealth.biomedcentral.com/articles/10.1186/s13690-016-0141-0" TargetMode="External"/><Relationship Id="rId3" Type="http://schemas.openxmlformats.org/officeDocument/2006/relationships/hyperlink" Target="https://pubmed.ncbi.nlm.nih.gov/38661219" TargetMode="External"/><Relationship Id="rId887" Type="http://schemas.openxmlformats.org/officeDocument/2006/relationships/hyperlink" Target="https://pubmed.ncbi.nlm.nih.gov/24885298" TargetMode="External"/><Relationship Id="rId2568" Type="http://schemas.openxmlformats.org/officeDocument/2006/relationships/hyperlink" Target="https://pubmed.ncbi.nlm.nih.gov/34909715" TargetMode="External"/><Relationship Id="rId2982" Type="http://schemas.openxmlformats.org/officeDocument/2006/relationships/hyperlink" Target="https://pubmed.ncbi.nlm.nih.gov/29497121" TargetMode="External"/><Relationship Id="rId3619" Type="http://schemas.openxmlformats.org/officeDocument/2006/relationships/hyperlink" Target="https://pubmed.ncbi.nlm.nih.gov/37328919" TargetMode="External"/><Relationship Id="rId5041" Type="http://schemas.openxmlformats.org/officeDocument/2006/relationships/hyperlink" Target="https://pubmed.ncbi.nlm.nih.gov/24200906" TargetMode="External"/><Relationship Id="rId954" Type="http://schemas.openxmlformats.org/officeDocument/2006/relationships/hyperlink" Target="https://europepmc.org/abstract/MED/33363781" TargetMode="External"/><Relationship Id="rId1584" Type="http://schemas.openxmlformats.org/officeDocument/2006/relationships/hyperlink" Target="https://pubmed.ncbi.nlm.nih.gov/23252752" TargetMode="External"/><Relationship Id="rId2635" Type="http://schemas.openxmlformats.org/officeDocument/2006/relationships/hyperlink" Target="https://pubmed.ncbi.nlm.nih.gov/35443955" TargetMode="External"/><Relationship Id="rId607" Type="http://schemas.openxmlformats.org/officeDocument/2006/relationships/hyperlink" Target="https://pubmed.ncbi.nlm.nih.gov/10208511" TargetMode="External"/><Relationship Id="rId1237" Type="http://schemas.openxmlformats.org/officeDocument/2006/relationships/hyperlink" Target="https://linkinghub.elsevier.com/retrieve/pii/S0140-6736(80)92083-8" TargetMode="External"/><Relationship Id="rId1651" Type="http://schemas.openxmlformats.org/officeDocument/2006/relationships/hyperlink" Target="https://europepmc.org/abstract/MED/33393074" TargetMode="External"/><Relationship Id="rId2702" Type="http://schemas.openxmlformats.org/officeDocument/2006/relationships/hyperlink" Target="https://www.magonlinelibrary.com/doi/10.12968/bjcn.2007.12.5.23352?url_ver=Z39.88-2003&amp;rfr_id=ori:rid:crossref.org&amp;rfr_dat=cr_pub%20%200pubmed" TargetMode="External"/><Relationship Id="rId1304" Type="http://schemas.openxmlformats.org/officeDocument/2006/relationships/hyperlink" Target="https://linkinghub.elsevier.com/retrieve/pii/0007-1226(94)90164-3" TargetMode="External"/><Relationship Id="rId4874" Type="http://schemas.openxmlformats.org/officeDocument/2006/relationships/hyperlink" Target="https:///www.science.org/doi/10.1126/science.add7564?url_ver=Z39.88-2003&amp;rfr_id=ori:rid:crossref.org&amp;rfr_dat=cr_pub%20%200pubmed" TargetMode="External"/><Relationship Id="rId3476" Type="http://schemas.openxmlformats.org/officeDocument/2006/relationships/hyperlink" Target="https://pubmed.ncbi.nlm.nih.gov/20844193" TargetMode="External"/><Relationship Id="rId4527" Type="http://schemas.openxmlformats.org/officeDocument/2006/relationships/hyperlink" Target="https://onlinelibrary.wiley.com/doi/10.1111/all.12134" TargetMode="External"/><Relationship Id="rId10" Type="http://schemas.openxmlformats.org/officeDocument/2006/relationships/hyperlink" Target="https://www.ncbi.nlm.nih.gov/pmc/articles/pmid/39104659/" TargetMode="External"/><Relationship Id="rId397" Type="http://schemas.openxmlformats.org/officeDocument/2006/relationships/hyperlink" Target="https://pubmed.ncbi.nlm.nih.gov/21418289" TargetMode="External"/><Relationship Id="rId2078" Type="http://schemas.openxmlformats.org/officeDocument/2006/relationships/hyperlink" Target="https://pubmed.ncbi.nlm.nih.gov/22101513" TargetMode="External"/><Relationship Id="rId2492" Type="http://schemas.openxmlformats.org/officeDocument/2006/relationships/hyperlink" Target="https://pubmed.ncbi.nlm.nih.gov/34867936" TargetMode="External"/><Relationship Id="rId3129" Type="http://schemas.openxmlformats.org/officeDocument/2006/relationships/hyperlink" Target="https://linkinghub.elsevier.com/retrieve/pii/S0022-1759(06)00220-1" TargetMode="External"/><Relationship Id="rId3890" Type="http://schemas.openxmlformats.org/officeDocument/2006/relationships/hyperlink" Target="https://europepmc.org/abstract/MED/37156985" TargetMode="External"/><Relationship Id="rId4941" Type="http://schemas.openxmlformats.org/officeDocument/2006/relationships/hyperlink" Target="https://pubmed.ncbi.nlm.nih.gov/19515158" TargetMode="External"/><Relationship Id="rId464" Type="http://schemas.openxmlformats.org/officeDocument/2006/relationships/hyperlink" Target="https://pubmed.ncbi.nlm.nih.gov/26242635" TargetMode="External"/><Relationship Id="rId1094" Type="http://schemas.openxmlformats.org/officeDocument/2006/relationships/hyperlink" Target="https://pubmed.ncbi.nlm.nih.gov/21448560" TargetMode="External"/><Relationship Id="rId2145" Type="http://schemas.openxmlformats.org/officeDocument/2006/relationships/hyperlink" Target="https://linkinghub.elsevier.com/retrieve/pii/S0022-202X(15)33556-9" TargetMode="External"/><Relationship Id="rId3543" Type="http://schemas.openxmlformats.org/officeDocument/2006/relationships/hyperlink" Target="https://linkinghub.elsevier.com/retrieve/pii/S0091-6749(05)01925-1" TargetMode="External"/><Relationship Id="rId117" Type="http://schemas.openxmlformats.org/officeDocument/2006/relationships/hyperlink" Target="https://pubmed.ncbi.nlm.nih.gov/29271741" TargetMode="External"/><Relationship Id="rId3610" Type="http://schemas.openxmlformats.org/officeDocument/2006/relationships/hyperlink" Target="https://www.clinicalkey.com/content/playBy/pii?v=S1081-1206(24)00017-6" TargetMode="External"/><Relationship Id="rId531" Type="http://schemas.openxmlformats.org/officeDocument/2006/relationships/hyperlink" Target="https://onlinelibrary.wiley.com/doi/10.1111/cod.12254" TargetMode="External"/><Relationship Id="rId1161" Type="http://schemas.openxmlformats.org/officeDocument/2006/relationships/hyperlink" Target="https://journals.sagepub.com/doi/10.1177/014107680509800507?url_ver=Z39.88-2003&amp;rfr_id=ori:rid:crossref.org&amp;rfr_dat=cr_pub%20%200pubmed" TargetMode="External"/><Relationship Id="rId2212" Type="http://schemas.openxmlformats.org/officeDocument/2006/relationships/hyperlink" Target="https://pubmed.ncbi.nlm.nih.gov/39355734" TargetMode="External"/><Relationship Id="rId1978" Type="http://schemas.openxmlformats.org/officeDocument/2006/relationships/hyperlink" Target="https://pubmed.ncbi.nlm.nih.gov/29102687" TargetMode="External"/><Relationship Id="rId4384" Type="http://schemas.openxmlformats.org/officeDocument/2006/relationships/hyperlink" Target="https://pubmed.ncbi.nlm.nih.gov/29459738" TargetMode="External"/><Relationship Id="rId4037" Type="http://schemas.openxmlformats.org/officeDocument/2006/relationships/hyperlink" Target="https://academic.oup.com/ced/article-lookup/doi/10.1111/ced.12300" TargetMode="External"/><Relationship Id="rId4451" Type="http://schemas.openxmlformats.org/officeDocument/2006/relationships/hyperlink" Target="https://www.clinicalkey.com/content/playBy/pii?v=S0091-6749(15)00495-9" TargetMode="External"/><Relationship Id="rId3053" Type="http://schemas.openxmlformats.org/officeDocument/2006/relationships/hyperlink" Target="https://europepmc.org/abstract/MED/25409037" TargetMode="External"/><Relationship Id="rId4104" Type="http://schemas.openxmlformats.org/officeDocument/2006/relationships/hyperlink" Target="https://pubmed.ncbi.nlm.nih.gov/26576806" TargetMode="External"/><Relationship Id="rId3120" Type="http://schemas.openxmlformats.org/officeDocument/2006/relationships/hyperlink" Target="https://pubmed.ncbi.nlm.nih.gov/17175560" TargetMode="External"/><Relationship Id="rId2886" Type="http://schemas.openxmlformats.org/officeDocument/2006/relationships/hyperlink" Target="https://pubmed.ncbi.nlm.nih.gov/34326317" TargetMode="External"/><Relationship Id="rId3937" Type="http://schemas.openxmlformats.org/officeDocument/2006/relationships/hyperlink" Target="https://pubmed.ncbi.nlm.nih.gov/31761996" TargetMode="External"/><Relationship Id="rId5292" Type="http://schemas.openxmlformats.org/officeDocument/2006/relationships/hyperlink" Target="https://pubs.rsc.org/en/content/articlelanding/2012/em/c2em30512g" TargetMode="External"/><Relationship Id="rId858" Type="http://schemas.openxmlformats.org/officeDocument/2006/relationships/hyperlink" Target="https://www.tandfonline.com/doi/full/10.1080/14739879.2016.1222887" TargetMode="External"/><Relationship Id="rId1488" Type="http://schemas.openxmlformats.org/officeDocument/2006/relationships/hyperlink" Target="https://academic.oup.com/bjd/article-lookup/doi/10.1111/bjd.14233" TargetMode="External"/><Relationship Id="rId2539" Type="http://schemas.openxmlformats.org/officeDocument/2006/relationships/hyperlink" Target="https://karger.com/doi/10.1159/000541022" TargetMode="External"/><Relationship Id="rId2953" Type="http://schemas.openxmlformats.org/officeDocument/2006/relationships/hyperlink" Target="https://europepmc.org/abstract/MED/33250893" TargetMode="External"/><Relationship Id="rId925" Type="http://schemas.openxmlformats.org/officeDocument/2006/relationships/hyperlink" Target="https://pubmed.ncbi.nlm.nih.gov/39177319" TargetMode="External"/><Relationship Id="rId1555" Type="http://schemas.openxmlformats.org/officeDocument/2006/relationships/hyperlink" Target="https://academic.oup.com/ced/article-lookup/doi/10.1111/ced.14578" TargetMode="External"/><Relationship Id="rId2606" Type="http://schemas.openxmlformats.org/officeDocument/2006/relationships/hyperlink" Target="https://pubmed.ncbi.nlm.nih.gov/26844897" TargetMode="External"/><Relationship Id="rId5012" Type="http://schemas.openxmlformats.org/officeDocument/2006/relationships/hyperlink" Target="https://pubmed.ncbi.nlm.nih.gov/25012420" TargetMode="External"/><Relationship Id="rId1208" Type="http://schemas.openxmlformats.org/officeDocument/2006/relationships/hyperlink" Target="https://pubmed.ncbi.nlm.nih.gov/1993142" TargetMode="External"/><Relationship Id="rId1622" Type="http://schemas.openxmlformats.org/officeDocument/2006/relationships/hyperlink" Target="https://pubmed.ncbi.nlm.nih.gov/932487" TargetMode="External"/><Relationship Id="rId4778" Type="http://schemas.openxmlformats.org/officeDocument/2006/relationships/hyperlink" Target="https://pubmed.ncbi.nlm.nih.gov/11197694" TargetMode="External"/><Relationship Id="rId3794" Type="http://schemas.openxmlformats.org/officeDocument/2006/relationships/hyperlink" Target="https://europepmc.org/abstract/MED/35596714" TargetMode="External"/><Relationship Id="rId4845" Type="http://schemas.openxmlformats.org/officeDocument/2006/relationships/hyperlink" Target="https://pubmed.ncbi.nlm.nih.gov/7889431" TargetMode="External"/><Relationship Id="rId2396" Type="http://schemas.openxmlformats.org/officeDocument/2006/relationships/hyperlink" Target="https://europepmc.org/abstract/MED/30498163" TargetMode="External"/><Relationship Id="rId3447" Type="http://schemas.openxmlformats.org/officeDocument/2006/relationships/hyperlink" Target="https://www.tandfonline.com/doi/full/10.3109/09546634.2012.672709" TargetMode="External"/><Relationship Id="rId3861" Type="http://schemas.openxmlformats.org/officeDocument/2006/relationships/hyperlink" Target="https://pubmed.ncbi.nlm.nih.gov/30209858" TargetMode="External"/><Relationship Id="rId4912" Type="http://schemas.openxmlformats.org/officeDocument/2006/relationships/hyperlink" Target="https://academic.oup.com/ced/article-lookup/doi/10.1111/ced.14304" TargetMode="External"/><Relationship Id="rId368" Type="http://schemas.openxmlformats.org/officeDocument/2006/relationships/hyperlink" Target="https://linkinghub.elsevier.com/retrieve/pii/S0022-202X(15)41886-X" TargetMode="External"/><Relationship Id="rId782" Type="http://schemas.openxmlformats.org/officeDocument/2006/relationships/hyperlink" Target="https://europepmc.org/abstract/MED/36405626" TargetMode="External"/><Relationship Id="rId2049" Type="http://schemas.openxmlformats.org/officeDocument/2006/relationships/hyperlink" Target="https://www.clinicalkey.com/content/playBy/pii?v=S0190-9622(13)00437-4" TargetMode="External"/><Relationship Id="rId2463" Type="http://schemas.openxmlformats.org/officeDocument/2006/relationships/hyperlink" Target="https://journals.sagepub.com/doi/10.1177/00220345231196530?url_ver=Z39.88-2003&amp;rfr_id=ori:rid:crossref.org&amp;rfr_dat=cr_pub%20%200pubmed" TargetMode="External"/><Relationship Id="rId3514" Type="http://schemas.openxmlformats.org/officeDocument/2006/relationships/hyperlink" Target="https://pubmed.ncbi.nlm.nih.gov/17890276" TargetMode="External"/><Relationship Id="rId435" Type="http://schemas.openxmlformats.org/officeDocument/2006/relationships/hyperlink" Target="https://onlinelibrary.wiley.com/doi/10.1111/pde.14991" TargetMode="External"/><Relationship Id="rId1065" Type="http://schemas.openxmlformats.org/officeDocument/2006/relationships/hyperlink" Target="https://pubmed.ncbi.nlm.nih.gov/26179221" TargetMode="External"/><Relationship Id="rId2116" Type="http://schemas.openxmlformats.org/officeDocument/2006/relationships/hyperlink" Target="https://pubmed.ncbi.nlm.nih.gov/20849534" TargetMode="External"/><Relationship Id="rId2530" Type="http://schemas.openxmlformats.org/officeDocument/2006/relationships/hyperlink" Target="https://pubmed.ncbi.nlm.nih.gov/21647431" TargetMode="External"/><Relationship Id="rId502" Type="http://schemas.openxmlformats.org/officeDocument/2006/relationships/hyperlink" Target="https://pubmed.ncbi.nlm.nih.gov/36763742" TargetMode="External"/><Relationship Id="rId1132" Type="http://schemas.openxmlformats.org/officeDocument/2006/relationships/hyperlink" Target="https://pubmed.ncbi.nlm.nih.gov/17300251" TargetMode="External"/><Relationship Id="rId4288" Type="http://schemas.openxmlformats.org/officeDocument/2006/relationships/hyperlink" Target="https://pubmed.ncbi.nlm.nih.gov/33412119" TargetMode="External"/><Relationship Id="rId4355" Type="http://schemas.openxmlformats.org/officeDocument/2006/relationships/hyperlink" Target="http://hdl.handle.net/10668/14503" TargetMode="External"/><Relationship Id="rId1949" Type="http://schemas.openxmlformats.org/officeDocument/2006/relationships/hyperlink" Target="https://europepmc.org/abstract/MED/31530793" TargetMode="External"/><Relationship Id="rId4008" Type="http://schemas.openxmlformats.org/officeDocument/2006/relationships/hyperlink" Target="https://link.springer.com/article/10.2165/11313800-000000000-00000" TargetMode="External"/><Relationship Id="rId292" Type="http://schemas.openxmlformats.org/officeDocument/2006/relationships/hyperlink" Target="https://europepmc.org/abstract/MED/32767853" TargetMode="External"/><Relationship Id="rId3371" Type="http://schemas.openxmlformats.org/officeDocument/2006/relationships/hyperlink" Target="https://europepmc.org/abstract/MED/28861081" TargetMode="External"/><Relationship Id="rId4422" Type="http://schemas.openxmlformats.org/officeDocument/2006/relationships/hyperlink" Target="https://pubmed.ncbi.nlm.nih.gov/27999855" TargetMode="External"/><Relationship Id="rId3024" Type="http://schemas.openxmlformats.org/officeDocument/2006/relationships/hyperlink" Target="https://pubmed.ncbi.nlm.nih.gov/25734814" TargetMode="External"/><Relationship Id="rId2040" Type="http://schemas.openxmlformats.org/officeDocument/2006/relationships/hyperlink" Target="https://pubmed.ncbi.nlm.nih.gov/24812665" TargetMode="External"/><Relationship Id="rId5196" Type="http://schemas.openxmlformats.org/officeDocument/2006/relationships/hyperlink" Target="https://europepmc.org/abstract/MED/26930408" TargetMode="External"/><Relationship Id="rId5263" Type="http://schemas.openxmlformats.org/officeDocument/2006/relationships/hyperlink" Target="https://linkinghub.elsevier.com/retrieve/pii/S0022-202X(15)32132-1" TargetMode="External"/><Relationship Id="rId1459" Type="http://schemas.openxmlformats.org/officeDocument/2006/relationships/hyperlink" Target="https://pubmed.ncbi.nlm.nih.gov/16634899" TargetMode="External"/><Relationship Id="rId2857" Type="http://schemas.openxmlformats.org/officeDocument/2006/relationships/hyperlink" Target="https://europepmc.org/abstract/MED/34853448" TargetMode="External"/><Relationship Id="rId3908" Type="http://schemas.openxmlformats.org/officeDocument/2006/relationships/hyperlink" Target="https://europepmc.org/abstract/MED/34635994" TargetMode="External"/><Relationship Id="rId98" Type="http://schemas.openxmlformats.org/officeDocument/2006/relationships/hyperlink" Target="https://academic.oup.com/ced/article-lookup/doi/10.1111/ced.13911" TargetMode="External"/><Relationship Id="rId829" Type="http://schemas.openxmlformats.org/officeDocument/2006/relationships/hyperlink" Target="https://pubmed.ncbi.nlm.nih.gov/31123004" TargetMode="External"/><Relationship Id="rId1873" Type="http://schemas.openxmlformats.org/officeDocument/2006/relationships/hyperlink" Target="https://linkinghub.elsevier.com/retrieve/pii/S1359-6446(21)00314-7" TargetMode="External"/><Relationship Id="rId2924" Type="http://schemas.openxmlformats.org/officeDocument/2006/relationships/hyperlink" Target="https://pubmed.ncbi.nlm.nih.gov/31631717" TargetMode="External"/><Relationship Id="rId1526" Type="http://schemas.openxmlformats.org/officeDocument/2006/relationships/hyperlink" Target="https://pubmed.ncbi.nlm.nih.gov/37421326" TargetMode="External"/><Relationship Id="rId1940" Type="http://schemas.openxmlformats.org/officeDocument/2006/relationships/hyperlink" Target="https://pubmed.ncbi.nlm.nih.gov/31487753" TargetMode="External"/><Relationship Id="rId3698" Type="http://schemas.openxmlformats.org/officeDocument/2006/relationships/hyperlink" Target="https://www.clinicalkey.com/content/playBy/pii?v=S0091-6749(19)31414-9" TargetMode="External"/><Relationship Id="rId4749" Type="http://schemas.openxmlformats.org/officeDocument/2006/relationships/hyperlink" Target="https://pubmed.ncbi.nlm.nih.gov/11736766" TargetMode="External"/><Relationship Id="rId3765" Type="http://schemas.openxmlformats.org/officeDocument/2006/relationships/hyperlink" Target="https://pubmed.ncbi.nlm.nih.gov/38738773" TargetMode="External"/><Relationship Id="rId4816" Type="http://schemas.openxmlformats.org/officeDocument/2006/relationships/hyperlink" Target="https://pubmed.ncbi.nlm.nih.gov/9552913" TargetMode="External"/><Relationship Id="rId686" Type="http://schemas.openxmlformats.org/officeDocument/2006/relationships/hyperlink" Target="https://academic.oup.com/bjd/article-lookup/doi/10.1093/bjd/ljad301" TargetMode="External"/><Relationship Id="rId2367" Type="http://schemas.openxmlformats.org/officeDocument/2006/relationships/hyperlink" Target="https://pubmed.ncbi.nlm.nih.gov/33372077" TargetMode="External"/><Relationship Id="rId2781" Type="http://schemas.openxmlformats.org/officeDocument/2006/relationships/hyperlink" Target="https://www.clinicalkey.com/content/playBy/pii?v=S1471-4914(24)00061-3" TargetMode="External"/><Relationship Id="rId3418" Type="http://schemas.openxmlformats.org/officeDocument/2006/relationships/hyperlink" Target="https://pubmed.ncbi.nlm.nih.gov/25017525" TargetMode="External"/><Relationship Id="rId339" Type="http://schemas.openxmlformats.org/officeDocument/2006/relationships/hyperlink" Target="https://pubmed.ncbi.nlm.nih.gov/28940934" TargetMode="External"/><Relationship Id="rId753" Type="http://schemas.openxmlformats.org/officeDocument/2006/relationships/hyperlink" Target="https://pubmed.ncbi.nlm.nih.gov/37275422" TargetMode="External"/><Relationship Id="rId1383" Type="http://schemas.openxmlformats.org/officeDocument/2006/relationships/hyperlink" Target="https://pubmed.ncbi.nlm.nih.gov/21718345" TargetMode="External"/><Relationship Id="rId2434" Type="http://schemas.openxmlformats.org/officeDocument/2006/relationships/hyperlink" Target="https://pubmed.ncbi.nlm.nih.gov/23528163" TargetMode="External"/><Relationship Id="rId3832" Type="http://schemas.openxmlformats.org/officeDocument/2006/relationships/hyperlink" Target="https://www.ncbi.nlm.nih.gov/pmc/articles/pmid/39292496/" TargetMode="External"/><Relationship Id="rId406" Type="http://schemas.openxmlformats.org/officeDocument/2006/relationships/hyperlink" Target="https://academic.oup.com/bjd/article-lookup/doi/10.1111/j.1365-2133.2008.08775.x" TargetMode="External"/><Relationship Id="rId1036" Type="http://schemas.openxmlformats.org/officeDocument/2006/relationships/hyperlink" Target="https://www.bmj.com/lookup/pmidlookup?view=long&amp;pmid=29871896" TargetMode="External"/><Relationship Id="rId820" Type="http://schemas.openxmlformats.org/officeDocument/2006/relationships/hyperlink" Target="https://europepmc.org/abstract/MED/31740456" TargetMode="External"/><Relationship Id="rId1450" Type="http://schemas.openxmlformats.org/officeDocument/2006/relationships/hyperlink" Target="https://academic.oup.com/bjd/article-lookup/doi/10.1111/bjd.14651" TargetMode="External"/><Relationship Id="rId2501" Type="http://schemas.openxmlformats.org/officeDocument/2006/relationships/hyperlink" Target="https://www.clinicalkey.com/content/playBy/pii?v=S0091-6749(18)31573-2" TargetMode="External"/><Relationship Id="rId1103" Type="http://schemas.openxmlformats.org/officeDocument/2006/relationships/hyperlink" Target="https://onlinelibrary.wiley.com/doi/10.1111/j.1525-1470.2010.01221.x" TargetMode="External"/><Relationship Id="rId4259" Type="http://schemas.openxmlformats.org/officeDocument/2006/relationships/hyperlink" Target="https://europepmc.org/abstract/MED/34785669" TargetMode="External"/><Relationship Id="rId4673" Type="http://schemas.openxmlformats.org/officeDocument/2006/relationships/hyperlink" Target="https://www.atsjournals.org/doi/10.1164/rccm.200406-791OC?url_ver=Z39.88-2003&amp;rfr_id=ori:rid:crossref.org&amp;rfr_dat=cr_pub%20%200pubmed" TargetMode="External"/><Relationship Id="rId3275" Type="http://schemas.openxmlformats.org/officeDocument/2006/relationships/hyperlink" Target="https://www.tandfonline.com/doi/full/10.1080/14760584.2023.2181797" TargetMode="External"/><Relationship Id="rId4326" Type="http://schemas.openxmlformats.org/officeDocument/2006/relationships/hyperlink" Target="https://pubmed.ncbi.nlm.nih.gov/30953574" TargetMode="External"/><Relationship Id="rId4740" Type="http://schemas.openxmlformats.org/officeDocument/2006/relationships/hyperlink" Target="https://onlinelibrary.wiley.com/resolve/openurl?genre=article&amp;sid=nlm:pubmed&amp;issn=0954-7894&amp;date=2002&amp;volume=32&amp;issue=5&amp;spage=662" TargetMode="External"/><Relationship Id="rId196" Type="http://schemas.openxmlformats.org/officeDocument/2006/relationships/hyperlink" Target="https://onlinelibrary.wiley.com/doi/10.1111/j.1365-4632.2008.03355.x" TargetMode="External"/><Relationship Id="rId2291" Type="http://schemas.openxmlformats.org/officeDocument/2006/relationships/hyperlink" Target="https://pubmed.ncbi.nlm.nih.gov/37793684" TargetMode="External"/><Relationship Id="rId3342" Type="http://schemas.openxmlformats.org/officeDocument/2006/relationships/hyperlink" Target="https://pubmed.ncbi.nlm.nih.gov/30022517" TargetMode="External"/><Relationship Id="rId263" Type="http://schemas.openxmlformats.org/officeDocument/2006/relationships/hyperlink" Target="https://pubmed.ncbi.nlm.nih.gov/36566878" TargetMode="External"/><Relationship Id="rId330" Type="http://schemas.openxmlformats.org/officeDocument/2006/relationships/hyperlink" Target="https://europepmc.org/abstract/MED/30007077" TargetMode="External"/><Relationship Id="rId2011" Type="http://schemas.openxmlformats.org/officeDocument/2006/relationships/hyperlink" Target="https://europepmc.org/abstract/MED/27562835" TargetMode="External"/><Relationship Id="rId5167" Type="http://schemas.openxmlformats.org/officeDocument/2006/relationships/hyperlink" Target="https://hdl.handle.net/11368/2890824" TargetMode="External"/><Relationship Id="rId4183" Type="http://schemas.openxmlformats.org/officeDocument/2006/relationships/hyperlink" Target="https://onlinelibrary.wiley.com/doi/10.1111/all.15849" TargetMode="External"/><Relationship Id="rId1777" Type="http://schemas.openxmlformats.org/officeDocument/2006/relationships/hyperlink" Target="https://onlinelibrary.wiley.com/doi/10.1111/jdv.19630" TargetMode="External"/><Relationship Id="rId2828" Type="http://schemas.openxmlformats.org/officeDocument/2006/relationships/hyperlink" Target="https://pubmed.ncbi.nlm.nih.gov/35751563" TargetMode="External"/><Relationship Id="rId5234" Type="http://schemas.openxmlformats.org/officeDocument/2006/relationships/hyperlink" Target="https://europepmc.org/abstract/MED/18276747" TargetMode="External"/><Relationship Id="rId69" Type="http://schemas.openxmlformats.org/officeDocument/2006/relationships/hyperlink" Target="https://pubmed.ncbi.nlm.nih.gov/32407546" TargetMode="External"/><Relationship Id="rId1844" Type="http://schemas.openxmlformats.org/officeDocument/2006/relationships/hyperlink" Target="https://pubmed.ncbi.nlm.nih.gov/35570406" TargetMode="External"/><Relationship Id="rId4250" Type="http://schemas.openxmlformats.org/officeDocument/2006/relationships/hyperlink" Target="https://pubmed.ncbi.nlm.nih.gov/34085121" TargetMode="External"/><Relationship Id="rId1911" Type="http://schemas.openxmlformats.org/officeDocument/2006/relationships/hyperlink" Target="https://europepmc.org/abstract/MED/32601464" TargetMode="External"/><Relationship Id="rId3669" Type="http://schemas.openxmlformats.org/officeDocument/2006/relationships/hyperlink" Target="https://pubmed.ncbi.nlm.nih.gov/33385591" TargetMode="External"/><Relationship Id="rId5091" Type="http://schemas.openxmlformats.org/officeDocument/2006/relationships/hyperlink" Target="https://pubmed.ncbi.nlm.nih.gov/17274780" TargetMode="External"/><Relationship Id="rId1287" Type="http://schemas.openxmlformats.org/officeDocument/2006/relationships/hyperlink" Target="https://linkinghub.elsevier.com/retrieve/pii/S0140-6736(97)80015-3" TargetMode="External"/><Relationship Id="rId2685" Type="http://schemas.openxmlformats.org/officeDocument/2006/relationships/hyperlink" Target="https://journals.rcni.com/doi/abs/10.7748/ns2013.06.27.42.50.e7294" TargetMode="External"/><Relationship Id="rId3736" Type="http://schemas.openxmlformats.org/officeDocument/2006/relationships/hyperlink" Target="https://onlinelibrary.wiley.com/doi/10.1111/cea.12466" TargetMode="External"/><Relationship Id="rId657" Type="http://schemas.openxmlformats.org/officeDocument/2006/relationships/hyperlink" Target="https://linkinghub.elsevier.com/retrieve/pii/S0738-081X(96)00118-6" TargetMode="External"/><Relationship Id="rId864" Type="http://schemas.openxmlformats.org/officeDocument/2006/relationships/hyperlink" Target="https://www.clinicalkey.com/content/playBy/pii?v=S0190-9622(16)30325-5" TargetMode="External"/><Relationship Id="rId1494" Type="http://schemas.openxmlformats.org/officeDocument/2006/relationships/hyperlink" Target="https://academic.oup.com/ced/article-lookup/doi/10.1111/j.1365-2230.2011.04256.x" TargetMode="External"/><Relationship Id="rId2338" Type="http://schemas.openxmlformats.org/officeDocument/2006/relationships/hyperlink" Target="https://europepmc.org/abstract/MED/34019480" TargetMode="External"/><Relationship Id="rId2545" Type="http://schemas.openxmlformats.org/officeDocument/2006/relationships/hyperlink" Target="https://www.clinicalkey.com/content/playBy/pii?v=S0091-6749(23)01389-1" TargetMode="External"/><Relationship Id="rId2752" Type="http://schemas.openxmlformats.org/officeDocument/2006/relationships/hyperlink" Target="https://pubmed.ncbi.nlm.nih.gov/32412644" TargetMode="External"/><Relationship Id="rId3803" Type="http://schemas.openxmlformats.org/officeDocument/2006/relationships/hyperlink" Target="https://pubmed.ncbi.nlm.nih.gov/34514465" TargetMode="External"/><Relationship Id="rId517" Type="http://schemas.openxmlformats.org/officeDocument/2006/relationships/hyperlink" Target="https://academic.oup.com/bjd/article-lookup/doi/10.1111/bjd.17708" TargetMode="External"/><Relationship Id="rId724" Type="http://schemas.openxmlformats.org/officeDocument/2006/relationships/hyperlink" Target="https://academic.oup.com/ced/article-lookup/doi/10.1111/ced.12582" TargetMode="External"/><Relationship Id="rId931" Type="http://schemas.openxmlformats.org/officeDocument/2006/relationships/hyperlink" Target="https://pubmed.ncbi.nlm.nih.gov/38523485" TargetMode="External"/><Relationship Id="rId1147" Type="http://schemas.openxmlformats.org/officeDocument/2006/relationships/hyperlink" Target="https://academic.oup.com/ced/article-lookup/doi/10.1111/j.1365-2230.2005.01930.x" TargetMode="External"/><Relationship Id="rId1354" Type="http://schemas.openxmlformats.org/officeDocument/2006/relationships/hyperlink" Target="https://jamanetwork.com/journals/jamadermatology/fullarticle/10.1001/jamadermatol.2022.0434" TargetMode="External"/><Relationship Id="rId1561" Type="http://schemas.openxmlformats.org/officeDocument/2006/relationships/hyperlink" Target="https://academic.oup.com/ced/article-lookup/doi/10.1111/ced.14341" TargetMode="External"/><Relationship Id="rId2405" Type="http://schemas.openxmlformats.org/officeDocument/2006/relationships/hyperlink" Target="https://pubmed.ncbi.nlm.nih.gov/29146642" TargetMode="External"/><Relationship Id="rId2612" Type="http://schemas.openxmlformats.org/officeDocument/2006/relationships/hyperlink" Target="https://pubmed.ncbi.nlm.nih.gov/21564067" TargetMode="External"/><Relationship Id="rId60" Type="http://schemas.openxmlformats.org/officeDocument/2006/relationships/hyperlink" Target="https://europepmc.org/abstract/MED/33368434" TargetMode="External"/><Relationship Id="rId1007" Type="http://schemas.openxmlformats.org/officeDocument/2006/relationships/hyperlink" Target="https://pubmed.ncbi.nlm.nih.gov/32501579" TargetMode="External"/><Relationship Id="rId1214" Type="http://schemas.openxmlformats.org/officeDocument/2006/relationships/hyperlink" Target="https://pubmed.ncbi.nlm.nih.gov/3416146" TargetMode="External"/><Relationship Id="rId1421" Type="http://schemas.openxmlformats.org/officeDocument/2006/relationships/hyperlink" Target="https://pubmed.ncbi.nlm.nih.gov/22879455" TargetMode="External"/><Relationship Id="rId4577" Type="http://schemas.openxmlformats.org/officeDocument/2006/relationships/hyperlink" Target="https://www.clinicalkey.com/content/playBy/pii?v=S0091-6749(10)01858-0" TargetMode="External"/><Relationship Id="rId4784" Type="http://schemas.openxmlformats.org/officeDocument/2006/relationships/hyperlink" Target="https://pubmed.ncbi.nlm.nih.gov/10893007" TargetMode="External"/><Relationship Id="rId4991" Type="http://schemas.openxmlformats.org/officeDocument/2006/relationships/hyperlink" Target="https://pubmed.ncbi.nlm.nih.gov/31230636" TargetMode="External"/><Relationship Id="rId3179" Type="http://schemas.openxmlformats.org/officeDocument/2006/relationships/hyperlink" Target="https://academic.oup.com/bjd/article-lookup/doi/10.1093/bjd/ljad193" TargetMode="External"/><Relationship Id="rId3386" Type="http://schemas.openxmlformats.org/officeDocument/2006/relationships/hyperlink" Target="https://pubmed.ncbi.nlm.nih.gov/26801501" TargetMode="External"/><Relationship Id="rId3593" Type="http://schemas.openxmlformats.org/officeDocument/2006/relationships/hyperlink" Target="https://pubmed.ncbi.nlm.nih.gov/8186548" TargetMode="External"/><Relationship Id="rId4437" Type="http://schemas.openxmlformats.org/officeDocument/2006/relationships/hyperlink" Target="https://europepmc.org/abstract/MED/26604143" TargetMode="External"/><Relationship Id="rId4644" Type="http://schemas.openxmlformats.org/officeDocument/2006/relationships/hyperlink" Target="https://pubmed.ncbi.nlm.nih.gov/16522466" TargetMode="External"/><Relationship Id="rId2195" Type="http://schemas.openxmlformats.org/officeDocument/2006/relationships/hyperlink" Target="https://pubmed.ncbi.nlm.nih.gov/12468112" TargetMode="External"/><Relationship Id="rId3039" Type="http://schemas.openxmlformats.org/officeDocument/2006/relationships/hyperlink" Target="https://bmcdermatol.biomedcentral.com/articles/10.1186/1471-5945-14-18" TargetMode="External"/><Relationship Id="rId3246" Type="http://schemas.openxmlformats.org/officeDocument/2006/relationships/hyperlink" Target="https://pubmed.ncbi.nlm.nih.gov/39073655" TargetMode="External"/><Relationship Id="rId3453" Type="http://schemas.openxmlformats.org/officeDocument/2006/relationships/hyperlink" Target="https://adc.bmj.com/lookup/pmidlookup?view=long&amp;pmid=22053062" TargetMode="External"/><Relationship Id="rId4851" Type="http://schemas.openxmlformats.org/officeDocument/2006/relationships/hyperlink" Target="https://pubmed.ncbi.nlm.nih.gov/38747172" TargetMode="External"/><Relationship Id="rId167" Type="http://schemas.openxmlformats.org/officeDocument/2006/relationships/hyperlink" Target="https://pubmed.ncbi.nlm.nih.gov/22211923" TargetMode="External"/><Relationship Id="rId374" Type="http://schemas.openxmlformats.org/officeDocument/2006/relationships/hyperlink" Target="https://europepmc.org/abstract/MED/25533639" TargetMode="External"/><Relationship Id="rId581" Type="http://schemas.openxmlformats.org/officeDocument/2006/relationships/hyperlink" Target="https://pubmed.ncbi.nlm.nih.gov/11298101" TargetMode="External"/><Relationship Id="rId2055" Type="http://schemas.openxmlformats.org/officeDocument/2006/relationships/hyperlink" Target="https://linkinghub.elsevier.com/retrieve/pii/S0022-202X(15)36306-5" TargetMode="External"/><Relationship Id="rId2262" Type="http://schemas.openxmlformats.org/officeDocument/2006/relationships/hyperlink" Target="https://bjgp.org/lookup/pmidlookup?view=long&amp;pmid=38902085" TargetMode="External"/><Relationship Id="rId3106" Type="http://schemas.openxmlformats.org/officeDocument/2006/relationships/hyperlink" Target="https://pubmed.ncbi.nlm.nih.gov/19040465" TargetMode="External"/><Relationship Id="rId3660" Type="http://schemas.openxmlformats.org/officeDocument/2006/relationships/hyperlink" Target="https://www.clinicalkey.com/content/playBy/pii?v=S0091-6749(21)01630-4" TargetMode="External"/><Relationship Id="rId4504" Type="http://schemas.openxmlformats.org/officeDocument/2006/relationships/hyperlink" Target="https://pubmed.ncbi.nlm.nih.gov/24241537" TargetMode="External"/><Relationship Id="rId4711" Type="http://schemas.openxmlformats.org/officeDocument/2006/relationships/hyperlink" Target="https://linkinghub.elsevier.com/retrieve/pii/S0091674903000083" TargetMode="External"/><Relationship Id="rId234" Type="http://schemas.openxmlformats.org/officeDocument/2006/relationships/hyperlink" Target="https://academic.oup.com/bjd/article-lookup/doi/10.1111/j.1365-2133.1995.tb08634.x" TargetMode="External"/><Relationship Id="rId3313" Type="http://schemas.openxmlformats.org/officeDocument/2006/relationships/hyperlink" Target="https://www.wjgnet.com/1007-9327/full/v26/i15/1841.htm" TargetMode="External"/><Relationship Id="rId3520" Type="http://schemas.openxmlformats.org/officeDocument/2006/relationships/hyperlink" Target="https://pubmed.ncbi.nlm.nih.gov/17109789" TargetMode="External"/><Relationship Id="rId441" Type="http://schemas.openxmlformats.org/officeDocument/2006/relationships/hyperlink" Target="https://academic.oup.com/ced/article-lookup/doi/10.1111/ced.14699" TargetMode="External"/><Relationship Id="rId1071" Type="http://schemas.openxmlformats.org/officeDocument/2006/relationships/hyperlink" Target="https://www.clinicalkey.com/content/playBy/pii?v=S0190-9622(14)01040-8" TargetMode="External"/><Relationship Id="rId2122" Type="http://schemas.openxmlformats.org/officeDocument/2006/relationships/hyperlink" Target="https://pubmed.ncbi.nlm.nih.gov/20384615" TargetMode="External"/><Relationship Id="rId5278" Type="http://schemas.openxmlformats.org/officeDocument/2006/relationships/hyperlink" Target="https://europepmc.org/abstract/MED/23301083" TargetMode="External"/><Relationship Id="rId301" Type="http://schemas.openxmlformats.org/officeDocument/2006/relationships/hyperlink" Target="https://pubmed.ncbi.nlm.nih.gov/32662096" TargetMode="External"/><Relationship Id="rId1888" Type="http://schemas.openxmlformats.org/officeDocument/2006/relationships/hyperlink" Target="https://pubmed.ncbi.nlm.nih.gov/33389310" TargetMode="External"/><Relationship Id="rId2939" Type="http://schemas.openxmlformats.org/officeDocument/2006/relationships/hyperlink" Target="https://jbiomedsci.biomedcentral.com/articles/10.1186/s12929-020-00641-2" TargetMode="External"/><Relationship Id="rId4087" Type="http://schemas.openxmlformats.org/officeDocument/2006/relationships/hyperlink" Target="https://academic.oup.com/ced/article-lookup/doi/10.1111/ced.13886" TargetMode="External"/><Relationship Id="rId4294" Type="http://schemas.openxmlformats.org/officeDocument/2006/relationships/hyperlink" Target="https://pubmed.ncbi.nlm.nih.gov/32561497" TargetMode="External"/><Relationship Id="rId5138" Type="http://schemas.openxmlformats.org/officeDocument/2006/relationships/hyperlink" Target="https://pubmed.ncbi.nlm.nih.gov/31957116" TargetMode="External"/><Relationship Id="rId1748" Type="http://schemas.openxmlformats.org/officeDocument/2006/relationships/hyperlink" Target="https://pubmed.ncbi.nlm.nih.gov/39254890" TargetMode="External"/><Relationship Id="rId4154" Type="http://schemas.openxmlformats.org/officeDocument/2006/relationships/hyperlink" Target="https://pubmed.ncbi.nlm.nih.gov/38475973" TargetMode="External"/><Relationship Id="rId4361" Type="http://schemas.openxmlformats.org/officeDocument/2006/relationships/hyperlink" Target="https://europepmc.org/abstract/MED/30320550" TargetMode="External"/><Relationship Id="rId5205" Type="http://schemas.openxmlformats.org/officeDocument/2006/relationships/hyperlink" Target="https://europepmc.org/abstract/MED/31523721" TargetMode="External"/><Relationship Id="rId1955" Type="http://schemas.openxmlformats.org/officeDocument/2006/relationships/hyperlink" Target="https://journals.lww.com/00006396-201905001-00002" TargetMode="External"/><Relationship Id="rId3170" Type="http://schemas.openxmlformats.org/officeDocument/2006/relationships/hyperlink" Target="https://pubmed.ncbi.nlm.nih.gov/9722914" TargetMode="External"/><Relationship Id="rId4014" Type="http://schemas.openxmlformats.org/officeDocument/2006/relationships/hyperlink" Target="https://www.clinicalkey.com/content/playBy/pii?v=S1098-3015(10)60569-4" TargetMode="External"/><Relationship Id="rId4221" Type="http://schemas.openxmlformats.org/officeDocument/2006/relationships/hyperlink" Target="https://europepmc.org/abstract/MED/35686200" TargetMode="External"/><Relationship Id="rId1608" Type="http://schemas.openxmlformats.org/officeDocument/2006/relationships/hyperlink" Target="https://pubmed.ncbi.nlm.nih.gov/19072642" TargetMode="External"/><Relationship Id="rId1815" Type="http://schemas.openxmlformats.org/officeDocument/2006/relationships/hyperlink" Target="https://www.clinicalkey.com/content/playBy/pii?v=S1044-579X(23)00063-9" TargetMode="External"/><Relationship Id="rId3030" Type="http://schemas.openxmlformats.org/officeDocument/2006/relationships/hyperlink" Target="https://pubmed.ncbi.nlm.nih.gov/25584012" TargetMode="External"/><Relationship Id="rId3987" Type="http://schemas.openxmlformats.org/officeDocument/2006/relationships/hyperlink" Target="https://pubmed.ncbi.nlm.nih.gov/23252350" TargetMode="External"/><Relationship Id="rId2589" Type="http://schemas.openxmlformats.org/officeDocument/2006/relationships/hyperlink" Target="https://linkinghub.elsevier.com/retrieve/pii/S0022-202X(17)32938-X" TargetMode="External"/><Relationship Id="rId2796" Type="http://schemas.openxmlformats.org/officeDocument/2006/relationships/hyperlink" Target="https://pubmed.ncbi.nlm.nih.gov/37539748" TargetMode="External"/><Relationship Id="rId3847" Type="http://schemas.openxmlformats.org/officeDocument/2006/relationships/hyperlink" Target="https://pubmed.ncbi.nlm.nih.gov/33069727" TargetMode="External"/><Relationship Id="rId768" Type="http://schemas.openxmlformats.org/officeDocument/2006/relationships/hyperlink" Target="https://europepmc.org/abstract/MED/35443955" TargetMode="External"/><Relationship Id="rId975" Type="http://schemas.openxmlformats.org/officeDocument/2006/relationships/hyperlink" Target="https://pubmed.ncbi.nlm.nih.gov/38889221" TargetMode="External"/><Relationship Id="rId1398" Type="http://schemas.openxmlformats.org/officeDocument/2006/relationships/hyperlink" Target="https://europepmc.org/abstract/MED/34319584" TargetMode="External"/><Relationship Id="rId2449" Type="http://schemas.openxmlformats.org/officeDocument/2006/relationships/hyperlink" Target="https://linkinghub.elsevier.com/retrieve/pii/S0022-202X(24)01897-9" TargetMode="External"/><Relationship Id="rId2656" Type="http://schemas.openxmlformats.org/officeDocument/2006/relationships/hyperlink" Target="https://www.magonlinelibrary.com/doi/10.12968/bjon.2019.28.18.1192?url_ver=Z39.88-2003&amp;rfr_id=ori:rid:crossref.org&amp;rfr_dat=cr_pub%20%200pubmed" TargetMode="External"/><Relationship Id="rId2863" Type="http://schemas.openxmlformats.org/officeDocument/2006/relationships/hyperlink" Target="https://europepmc.org/abstract/MED/36579185" TargetMode="External"/><Relationship Id="rId3707" Type="http://schemas.openxmlformats.org/officeDocument/2006/relationships/hyperlink" Target="https://pubmed.ncbi.nlm.nih.gov/29175880" TargetMode="External"/><Relationship Id="rId3914" Type="http://schemas.openxmlformats.org/officeDocument/2006/relationships/hyperlink" Target="https://www.clinicalkey.com/content/playBy/pii?v=S1098-3015(21)00209-6" TargetMode="External"/><Relationship Id="rId5062" Type="http://schemas.openxmlformats.org/officeDocument/2006/relationships/hyperlink" Target="https://pubmed.ncbi.nlm.nih.gov/27355579" TargetMode="External"/><Relationship Id="rId628" Type="http://schemas.openxmlformats.org/officeDocument/2006/relationships/hyperlink" Target="https://pubmed.ncbi.nlm.nih.gov/9764145" TargetMode="External"/><Relationship Id="rId835" Type="http://schemas.openxmlformats.org/officeDocument/2006/relationships/hyperlink" Target="https://pubmed.ncbi.nlm.nih.gov/30166390" TargetMode="External"/><Relationship Id="rId1258" Type="http://schemas.openxmlformats.org/officeDocument/2006/relationships/hyperlink" Target="https://pubmed.ncbi.nlm.nih.gov/28089002" TargetMode="External"/><Relationship Id="rId1465" Type="http://schemas.openxmlformats.org/officeDocument/2006/relationships/hyperlink" Target="https://pubmed.ncbi.nlm.nih.gov/14645611" TargetMode="External"/><Relationship Id="rId1672" Type="http://schemas.openxmlformats.org/officeDocument/2006/relationships/hyperlink" Target="https://pubmed.ncbi.nlm.nih.gov/30878565" TargetMode="External"/><Relationship Id="rId2309" Type="http://schemas.openxmlformats.org/officeDocument/2006/relationships/hyperlink" Target="https://pubmed.ncbi.nlm.nih.gov/35788025" TargetMode="External"/><Relationship Id="rId2516" Type="http://schemas.openxmlformats.org/officeDocument/2006/relationships/hyperlink" Target="https://pubmed.ncbi.nlm.nih.gov/27497445" TargetMode="External"/><Relationship Id="rId2723" Type="http://schemas.openxmlformats.org/officeDocument/2006/relationships/hyperlink" Target="https://academic.oup.com/bjd/article-lookup/doi/10.1046/j.1365-2133.2000.03417.x" TargetMode="External"/><Relationship Id="rId1118" Type="http://schemas.openxmlformats.org/officeDocument/2006/relationships/hyperlink" Target="https://pubmed.ncbi.nlm.nih.gov/18834968" TargetMode="External"/><Relationship Id="rId1325" Type="http://schemas.openxmlformats.org/officeDocument/2006/relationships/hyperlink" Target="https://onlinelibrary.wiley.com/resolve/openurl?genre=article&amp;sid=nlm:pubmed&amp;issn=0736-8046&amp;date=1989&amp;volume=6&amp;issue=4&amp;spage=329" TargetMode="External"/><Relationship Id="rId1532" Type="http://schemas.openxmlformats.org/officeDocument/2006/relationships/hyperlink" Target="https://pubmed.ncbi.nlm.nih.gov/37275429" TargetMode="External"/><Relationship Id="rId2930" Type="http://schemas.openxmlformats.org/officeDocument/2006/relationships/hyperlink" Target="https://pubmed.ncbi.nlm.nih.gov/32887977" TargetMode="External"/><Relationship Id="rId4688" Type="http://schemas.openxmlformats.org/officeDocument/2006/relationships/hyperlink" Target="https://onlinelibrary.wiley.com/doi/10.1002/ppul.20019" TargetMode="External"/><Relationship Id="rId902" Type="http://schemas.openxmlformats.org/officeDocument/2006/relationships/hyperlink" Target="https://academic.oup.com/fampra/article-lookup/doi/10.1093/fampra/cmq083" TargetMode="External"/><Relationship Id="rId3497" Type="http://schemas.openxmlformats.org/officeDocument/2006/relationships/hyperlink" Target="https://linkinghub.elsevier.com/retrieve/pii/S0006-4971(20)39422-2" TargetMode="External"/><Relationship Id="rId4895" Type="http://schemas.openxmlformats.org/officeDocument/2006/relationships/hyperlink" Target="https://pubmed.ncbi.nlm.nih.gov/33879890" TargetMode="External"/><Relationship Id="rId31" Type="http://schemas.openxmlformats.org/officeDocument/2006/relationships/hyperlink" Target="https://pubmed.ncbi.nlm.nih.gov/36630365" TargetMode="External"/><Relationship Id="rId2099" Type="http://schemas.openxmlformats.org/officeDocument/2006/relationships/hyperlink" Target="https://europepmc.org/abstract/MED/21767775" TargetMode="External"/><Relationship Id="rId4548" Type="http://schemas.openxmlformats.org/officeDocument/2006/relationships/hyperlink" Target="https://pubmed.ncbi.nlm.nih.gov/22461367" TargetMode="External"/><Relationship Id="rId4755" Type="http://schemas.openxmlformats.org/officeDocument/2006/relationships/hyperlink" Target="https://pubmed.ncbi.nlm.nih.gov/11964720" TargetMode="External"/><Relationship Id="rId4962" Type="http://schemas.openxmlformats.org/officeDocument/2006/relationships/hyperlink" Target="https://pubmed.ncbi.nlm.nih.gov/33176023" TargetMode="External"/><Relationship Id="rId278" Type="http://schemas.openxmlformats.org/officeDocument/2006/relationships/hyperlink" Target="https://europepmc.org/abstract/MED/34385710" TargetMode="External"/><Relationship Id="rId3357" Type="http://schemas.openxmlformats.org/officeDocument/2006/relationships/hyperlink" Target="http://hdl.handle.net/10668/12992" TargetMode="External"/><Relationship Id="rId3564" Type="http://schemas.openxmlformats.org/officeDocument/2006/relationships/hyperlink" Target="https://pubmed.ncbi.nlm.nih.gov/12071821" TargetMode="External"/><Relationship Id="rId3771" Type="http://schemas.openxmlformats.org/officeDocument/2006/relationships/hyperlink" Target="https://pubmed.ncbi.nlm.nih.gov/37823414" TargetMode="External"/><Relationship Id="rId4408" Type="http://schemas.openxmlformats.org/officeDocument/2006/relationships/hyperlink" Target="https://pubmed.ncbi.nlm.nih.gov/28011059" TargetMode="External"/><Relationship Id="rId4615" Type="http://schemas.openxmlformats.org/officeDocument/2006/relationships/hyperlink" Target="https://www.clinicalkey.com/content/playBy/pii?v=S0091-6749(07)01530-8" TargetMode="External"/><Relationship Id="rId4822" Type="http://schemas.openxmlformats.org/officeDocument/2006/relationships/hyperlink" Target="https://pubmed.ncbi.nlm.nih.gov/9537780" TargetMode="External"/><Relationship Id="rId485" Type="http://schemas.openxmlformats.org/officeDocument/2006/relationships/hyperlink" Target="https://academic.oup.com/bjd/article-lookup/doi/10.1111/j.1365-2133.2010.09866.x" TargetMode="External"/><Relationship Id="rId692" Type="http://schemas.openxmlformats.org/officeDocument/2006/relationships/hyperlink" Target="https://academic.oup.com/ced/article-lookup/doi/10.1111/ced.15164" TargetMode="External"/><Relationship Id="rId2166" Type="http://schemas.openxmlformats.org/officeDocument/2006/relationships/hyperlink" Target="https://pubmed.ncbi.nlm.nih.gov/16461142" TargetMode="External"/><Relationship Id="rId2373" Type="http://schemas.openxmlformats.org/officeDocument/2006/relationships/hyperlink" Target="https://pubmed.ncbi.nlm.nih.gov/32994206" TargetMode="External"/><Relationship Id="rId2580" Type="http://schemas.openxmlformats.org/officeDocument/2006/relationships/hyperlink" Target="https://pubmed.ncbi.nlm.nih.gov/32006460" TargetMode="External"/><Relationship Id="rId3217" Type="http://schemas.openxmlformats.org/officeDocument/2006/relationships/hyperlink" Target="https://europepmc.org/abstract/MED/30693473" TargetMode="External"/><Relationship Id="rId3424" Type="http://schemas.openxmlformats.org/officeDocument/2006/relationships/hyperlink" Target="https://pubmed.ncbi.nlm.nih.gov/23929855" TargetMode="External"/><Relationship Id="rId3631" Type="http://schemas.openxmlformats.org/officeDocument/2006/relationships/hyperlink" Target="https://pubmed.ncbi.nlm.nih.gov/36200952" TargetMode="External"/><Relationship Id="rId138" Type="http://schemas.openxmlformats.org/officeDocument/2006/relationships/hyperlink" Target="https://europepmc.org/abstract/MED/26304846" TargetMode="External"/><Relationship Id="rId345" Type="http://schemas.openxmlformats.org/officeDocument/2006/relationships/hyperlink" Target="https://pubmed.ncbi.nlm.nih.gov/28083870" TargetMode="External"/><Relationship Id="rId552" Type="http://schemas.openxmlformats.org/officeDocument/2006/relationships/hyperlink" Target="https://academic.oup.com/bjd/article-lookup/doi/10.1111/j.1365-2133.2006.07174.x" TargetMode="External"/><Relationship Id="rId1182" Type="http://schemas.openxmlformats.org/officeDocument/2006/relationships/hyperlink" Target="https://pubmed.ncbi.nlm.nih.gov/11032715" TargetMode="External"/><Relationship Id="rId2026" Type="http://schemas.openxmlformats.org/officeDocument/2006/relationships/hyperlink" Target="https://pubmed.ncbi.nlm.nih.gov/27939459" TargetMode="External"/><Relationship Id="rId2233" Type="http://schemas.openxmlformats.org/officeDocument/2006/relationships/hyperlink" Target="https://academic.oup.com/ced/article-lookup/doi/10.1111/j.1365-2230.1995.tb02676.x" TargetMode="External"/><Relationship Id="rId2440" Type="http://schemas.openxmlformats.org/officeDocument/2006/relationships/hyperlink" Target="https://pubmed.ncbi.nlm.nih.gov/16901307" TargetMode="External"/><Relationship Id="rId205" Type="http://schemas.openxmlformats.org/officeDocument/2006/relationships/hyperlink" Target="https://pubmed.ncbi.nlm.nih.gov/16700805" TargetMode="External"/><Relationship Id="rId412" Type="http://schemas.openxmlformats.org/officeDocument/2006/relationships/hyperlink" Target="https://europepmc.org/abstract/MED/10999876" TargetMode="External"/><Relationship Id="rId1042" Type="http://schemas.openxmlformats.org/officeDocument/2006/relationships/hyperlink" Target="https://onlinelibrary.wiley.com/doi/10.1111/cup.13016" TargetMode="External"/><Relationship Id="rId2300" Type="http://schemas.openxmlformats.org/officeDocument/2006/relationships/hyperlink" Target="https://www.bmj.com/lookup/pmidlookup?view=long&amp;pmid=37116906" TargetMode="External"/><Relationship Id="rId4198" Type="http://schemas.openxmlformats.org/officeDocument/2006/relationships/hyperlink" Target="https://pubmed.ncbi.nlm.nih.gov/36480959" TargetMode="External"/><Relationship Id="rId5249" Type="http://schemas.openxmlformats.org/officeDocument/2006/relationships/hyperlink" Target="https://europepmc.org/abstract/MED/17304351" TargetMode="External"/><Relationship Id="rId1999" Type="http://schemas.openxmlformats.org/officeDocument/2006/relationships/hyperlink" Target="https://onlinelibrary.wiley.com/doi/10.1111/ddg.13141_g" TargetMode="External"/><Relationship Id="rId4058" Type="http://schemas.openxmlformats.org/officeDocument/2006/relationships/hyperlink" Target="https://pubmed.ncbi.nlm.nih.gov/36479270" TargetMode="External"/><Relationship Id="rId4265" Type="http://schemas.openxmlformats.org/officeDocument/2006/relationships/hyperlink" Target="https://europepmc.org/abstract/MED/34841728" TargetMode="External"/><Relationship Id="rId4472" Type="http://schemas.openxmlformats.org/officeDocument/2006/relationships/hyperlink" Target="https://pubmed.ncbi.nlm.nih.gov/26566461" TargetMode="External"/><Relationship Id="rId5109" Type="http://schemas.openxmlformats.org/officeDocument/2006/relationships/hyperlink" Target="https://pubmed.ncbi.nlm.nih.gov/17721608" TargetMode="External"/><Relationship Id="rId1859" Type="http://schemas.openxmlformats.org/officeDocument/2006/relationships/hyperlink" Target="https://www.clinicalkey.com/content/playBy/pii?v=S0091-6749(22)00380-3" TargetMode="External"/><Relationship Id="rId3074" Type="http://schemas.openxmlformats.org/officeDocument/2006/relationships/hyperlink" Target="https://pubmed.ncbi.nlm.nih.gov/22229441" TargetMode="External"/><Relationship Id="rId4125" Type="http://schemas.openxmlformats.org/officeDocument/2006/relationships/hyperlink" Target="https://europepmc.org/abstract/MED/33656512" TargetMode="External"/><Relationship Id="rId1719" Type="http://schemas.openxmlformats.org/officeDocument/2006/relationships/hyperlink" Target="https://academic.oup.com/bjd/article-lookup/doi/10.1111/bjd.13787" TargetMode="External"/><Relationship Id="rId1926" Type="http://schemas.openxmlformats.org/officeDocument/2006/relationships/hyperlink" Target="https://pubmed.ncbi.nlm.nih.gov/32944566" TargetMode="External"/><Relationship Id="rId3281" Type="http://schemas.openxmlformats.org/officeDocument/2006/relationships/hyperlink" Target="https://europepmc.org/abstract/MED/35084692" TargetMode="External"/><Relationship Id="rId4332" Type="http://schemas.openxmlformats.org/officeDocument/2006/relationships/hyperlink" Target="https://pubmed.ncbi.nlm.nih.gov/31353293" TargetMode="External"/><Relationship Id="rId2090" Type="http://schemas.openxmlformats.org/officeDocument/2006/relationships/hyperlink" Target="https://pubmed.ncbi.nlm.nih.gov/21840125" TargetMode="External"/><Relationship Id="rId3141" Type="http://schemas.openxmlformats.org/officeDocument/2006/relationships/hyperlink" Target="https://journals.aai.org/jimmunol/article-lookup/doi/10.4049/jimmunol.172.12.7350" TargetMode="External"/><Relationship Id="rId3001" Type="http://schemas.openxmlformats.org/officeDocument/2006/relationships/hyperlink" Target="https://europepmc.org/abstract/MED/29263869" TargetMode="External"/><Relationship Id="rId3958" Type="http://schemas.openxmlformats.org/officeDocument/2006/relationships/hyperlink" Target="https://analyticalsciencejournals.onlinelibrary.wiley.com/doi/10.1002/dta.1944" TargetMode="External"/><Relationship Id="rId879" Type="http://schemas.openxmlformats.org/officeDocument/2006/relationships/hyperlink" Target="https://pubmed.ncbi.nlm.nih.gov/25624302" TargetMode="External"/><Relationship Id="rId2767" Type="http://schemas.openxmlformats.org/officeDocument/2006/relationships/hyperlink" Target="https://www.ncbi.nlm.nih.gov/pmc/articles/pmid/39257995/" TargetMode="External"/><Relationship Id="rId5173" Type="http://schemas.openxmlformats.org/officeDocument/2006/relationships/hyperlink" Target="https://www.ahajournals.org/doi/10.1161/STROKEAHA.107.488866?url_ver=Z39.88-2003&amp;rfr_id=ori:rid:crossref.org&amp;rfr_dat=cr_pub%20%200pubmed" TargetMode="External"/><Relationship Id="rId739" Type="http://schemas.openxmlformats.org/officeDocument/2006/relationships/hyperlink" Target="https://pubmed.ncbi.nlm.nih.gov/38577045" TargetMode="External"/><Relationship Id="rId1369" Type="http://schemas.openxmlformats.org/officeDocument/2006/relationships/hyperlink" Target="https://pubmed.ncbi.nlm.nih.gov/28833021" TargetMode="External"/><Relationship Id="rId1576" Type="http://schemas.openxmlformats.org/officeDocument/2006/relationships/hyperlink" Target="https://pubmed.ncbi.nlm.nih.gov/26708545" TargetMode="External"/><Relationship Id="rId2974" Type="http://schemas.openxmlformats.org/officeDocument/2006/relationships/hyperlink" Target="https://pubmed.ncbi.nlm.nih.gov/29140541" TargetMode="External"/><Relationship Id="rId3818" Type="http://schemas.openxmlformats.org/officeDocument/2006/relationships/hyperlink" Target="https://academic.oup.com/bjd/article-lookup/doi/10.1111/bjd.18544" TargetMode="External"/><Relationship Id="rId5033" Type="http://schemas.openxmlformats.org/officeDocument/2006/relationships/hyperlink" Target="https://pubmed.ncbi.nlm.nih.gov/30345378" TargetMode="External"/><Relationship Id="rId5240" Type="http://schemas.openxmlformats.org/officeDocument/2006/relationships/hyperlink" Target="https://www.pnas.org/doi/10.1073/pnas.0705673104?url_ver=Z39.88-2003&amp;rfr_id=ori:rid:crossref.org&amp;rfr_dat=cr_pub%20%200pubmed" TargetMode="External"/><Relationship Id="rId946" Type="http://schemas.openxmlformats.org/officeDocument/2006/relationships/hyperlink" Target="https://www.clinicalkey.com/content/playBy/pii?v=S0190-9622(21)00819-7" TargetMode="External"/><Relationship Id="rId1229" Type="http://schemas.openxmlformats.org/officeDocument/2006/relationships/hyperlink" Target="https://europepmc.org/abstract/MED/6435798" TargetMode="External"/><Relationship Id="rId1783" Type="http://schemas.openxmlformats.org/officeDocument/2006/relationships/hyperlink" Target="https://linkinghub.elsevier.com/retrieve/pii/S0022-202X(23)03114-7" TargetMode="External"/><Relationship Id="rId1990" Type="http://schemas.openxmlformats.org/officeDocument/2006/relationships/hyperlink" Target="https://pubmed.ncbi.nlm.nih.gov/27861741" TargetMode="External"/><Relationship Id="rId2627" Type="http://schemas.openxmlformats.org/officeDocument/2006/relationships/hyperlink" Target="https://pubmed.ncbi.nlm.nih.gov/37799373" TargetMode="External"/><Relationship Id="rId2834" Type="http://schemas.openxmlformats.org/officeDocument/2006/relationships/hyperlink" Target="https://pubmed.ncbi.nlm.nih.gov/35786403" TargetMode="External"/><Relationship Id="rId5100" Type="http://schemas.openxmlformats.org/officeDocument/2006/relationships/hyperlink" Target="https://pubmed.ncbi.nlm.nih.gov/16470180" TargetMode="External"/><Relationship Id="rId75" Type="http://schemas.openxmlformats.org/officeDocument/2006/relationships/hyperlink" Target="https://pubmed.ncbi.nlm.nih.gov/32212271" TargetMode="External"/><Relationship Id="rId806" Type="http://schemas.openxmlformats.org/officeDocument/2006/relationships/hyperlink" Target="https://europepmc.org/abstract/MED/32895240" TargetMode="External"/><Relationship Id="rId1436" Type="http://schemas.openxmlformats.org/officeDocument/2006/relationships/hyperlink" Target="https://academic.oup.com/bjd/article-lookup/doi/10.1093/bjd/ljae363" TargetMode="External"/><Relationship Id="rId1643" Type="http://schemas.openxmlformats.org/officeDocument/2006/relationships/hyperlink" Target="https://onlinelibrary.wiley.com/doi/10.1111/cea.14025" TargetMode="External"/><Relationship Id="rId1850" Type="http://schemas.openxmlformats.org/officeDocument/2006/relationships/hyperlink" Target="https://pubmed.ncbi.nlm.nih.gov/32717336" TargetMode="External"/><Relationship Id="rId2901" Type="http://schemas.openxmlformats.org/officeDocument/2006/relationships/hyperlink" Target="https://onlinelibrary.wiley.com/doi/10.1111/all.14690" TargetMode="External"/><Relationship Id="rId4799" Type="http://schemas.openxmlformats.org/officeDocument/2006/relationships/hyperlink" Target="https://pubmed.ncbi.nlm.nih.gov/10371108" TargetMode="External"/><Relationship Id="rId1503" Type="http://schemas.openxmlformats.org/officeDocument/2006/relationships/hyperlink" Target="https://pubmed.ncbi.nlm.nih.gov/16487100" TargetMode="External"/><Relationship Id="rId1710" Type="http://schemas.openxmlformats.org/officeDocument/2006/relationships/hyperlink" Target="https://pubmed.ncbi.nlm.nih.gov/27436240" TargetMode="External"/><Relationship Id="rId4659" Type="http://schemas.openxmlformats.org/officeDocument/2006/relationships/hyperlink" Target="https://linkinghub.elsevier.com/retrieve/pii/S0091-6749(05)01532-0" TargetMode="External"/><Relationship Id="rId4866" Type="http://schemas.openxmlformats.org/officeDocument/2006/relationships/hyperlink" Target="https://academic.oup.com/ced/article-lookup/doi/10.1111/ced.13997" TargetMode="External"/><Relationship Id="rId3468" Type="http://schemas.openxmlformats.org/officeDocument/2006/relationships/hyperlink" Target="https://pubmed.ncbi.nlm.nih.gov/22195034" TargetMode="External"/><Relationship Id="rId3675" Type="http://schemas.openxmlformats.org/officeDocument/2006/relationships/hyperlink" Target="https://pubmed.ncbi.nlm.nih.gov/34712052" TargetMode="External"/><Relationship Id="rId3882" Type="http://schemas.openxmlformats.org/officeDocument/2006/relationships/hyperlink" Target="https://www.nature.com/articles/ng.2830" TargetMode="External"/><Relationship Id="rId4519" Type="http://schemas.openxmlformats.org/officeDocument/2006/relationships/hyperlink" Target="https://www.clinicalkey.com/content/playBy/pii?v=S0091-6749(13)00975-5" TargetMode="External"/><Relationship Id="rId4726" Type="http://schemas.openxmlformats.org/officeDocument/2006/relationships/hyperlink" Target="https://pubmed.ncbi.nlm.nih.gov/12372118" TargetMode="External"/><Relationship Id="rId4933" Type="http://schemas.openxmlformats.org/officeDocument/2006/relationships/hyperlink" Target="https://pubmed.ncbi.nlm.nih.gov/21457946" TargetMode="External"/><Relationship Id="rId389" Type="http://schemas.openxmlformats.org/officeDocument/2006/relationships/hyperlink" Target="https://pubmed.ncbi.nlm.nih.gov/23517330" TargetMode="External"/><Relationship Id="rId596" Type="http://schemas.openxmlformats.org/officeDocument/2006/relationships/hyperlink" Target="https://academic.oup.com/ced/article-lookup/doi/10.1046/j.1365-2230.1999.00507.x" TargetMode="External"/><Relationship Id="rId2277" Type="http://schemas.openxmlformats.org/officeDocument/2006/relationships/hyperlink" Target="https://pubmed.ncbi.nlm.nih.gov/38382897" TargetMode="External"/><Relationship Id="rId2484" Type="http://schemas.openxmlformats.org/officeDocument/2006/relationships/hyperlink" Target="https://pubmed.ncbi.nlm.nih.gov/33161575" TargetMode="External"/><Relationship Id="rId2691" Type="http://schemas.openxmlformats.org/officeDocument/2006/relationships/hyperlink" Target="https://academic.oup.com/bjd/article-lookup/doi/10.1111/bjd.12040" TargetMode="External"/><Relationship Id="rId3328" Type="http://schemas.openxmlformats.org/officeDocument/2006/relationships/hyperlink" Target="https://pubmed.ncbi.nlm.nih.gov/30170123" TargetMode="External"/><Relationship Id="rId3535" Type="http://schemas.openxmlformats.org/officeDocument/2006/relationships/hyperlink" Target="https://journals.aai.org/jimmunol/article-lookup/doi/10.4049/jimmunol.176.8.5078" TargetMode="External"/><Relationship Id="rId3742" Type="http://schemas.openxmlformats.org/officeDocument/2006/relationships/hyperlink" Target="https://www.clinicalkey.com/content/playBy/pii?v=S0091-6749(14)01183-X" TargetMode="External"/><Relationship Id="rId249" Type="http://schemas.openxmlformats.org/officeDocument/2006/relationships/hyperlink" Target="https://pubmed.ncbi.nlm.nih.gov/38866021" TargetMode="External"/><Relationship Id="rId456" Type="http://schemas.openxmlformats.org/officeDocument/2006/relationships/hyperlink" Target="https://pubmed.ncbi.nlm.nih.gov/30280421" TargetMode="External"/><Relationship Id="rId663" Type="http://schemas.openxmlformats.org/officeDocument/2006/relationships/hyperlink" Target="https://europepmc.org/abstract/MED/8943647" TargetMode="External"/><Relationship Id="rId870" Type="http://schemas.openxmlformats.org/officeDocument/2006/relationships/hyperlink" Target="https://europepmc.org/abstract/MED/26493457" TargetMode="External"/><Relationship Id="rId1086" Type="http://schemas.openxmlformats.org/officeDocument/2006/relationships/hyperlink" Target="https://pubmed.ncbi.nlm.nih.gov/22992804" TargetMode="External"/><Relationship Id="rId1293" Type="http://schemas.openxmlformats.org/officeDocument/2006/relationships/hyperlink" Target="https://journals.lww.com/00000372-199512000-00004" TargetMode="External"/><Relationship Id="rId2137" Type="http://schemas.openxmlformats.org/officeDocument/2006/relationships/hyperlink" Target="https://access.portico.org/Portico/auView?auId=ark%3A%2F27927%2Fpjbf7k9rh9v" TargetMode="External"/><Relationship Id="rId2344" Type="http://schemas.openxmlformats.org/officeDocument/2006/relationships/hyperlink" Target="https://europepmc.org/abstract/MED/34103309" TargetMode="External"/><Relationship Id="rId2551" Type="http://schemas.openxmlformats.org/officeDocument/2006/relationships/hyperlink" Target="https://europepmc.org/abstract/MED/37799702" TargetMode="External"/><Relationship Id="rId109" Type="http://schemas.openxmlformats.org/officeDocument/2006/relationships/hyperlink" Target="https://pubmed.ncbi.nlm.nih.gov/28301045" TargetMode="External"/><Relationship Id="rId316" Type="http://schemas.openxmlformats.org/officeDocument/2006/relationships/hyperlink" Target="https://europepmc.org/abstract/MED/31111470" TargetMode="External"/><Relationship Id="rId523" Type="http://schemas.openxmlformats.org/officeDocument/2006/relationships/hyperlink" Target="https://onlinelibrary.wiley.com/doi/10.1111/cod.13101" TargetMode="External"/><Relationship Id="rId1153" Type="http://schemas.openxmlformats.org/officeDocument/2006/relationships/hyperlink" Target="https://europepmc.org/abstract/MED/16040888" TargetMode="External"/><Relationship Id="rId2204" Type="http://schemas.openxmlformats.org/officeDocument/2006/relationships/hyperlink" Target="https://pubmed.ncbi.nlm.nih.gov/11145711" TargetMode="External"/><Relationship Id="rId3602" Type="http://schemas.openxmlformats.org/officeDocument/2006/relationships/hyperlink" Target="https://onlinelibrary.wiley.com/doi/10.1111/all.16204" TargetMode="External"/><Relationship Id="rId730" Type="http://schemas.openxmlformats.org/officeDocument/2006/relationships/hyperlink" Target="https://www.clinicalkey.com/content/playBy/pii?v=S1098-3015(24)02861-4" TargetMode="External"/><Relationship Id="rId1013" Type="http://schemas.openxmlformats.org/officeDocument/2006/relationships/hyperlink" Target="https://pubmed.ncbi.nlm.nih.gov/32017015" TargetMode="External"/><Relationship Id="rId1360" Type="http://schemas.openxmlformats.org/officeDocument/2006/relationships/hyperlink" Target="https://linkinghub.elsevier.com/retrieve/pii/S0022-202X(18)32355-8" TargetMode="External"/><Relationship Id="rId2411" Type="http://schemas.openxmlformats.org/officeDocument/2006/relationships/hyperlink" Target="https://pubmed.ncbi.nlm.nih.gov/27753076" TargetMode="External"/><Relationship Id="rId4169" Type="http://schemas.openxmlformats.org/officeDocument/2006/relationships/hyperlink" Target="https://linkinghub.elsevier.com/retrieve/pii/S2589-5370(23)00532-1" TargetMode="External"/><Relationship Id="rId1220" Type="http://schemas.openxmlformats.org/officeDocument/2006/relationships/hyperlink" Target="https://pubmed.ncbi.nlm.nih.gov/3620344" TargetMode="External"/><Relationship Id="rId4376" Type="http://schemas.openxmlformats.org/officeDocument/2006/relationships/hyperlink" Target="https://pubmed.ncbi.nlm.nih.gov/29105786" TargetMode="External"/><Relationship Id="rId4583" Type="http://schemas.openxmlformats.org/officeDocument/2006/relationships/hyperlink" Target="https://onlinelibrary.wiley.com/doi/10.1111/j.1440-1843.2010.01826.x" TargetMode="External"/><Relationship Id="rId4790" Type="http://schemas.openxmlformats.org/officeDocument/2006/relationships/hyperlink" Target="https://onlinelibrary.wiley.com/resolve/openurl?genre=article&amp;sid=nlm:pubmed&amp;issn=0905-6157&amp;date=1999&amp;volume=10&amp;issue=4&amp;spage=258" TargetMode="External"/><Relationship Id="rId3185" Type="http://schemas.openxmlformats.org/officeDocument/2006/relationships/hyperlink" Target="https://europepmc.org/abstract/MED/36629476" TargetMode="External"/><Relationship Id="rId3392" Type="http://schemas.openxmlformats.org/officeDocument/2006/relationships/hyperlink" Target="https://pubmed.ncbi.nlm.nih.gov/26162572" TargetMode="External"/><Relationship Id="rId4029" Type="http://schemas.openxmlformats.org/officeDocument/2006/relationships/hyperlink" Target="https://pubmed.ncbi.nlm.nih.gov/19807427" TargetMode="External"/><Relationship Id="rId4236" Type="http://schemas.openxmlformats.org/officeDocument/2006/relationships/hyperlink" Target="https://pubmed.ncbi.nlm.nih.gov/35000773" TargetMode="External"/><Relationship Id="rId4443" Type="http://schemas.openxmlformats.org/officeDocument/2006/relationships/hyperlink" Target="https://air.unimi.it/handle/2434/466307" TargetMode="External"/><Relationship Id="rId4650" Type="http://schemas.openxmlformats.org/officeDocument/2006/relationships/hyperlink" Target="https://pubmed.ncbi.nlm.nih.gov/16364166" TargetMode="External"/><Relationship Id="rId3045" Type="http://schemas.openxmlformats.org/officeDocument/2006/relationships/hyperlink" Target="https://linkinghub.elsevier.com/retrieve/pii/S1074-7613(14)00243-X" TargetMode="External"/><Relationship Id="rId3252" Type="http://schemas.openxmlformats.org/officeDocument/2006/relationships/hyperlink" Target="https://pubmed.ncbi.nlm.nih.gov/38481382" TargetMode="External"/><Relationship Id="rId4303" Type="http://schemas.openxmlformats.org/officeDocument/2006/relationships/hyperlink" Target="http://www.ama.ba/index.php/ama/article/view/414/pdf" TargetMode="External"/><Relationship Id="rId4510" Type="http://schemas.openxmlformats.org/officeDocument/2006/relationships/hyperlink" Target="https://pubmed.ncbi.nlm.nih.gov/24410781" TargetMode="External"/><Relationship Id="rId173" Type="http://schemas.openxmlformats.org/officeDocument/2006/relationships/hyperlink" Target="https://pubmed.ncbi.nlm.nih.gov/21418285" TargetMode="External"/><Relationship Id="rId380" Type="http://schemas.openxmlformats.org/officeDocument/2006/relationships/hyperlink" Target="https://linkinghub.elsevier.com/retrieve/pii/S0022-202X(15)36511-8" TargetMode="External"/><Relationship Id="rId2061" Type="http://schemas.openxmlformats.org/officeDocument/2006/relationships/hyperlink" Target="https://www.degruyter.com/document/doi/10.1515/cclm-2012-0251" TargetMode="External"/><Relationship Id="rId3112" Type="http://schemas.openxmlformats.org/officeDocument/2006/relationships/hyperlink" Target="https://pubmed.ncbi.nlm.nih.gov/17535236" TargetMode="External"/><Relationship Id="rId240" Type="http://schemas.openxmlformats.org/officeDocument/2006/relationships/hyperlink" Target="https://academic.oup.com/ced/article-lookup/doi/10.1111/j.1365-2230.1994.tb01124.x" TargetMode="External"/><Relationship Id="rId5077" Type="http://schemas.openxmlformats.org/officeDocument/2006/relationships/hyperlink" Target="https://pubmed.ncbi.nlm.nih.gov/16849335" TargetMode="External"/><Relationship Id="rId5284" Type="http://schemas.openxmlformats.org/officeDocument/2006/relationships/hyperlink" Target="https://onlinelibrary.wiley.com/doi/10.1111/dth.13227" TargetMode="External"/><Relationship Id="rId100" Type="http://schemas.openxmlformats.org/officeDocument/2006/relationships/hyperlink" Target="https://academic.oup.com/ced/article-lookup/doi/10.1111/ced.13733" TargetMode="External"/><Relationship Id="rId2878" Type="http://schemas.openxmlformats.org/officeDocument/2006/relationships/hyperlink" Target="https://pubmed.ncbi.nlm.nih.gov/34729569" TargetMode="External"/><Relationship Id="rId3929" Type="http://schemas.openxmlformats.org/officeDocument/2006/relationships/hyperlink" Target="https://pubmed.ncbi.nlm.nih.gov/32909850" TargetMode="External"/><Relationship Id="rId4093" Type="http://schemas.openxmlformats.org/officeDocument/2006/relationships/hyperlink" Target="https://academic.oup.com/ced/article-lookup/doi/10.1111/ced.13377" TargetMode="External"/><Relationship Id="rId5144" Type="http://schemas.openxmlformats.org/officeDocument/2006/relationships/hyperlink" Target="https://pubmed.ncbi.nlm.nih.gov/33314241" TargetMode="External"/><Relationship Id="rId1687" Type="http://schemas.openxmlformats.org/officeDocument/2006/relationships/hyperlink" Target="https://academic.oup.com/bjd/article-lookup/doi/10.1111/bjd.16732" TargetMode="External"/><Relationship Id="rId1894" Type="http://schemas.openxmlformats.org/officeDocument/2006/relationships/hyperlink" Target="https://pubmed.ncbi.nlm.nih.gov/33675531" TargetMode="External"/><Relationship Id="rId2738" Type="http://schemas.openxmlformats.org/officeDocument/2006/relationships/hyperlink" Target="https://pubmed.ncbi.nlm.nih.gov/38819233" TargetMode="External"/><Relationship Id="rId2945" Type="http://schemas.openxmlformats.org/officeDocument/2006/relationships/hyperlink" Target="https://europepmc.org/abstract/MED/33195206" TargetMode="External"/><Relationship Id="rId917" Type="http://schemas.openxmlformats.org/officeDocument/2006/relationships/hyperlink" Target="https://pubmed.ncbi.nlm.nih.gov/16179713" TargetMode="External"/><Relationship Id="rId1547" Type="http://schemas.openxmlformats.org/officeDocument/2006/relationships/hyperlink" Target="https://europepmc.org/abstract/MED/35677924" TargetMode="External"/><Relationship Id="rId1754" Type="http://schemas.openxmlformats.org/officeDocument/2006/relationships/hyperlink" Target="https://pubmed.ncbi.nlm.nih.gov/39142443" TargetMode="External"/><Relationship Id="rId1961" Type="http://schemas.openxmlformats.org/officeDocument/2006/relationships/hyperlink" Target="https://europepmc.org/abstract/MED/30733502" TargetMode="External"/><Relationship Id="rId2805" Type="http://schemas.openxmlformats.org/officeDocument/2006/relationships/hyperlink" Target="https:///www.science.org/doi/10.1126/sciimmunol.add9232?url_ver=Z39.88-2003&amp;rfr_id=ori:rid:crossref.org&amp;rfr_dat=cr_pub%20%200pubmed" TargetMode="External"/><Relationship Id="rId4160" Type="http://schemas.openxmlformats.org/officeDocument/2006/relationships/hyperlink" Target="https://pubmed.ncbi.nlm.nih.gov/38359101" TargetMode="External"/><Relationship Id="rId5004" Type="http://schemas.openxmlformats.org/officeDocument/2006/relationships/hyperlink" Target="https://pubmed.ncbi.nlm.nih.gov/18063831" TargetMode="External"/><Relationship Id="rId5211" Type="http://schemas.openxmlformats.org/officeDocument/2006/relationships/hyperlink" Target="https://europepmc.org/abstract/MED/23437003" TargetMode="External"/><Relationship Id="rId46" Type="http://schemas.openxmlformats.org/officeDocument/2006/relationships/hyperlink" Target="https://academic.oup.com/bjd/article-lookup/doi/10.1111/bjd.20888" TargetMode="External"/><Relationship Id="rId1407" Type="http://schemas.openxmlformats.org/officeDocument/2006/relationships/hyperlink" Target="https://pubmed.ncbi.nlm.nih.gov/29333668" TargetMode="External"/><Relationship Id="rId1614" Type="http://schemas.openxmlformats.org/officeDocument/2006/relationships/hyperlink" Target="https://pubmed.ncbi.nlm.nih.gov/17214732" TargetMode="External"/><Relationship Id="rId1821" Type="http://schemas.openxmlformats.org/officeDocument/2006/relationships/hyperlink" Target="https://europepmc.org/abstract/MED/36445612" TargetMode="External"/><Relationship Id="rId4020" Type="http://schemas.openxmlformats.org/officeDocument/2006/relationships/hyperlink" Target="https://linkinghub.elsevier.com/retrieve/pii/S1470-2118(24)00907-2" TargetMode="External"/><Relationship Id="rId4977" Type="http://schemas.openxmlformats.org/officeDocument/2006/relationships/hyperlink" Target="https://www.ingentaconnect.com/openurl?genre=article&amp;issn=&amp;volume=29&amp;issue=1&amp;spage=71&amp;aulast=Alexander" TargetMode="External"/><Relationship Id="rId3579" Type="http://schemas.openxmlformats.org/officeDocument/2006/relationships/hyperlink" Target="https://europepmc.org/abstract/MED/10999878" TargetMode="External"/><Relationship Id="rId3786" Type="http://schemas.openxmlformats.org/officeDocument/2006/relationships/hyperlink" Target="https://academic.oup.com/bjd/article-lookup/doi/10.1093/bjd/ljac067" TargetMode="External"/><Relationship Id="rId2388" Type="http://schemas.openxmlformats.org/officeDocument/2006/relationships/hyperlink" Target="https://europepmc.org/abstract/MED/30720903" TargetMode="External"/><Relationship Id="rId2595" Type="http://schemas.openxmlformats.org/officeDocument/2006/relationships/hyperlink" Target="https://academic.oup.com/bjd/article-lookup/doi/10.1111/bjd.15942" TargetMode="External"/><Relationship Id="rId3439" Type="http://schemas.openxmlformats.org/officeDocument/2006/relationships/hyperlink" Target="https://linkinghub.elsevier.com/retrieve/pii/S1096-7192(12)00714-7" TargetMode="External"/><Relationship Id="rId3993" Type="http://schemas.openxmlformats.org/officeDocument/2006/relationships/hyperlink" Target="https://pubmed.ncbi.nlm.nih.gov/21914514" TargetMode="External"/><Relationship Id="rId4837" Type="http://schemas.openxmlformats.org/officeDocument/2006/relationships/hyperlink" Target="https://linkinghub.elsevier.com/retrieve/pii/S0091-6749(96)70227-0" TargetMode="External"/><Relationship Id="rId567" Type="http://schemas.openxmlformats.org/officeDocument/2006/relationships/hyperlink" Target="https://pubmed.ncbi.nlm.nih.gov/12492528" TargetMode="External"/><Relationship Id="rId1197" Type="http://schemas.openxmlformats.org/officeDocument/2006/relationships/hyperlink" Target="https://academic.oup.com/bjd/article-lookup/doi/10.1111/j.1365-2133.1995.tb16951.x" TargetMode="External"/><Relationship Id="rId2248" Type="http://schemas.openxmlformats.org/officeDocument/2006/relationships/hyperlink" Target="https://academic.oup.com/ced/article-lookup/doi/10.1093/ced/llae328" TargetMode="External"/><Relationship Id="rId3646" Type="http://schemas.openxmlformats.org/officeDocument/2006/relationships/hyperlink" Target="http://hdl.handle.net/2318/1863583" TargetMode="External"/><Relationship Id="rId3853" Type="http://schemas.openxmlformats.org/officeDocument/2006/relationships/hyperlink" Target="https://pubmed.ncbi.nlm.nih.gov/31877228" TargetMode="External"/><Relationship Id="rId4904" Type="http://schemas.openxmlformats.org/officeDocument/2006/relationships/hyperlink" Target="https://academic.oup.com/ced/article-lookup/doi/10.1111/ced.14414" TargetMode="External"/><Relationship Id="rId774" Type="http://schemas.openxmlformats.org/officeDocument/2006/relationships/hyperlink" Target="https://onlinelibrary.wiley.com/doi/10.1111/cea.14072" TargetMode="External"/><Relationship Id="rId981" Type="http://schemas.openxmlformats.org/officeDocument/2006/relationships/hyperlink" Target="https://pubmed.ncbi.nlm.nih.gov/37925627" TargetMode="External"/><Relationship Id="rId1057" Type="http://schemas.openxmlformats.org/officeDocument/2006/relationships/hyperlink" Target="https://pubmed.ncbi.nlm.nih.gov/27003302" TargetMode="External"/><Relationship Id="rId2455" Type="http://schemas.openxmlformats.org/officeDocument/2006/relationships/hyperlink" Target="https://europepmc.org/abstract/MED/38753887" TargetMode="External"/><Relationship Id="rId2662" Type="http://schemas.openxmlformats.org/officeDocument/2006/relationships/hyperlink" Target="https://pubmed.ncbi.nlm.nih.gov/29412030" TargetMode="External"/><Relationship Id="rId3506" Type="http://schemas.openxmlformats.org/officeDocument/2006/relationships/hyperlink" Target="https://pubmed.ncbi.nlm.nih.gov/18448964" TargetMode="External"/><Relationship Id="rId3713" Type="http://schemas.openxmlformats.org/officeDocument/2006/relationships/hyperlink" Target="https://pubmed.ncbi.nlm.nih.gov/29405462" TargetMode="External"/><Relationship Id="rId3920" Type="http://schemas.openxmlformats.org/officeDocument/2006/relationships/hyperlink" Target="https://europepmc.org/abstract/MED/33925518" TargetMode="External"/><Relationship Id="rId427" Type="http://schemas.openxmlformats.org/officeDocument/2006/relationships/hyperlink" Target="https://academic.oup.com/bjd/article-lookup/doi/10.1093/bjd/ljad193" TargetMode="External"/><Relationship Id="rId634" Type="http://schemas.openxmlformats.org/officeDocument/2006/relationships/hyperlink" Target="https://pubmed.ncbi.nlm.nih.gov/9536411" TargetMode="External"/><Relationship Id="rId841" Type="http://schemas.openxmlformats.org/officeDocument/2006/relationships/hyperlink" Target="https://pubmed.ncbi.nlm.nih.gov/29592930" TargetMode="External"/><Relationship Id="rId1264" Type="http://schemas.openxmlformats.org/officeDocument/2006/relationships/hyperlink" Target="https://pubmed.ncbi.nlm.nih.gov/26860318" TargetMode="External"/><Relationship Id="rId1471" Type="http://schemas.openxmlformats.org/officeDocument/2006/relationships/hyperlink" Target="https://pubmed.ncbi.nlm.nih.gov/39283144" TargetMode="External"/><Relationship Id="rId2108" Type="http://schemas.openxmlformats.org/officeDocument/2006/relationships/hyperlink" Target="https://pubmed.ncbi.nlm.nih.gov/21245842" TargetMode="External"/><Relationship Id="rId2315" Type="http://schemas.openxmlformats.org/officeDocument/2006/relationships/hyperlink" Target="https://pubmed.ncbi.nlm.nih.gov/35615972" TargetMode="External"/><Relationship Id="rId2522" Type="http://schemas.openxmlformats.org/officeDocument/2006/relationships/hyperlink" Target="https://pubmed.ncbi.nlm.nih.gov/26364644" TargetMode="External"/><Relationship Id="rId701" Type="http://schemas.openxmlformats.org/officeDocument/2006/relationships/hyperlink" Target="https://pubmed.ncbi.nlm.nih.gov/33098712" TargetMode="External"/><Relationship Id="rId1124" Type="http://schemas.openxmlformats.org/officeDocument/2006/relationships/hyperlink" Target="https://pubmed.ncbi.nlm.nih.gov/17636342" TargetMode="External"/><Relationship Id="rId1331" Type="http://schemas.openxmlformats.org/officeDocument/2006/relationships/hyperlink" Target="https://pubmed.ncbi.nlm.nih.gov/3444785" TargetMode="External"/><Relationship Id="rId4487" Type="http://schemas.openxmlformats.org/officeDocument/2006/relationships/hyperlink" Target="https://europepmc.org/abstract/MED/25335105" TargetMode="External"/><Relationship Id="rId4694" Type="http://schemas.openxmlformats.org/officeDocument/2006/relationships/hyperlink" Target="https://pubmed.ncbi.nlm.nih.gov/16701643" TargetMode="External"/><Relationship Id="rId3089" Type="http://schemas.openxmlformats.org/officeDocument/2006/relationships/hyperlink" Target="https://karger.com/IAA/article/doi/10.1159/000321829" TargetMode="External"/><Relationship Id="rId3296" Type="http://schemas.openxmlformats.org/officeDocument/2006/relationships/hyperlink" Target="https://pubmed.ncbi.nlm.nih.gov/33011245" TargetMode="External"/><Relationship Id="rId4347" Type="http://schemas.openxmlformats.org/officeDocument/2006/relationships/hyperlink" Target="https://www.atsjournals.org/doi/10.1164/rccm.201810-1956CI?url_ver=Z39.88-2003&amp;rfr_id=ori:rid:crossref.org&amp;rfr_dat=cr_pub%20%200pubmed" TargetMode="External"/><Relationship Id="rId4554" Type="http://schemas.openxmlformats.org/officeDocument/2006/relationships/hyperlink" Target="https://pubmed.ncbi.nlm.nih.gov/22235793" TargetMode="External"/><Relationship Id="rId4761" Type="http://schemas.openxmlformats.org/officeDocument/2006/relationships/hyperlink" Target="https://pubmed.ncbi.nlm.nih.gov/11488664" TargetMode="External"/><Relationship Id="rId3156" Type="http://schemas.openxmlformats.org/officeDocument/2006/relationships/hyperlink" Target="https://pubmed.ncbi.nlm.nih.gov/12213337" TargetMode="External"/><Relationship Id="rId3363" Type="http://schemas.openxmlformats.org/officeDocument/2006/relationships/hyperlink" Target="http://hdl.handle.net/10668/10837" TargetMode="External"/><Relationship Id="rId4207" Type="http://schemas.openxmlformats.org/officeDocument/2006/relationships/hyperlink" Target="https://www.clinicalkey.com/content/playBy/pii?v=S0091-6749(22)01413-0" TargetMode="External"/><Relationship Id="rId4414" Type="http://schemas.openxmlformats.org/officeDocument/2006/relationships/hyperlink" Target="https://pubmed.ncbi.nlm.nih.gov/27871876" TargetMode="External"/><Relationship Id="rId284" Type="http://schemas.openxmlformats.org/officeDocument/2006/relationships/hyperlink" Target="https://linkinghub.elsevier.com/retrieve/pii/S1098-3600(21)05079-6" TargetMode="External"/><Relationship Id="rId491" Type="http://schemas.openxmlformats.org/officeDocument/2006/relationships/hyperlink" Target="https://linkinghub.elsevier.com/retrieve/pii/S0022-1759(09)00260-9" TargetMode="External"/><Relationship Id="rId2172" Type="http://schemas.openxmlformats.org/officeDocument/2006/relationships/hyperlink" Target="https://pubmed.ncbi.nlm.nih.gov/16128538" TargetMode="External"/><Relationship Id="rId3016" Type="http://schemas.openxmlformats.org/officeDocument/2006/relationships/hyperlink" Target="https://pubmed.ncbi.nlm.nih.gov/26299987" TargetMode="External"/><Relationship Id="rId3223" Type="http://schemas.openxmlformats.org/officeDocument/2006/relationships/hyperlink" Target="https://academic.oup.com/bjd/article-lookup/doi/10.1111/bjd.16226" TargetMode="External"/><Relationship Id="rId3570" Type="http://schemas.openxmlformats.org/officeDocument/2006/relationships/hyperlink" Target="https://pubmed.ncbi.nlm.nih.gov/11529907" TargetMode="External"/><Relationship Id="rId4621" Type="http://schemas.openxmlformats.org/officeDocument/2006/relationships/hyperlink" Target="https://www.clinicalkey.com/content/playBy/pii?v=S0091-6749(06)03908-X" TargetMode="External"/><Relationship Id="rId144" Type="http://schemas.openxmlformats.org/officeDocument/2006/relationships/hyperlink" Target="https://journals.sagepub.com/doi/abs/10.1177/2054270415579779?url_ver=Z39.88-2003&amp;rfr_id=ori:rid:crossref.org&amp;rfr_dat=cr_pub%20%200pubmed" TargetMode="External"/><Relationship Id="rId3430" Type="http://schemas.openxmlformats.org/officeDocument/2006/relationships/hyperlink" Target="https://pubmed.ncbi.nlm.nih.gov/23607979" TargetMode="External"/><Relationship Id="rId5188" Type="http://schemas.openxmlformats.org/officeDocument/2006/relationships/hyperlink" Target="https://europepmc.org/abstract/MED/28533558" TargetMode="External"/><Relationship Id="rId351" Type="http://schemas.openxmlformats.org/officeDocument/2006/relationships/hyperlink" Target="https://pubmed.ncbi.nlm.nih.gov/27273472" TargetMode="External"/><Relationship Id="rId2032" Type="http://schemas.openxmlformats.org/officeDocument/2006/relationships/hyperlink" Target="https://pubmed.ncbi.nlm.nih.gov/25905588" TargetMode="External"/><Relationship Id="rId2989" Type="http://schemas.openxmlformats.org/officeDocument/2006/relationships/hyperlink" Target="https:///www.science.org/doi/10.1126/sciimmunol.aan5918?url_ver=Z39.88-2003&amp;rfr_id=ori:rid:crossref.org&amp;rfr_dat=cr_pub%20%200pubmed" TargetMode="External"/><Relationship Id="rId211" Type="http://schemas.openxmlformats.org/officeDocument/2006/relationships/hyperlink" Target="https://pubmed.ncbi.nlm.nih.gov/16503568" TargetMode="External"/><Relationship Id="rId1798" Type="http://schemas.openxmlformats.org/officeDocument/2006/relationships/hyperlink" Target="https://pubmed.ncbi.nlm.nih.gov/37026832" TargetMode="External"/><Relationship Id="rId2849" Type="http://schemas.openxmlformats.org/officeDocument/2006/relationships/hyperlink" Target="https://academic.oup.com/bjd/article-lookup/doi/10.1111/bjd.20892" TargetMode="External"/><Relationship Id="rId5048" Type="http://schemas.openxmlformats.org/officeDocument/2006/relationships/hyperlink" Target="https://pubmed.ncbi.nlm.nih.gov/23437003" TargetMode="External"/><Relationship Id="rId5255" Type="http://schemas.openxmlformats.org/officeDocument/2006/relationships/hyperlink" Target="https://academic.oup.com/ibdjournal/article-abstract/11/9/792/4685902?redirectedFrom=fulltext" TargetMode="External"/><Relationship Id="rId1658" Type="http://schemas.openxmlformats.org/officeDocument/2006/relationships/hyperlink" Target="https://pubmed.ncbi.nlm.nih.gov/33545739" TargetMode="External"/><Relationship Id="rId1865" Type="http://schemas.openxmlformats.org/officeDocument/2006/relationships/hyperlink" Target="https://www.tandfonline.com/doi/full/10.1080/09546634.2021.1886230" TargetMode="External"/><Relationship Id="rId2709" Type="http://schemas.openxmlformats.org/officeDocument/2006/relationships/hyperlink" Target="https://pubmed.ncbi.nlm.nih.gov/16866236" TargetMode="External"/><Relationship Id="rId4064" Type="http://schemas.openxmlformats.org/officeDocument/2006/relationships/hyperlink" Target="https://pubmed.ncbi.nlm.nih.gov/35763379" TargetMode="External"/><Relationship Id="rId4271" Type="http://schemas.openxmlformats.org/officeDocument/2006/relationships/hyperlink" Target="https://onlinelibrary.wiley.com/doi/10.1111/cea.13981" TargetMode="External"/><Relationship Id="rId5115" Type="http://schemas.openxmlformats.org/officeDocument/2006/relationships/hyperlink" Target="https://pubmed.ncbi.nlm.nih.gov/7671431" TargetMode="External"/><Relationship Id="rId1518" Type="http://schemas.openxmlformats.org/officeDocument/2006/relationships/hyperlink" Target="https://jamanetwork.com/journals/jamadermatology/fullarticle/vol/139/pg/1149" TargetMode="External"/><Relationship Id="rId2916" Type="http://schemas.openxmlformats.org/officeDocument/2006/relationships/hyperlink" Target="https://pubmed.ncbi.nlm.nih.gov/34603246" TargetMode="External"/><Relationship Id="rId3080" Type="http://schemas.openxmlformats.org/officeDocument/2006/relationships/hyperlink" Target="https://pubmed.ncbi.nlm.nih.gov/21908874" TargetMode="External"/><Relationship Id="rId4131" Type="http://schemas.openxmlformats.org/officeDocument/2006/relationships/hyperlink" Target="https://europepmc.org/abstract/MED/2001105" TargetMode="External"/><Relationship Id="rId1725" Type="http://schemas.openxmlformats.org/officeDocument/2006/relationships/hyperlink" Target="https://systematicreviewsjournal.biomedcentral.com/articles/10.1186/s13643-015-0041-3" TargetMode="External"/><Relationship Id="rId1932" Type="http://schemas.openxmlformats.org/officeDocument/2006/relationships/hyperlink" Target="https://pubmed.ncbi.nlm.nih.gov/32984059" TargetMode="External"/><Relationship Id="rId17" Type="http://schemas.openxmlformats.org/officeDocument/2006/relationships/hyperlink" Target="https://pubmed.ncbi.nlm.nih.gov/37690707" TargetMode="External"/><Relationship Id="rId3897" Type="http://schemas.openxmlformats.org/officeDocument/2006/relationships/hyperlink" Target="https://pubmed.ncbi.nlm.nih.gov/35000115" TargetMode="External"/><Relationship Id="rId4948" Type="http://schemas.openxmlformats.org/officeDocument/2006/relationships/hyperlink" Target="https://pubmed.ncbi.nlm.nih.gov/39044673" TargetMode="External"/><Relationship Id="rId2499" Type="http://schemas.openxmlformats.org/officeDocument/2006/relationships/hyperlink" Target="https://europepmc.org/abstract/MED/30132823" TargetMode="External"/><Relationship Id="rId3757" Type="http://schemas.openxmlformats.org/officeDocument/2006/relationships/hyperlink" Target="https://pubmed.ncbi.nlm.nih.gov/39157949" TargetMode="External"/><Relationship Id="rId3964" Type="http://schemas.openxmlformats.org/officeDocument/2006/relationships/hyperlink" Target="https://link.springer.com/article/10.1007/s40273-016-0406-z" TargetMode="External"/><Relationship Id="rId4808" Type="http://schemas.openxmlformats.org/officeDocument/2006/relationships/hyperlink" Target="https://pubmed.ncbi.nlm.nih.gov/9930600" TargetMode="External"/><Relationship Id="rId1" Type="http://schemas.openxmlformats.org/officeDocument/2006/relationships/hyperlink" Target="https://pubmed.ncbi.nlm.nih.gov/39348492" TargetMode="External"/><Relationship Id="rId678" Type="http://schemas.openxmlformats.org/officeDocument/2006/relationships/hyperlink" Target="https://academic.oup.com/ced/article-lookup/doi/10.1111/j.1365-2230.1995.tb01313.x" TargetMode="External"/><Relationship Id="rId885" Type="http://schemas.openxmlformats.org/officeDocument/2006/relationships/hyperlink" Target="https://pubmed.ncbi.nlm.nih.gov/25510936" TargetMode="External"/><Relationship Id="rId2359" Type="http://schemas.openxmlformats.org/officeDocument/2006/relationships/hyperlink" Target="https://pubmed.ncbi.nlm.nih.gov/33408215" TargetMode="External"/><Relationship Id="rId2566" Type="http://schemas.openxmlformats.org/officeDocument/2006/relationships/hyperlink" Target="https://pubmed.ncbi.nlm.nih.gov/34221661" TargetMode="External"/><Relationship Id="rId2773" Type="http://schemas.openxmlformats.org/officeDocument/2006/relationships/hyperlink" Target="https://europepmc.org/abstract/MED/38935620" TargetMode="External"/><Relationship Id="rId2980" Type="http://schemas.openxmlformats.org/officeDocument/2006/relationships/hyperlink" Target="https://pubmed.ncbi.nlm.nih.gov/29587679" TargetMode="External"/><Relationship Id="rId3617" Type="http://schemas.openxmlformats.org/officeDocument/2006/relationships/hyperlink" Target="https://pubmed.ncbi.nlm.nih.gov/37815205" TargetMode="External"/><Relationship Id="rId3824" Type="http://schemas.openxmlformats.org/officeDocument/2006/relationships/hyperlink" Target="https://europepmc.org/abstract/MED/28003299" TargetMode="External"/><Relationship Id="rId538" Type="http://schemas.openxmlformats.org/officeDocument/2006/relationships/hyperlink" Target="https://academic.oup.com/ced/article-lookup/doi/10.1111/j.1365-2230.2011.04224.x" TargetMode="External"/><Relationship Id="rId745" Type="http://schemas.openxmlformats.org/officeDocument/2006/relationships/hyperlink" Target="https://pubmed.ncbi.nlm.nih.gov/38154929" TargetMode="External"/><Relationship Id="rId952" Type="http://schemas.openxmlformats.org/officeDocument/2006/relationships/hyperlink" Target="https://ascopubs.org/doi/10.1200/OP.20.00489?url_ver=Z39.88-2003&amp;rfr_id=ori:rid:crossref.org&amp;rfr_dat=cr_pub%20%200pubmed" TargetMode="External"/><Relationship Id="rId1168" Type="http://schemas.openxmlformats.org/officeDocument/2006/relationships/hyperlink" Target="https://pubmed.ncbi.nlm.nih.gov/14962093" TargetMode="External"/><Relationship Id="rId1375" Type="http://schemas.openxmlformats.org/officeDocument/2006/relationships/hyperlink" Target="https://pubmed.ncbi.nlm.nih.gov/22812533" TargetMode="External"/><Relationship Id="rId1582" Type="http://schemas.openxmlformats.org/officeDocument/2006/relationships/hyperlink" Target="https://pubmed.ncbi.nlm.nih.gov/23397951" TargetMode="External"/><Relationship Id="rId2219" Type="http://schemas.openxmlformats.org/officeDocument/2006/relationships/hyperlink" Target="https://onlinelibrary.wiley.com/doi/10.1111/pde.14296" TargetMode="External"/><Relationship Id="rId2426" Type="http://schemas.openxmlformats.org/officeDocument/2006/relationships/hyperlink" Target="https://www.ncbi.nlm.nih.gov/books/NBK284925" TargetMode="External"/><Relationship Id="rId2633" Type="http://schemas.openxmlformats.org/officeDocument/2006/relationships/hyperlink" Target="https://pubmed.ncbi.nlm.nih.gov/35577586" TargetMode="External"/><Relationship Id="rId81" Type="http://schemas.openxmlformats.org/officeDocument/2006/relationships/hyperlink" Target="https://pubmed.ncbi.nlm.nih.gov/31854471" TargetMode="External"/><Relationship Id="rId605" Type="http://schemas.openxmlformats.org/officeDocument/2006/relationships/hyperlink" Target="https://pubmed.ncbi.nlm.nih.gov/10208510" TargetMode="External"/><Relationship Id="rId812" Type="http://schemas.openxmlformats.org/officeDocument/2006/relationships/hyperlink" Target="https://academic.oup.com/bjd/article-lookup/doi/10.1111/bjd.19030" TargetMode="External"/><Relationship Id="rId1028" Type="http://schemas.openxmlformats.org/officeDocument/2006/relationships/hyperlink" Target="https://academic.oup.com/bjd/article-lookup/doi/10.1111/bjd.16697" TargetMode="External"/><Relationship Id="rId1235" Type="http://schemas.openxmlformats.org/officeDocument/2006/relationships/hyperlink" Target="https://europepmc.org/abstract/MED/6778551" TargetMode="External"/><Relationship Id="rId1442" Type="http://schemas.openxmlformats.org/officeDocument/2006/relationships/hyperlink" Target="https://academic.oup.com/bjd/article-lookup/doi/10.1093/bjd/ljad193" TargetMode="External"/><Relationship Id="rId2840" Type="http://schemas.openxmlformats.org/officeDocument/2006/relationships/hyperlink" Target="https://pubmed.ncbi.nlm.nih.gov/35395274" TargetMode="External"/><Relationship Id="rId4598" Type="http://schemas.openxmlformats.org/officeDocument/2006/relationships/hyperlink" Target="https://waojournal.biomedcentral.com/articles/10.1097/WOX.0b013e3181a45f96" TargetMode="External"/><Relationship Id="rId1302" Type="http://schemas.openxmlformats.org/officeDocument/2006/relationships/hyperlink" Target="https://academic.oup.com/bjd/article-lookup/doi/10.1111/j.1365-2133.1994.tb13120.x" TargetMode="External"/><Relationship Id="rId2700" Type="http://schemas.openxmlformats.org/officeDocument/2006/relationships/hyperlink" Target="https://pubmed.ncbi.nlm.nih.gov/17650566" TargetMode="External"/><Relationship Id="rId4458" Type="http://schemas.openxmlformats.org/officeDocument/2006/relationships/hyperlink" Target="https://pubmed.ncbi.nlm.nih.gov/26159408" TargetMode="External"/><Relationship Id="rId3267" Type="http://schemas.openxmlformats.org/officeDocument/2006/relationships/hyperlink" Target="https://linkinghub.elsevier.com/retrieve/pii/S0006-4971(23)00713-9" TargetMode="External"/><Relationship Id="rId4665" Type="http://schemas.openxmlformats.org/officeDocument/2006/relationships/hyperlink" Target="https://onlinelibrary.wiley.com/doi/10.1111/j.1398-9995.2005.00776.x" TargetMode="External"/><Relationship Id="rId4872" Type="http://schemas.openxmlformats.org/officeDocument/2006/relationships/hyperlink" Target="https://linkinghub.elsevier.com/retrieve/pii/S2667-0267(23)00037-1" TargetMode="External"/><Relationship Id="rId188" Type="http://schemas.openxmlformats.org/officeDocument/2006/relationships/hyperlink" Target="https://academic.oup.com/bjd/article-lookup/doi/10.1111/j.1365-2133.2009.09283.x" TargetMode="External"/><Relationship Id="rId395" Type="http://schemas.openxmlformats.org/officeDocument/2006/relationships/hyperlink" Target="https://pubmed.ncbi.nlm.nih.gov/22294043" TargetMode="External"/><Relationship Id="rId2076" Type="http://schemas.openxmlformats.org/officeDocument/2006/relationships/hyperlink" Target="https://pubmed.ncbi.nlm.nih.gov/22067907" TargetMode="External"/><Relationship Id="rId3474" Type="http://schemas.openxmlformats.org/officeDocument/2006/relationships/hyperlink" Target="https://pubmed.ncbi.nlm.nih.gov/20644117" TargetMode="External"/><Relationship Id="rId3681" Type="http://schemas.openxmlformats.org/officeDocument/2006/relationships/hyperlink" Target="https://pubmed.ncbi.nlm.nih.gov/32584441" TargetMode="External"/><Relationship Id="rId4318" Type="http://schemas.openxmlformats.org/officeDocument/2006/relationships/hyperlink" Target="https://pubmed.ncbi.nlm.nih.gov/31558662" TargetMode="External"/><Relationship Id="rId4525" Type="http://schemas.openxmlformats.org/officeDocument/2006/relationships/hyperlink" Target="https://europepmc.org/abstract/MED/23817571" TargetMode="External"/><Relationship Id="rId4732" Type="http://schemas.openxmlformats.org/officeDocument/2006/relationships/hyperlink" Target="https://onlinelibrary.wiley.com/resolve/openurl?genre=article&amp;sid=nlm:pubmed&amp;issn=0905-6157&amp;date=2002&amp;volume=13&amp;issue=4&amp;spage=303" TargetMode="External"/><Relationship Id="rId2283" Type="http://schemas.openxmlformats.org/officeDocument/2006/relationships/hyperlink" Target="https://pubmed.ncbi.nlm.nih.gov/38100896" TargetMode="External"/><Relationship Id="rId2490" Type="http://schemas.openxmlformats.org/officeDocument/2006/relationships/hyperlink" Target="https://pubmed.ncbi.nlm.nih.gov/32478410" TargetMode="External"/><Relationship Id="rId3127" Type="http://schemas.openxmlformats.org/officeDocument/2006/relationships/hyperlink" Target="https://www.clinicalkey.com/content/playBy/pii?v=S0091-6749(06)01592-2" TargetMode="External"/><Relationship Id="rId3334" Type="http://schemas.openxmlformats.org/officeDocument/2006/relationships/hyperlink" Target="https://pubmed.ncbi.nlm.nih.gov/30216434" TargetMode="External"/><Relationship Id="rId3541" Type="http://schemas.openxmlformats.org/officeDocument/2006/relationships/hyperlink" Target="https://www.cambridge.org/core/product/identifier/S0950268805004516/type/journal_article" TargetMode="External"/><Relationship Id="rId255" Type="http://schemas.openxmlformats.org/officeDocument/2006/relationships/hyperlink" Target="https://pubmed.ncbi.nlm.nih.gov/38360177" TargetMode="External"/><Relationship Id="rId462" Type="http://schemas.openxmlformats.org/officeDocument/2006/relationships/hyperlink" Target="https://pubmed.ncbi.nlm.nih.gov/27904184" TargetMode="External"/><Relationship Id="rId1092" Type="http://schemas.openxmlformats.org/officeDocument/2006/relationships/hyperlink" Target="https://pubmed.ncbi.nlm.nih.gov/21339420" TargetMode="External"/><Relationship Id="rId2143" Type="http://schemas.openxmlformats.org/officeDocument/2006/relationships/hyperlink" Target="https://journals.lww.com/00130832-200710000-00002" TargetMode="External"/><Relationship Id="rId2350" Type="http://schemas.openxmlformats.org/officeDocument/2006/relationships/hyperlink" Target="https://spcare.bmj.com/lookup/pmidlookup?view=long&amp;pmid=33775932" TargetMode="External"/><Relationship Id="rId3401" Type="http://schemas.openxmlformats.org/officeDocument/2006/relationships/hyperlink" Target="https://adc.bmj.com/lookup/pmidlookup?view=long&amp;pmid=25809346" TargetMode="External"/><Relationship Id="rId115" Type="http://schemas.openxmlformats.org/officeDocument/2006/relationships/hyperlink" Target="https://pubmed.ncbi.nlm.nih.gov/28796883" TargetMode="External"/><Relationship Id="rId322" Type="http://schemas.openxmlformats.org/officeDocument/2006/relationships/hyperlink" Target="https://onlinelibrary.wiley.com/doi/10.1111/pde.13939" TargetMode="External"/><Relationship Id="rId2003" Type="http://schemas.openxmlformats.org/officeDocument/2006/relationships/hyperlink" Target="https://onlinelibrary.wiley.com/doi/10.1111/ddg.13139_g" TargetMode="External"/><Relationship Id="rId2210" Type="http://schemas.openxmlformats.org/officeDocument/2006/relationships/hyperlink" Target="https://pubmed.ncbi.nlm.nih.gov/7889995" TargetMode="External"/><Relationship Id="rId5159" Type="http://schemas.openxmlformats.org/officeDocument/2006/relationships/hyperlink" Target="https://www.ahajournals.org/doi/abs/10.1161/STROKEAHA.124.047103?url_ver=Z39.88-2003&amp;rfr_id=ori:rid:crossref.org&amp;rfr_dat=cr_pub%20%200pubmed" TargetMode="External"/><Relationship Id="rId4175" Type="http://schemas.openxmlformats.org/officeDocument/2006/relationships/hyperlink" Target="https://onlinelibrary.wiley.com/doi/10.1111/pai.14056" TargetMode="External"/><Relationship Id="rId4382" Type="http://schemas.openxmlformats.org/officeDocument/2006/relationships/hyperlink" Target="https://pubmed.ncbi.nlm.nih.gov/29389732" TargetMode="External"/><Relationship Id="rId5019" Type="http://schemas.openxmlformats.org/officeDocument/2006/relationships/hyperlink" Target="https://pubmed.ncbi.nlm.nih.gov/28533558" TargetMode="External"/><Relationship Id="rId5226" Type="http://schemas.openxmlformats.org/officeDocument/2006/relationships/hyperlink" Target="https://genomemedicine.biomedcentral.com/articles/10.1186/s13073-015-0250-3" TargetMode="External"/><Relationship Id="rId1769" Type="http://schemas.openxmlformats.org/officeDocument/2006/relationships/hyperlink" Target="https://linkinghub.elsevier.com/retrieve/pii/S0022-202X(23)03055-5" TargetMode="External"/><Relationship Id="rId1976" Type="http://schemas.openxmlformats.org/officeDocument/2006/relationships/hyperlink" Target="https://pubmed.ncbi.nlm.nih.gov/28787094" TargetMode="External"/><Relationship Id="rId3191" Type="http://schemas.openxmlformats.org/officeDocument/2006/relationships/hyperlink" Target="https://academic.oup.com/ced/article-lookup/doi/10.1111/ced.14338" TargetMode="External"/><Relationship Id="rId4035" Type="http://schemas.openxmlformats.org/officeDocument/2006/relationships/hyperlink" Target="https://academic.oup.com/ced/article-lookup/doi/10.1111/ced.12703" TargetMode="External"/><Relationship Id="rId4242" Type="http://schemas.openxmlformats.org/officeDocument/2006/relationships/hyperlink" Target="https://pubmed.ncbi.nlm.nih.gov/34942235" TargetMode="External"/><Relationship Id="rId1629" Type="http://schemas.openxmlformats.org/officeDocument/2006/relationships/hyperlink" Target="https://jamanetwork.com/journals/jamadermatology/fullarticle/10.1001/jamadermatol.2022.4211" TargetMode="External"/><Relationship Id="rId1836" Type="http://schemas.openxmlformats.org/officeDocument/2006/relationships/hyperlink" Target="https://pubmed.ncbi.nlm.nih.gov/35346802" TargetMode="External"/><Relationship Id="rId1903" Type="http://schemas.openxmlformats.org/officeDocument/2006/relationships/hyperlink" Target="https://europepmc.org/abstract/MED/34276687" TargetMode="External"/><Relationship Id="rId3051" Type="http://schemas.openxmlformats.org/officeDocument/2006/relationships/hyperlink" Target="https://linkinghub.elsevier.com/retrieve/pii/S0022-1759(13)00360-8" TargetMode="External"/><Relationship Id="rId4102" Type="http://schemas.openxmlformats.org/officeDocument/2006/relationships/hyperlink" Target="https://pubmed.ncbi.nlm.nih.gov/26242635" TargetMode="External"/><Relationship Id="rId3868" Type="http://schemas.openxmlformats.org/officeDocument/2006/relationships/hyperlink" Target="https://www.nature.com/articles/s41588-018-0197-6" TargetMode="External"/><Relationship Id="rId4919" Type="http://schemas.openxmlformats.org/officeDocument/2006/relationships/hyperlink" Target="https://pubmed.ncbi.nlm.nih.gov/31502672" TargetMode="External"/><Relationship Id="rId789" Type="http://schemas.openxmlformats.org/officeDocument/2006/relationships/hyperlink" Target="https://pubmed.ncbi.nlm.nih.gov/34446403" TargetMode="External"/><Relationship Id="rId996" Type="http://schemas.openxmlformats.org/officeDocument/2006/relationships/hyperlink" Target="https://academic.oup.com/bjd/article-lookup/doi/10.1093/bjd/ljac015" TargetMode="External"/><Relationship Id="rId2677" Type="http://schemas.openxmlformats.org/officeDocument/2006/relationships/hyperlink" Target="https://journals.rcni.com/doi/abs/10.7748/ncyp.26.8.25.e539" TargetMode="External"/><Relationship Id="rId2884" Type="http://schemas.openxmlformats.org/officeDocument/2006/relationships/hyperlink" Target="https://pubmed.ncbi.nlm.nih.gov/34161801" TargetMode="External"/><Relationship Id="rId3728" Type="http://schemas.openxmlformats.org/officeDocument/2006/relationships/hyperlink" Target="https://www.clinicalkey.com/content/playBy/pii?v=S2213-2198(16)30666-3" TargetMode="External"/><Relationship Id="rId5083" Type="http://schemas.openxmlformats.org/officeDocument/2006/relationships/hyperlink" Target="https://pubmed.ncbi.nlm.nih.gov/19922466" TargetMode="External"/><Relationship Id="rId5290" Type="http://schemas.openxmlformats.org/officeDocument/2006/relationships/hyperlink" Target="https://academic.oup.com/bjd/article-lookup/doi/10.1111/j.1365-2133.2008.08845.x" TargetMode="External"/><Relationship Id="rId649" Type="http://schemas.openxmlformats.org/officeDocument/2006/relationships/hyperlink" Target="https://academic.oup.com/bjd/article-lookup/doi/10.1046/j.1365-2133.1997.18231928.x" TargetMode="External"/><Relationship Id="rId856" Type="http://schemas.openxmlformats.org/officeDocument/2006/relationships/hyperlink" Target="https://academic.oup.com/ced/article-lookup/doi/10.1111/ced.12982" TargetMode="External"/><Relationship Id="rId1279" Type="http://schemas.openxmlformats.org/officeDocument/2006/relationships/hyperlink" Target="https://adc.bmj.com/lookup/pmidlookup?view=long&amp;pmid=25123404" TargetMode="External"/><Relationship Id="rId1486" Type="http://schemas.openxmlformats.org/officeDocument/2006/relationships/hyperlink" Target="https://academic.oup.com/bjd/article-lookup/doi/10.1111/bjd.21766" TargetMode="External"/><Relationship Id="rId2537" Type="http://schemas.openxmlformats.org/officeDocument/2006/relationships/hyperlink" Target="https://academic.oup.com/bjd/article-lookup/doi/10.1093/bjd/ljae342" TargetMode="External"/><Relationship Id="rId3935" Type="http://schemas.openxmlformats.org/officeDocument/2006/relationships/hyperlink" Target="https://pubmed.ncbi.nlm.nih.gov/31747462" TargetMode="External"/><Relationship Id="rId5150" Type="http://schemas.openxmlformats.org/officeDocument/2006/relationships/hyperlink" Target="https://www.tandfonline.com/doi/full/10.1080/1744666X.2020.1816825" TargetMode="External"/><Relationship Id="rId509" Type="http://schemas.openxmlformats.org/officeDocument/2006/relationships/hyperlink" Target="https://academic.oup.com/bjd/article-lookup/doi/10.1111/bjd.19127" TargetMode="External"/><Relationship Id="rId1139" Type="http://schemas.openxmlformats.org/officeDocument/2006/relationships/hyperlink" Target="https://academic.oup.com/ced/article-lookup/doi/10.1111/j.1365-2230.2006.02241.x" TargetMode="External"/><Relationship Id="rId1346" Type="http://schemas.openxmlformats.org/officeDocument/2006/relationships/hyperlink" Target="https://academic.oup.com/bjd/article-lookup/doi/10.1093/bjd/ljac109" TargetMode="External"/><Relationship Id="rId1693" Type="http://schemas.openxmlformats.org/officeDocument/2006/relationships/hyperlink" Target="https://europepmc.org/abstract/MED/29146642" TargetMode="External"/><Relationship Id="rId2744" Type="http://schemas.openxmlformats.org/officeDocument/2006/relationships/hyperlink" Target="https://pubmed.ncbi.nlm.nih.gov/36971254" TargetMode="External"/><Relationship Id="rId2951" Type="http://schemas.openxmlformats.org/officeDocument/2006/relationships/hyperlink" Target="https://europepmc.org/abstract/MED/33194836" TargetMode="External"/><Relationship Id="rId5010" Type="http://schemas.openxmlformats.org/officeDocument/2006/relationships/hyperlink" Target="https://pubmed.ncbi.nlm.nih.gov/30405682" TargetMode="External"/><Relationship Id="rId716" Type="http://schemas.openxmlformats.org/officeDocument/2006/relationships/hyperlink" Target="https://europepmc.org/abstract/MED/29910594" TargetMode="External"/><Relationship Id="rId923" Type="http://schemas.openxmlformats.org/officeDocument/2006/relationships/hyperlink" Target="https://pubmed.ncbi.nlm.nih.gov/38587051" TargetMode="External"/><Relationship Id="rId1553" Type="http://schemas.openxmlformats.org/officeDocument/2006/relationships/hyperlink" Target="https://europepmc.org/abstract/MED/33937975" TargetMode="External"/><Relationship Id="rId1760" Type="http://schemas.openxmlformats.org/officeDocument/2006/relationships/hyperlink" Target="https://pubmed.ncbi.nlm.nih.gov/38484894" TargetMode="External"/><Relationship Id="rId2604" Type="http://schemas.openxmlformats.org/officeDocument/2006/relationships/hyperlink" Target="https://pubmed.ncbi.nlm.nih.gov/27251427" TargetMode="External"/><Relationship Id="rId2811" Type="http://schemas.openxmlformats.org/officeDocument/2006/relationships/hyperlink" Target="https://www.clinicalkey.com/content/playBy/pii?v=S2214-109X(22)00547-2" TargetMode="External"/><Relationship Id="rId52" Type="http://schemas.openxmlformats.org/officeDocument/2006/relationships/hyperlink" Target="https://europepmc.org/abstract/MED/35663768" TargetMode="External"/><Relationship Id="rId1206" Type="http://schemas.openxmlformats.org/officeDocument/2006/relationships/hyperlink" Target="https://pubmed.ncbi.nlm.nih.gov/8411070" TargetMode="External"/><Relationship Id="rId1413" Type="http://schemas.openxmlformats.org/officeDocument/2006/relationships/hyperlink" Target="https://pubmed.ncbi.nlm.nih.gov/26994263" TargetMode="External"/><Relationship Id="rId1620" Type="http://schemas.openxmlformats.org/officeDocument/2006/relationships/hyperlink" Target="https://pubmed.ncbi.nlm.nih.gov/17147562" TargetMode="External"/><Relationship Id="rId4569" Type="http://schemas.openxmlformats.org/officeDocument/2006/relationships/hyperlink" Target="https://journals.lww.com/00130832-201106000-00012" TargetMode="External"/><Relationship Id="rId4776" Type="http://schemas.openxmlformats.org/officeDocument/2006/relationships/hyperlink" Target="https://www.ncbi.nlm.nih.gov/pmc/articles/pmid/11207646/" TargetMode="External"/><Relationship Id="rId4983" Type="http://schemas.openxmlformats.org/officeDocument/2006/relationships/hyperlink" Target="https://pubmed.ncbi.nlm.nih.gov/30929738" TargetMode="External"/><Relationship Id="rId3378" Type="http://schemas.openxmlformats.org/officeDocument/2006/relationships/hyperlink" Target="https://pubmed.ncbi.nlm.nih.gov/27401342" TargetMode="External"/><Relationship Id="rId3585" Type="http://schemas.openxmlformats.org/officeDocument/2006/relationships/hyperlink" Target="https://europepmc.org/abstract/MED/10817792" TargetMode="External"/><Relationship Id="rId3792" Type="http://schemas.openxmlformats.org/officeDocument/2006/relationships/hyperlink" Target="https://www.tandfonline.com/doi/full/10.1080/10428194.2022.2074989" TargetMode="External"/><Relationship Id="rId4429" Type="http://schemas.openxmlformats.org/officeDocument/2006/relationships/hyperlink" Target="http://hdl.handle.net/10044/1/33194" TargetMode="External"/><Relationship Id="rId4636" Type="http://schemas.openxmlformats.org/officeDocument/2006/relationships/hyperlink" Target="https://pubmed.ncbi.nlm.nih.gov/16384881" TargetMode="External"/><Relationship Id="rId4843" Type="http://schemas.openxmlformats.org/officeDocument/2006/relationships/hyperlink" Target="https://pubmed.ncbi.nlm.nih.gov/7600376" TargetMode="External"/><Relationship Id="rId299" Type="http://schemas.openxmlformats.org/officeDocument/2006/relationships/hyperlink" Target="https://pubmed.ncbi.nlm.nih.gov/32271937" TargetMode="External"/><Relationship Id="rId2187" Type="http://schemas.openxmlformats.org/officeDocument/2006/relationships/hyperlink" Target="https://pubmed.ncbi.nlm.nih.gov/14623706" TargetMode="External"/><Relationship Id="rId2394" Type="http://schemas.openxmlformats.org/officeDocument/2006/relationships/hyperlink" Target="https://researchinvolvement.biomedcentral.com/articles/10.1186/s40900-019-0169-8" TargetMode="External"/><Relationship Id="rId3238" Type="http://schemas.openxmlformats.org/officeDocument/2006/relationships/hyperlink" Target="https://pubmed.ncbi.nlm.nih.gov/25927828" TargetMode="External"/><Relationship Id="rId3445" Type="http://schemas.openxmlformats.org/officeDocument/2006/relationships/hyperlink" Target="https://linkinghub.elsevier.com/retrieve/pii/S0006-4971(20)49838-6" TargetMode="External"/><Relationship Id="rId3652" Type="http://schemas.openxmlformats.org/officeDocument/2006/relationships/hyperlink" Target="https://onlinelibrary.wiley.com/doi/10.1111/pai.13739" TargetMode="External"/><Relationship Id="rId4703" Type="http://schemas.openxmlformats.org/officeDocument/2006/relationships/hyperlink" Target="https://pubmed.ncbi.nlm.nih.gov/16113420" TargetMode="External"/><Relationship Id="rId159" Type="http://schemas.openxmlformats.org/officeDocument/2006/relationships/hyperlink" Target="https://pubmed.ncbi.nlm.nih.gov/22607468" TargetMode="External"/><Relationship Id="rId366" Type="http://schemas.openxmlformats.org/officeDocument/2006/relationships/hyperlink" Target="https://europepmc.org/abstract/MED/26286459" TargetMode="External"/><Relationship Id="rId573" Type="http://schemas.openxmlformats.org/officeDocument/2006/relationships/hyperlink" Target="https://pubmed.ncbi.nlm.nih.gov/11903260" TargetMode="External"/><Relationship Id="rId780" Type="http://schemas.openxmlformats.org/officeDocument/2006/relationships/hyperlink" Target="https://onlinelibrary.wiley.com/doi/10.1111/cea.14030" TargetMode="External"/><Relationship Id="rId2047" Type="http://schemas.openxmlformats.org/officeDocument/2006/relationships/hyperlink" Target="https://www.ncbi.nlm.nih.gov/books/NBK200911" TargetMode="External"/><Relationship Id="rId2254" Type="http://schemas.openxmlformats.org/officeDocument/2006/relationships/hyperlink" Target="http://bjgpopen.org/lookup/pmidlookup?view=long&amp;pmid=38272494" TargetMode="External"/><Relationship Id="rId2461" Type="http://schemas.openxmlformats.org/officeDocument/2006/relationships/hyperlink" Target="https://linkinghub.elsevier.com/retrieve/pii/S2667-0267(23)00062-0" TargetMode="External"/><Relationship Id="rId3305" Type="http://schemas.openxmlformats.org/officeDocument/2006/relationships/hyperlink" Target="https://onlinelibrary.wiley.com/doi/10.1002/pbc.28354" TargetMode="External"/><Relationship Id="rId3512" Type="http://schemas.openxmlformats.org/officeDocument/2006/relationships/hyperlink" Target="https://pubmed.ncbi.nlm.nih.gov/18163488" TargetMode="External"/><Relationship Id="rId4910" Type="http://schemas.openxmlformats.org/officeDocument/2006/relationships/hyperlink" Target="https://academic.oup.com/ced/article-lookup/doi/10.1111/ced.14372" TargetMode="External"/><Relationship Id="rId226" Type="http://schemas.openxmlformats.org/officeDocument/2006/relationships/hyperlink" Target="https://onlinelibrary.wiley.com/resolve/openurl?genre=article&amp;sid=nlm:pubmed&amp;issn=0011-9059&amp;date=1997&amp;volume=36&amp;issue=7&amp;spage=552" TargetMode="External"/><Relationship Id="rId433" Type="http://schemas.openxmlformats.org/officeDocument/2006/relationships/hyperlink" Target="https://europepmc.org/abstract/MED/35797001" TargetMode="External"/><Relationship Id="rId1063" Type="http://schemas.openxmlformats.org/officeDocument/2006/relationships/hyperlink" Target="https://pubmed.ncbi.nlm.nih.gov/27904185" TargetMode="External"/><Relationship Id="rId1270" Type="http://schemas.openxmlformats.org/officeDocument/2006/relationships/hyperlink" Target="https://pubmed.ncbi.nlm.nih.gov/25549666" TargetMode="External"/><Relationship Id="rId2114" Type="http://schemas.openxmlformats.org/officeDocument/2006/relationships/hyperlink" Target="https://pubmed.ncbi.nlm.nih.gov/20889562" TargetMode="External"/><Relationship Id="rId640" Type="http://schemas.openxmlformats.org/officeDocument/2006/relationships/hyperlink" Target="https://pubmed.ncbi.nlm.nih.gov/9604455" TargetMode="External"/><Relationship Id="rId2321" Type="http://schemas.openxmlformats.org/officeDocument/2006/relationships/hyperlink" Target="https://pubmed.ncbi.nlm.nih.gov/35606161" TargetMode="External"/><Relationship Id="rId4079" Type="http://schemas.openxmlformats.org/officeDocument/2006/relationships/hyperlink" Target="https://europepmc.org/abstract/MED/32927498" TargetMode="External"/><Relationship Id="rId4286" Type="http://schemas.openxmlformats.org/officeDocument/2006/relationships/hyperlink" Target="https://pubmed.ncbi.nlm.nih.gov/32512619" TargetMode="External"/><Relationship Id="rId500" Type="http://schemas.openxmlformats.org/officeDocument/2006/relationships/hyperlink" Target="https://pubmed.ncbi.nlm.nih.gov/36601816" TargetMode="External"/><Relationship Id="rId1130" Type="http://schemas.openxmlformats.org/officeDocument/2006/relationships/hyperlink" Target="https://pubmed.ncbi.nlm.nih.gov/17431922" TargetMode="External"/><Relationship Id="rId4493" Type="http://schemas.openxmlformats.org/officeDocument/2006/relationships/hyperlink" Target="https://www.clinicalkey.com/content/playBy/pii?v=S2213-2600(14)70096-7" TargetMode="External"/><Relationship Id="rId1947" Type="http://schemas.openxmlformats.org/officeDocument/2006/relationships/hyperlink" Target="https://onlinelibrary.wiley.com/doi/10.1111/jdv.15771" TargetMode="External"/><Relationship Id="rId3095" Type="http://schemas.openxmlformats.org/officeDocument/2006/relationships/hyperlink" Target="https://academic.oup.com/bjd/article-lookup/doi/10.1111/j.1365-2133.2010.09866.x" TargetMode="External"/><Relationship Id="rId4146" Type="http://schemas.openxmlformats.org/officeDocument/2006/relationships/hyperlink" Target="https://pubmed.ncbi.nlm.nih.gov/38494094" TargetMode="External"/><Relationship Id="rId4353" Type="http://schemas.openxmlformats.org/officeDocument/2006/relationships/hyperlink" Target="https://europepmc.org/abstract/MED/31275909" TargetMode="External"/><Relationship Id="rId4560" Type="http://schemas.openxmlformats.org/officeDocument/2006/relationships/hyperlink" Target="https://pubmed.ncbi.nlm.nih.gov/22197932" TargetMode="External"/><Relationship Id="rId1807" Type="http://schemas.openxmlformats.org/officeDocument/2006/relationships/hyperlink" Target="https://europepmc.org/abstract/MED/37627103" TargetMode="External"/><Relationship Id="rId3162" Type="http://schemas.openxmlformats.org/officeDocument/2006/relationships/hyperlink" Target="https://pubmed.ncbi.nlm.nih.gov/11920616" TargetMode="External"/><Relationship Id="rId4006" Type="http://schemas.openxmlformats.org/officeDocument/2006/relationships/hyperlink" Target="https://www.clinicalkey.com/content/playBy/pii?v=S1098-3015(10)60666-3" TargetMode="External"/><Relationship Id="rId4213" Type="http://schemas.openxmlformats.org/officeDocument/2006/relationships/hyperlink" Target="https://www.atsjournals.org/doi/10.1164/rccm.202110-2418OC?url_ver=Z39.88-2003&amp;rfr_id=ori:rid:crossref.org&amp;rfr_dat=cr_pub%20%200pubmed" TargetMode="External"/><Relationship Id="rId4420" Type="http://schemas.openxmlformats.org/officeDocument/2006/relationships/hyperlink" Target="https://pubmed.ncbi.nlm.nih.gov/28239450" TargetMode="External"/><Relationship Id="rId290" Type="http://schemas.openxmlformats.org/officeDocument/2006/relationships/hyperlink" Target="https://europepmc.org/abstract/MED/33180982" TargetMode="External"/><Relationship Id="rId3022" Type="http://schemas.openxmlformats.org/officeDocument/2006/relationships/hyperlink" Target="https://pubmed.ncbi.nlm.nih.gov/26605298" TargetMode="External"/><Relationship Id="rId150" Type="http://schemas.openxmlformats.org/officeDocument/2006/relationships/hyperlink" Target="https://academic.oup.com/ced/article-lookup/doi/10.1111/ced.12273" TargetMode="External"/><Relationship Id="rId3979" Type="http://schemas.openxmlformats.org/officeDocument/2006/relationships/hyperlink" Target="https://pubmed.ncbi.nlm.nih.gov/24933633" TargetMode="External"/><Relationship Id="rId5194" Type="http://schemas.openxmlformats.org/officeDocument/2006/relationships/hyperlink" Target="https://europepmc.org/abstract/MED/28832619" TargetMode="External"/><Relationship Id="rId2788" Type="http://schemas.openxmlformats.org/officeDocument/2006/relationships/hyperlink" Target="https://pubmed.ncbi.nlm.nih.gov/38585273" TargetMode="External"/><Relationship Id="rId2995" Type="http://schemas.openxmlformats.org/officeDocument/2006/relationships/hyperlink" Target="https://europepmc.org/abstract/MED/28615416" TargetMode="External"/><Relationship Id="rId3839" Type="http://schemas.openxmlformats.org/officeDocument/2006/relationships/hyperlink" Target="https://pubmed.ncbi.nlm.nih.gov/37794016" TargetMode="External"/><Relationship Id="rId5054" Type="http://schemas.openxmlformats.org/officeDocument/2006/relationships/hyperlink" Target="https://pubmed.ncbi.nlm.nih.gov/29883787" TargetMode="External"/><Relationship Id="rId967" Type="http://schemas.openxmlformats.org/officeDocument/2006/relationships/hyperlink" Target="https://pubmed.ncbi.nlm.nih.gov/26833523" TargetMode="External"/><Relationship Id="rId1597" Type="http://schemas.openxmlformats.org/officeDocument/2006/relationships/hyperlink" Target="https://academic.oup.com/ced/article-lookup/doi/10.1111/j.1365-2230.2010.03792.x" TargetMode="External"/><Relationship Id="rId2648" Type="http://schemas.openxmlformats.org/officeDocument/2006/relationships/hyperlink" Target="https://europepmc.org/abstract/MED/33408215" TargetMode="External"/><Relationship Id="rId2855" Type="http://schemas.openxmlformats.org/officeDocument/2006/relationships/hyperlink" Target="https://linkinghub.elsevier.com/retrieve/pii/S0166-0934(21)00313-X" TargetMode="External"/><Relationship Id="rId3906" Type="http://schemas.openxmlformats.org/officeDocument/2006/relationships/hyperlink" Target="https://www.nature.com/articles/s41371-021-00514-7" TargetMode="External"/><Relationship Id="rId5261" Type="http://schemas.openxmlformats.org/officeDocument/2006/relationships/hyperlink" Target="https://linkinghub.elsevier.com/retrieve/pii/S0021-9258(19)71088-6" TargetMode="External"/><Relationship Id="rId96" Type="http://schemas.openxmlformats.org/officeDocument/2006/relationships/hyperlink" Target="https://academic.oup.com/bjd/article-lookup/doi/10.1111/bjd.17613" TargetMode="External"/><Relationship Id="rId827" Type="http://schemas.openxmlformats.org/officeDocument/2006/relationships/hyperlink" Target="https://pubmed.ncbi.nlm.nih.gov/30771093" TargetMode="External"/><Relationship Id="rId1457" Type="http://schemas.openxmlformats.org/officeDocument/2006/relationships/hyperlink" Target="https://pubmed.ncbi.nlm.nih.gov/22486762" TargetMode="External"/><Relationship Id="rId1664" Type="http://schemas.openxmlformats.org/officeDocument/2006/relationships/hyperlink" Target="https://pubmed.ncbi.nlm.nih.gov/31794074" TargetMode="External"/><Relationship Id="rId1871" Type="http://schemas.openxmlformats.org/officeDocument/2006/relationships/hyperlink" Target="https://europepmc.org/abstract/MED/35582626" TargetMode="External"/><Relationship Id="rId2508" Type="http://schemas.openxmlformats.org/officeDocument/2006/relationships/hyperlink" Target="https://pubmed.ncbi.nlm.nih.gov/27931974" TargetMode="External"/><Relationship Id="rId2715" Type="http://schemas.openxmlformats.org/officeDocument/2006/relationships/hyperlink" Target="https://pubmed.ncbi.nlm.nih.gov/15819360" TargetMode="External"/><Relationship Id="rId2922" Type="http://schemas.openxmlformats.org/officeDocument/2006/relationships/hyperlink" Target="https://pubmed.ncbi.nlm.nih.gov/33544746" TargetMode="External"/><Relationship Id="rId4070" Type="http://schemas.openxmlformats.org/officeDocument/2006/relationships/hyperlink" Target="https://pubmed.ncbi.nlm.nih.gov/37658936" TargetMode="External"/><Relationship Id="rId5121" Type="http://schemas.openxmlformats.org/officeDocument/2006/relationships/hyperlink" Target="https://pubmed.ncbi.nlm.nih.gov/19575756" TargetMode="External"/><Relationship Id="rId1317" Type="http://schemas.openxmlformats.org/officeDocument/2006/relationships/hyperlink" Target="https://pubmed.ncbi.nlm.nih.gov/1745630" TargetMode="External"/><Relationship Id="rId1524" Type="http://schemas.openxmlformats.org/officeDocument/2006/relationships/hyperlink" Target="https://pubmed.ncbi.nlm.nih.gov/37907324" TargetMode="External"/><Relationship Id="rId1731" Type="http://schemas.openxmlformats.org/officeDocument/2006/relationships/hyperlink" Target="https://www.clinicalkey.com/content/playBy/pii?v=S0091-6749(14)01047-1" TargetMode="External"/><Relationship Id="rId4887" Type="http://schemas.openxmlformats.org/officeDocument/2006/relationships/hyperlink" Target="https://pubmed.ncbi.nlm.nih.gov/34080217" TargetMode="External"/><Relationship Id="rId23" Type="http://schemas.openxmlformats.org/officeDocument/2006/relationships/hyperlink" Target="https://pubmed.ncbi.nlm.nih.gov/37477146" TargetMode="External"/><Relationship Id="rId3489" Type="http://schemas.openxmlformats.org/officeDocument/2006/relationships/hyperlink" Target="http://hdl.handle.net/2027.42/64904" TargetMode="External"/><Relationship Id="rId3696" Type="http://schemas.openxmlformats.org/officeDocument/2006/relationships/hyperlink" Target="https://www.clinicalkey.com/content/playBy/pii?v=S0091-6749(20)30196-2" TargetMode="External"/><Relationship Id="rId4747" Type="http://schemas.openxmlformats.org/officeDocument/2006/relationships/hyperlink" Target="https://pubmed.ncbi.nlm.nih.gov/11817666" TargetMode="External"/><Relationship Id="rId2298" Type="http://schemas.openxmlformats.org/officeDocument/2006/relationships/hyperlink" Target="https://europepmc.org/abstract/MED/36927724" TargetMode="External"/><Relationship Id="rId3349" Type="http://schemas.openxmlformats.org/officeDocument/2006/relationships/hyperlink" Target="https://www.ncbi.nlm.nih.gov/pmc/articles/pmid/29878323/" TargetMode="External"/><Relationship Id="rId3556" Type="http://schemas.openxmlformats.org/officeDocument/2006/relationships/hyperlink" Target="https://pubmed.ncbi.nlm.nih.gov/13679820" TargetMode="External"/><Relationship Id="rId4954" Type="http://schemas.openxmlformats.org/officeDocument/2006/relationships/hyperlink" Target="https://pubmed.ncbi.nlm.nih.gov/35571456" TargetMode="External"/><Relationship Id="rId477" Type="http://schemas.openxmlformats.org/officeDocument/2006/relationships/hyperlink" Target="https://onlinelibrary.wiley.com/doi/10.1111/j.1600-0625.2011.01412.x" TargetMode="External"/><Relationship Id="rId684" Type="http://schemas.openxmlformats.org/officeDocument/2006/relationships/hyperlink" Target="https://academic.oup.com/bjd/article-lookup/doi/10.1111/j.1365-2133.1994.tb08482.x" TargetMode="External"/><Relationship Id="rId2158" Type="http://schemas.openxmlformats.org/officeDocument/2006/relationships/hyperlink" Target="https://pubmed.ncbi.nlm.nih.gov/16815153" TargetMode="External"/><Relationship Id="rId2365" Type="http://schemas.openxmlformats.org/officeDocument/2006/relationships/hyperlink" Target="https://pubmed.ncbi.nlm.nih.gov/34270606" TargetMode="External"/><Relationship Id="rId3209" Type="http://schemas.openxmlformats.org/officeDocument/2006/relationships/hyperlink" Target="https://academic.oup.com/bjd/article-lookup/doi/10.1093/bjd/ljae363" TargetMode="External"/><Relationship Id="rId3763" Type="http://schemas.openxmlformats.org/officeDocument/2006/relationships/hyperlink" Target="https://pubmed.ncbi.nlm.nih.gov/38316467" TargetMode="External"/><Relationship Id="rId3970" Type="http://schemas.openxmlformats.org/officeDocument/2006/relationships/hyperlink" Target="https://bmcinfectdis.biomedcentral.com/articles/10.1186/s12879-015-1208-1" TargetMode="External"/><Relationship Id="rId4607" Type="http://schemas.openxmlformats.org/officeDocument/2006/relationships/hyperlink" Target="https://onlinelibrary.wiley.com/doi/10.1111/j.1398-9995.2008.01715.x" TargetMode="External"/><Relationship Id="rId4814" Type="http://schemas.openxmlformats.org/officeDocument/2006/relationships/hyperlink" Target="https://pubmed.ncbi.nlm.nih.gov/9689342" TargetMode="External"/><Relationship Id="rId337" Type="http://schemas.openxmlformats.org/officeDocument/2006/relationships/hyperlink" Target="https://pubmed.ncbi.nlm.nih.gov/29575076" TargetMode="External"/><Relationship Id="rId891" Type="http://schemas.openxmlformats.org/officeDocument/2006/relationships/hyperlink" Target="https://pubmed.ncbi.nlm.nih.gov/23778276" TargetMode="External"/><Relationship Id="rId2018" Type="http://schemas.openxmlformats.org/officeDocument/2006/relationships/hyperlink" Target="https://pubmed.ncbi.nlm.nih.gov/27212086" TargetMode="External"/><Relationship Id="rId2572" Type="http://schemas.openxmlformats.org/officeDocument/2006/relationships/hyperlink" Target="https://pubmed.ncbi.nlm.nih.gov/33108015" TargetMode="External"/><Relationship Id="rId3416" Type="http://schemas.openxmlformats.org/officeDocument/2006/relationships/hyperlink" Target="https://pubmed.ncbi.nlm.nih.gov/24035158" TargetMode="External"/><Relationship Id="rId3623" Type="http://schemas.openxmlformats.org/officeDocument/2006/relationships/hyperlink" Target="https://pubmed.ncbi.nlm.nih.gov/36871575" TargetMode="External"/><Relationship Id="rId3830" Type="http://schemas.openxmlformats.org/officeDocument/2006/relationships/hyperlink" Target="https://www.ingentaconnect.com/openurl?genre=article&amp;issn=1528-4050&amp;volume=24&amp;issue=5&amp;spage=409&amp;aulast=Paternoster" TargetMode="External"/><Relationship Id="rId544" Type="http://schemas.openxmlformats.org/officeDocument/2006/relationships/hyperlink" Target="https://academic.oup.com/ced/article-lookup/doi/10.1111/j.1365-2230.2010.03790.x" TargetMode="External"/><Relationship Id="rId751" Type="http://schemas.openxmlformats.org/officeDocument/2006/relationships/hyperlink" Target="https://pubmed.ncbi.nlm.nih.gov/37075240" TargetMode="External"/><Relationship Id="rId1174" Type="http://schemas.openxmlformats.org/officeDocument/2006/relationships/hyperlink" Target="https://pubmed.ncbi.nlm.nih.gov/12174120" TargetMode="External"/><Relationship Id="rId1381" Type="http://schemas.openxmlformats.org/officeDocument/2006/relationships/hyperlink" Target="https://pubmed.ncbi.nlm.nih.gov/23796819" TargetMode="External"/><Relationship Id="rId2225" Type="http://schemas.openxmlformats.org/officeDocument/2006/relationships/hyperlink" Target="https://www.tandfonline.com/doi/full/10.3109/09546634.2015.1031632" TargetMode="External"/><Relationship Id="rId2432" Type="http://schemas.openxmlformats.org/officeDocument/2006/relationships/hyperlink" Target="https://bmcpediatr.biomedcentral.com/articles/10.1186/1471-2431-14-63" TargetMode="External"/><Relationship Id="rId404" Type="http://schemas.openxmlformats.org/officeDocument/2006/relationships/hyperlink" Target="https://academic.oup.com/bjd/article-lookup/doi/10.1111/j.1365-2133.2008.08849.x" TargetMode="External"/><Relationship Id="rId611" Type="http://schemas.openxmlformats.org/officeDocument/2006/relationships/hyperlink" Target="https://academic.oup.com/ced/article-lookup/doi/10.1046/j.1365-2230.1999.00421.x" TargetMode="External"/><Relationship Id="rId1034" Type="http://schemas.openxmlformats.org/officeDocument/2006/relationships/hyperlink" Target="https://academic.oup.com/bjd/article-lookup/doi/10.1111/bjd.16695" TargetMode="External"/><Relationship Id="rId1241" Type="http://schemas.openxmlformats.org/officeDocument/2006/relationships/hyperlink" Target="https://www.clinicalkey.com/content/playBy/pii?v=S1748-6815(20)30634-3" TargetMode="External"/><Relationship Id="rId4397" Type="http://schemas.openxmlformats.org/officeDocument/2006/relationships/hyperlink" Target="https://europepmc.org/abstract/MED/30191183" TargetMode="External"/><Relationship Id="rId1101" Type="http://schemas.openxmlformats.org/officeDocument/2006/relationships/hyperlink" Target="https://onlinelibrary.wiley.com/doi/10.1111/j.1525-1470.2010.01339.x" TargetMode="External"/><Relationship Id="rId4257" Type="http://schemas.openxmlformats.org/officeDocument/2006/relationships/hyperlink" Target="https://linkinghub.elsevier.com/retrieve/pii/S1939-4551(21)00111-3" TargetMode="External"/><Relationship Id="rId4464" Type="http://schemas.openxmlformats.org/officeDocument/2006/relationships/hyperlink" Target="https://pubmed.ncbi.nlm.nih.gov/25323237" TargetMode="External"/><Relationship Id="rId4671" Type="http://schemas.openxmlformats.org/officeDocument/2006/relationships/hyperlink" Target="https://pubmed.ncbi.nlm.nih.gov/15842960" TargetMode="External"/><Relationship Id="rId3066" Type="http://schemas.openxmlformats.org/officeDocument/2006/relationships/hyperlink" Target="https://pubmed.ncbi.nlm.nih.gov/23284056" TargetMode="External"/><Relationship Id="rId3273" Type="http://schemas.openxmlformats.org/officeDocument/2006/relationships/hyperlink" Target="https://www.tandfonline.com/doi/full/10.1080/14760584.2023.2161519" TargetMode="External"/><Relationship Id="rId3480" Type="http://schemas.openxmlformats.org/officeDocument/2006/relationships/hyperlink" Target="https://pubmed.ncbi.nlm.nih.gov/20047980" TargetMode="External"/><Relationship Id="rId4117" Type="http://schemas.openxmlformats.org/officeDocument/2006/relationships/hyperlink" Target="https://karger.com/IAA/article/doi/10.1159/000321829" TargetMode="External"/><Relationship Id="rId4324" Type="http://schemas.openxmlformats.org/officeDocument/2006/relationships/hyperlink" Target="https://pubmed.ncbi.nlm.nih.gov/31504550" TargetMode="External"/><Relationship Id="rId4531" Type="http://schemas.openxmlformats.org/officeDocument/2006/relationships/hyperlink" Target="https://journals.lww.com/00130832-201304000-00009" TargetMode="External"/><Relationship Id="rId194" Type="http://schemas.openxmlformats.org/officeDocument/2006/relationships/hyperlink" Target="https://journals.sagepub.com/doi/10.1258/jrsm.2008.080337?url_ver=Z39.88-2003&amp;rfr_id=ori:rid:crossref.org&amp;rfr_dat=cr_pub%20%200pubmed" TargetMode="External"/><Relationship Id="rId1918" Type="http://schemas.openxmlformats.org/officeDocument/2006/relationships/hyperlink" Target="https://pubmed.ncbi.nlm.nih.gov/31120382" TargetMode="External"/><Relationship Id="rId2082" Type="http://schemas.openxmlformats.org/officeDocument/2006/relationships/hyperlink" Target="https://pubmed.ncbi.nlm.nih.gov/22076328" TargetMode="External"/><Relationship Id="rId3133" Type="http://schemas.openxmlformats.org/officeDocument/2006/relationships/hyperlink" Target="https://academic.oup.com/ced/article-lookup/doi/10.1111/j.1365-2230.2006.02172.x" TargetMode="External"/><Relationship Id="rId261" Type="http://schemas.openxmlformats.org/officeDocument/2006/relationships/hyperlink" Target="https://pubmed.ncbi.nlm.nih.gov/37295492" TargetMode="External"/><Relationship Id="rId3340" Type="http://schemas.openxmlformats.org/officeDocument/2006/relationships/hyperlink" Target="https://pubmed.ncbi.nlm.nih.gov/29729943" TargetMode="External"/><Relationship Id="rId5098" Type="http://schemas.openxmlformats.org/officeDocument/2006/relationships/hyperlink" Target="https://pubmed.ncbi.nlm.nih.gov/15545995" TargetMode="External"/><Relationship Id="rId2899" Type="http://schemas.openxmlformats.org/officeDocument/2006/relationships/hyperlink" Target="https://europepmc.org/abstract/MED/33824342" TargetMode="External"/><Relationship Id="rId3200" Type="http://schemas.openxmlformats.org/officeDocument/2006/relationships/hyperlink" Target="https://pubmed.ncbi.nlm.nih.gov/28665169" TargetMode="External"/><Relationship Id="rId121" Type="http://schemas.openxmlformats.org/officeDocument/2006/relationships/hyperlink" Target="https://pubmed.ncbi.nlm.nih.gov/28386995" TargetMode="External"/><Relationship Id="rId2759" Type="http://schemas.openxmlformats.org/officeDocument/2006/relationships/hyperlink" Target="https://ijdvl.com/traction-alopecia-a-neglected-entity-in-2017/" TargetMode="External"/><Relationship Id="rId2966" Type="http://schemas.openxmlformats.org/officeDocument/2006/relationships/hyperlink" Target="https://pubmed.ncbi.nlm.nih.gov/30531923" TargetMode="External"/><Relationship Id="rId5165" Type="http://schemas.openxmlformats.org/officeDocument/2006/relationships/hyperlink" Target="https://www.ahajournals.org/doi/abs/10.1161/CIRCRESAHA.121.318836?url_ver=Z39.88-2003&amp;rfr_id=ori:rid:crossref.org&amp;rfr_dat=cr_pub%20%200pubmed" TargetMode="External"/><Relationship Id="rId938" Type="http://schemas.openxmlformats.org/officeDocument/2006/relationships/hyperlink" Target="https://academic.oup.com/ced/article-lookup/doi/10.1093/ced/llac046" TargetMode="External"/><Relationship Id="rId1568" Type="http://schemas.openxmlformats.org/officeDocument/2006/relationships/hyperlink" Target="https://pubmed.ncbi.nlm.nih.gov/30387189" TargetMode="External"/><Relationship Id="rId1775" Type="http://schemas.openxmlformats.org/officeDocument/2006/relationships/hyperlink" Target="https://onlinelibrary.wiley.com/doi/10.1111/jdv.20037" TargetMode="External"/><Relationship Id="rId2619" Type="http://schemas.openxmlformats.org/officeDocument/2006/relationships/hyperlink" Target="https://www.magonlinelibrary.com/doi/10.12968/bjon.2009.18.14.43356?url_ver=Z39.88-2003&amp;rfr_id=ori:rid:crossref.org&amp;rfr_dat=cr_pub%20%200pubmed" TargetMode="External"/><Relationship Id="rId2826" Type="http://schemas.openxmlformats.org/officeDocument/2006/relationships/hyperlink" Target="https://pubmed.ncbi.nlm.nih.gov/35468205" TargetMode="External"/><Relationship Id="rId4181" Type="http://schemas.openxmlformats.org/officeDocument/2006/relationships/hyperlink" Target="https://www.atsjournals.org/doi/10.1164/rccm.202301-0041OC?url_ver=Z39.88-2003&amp;rfr_id=ori:rid:crossref.org&amp;rfr_dat=cr_pub%20%200pubmed" TargetMode="External"/><Relationship Id="rId5025" Type="http://schemas.openxmlformats.org/officeDocument/2006/relationships/hyperlink" Target="https://pubmed.ncbi.nlm.nih.gov/30320955" TargetMode="External"/><Relationship Id="rId5232" Type="http://schemas.openxmlformats.org/officeDocument/2006/relationships/hyperlink" Target="https://europepmc.org/abstract/MED/23704328" TargetMode="External"/><Relationship Id="rId67" Type="http://schemas.openxmlformats.org/officeDocument/2006/relationships/hyperlink" Target="https://pubmed.ncbi.nlm.nih.gov/34785024" TargetMode="External"/><Relationship Id="rId1428" Type="http://schemas.openxmlformats.org/officeDocument/2006/relationships/hyperlink" Target="https://pubmed.ncbi.nlm.nih.gov/8785879" TargetMode="External"/><Relationship Id="rId1635" Type="http://schemas.openxmlformats.org/officeDocument/2006/relationships/hyperlink" Target="https://www.clinicalkey.com/content/playBy/pii?v=S0091-6749(22)00389-X" TargetMode="External"/><Relationship Id="rId1982" Type="http://schemas.openxmlformats.org/officeDocument/2006/relationships/hyperlink" Target="https://pubmed.ncbi.nlm.nih.gov/28952194" TargetMode="External"/><Relationship Id="rId4041" Type="http://schemas.openxmlformats.org/officeDocument/2006/relationships/hyperlink" Target="https://pubmed.ncbi.nlm.nih.gov/3647091" TargetMode="External"/><Relationship Id="rId1842" Type="http://schemas.openxmlformats.org/officeDocument/2006/relationships/hyperlink" Target="https://pubmed.ncbi.nlm.nih.gov/36049315" TargetMode="External"/><Relationship Id="rId4998" Type="http://schemas.openxmlformats.org/officeDocument/2006/relationships/hyperlink" Target="https://pubmed.ncbi.nlm.nih.gov/30061609" TargetMode="External"/><Relationship Id="rId1702" Type="http://schemas.openxmlformats.org/officeDocument/2006/relationships/hyperlink" Target="https://pubmed.ncbi.nlm.nih.gov/27322918" TargetMode="External"/><Relationship Id="rId4858" Type="http://schemas.openxmlformats.org/officeDocument/2006/relationships/hyperlink" Target="https://academic.oup.com/ced/article-lookup/doi/10.1111/ced.14400" TargetMode="External"/><Relationship Id="rId3667" Type="http://schemas.openxmlformats.org/officeDocument/2006/relationships/hyperlink" Target="https://pubmed.ncbi.nlm.nih.gov/34136127" TargetMode="External"/><Relationship Id="rId3874" Type="http://schemas.openxmlformats.org/officeDocument/2006/relationships/hyperlink" Target="https://europepmc.org/abstract/MED/28981501" TargetMode="External"/><Relationship Id="rId4718" Type="http://schemas.openxmlformats.org/officeDocument/2006/relationships/hyperlink" Target="https://pubmed.ncbi.nlm.nih.gov/12562549" TargetMode="External"/><Relationship Id="rId4925" Type="http://schemas.openxmlformats.org/officeDocument/2006/relationships/hyperlink" Target="https://pubmed.ncbi.nlm.nih.gov/31128170" TargetMode="External"/><Relationship Id="rId588" Type="http://schemas.openxmlformats.org/officeDocument/2006/relationships/hyperlink" Target="https://link.springer.com/article/10.1007/s002510050032" TargetMode="External"/><Relationship Id="rId795" Type="http://schemas.openxmlformats.org/officeDocument/2006/relationships/hyperlink" Target="https://pubmed.ncbi.nlm.nih.gov/33270215" TargetMode="External"/><Relationship Id="rId2269" Type="http://schemas.openxmlformats.org/officeDocument/2006/relationships/hyperlink" Target="https://pubmed.ncbi.nlm.nih.gov/38086709" TargetMode="External"/><Relationship Id="rId2476" Type="http://schemas.openxmlformats.org/officeDocument/2006/relationships/hyperlink" Target="https://pubmed.ncbi.nlm.nih.gov/35665204" TargetMode="External"/><Relationship Id="rId2683" Type="http://schemas.openxmlformats.org/officeDocument/2006/relationships/hyperlink" Target="https://journals.rcni.com/doi/abs/10.7748/ncyp2013.09.25.7.28.e358" TargetMode="External"/><Relationship Id="rId2890" Type="http://schemas.openxmlformats.org/officeDocument/2006/relationships/hyperlink" Target="https://pubmed.ncbi.nlm.nih.gov/33961028" TargetMode="External"/><Relationship Id="rId3527" Type="http://schemas.openxmlformats.org/officeDocument/2006/relationships/hyperlink" Target="https://europepmc.org/abstract/MED/16934001" TargetMode="External"/><Relationship Id="rId3734" Type="http://schemas.openxmlformats.org/officeDocument/2006/relationships/hyperlink" Target="https://ep.bmj.com/lookup/pmidlookup?view=long&amp;pmid=25147323" TargetMode="External"/><Relationship Id="rId3941" Type="http://schemas.openxmlformats.org/officeDocument/2006/relationships/hyperlink" Target="https://pubmed.ncbi.nlm.nih.gov/32113633" TargetMode="External"/><Relationship Id="rId448" Type="http://schemas.openxmlformats.org/officeDocument/2006/relationships/hyperlink" Target="https://pubmed.ncbi.nlm.nih.gov/31794059" TargetMode="External"/><Relationship Id="rId655" Type="http://schemas.openxmlformats.org/officeDocument/2006/relationships/hyperlink" Target="https://academic.oup.com/ced/article-lookup/doi/10.1046/j.1365-2230.1997.1890613.x" TargetMode="External"/><Relationship Id="rId862" Type="http://schemas.openxmlformats.org/officeDocument/2006/relationships/hyperlink" Target="https://europepmc.org/abstract/MED/27232584" TargetMode="External"/><Relationship Id="rId1078" Type="http://schemas.openxmlformats.org/officeDocument/2006/relationships/hyperlink" Target="https://pubmed.ncbi.nlm.nih.gov/24217912" TargetMode="External"/><Relationship Id="rId1285" Type="http://schemas.openxmlformats.org/officeDocument/2006/relationships/hyperlink" Target="https://academic.oup.com/bjd/article-lookup/doi/10.1046/j.1365-2133.1997.18121896.x" TargetMode="External"/><Relationship Id="rId1492" Type="http://schemas.openxmlformats.org/officeDocument/2006/relationships/hyperlink" Target="https://europepmc.org/abstract/MED/23886662" TargetMode="External"/><Relationship Id="rId2129" Type="http://schemas.openxmlformats.org/officeDocument/2006/relationships/hyperlink" Target="https://linkinghub.elsevier.com/retrieve/pii/S0021-9258(18)49445-8" TargetMode="External"/><Relationship Id="rId2336" Type="http://schemas.openxmlformats.org/officeDocument/2006/relationships/hyperlink" Target="https://europepmc.org/abstract/MED/37632804" TargetMode="External"/><Relationship Id="rId2543" Type="http://schemas.openxmlformats.org/officeDocument/2006/relationships/hyperlink" Target="https://academic.oup.com/ced/article-lookup/doi/10.1093/ced/llad416" TargetMode="External"/><Relationship Id="rId2750" Type="http://schemas.openxmlformats.org/officeDocument/2006/relationships/hyperlink" Target="https://pubmed.ncbi.nlm.nih.gov/33084036" TargetMode="External"/><Relationship Id="rId3801" Type="http://schemas.openxmlformats.org/officeDocument/2006/relationships/hyperlink" Target="https://pubmed.ncbi.nlm.nih.gov/34632575" TargetMode="External"/><Relationship Id="rId308" Type="http://schemas.openxmlformats.org/officeDocument/2006/relationships/hyperlink" Target="https://linkinghub.elsevier.com/retrieve/pii/S0022-202X(19)33381-0" TargetMode="External"/><Relationship Id="rId515" Type="http://schemas.openxmlformats.org/officeDocument/2006/relationships/hyperlink" Target="https://academic.oup.com/ced/article-lookup/doi/10.1111/ced.14049" TargetMode="External"/><Relationship Id="rId722" Type="http://schemas.openxmlformats.org/officeDocument/2006/relationships/hyperlink" Target="https://academic.oup.com/bjd/article-lookup/doi/10.1111/bjd.13788" TargetMode="External"/><Relationship Id="rId1145" Type="http://schemas.openxmlformats.org/officeDocument/2006/relationships/hyperlink" Target="https://onlinelibrary.wiley.com/doi/10.1002/humu.9403" TargetMode="External"/><Relationship Id="rId1352" Type="http://schemas.openxmlformats.org/officeDocument/2006/relationships/hyperlink" Target="https://europepmc.org/abstract/MED/35150003" TargetMode="External"/><Relationship Id="rId2403" Type="http://schemas.openxmlformats.org/officeDocument/2006/relationships/hyperlink" Target="https://pubmed.ncbi.nlm.nih.gov/29330174" TargetMode="External"/><Relationship Id="rId1005" Type="http://schemas.openxmlformats.org/officeDocument/2006/relationships/hyperlink" Target="https://pubmed.ncbi.nlm.nih.gov/33657677" TargetMode="External"/><Relationship Id="rId1212" Type="http://schemas.openxmlformats.org/officeDocument/2006/relationships/hyperlink" Target="https://pubmed.ncbi.nlm.nih.gov/2527055" TargetMode="External"/><Relationship Id="rId2610" Type="http://schemas.openxmlformats.org/officeDocument/2006/relationships/hyperlink" Target="https://pubmed.ncbi.nlm.nih.gov/23362967" TargetMode="External"/><Relationship Id="rId4368" Type="http://schemas.openxmlformats.org/officeDocument/2006/relationships/hyperlink" Target="https://pubmed.ncbi.nlm.nih.gov/30116036" TargetMode="External"/><Relationship Id="rId4575" Type="http://schemas.openxmlformats.org/officeDocument/2006/relationships/hyperlink" Target="https://www.clinicalkey.com/content/playBy/pii?v=S0091-6749(10)01831-2" TargetMode="External"/><Relationship Id="rId3177" Type="http://schemas.openxmlformats.org/officeDocument/2006/relationships/hyperlink" Target="https://onlinelibrary.wiley.com/doi/10.1111/jdv.20081" TargetMode="External"/><Relationship Id="rId4228" Type="http://schemas.openxmlformats.org/officeDocument/2006/relationships/hyperlink" Target="https://pubmed.ncbi.nlm.nih.gov/35600836" TargetMode="External"/><Relationship Id="rId4782" Type="http://schemas.openxmlformats.org/officeDocument/2006/relationships/hyperlink" Target="https://pubmed.ncbi.nlm.nih.gov/10981266" TargetMode="External"/><Relationship Id="rId3037" Type="http://schemas.openxmlformats.org/officeDocument/2006/relationships/hyperlink" Target="https://europepmc.org/abstract/MED/26696417" TargetMode="External"/><Relationship Id="rId3384" Type="http://schemas.openxmlformats.org/officeDocument/2006/relationships/hyperlink" Target="https://pubmed.ncbi.nlm.nih.gov/26646609" TargetMode="External"/><Relationship Id="rId3591" Type="http://schemas.openxmlformats.org/officeDocument/2006/relationships/hyperlink" Target="https://pubmed.ncbi.nlm.nih.gov/8710805" TargetMode="External"/><Relationship Id="rId4435" Type="http://schemas.openxmlformats.org/officeDocument/2006/relationships/hyperlink" Target="https://www.clinicalkey.com/content/playBy/pii?v=S0091-6749(15)01334-2" TargetMode="External"/><Relationship Id="rId4642" Type="http://schemas.openxmlformats.org/officeDocument/2006/relationships/hyperlink" Target="https://pubmed.ncbi.nlm.nih.gov/16512799" TargetMode="External"/><Relationship Id="rId2193" Type="http://schemas.openxmlformats.org/officeDocument/2006/relationships/hyperlink" Target="https://pubmed.ncbi.nlm.nih.gov/12948661" TargetMode="External"/><Relationship Id="rId3244" Type="http://schemas.openxmlformats.org/officeDocument/2006/relationships/hyperlink" Target="https://pubmed.ncbi.nlm.nih.gov/39143376" TargetMode="External"/><Relationship Id="rId3451" Type="http://schemas.openxmlformats.org/officeDocument/2006/relationships/hyperlink" Target="https://onlinelibrary.wiley.com/doi/10.1002/ajmg.a.34318" TargetMode="External"/><Relationship Id="rId4502" Type="http://schemas.openxmlformats.org/officeDocument/2006/relationships/hyperlink" Target="https://pubmed.ncbi.nlm.nih.gov/23999376" TargetMode="External"/><Relationship Id="rId165" Type="http://schemas.openxmlformats.org/officeDocument/2006/relationships/hyperlink" Target="https://pubmed.ncbi.nlm.nih.gov/22283978" TargetMode="External"/><Relationship Id="rId372" Type="http://schemas.openxmlformats.org/officeDocument/2006/relationships/hyperlink" Target="https://linkinghub.elsevier.com/retrieve/pii/S0022-202X(15)39033-3" TargetMode="External"/><Relationship Id="rId2053" Type="http://schemas.openxmlformats.org/officeDocument/2006/relationships/hyperlink" Target="https://link.springer.com/article/10.1007/s00105-012-2516-7" TargetMode="External"/><Relationship Id="rId2260" Type="http://schemas.openxmlformats.org/officeDocument/2006/relationships/hyperlink" Target="https://bjgp.org/lookup/pmidlookup?view=long&amp;pmid=38902104" TargetMode="External"/><Relationship Id="rId3104" Type="http://schemas.openxmlformats.org/officeDocument/2006/relationships/hyperlink" Target="https://pubmed.ncbi.nlm.nih.gov/19729014" TargetMode="External"/><Relationship Id="rId3311" Type="http://schemas.openxmlformats.org/officeDocument/2006/relationships/hyperlink" Target="https://onlinelibrary.wiley.com/doi/10.1111/all.14318" TargetMode="External"/><Relationship Id="rId232" Type="http://schemas.openxmlformats.org/officeDocument/2006/relationships/hyperlink" Target="https://academic.oup.com/cid/article-lookup/doi/10.1093/clinids/20.4.812" TargetMode="External"/><Relationship Id="rId2120" Type="http://schemas.openxmlformats.org/officeDocument/2006/relationships/hyperlink" Target="https://pubmed.ncbi.nlm.nih.gov/20542181" TargetMode="External"/><Relationship Id="rId5069" Type="http://schemas.openxmlformats.org/officeDocument/2006/relationships/hyperlink" Target="https://pubmed.ncbi.nlm.nih.gov/21124946" TargetMode="External"/><Relationship Id="rId5276" Type="http://schemas.openxmlformats.org/officeDocument/2006/relationships/hyperlink" Target="https://europepmc.org/abstract/MED/22363437" TargetMode="External"/><Relationship Id="rId1679" Type="http://schemas.openxmlformats.org/officeDocument/2006/relationships/hyperlink" Target="https://europepmc.org/abstract/MED/30451281" TargetMode="External"/><Relationship Id="rId4085" Type="http://schemas.openxmlformats.org/officeDocument/2006/relationships/hyperlink" Target="https://academic.oup.com/ced/article-lookup/doi/10.1111/ced.13853" TargetMode="External"/><Relationship Id="rId4292" Type="http://schemas.openxmlformats.org/officeDocument/2006/relationships/hyperlink" Target="https://pubmed.ncbi.nlm.nih.gov/32188567" TargetMode="External"/><Relationship Id="rId5136" Type="http://schemas.openxmlformats.org/officeDocument/2006/relationships/hyperlink" Target="https://pubmed.ncbi.nlm.nih.gov/26994263" TargetMode="External"/><Relationship Id="rId1886" Type="http://schemas.openxmlformats.org/officeDocument/2006/relationships/hyperlink" Target="https://pubmed.ncbi.nlm.nih.gov/34599298" TargetMode="External"/><Relationship Id="rId2937" Type="http://schemas.openxmlformats.org/officeDocument/2006/relationships/hyperlink" Target="https://www.annualreviews.org/content/journals/10.1146/annurev-immunol-082919-093554?crawler=true&amp;mimetype=application/pdf" TargetMode="External"/><Relationship Id="rId4152" Type="http://schemas.openxmlformats.org/officeDocument/2006/relationships/hyperlink" Target="https://pubmed.ncbi.nlm.nih.gov/38837464" TargetMode="External"/><Relationship Id="rId5203" Type="http://schemas.openxmlformats.org/officeDocument/2006/relationships/hyperlink" Target="https://air.unimi.it/handle/2434/1100349" TargetMode="External"/><Relationship Id="rId909" Type="http://schemas.openxmlformats.org/officeDocument/2006/relationships/hyperlink" Target="https://pubmed.ncbi.nlm.nih.gov/19341548" TargetMode="External"/><Relationship Id="rId1539" Type="http://schemas.openxmlformats.org/officeDocument/2006/relationships/hyperlink" Target="https://europepmc.org/abstract/MED/36479274" TargetMode="External"/><Relationship Id="rId1746" Type="http://schemas.openxmlformats.org/officeDocument/2006/relationships/hyperlink" Target="https://pubmed.ncbi.nlm.nih.gov/39336855" TargetMode="External"/><Relationship Id="rId1953" Type="http://schemas.openxmlformats.org/officeDocument/2006/relationships/hyperlink" Target="https://europepmc.org/abstract/MED/31146452" TargetMode="External"/><Relationship Id="rId38" Type="http://schemas.openxmlformats.org/officeDocument/2006/relationships/hyperlink" Target="https://www.clinicalkey.com/content/playBy/pii?v=S0738-081X(23)00151-7" TargetMode="External"/><Relationship Id="rId1606" Type="http://schemas.openxmlformats.org/officeDocument/2006/relationships/hyperlink" Target="https://pubmed.ncbi.nlm.nih.gov/19092022" TargetMode="External"/><Relationship Id="rId1813" Type="http://schemas.openxmlformats.org/officeDocument/2006/relationships/hyperlink" Target="https://europepmc.org/abstract/MED/37511610" TargetMode="External"/><Relationship Id="rId4012" Type="http://schemas.openxmlformats.org/officeDocument/2006/relationships/hyperlink" Target="https://academic.oup.com/eurpub/article-lookup/doi/10.1093/eurpub/ckm123" TargetMode="External"/><Relationship Id="rId4969" Type="http://schemas.openxmlformats.org/officeDocument/2006/relationships/hyperlink" Target="https://europepmc.org/abstract/MED/31677162" TargetMode="External"/><Relationship Id="rId3778" Type="http://schemas.openxmlformats.org/officeDocument/2006/relationships/hyperlink" Target="https://link.springer.com/article/10.1007/s00403-023-02647-w" TargetMode="External"/><Relationship Id="rId3985" Type="http://schemas.openxmlformats.org/officeDocument/2006/relationships/hyperlink" Target="https://pubmed.ncbi.nlm.nih.gov/23074309" TargetMode="External"/><Relationship Id="rId4829" Type="http://schemas.openxmlformats.org/officeDocument/2006/relationships/hyperlink" Target="https://www.atsjournals.org/doi/10.1164/ajrccm.155.1.9001295?url_ver=Z39.88-2003&amp;rfr_id=ori:rid:crossref.org&amp;rfr_dat=cr_pub%20%200pubmed" TargetMode="External"/><Relationship Id="rId699" Type="http://schemas.openxmlformats.org/officeDocument/2006/relationships/hyperlink" Target="https://pubmed.ncbi.nlm.nih.gov/33315229" TargetMode="External"/><Relationship Id="rId2587" Type="http://schemas.openxmlformats.org/officeDocument/2006/relationships/hyperlink" Target="https://europepmc.org/abstract/MED/29675335" TargetMode="External"/><Relationship Id="rId2794" Type="http://schemas.openxmlformats.org/officeDocument/2006/relationships/hyperlink" Target="https://pubmed.ncbi.nlm.nih.gov/37725977" TargetMode="External"/><Relationship Id="rId3638" Type="http://schemas.openxmlformats.org/officeDocument/2006/relationships/hyperlink" Target="https://boris.unibe.ch/id/eprint/172663" TargetMode="External"/><Relationship Id="rId3845" Type="http://schemas.openxmlformats.org/officeDocument/2006/relationships/hyperlink" Target="https://pubmed.ncbi.nlm.nih.gov/34137018" TargetMode="External"/><Relationship Id="rId559" Type="http://schemas.openxmlformats.org/officeDocument/2006/relationships/hyperlink" Target="https://pubmed.ncbi.nlm.nih.gov/12975777" TargetMode="External"/><Relationship Id="rId766" Type="http://schemas.openxmlformats.org/officeDocument/2006/relationships/hyperlink" Target="https://europepmc.org/abstract/MED/35577586" TargetMode="External"/><Relationship Id="rId1189" Type="http://schemas.openxmlformats.org/officeDocument/2006/relationships/hyperlink" Target="https://europepmc.org/abstract/MED/9875032" TargetMode="External"/><Relationship Id="rId1396" Type="http://schemas.openxmlformats.org/officeDocument/2006/relationships/hyperlink" Target="https://onlinelibrary.wiley.com/doi/10.1111/jdv.17612" TargetMode="External"/><Relationship Id="rId2447" Type="http://schemas.openxmlformats.org/officeDocument/2006/relationships/hyperlink" Target="https://www.clinicalkey.com/content/playBy/pii?v=S0933-3657(24)00210-0" TargetMode="External"/><Relationship Id="rId5060" Type="http://schemas.openxmlformats.org/officeDocument/2006/relationships/hyperlink" Target="https://pubmed.ncbi.nlm.nih.gov/25474695" TargetMode="External"/><Relationship Id="rId419" Type="http://schemas.openxmlformats.org/officeDocument/2006/relationships/hyperlink" Target="https://academic.oup.com/bjd/article-lookup/doi/10.1093/bjd/ljae154" TargetMode="External"/><Relationship Id="rId626" Type="http://schemas.openxmlformats.org/officeDocument/2006/relationships/hyperlink" Target="https://pubmed.ncbi.nlm.nih.gov/9746187" TargetMode="External"/><Relationship Id="rId973" Type="http://schemas.openxmlformats.org/officeDocument/2006/relationships/hyperlink" Target="https://pubmed.ncbi.nlm.nih.gov/38591490" TargetMode="External"/><Relationship Id="rId1049" Type="http://schemas.openxmlformats.org/officeDocument/2006/relationships/hyperlink" Target="https://pubmed.ncbi.nlm.nih.gov/28028858" TargetMode="External"/><Relationship Id="rId1256" Type="http://schemas.openxmlformats.org/officeDocument/2006/relationships/hyperlink" Target="https://pubmed.ncbi.nlm.nih.gov/28112790" TargetMode="External"/><Relationship Id="rId2307" Type="http://schemas.openxmlformats.org/officeDocument/2006/relationships/hyperlink" Target="https://pubmed.ncbi.nlm.nih.gov/36740876" TargetMode="External"/><Relationship Id="rId2654" Type="http://schemas.openxmlformats.org/officeDocument/2006/relationships/hyperlink" Target="https://europepmc.org/abstract/MED/32006460" TargetMode="External"/><Relationship Id="rId2861" Type="http://schemas.openxmlformats.org/officeDocument/2006/relationships/hyperlink" Target="https://europepmc.org/abstract/MED/35784319" TargetMode="External"/><Relationship Id="rId3705" Type="http://schemas.openxmlformats.org/officeDocument/2006/relationships/hyperlink" Target="https://pubmed.ncbi.nlm.nih.gov/31513908" TargetMode="External"/><Relationship Id="rId3912" Type="http://schemas.openxmlformats.org/officeDocument/2006/relationships/hyperlink" Target="https://www.nejm.org/doi/10.1056/NEJMc2115966?url_ver=Z39.88-2003&amp;rfr_id=ori:rid:crossref.org&amp;rfr_dat=cr_pub%20%200pubmed" TargetMode="External"/><Relationship Id="rId833" Type="http://schemas.openxmlformats.org/officeDocument/2006/relationships/hyperlink" Target="https://pubmed.ncbi.nlm.nih.gov/30662005" TargetMode="External"/><Relationship Id="rId1116" Type="http://schemas.openxmlformats.org/officeDocument/2006/relationships/hyperlink" Target="https://pubmed.ncbi.nlm.nih.gov/21765630" TargetMode="External"/><Relationship Id="rId1463" Type="http://schemas.openxmlformats.org/officeDocument/2006/relationships/hyperlink" Target="https://pubmed.ncbi.nlm.nih.gov/15491455" TargetMode="External"/><Relationship Id="rId1670" Type="http://schemas.openxmlformats.org/officeDocument/2006/relationships/hyperlink" Target="https://pubmed.ncbi.nlm.nih.gov/31926221" TargetMode="External"/><Relationship Id="rId2514" Type="http://schemas.openxmlformats.org/officeDocument/2006/relationships/hyperlink" Target="https://pubmed.ncbi.nlm.nih.gov/27894419" TargetMode="External"/><Relationship Id="rId2721" Type="http://schemas.openxmlformats.org/officeDocument/2006/relationships/hyperlink" Target="https://pubmed.ncbi.nlm.nih.gov/11963712" TargetMode="External"/><Relationship Id="rId900" Type="http://schemas.openxmlformats.org/officeDocument/2006/relationships/hyperlink" Target="https://europepmc.org/abstract/MED/21276334" TargetMode="External"/><Relationship Id="rId1323" Type="http://schemas.openxmlformats.org/officeDocument/2006/relationships/hyperlink" Target="https://pubmed.ncbi.nlm.nih.gov/1702887" TargetMode="External"/><Relationship Id="rId1530" Type="http://schemas.openxmlformats.org/officeDocument/2006/relationships/hyperlink" Target="https://pubmed.ncbi.nlm.nih.gov/37275420" TargetMode="External"/><Relationship Id="rId4479" Type="http://schemas.openxmlformats.org/officeDocument/2006/relationships/hyperlink" Target="https://europepmc.org/abstract/MED/24166845" TargetMode="External"/><Relationship Id="rId4686" Type="http://schemas.openxmlformats.org/officeDocument/2006/relationships/hyperlink" Target="https://europepmc.org/abstract/MED/15454646" TargetMode="External"/><Relationship Id="rId4893" Type="http://schemas.openxmlformats.org/officeDocument/2006/relationships/hyperlink" Target="https://pubmed.ncbi.nlm.nih.gov/33713603" TargetMode="External"/><Relationship Id="rId3288" Type="http://schemas.openxmlformats.org/officeDocument/2006/relationships/hyperlink" Target="https://pubmed.ncbi.nlm.nih.gov/34153517" TargetMode="External"/><Relationship Id="rId3495" Type="http://schemas.openxmlformats.org/officeDocument/2006/relationships/hyperlink" Target="https://www.ncbi.nlm.nih.gov/pmc/articles/pmid/19196253/" TargetMode="External"/><Relationship Id="rId4339" Type="http://schemas.openxmlformats.org/officeDocument/2006/relationships/hyperlink" Target="https://europepmc.org/abstract/MED/30783666" TargetMode="External"/><Relationship Id="rId4546" Type="http://schemas.openxmlformats.org/officeDocument/2006/relationships/hyperlink" Target="https://pubmed.ncbi.nlm.nih.gov/22702533" TargetMode="External"/><Relationship Id="rId4753" Type="http://schemas.openxmlformats.org/officeDocument/2006/relationships/hyperlink" Target="https://pubmed.ncbi.nlm.nih.gov/11590378" TargetMode="External"/><Relationship Id="rId4960" Type="http://schemas.openxmlformats.org/officeDocument/2006/relationships/hyperlink" Target="https://pubmed.ncbi.nlm.nih.gov/33179341" TargetMode="External"/><Relationship Id="rId2097" Type="http://schemas.openxmlformats.org/officeDocument/2006/relationships/hyperlink" Target="https://europepmc.org/abstract/MED/21767773" TargetMode="External"/><Relationship Id="rId3148" Type="http://schemas.openxmlformats.org/officeDocument/2006/relationships/hyperlink" Target="https://pubmed.ncbi.nlm.nih.gov/14612672" TargetMode="External"/><Relationship Id="rId3355" Type="http://schemas.openxmlformats.org/officeDocument/2006/relationships/hyperlink" Target="https://www.clinicalkey.com/content/playBy/pii?v=S0091-6749(17)30765-0" TargetMode="External"/><Relationship Id="rId3562" Type="http://schemas.openxmlformats.org/officeDocument/2006/relationships/hyperlink" Target="https://pubmed.ncbi.nlm.nih.gov/12452839" TargetMode="External"/><Relationship Id="rId4406" Type="http://schemas.openxmlformats.org/officeDocument/2006/relationships/hyperlink" Target="https://pubmed.ncbi.nlm.nih.gov/28188724" TargetMode="External"/><Relationship Id="rId4613" Type="http://schemas.openxmlformats.org/officeDocument/2006/relationships/hyperlink" Target="https://onlinelibrary.wiley.com/doi/10.1111/j.1398-9995.2007.01612.x" TargetMode="External"/><Relationship Id="rId276" Type="http://schemas.openxmlformats.org/officeDocument/2006/relationships/hyperlink" Target="https://onlinelibrary.wiley.com/doi/10.1111/pde.14589" TargetMode="External"/><Relationship Id="rId483" Type="http://schemas.openxmlformats.org/officeDocument/2006/relationships/hyperlink" Target="https://academic.oup.com/ced/article-lookup/doi/10.1111/j.1365-2230.2010.03791.x" TargetMode="External"/><Relationship Id="rId690" Type="http://schemas.openxmlformats.org/officeDocument/2006/relationships/hyperlink" Target="https://www.tandfonline.com/doi/full/10.1080/09546634.2022.2037496" TargetMode="External"/><Relationship Id="rId2164" Type="http://schemas.openxmlformats.org/officeDocument/2006/relationships/hyperlink" Target="https://pubmed.ncbi.nlm.nih.gov/16503944" TargetMode="External"/><Relationship Id="rId2371" Type="http://schemas.openxmlformats.org/officeDocument/2006/relationships/hyperlink" Target="https://pubmed.ncbi.nlm.nih.gov/33208335" TargetMode="External"/><Relationship Id="rId3008" Type="http://schemas.openxmlformats.org/officeDocument/2006/relationships/hyperlink" Target="https://pubmed.ncbi.nlm.nih.gov/27476044" TargetMode="External"/><Relationship Id="rId3215" Type="http://schemas.openxmlformats.org/officeDocument/2006/relationships/hyperlink" Target="https://academic.oup.com/bjd/article-lookup/doi/10.1093/bjd/ljac115" TargetMode="External"/><Relationship Id="rId3422" Type="http://schemas.openxmlformats.org/officeDocument/2006/relationships/hyperlink" Target="https://pubmed.ncbi.nlm.nih.gov/24218138" TargetMode="External"/><Relationship Id="rId4820" Type="http://schemas.openxmlformats.org/officeDocument/2006/relationships/hyperlink" Target="https://pubmed.ncbi.nlm.nih.gov/9577519" TargetMode="External"/><Relationship Id="rId136" Type="http://schemas.openxmlformats.org/officeDocument/2006/relationships/hyperlink" Target="https://europepmc.org/abstract/MED/26475884" TargetMode="External"/><Relationship Id="rId343" Type="http://schemas.openxmlformats.org/officeDocument/2006/relationships/hyperlink" Target="https://pubmed.ncbi.nlm.nih.gov/28078671" TargetMode="External"/><Relationship Id="rId550" Type="http://schemas.openxmlformats.org/officeDocument/2006/relationships/hyperlink" Target="https://linkinghub.elsevier.com/retrieve/pii/S0140-6736(06)68554-1" TargetMode="External"/><Relationship Id="rId1180" Type="http://schemas.openxmlformats.org/officeDocument/2006/relationships/hyperlink" Target="https://pubmed.ncbi.nlm.nih.gov/11260188" TargetMode="External"/><Relationship Id="rId2024" Type="http://schemas.openxmlformats.org/officeDocument/2006/relationships/hyperlink" Target="https://pubmed.ncbi.nlm.nih.gov/26763435" TargetMode="External"/><Relationship Id="rId2231" Type="http://schemas.openxmlformats.org/officeDocument/2006/relationships/hyperlink" Target="https://academic.oup.com/ced/article-lookup/doi/10.1111/j.1365-2230.1995.tb01330.x" TargetMode="External"/><Relationship Id="rId203" Type="http://schemas.openxmlformats.org/officeDocument/2006/relationships/hyperlink" Target="https://pubmed.ncbi.nlm.nih.gov/16882201" TargetMode="External"/><Relationship Id="rId1040" Type="http://schemas.openxmlformats.org/officeDocument/2006/relationships/hyperlink" Target="https://europepmc.org/abstract/MED/28489335" TargetMode="External"/><Relationship Id="rId4196" Type="http://schemas.openxmlformats.org/officeDocument/2006/relationships/hyperlink" Target="https://pubmed.ncbi.nlm.nih.gov/36878860" TargetMode="External"/><Relationship Id="rId5247" Type="http://schemas.openxmlformats.org/officeDocument/2006/relationships/hyperlink" Target="https://onlinelibrary.wiley.com/doi/10.1111/j.1610-0387.2007.06178.x" TargetMode="External"/><Relationship Id="rId410" Type="http://schemas.openxmlformats.org/officeDocument/2006/relationships/hyperlink" Target="https://europepmc.org/abstract/MED/11159293" TargetMode="External"/><Relationship Id="rId1997" Type="http://schemas.openxmlformats.org/officeDocument/2006/relationships/hyperlink" Target="https://linkinghub.elsevier.com/retrieve/pii/S0022-202X(16)32270-9" TargetMode="External"/><Relationship Id="rId4056" Type="http://schemas.openxmlformats.org/officeDocument/2006/relationships/hyperlink" Target="https://pubmed.ncbi.nlm.nih.gov/36763795" TargetMode="External"/><Relationship Id="rId1857" Type="http://schemas.openxmlformats.org/officeDocument/2006/relationships/hyperlink" Target="https://europepmc.org/abstract/MED/35486004" TargetMode="External"/><Relationship Id="rId2908" Type="http://schemas.openxmlformats.org/officeDocument/2006/relationships/hyperlink" Target="https://pubmed.ncbi.nlm.nih.gov/33393500" TargetMode="External"/><Relationship Id="rId4263" Type="http://schemas.openxmlformats.org/officeDocument/2006/relationships/hyperlink" Target="https://onlinelibrary.wiley.com/doi/10.1111/pai.13605" TargetMode="External"/><Relationship Id="rId4470" Type="http://schemas.openxmlformats.org/officeDocument/2006/relationships/hyperlink" Target="https://pubmed.ncbi.nlm.nih.gov/25381695" TargetMode="External"/><Relationship Id="rId5107" Type="http://schemas.openxmlformats.org/officeDocument/2006/relationships/hyperlink" Target="https://pubmed.ncbi.nlm.nih.gov/21878523" TargetMode="External"/><Relationship Id="rId1717" Type="http://schemas.openxmlformats.org/officeDocument/2006/relationships/hyperlink" Target="https://academic.oup.com/bjd/article-lookup/doi/10.1111/bjd.14337" TargetMode="External"/><Relationship Id="rId1924" Type="http://schemas.openxmlformats.org/officeDocument/2006/relationships/hyperlink" Target="https://pubmed.ncbi.nlm.nih.gov/31863543" TargetMode="External"/><Relationship Id="rId3072" Type="http://schemas.openxmlformats.org/officeDocument/2006/relationships/hyperlink" Target="https://pubmed.ncbi.nlm.nih.gov/22217742" TargetMode="External"/><Relationship Id="rId4123" Type="http://schemas.openxmlformats.org/officeDocument/2006/relationships/hyperlink" Target="https://onlinelibrary.wiley.com/doi/10.1111/cod.14576" TargetMode="External"/><Relationship Id="rId4330" Type="http://schemas.openxmlformats.org/officeDocument/2006/relationships/hyperlink" Target="https://pubmed.ncbi.nlm.nih.gov/31467120" TargetMode="External"/><Relationship Id="rId3889" Type="http://schemas.openxmlformats.org/officeDocument/2006/relationships/hyperlink" Target="https://pubmed.ncbi.nlm.nih.gov/37156985" TargetMode="External"/><Relationship Id="rId2698" Type="http://schemas.openxmlformats.org/officeDocument/2006/relationships/hyperlink" Target="https://pubmed.ncbi.nlm.nih.gov/19634607" TargetMode="External"/><Relationship Id="rId3749" Type="http://schemas.openxmlformats.org/officeDocument/2006/relationships/hyperlink" Target="https://pubmed.ncbi.nlm.nih.gov/23268476" TargetMode="External"/><Relationship Id="rId3956" Type="http://schemas.openxmlformats.org/officeDocument/2006/relationships/hyperlink" Target="https://analyticalsciencejournals.onlinelibrary.wiley.com/doi/10.1002/dta.2194" TargetMode="External"/><Relationship Id="rId5171" Type="http://schemas.openxmlformats.org/officeDocument/2006/relationships/hyperlink" Target="https://www.ahajournals.org/doi/10.1161/STROKEAHA.108.542050?url_ver=Z39.88-2003&amp;rfr_id=ori:rid:crossref.org&amp;rfr_dat=cr_pub%20%200pubmed" TargetMode="External"/><Relationship Id="rId877" Type="http://schemas.openxmlformats.org/officeDocument/2006/relationships/hyperlink" Target="https://pubmed.ncbi.nlm.nih.gov/25918335" TargetMode="External"/><Relationship Id="rId2558" Type="http://schemas.openxmlformats.org/officeDocument/2006/relationships/hyperlink" Target="https://pubmed.ncbi.nlm.nih.gov/35235817" TargetMode="External"/><Relationship Id="rId2765" Type="http://schemas.openxmlformats.org/officeDocument/2006/relationships/hyperlink" Target="https://jbiomedsci.biomedcentral.com/articles/10.1186/s12929-024-01077-8" TargetMode="External"/><Relationship Id="rId2972" Type="http://schemas.openxmlformats.org/officeDocument/2006/relationships/hyperlink" Target="https://pubmed.ncbi.nlm.nih.gov/29980582" TargetMode="External"/><Relationship Id="rId3609" Type="http://schemas.openxmlformats.org/officeDocument/2006/relationships/hyperlink" Target="https://pubmed.ncbi.nlm.nih.gov/38272114" TargetMode="External"/><Relationship Id="rId3816" Type="http://schemas.openxmlformats.org/officeDocument/2006/relationships/hyperlink" Target="https://academic.oup.com/bjd/article-lookup/doi/10.1111/bjd.19673" TargetMode="External"/><Relationship Id="rId737" Type="http://schemas.openxmlformats.org/officeDocument/2006/relationships/hyperlink" Target="https://pubmed.ncbi.nlm.nih.gov/38316467" TargetMode="External"/><Relationship Id="rId944" Type="http://schemas.openxmlformats.org/officeDocument/2006/relationships/hyperlink" Target="https://europepmc.org/abstract/MED/35759493" TargetMode="External"/><Relationship Id="rId1367" Type="http://schemas.openxmlformats.org/officeDocument/2006/relationships/hyperlink" Target="https://pubmed.ncbi.nlm.nih.gov/28843296" TargetMode="External"/><Relationship Id="rId1574" Type="http://schemas.openxmlformats.org/officeDocument/2006/relationships/hyperlink" Target="https://pubmed.ncbi.nlm.nih.gov/30917214" TargetMode="External"/><Relationship Id="rId1781" Type="http://schemas.openxmlformats.org/officeDocument/2006/relationships/hyperlink" Target="https://linkinghub.elsevier.com/retrieve/pii/S1084-9521(23)00100-3" TargetMode="External"/><Relationship Id="rId2418" Type="http://schemas.openxmlformats.org/officeDocument/2006/relationships/hyperlink" Target="https://academic.oup.com/bjd/article-lookup/doi/10.1111/bjd.15081" TargetMode="External"/><Relationship Id="rId2625" Type="http://schemas.openxmlformats.org/officeDocument/2006/relationships/hyperlink" Target="https://pubmed.ncbi.nlm.nih.gov/37793114" TargetMode="External"/><Relationship Id="rId2832" Type="http://schemas.openxmlformats.org/officeDocument/2006/relationships/hyperlink" Target="https://pubmed.ncbi.nlm.nih.gov/35869167" TargetMode="External"/><Relationship Id="rId5031" Type="http://schemas.openxmlformats.org/officeDocument/2006/relationships/hyperlink" Target="https://pubmed.ncbi.nlm.nih.gov/25293386" TargetMode="External"/><Relationship Id="rId73" Type="http://schemas.openxmlformats.org/officeDocument/2006/relationships/hyperlink" Target="https://pubmed.ncbi.nlm.nih.gov/32583502" TargetMode="External"/><Relationship Id="rId804" Type="http://schemas.openxmlformats.org/officeDocument/2006/relationships/hyperlink" Target="https://europepmc.org/abstract/MED/33208335" TargetMode="External"/><Relationship Id="rId1227" Type="http://schemas.openxmlformats.org/officeDocument/2006/relationships/hyperlink" Target="https://www.ncbi.nlm.nih.gov/pmc/articles/pmid/4042423/" TargetMode="External"/><Relationship Id="rId1434" Type="http://schemas.openxmlformats.org/officeDocument/2006/relationships/hyperlink" Target="https://journals.sagepub.com/doi/10.1038/jcbfm.1984.52?url_ver=Z39.88-2003&amp;rfr_id=ori:rid:crossref.org&amp;rfr_dat=cr_pub%20%200pubmed" TargetMode="External"/><Relationship Id="rId1641" Type="http://schemas.openxmlformats.org/officeDocument/2006/relationships/hyperlink" Target="https://europepmc.org/abstract/MED/34607796" TargetMode="External"/><Relationship Id="rId4797" Type="http://schemas.openxmlformats.org/officeDocument/2006/relationships/hyperlink" Target="https://pubmed.ncbi.nlm.nih.gov/10380780" TargetMode="External"/><Relationship Id="rId1501" Type="http://schemas.openxmlformats.org/officeDocument/2006/relationships/hyperlink" Target="https://pubmed.ncbi.nlm.nih.gov/16792766" TargetMode="External"/><Relationship Id="rId3399" Type="http://schemas.openxmlformats.org/officeDocument/2006/relationships/hyperlink" Target="https://www.clinicalkey.com/content/playBy/pii?v=S0091-6749(15)00071-8" TargetMode="External"/><Relationship Id="rId4657" Type="http://schemas.openxmlformats.org/officeDocument/2006/relationships/hyperlink" Target="https://onlinelibrary.wiley.com/doi/10.1111/j.1398-9995.2005.00961.x" TargetMode="External"/><Relationship Id="rId4864" Type="http://schemas.openxmlformats.org/officeDocument/2006/relationships/hyperlink" Target="https://journals.lww.com/10.1097/DAD.0000000000001432" TargetMode="External"/><Relationship Id="rId3259" Type="http://schemas.openxmlformats.org/officeDocument/2006/relationships/hyperlink" Target="https://europepmc.org/abstract/MED/37750994" TargetMode="External"/><Relationship Id="rId3466" Type="http://schemas.openxmlformats.org/officeDocument/2006/relationships/hyperlink" Target="https://pubmed.ncbi.nlm.nih.gov/21420073" TargetMode="External"/><Relationship Id="rId4517" Type="http://schemas.openxmlformats.org/officeDocument/2006/relationships/hyperlink" Target="https://onlinelibrary.wiley.com/doi/10.1111/all.12235" TargetMode="External"/><Relationship Id="rId387" Type="http://schemas.openxmlformats.org/officeDocument/2006/relationships/hyperlink" Target="https://pubmed.ncbi.nlm.nih.gov/23870039" TargetMode="External"/><Relationship Id="rId594" Type="http://schemas.openxmlformats.org/officeDocument/2006/relationships/hyperlink" Target="https://academic.oup.com/bjd/article-lookup/doi/10.1046/j.1365-2133.2000.03298.x" TargetMode="External"/><Relationship Id="rId2068" Type="http://schemas.openxmlformats.org/officeDocument/2006/relationships/hyperlink" Target="https://pubmed.ncbi.nlm.nih.gov/22499037" TargetMode="External"/><Relationship Id="rId2275" Type="http://schemas.openxmlformats.org/officeDocument/2006/relationships/hyperlink" Target="https://pubmed.ncbi.nlm.nih.gov/38424477" TargetMode="External"/><Relationship Id="rId3119" Type="http://schemas.openxmlformats.org/officeDocument/2006/relationships/hyperlink" Target="https://academic.oup.com/jid/article-lookup/doi/10.1086/511274" TargetMode="External"/><Relationship Id="rId3326" Type="http://schemas.openxmlformats.org/officeDocument/2006/relationships/hyperlink" Target="https://pubmed.ncbi.nlm.nih.gov/31021819" TargetMode="External"/><Relationship Id="rId3673" Type="http://schemas.openxmlformats.org/officeDocument/2006/relationships/hyperlink" Target="https://pubmed.ncbi.nlm.nih.gov/33510829" TargetMode="External"/><Relationship Id="rId3880" Type="http://schemas.openxmlformats.org/officeDocument/2006/relationships/hyperlink" Target="https://www.clinicalkey.com/content/playBy/pii?v=S0091-6749(13)01556-X" TargetMode="External"/><Relationship Id="rId4724" Type="http://schemas.openxmlformats.org/officeDocument/2006/relationships/hyperlink" Target="https://onlinelibrary.wiley.com/resolve/openurl?genre=article&amp;sid=nlm:pubmed&amp;issn=0105-4538&amp;date=2003&amp;volume=58&amp;issue=1&amp;spage=53" TargetMode="External"/><Relationship Id="rId4931" Type="http://schemas.openxmlformats.org/officeDocument/2006/relationships/hyperlink" Target="https://pubmed.ncbi.nlm.nih.gov/22870896" TargetMode="External"/><Relationship Id="rId247" Type="http://schemas.openxmlformats.org/officeDocument/2006/relationships/hyperlink" Target="https://pubmed.ncbi.nlm.nih.gov/1672422" TargetMode="External"/><Relationship Id="rId1084" Type="http://schemas.openxmlformats.org/officeDocument/2006/relationships/hyperlink" Target="https://pubmed.ncbi.nlm.nih.gov/23692895" TargetMode="External"/><Relationship Id="rId2482" Type="http://schemas.openxmlformats.org/officeDocument/2006/relationships/hyperlink" Target="https://pubmed.ncbi.nlm.nih.gov/34085829" TargetMode="External"/><Relationship Id="rId3533" Type="http://schemas.openxmlformats.org/officeDocument/2006/relationships/hyperlink" Target="https://onlinelibrary.wiley.com/doi/10.1111/j.1399-3038.2006.00392.x" TargetMode="External"/><Relationship Id="rId3740" Type="http://schemas.openxmlformats.org/officeDocument/2006/relationships/hyperlink" Target="https://www.clinicalkey.com/content/playBy/pii?v=S0091-6749(14)01476-6" TargetMode="External"/><Relationship Id="rId107" Type="http://schemas.openxmlformats.org/officeDocument/2006/relationships/hyperlink" Target="https://pubmed.ncbi.nlm.nih.gov/29770462" TargetMode="External"/><Relationship Id="rId454" Type="http://schemas.openxmlformats.org/officeDocument/2006/relationships/hyperlink" Target="https://pubmed.ncbi.nlm.nih.gov/30784103" TargetMode="External"/><Relationship Id="rId661" Type="http://schemas.openxmlformats.org/officeDocument/2006/relationships/hyperlink" Target="https://onlinelibrary.wiley.com/resolve/openurl?genre=article&amp;sid=nlm:pubmed&amp;issn=0105-1873&amp;date=1996&amp;volume=35&amp;issue=6&amp;spage=377" TargetMode="External"/><Relationship Id="rId1291" Type="http://schemas.openxmlformats.org/officeDocument/2006/relationships/hyperlink" Target="https://onlinelibrary.wiley.com/resolve/openurl?genre=article&amp;sid=nlm:pubmed&amp;issn=0303-6987&amp;date=1996&amp;volume=23&amp;issue=3&amp;spage=229" TargetMode="External"/><Relationship Id="rId2135" Type="http://schemas.openxmlformats.org/officeDocument/2006/relationships/hyperlink" Target="https://www.tandfonline.com/doi/full/10.1517/14656560802498040" TargetMode="External"/><Relationship Id="rId2342" Type="http://schemas.openxmlformats.org/officeDocument/2006/relationships/hyperlink" Target="https://academic.oup.com/bjd/article-lookup/doi/10.1111/bjd.20080" TargetMode="External"/><Relationship Id="rId3600" Type="http://schemas.openxmlformats.org/officeDocument/2006/relationships/hyperlink" Target="https://linkinghub.elsevier.com/retrieve/pii/0143-4004(91)90498-5" TargetMode="External"/><Relationship Id="rId314" Type="http://schemas.openxmlformats.org/officeDocument/2006/relationships/hyperlink" Target="https://www.nature.com/articles/s41588-019-0565-x" TargetMode="External"/><Relationship Id="rId521" Type="http://schemas.openxmlformats.org/officeDocument/2006/relationships/hyperlink" Target="https://academic.oup.com/ced/article-lookup/doi/10.1111/ced.13619" TargetMode="External"/><Relationship Id="rId1151" Type="http://schemas.openxmlformats.org/officeDocument/2006/relationships/hyperlink" Target="https://linkinghub.elsevier.com/retrieve/pii/S0022-202X(15)32434-9" TargetMode="External"/><Relationship Id="rId2202" Type="http://schemas.openxmlformats.org/officeDocument/2006/relationships/hyperlink" Target="https://pubmed.ncbi.nlm.nih.gov/11359400" TargetMode="External"/><Relationship Id="rId1011" Type="http://schemas.openxmlformats.org/officeDocument/2006/relationships/hyperlink" Target="https://pubmed.ncbi.nlm.nih.gov/32692176" TargetMode="External"/><Relationship Id="rId1968" Type="http://schemas.openxmlformats.org/officeDocument/2006/relationships/hyperlink" Target="https://pubmed.ncbi.nlm.nih.gov/30033061" TargetMode="External"/><Relationship Id="rId4167" Type="http://schemas.openxmlformats.org/officeDocument/2006/relationships/hyperlink" Target="https://onlinelibrary.wiley.com/doi/10.1111/all.16059" TargetMode="External"/><Relationship Id="rId4374" Type="http://schemas.openxmlformats.org/officeDocument/2006/relationships/hyperlink" Target="https://pubmed.ncbi.nlm.nih.gov/29628377" TargetMode="External"/><Relationship Id="rId4581" Type="http://schemas.openxmlformats.org/officeDocument/2006/relationships/hyperlink" Target="https://onlinelibrary.wiley.com/doi/10.1111/j.1399-3038.2010.01077.x" TargetMode="External"/><Relationship Id="rId5218" Type="http://schemas.openxmlformats.org/officeDocument/2006/relationships/hyperlink" Target="https://europepmc.org/abstract/MED/26390057" TargetMode="External"/><Relationship Id="rId3183" Type="http://schemas.openxmlformats.org/officeDocument/2006/relationships/hyperlink" Target="https://europepmc.org/abstract/MED/36795155" TargetMode="External"/><Relationship Id="rId3390" Type="http://schemas.openxmlformats.org/officeDocument/2006/relationships/hyperlink" Target="https://pubmed.ncbi.nlm.nih.gov/26399252" TargetMode="External"/><Relationship Id="rId4027" Type="http://schemas.openxmlformats.org/officeDocument/2006/relationships/hyperlink" Target="https://pubmed.ncbi.nlm.nih.gov/15040543" TargetMode="External"/><Relationship Id="rId4234" Type="http://schemas.openxmlformats.org/officeDocument/2006/relationships/hyperlink" Target="https://pubmed.ncbi.nlm.nih.gov/35220042" TargetMode="External"/><Relationship Id="rId4441" Type="http://schemas.openxmlformats.org/officeDocument/2006/relationships/hyperlink" Target="https://asthmarp.biomedcentral.com/articles/10.1186/s40733-016-0020-z" TargetMode="External"/><Relationship Id="rId1828" Type="http://schemas.openxmlformats.org/officeDocument/2006/relationships/hyperlink" Target="https://pubmed.ncbi.nlm.nih.gov/38025342" TargetMode="External"/><Relationship Id="rId3043" Type="http://schemas.openxmlformats.org/officeDocument/2006/relationships/hyperlink" Target="https://academic.oup.com/bjd/article-lookup/doi/10.1111/bjd.13199" TargetMode="External"/><Relationship Id="rId3250" Type="http://schemas.openxmlformats.org/officeDocument/2006/relationships/hyperlink" Target="https://pubmed.ncbi.nlm.nih.gov/38189448" TargetMode="External"/><Relationship Id="rId171" Type="http://schemas.openxmlformats.org/officeDocument/2006/relationships/hyperlink" Target="https://pubmed.ncbi.nlm.nih.gov/21950501" TargetMode="External"/><Relationship Id="rId4301" Type="http://schemas.openxmlformats.org/officeDocument/2006/relationships/hyperlink" Target="https://www.clinicalkey.com/content/playBy/pii?v=S0091-6749(20)30517-0" TargetMode="External"/><Relationship Id="rId3110" Type="http://schemas.openxmlformats.org/officeDocument/2006/relationships/hyperlink" Target="https://pubmed.ncbi.nlm.nih.gov/18034426" TargetMode="External"/><Relationship Id="rId988" Type="http://schemas.openxmlformats.org/officeDocument/2006/relationships/hyperlink" Target="https://academic.oup.com/ced/article-lookup/doi/10.1093/ced/llad062" TargetMode="External"/><Relationship Id="rId2669" Type="http://schemas.openxmlformats.org/officeDocument/2006/relationships/hyperlink" Target="https://www.magonlinelibrary.com/doi/10.12968/bjon.2016.25.11.596?url_ver=Z39.88-2003&amp;rfr_id=ori:rid:crossref.org&amp;rfr_dat=cr_pub%20%200pubmed" TargetMode="External"/><Relationship Id="rId2876" Type="http://schemas.openxmlformats.org/officeDocument/2006/relationships/hyperlink" Target="https://pubmed.ncbi.nlm.nih.gov/34729465" TargetMode="External"/><Relationship Id="rId3927" Type="http://schemas.openxmlformats.org/officeDocument/2006/relationships/hyperlink" Target="https://pubmed.ncbi.nlm.nih.gov/33127011" TargetMode="External"/><Relationship Id="rId5075" Type="http://schemas.openxmlformats.org/officeDocument/2006/relationships/hyperlink" Target="https://pubmed.ncbi.nlm.nih.gov/22461388" TargetMode="External"/><Relationship Id="rId5282" Type="http://schemas.openxmlformats.org/officeDocument/2006/relationships/hyperlink" Target="https://academic.oup.com/femsle/article-lookup/doi/10.1111/j.1574-6968.2002.tb11034.x" TargetMode="External"/><Relationship Id="rId848" Type="http://schemas.openxmlformats.org/officeDocument/2006/relationships/hyperlink" Target="https://europepmc.org/abstract/MED/29335327" TargetMode="External"/><Relationship Id="rId1478" Type="http://schemas.openxmlformats.org/officeDocument/2006/relationships/hyperlink" Target="https://academic.oup.com/ced/article-lookup/doi/10.1093/ced/llad214" TargetMode="External"/><Relationship Id="rId1685" Type="http://schemas.openxmlformats.org/officeDocument/2006/relationships/hyperlink" Target="https://academic.oup.com/bjd/article-lookup/doi/10.1111/bjd.16827" TargetMode="External"/><Relationship Id="rId1892" Type="http://schemas.openxmlformats.org/officeDocument/2006/relationships/hyperlink" Target="https://pubmed.ncbi.nlm.nih.gov/32810291" TargetMode="External"/><Relationship Id="rId2529" Type="http://schemas.openxmlformats.org/officeDocument/2006/relationships/hyperlink" Target="https://royalsocietypublishing.org/doi/abs/10.1098/rsfs.2012.0090?url_ver=Z39.88-2003&amp;rfr_id=ori:rid:crossref.org&amp;rfr_dat=cr_pub%20%200pubmed" TargetMode="External"/><Relationship Id="rId2736" Type="http://schemas.openxmlformats.org/officeDocument/2006/relationships/hyperlink" Target="https://pubmed.ncbi.nlm.nih.gov/7604053" TargetMode="External"/><Relationship Id="rId4091" Type="http://schemas.openxmlformats.org/officeDocument/2006/relationships/hyperlink" Target="https://academic.oup.com/ced/article-lookup/doi/10.1111/ced.13554" TargetMode="External"/><Relationship Id="rId5142" Type="http://schemas.openxmlformats.org/officeDocument/2006/relationships/hyperlink" Target="https://pubmed.ncbi.nlm.nih.gov/29447974" TargetMode="External"/><Relationship Id="rId708" Type="http://schemas.openxmlformats.org/officeDocument/2006/relationships/hyperlink" Target="https://europepmc.org/abstract/MED/32500571" TargetMode="External"/><Relationship Id="rId915" Type="http://schemas.openxmlformats.org/officeDocument/2006/relationships/hyperlink" Target="https://pubmed.ncbi.nlm.nih.gov/16595543" TargetMode="External"/><Relationship Id="rId1338" Type="http://schemas.openxmlformats.org/officeDocument/2006/relationships/hyperlink" Target="https://europepmc.org/abstract/MED/38055239" TargetMode="External"/><Relationship Id="rId1545" Type="http://schemas.openxmlformats.org/officeDocument/2006/relationships/hyperlink" Target="https://europepmc.org/abstract/MED/36092263" TargetMode="External"/><Relationship Id="rId2943" Type="http://schemas.openxmlformats.org/officeDocument/2006/relationships/hyperlink" Target="https:///www.science.org/doi/10.1126/scitranslmed.aba9181?url_ver=Z39.88-2003&amp;rfr_id=ori:rid:crossref.org&amp;rfr_dat=cr_pub%20%200pubmed" TargetMode="External"/><Relationship Id="rId5002" Type="http://schemas.openxmlformats.org/officeDocument/2006/relationships/hyperlink" Target="https://pubmed.ncbi.nlm.nih.gov/19407234" TargetMode="External"/><Relationship Id="rId1405" Type="http://schemas.openxmlformats.org/officeDocument/2006/relationships/hyperlink" Target="https://pubmed.ncbi.nlm.nih.gov/31957116" TargetMode="External"/><Relationship Id="rId1752" Type="http://schemas.openxmlformats.org/officeDocument/2006/relationships/hyperlink" Target="https://pubmed.ncbi.nlm.nih.gov/39344323" TargetMode="External"/><Relationship Id="rId2803" Type="http://schemas.openxmlformats.org/officeDocument/2006/relationships/hyperlink" Target="https://europepmc.org/abstract/MED/36755161" TargetMode="External"/><Relationship Id="rId44" Type="http://schemas.openxmlformats.org/officeDocument/2006/relationships/hyperlink" Target="https://academic.oup.com/ced/article-lookup/doi/10.1111/ced.15126" TargetMode="External"/><Relationship Id="rId1612" Type="http://schemas.openxmlformats.org/officeDocument/2006/relationships/hyperlink" Target="https://pubmed.ncbi.nlm.nih.gov/17448002" TargetMode="External"/><Relationship Id="rId4768" Type="http://schemas.openxmlformats.org/officeDocument/2006/relationships/hyperlink" Target="https://onlinelibrary.wiley.com/resolve/openurl?genre=article&amp;sid=nlm:pubmed&amp;issn=0954-7894&amp;date=2001&amp;volume=31&amp;issue=5&amp;spage=670" TargetMode="External"/><Relationship Id="rId4975" Type="http://schemas.openxmlformats.org/officeDocument/2006/relationships/hyperlink" Target="https://linkinghub.elsevier.com/retrieve/pii/S0022-202X(18)32576-4" TargetMode="External"/><Relationship Id="rId498" Type="http://schemas.openxmlformats.org/officeDocument/2006/relationships/hyperlink" Target="https://pubmed.ncbi.nlm.nih.gov/38354423" TargetMode="External"/><Relationship Id="rId2179" Type="http://schemas.openxmlformats.org/officeDocument/2006/relationships/hyperlink" Target="https://pubmed.ncbi.nlm.nih.gov/15313880" TargetMode="External"/><Relationship Id="rId3577" Type="http://schemas.openxmlformats.org/officeDocument/2006/relationships/hyperlink" Target="https://linkinghub.elsevier.com/retrieve/pii/S0006-4971(20)48111-X" TargetMode="External"/><Relationship Id="rId3784" Type="http://schemas.openxmlformats.org/officeDocument/2006/relationships/hyperlink" Target="https://academic.oup.com/bjd/article-lookup/doi/10.1093/bjd/ljac115" TargetMode="External"/><Relationship Id="rId3991" Type="http://schemas.openxmlformats.org/officeDocument/2006/relationships/hyperlink" Target="https://pubmed.ncbi.nlm.nih.gov/22381716" TargetMode="External"/><Relationship Id="rId4628" Type="http://schemas.openxmlformats.org/officeDocument/2006/relationships/hyperlink" Target="https://pubmed.ncbi.nlm.nih.gov/16918514" TargetMode="External"/><Relationship Id="rId4835" Type="http://schemas.openxmlformats.org/officeDocument/2006/relationships/hyperlink" Target="https://onlinelibrary.wiley.com/resolve/openurl?genre=article&amp;sid=nlm:pubmed&amp;issn=0954-7894&amp;date=1996&amp;volume=26&amp;issue=9&amp;spage=1051" TargetMode="External"/><Relationship Id="rId2386" Type="http://schemas.openxmlformats.org/officeDocument/2006/relationships/hyperlink" Target="https://europepmc.org/abstract/MED/31843841" TargetMode="External"/><Relationship Id="rId2593" Type="http://schemas.openxmlformats.org/officeDocument/2006/relationships/hyperlink" Target="https://europepmc.org/abstract/MED/30112358" TargetMode="External"/><Relationship Id="rId3437" Type="http://schemas.openxmlformats.org/officeDocument/2006/relationships/hyperlink" Target="https://www.clinicalkey.com/content/playBy/pii?v=S2213-2198(12)00013-X" TargetMode="External"/><Relationship Id="rId3644" Type="http://schemas.openxmlformats.org/officeDocument/2006/relationships/hyperlink" Target="https://boris.unibe.ch/id/eprint/172199" TargetMode="External"/><Relationship Id="rId3851" Type="http://schemas.openxmlformats.org/officeDocument/2006/relationships/hyperlink" Target="https://pubmed.ncbi.nlm.nih.gov/31794059" TargetMode="External"/><Relationship Id="rId4902" Type="http://schemas.openxmlformats.org/officeDocument/2006/relationships/hyperlink" Target="https://academic.oup.com/ced/article-lookup/doi/10.1111/ced.14416" TargetMode="External"/><Relationship Id="rId358" Type="http://schemas.openxmlformats.org/officeDocument/2006/relationships/hyperlink" Target="https://europepmc.org/abstract/MED/26872686" TargetMode="External"/><Relationship Id="rId565" Type="http://schemas.openxmlformats.org/officeDocument/2006/relationships/hyperlink" Target="https://pubmed.ncbi.nlm.nih.gov/12582388" TargetMode="External"/><Relationship Id="rId772" Type="http://schemas.openxmlformats.org/officeDocument/2006/relationships/hyperlink" Target="https://europepmc.org/abstract/MED/35275399" TargetMode="External"/><Relationship Id="rId1195" Type="http://schemas.openxmlformats.org/officeDocument/2006/relationships/hyperlink" Target="https://europepmc.org/abstract/MED/8563527" TargetMode="External"/><Relationship Id="rId2039" Type="http://schemas.openxmlformats.org/officeDocument/2006/relationships/hyperlink" Target="https://europepmc.org/abstract/MED/24909985" TargetMode="External"/><Relationship Id="rId2246" Type="http://schemas.openxmlformats.org/officeDocument/2006/relationships/hyperlink" Target="https://onlinelibrary.wiley.com/doi/10.1111/cea.14556" TargetMode="External"/><Relationship Id="rId2453" Type="http://schemas.openxmlformats.org/officeDocument/2006/relationships/hyperlink" Target="https://linkinghub.elsevier.com/retrieve/pii/S2667-0267(24)00016-X" TargetMode="External"/><Relationship Id="rId2660" Type="http://schemas.openxmlformats.org/officeDocument/2006/relationships/hyperlink" Target="https://pubmed.ncbi.nlm.nih.gov/29894268" TargetMode="External"/><Relationship Id="rId3504" Type="http://schemas.openxmlformats.org/officeDocument/2006/relationships/hyperlink" Target="https://pubmed.ncbi.nlm.nih.gov/18728167" TargetMode="External"/><Relationship Id="rId3711" Type="http://schemas.openxmlformats.org/officeDocument/2006/relationships/hyperlink" Target="https://pubmed.ncbi.nlm.nih.gov/29878560" TargetMode="External"/><Relationship Id="rId218" Type="http://schemas.openxmlformats.org/officeDocument/2006/relationships/hyperlink" Target="https://onlinelibrary.wiley.com/resolve/openurl?genre=article&amp;sid=nlm:pubmed&amp;issn=0011-9059&amp;date=2004&amp;volume=43&amp;issue=6&amp;spage=468" TargetMode="External"/><Relationship Id="rId425" Type="http://schemas.openxmlformats.org/officeDocument/2006/relationships/hyperlink" Target="https://onlinelibrary.wiley.com/doi/10.1111/jdv.19261" TargetMode="External"/><Relationship Id="rId632" Type="http://schemas.openxmlformats.org/officeDocument/2006/relationships/hyperlink" Target="https://pubmed.ncbi.nlm.nih.gov/9536406" TargetMode="External"/><Relationship Id="rId1055" Type="http://schemas.openxmlformats.org/officeDocument/2006/relationships/hyperlink" Target="https://pubmed.ncbi.nlm.nih.gov/27106856" TargetMode="External"/><Relationship Id="rId1262" Type="http://schemas.openxmlformats.org/officeDocument/2006/relationships/hyperlink" Target="https://pubmed.ncbi.nlm.nih.gov/26473312" TargetMode="External"/><Relationship Id="rId2106" Type="http://schemas.openxmlformats.org/officeDocument/2006/relationships/hyperlink" Target="https://pubmed.ncbi.nlm.nih.gov/21331964" TargetMode="External"/><Relationship Id="rId2313" Type="http://schemas.openxmlformats.org/officeDocument/2006/relationships/hyperlink" Target="https://pubmed.ncbi.nlm.nih.gov/35901229" TargetMode="External"/><Relationship Id="rId2520" Type="http://schemas.openxmlformats.org/officeDocument/2006/relationships/hyperlink" Target="https://pubmed.ncbi.nlm.nih.gov/26215792" TargetMode="External"/><Relationship Id="rId1122" Type="http://schemas.openxmlformats.org/officeDocument/2006/relationships/hyperlink" Target="https://pubmed.ncbi.nlm.nih.gov/18342719" TargetMode="External"/><Relationship Id="rId4278" Type="http://schemas.openxmlformats.org/officeDocument/2006/relationships/hyperlink" Target="https://pubmed.ncbi.nlm.nih.gov/33608919" TargetMode="External"/><Relationship Id="rId4485" Type="http://schemas.openxmlformats.org/officeDocument/2006/relationships/hyperlink" Target="https://onlinelibrary.wiley.com/doi/10.1111/pai.12276" TargetMode="External"/><Relationship Id="rId3087" Type="http://schemas.openxmlformats.org/officeDocument/2006/relationships/hyperlink" Target="https://europepmc.org/abstract/MED/22039412" TargetMode="External"/><Relationship Id="rId3294" Type="http://schemas.openxmlformats.org/officeDocument/2006/relationships/hyperlink" Target="https://pubmed.ncbi.nlm.nih.gov/32930428" TargetMode="External"/><Relationship Id="rId4138" Type="http://schemas.openxmlformats.org/officeDocument/2006/relationships/hyperlink" Target="https://pubmed.ncbi.nlm.nih.gov/39214635" TargetMode="External"/><Relationship Id="rId4345" Type="http://schemas.openxmlformats.org/officeDocument/2006/relationships/hyperlink" Target="http://hdl.handle.net/10044/1/66761" TargetMode="External"/><Relationship Id="rId4692" Type="http://schemas.openxmlformats.org/officeDocument/2006/relationships/hyperlink" Target="https://linkinghub.elsevier.com/retrieve/pii/pcrj2004035" TargetMode="External"/><Relationship Id="rId1939" Type="http://schemas.openxmlformats.org/officeDocument/2006/relationships/hyperlink" Target="https://linkinghub.elsevier.com/retrieve/pii/S0022-202X(19)31567-2" TargetMode="External"/><Relationship Id="rId4552" Type="http://schemas.openxmlformats.org/officeDocument/2006/relationships/hyperlink" Target="https://pubmed.ncbi.nlm.nih.gov/22788944" TargetMode="External"/><Relationship Id="rId3154" Type="http://schemas.openxmlformats.org/officeDocument/2006/relationships/hyperlink" Target="https://pubmed.ncbi.nlm.nih.gov/12370498" TargetMode="External"/><Relationship Id="rId3361" Type="http://schemas.openxmlformats.org/officeDocument/2006/relationships/hyperlink" Target="https://europepmc.org/abstract/MED/28369036" TargetMode="External"/><Relationship Id="rId4205" Type="http://schemas.openxmlformats.org/officeDocument/2006/relationships/hyperlink" Target="https://onlinelibrary.wiley.com/doi/10.1111/pai.13915" TargetMode="External"/><Relationship Id="rId4412" Type="http://schemas.openxmlformats.org/officeDocument/2006/relationships/hyperlink" Target="https://pubmed.ncbi.nlm.nih.gov/28461302" TargetMode="External"/><Relationship Id="rId282" Type="http://schemas.openxmlformats.org/officeDocument/2006/relationships/hyperlink" Target="https://academic.oup.com/bjd/article-lookup/doi/10.1111/bjd.20426" TargetMode="External"/><Relationship Id="rId2170" Type="http://schemas.openxmlformats.org/officeDocument/2006/relationships/hyperlink" Target="https://pubmed.ncbi.nlm.nih.gov/16164713" TargetMode="External"/><Relationship Id="rId3014" Type="http://schemas.openxmlformats.org/officeDocument/2006/relationships/hyperlink" Target="https://pubmed.ncbi.nlm.nih.gov/26865566" TargetMode="External"/><Relationship Id="rId3221" Type="http://schemas.openxmlformats.org/officeDocument/2006/relationships/hyperlink" Target="https://www.clinicalkey.com/content/playBy/pii?v=S0091-6749(18)30128-3" TargetMode="External"/><Relationship Id="rId8" Type="http://schemas.openxmlformats.org/officeDocument/2006/relationships/hyperlink" Target="https://linkinghub.elsevier.com/retrieve/pii/S2666-3287(24)00051-8" TargetMode="External"/><Relationship Id="rId142" Type="http://schemas.openxmlformats.org/officeDocument/2006/relationships/hyperlink" Target="https://academic.oup.com/ced/article-lookup/doi/10.1111/ced.12553" TargetMode="External"/><Relationship Id="rId2030" Type="http://schemas.openxmlformats.org/officeDocument/2006/relationships/hyperlink" Target="https://pubmed.ncbi.nlm.nih.gov/25848978" TargetMode="External"/><Relationship Id="rId2987" Type="http://schemas.openxmlformats.org/officeDocument/2006/relationships/hyperlink" Target="https://link.springer.com/protocol/10.1007/978-1-4939-8567-8_14" TargetMode="External"/><Relationship Id="rId5186" Type="http://schemas.openxmlformats.org/officeDocument/2006/relationships/hyperlink" Target="https://linkinghub.elsevier.com/retrieve/pii/S0002-9297(17)30159-3" TargetMode="External"/><Relationship Id="rId959" Type="http://schemas.openxmlformats.org/officeDocument/2006/relationships/hyperlink" Target="https://pubmed.ncbi.nlm.nih.gov/28968840" TargetMode="External"/><Relationship Id="rId1589" Type="http://schemas.openxmlformats.org/officeDocument/2006/relationships/hyperlink" Target="https://academic.oup.com/ced/article-lookup/doi/10.1111/j.1365-2230.2011.04321.x" TargetMode="External"/><Relationship Id="rId5046" Type="http://schemas.openxmlformats.org/officeDocument/2006/relationships/hyperlink" Target="https://pubmed.ncbi.nlm.nih.gov/29309628" TargetMode="External"/><Relationship Id="rId5253" Type="http://schemas.openxmlformats.org/officeDocument/2006/relationships/hyperlink" Target="https://faseb.onlinelibrary.wiley.com/doi/epdf/10.1096/fj.02-1112com" TargetMode="External"/><Relationship Id="rId1449" Type="http://schemas.openxmlformats.org/officeDocument/2006/relationships/hyperlink" Target="https://pubmed.ncbi.nlm.nih.gov/27061093" TargetMode="External"/><Relationship Id="rId1796" Type="http://schemas.openxmlformats.org/officeDocument/2006/relationships/hyperlink" Target="https://pubmed.ncbi.nlm.nih.gov/37700510" TargetMode="External"/><Relationship Id="rId2847" Type="http://schemas.openxmlformats.org/officeDocument/2006/relationships/hyperlink" Target="https://bmcinfectdis.biomedcentral.com/articles/10.1186/s12879-022-07240-6" TargetMode="External"/><Relationship Id="rId4062" Type="http://schemas.openxmlformats.org/officeDocument/2006/relationships/hyperlink" Target="https://pubmed.ncbi.nlm.nih.gov/36479265" TargetMode="External"/><Relationship Id="rId5113" Type="http://schemas.openxmlformats.org/officeDocument/2006/relationships/hyperlink" Target="https://pubmed.ncbi.nlm.nih.gov/14987252" TargetMode="External"/><Relationship Id="rId88" Type="http://schemas.openxmlformats.org/officeDocument/2006/relationships/hyperlink" Target="https://europepmc.org/abstract/MED/30844076" TargetMode="External"/><Relationship Id="rId819" Type="http://schemas.openxmlformats.org/officeDocument/2006/relationships/hyperlink" Target="https://pubmed.ncbi.nlm.nih.gov/31740456" TargetMode="External"/><Relationship Id="rId1656" Type="http://schemas.openxmlformats.org/officeDocument/2006/relationships/hyperlink" Target="https://pubmed.ncbi.nlm.nih.gov/33550675" TargetMode="External"/><Relationship Id="rId1863" Type="http://schemas.openxmlformats.org/officeDocument/2006/relationships/hyperlink" Target="https://www.tandfonline.com/doi/full/10.1080/09546634.2020.1853024" TargetMode="External"/><Relationship Id="rId2707" Type="http://schemas.openxmlformats.org/officeDocument/2006/relationships/hyperlink" Target="https://pubmed.ncbi.nlm.nih.gov/16922098" TargetMode="External"/><Relationship Id="rId2914" Type="http://schemas.openxmlformats.org/officeDocument/2006/relationships/hyperlink" Target="https://pubmed.ncbi.nlm.nih.gov/32628773" TargetMode="External"/><Relationship Id="rId1309" Type="http://schemas.openxmlformats.org/officeDocument/2006/relationships/hyperlink" Target="https://pubmed.ncbi.nlm.nih.gov/8221669" TargetMode="External"/><Relationship Id="rId1516" Type="http://schemas.openxmlformats.org/officeDocument/2006/relationships/hyperlink" Target="https://academic.oup.com/ced/article-lookup/doi/10.1046/j.1365-2230.2003.01357.x" TargetMode="External"/><Relationship Id="rId1723" Type="http://schemas.openxmlformats.org/officeDocument/2006/relationships/hyperlink" Target="https://journals.lww.com/00130832-201506000-00007" TargetMode="External"/><Relationship Id="rId1930" Type="http://schemas.openxmlformats.org/officeDocument/2006/relationships/hyperlink" Target="https://pubmed.ncbi.nlm.nih.gov/33376561" TargetMode="External"/><Relationship Id="rId4879" Type="http://schemas.openxmlformats.org/officeDocument/2006/relationships/hyperlink" Target="https://pubmed.ncbi.nlm.nih.gov/35274741" TargetMode="External"/><Relationship Id="rId15" Type="http://schemas.openxmlformats.org/officeDocument/2006/relationships/hyperlink" Target="https://pubmed.ncbi.nlm.nih.gov/37966718" TargetMode="External"/><Relationship Id="rId3688" Type="http://schemas.openxmlformats.org/officeDocument/2006/relationships/hyperlink" Target="https://europepmc.org/abstract/MED/32372469" TargetMode="External"/><Relationship Id="rId3895" Type="http://schemas.openxmlformats.org/officeDocument/2006/relationships/hyperlink" Target="https://pubmed.ncbi.nlm.nih.gov/36684853" TargetMode="External"/><Relationship Id="rId4739" Type="http://schemas.openxmlformats.org/officeDocument/2006/relationships/hyperlink" Target="https://pubmed.ncbi.nlm.nih.gov/11994087" TargetMode="External"/><Relationship Id="rId4946" Type="http://schemas.openxmlformats.org/officeDocument/2006/relationships/hyperlink" Target="https://linkinghub.elsevier.com/retrieve/pii/S1365-182X(15)30145-3" TargetMode="External"/><Relationship Id="rId2497" Type="http://schemas.openxmlformats.org/officeDocument/2006/relationships/hyperlink" Target="https://onlinelibrary.wiley.com/doi/10.1111/cea.13717" TargetMode="External"/><Relationship Id="rId3548" Type="http://schemas.openxmlformats.org/officeDocument/2006/relationships/hyperlink" Target="https://pubmed.ncbi.nlm.nih.gov/15654967" TargetMode="External"/><Relationship Id="rId3755" Type="http://schemas.openxmlformats.org/officeDocument/2006/relationships/hyperlink" Target="https://pubmed.ncbi.nlm.nih.gov/12153313" TargetMode="External"/><Relationship Id="rId4806" Type="http://schemas.openxmlformats.org/officeDocument/2006/relationships/hyperlink" Target="https://pubmed.ncbi.nlm.nih.gov/10051714" TargetMode="External"/><Relationship Id="rId469" Type="http://schemas.openxmlformats.org/officeDocument/2006/relationships/hyperlink" Target="https://academic.oup.com/bjd/article-lookup/doi/10.1111/bjd.13471" TargetMode="External"/><Relationship Id="rId676" Type="http://schemas.openxmlformats.org/officeDocument/2006/relationships/hyperlink" Target="https://pubmed.ncbi.nlm.nih.gov/7648885" TargetMode="External"/><Relationship Id="rId883" Type="http://schemas.openxmlformats.org/officeDocument/2006/relationships/hyperlink" Target="https://pubmed.ncbi.nlm.nih.gov/25933397" TargetMode="External"/><Relationship Id="rId1099" Type="http://schemas.openxmlformats.org/officeDocument/2006/relationships/hyperlink" Target="https://onlinelibrary.wiley.com/doi/10.1111/j.1525-1470.2010.01099.x" TargetMode="External"/><Relationship Id="rId2357" Type="http://schemas.openxmlformats.org/officeDocument/2006/relationships/hyperlink" Target="https://pubmed.ncbi.nlm.nih.gov/32844574" TargetMode="External"/><Relationship Id="rId2564" Type="http://schemas.openxmlformats.org/officeDocument/2006/relationships/hyperlink" Target="https://pubmed.ncbi.nlm.nih.gov/34657998" TargetMode="External"/><Relationship Id="rId3408" Type="http://schemas.openxmlformats.org/officeDocument/2006/relationships/hyperlink" Target="https://pubmed.ncbi.nlm.nih.gov/25634219" TargetMode="External"/><Relationship Id="rId3615" Type="http://schemas.openxmlformats.org/officeDocument/2006/relationships/hyperlink" Target="https://pubmed.ncbi.nlm.nih.gov/38041429" TargetMode="External"/><Relationship Id="rId3962" Type="http://schemas.openxmlformats.org/officeDocument/2006/relationships/hyperlink" Target="https://linkinghub.elsevier.com/retrieve/pii/S2211-0348(16)30087-6" TargetMode="External"/><Relationship Id="rId329" Type="http://schemas.openxmlformats.org/officeDocument/2006/relationships/hyperlink" Target="https://pubmed.ncbi.nlm.nih.gov/30007077" TargetMode="External"/><Relationship Id="rId536" Type="http://schemas.openxmlformats.org/officeDocument/2006/relationships/hyperlink" Target="https://academic.oup.com/ced/article-lookup/doi/10.1111/j.1365-2230.2011.04297.x" TargetMode="External"/><Relationship Id="rId1166" Type="http://schemas.openxmlformats.org/officeDocument/2006/relationships/hyperlink" Target="https://pubmed.ncbi.nlm.nih.gov/15327534" TargetMode="External"/><Relationship Id="rId1373" Type="http://schemas.openxmlformats.org/officeDocument/2006/relationships/hyperlink" Target="https://pubmed.ncbi.nlm.nih.gov/24942326" TargetMode="External"/><Relationship Id="rId2217" Type="http://schemas.openxmlformats.org/officeDocument/2006/relationships/hyperlink" Target="https://www.clinicalkey.com/content/playBy/pii?v=S1470-2118(24)04756-0" TargetMode="External"/><Relationship Id="rId2771" Type="http://schemas.openxmlformats.org/officeDocument/2006/relationships/hyperlink" Target="https://academic.oup.com/bjd/article-lookup/doi/10.1093/bjd/ljae287" TargetMode="External"/><Relationship Id="rId3822" Type="http://schemas.openxmlformats.org/officeDocument/2006/relationships/hyperlink" Target="https://academic.oup.com/bjd/article-lookup/doi/10.1111/bjd.16543" TargetMode="External"/><Relationship Id="rId743" Type="http://schemas.openxmlformats.org/officeDocument/2006/relationships/hyperlink" Target="https://pubmed.ncbi.nlm.nih.gov/38167282" TargetMode="External"/><Relationship Id="rId950" Type="http://schemas.openxmlformats.org/officeDocument/2006/relationships/hyperlink" Target="https://www.bmj.com/lookup/pmidlookup?view=long&amp;pmid=34099456" TargetMode="External"/><Relationship Id="rId1026" Type="http://schemas.openxmlformats.org/officeDocument/2006/relationships/hyperlink" Target="https://academic.oup.com/bjd/article-lookup/doi/10.1111/bjd.17325" TargetMode="External"/><Relationship Id="rId1580" Type="http://schemas.openxmlformats.org/officeDocument/2006/relationships/hyperlink" Target="https://pubmed.ncbi.nlm.nih.gov/25477250" TargetMode="External"/><Relationship Id="rId2424" Type="http://schemas.openxmlformats.org/officeDocument/2006/relationships/hyperlink" Target="https://europepmc.org/abstract/MED/25824159" TargetMode="External"/><Relationship Id="rId2631" Type="http://schemas.openxmlformats.org/officeDocument/2006/relationships/hyperlink" Target="https://pubmed.ncbi.nlm.nih.gov/36745562" TargetMode="External"/><Relationship Id="rId4389" Type="http://schemas.openxmlformats.org/officeDocument/2006/relationships/hyperlink" Target="https://www.clinicalkey.com/content/playBy/pii?v=S0091-6749(17)31653-6" TargetMode="External"/><Relationship Id="rId603" Type="http://schemas.openxmlformats.org/officeDocument/2006/relationships/hyperlink" Target="https://pubmed.ncbi.nlm.nih.gov/10208525" TargetMode="External"/><Relationship Id="rId810" Type="http://schemas.openxmlformats.org/officeDocument/2006/relationships/hyperlink" Target="https://europepmc.org/abstract/MED/31794074" TargetMode="External"/><Relationship Id="rId1233" Type="http://schemas.openxmlformats.org/officeDocument/2006/relationships/hyperlink" Target="https://academic.oup.com/bjd/article-lookup/doi/10.1111/j.1365-2133.1981.tb00773.x" TargetMode="External"/><Relationship Id="rId1440" Type="http://schemas.openxmlformats.org/officeDocument/2006/relationships/hyperlink" Target="https://onlinelibrary.wiley.com/doi/10.1111/1346-8138.17136" TargetMode="External"/><Relationship Id="rId4596" Type="http://schemas.openxmlformats.org/officeDocument/2006/relationships/hyperlink" Target="https://pubmed.ncbi.nlm.nih.gov/19671379" TargetMode="External"/><Relationship Id="rId1300" Type="http://schemas.openxmlformats.org/officeDocument/2006/relationships/hyperlink" Target="https://pubmed.ncbi.nlm.nih.gov/8062252" TargetMode="External"/><Relationship Id="rId3198" Type="http://schemas.openxmlformats.org/officeDocument/2006/relationships/hyperlink" Target="https://pubmed.ncbi.nlm.nih.gov/29277929" TargetMode="External"/><Relationship Id="rId4249" Type="http://schemas.openxmlformats.org/officeDocument/2006/relationships/hyperlink" Target="https://www.clinicalkey.com/content/playBy/pii?v=S2213-2600(21)00355-6" TargetMode="External"/><Relationship Id="rId4456" Type="http://schemas.openxmlformats.org/officeDocument/2006/relationships/hyperlink" Target="https://pubmed.ncbi.nlm.nih.gov/25935108" TargetMode="External"/><Relationship Id="rId4663" Type="http://schemas.openxmlformats.org/officeDocument/2006/relationships/hyperlink" Target="https://www.atsjournals.org/doi/10.1164/rccm.200412-1708OC?url_ver=Z39.88-2003&amp;rfr_id=ori:rid:crossref.org&amp;rfr_dat=cr_pub%20%200pubmed" TargetMode="External"/><Relationship Id="rId4870" Type="http://schemas.openxmlformats.org/officeDocument/2006/relationships/hyperlink" Target="https://www.ncbi.nlm.nih.gov/pmc/articles/pmid/38591490/" TargetMode="External"/><Relationship Id="rId3058" Type="http://schemas.openxmlformats.org/officeDocument/2006/relationships/hyperlink" Target="https://pubmed.ncbi.nlm.nih.gov/24220605" TargetMode="External"/><Relationship Id="rId3265" Type="http://schemas.openxmlformats.org/officeDocument/2006/relationships/hyperlink" Target="https://www.clinicalkey.com/content/playBy/pii?v=S0091-6749(23)00746-7" TargetMode="External"/><Relationship Id="rId3472" Type="http://schemas.openxmlformats.org/officeDocument/2006/relationships/hyperlink" Target="https://pubmed.ncbi.nlm.nih.gov/20934207" TargetMode="External"/><Relationship Id="rId4109" Type="http://schemas.openxmlformats.org/officeDocument/2006/relationships/hyperlink" Target="https://academic.oup.com/ced/article-lookup/doi/10.1111/j.1365-2230.2012.04459.x" TargetMode="External"/><Relationship Id="rId4316" Type="http://schemas.openxmlformats.org/officeDocument/2006/relationships/hyperlink" Target="https://pubmed.ncbi.nlm.nih.gov/32037107" TargetMode="External"/><Relationship Id="rId4523" Type="http://schemas.openxmlformats.org/officeDocument/2006/relationships/hyperlink" Target="https://onlinelibrary.wiley.com/doi/10.1111/all.12211" TargetMode="External"/><Relationship Id="rId4730" Type="http://schemas.openxmlformats.org/officeDocument/2006/relationships/hyperlink" Target="https://pubmed.ncbi.nlm.nih.gov/12165209" TargetMode="External"/><Relationship Id="rId186" Type="http://schemas.openxmlformats.org/officeDocument/2006/relationships/hyperlink" Target="https://academic.oup.com/bjd/article-lookup/doi/10.1111/j.1365-2133.2009.09299.x" TargetMode="External"/><Relationship Id="rId393" Type="http://schemas.openxmlformats.org/officeDocument/2006/relationships/hyperlink" Target="https://pubmed.ncbi.nlm.nih.gov/22438093" TargetMode="External"/><Relationship Id="rId2074" Type="http://schemas.openxmlformats.org/officeDocument/2006/relationships/hyperlink" Target="https://pubmed.ncbi.nlm.nih.gov/21681355" TargetMode="External"/><Relationship Id="rId2281" Type="http://schemas.openxmlformats.org/officeDocument/2006/relationships/hyperlink" Target="https://pubmed.ncbi.nlm.nih.gov/38154929" TargetMode="External"/><Relationship Id="rId3125" Type="http://schemas.openxmlformats.org/officeDocument/2006/relationships/hyperlink" Target="http://www.karger.com/doi/10.1159/000107416" TargetMode="External"/><Relationship Id="rId3332" Type="http://schemas.openxmlformats.org/officeDocument/2006/relationships/hyperlink" Target="https://pubmed.ncbi.nlm.nih.gov/30390314" TargetMode="External"/><Relationship Id="rId253" Type="http://schemas.openxmlformats.org/officeDocument/2006/relationships/hyperlink" Target="https://pubmed.ncbi.nlm.nih.gov/38235593" TargetMode="External"/><Relationship Id="rId460" Type="http://schemas.openxmlformats.org/officeDocument/2006/relationships/hyperlink" Target="https://pubmed.ncbi.nlm.nih.gov/26473312" TargetMode="External"/><Relationship Id="rId1090" Type="http://schemas.openxmlformats.org/officeDocument/2006/relationships/hyperlink" Target="https://pubmed.ncbi.nlm.nih.gov/22089829" TargetMode="External"/><Relationship Id="rId2141" Type="http://schemas.openxmlformats.org/officeDocument/2006/relationships/hyperlink" Target="https://linkinghub.elsevier.com/retrieve/pii/S0022-202X(15)33863-X" TargetMode="External"/><Relationship Id="rId113" Type="http://schemas.openxmlformats.org/officeDocument/2006/relationships/hyperlink" Target="https://pubmed.ncbi.nlm.nih.gov/28864846" TargetMode="External"/><Relationship Id="rId320" Type="http://schemas.openxmlformats.org/officeDocument/2006/relationships/hyperlink" Target="https://www.nature.com/articles/s41588-019-0527-3" TargetMode="External"/><Relationship Id="rId2001" Type="http://schemas.openxmlformats.org/officeDocument/2006/relationships/hyperlink" Target="https://onlinelibrary.wiley.com/doi/10.1111/ddg.13143_g" TargetMode="External"/><Relationship Id="rId5157" Type="http://schemas.openxmlformats.org/officeDocument/2006/relationships/hyperlink" Target="https://europepmc.org/abstract/MED/34897459" TargetMode="External"/><Relationship Id="rId2958" Type="http://schemas.openxmlformats.org/officeDocument/2006/relationships/hyperlink" Target="https://pubmed.ncbi.nlm.nih.gov/31288040" TargetMode="External"/><Relationship Id="rId5017" Type="http://schemas.openxmlformats.org/officeDocument/2006/relationships/hyperlink" Target="https://pubmed.ncbi.nlm.nih.gov/28552196" TargetMode="External"/><Relationship Id="rId1767" Type="http://schemas.openxmlformats.org/officeDocument/2006/relationships/hyperlink" Target="https://onlinelibrary.wiley.com/doi/10.1111/jdv.20060" TargetMode="External"/><Relationship Id="rId1974" Type="http://schemas.openxmlformats.org/officeDocument/2006/relationships/hyperlink" Target="https://pubmed.ncbi.nlm.nih.gov/29089180" TargetMode="External"/><Relationship Id="rId2818" Type="http://schemas.openxmlformats.org/officeDocument/2006/relationships/hyperlink" Target="https://pubmed.ncbi.nlm.nih.gov/36656781" TargetMode="External"/><Relationship Id="rId4173" Type="http://schemas.openxmlformats.org/officeDocument/2006/relationships/hyperlink" Target="https://europepmc.org/abstract/MED/37935633" TargetMode="External"/><Relationship Id="rId4380" Type="http://schemas.openxmlformats.org/officeDocument/2006/relationships/hyperlink" Target="https://pubmed.ncbi.nlm.nih.gov/29431885" TargetMode="External"/><Relationship Id="rId5224" Type="http://schemas.openxmlformats.org/officeDocument/2006/relationships/hyperlink" Target="https://europepmc.org/abstract/MED/21577020" TargetMode="External"/><Relationship Id="rId59" Type="http://schemas.openxmlformats.org/officeDocument/2006/relationships/hyperlink" Target="https://pubmed.ncbi.nlm.nih.gov/33368434" TargetMode="External"/><Relationship Id="rId1627" Type="http://schemas.openxmlformats.org/officeDocument/2006/relationships/hyperlink" Target="https://academic.oup.com/bjd/article-lookup/doi/10.1093/bjd/ljad140" TargetMode="External"/><Relationship Id="rId1834" Type="http://schemas.openxmlformats.org/officeDocument/2006/relationships/hyperlink" Target="https://pubmed.ncbi.nlm.nih.gov/36372325" TargetMode="External"/><Relationship Id="rId4033" Type="http://schemas.openxmlformats.org/officeDocument/2006/relationships/hyperlink" Target="https://onlinelibrary.wiley.com/doi/10.1111/jdv.17632" TargetMode="External"/><Relationship Id="rId4240" Type="http://schemas.openxmlformats.org/officeDocument/2006/relationships/hyperlink" Target="https://pubmed.ncbi.nlm.nih.gov/35007496" TargetMode="External"/><Relationship Id="rId3799" Type="http://schemas.openxmlformats.org/officeDocument/2006/relationships/hyperlink" Target="https://pubmed.ncbi.nlm.nih.gov/35275399" TargetMode="External"/><Relationship Id="rId4100" Type="http://schemas.openxmlformats.org/officeDocument/2006/relationships/hyperlink" Target="https://pubmed.ncbi.nlm.nih.gov/26865566" TargetMode="External"/><Relationship Id="rId1901" Type="http://schemas.openxmlformats.org/officeDocument/2006/relationships/hyperlink" Target="http://hdl.handle.net/10668/16340" TargetMode="External"/><Relationship Id="rId3659" Type="http://schemas.openxmlformats.org/officeDocument/2006/relationships/hyperlink" Target="https://pubmed.ncbi.nlm.nih.gov/34872649" TargetMode="External"/><Relationship Id="rId3866" Type="http://schemas.openxmlformats.org/officeDocument/2006/relationships/hyperlink" Target="https://europepmc.org/abstract/MED/30703100" TargetMode="External"/><Relationship Id="rId4917" Type="http://schemas.openxmlformats.org/officeDocument/2006/relationships/hyperlink" Target="https://pubmed.ncbi.nlm.nih.gov/32589538" TargetMode="External"/><Relationship Id="rId5081" Type="http://schemas.openxmlformats.org/officeDocument/2006/relationships/hyperlink" Target="https://pubmed.ncbi.nlm.nih.gov/18039931" TargetMode="External"/><Relationship Id="rId787" Type="http://schemas.openxmlformats.org/officeDocument/2006/relationships/hyperlink" Target="https://pubmed.ncbi.nlm.nih.gov/35663143" TargetMode="External"/><Relationship Id="rId994" Type="http://schemas.openxmlformats.org/officeDocument/2006/relationships/hyperlink" Target="https://academic.oup.com/bjd/article-lookup/doi/10.1093/bjd/ljac026" TargetMode="External"/><Relationship Id="rId2468" Type="http://schemas.openxmlformats.org/officeDocument/2006/relationships/hyperlink" Target="https://pubmed.ncbi.nlm.nih.gov/36090300" TargetMode="External"/><Relationship Id="rId2675" Type="http://schemas.openxmlformats.org/officeDocument/2006/relationships/hyperlink" Target="https://www.magonlinelibrary.com/doi/10.12968/bjon.2014.23.20.1061?url_ver=Z39.88-2003&amp;rfr_id=ori:rid:crossref.org&amp;rfr_dat=cr_pub%20%200pubmed" TargetMode="External"/><Relationship Id="rId2882" Type="http://schemas.openxmlformats.org/officeDocument/2006/relationships/hyperlink" Target="https://pubmed.ncbi.nlm.nih.gov/34529726" TargetMode="External"/><Relationship Id="rId3519" Type="http://schemas.openxmlformats.org/officeDocument/2006/relationships/hyperlink" Target="https://www.clinicalkey.com/content/playBy/pii?v=S0264-410X(07)00698-6" TargetMode="External"/><Relationship Id="rId3726" Type="http://schemas.openxmlformats.org/officeDocument/2006/relationships/hyperlink" Target="https://onlinelibrary.wiley.com/doi/10.1111/cea.12992" TargetMode="External"/><Relationship Id="rId3933" Type="http://schemas.openxmlformats.org/officeDocument/2006/relationships/hyperlink" Target="https://pubmed.ncbi.nlm.nih.gov/31531843" TargetMode="External"/><Relationship Id="rId647" Type="http://schemas.openxmlformats.org/officeDocument/2006/relationships/hyperlink" Target="https://onlinelibrary.wiley.com/resolve/openurl?genre=article&amp;sid=nlm:pubmed&amp;issn=0105-1873&amp;date=1997&amp;volume=37&amp;issue=3&amp;spage=138" TargetMode="External"/><Relationship Id="rId854" Type="http://schemas.openxmlformats.org/officeDocument/2006/relationships/hyperlink" Target="https://europepmc.org/abstract/MED/28396369" TargetMode="External"/><Relationship Id="rId1277" Type="http://schemas.openxmlformats.org/officeDocument/2006/relationships/hyperlink" Target="https://www.clinicalkey.com/content/playBy/pii?v=S0190-9622(14)01905-7" TargetMode="External"/><Relationship Id="rId1484" Type="http://schemas.openxmlformats.org/officeDocument/2006/relationships/hyperlink" Target="https://linkinghub.elsevier.com/retrieve/pii/S2666-3287(22)00133-X" TargetMode="External"/><Relationship Id="rId1691" Type="http://schemas.openxmlformats.org/officeDocument/2006/relationships/hyperlink" Target="https://academic.oup.com/bjd/article-lookup/doi/10.1111/bjd.16324" TargetMode="External"/><Relationship Id="rId2328" Type="http://schemas.openxmlformats.org/officeDocument/2006/relationships/hyperlink" Target="https://onlinelibrary.wiley.com/doi/10.1111/cea.14053" TargetMode="External"/><Relationship Id="rId2535" Type="http://schemas.openxmlformats.org/officeDocument/2006/relationships/hyperlink" Target="https://linkinghub.elsevier.com/retrieve/pii/S0006-3495(06)71837-9" TargetMode="External"/><Relationship Id="rId2742" Type="http://schemas.openxmlformats.org/officeDocument/2006/relationships/hyperlink" Target="https://pubmed.ncbi.nlm.nih.gov/39202496" TargetMode="External"/><Relationship Id="rId507" Type="http://schemas.openxmlformats.org/officeDocument/2006/relationships/hyperlink" Target="https://academic.oup.com/ced/article-lookup/doi/10.1111/ced.14913" TargetMode="External"/><Relationship Id="rId714" Type="http://schemas.openxmlformats.org/officeDocument/2006/relationships/hyperlink" Target="https://academic.oup.com/bjd/article-lookup/doi/10.1111/bjd.17829" TargetMode="External"/><Relationship Id="rId921" Type="http://schemas.openxmlformats.org/officeDocument/2006/relationships/hyperlink" Target="https://pubmed.ncbi.nlm.nih.gov/15459061" TargetMode="External"/><Relationship Id="rId1137" Type="http://schemas.openxmlformats.org/officeDocument/2006/relationships/hyperlink" Target="https://academic.oup.com/bjd/article-lookup/doi/10.1111/j.1365-2133.2006.07546.x" TargetMode="External"/><Relationship Id="rId1344" Type="http://schemas.openxmlformats.org/officeDocument/2006/relationships/hyperlink" Target="https://linkinghub.elsevier.com/retrieve/pii/S0022-202X(23)00077-5" TargetMode="External"/><Relationship Id="rId1551" Type="http://schemas.openxmlformats.org/officeDocument/2006/relationships/hyperlink" Target="https://europepmc.org/abstract/MED/35663774" TargetMode="External"/><Relationship Id="rId2602" Type="http://schemas.openxmlformats.org/officeDocument/2006/relationships/hyperlink" Target="https://pubmed.ncbi.nlm.nih.gov/26994359" TargetMode="External"/><Relationship Id="rId50" Type="http://schemas.openxmlformats.org/officeDocument/2006/relationships/hyperlink" Target="https://www.clinicalkey.com/content/playBy/pii?v=S0738-081X(22)00092-X" TargetMode="External"/><Relationship Id="rId1204" Type="http://schemas.openxmlformats.org/officeDocument/2006/relationships/hyperlink" Target="https://pubmed.ncbi.nlm.nih.gov/8305298" TargetMode="External"/><Relationship Id="rId1411" Type="http://schemas.openxmlformats.org/officeDocument/2006/relationships/hyperlink" Target="https://pubmed.ncbi.nlm.nih.gov/26452071" TargetMode="External"/><Relationship Id="rId4567" Type="http://schemas.openxmlformats.org/officeDocument/2006/relationships/hyperlink" Target="https://www.clinicalkey.com/content/playBy/pii?v=S0091-6749(11)00433-7" TargetMode="External"/><Relationship Id="rId4774" Type="http://schemas.openxmlformats.org/officeDocument/2006/relationships/hyperlink" Target="https://onlinelibrary.wiley.com/resolve/openurl?genre=article&amp;sid=nlm:pubmed&amp;issn=0954-7894&amp;date=2001&amp;volume=31&amp;issue=3&amp;spage=391" TargetMode="External"/><Relationship Id="rId3169" Type="http://schemas.openxmlformats.org/officeDocument/2006/relationships/hyperlink" Target="https://europepmc.org/abstract/MED/9743539" TargetMode="External"/><Relationship Id="rId3376" Type="http://schemas.openxmlformats.org/officeDocument/2006/relationships/hyperlink" Target="https://pubmed.ncbi.nlm.nih.gov/27102614" TargetMode="External"/><Relationship Id="rId3583" Type="http://schemas.openxmlformats.org/officeDocument/2006/relationships/hyperlink" Target="https://www.ncbi.nlm.nih.gov/pmc/articles/pmid/10931153/" TargetMode="External"/><Relationship Id="rId4427" Type="http://schemas.openxmlformats.org/officeDocument/2006/relationships/hyperlink" Target="http://hdl.handle.net/10044/1/43107" TargetMode="External"/><Relationship Id="rId4981" Type="http://schemas.openxmlformats.org/officeDocument/2006/relationships/hyperlink" Target="https://pubmed.ncbi.nlm.nih.gov/27225129" TargetMode="External"/><Relationship Id="rId297" Type="http://schemas.openxmlformats.org/officeDocument/2006/relationships/hyperlink" Target="https://pubmed.ncbi.nlm.nih.gov/32246970" TargetMode="External"/><Relationship Id="rId2185" Type="http://schemas.openxmlformats.org/officeDocument/2006/relationships/hyperlink" Target="https://pubmed.ncbi.nlm.nih.gov/14623705" TargetMode="External"/><Relationship Id="rId2392" Type="http://schemas.openxmlformats.org/officeDocument/2006/relationships/hyperlink" Target="https://europepmc.org/abstract/MED/30451281" TargetMode="External"/><Relationship Id="rId3029" Type="http://schemas.openxmlformats.org/officeDocument/2006/relationships/hyperlink" Target="https://europepmc.org/abstract/MED/25875020" TargetMode="External"/><Relationship Id="rId3236" Type="http://schemas.openxmlformats.org/officeDocument/2006/relationships/hyperlink" Target="https://pubmed.ncbi.nlm.nih.gov/26860189" TargetMode="External"/><Relationship Id="rId3790" Type="http://schemas.openxmlformats.org/officeDocument/2006/relationships/hyperlink" Target="https://academic.oup.com/bjd/article-lookup/doi/10.1111/bjd.21767" TargetMode="External"/><Relationship Id="rId4634" Type="http://schemas.openxmlformats.org/officeDocument/2006/relationships/hyperlink" Target="https://pubmed.ncbi.nlm.nih.gov/16757395" TargetMode="External"/><Relationship Id="rId4841" Type="http://schemas.openxmlformats.org/officeDocument/2006/relationships/hyperlink" Target="https://pubmed.ncbi.nlm.nih.gov/7622757" TargetMode="External"/><Relationship Id="rId157" Type="http://schemas.openxmlformats.org/officeDocument/2006/relationships/hyperlink" Target="https://pubmed.ncbi.nlm.nih.gov/23496262" TargetMode="External"/><Relationship Id="rId364" Type="http://schemas.openxmlformats.org/officeDocument/2006/relationships/hyperlink" Target="https://europepmc.org/abstract/MED/27824929" TargetMode="External"/><Relationship Id="rId2045" Type="http://schemas.openxmlformats.org/officeDocument/2006/relationships/hyperlink" Target="https://www.ncbi.nlm.nih.gov/books/NBK200913" TargetMode="External"/><Relationship Id="rId3443" Type="http://schemas.openxmlformats.org/officeDocument/2006/relationships/hyperlink" Target="https://europepmc.org/abstract/MED/24102058" TargetMode="External"/><Relationship Id="rId3650" Type="http://schemas.openxmlformats.org/officeDocument/2006/relationships/hyperlink" Target="https://europepmc.org/abstract/MED/35338739" TargetMode="External"/><Relationship Id="rId4701" Type="http://schemas.openxmlformats.org/officeDocument/2006/relationships/hyperlink" Target="https://pubmed.ncbi.nlm.nih.gov/15029579" TargetMode="External"/><Relationship Id="rId571" Type="http://schemas.openxmlformats.org/officeDocument/2006/relationships/hyperlink" Target="https://pubmed.ncbi.nlm.nih.gov/12072075" TargetMode="External"/><Relationship Id="rId2252" Type="http://schemas.openxmlformats.org/officeDocument/2006/relationships/hyperlink" Target="https://www.ncbi.nlm.nih.gov/pmc/articles/pmid/39105474/" TargetMode="External"/><Relationship Id="rId3303" Type="http://schemas.openxmlformats.org/officeDocument/2006/relationships/hyperlink" Target="https://www.tandfonline.com/doi/full/10.1080/14760584.2021.1875825" TargetMode="External"/><Relationship Id="rId3510" Type="http://schemas.openxmlformats.org/officeDocument/2006/relationships/hyperlink" Target="https://pubmed.ncbi.nlm.nih.gov/18207562" TargetMode="External"/><Relationship Id="rId224" Type="http://schemas.openxmlformats.org/officeDocument/2006/relationships/hyperlink" Target="https://academic.oup.com/bjd/article-lookup/doi/10.1046/j.1365-2133.2000.03582.x" TargetMode="External"/><Relationship Id="rId431" Type="http://schemas.openxmlformats.org/officeDocument/2006/relationships/hyperlink" Target="https://europepmc.org/abstract/MED/35748102" TargetMode="External"/><Relationship Id="rId1061" Type="http://schemas.openxmlformats.org/officeDocument/2006/relationships/hyperlink" Target="https://pubmed.ncbi.nlm.nih.gov/26607765" TargetMode="External"/><Relationship Id="rId2112" Type="http://schemas.openxmlformats.org/officeDocument/2006/relationships/hyperlink" Target="https://pubmed.ncbi.nlm.nih.gov/21242409" TargetMode="External"/><Relationship Id="rId5268" Type="http://schemas.openxmlformats.org/officeDocument/2006/relationships/hyperlink" Target="https://onlinelibrary.wiley.com/doi/10.1111/j.1365-4632.2008.03792.x" TargetMode="External"/><Relationship Id="rId1878" Type="http://schemas.openxmlformats.org/officeDocument/2006/relationships/hyperlink" Target="https://pubmed.ncbi.nlm.nih.gov/34558190" TargetMode="External"/><Relationship Id="rId2929" Type="http://schemas.openxmlformats.org/officeDocument/2006/relationships/hyperlink" Target="https://europepmc.org/abstract/MED/33199778" TargetMode="External"/><Relationship Id="rId4077" Type="http://schemas.openxmlformats.org/officeDocument/2006/relationships/hyperlink" Target="https://www.bmj.com/lookup/pmidlookup?view=long&amp;pmid=33115725" TargetMode="External"/><Relationship Id="rId4284" Type="http://schemas.openxmlformats.org/officeDocument/2006/relationships/hyperlink" Target="https://pubmed.ncbi.nlm.nih.gov/33459897" TargetMode="External"/><Relationship Id="rId4491" Type="http://schemas.openxmlformats.org/officeDocument/2006/relationships/hyperlink" Target="http://erj.ersjournals.com/cgi/pmidlookup?view=long&amp;pmid=24925919" TargetMode="External"/><Relationship Id="rId5128" Type="http://schemas.openxmlformats.org/officeDocument/2006/relationships/hyperlink" Target="https://pubmed.ncbi.nlm.nih.gov/22363437" TargetMode="External"/><Relationship Id="rId1738" Type="http://schemas.openxmlformats.org/officeDocument/2006/relationships/hyperlink" Target="https://pubmed.ncbi.nlm.nih.gov/22822349" TargetMode="External"/><Relationship Id="rId3093" Type="http://schemas.openxmlformats.org/officeDocument/2006/relationships/hyperlink" Target="https://academic.oup.com/ced/article-lookup/doi/10.1111/j.1365-2230.2010.03791.x" TargetMode="External"/><Relationship Id="rId4144" Type="http://schemas.openxmlformats.org/officeDocument/2006/relationships/hyperlink" Target="https://pubmed.ncbi.nlm.nih.gov/39087444" TargetMode="External"/><Relationship Id="rId4351" Type="http://schemas.openxmlformats.org/officeDocument/2006/relationships/hyperlink" Target="https://europepmc.org/abstract/MED/31275911" TargetMode="External"/><Relationship Id="rId1945" Type="http://schemas.openxmlformats.org/officeDocument/2006/relationships/hyperlink" Target="https://europepmc.org/abstract/MED/31581454" TargetMode="External"/><Relationship Id="rId3160" Type="http://schemas.openxmlformats.org/officeDocument/2006/relationships/hyperlink" Target="https://pubmed.ncbi.nlm.nih.gov/11907132" TargetMode="External"/><Relationship Id="rId4004" Type="http://schemas.openxmlformats.org/officeDocument/2006/relationships/hyperlink" Target="https://link.springer.com/article/10.2165/11533010-000000000-00000" TargetMode="External"/><Relationship Id="rId4211" Type="http://schemas.openxmlformats.org/officeDocument/2006/relationships/hyperlink" Target="https://www.tandfonline.com/doi/full/10.1080/17476348.2023.2271832" TargetMode="External"/><Relationship Id="rId1805" Type="http://schemas.openxmlformats.org/officeDocument/2006/relationships/hyperlink" Target="https://europepmc.org/abstract/MED/37992351" TargetMode="External"/><Relationship Id="rId3020" Type="http://schemas.openxmlformats.org/officeDocument/2006/relationships/hyperlink" Target="https://pubmed.ncbi.nlm.nih.gov/26518614" TargetMode="External"/><Relationship Id="rId3977" Type="http://schemas.openxmlformats.org/officeDocument/2006/relationships/hyperlink" Target="https://pubmed.ncbi.nlm.nih.gov/25227118" TargetMode="External"/><Relationship Id="rId898" Type="http://schemas.openxmlformats.org/officeDocument/2006/relationships/hyperlink" Target="https://adc.bmj.com/lookup/pmidlookup?view=long&amp;pmid=22053062" TargetMode="External"/><Relationship Id="rId2579" Type="http://schemas.openxmlformats.org/officeDocument/2006/relationships/hyperlink" Target="https://linkinghub.elsevier.com/retrieve/pii/S1751-6161(19)30553-3" TargetMode="External"/><Relationship Id="rId2786" Type="http://schemas.openxmlformats.org/officeDocument/2006/relationships/hyperlink" Target="https://pubmed.ncbi.nlm.nih.gov/39399503" TargetMode="External"/><Relationship Id="rId2993" Type="http://schemas.openxmlformats.org/officeDocument/2006/relationships/hyperlink" Target="https://academic.oup.com/ced/article-lookup/doi/10.1111/ced.13113" TargetMode="External"/><Relationship Id="rId3837" Type="http://schemas.openxmlformats.org/officeDocument/2006/relationships/hyperlink" Target="https://pubmed.ncbi.nlm.nih.gov/38751343" TargetMode="External"/><Relationship Id="rId5192" Type="http://schemas.openxmlformats.org/officeDocument/2006/relationships/hyperlink" Target="https://www.clinicalkey.com/content/playBy/pii?v=S8756-3282(20)30580-9" TargetMode="External"/><Relationship Id="rId758" Type="http://schemas.openxmlformats.org/officeDocument/2006/relationships/hyperlink" Target="https://europepmc.org/abstract/MED/35340047" TargetMode="External"/><Relationship Id="rId965" Type="http://schemas.openxmlformats.org/officeDocument/2006/relationships/hyperlink" Target="https://pubmed.ncbi.nlm.nih.gov/27099722" TargetMode="External"/><Relationship Id="rId1388" Type="http://schemas.openxmlformats.org/officeDocument/2006/relationships/hyperlink" Target="https://academic.oup.com/bjd/article-lookup/doi/10.1093/bjd/ljad312" TargetMode="External"/><Relationship Id="rId1595" Type="http://schemas.openxmlformats.org/officeDocument/2006/relationships/hyperlink" Target="https://academic.oup.com/bjd/article-lookup/doi/10.1111/j.1365-2133.2010.10100.x" TargetMode="External"/><Relationship Id="rId2439" Type="http://schemas.openxmlformats.org/officeDocument/2006/relationships/hyperlink" Target="https://europepmc.org/abstract/MED/21439182" TargetMode="External"/><Relationship Id="rId2646" Type="http://schemas.openxmlformats.org/officeDocument/2006/relationships/hyperlink" Target="https://europepmc.org/abstract/MED/33672514" TargetMode="External"/><Relationship Id="rId2853" Type="http://schemas.openxmlformats.org/officeDocument/2006/relationships/hyperlink" Target="https://europepmc.org/abstract/MED/35110645" TargetMode="External"/><Relationship Id="rId3904" Type="http://schemas.openxmlformats.org/officeDocument/2006/relationships/hyperlink" Target="https://www.nature.com/articles/s41371-021-00630-4" TargetMode="External"/><Relationship Id="rId5052" Type="http://schemas.openxmlformats.org/officeDocument/2006/relationships/hyperlink" Target="https://pubmed.ncbi.nlm.nih.gov/24204319" TargetMode="External"/><Relationship Id="rId94" Type="http://schemas.openxmlformats.org/officeDocument/2006/relationships/hyperlink" Target="https://academic.oup.com/ced/article-lookup/doi/10.1111/ced.13930" TargetMode="External"/><Relationship Id="rId618" Type="http://schemas.openxmlformats.org/officeDocument/2006/relationships/hyperlink" Target="https://pubmed.ncbi.nlm.nih.gov/9892980" TargetMode="External"/><Relationship Id="rId825" Type="http://schemas.openxmlformats.org/officeDocument/2006/relationships/hyperlink" Target="https://pubmed.ncbi.nlm.nih.gov/30476031" TargetMode="External"/><Relationship Id="rId1248" Type="http://schemas.openxmlformats.org/officeDocument/2006/relationships/hyperlink" Target="https://pubmed.ncbi.nlm.nih.gov/30007077" TargetMode="External"/><Relationship Id="rId1455" Type="http://schemas.openxmlformats.org/officeDocument/2006/relationships/hyperlink" Target="https://pubmed.ncbi.nlm.nih.gov/22486763" TargetMode="External"/><Relationship Id="rId1662" Type="http://schemas.openxmlformats.org/officeDocument/2006/relationships/hyperlink" Target="https://pubmed.ncbi.nlm.nih.gov/33179283" TargetMode="External"/><Relationship Id="rId2506" Type="http://schemas.openxmlformats.org/officeDocument/2006/relationships/hyperlink" Target="https://pubmed.ncbi.nlm.nih.gov/28507230" TargetMode="External"/><Relationship Id="rId1108" Type="http://schemas.openxmlformats.org/officeDocument/2006/relationships/hyperlink" Target="https://pubmed.ncbi.nlm.nih.gov/19549203" TargetMode="External"/><Relationship Id="rId1315" Type="http://schemas.openxmlformats.org/officeDocument/2006/relationships/hyperlink" Target="https://pubmed.ncbi.nlm.nih.gov/1488375" TargetMode="External"/><Relationship Id="rId2713" Type="http://schemas.openxmlformats.org/officeDocument/2006/relationships/hyperlink" Target="https://pubmed.ncbi.nlm.nih.gov/16116367" TargetMode="External"/><Relationship Id="rId2920" Type="http://schemas.openxmlformats.org/officeDocument/2006/relationships/hyperlink" Target="https://pubmed.ncbi.nlm.nih.gov/34869146" TargetMode="External"/><Relationship Id="rId4678" Type="http://schemas.openxmlformats.org/officeDocument/2006/relationships/hyperlink" Target="https://europepmc.org/abstract/MED/15618577" TargetMode="External"/><Relationship Id="rId1522" Type="http://schemas.openxmlformats.org/officeDocument/2006/relationships/hyperlink" Target="https://pubmed.ncbi.nlm.nih.gov/12410705" TargetMode="External"/><Relationship Id="rId4885" Type="http://schemas.openxmlformats.org/officeDocument/2006/relationships/hyperlink" Target="https://pubmed.ncbi.nlm.nih.gov/34080205" TargetMode="External"/><Relationship Id="rId21" Type="http://schemas.openxmlformats.org/officeDocument/2006/relationships/hyperlink" Target="https://pubmed.ncbi.nlm.nih.gov/38942155" TargetMode="External"/><Relationship Id="rId2089" Type="http://schemas.openxmlformats.org/officeDocument/2006/relationships/hyperlink" Target="https://linkinghub.elsevier.com/retrieve/pii/S0022-202X(15)52686-9" TargetMode="External"/><Relationship Id="rId3487" Type="http://schemas.openxmlformats.org/officeDocument/2006/relationships/hyperlink" Target="https://www.clinicalkey.com/content/playBy/pii?v=S0091-6749(09)01637-6" TargetMode="External"/><Relationship Id="rId3694" Type="http://schemas.openxmlformats.org/officeDocument/2006/relationships/hyperlink" Target="https://journals.sagepub.com/doi/10.1177/0049475520917236?url_ver=Z39.88-2003&amp;rfr_id=ori:rid:crossref.org&amp;rfr_dat=cr_pub%20%200pubmed" TargetMode="External"/><Relationship Id="rId4538" Type="http://schemas.openxmlformats.org/officeDocument/2006/relationships/hyperlink" Target="https://pubmed.ncbi.nlm.nih.gov/22575382" TargetMode="External"/><Relationship Id="rId4745" Type="http://schemas.openxmlformats.org/officeDocument/2006/relationships/hyperlink" Target="https://pubmed.ncbi.nlm.nih.gov/11842296" TargetMode="External"/><Relationship Id="rId4952" Type="http://schemas.openxmlformats.org/officeDocument/2006/relationships/hyperlink" Target="https://pubmed.ncbi.nlm.nih.gov/35469843" TargetMode="External"/><Relationship Id="rId2296" Type="http://schemas.openxmlformats.org/officeDocument/2006/relationships/hyperlink" Target="https://europepmc.org/abstract/MED/37538340" TargetMode="External"/><Relationship Id="rId3347" Type="http://schemas.openxmlformats.org/officeDocument/2006/relationships/hyperlink" Target="https:///www.science.org/doi/10.1126/science.aar2641?url_ver=Z39.88-2003&amp;rfr_id=ori:rid:crossref.org&amp;rfr_dat=cr_pub%20%200pubmed" TargetMode="External"/><Relationship Id="rId3554" Type="http://schemas.openxmlformats.org/officeDocument/2006/relationships/hyperlink" Target="https://pubmed.ncbi.nlm.nih.gov/15030346" TargetMode="External"/><Relationship Id="rId3761" Type="http://schemas.openxmlformats.org/officeDocument/2006/relationships/hyperlink" Target="https://pubmed.ncbi.nlm.nih.gov/38114091" TargetMode="External"/><Relationship Id="rId4605" Type="http://schemas.openxmlformats.org/officeDocument/2006/relationships/hyperlink" Target="https://www.clinicalkey.com/content/playBy/pii?v=S0091-6749(08)01182-2" TargetMode="External"/><Relationship Id="rId4812" Type="http://schemas.openxmlformats.org/officeDocument/2006/relationships/hyperlink" Target="https://pubmed.ncbi.nlm.nih.gov/10193348" TargetMode="External"/><Relationship Id="rId268" Type="http://schemas.openxmlformats.org/officeDocument/2006/relationships/hyperlink" Target="https://onlinelibrary.wiley.com/doi/10.1111/pde.15315" TargetMode="External"/><Relationship Id="rId475" Type="http://schemas.openxmlformats.org/officeDocument/2006/relationships/hyperlink" Target="https://onlinelibrary.wiley.com/doi/10.1111/pde.12327" TargetMode="External"/><Relationship Id="rId682" Type="http://schemas.openxmlformats.org/officeDocument/2006/relationships/hyperlink" Target="https://academic.oup.com/ced/article-lookup/doi/10.1111/j.1365-2230.1994.tb01208.x" TargetMode="External"/><Relationship Id="rId2156" Type="http://schemas.openxmlformats.org/officeDocument/2006/relationships/hyperlink" Target="https://pubmed.ncbi.nlm.nih.gov/16815154" TargetMode="External"/><Relationship Id="rId2363" Type="http://schemas.openxmlformats.org/officeDocument/2006/relationships/hyperlink" Target="https://pubmed.ncbi.nlm.nih.gov/33558329" TargetMode="External"/><Relationship Id="rId2570" Type="http://schemas.openxmlformats.org/officeDocument/2006/relationships/hyperlink" Target="https://pubmed.ncbi.nlm.nih.gov/33259122" TargetMode="External"/><Relationship Id="rId3207" Type="http://schemas.openxmlformats.org/officeDocument/2006/relationships/hyperlink" Target="https://www.clinicalkey.com/content/playBy/pii?v=S1098-3015(24)02861-4" TargetMode="External"/><Relationship Id="rId3414" Type="http://schemas.openxmlformats.org/officeDocument/2006/relationships/hyperlink" Target="https://pubmed.ncbi.nlm.nih.gov/23786259" TargetMode="External"/><Relationship Id="rId3621" Type="http://schemas.openxmlformats.org/officeDocument/2006/relationships/hyperlink" Target="https://pubmed.ncbi.nlm.nih.gov/37129472" TargetMode="External"/><Relationship Id="rId128" Type="http://schemas.openxmlformats.org/officeDocument/2006/relationships/hyperlink" Target="https://onlinelibrary.wiley.com/doi/10.1111/jdv.13828" TargetMode="External"/><Relationship Id="rId335" Type="http://schemas.openxmlformats.org/officeDocument/2006/relationships/hyperlink" Target="https://pubmed.ncbi.nlm.nih.gov/29316344" TargetMode="External"/><Relationship Id="rId542" Type="http://schemas.openxmlformats.org/officeDocument/2006/relationships/hyperlink" Target="https://onlinelibrary.wiley.com/doi/10.1111/j.1600-0536.2010.01870.x" TargetMode="External"/><Relationship Id="rId1172" Type="http://schemas.openxmlformats.org/officeDocument/2006/relationships/hyperlink" Target="https://pubmed.ncbi.nlm.nih.gov/12955764" TargetMode="External"/><Relationship Id="rId2016" Type="http://schemas.openxmlformats.org/officeDocument/2006/relationships/hyperlink" Target="https://pubmed.ncbi.nlm.nih.gov/27101387" TargetMode="External"/><Relationship Id="rId2223" Type="http://schemas.openxmlformats.org/officeDocument/2006/relationships/hyperlink" Target="https://onlinelibrary.wiley.com/doi/10.1111/pde.12551" TargetMode="External"/><Relationship Id="rId2430" Type="http://schemas.openxmlformats.org/officeDocument/2006/relationships/hyperlink" Target="https://bmcpublichealth.biomedcentral.com/articles/10.1186/1471-2458-14-589" TargetMode="External"/><Relationship Id="rId402" Type="http://schemas.openxmlformats.org/officeDocument/2006/relationships/hyperlink" Target="https://academic.oup.com/bjd/article-lookup/doi/10.1111/j.1365-2133.2008.08901.x" TargetMode="External"/><Relationship Id="rId1032" Type="http://schemas.openxmlformats.org/officeDocument/2006/relationships/hyperlink" Target="https://linkinghub.elsevier.com/retrieve/pii/S0163-7258(18)30091-3" TargetMode="External"/><Relationship Id="rId4188" Type="http://schemas.openxmlformats.org/officeDocument/2006/relationships/hyperlink" Target="https://pubmed.ncbi.nlm.nih.gov/37227431" TargetMode="External"/><Relationship Id="rId4395" Type="http://schemas.openxmlformats.org/officeDocument/2006/relationships/hyperlink" Target="https://europepmc.org/abstract/MED/29273806" TargetMode="External"/><Relationship Id="rId5239" Type="http://schemas.openxmlformats.org/officeDocument/2006/relationships/hyperlink" Target="https://europepmc.org/abstract/MED/18039931" TargetMode="External"/><Relationship Id="rId1989" Type="http://schemas.openxmlformats.org/officeDocument/2006/relationships/hyperlink" Target="https://www.clinicalkey.com/content/playBy/pii?v=S1542-0124(17)30019-8" TargetMode="External"/><Relationship Id="rId4048" Type="http://schemas.openxmlformats.org/officeDocument/2006/relationships/hyperlink" Target="https://pubmed.ncbi.nlm.nih.gov/37566747" TargetMode="External"/><Relationship Id="rId4255" Type="http://schemas.openxmlformats.org/officeDocument/2006/relationships/hyperlink" Target="https://linkinghub.elsevier.com/retrieve/pii/S1939-4551(21)00112-5" TargetMode="External"/><Relationship Id="rId1849" Type="http://schemas.openxmlformats.org/officeDocument/2006/relationships/hyperlink" Target="https://onlinelibrary.wiley.com/doi/10.1111/ddg.14849_g" TargetMode="External"/><Relationship Id="rId3064" Type="http://schemas.openxmlformats.org/officeDocument/2006/relationships/hyperlink" Target="https://pubmed.ncbi.nlm.nih.gov/23711120" TargetMode="External"/><Relationship Id="rId4462" Type="http://schemas.openxmlformats.org/officeDocument/2006/relationships/hyperlink" Target="https://pubmed.ncbi.nlm.nih.gov/26143394" TargetMode="External"/><Relationship Id="rId192" Type="http://schemas.openxmlformats.org/officeDocument/2006/relationships/hyperlink" Target="https://onlinelibrary.wiley.com/doi/10.1111/j.1365-4632.2009.03899.x" TargetMode="External"/><Relationship Id="rId1709" Type="http://schemas.openxmlformats.org/officeDocument/2006/relationships/hyperlink" Target="https://academic.oup.com/bjd/article-lookup/doi/10.1111/bjd.14588" TargetMode="External"/><Relationship Id="rId1916" Type="http://schemas.openxmlformats.org/officeDocument/2006/relationships/hyperlink" Target="https://pubmed.ncbi.nlm.nih.gov/31954075" TargetMode="External"/><Relationship Id="rId3271" Type="http://schemas.openxmlformats.org/officeDocument/2006/relationships/hyperlink" Target="https://www.clinicalkey.com/content/playBy/pii?v=S2213-2198(22)00957-6" TargetMode="External"/><Relationship Id="rId4115" Type="http://schemas.openxmlformats.org/officeDocument/2006/relationships/hyperlink" Target="https://www.clinicalkey.com/content/playBy/pii?v=S1748-6815(11)00308-1" TargetMode="External"/><Relationship Id="rId4322" Type="http://schemas.openxmlformats.org/officeDocument/2006/relationships/hyperlink" Target="https://pubmed.ncbi.nlm.nih.gov/30822368" TargetMode="External"/><Relationship Id="rId2080" Type="http://schemas.openxmlformats.org/officeDocument/2006/relationships/hyperlink" Target="https://pubmed.ncbi.nlm.nih.gov/20950328" TargetMode="External"/><Relationship Id="rId3131" Type="http://schemas.openxmlformats.org/officeDocument/2006/relationships/hyperlink" Target="https://journals.asm.org/doi/10.1128/JVI.00564-06?url_ver=Z39.88-2003&amp;rfr_id=ori:rid:crossref.org&amp;rfr_dat=cr_pub%20%200pubmed" TargetMode="External"/><Relationship Id="rId2897" Type="http://schemas.openxmlformats.org/officeDocument/2006/relationships/hyperlink" Target="https:///www.science.org/doi/10.1126/sciimmunol.abe5084?url_ver=Z39.88-2003&amp;rfr_id=ori:rid:crossref.org&amp;rfr_dat=cr_pub%20%200pubmed" TargetMode="External"/><Relationship Id="rId3948" Type="http://schemas.openxmlformats.org/officeDocument/2006/relationships/hyperlink" Target="https://journals.sagepub.com/doi/10.1177/0272989X18818165?url_ver=Z39.88-2003&amp;rfr_id=ori:rid:crossref.org&amp;rfr_dat=cr_pub%20%200pubmed" TargetMode="External"/><Relationship Id="rId5096" Type="http://schemas.openxmlformats.org/officeDocument/2006/relationships/hyperlink" Target="https://pubmed.ncbi.nlm.nih.gov/22572816" TargetMode="External"/><Relationship Id="rId869" Type="http://schemas.openxmlformats.org/officeDocument/2006/relationships/hyperlink" Target="https://pubmed.ncbi.nlm.nih.gov/26493457" TargetMode="External"/><Relationship Id="rId1499" Type="http://schemas.openxmlformats.org/officeDocument/2006/relationships/hyperlink" Target="https://pubmed.ncbi.nlm.nih.gov/17107397" TargetMode="External"/><Relationship Id="rId5163" Type="http://schemas.openxmlformats.org/officeDocument/2006/relationships/hyperlink" Target="https://bmcpsychiatry.biomedcentral.com/articles/10.1186/s12888-017-1484-y" TargetMode="External"/><Relationship Id="rId729" Type="http://schemas.openxmlformats.org/officeDocument/2006/relationships/hyperlink" Target="https://pubmed.ncbi.nlm.nih.gov/39393565" TargetMode="External"/><Relationship Id="rId1359" Type="http://schemas.openxmlformats.org/officeDocument/2006/relationships/hyperlink" Target="https://pubmed.ncbi.nlm.nih.gov/30030151" TargetMode="External"/><Relationship Id="rId2757" Type="http://schemas.openxmlformats.org/officeDocument/2006/relationships/hyperlink" Target="https://academic.oup.com/bjd/article-lookup/doi/10.1111/bjd.14788" TargetMode="External"/><Relationship Id="rId2964" Type="http://schemas.openxmlformats.org/officeDocument/2006/relationships/hyperlink" Target="https://pubmed.ncbi.nlm.nih.gov/30518781" TargetMode="External"/><Relationship Id="rId3808" Type="http://schemas.openxmlformats.org/officeDocument/2006/relationships/hyperlink" Target="https://onlinelibrary.wiley.com/doi/10.1111/jdv.17335" TargetMode="External"/><Relationship Id="rId5023" Type="http://schemas.openxmlformats.org/officeDocument/2006/relationships/hyperlink" Target="https://pubmed.ncbi.nlm.nih.gov/33285254" TargetMode="External"/><Relationship Id="rId5230" Type="http://schemas.openxmlformats.org/officeDocument/2006/relationships/hyperlink" Target="https://europepmc.org/abstract/MED/22956269" TargetMode="External"/><Relationship Id="rId936" Type="http://schemas.openxmlformats.org/officeDocument/2006/relationships/hyperlink" Target="https://onlinelibrary.wiley.com/doi/10.1111/jdv.18808" TargetMode="External"/><Relationship Id="rId1219" Type="http://schemas.openxmlformats.org/officeDocument/2006/relationships/hyperlink" Target="https://onlinelibrary.wiley.com/resolve/openurl?genre=article&amp;sid=nlm:pubmed&amp;issn=0105-1873&amp;date=1988&amp;volume=18&amp;issue=3&amp;spage=143" TargetMode="External"/><Relationship Id="rId1566" Type="http://schemas.openxmlformats.org/officeDocument/2006/relationships/hyperlink" Target="https://pubmed.ncbi.nlm.nih.gov/31232485" TargetMode="External"/><Relationship Id="rId1773" Type="http://schemas.openxmlformats.org/officeDocument/2006/relationships/hyperlink" Target="https://onlinelibrary.wiley.com/doi/10.1111/jdv.19723" TargetMode="External"/><Relationship Id="rId1980" Type="http://schemas.openxmlformats.org/officeDocument/2006/relationships/hyperlink" Target="https://pubmed.ncbi.nlm.nih.gov/30631431" TargetMode="External"/><Relationship Id="rId2617" Type="http://schemas.openxmlformats.org/officeDocument/2006/relationships/hyperlink" Target="https://linkinghub.elsevier.com/retrieve/pii/S0022-202X(15)34442-0" TargetMode="External"/><Relationship Id="rId2824" Type="http://schemas.openxmlformats.org/officeDocument/2006/relationships/hyperlink" Target="https://pubmed.ncbi.nlm.nih.gov/36477177" TargetMode="External"/><Relationship Id="rId65" Type="http://schemas.openxmlformats.org/officeDocument/2006/relationships/hyperlink" Target="https://pubmed.ncbi.nlm.nih.gov/34920823" TargetMode="External"/><Relationship Id="rId1426" Type="http://schemas.openxmlformats.org/officeDocument/2006/relationships/hyperlink" Target="https://pubmed.ncbi.nlm.nih.gov/9499610" TargetMode="External"/><Relationship Id="rId1633" Type="http://schemas.openxmlformats.org/officeDocument/2006/relationships/hyperlink" Target="https://europepmc.org/abstract/MED/35577586" TargetMode="External"/><Relationship Id="rId1840" Type="http://schemas.openxmlformats.org/officeDocument/2006/relationships/hyperlink" Target="https://pubmed.ncbi.nlm.nih.gov/34906723" TargetMode="External"/><Relationship Id="rId4789" Type="http://schemas.openxmlformats.org/officeDocument/2006/relationships/hyperlink" Target="https://pubmed.ncbi.nlm.nih.gov/10678722" TargetMode="External"/><Relationship Id="rId4996" Type="http://schemas.openxmlformats.org/officeDocument/2006/relationships/hyperlink" Target="https://pubmed.ncbi.nlm.nih.gov/32989287" TargetMode="External"/><Relationship Id="rId1700" Type="http://schemas.openxmlformats.org/officeDocument/2006/relationships/hyperlink" Target="https://pubmed.ncbi.nlm.nih.gov/27305646" TargetMode="External"/><Relationship Id="rId3598" Type="http://schemas.openxmlformats.org/officeDocument/2006/relationships/hyperlink" Target="https://linkinghub.elsevier.com/retrieve/pii/0165-0378(92)90043-4" TargetMode="External"/><Relationship Id="rId4649" Type="http://schemas.openxmlformats.org/officeDocument/2006/relationships/hyperlink" Target="https://onlinelibrary.wiley.com/doi/10.1111/j.1398-9995.2006.00989.x" TargetMode="External"/><Relationship Id="rId4856" Type="http://schemas.openxmlformats.org/officeDocument/2006/relationships/hyperlink" Target="https://academic.oup.com/bjd/article-lookup/doi/10.1111/bjd.19760" TargetMode="External"/><Relationship Id="rId3458" Type="http://schemas.openxmlformats.org/officeDocument/2006/relationships/hyperlink" Target="https://pubmed.ncbi.nlm.nih.gov/22006977" TargetMode="External"/><Relationship Id="rId3665" Type="http://schemas.openxmlformats.org/officeDocument/2006/relationships/hyperlink" Target="https://pubmed.ncbi.nlm.nih.gov/33583026" TargetMode="External"/><Relationship Id="rId3872" Type="http://schemas.openxmlformats.org/officeDocument/2006/relationships/hyperlink" Target="https://europepmc.org/abstract/MED/29083406" TargetMode="External"/><Relationship Id="rId4509" Type="http://schemas.openxmlformats.org/officeDocument/2006/relationships/hyperlink" Target="https://www.atsjournals.org/doi/10.1164/rccm.201304-0694OC?url_ver=Z39.88-2003&amp;rfr_id=ori:rid:crossref.org&amp;rfr_dat=cr_pub%20%200pubmed" TargetMode="External"/><Relationship Id="rId4716" Type="http://schemas.openxmlformats.org/officeDocument/2006/relationships/hyperlink" Target="https://pubmed.ncbi.nlm.nih.gov/12704358" TargetMode="External"/><Relationship Id="rId379" Type="http://schemas.openxmlformats.org/officeDocument/2006/relationships/hyperlink" Target="https://pubmed.ncbi.nlm.nih.gov/24751729" TargetMode="External"/><Relationship Id="rId586" Type="http://schemas.openxmlformats.org/officeDocument/2006/relationships/hyperlink" Target="https://onlinelibrary.wiley.com/resolve/openurl?genre=article&amp;sid=nlm:pubmed&amp;issn=0105-1873&amp;date=2000&amp;volume=43&amp;issue=4&amp;spage=243" TargetMode="External"/><Relationship Id="rId793" Type="http://schemas.openxmlformats.org/officeDocument/2006/relationships/hyperlink" Target="https://pubmed.ncbi.nlm.nih.gov/33657640" TargetMode="External"/><Relationship Id="rId2267" Type="http://schemas.openxmlformats.org/officeDocument/2006/relationships/hyperlink" Target="https://pubmed.ncbi.nlm.nih.gov/38309103" TargetMode="External"/><Relationship Id="rId2474" Type="http://schemas.openxmlformats.org/officeDocument/2006/relationships/hyperlink" Target="https://pubmed.ncbi.nlm.nih.gov/35344305" TargetMode="External"/><Relationship Id="rId2681" Type="http://schemas.openxmlformats.org/officeDocument/2006/relationships/hyperlink" Target="https://pubmed.ncbi.nlm.nih.gov/24369570" TargetMode="External"/><Relationship Id="rId3318" Type="http://schemas.openxmlformats.org/officeDocument/2006/relationships/hyperlink" Target="https://pubmed.ncbi.nlm.nih.gov/32553831" TargetMode="External"/><Relationship Id="rId3525" Type="http://schemas.openxmlformats.org/officeDocument/2006/relationships/hyperlink" Target="https://linkinghub.elsevier.com/retrieve/pii/S1521-6616(06)00740-6" TargetMode="External"/><Relationship Id="rId4923" Type="http://schemas.openxmlformats.org/officeDocument/2006/relationships/hyperlink" Target="https://pubmed.ncbi.nlm.nih.gov/32908719" TargetMode="External"/><Relationship Id="rId239" Type="http://schemas.openxmlformats.org/officeDocument/2006/relationships/hyperlink" Target="https://pubmed.ncbi.nlm.nih.gov/8313646" TargetMode="External"/><Relationship Id="rId446" Type="http://schemas.openxmlformats.org/officeDocument/2006/relationships/hyperlink" Target="https://pubmed.ncbi.nlm.nih.gov/32757268" TargetMode="External"/><Relationship Id="rId653" Type="http://schemas.openxmlformats.org/officeDocument/2006/relationships/hyperlink" Target="https://onlinelibrary.wiley.com/resolve/openurl?genre=article&amp;sid=nlm:pubmed&amp;issn=0007-0963&amp;date=1997&amp;volume=136&amp;issue=4&amp;spage=604" TargetMode="External"/><Relationship Id="rId1076" Type="http://schemas.openxmlformats.org/officeDocument/2006/relationships/hyperlink" Target="https://pubmed.ncbi.nlm.nih.gov/24460914" TargetMode="External"/><Relationship Id="rId1283" Type="http://schemas.openxmlformats.org/officeDocument/2006/relationships/hyperlink" Target="https://jamanetwork.com/journals/jamadermatology/fullarticle/10.1001/archdermatol.2011.9" TargetMode="External"/><Relationship Id="rId1490" Type="http://schemas.openxmlformats.org/officeDocument/2006/relationships/hyperlink" Target="https://academic.oup.com/bjd/article-lookup/doi/10.1111/bjd.14316" TargetMode="External"/><Relationship Id="rId2127" Type="http://schemas.openxmlformats.org/officeDocument/2006/relationships/hyperlink" Target="https://link.springer.com/chapter/10.1007/978-1-4419-8056-4_8" TargetMode="External"/><Relationship Id="rId2334" Type="http://schemas.openxmlformats.org/officeDocument/2006/relationships/hyperlink" Target="https://europepmc.org/abstract/MED/34514465" TargetMode="External"/><Relationship Id="rId3732" Type="http://schemas.openxmlformats.org/officeDocument/2006/relationships/hyperlink" Target="https://journal.pda.org/cgi/doi/10.5731/pdajpst.2016.006478" TargetMode="External"/><Relationship Id="rId306" Type="http://schemas.openxmlformats.org/officeDocument/2006/relationships/hyperlink" Target="http://hdl.handle.net/10668/14830" TargetMode="External"/><Relationship Id="rId860" Type="http://schemas.openxmlformats.org/officeDocument/2006/relationships/hyperlink" Target="https://academic.oup.com/bjd/article-lookup/doi/10.1111/bjd.15169" TargetMode="External"/><Relationship Id="rId1143" Type="http://schemas.openxmlformats.org/officeDocument/2006/relationships/hyperlink" Target="https://academic.oup.com/bjd/article-lookup/doi/10.1111/j.1365-2133.2006.07291.x" TargetMode="External"/><Relationship Id="rId2541" Type="http://schemas.openxmlformats.org/officeDocument/2006/relationships/hyperlink" Target="https://academic.oup.com/bjd/article-lookup/doi/10.1093/bjd/ljae146" TargetMode="External"/><Relationship Id="rId4299" Type="http://schemas.openxmlformats.org/officeDocument/2006/relationships/hyperlink" Target="http://www.ama.ba/index.php/ama/article/view/407/pdf" TargetMode="External"/><Relationship Id="rId513" Type="http://schemas.openxmlformats.org/officeDocument/2006/relationships/hyperlink" Target="https://onlinelibrary.wiley.com/doi/10.1111/cod.13443" TargetMode="External"/><Relationship Id="rId720" Type="http://schemas.openxmlformats.org/officeDocument/2006/relationships/hyperlink" Target="https://academic.oup.com/bjd/article-lookup/doi/10.1111/bjd.15378" TargetMode="External"/><Relationship Id="rId1350" Type="http://schemas.openxmlformats.org/officeDocument/2006/relationships/hyperlink" Target="https://academic.oup.com/rheumatology/article-lookup/doi/10.1093/rheumatology/keac260" TargetMode="External"/><Relationship Id="rId2401" Type="http://schemas.openxmlformats.org/officeDocument/2006/relationships/hyperlink" Target="https://pubmed.ncbi.nlm.nih.gov/29371295" TargetMode="External"/><Relationship Id="rId4159" Type="http://schemas.openxmlformats.org/officeDocument/2006/relationships/hyperlink" Target="https://www.clinicalkey.com/content/playBy/pii?v=S0140-6736(24)00016-3" TargetMode="External"/><Relationship Id="rId1003" Type="http://schemas.openxmlformats.org/officeDocument/2006/relationships/hyperlink" Target="https://pubmed.ncbi.nlm.nih.gov/34927719" TargetMode="External"/><Relationship Id="rId1210" Type="http://schemas.openxmlformats.org/officeDocument/2006/relationships/hyperlink" Target="https://pubmed.ncbi.nlm.nih.gov/2196075" TargetMode="External"/><Relationship Id="rId4366" Type="http://schemas.openxmlformats.org/officeDocument/2006/relationships/hyperlink" Target="https://pubmed.ncbi.nlm.nih.gov/30055830" TargetMode="External"/><Relationship Id="rId4573" Type="http://schemas.openxmlformats.org/officeDocument/2006/relationships/hyperlink" Target="https://www.clinicalkey.com/content/playBy/pii?v=S0091-6749(10)01952-4" TargetMode="External"/><Relationship Id="rId4780" Type="http://schemas.openxmlformats.org/officeDocument/2006/relationships/hyperlink" Target="https://pubmed.ncbi.nlm.nih.gov/11097319" TargetMode="External"/><Relationship Id="rId3175" Type="http://schemas.openxmlformats.org/officeDocument/2006/relationships/hyperlink" Target="https://www.bmj.com/lookup/pmidlookup?view=long&amp;pmid=38857912" TargetMode="External"/><Relationship Id="rId3382" Type="http://schemas.openxmlformats.org/officeDocument/2006/relationships/hyperlink" Target="https://pubmed.ncbi.nlm.nih.gov/26941167" TargetMode="External"/><Relationship Id="rId4019" Type="http://schemas.openxmlformats.org/officeDocument/2006/relationships/hyperlink" Target="https://pubmed.ncbi.nlm.nih.gov/15745192" TargetMode="External"/><Relationship Id="rId4226" Type="http://schemas.openxmlformats.org/officeDocument/2006/relationships/hyperlink" Target="https://pubmed.ncbi.nlm.nih.gov/35108754" TargetMode="External"/><Relationship Id="rId4433" Type="http://schemas.openxmlformats.org/officeDocument/2006/relationships/hyperlink" Target="https://linkinghub.elsevier.com/retrieve/pii/S0308-8146(15)01328-X" TargetMode="External"/><Relationship Id="rId4640" Type="http://schemas.openxmlformats.org/officeDocument/2006/relationships/hyperlink" Target="https://pubmed.ncbi.nlm.nih.gov/16512805" TargetMode="External"/><Relationship Id="rId2191" Type="http://schemas.openxmlformats.org/officeDocument/2006/relationships/hyperlink" Target="https://pubmed.ncbi.nlm.nih.gov/14623709" TargetMode="External"/><Relationship Id="rId3035" Type="http://schemas.openxmlformats.org/officeDocument/2006/relationships/hyperlink" Target="https://europepmc.org/abstract/MED/26752870" TargetMode="External"/><Relationship Id="rId3242" Type="http://schemas.openxmlformats.org/officeDocument/2006/relationships/hyperlink" Target="https://pubmed.ncbi.nlm.nih.gov/39349183" TargetMode="External"/><Relationship Id="rId4500" Type="http://schemas.openxmlformats.org/officeDocument/2006/relationships/hyperlink" Target="https://pubmed.ncbi.nlm.nih.gov/24428643" TargetMode="External"/><Relationship Id="rId163" Type="http://schemas.openxmlformats.org/officeDocument/2006/relationships/hyperlink" Target="https://pubmed.ncbi.nlm.nih.gov/22607660" TargetMode="External"/><Relationship Id="rId370" Type="http://schemas.openxmlformats.org/officeDocument/2006/relationships/hyperlink" Target="https://europepmc.org/abstract/MED/25966033" TargetMode="External"/><Relationship Id="rId2051" Type="http://schemas.openxmlformats.org/officeDocument/2006/relationships/hyperlink" Target="https://www.pnas.org/doi/abs/10.1073/pnas.1312933110?url_ver=Z39.88-2003&amp;rfr_id=ori:rid:crossref.org&amp;rfr_dat=cr_pub%20%200pubmed" TargetMode="External"/><Relationship Id="rId3102" Type="http://schemas.openxmlformats.org/officeDocument/2006/relationships/hyperlink" Target="https://pubmed.ncbi.nlm.nih.gov/20055856" TargetMode="External"/><Relationship Id="rId230" Type="http://schemas.openxmlformats.org/officeDocument/2006/relationships/hyperlink" Target="https://onlinelibrary.wiley.com/resolve/openurl?genre=article&amp;sid=nlm:pubmed&amp;issn=0007-0963&amp;date=1996&amp;volume=134&amp;issue=6&amp;spage=1109" TargetMode="External"/><Relationship Id="rId5067" Type="http://schemas.openxmlformats.org/officeDocument/2006/relationships/hyperlink" Target="https://pubmed.ncbi.nlm.nih.gov/26264275" TargetMode="External"/><Relationship Id="rId5274" Type="http://schemas.openxmlformats.org/officeDocument/2006/relationships/hyperlink" Target="https://academic.oup.com/bjd/article-lookup/doi/10.1111/j.1365-2133.2005.06922.x" TargetMode="External"/><Relationship Id="rId2868" Type="http://schemas.openxmlformats.org/officeDocument/2006/relationships/hyperlink" Target="https://pubmed.ncbi.nlm.nih.gov/35801250" TargetMode="External"/><Relationship Id="rId3919" Type="http://schemas.openxmlformats.org/officeDocument/2006/relationships/hyperlink" Target="https://pubmed.ncbi.nlm.nih.gov/33925518" TargetMode="External"/><Relationship Id="rId4083" Type="http://schemas.openxmlformats.org/officeDocument/2006/relationships/hyperlink" Target="https://academic.oup.com/ced/article-lookup/doi/10.1111/ced.13885" TargetMode="External"/><Relationship Id="rId1677" Type="http://schemas.openxmlformats.org/officeDocument/2006/relationships/hyperlink" Target="https://europepmc.org/abstract/MED/30858335" TargetMode="External"/><Relationship Id="rId1884" Type="http://schemas.openxmlformats.org/officeDocument/2006/relationships/hyperlink" Target="https://pubmed.ncbi.nlm.nih.gov/33629401" TargetMode="External"/><Relationship Id="rId2728" Type="http://schemas.openxmlformats.org/officeDocument/2006/relationships/hyperlink" Target="https://pubmed.ncbi.nlm.nih.gov/9248450" TargetMode="External"/><Relationship Id="rId2935" Type="http://schemas.openxmlformats.org/officeDocument/2006/relationships/hyperlink" Target="https://www.ncbi.nlm.nih.gov/pmc/articles/pmid/32577665/" TargetMode="External"/><Relationship Id="rId4290" Type="http://schemas.openxmlformats.org/officeDocument/2006/relationships/hyperlink" Target="https://pubmed.ncbi.nlm.nih.gov/33045005" TargetMode="External"/><Relationship Id="rId5134" Type="http://schemas.openxmlformats.org/officeDocument/2006/relationships/hyperlink" Target="https://pubmed.ncbi.nlm.nih.gov/23163068" TargetMode="External"/><Relationship Id="rId907" Type="http://schemas.openxmlformats.org/officeDocument/2006/relationships/hyperlink" Target="https://pubmed.ncbi.nlm.nih.gov/19706651" TargetMode="External"/><Relationship Id="rId1537" Type="http://schemas.openxmlformats.org/officeDocument/2006/relationships/hyperlink" Target="https://europepmc.org/abstract/MED/37013124" TargetMode="External"/><Relationship Id="rId1744" Type="http://schemas.openxmlformats.org/officeDocument/2006/relationships/hyperlink" Target="https://pubmed.ncbi.nlm.nih.gov/38866114" TargetMode="External"/><Relationship Id="rId1951" Type="http://schemas.openxmlformats.org/officeDocument/2006/relationships/hyperlink" Target="https://europepmc.org/abstract/MED/30850961" TargetMode="External"/><Relationship Id="rId4150" Type="http://schemas.openxmlformats.org/officeDocument/2006/relationships/hyperlink" Target="https://pubmed.ncbi.nlm.nih.gov/38621408" TargetMode="External"/><Relationship Id="rId5201" Type="http://schemas.openxmlformats.org/officeDocument/2006/relationships/hyperlink" Target="https://europepmc.org/abstract/MED/27898078" TargetMode="External"/><Relationship Id="rId36" Type="http://schemas.openxmlformats.org/officeDocument/2006/relationships/hyperlink" Target="https://jamanetwork.com/journals/jamadermatology/fullarticle/10.1001/jamadermatol.2022.4590" TargetMode="External"/><Relationship Id="rId1604" Type="http://schemas.openxmlformats.org/officeDocument/2006/relationships/hyperlink" Target="https://pubmed.ncbi.nlm.nih.gov/19351672" TargetMode="External"/><Relationship Id="rId4010" Type="http://schemas.openxmlformats.org/officeDocument/2006/relationships/hyperlink" Target="https://www.clinicalkey.com/content/playBy/pii?v=S0264-410X(08)01012-8" TargetMode="External"/><Relationship Id="rId4967" Type="http://schemas.openxmlformats.org/officeDocument/2006/relationships/hyperlink" Target="https://europepmc.org/abstract/MED/32938595" TargetMode="External"/><Relationship Id="rId1811" Type="http://schemas.openxmlformats.org/officeDocument/2006/relationships/hyperlink" Target="https://onlinelibrary.wiley.com/doi/10.1111/ddg.15120_g" TargetMode="External"/><Relationship Id="rId3569" Type="http://schemas.openxmlformats.org/officeDocument/2006/relationships/hyperlink" Target="https://europepmc.org/abstract/MED/11861241" TargetMode="External"/><Relationship Id="rId697" Type="http://schemas.openxmlformats.org/officeDocument/2006/relationships/hyperlink" Target="https://pubmed.ncbi.nlm.nih.gov/33730411" TargetMode="External"/><Relationship Id="rId2378" Type="http://schemas.openxmlformats.org/officeDocument/2006/relationships/hyperlink" Target="https://europepmc.org/abstract/MED/31701523" TargetMode="External"/><Relationship Id="rId3429" Type="http://schemas.openxmlformats.org/officeDocument/2006/relationships/hyperlink" Target="https://www.clinicalkey.com/content/playBy/pii?v=S0091-6749(13)00847-6" TargetMode="External"/><Relationship Id="rId3776" Type="http://schemas.openxmlformats.org/officeDocument/2006/relationships/hyperlink" Target="https://academic.oup.com/bjd/article-lookup/doi/10.1093/bjd/ljad278" TargetMode="External"/><Relationship Id="rId3983" Type="http://schemas.openxmlformats.org/officeDocument/2006/relationships/hyperlink" Target="https://pubmed.ncbi.nlm.nih.gov/23510135" TargetMode="External"/><Relationship Id="rId4827" Type="http://schemas.openxmlformats.org/officeDocument/2006/relationships/hyperlink" Target="https://onlinelibrary.wiley.com/resolve/openurl?genre=article&amp;sid=nlm:pubmed&amp;issn=0105-4538&amp;date=1998&amp;volume=53&amp;issue=48%20Suppl&amp;spage=71" TargetMode="External"/><Relationship Id="rId1187" Type="http://schemas.openxmlformats.org/officeDocument/2006/relationships/hyperlink" Target="https://onlinelibrary.wiley.com/resolve/openurl?genre=article&amp;sid=nlm:pubmed&amp;issn=0148-7299&amp;date=1999&amp;volume=85&amp;issue=4&amp;spage=330" TargetMode="External"/><Relationship Id="rId2585" Type="http://schemas.openxmlformats.org/officeDocument/2006/relationships/hyperlink" Target="https://academic.oup.com/bjd/article-lookup/doi/10.1111/bjd.16827" TargetMode="External"/><Relationship Id="rId2792" Type="http://schemas.openxmlformats.org/officeDocument/2006/relationships/hyperlink" Target="https://pubmed.ncbi.nlm.nih.gov/37940670" TargetMode="External"/><Relationship Id="rId3636" Type="http://schemas.openxmlformats.org/officeDocument/2006/relationships/hyperlink" Target="https://onlinelibrary.wiley.com/doi/10.1111/pai.13884" TargetMode="External"/><Relationship Id="rId3843" Type="http://schemas.openxmlformats.org/officeDocument/2006/relationships/hyperlink" Target="https://pubmed.ncbi.nlm.nih.gov/33901562" TargetMode="External"/><Relationship Id="rId557" Type="http://schemas.openxmlformats.org/officeDocument/2006/relationships/hyperlink" Target="https://pubmed.ncbi.nlm.nih.gov/15245555" TargetMode="External"/><Relationship Id="rId764" Type="http://schemas.openxmlformats.org/officeDocument/2006/relationships/hyperlink" Target="https://europepmc.org/abstract/MED/35606161" TargetMode="External"/><Relationship Id="rId971" Type="http://schemas.openxmlformats.org/officeDocument/2006/relationships/hyperlink" Target="https://pubmed.ncbi.nlm.nih.gov/21143513" TargetMode="External"/><Relationship Id="rId1394" Type="http://schemas.openxmlformats.org/officeDocument/2006/relationships/hyperlink" Target="https://europepmc.org/abstract/MED/35327667" TargetMode="External"/><Relationship Id="rId2238" Type="http://schemas.openxmlformats.org/officeDocument/2006/relationships/hyperlink" Target="https://academic.oup.com/ced/article-lookup/doi/10.1111/j.1365-2230.1993.tb02258.x" TargetMode="External"/><Relationship Id="rId2445" Type="http://schemas.openxmlformats.org/officeDocument/2006/relationships/hyperlink" Target="https://academic.oup.com/bjd/article-lookup/doi/10.1093/bjd/ljae395" TargetMode="External"/><Relationship Id="rId2652" Type="http://schemas.openxmlformats.org/officeDocument/2006/relationships/hyperlink" Target="https://www.magonlinelibrary.com/doi/10.12968/bjon.2020.29.3.136?url_ver=Z39.88-2003&amp;rfr_id=ori:rid:crossref.org&amp;rfr_dat=cr_pub%20%200pubmed" TargetMode="External"/><Relationship Id="rId3703" Type="http://schemas.openxmlformats.org/officeDocument/2006/relationships/hyperlink" Target="https://pubmed.ncbi.nlm.nih.gov/31584695" TargetMode="External"/><Relationship Id="rId3910" Type="http://schemas.openxmlformats.org/officeDocument/2006/relationships/hyperlink" Target="https://bpspubs.onlinelibrary.wiley.com/doi/10.1111/bcp.14938" TargetMode="External"/><Relationship Id="rId417" Type="http://schemas.openxmlformats.org/officeDocument/2006/relationships/hyperlink" Target="https://www.clinicalkey.com/content/playBy/pii?v=S0190-9622(24)00804-1" TargetMode="External"/><Relationship Id="rId624" Type="http://schemas.openxmlformats.org/officeDocument/2006/relationships/hyperlink" Target="https://pubmed.ncbi.nlm.nih.gov/9746198" TargetMode="External"/><Relationship Id="rId831" Type="http://schemas.openxmlformats.org/officeDocument/2006/relationships/hyperlink" Target="https://pubmed.ncbi.nlm.nih.gov/30745357" TargetMode="External"/><Relationship Id="rId1047" Type="http://schemas.openxmlformats.org/officeDocument/2006/relationships/hyperlink" Target="https://pubmed.ncbi.nlm.nih.gov/27925151" TargetMode="External"/><Relationship Id="rId1254" Type="http://schemas.openxmlformats.org/officeDocument/2006/relationships/hyperlink" Target="https://pubmed.ncbi.nlm.nih.gov/28485019" TargetMode="External"/><Relationship Id="rId1461" Type="http://schemas.openxmlformats.org/officeDocument/2006/relationships/hyperlink" Target="https://pubmed.ncbi.nlm.nih.gov/15793507" TargetMode="External"/><Relationship Id="rId2305" Type="http://schemas.openxmlformats.org/officeDocument/2006/relationships/hyperlink" Target="https://pubmed.ncbi.nlm.nih.gov/37692105" TargetMode="External"/><Relationship Id="rId2512" Type="http://schemas.openxmlformats.org/officeDocument/2006/relationships/hyperlink" Target="https://pubmed.ncbi.nlm.nih.gov/28303104" TargetMode="External"/><Relationship Id="rId1114" Type="http://schemas.openxmlformats.org/officeDocument/2006/relationships/hyperlink" Target="https://pubmed.ncbi.nlm.nih.gov/19175782" TargetMode="External"/><Relationship Id="rId1321" Type="http://schemas.openxmlformats.org/officeDocument/2006/relationships/hyperlink" Target="https://pubmed.ncbi.nlm.nih.gov/1998383" TargetMode="External"/><Relationship Id="rId4477" Type="http://schemas.openxmlformats.org/officeDocument/2006/relationships/hyperlink" Target="https://europepmc.org/abstract/MED/24958195" TargetMode="External"/><Relationship Id="rId4684" Type="http://schemas.openxmlformats.org/officeDocument/2006/relationships/hyperlink" Target="https://jamanetwork.com/journals/jamapediatrics/fullarticle/10.1001/archpedi.158.10.996" TargetMode="External"/><Relationship Id="rId4891" Type="http://schemas.openxmlformats.org/officeDocument/2006/relationships/hyperlink" Target="https://pubmed.ncbi.nlm.nih.gov/33993140" TargetMode="External"/><Relationship Id="rId3079" Type="http://schemas.openxmlformats.org/officeDocument/2006/relationships/hyperlink" Target="https://europepmc.org/abstract/MED/23209731" TargetMode="External"/><Relationship Id="rId3286" Type="http://schemas.openxmlformats.org/officeDocument/2006/relationships/hyperlink" Target="https://pubmed.ncbi.nlm.nih.gov/35000740" TargetMode="External"/><Relationship Id="rId3493" Type="http://schemas.openxmlformats.org/officeDocument/2006/relationships/hyperlink" Target="https://europepmc.org/abstract/MED/19770844" TargetMode="External"/><Relationship Id="rId4337" Type="http://schemas.openxmlformats.org/officeDocument/2006/relationships/hyperlink" Target="https://www.clinicalkey.com/content/playBy/pii?v=S0091-6749(19)30686-4" TargetMode="External"/><Relationship Id="rId4544" Type="http://schemas.openxmlformats.org/officeDocument/2006/relationships/hyperlink" Target="https://pubmed.ncbi.nlm.nih.gov/23040884" TargetMode="External"/><Relationship Id="rId2095" Type="http://schemas.openxmlformats.org/officeDocument/2006/relationships/hyperlink" Target="https://europepmc.org/abstract/MED/21767770" TargetMode="External"/><Relationship Id="rId3146" Type="http://schemas.openxmlformats.org/officeDocument/2006/relationships/hyperlink" Target="https://pubmed.ncbi.nlm.nih.gov/14604955" TargetMode="External"/><Relationship Id="rId3353" Type="http://schemas.openxmlformats.org/officeDocument/2006/relationships/hyperlink" Target="https://www.ncbi.nlm.nih.gov/pmc/articles/pmid/28990652/" TargetMode="External"/><Relationship Id="rId4751" Type="http://schemas.openxmlformats.org/officeDocument/2006/relationships/hyperlink" Target="https://pubmed.ncbi.nlm.nih.gov/11705561" TargetMode="External"/><Relationship Id="rId274" Type="http://schemas.openxmlformats.org/officeDocument/2006/relationships/hyperlink" Target="https://linkinghub.elsevier.com/retrieve/pii/S0022-202X(21)01320-8" TargetMode="External"/><Relationship Id="rId481" Type="http://schemas.openxmlformats.org/officeDocument/2006/relationships/hyperlink" Target="https://onlinelibrary.wiley.com/doi/10.1111/j.1600-0536.2010.01864.x" TargetMode="External"/><Relationship Id="rId2162" Type="http://schemas.openxmlformats.org/officeDocument/2006/relationships/hyperlink" Target="https://pubmed.ncbi.nlm.nih.gov/16670758" TargetMode="External"/><Relationship Id="rId3006" Type="http://schemas.openxmlformats.org/officeDocument/2006/relationships/hyperlink" Target="https://pubmed.ncbi.nlm.nih.gov/27254379" TargetMode="External"/><Relationship Id="rId3560" Type="http://schemas.openxmlformats.org/officeDocument/2006/relationships/hyperlink" Target="https://pubmed.ncbi.nlm.nih.gov/12554626" TargetMode="External"/><Relationship Id="rId4404" Type="http://schemas.openxmlformats.org/officeDocument/2006/relationships/hyperlink" Target="https://pubmed.ncbi.nlm.nih.gov/28502823" TargetMode="External"/><Relationship Id="rId4611" Type="http://schemas.openxmlformats.org/officeDocument/2006/relationships/hyperlink" Target="https://www.atsjournals.org/doi/10.1164/rccm.200709-1419OC?url_ver=Z39.88-2003&amp;rfr_id=ori:rid:crossref.org&amp;rfr_dat=cr_pub%20%200pubmed" TargetMode="External"/><Relationship Id="rId134" Type="http://schemas.openxmlformats.org/officeDocument/2006/relationships/hyperlink" Target="https://systematicreviewsjournal.biomedcentral.com/articles/10.1186/s13643-016-0262-0" TargetMode="External"/><Relationship Id="rId3213" Type="http://schemas.openxmlformats.org/officeDocument/2006/relationships/hyperlink" Target="https://europepmc.org/abstract/MED/38316467" TargetMode="External"/><Relationship Id="rId3420" Type="http://schemas.openxmlformats.org/officeDocument/2006/relationships/hyperlink" Target="https://pubmed.ncbi.nlm.nih.gov/24159173" TargetMode="External"/><Relationship Id="rId341" Type="http://schemas.openxmlformats.org/officeDocument/2006/relationships/hyperlink" Target="https://pubmed.ncbi.nlm.nih.gov/28369758" TargetMode="External"/><Relationship Id="rId2022" Type="http://schemas.openxmlformats.org/officeDocument/2006/relationships/hyperlink" Target="https://pubmed.ncbi.nlm.nih.gov/26888187" TargetMode="External"/><Relationship Id="rId2979" Type="http://schemas.openxmlformats.org/officeDocument/2006/relationships/hyperlink" Target="https://www.nature.com/articles/d41586-018-03510-z" TargetMode="External"/><Relationship Id="rId5178" Type="http://schemas.openxmlformats.org/officeDocument/2006/relationships/hyperlink" Target="https://air.unimi.it/handle/2434/1101508" TargetMode="External"/><Relationship Id="rId201" Type="http://schemas.openxmlformats.org/officeDocument/2006/relationships/hyperlink" Target="https://pubmed.ncbi.nlm.nih.gov/17214732" TargetMode="External"/><Relationship Id="rId1788" Type="http://schemas.openxmlformats.org/officeDocument/2006/relationships/hyperlink" Target="https://pubmed.ncbi.nlm.nih.gov/39211048" TargetMode="External"/><Relationship Id="rId1995" Type="http://schemas.openxmlformats.org/officeDocument/2006/relationships/hyperlink" Target="https://academic.oup.com/bjd/article-lookup/doi/10.1111/bjd.14819" TargetMode="External"/><Relationship Id="rId2839" Type="http://schemas.openxmlformats.org/officeDocument/2006/relationships/hyperlink" Target="https://europepmc.org/abstract/MED/35634958" TargetMode="External"/><Relationship Id="rId4194" Type="http://schemas.openxmlformats.org/officeDocument/2006/relationships/hyperlink" Target="https://pubmed.ncbi.nlm.nih.gov/36822320" TargetMode="External"/><Relationship Id="rId5038" Type="http://schemas.openxmlformats.org/officeDocument/2006/relationships/hyperlink" Target="https://pubmed.ncbi.nlm.nih.gov/31794847" TargetMode="External"/><Relationship Id="rId5245" Type="http://schemas.openxmlformats.org/officeDocument/2006/relationships/hyperlink" Target="https://linkinghub.elsevier.com/retrieve/pii/S0022-202X(15)33619-8" TargetMode="External"/><Relationship Id="rId1648" Type="http://schemas.openxmlformats.org/officeDocument/2006/relationships/hyperlink" Target="https://pubmed.ncbi.nlm.nih.gov/34233978" TargetMode="External"/><Relationship Id="rId4054" Type="http://schemas.openxmlformats.org/officeDocument/2006/relationships/hyperlink" Target="https://pubmed.ncbi.nlm.nih.gov/36786779" TargetMode="External"/><Relationship Id="rId4261" Type="http://schemas.openxmlformats.org/officeDocument/2006/relationships/hyperlink" Target="http://liu.diva-portal.org/smash/get/diva2:1601589/FULLTEXT01.pdf" TargetMode="External"/><Relationship Id="rId5105" Type="http://schemas.openxmlformats.org/officeDocument/2006/relationships/hyperlink" Target="https://pubmed.ncbi.nlm.nih.gov/17170097" TargetMode="External"/><Relationship Id="rId1508" Type="http://schemas.openxmlformats.org/officeDocument/2006/relationships/hyperlink" Target="https://jamanetwork.com/journals/jamadermatology/fullarticle/10.1001/archderm.141.12.1549" TargetMode="External"/><Relationship Id="rId1855" Type="http://schemas.openxmlformats.org/officeDocument/2006/relationships/hyperlink" Target="https://www.tandfonline.com/doi/full/10.1080/09546634.2021.1914315" TargetMode="External"/><Relationship Id="rId2906" Type="http://schemas.openxmlformats.org/officeDocument/2006/relationships/hyperlink" Target="https://pubmed.ncbi.nlm.nih.gov/33479465" TargetMode="External"/><Relationship Id="rId3070" Type="http://schemas.openxmlformats.org/officeDocument/2006/relationships/hyperlink" Target="https://pubmed.ncbi.nlm.nih.gov/23167997" TargetMode="External"/><Relationship Id="rId4121" Type="http://schemas.openxmlformats.org/officeDocument/2006/relationships/hyperlink" Target="https://academic.oup.com/bjd/article-lookup/doi/10.1093/bjd/ljae398" TargetMode="External"/><Relationship Id="rId1715" Type="http://schemas.openxmlformats.org/officeDocument/2006/relationships/hyperlink" Target="https://onlinelibrary.wiley.com/doi/10.1111/all.12806" TargetMode="External"/><Relationship Id="rId1922" Type="http://schemas.openxmlformats.org/officeDocument/2006/relationships/hyperlink" Target="https://pubmed.ncbi.nlm.nih.gov/31936675" TargetMode="External"/><Relationship Id="rId3887" Type="http://schemas.openxmlformats.org/officeDocument/2006/relationships/hyperlink" Target="https://pubmed.ncbi.nlm.nih.gov/38615937" TargetMode="External"/><Relationship Id="rId4938" Type="http://schemas.openxmlformats.org/officeDocument/2006/relationships/hyperlink" Target="https://journals.sagepub.com/doi/10.1177/2040622310368455?url_ver=Z39.88-2003&amp;rfr_id=ori:rid:crossref.org&amp;rfr_dat=cr_pub%20%200pubmed" TargetMode="External"/><Relationship Id="rId2489" Type="http://schemas.openxmlformats.org/officeDocument/2006/relationships/hyperlink" Target="https://europepmc.org/abstract/MED/33949134" TargetMode="External"/><Relationship Id="rId2696" Type="http://schemas.openxmlformats.org/officeDocument/2006/relationships/hyperlink" Target="https://pubmed.ncbi.nlm.nih.gov/19773688" TargetMode="External"/><Relationship Id="rId3747" Type="http://schemas.openxmlformats.org/officeDocument/2006/relationships/hyperlink" Target="https://pubmed.ncbi.nlm.nih.gov/22809464" TargetMode="External"/><Relationship Id="rId3954" Type="http://schemas.openxmlformats.org/officeDocument/2006/relationships/hyperlink" Target="https://link.springer.com/article/10.1007/s40273-017-0552-y" TargetMode="External"/><Relationship Id="rId668" Type="http://schemas.openxmlformats.org/officeDocument/2006/relationships/hyperlink" Target="https://pubmed.ncbi.nlm.nih.gov/8959904" TargetMode="External"/><Relationship Id="rId875" Type="http://schemas.openxmlformats.org/officeDocument/2006/relationships/hyperlink" Target="https://pubmed.ncbi.nlm.nih.gov/26187120" TargetMode="External"/><Relationship Id="rId1298" Type="http://schemas.openxmlformats.org/officeDocument/2006/relationships/hyperlink" Target="https://pubmed.ncbi.nlm.nih.gov/7597313" TargetMode="External"/><Relationship Id="rId2349" Type="http://schemas.openxmlformats.org/officeDocument/2006/relationships/hyperlink" Target="https://pubmed.ncbi.nlm.nih.gov/33775932" TargetMode="External"/><Relationship Id="rId2556" Type="http://schemas.openxmlformats.org/officeDocument/2006/relationships/hyperlink" Target="https://pubmed.ncbi.nlm.nih.gov/36457227" TargetMode="External"/><Relationship Id="rId2763" Type="http://schemas.openxmlformats.org/officeDocument/2006/relationships/hyperlink" Target="https://www.ingentaconnect.com/openurl?genre=article&amp;issn=&amp;volume=37&amp;issue=5&amp;spage=349&amp;aulast=Malavige" TargetMode="External"/><Relationship Id="rId2970" Type="http://schemas.openxmlformats.org/officeDocument/2006/relationships/hyperlink" Target="https://pubmed.ncbi.nlm.nih.gov/29907870" TargetMode="External"/><Relationship Id="rId3607" Type="http://schemas.openxmlformats.org/officeDocument/2006/relationships/hyperlink" Target="https://pubmed.ncbi.nlm.nih.gov/38677585" TargetMode="External"/><Relationship Id="rId3814" Type="http://schemas.openxmlformats.org/officeDocument/2006/relationships/hyperlink" Target="https://europepmc.org/abstract/MED/33475902" TargetMode="External"/><Relationship Id="rId528" Type="http://schemas.openxmlformats.org/officeDocument/2006/relationships/hyperlink" Target="https://pubmed.ncbi.nlm.nih.gov/26213289" TargetMode="External"/><Relationship Id="rId735" Type="http://schemas.openxmlformats.org/officeDocument/2006/relationships/hyperlink" Target="https://pubmed.ncbi.nlm.nih.gov/39084872" TargetMode="External"/><Relationship Id="rId942" Type="http://schemas.openxmlformats.org/officeDocument/2006/relationships/hyperlink" Target="https://europepmc.org/abstract/MED/35377864" TargetMode="External"/><Relationship Id="rId1158" Type="http://schemas.openxmlformats.org/officeDocument/2006/relationships/hyperlink" Target="https://pubmed.ncbi.nlm.nih.gov/15756637" TargetMode="External"/><Relationship Id="rId1365" Type="http://schemas.openxmlformats.org/officeDocument/2006/relationships/hyperlink" Target="https://pubmed.ncbi.nlm.nih.gov/29274079" TargetMode="External"/><Relationship Id="rId1572" Type="http://schemas.openxmlformats.org/officeDocument/2006/relationships/hyperlink" Target="https://pubmed.ncbi.nlm.nih.gov/29465162" TargetMode="External"/><Relationship Id="rId2209" Type="http://schemas.openxmlformats.org/officeDocument/2006/relationships/hyperlink" Target="https://onlinelibrary.wiley.com/resolve/openurl?genre=article&amp;sid=nlm:pubmed&amp;issn=0906-6705&amp;date=1999&amp;volume=8&amp;issue=4&amp;spage=282" TargetMode="External"/><Relationship Id="rId2416" Type="http://schemas.openxmlformats.org/officeDocument/2006/relationships/hyperlink" Target="https://academic.oup.com/ced/article-lookup/doi/10.1111/ced.12982" TargetMode="External"/><Relationship Id="rId2623" Type="http://schemas.openxmlformats.org/officeDocument/2006/relationships/hyperlink" Target="https://pubmed.ncbi.nlm.nih.gov/38316467" TargetMode="External"/><Relationship Id="rId1018" Type="http://schemas.openxmlformats.org/officeDocument/2006/relationships/hyperlink" Target="https://academic.oup.com/bjd/article-lookup/doi/10.1111/bjd.18614" TargetMode="External"/><Relationship Id="rId1225" Type="http://schemas.openxmlformats.org/officeDocument/2006/relationships/hyperlink" Target="https://europepmc.org/abstract/MED/3931763" TargetMode="External"/><Relationship Id="rId1432" Type="http://schemas.openxmlformats.org/officeDocument/2006/relationships/hyperlink" Target="https://jamanetwork.com/journals/jamadermatology/fullarticle/vol/130/pg/1530" TargetMode="External"/><Relationship Id="rId2830" Type="http://schemas.openxmlformats.org/officeDocument/2006/relationships/hyperlink" Target="https://pubmed.ncbi.nlm.nih.gov/35758860" TargetMode="External"/><Relationship Id="rId4588" Type="http://schemas.openxmlformats.org/officeDocument/2006/relationships/hyperlink" Target="https://pubmed.ncbi.nlm.nih.gov/20799527" TargetMode="External"/><Relationship Id="rId71" Type="http://schemas.openxmlformats.org/officeDocument/2006/relationships/hyperlink" Target="https://pubmed.ncbi.nlm.nih.gov/33055110" TargetMode="External"/><Relationship Id="rId802" Type="http://schemas.openxmlformats.org/officeDocument/2006/relationships/hyperlink" Target="https://researchinvolvement.biomedcentral.com/articles/10.1186/s40900-021-00251-8" TargetMode="External"/><Relationship Id="rId3397" Type="http://schemas.openxmlformats.org/officeDocument/2006/relationships/hyperlink" Target="https://www.clinicalkey.com/content/playBy/pii?v=S0896-8411(15)00084-0" TargetMode="External"/><Relationship Id="rId4795" Type="http://schemas.openxmlformats.org/officeDocument/2006/relationships/hyperlink" Target="https://pubmed.ncbi.nlm.nih.gov/10329806" TargetMode="External"/><Relationship Id="rId4448" Type="http://schemas.openxmlformats.org/officeDocument/2006/relationships/hyperlink" Target="https://pubmed.ncbi.nlm.nih.gov/26061524" TargetMode="External"/><Relationship Id="rId4655" Type="http://schemas.openxmlformats.org/officeDocument/2006/relationships/hyperlink" Target="https://linkinghub.elsevier.com/retrieve/pii/S1526-0542(06)00188-6" TargetMode="External"/><Relationship Id="rId4862" Type="http://schemas.openxmlformats.org/officeDocument/2006/relationships/hyperlink" Target="https://academic.oup.com/ced/article-lookup/doi/10.1111/ced.14147" TargetMode="External"/><Relationship Id="rId178" Type="http://schemas.openxmlformats.org/officeDocument/2006/relationships/hyperlink" Target="https://academic.oup.com/ced/article-lookup/doi/10.1111/j.1365-2230.2010.03887.x" TargetMode="External"/><Relationship Id="rId3257" Type="http://schemas.openxmlformats.org/officeDocument/2006/relationships/hyperlink" Target="https://www.tandfonline.com/doi/full/10.1080/14760584.2024.2360212" TargetMode="External"/><Relationship Id="rId3464" Type="http://schemas.openxmlformats.org/officeDocument/2006/relationships/hyperlink" Target="https://pubmed.ncbi.nlm.nih.gov/21183795" TargetMode="External"/><Relationship Id="rId3671" Type="http://schemas.openxmlformats.org/officeDocument/2006/relationships/hyperlink" Target="https://pubmed.ncbi.nlm.nih.gov/32531110" TargetMode="External"/><Relationship Id="rId4308" Type="http://schemas.openxmlformats.org/officeDocument/2006/relationships/hyperlink" Target="https://pubmed.ncbi.nlm.nih.gov/31877228" TargetMode="External"/><Relationship Id="rId4515" Type="http://schemas.openxmlformats.org/officeDocument/2006/relationships/hyperlink" Target="http://hdl.handle.net/10044/1/27072" TargetMode="External"/><Relationship Id="rId4722" Type="http://schemas.openxmlformats.org/officeDocument/2006/relationships/hyperlink" Target="https://linkinghub.elsevier.com/retrieve/pii/S0091674902913175" TargetMode="External"/><Relationship Id="rId385" Type="http://schemas.openxmlformats.org/officeDocument/2006/relationships/hyperlink" Target="https://pubmed.ncbi.nlm.nih.gov/23392294" TargetMode="External"/><Relationship Id="rId592" Type="http://schemas.openxmlformats.org/officeDocument/2006/relationships/hyperlink" Target="https://academic.oup.com/bjd/article-lookup/doi/10.1046/j.1365-2133.2000.03299.x" TargetMode="External"/><Relationship Id="rId2066" Type="http://schemas.openxmlformats.org/officeDocument/2006/relationships/hyperlink" Target="https://pubmed.ncbi.nlm.nih.gov/22418875" TargetMode="External"/><Relationship Id="rId2273" Type="http://schemas.openxmlformats.org/officeDocument/2006/relationships/hyperlink" Target="https://pubmed.ncbi.nlm.nih.gov/38528428" TargetMode="External"/><Relationship Id="rId2480" Type="http://schemas.openxmlformats.org/officeDocument/2006/relationships/hyperlink" Target="https://pubmed.ncbi.nlm.nih.gov/35814295" TargetMode="External"/><Relationship Id="rId3117" Type="http://schemas.openxmlformats.org/officeDocument/2006/relationships/hyperlink" Target="https://www.pnas.org/doi/10.1073/pnas.0700733104?url_ver=Z39.88-2003&amp;rfr_id=ori:rid:crossref.org&amp;rfr_dat=cr_pub%20%200pubmed" TargetMode="External"/><Relationship Id="rId3324" Type="http://schemas.openxmlformats.org/officeDocument/2006/relationships/hyperlink" Target="https://pubmed.ncbi.nlm.nih.gov/31073077" TargetMode="External"/><Relationship Id="rId3531" Type="http://schemas.openxmlformats.org/officeDocument/2006/relationships/hyperlink" Target="https://linkinghub.elsevier.com/retrieve/pii/S0006-4971(20)64957-6" TargetMode="External"/><Relationship Id="rId245" Type="http://schemas.openxmlformats.org/officeDocument/2006/relationships/hyperlink" Target="https://pubmed.ncbi.nlm.nih.gov/1637703" TargetMode="External"/><Relationship Id="rId452" Type="http://schemas.openxmlformats.org/officeDocument/2006/relationships/hyperlink" Target="https://pubmed.ncbi.nlm.nih.gov/31236992" TargetMode="External"/><Relationship Id="rId1082" Type="http://schemas.openxmlformats.org/officeDocument/2006/relationships/hyperlink" Target="https://pubmed.ncbi.nlm.nih.gov/23686359" TargetMode="External"/><Relationship Id="rId2133" Type="http://schemas.openxmlformats.org/officeDocument/2006/relationships/hyperlink" Target="https://linkinghub.elsevier.com/retrieve/pii/S0022-202X(15)34257-3" TargetMode="External"/><Relationship Id="rId2340" Type="http://schemas.openxmlformats.org/officeDocument/2006/relationships/hyperlink" Target="https://europepmc.org/abstract/MED/35663143" TargetMode="External"/><Relationship Id="rId5289" Type="http://schemas.openxmlformats.org/officeDocument/2006/relationships/hyperlink" Target="https://academic.oup.com/ced/article-lookup/doi/10.1111/ced.14534" TargetMode="External"/><Relationship Id="rId105" Type="http://schemas.openxmlformats.org/officeDocument/2006/relationships/hyperlink" Target="https://pubmed.ncbi.nlm.nih.gov/29573391" TargetMode="External"/><Relationship Id="rId312" Type="http://schemas.openxmlformats.org/officeDocument/2006/relationships/hyperlink" Target="https://europepmc.org/abstract/MED/31120141" TargetMode="External"/><Relationship Id="rId2200" Type="http://schemas.openxmlformats.org/officeDocument/2006/relationships/hyperlink" Target="https://pubmed.ncbi.nlm.nih.gov/11428089" TargetMode="External"/><Relationship Id="rId4098" Type="http://schemas.openxmlformats.org/officeDocument/2006/relationships/hyperlink" Target="https://pubmed.ncbi.nlm.nih.gov/26853702" TargetMode="External"/><Relationship Id="rId5149" Type="http://schemas.openxmlformats.org/officeDocument/2006/relationships/hyperlink" Target="https://pubmed.ncbi.nlm.nih.gov/1370235" TargetMode="External"/><Relationship Id="rId1899" Type="http://schemas.openxmlformats.org/officeDocument/2006/relationships/hyperlink" Target="https://onlinelibrary.wiley.com/doi/10.1111/ddg.14247_g" TargetMode="External"/><Relationship Id="rId4165" Type="http://schemas.openxmlformats.org/officeDocument/2006/relationships/hyperlink" Target="https://linkinghub.elsevier.com/retrieve/pii/S1939-4551(24)00007-3" TargetMode="External"/><Relationship Id="rId4372" Type="http://schemas.openxmlformats.org/officeDocument/2006/relationships/hyperlink" Target="https://pubmed.ncbi.nlm.nih.gov/30013184" TargetMode="External"/><Relationship Id="rId5009" Type="http://schemas.openxmlformats.org/officeDocument/2006/relationships/hyperlink" Target="https://pubmed.ncbi.nlm.nih.gov/26833246" TargetMode="External"/><Relationship Id="rId5216" Type="http://schemas.openxmlformats.org/officeDocument/2006/relationships/hyperlink" Target="https://www.clinicalkey.com/content/playBy/pii?v=S8756-3282(18)30221-7" TargetMode="External"/><Relationship Id="rId1759" Type="http://schemas.openxmlformats.org/officeDocument/2006/relationships/hyperlink" Target="https://onlinelibrary.wiley.com/doi/10.1111/jdv.20229" TargetMode="External"/><Relationship Id="rId1966" Type="http://schemas.openxmlformats.org/officeDocument/2006/relationships/hyperlink" Target="https://pubmed.ncbi.nlm.nih.gov/30465321" TargetMode="External"/><Relationship Id="rId3181" Type="http://schemas.openxmlformats.org/officeDocument/2006/relationships/hyperlink" Target="https://academic.oup.com/ced/article-lookup/doi/10.1093/ced/llad161" TargetMode="External"/><Relationship Id="rId4025" Type="http://schemas.openxmlformats.org/officeDocument/2006/relationships/hyperlink" Target="https://pubmed.ncbi.nlm.nih.gov/15034514" TargetMode="External"/><Relationship Id="rId1619" Type="http://schemas.openxmlformats.org/officeDocument/2006/relationships/hyperlink" Target="https://academic.oup.com/ced/article-lookup/doi/10.1111/j.1365-2230.2006.02128.x" TargetMode="External"/><Relationship Id="rId1826" Type="http://schemas.openxmlformats.org/officeDocument/2006/relationships/hyperlink" Target="https://pubmed.ncbi.nlm.nih.gov/38025319" TargetMode="External"/><Relationship Id="rId4232" Type="http://schemas.openxmlformats.org/officeDocument/2006/relationships/hyperlink" Target="https://pubmed.ncbi.nlm.nih.gov/35470933" TargetMode="External"/><Relationship Id="rId3041" Type="http://schemas.openxmlformats.org/officeDocument/2006/relationships/hyperlink" Target="https://bmcinfectdis.biomedcentral.com/articles/10.1186/s12879-014-0570-8" TargetMode="External"/><Relationship Id="rId3998" Type="http://schemas.openxmlformats.org/officeDocument/2006/relationships/hyperlink" Target="https://www.tandfonline.com/doi/full/10.1586/erp.10.33" TargetMode="External"/><Relationship Id="rId3858" Type="http://schemas.openxmlformats.org/officeDocument/2006/relationships/hyperlink" Target="https://www.clinicalkey.com/content/playBy/pii?v=S0091-6749(19)30827-9" TargetMode="External"/><Relationship Id="rId4909" Type="http://schemas.openxmlformats.org/officeDocument/2006/relationships/hyperlink" Target="https://pubmed.ncbi.nlm.nih.gov/32844479" TargetMode="External"/><Relationship Id="rId779" Type="http://schemas.openxmlformats.org/officeDocument/2006/relationships/hyperlink" Target="https://pubmed.ncbi.nlm.nih.gov/34634173" TargetMode="External"/><Relationship Id="rId986" Type="http://schemas.openxmlformats.org/officeDocument/2006/relationships/hyperlink" Target="https://academic.oup.com/bjd/article-lookup/doi/10.1093/bjd/ljad193" TargetMode="External"/><Relationship Id="rId2667" Type="http://schemas.openxmlformats.org/officeDocument/2006/relationships/hyperlink" Target="https://pubmed.ncbi.nlm.nih.gov/29746733" TargetMode="External"/><Relationship Id="rId3718" Type="http://schemas.openxmlformats.org/officeDocument/2006/relationships/hyperlink" Target="https://journal.pda.org/content/72/4/451" TargetMode="External"/><Relationship Id="rId5073" Type="http://schemas.openxmlformats.org/officeDocument/2006/relationships/hyperlink" Target="https://pubmed.ncbi.nlm.nih.gov/23704328" TargetMode="External"/><Relationship Id="rId5280" Type="http://schemas.openxmlformats.org/officeDocument/2006/relationships/hyperlink" Target="https://academic.oup.com/bjd/article-lookup/doi/10.1093/bjd/ljad312" TargetMode="External"/><Relationship Id="rId639" Type="http://schemas.openxmlformats.org/officeDocument/2006/relationships/hyperlink" Target="https://onlinelibrary.wiley.com/resolve/openurl?genre=article&amp;sid=nlm:pubmed&amp;issn=0736-8046&amp;date=1998&amp;volume=15&amp;issue=3&amp;spage=184" TargetMode="External"/><Relationship Id="rId1269" Type="http://schemas.openxmlformats.org/officeDocument/2006/relationships/hyperlink" Target="https://europepmc.org/abstract/MED/25533639" TargetMode="External"/><Relationship Id="rId1476" Type="http://schemas.openxmlformats.org/officeDocument/2006/relationships/hyperlink" Target="https://academic.oup.com/bjd/article-lookup/doi/10.1093/bjd/ljae276" TargetMode="External"/><Relationship Id="rId2874" Type="http://schemas.openxmlformats.org/officeDocument/2006/relationships/hyperlink" Target="https://pubmed.ncbi.nlm.nih.gov/34750205" TargetMode="External"/><Relationship Id="rId3925" Type="http://schemas.openxmlformats.org/officeDocument/2006/relationships/hyperlink" Target="https://pubmed.ncbi.nlm.nih.gov/33191267" TargetMode="External"/><Relationship Id="rId5140" Type="http://schemas.openxmlformats.org/officeDocument/2006/relationships/hyperlink" Target="https://pubmed.ncbi.nlm.nih.gov/33872395" TargetMode="External"/><Relationship Id="rId846" Type="http://schemas.openxmlformats.org/officeDocument/2006/relationships/hyperlink" Target="https://europepmc.org/abstract/MED/29203680" TargetMode="External"/><Relationship Id="rId1129" Type="http://schemas.openxmlformats.org/officeDocument/2006/relationships/hyperlink" Target="https://academic.oup.com/bjd/article-lookup/doi/10.1111/j.1365-2133.2007.07834.x" TargetMode="External"/><Relationship Id="rId1683" Type="http://schemas.openxmlformats.org/officeDocument/2006/relationships/hyperlink" Target="https://europepmc.org/abstract/MED/30498163" TargetMode="External"/><Relationship Id="rId1890" Type="http://schemas.openxmlformats.org/officeDocument/2006/relationships/hyperlink" Target="https://pubmed.ncbi.nlm.nih.gov/34238985" TargetMode="External"/><Relationship Id="rId2527" Type="http://schemas.openxmlformats.org/officeDocument/2006/relationships/hyperlink" Target="https://linkinghub.elsevier.com/retrieve/pii/S0022-202X(15)36261-8" TargetMode="External"/><Relationship Id="rId2734" Type="http://schemas.openxmlformats.org/officeDocument/2006/relationships/hyperlink" Target="https://pubmed.ncbi.nlm.nih.gov/7651956" TargetMode="External"/><Relationship Id="rId2941" Type="http://schemas.openxmlformats.org/officeDocument/2006/relationships/hyperlink" Target="https://europepmc.org/abstract/MED/31845972" TargetMode="External"/><Relationship Id="rId5000" Type="http://schemas.openxmlformats.org/officeDocument/2006/relationships/hyperlink" Target="https://pubmed.ncbi.nlm.nih.gov/30837455" TargetMode="External"/><Relationship Id="rId706" Type="http://schemas.openxmlformats.org/officeDocument/2006/relationships/hyperlink" Target="https://academic.oup.com/bjd/article-lookup/doi/10.1111/bjd.19504" TargetMode="External"/><Relationship Id="rId913" Type="http://schemas.openxmlformats.org/officeDocument/2006/relationships/hyperlink" Target="https://pubmed.ncbi.nlm.nih.gov/19013702" TargetMode="External"/><Relationship Id="rId1336" Type="http://schemas.openxmlformats.org/officeDocument/2006/relationships/hyperlink" Target="https://academic.oup.com/bjd/article-lookup/doi/10.1111/j.1365-2133.1987.tb05892.x" TargetMode="External"/><Relationship Id="rId1543" Type="http://schemas.openxmlformats.org/officeDocument/2006/relationships/hyperlink" Target="https://europepmc.org/abstract/MED/36479272" TargetMode="External"/><Relationship Id="rId1750" Type="http://schemas.openxmlformats.org/officeDocument/2006/relationships/hyperlink" Target="https://pubmed.ncbi.nlm.nih.gov/39192485" TargetMode="External"/><Relationship Id="rId2801" Type="http://schemas.openxmlformats.org/officeDocument/2006/relationships/hyperlink" Target="https://onlinelibrary.wiley.com/doi/10.1111/imm.13651" TargetMode="External"/><Relationship Id="rId4699" Type="http://schemas.openxmlformats.org/officeDocument/2006/relationships/hyperlink" Target="https://pubmed.ncbi.nlm.nih.gov/14763927" TargetMode="External"/><Relationship Id="rId42" Type="http://schemas.openxmlformats.org/officeDocument/2006/relationships/hyperlink" Target="https://linkinghub.elsevier.com/retrieve/pii/S2514-6645(24)00484-3" TargetMode="External"/><Relationship Id="rId1403" Type="http://schemas.openxmlformats.org/officeDocument/2006/relationships/hyperlink" Target="https://pubmed.ncbi.nlm.nih.gov/33275818" TargetMode="External"/><Relationship Id="rId1610" Type="http://schemas.openxmlformats.org/officeDocument/2006/relationships/hyperlink" Target="https://pubmed.ncbi.nlm.nih.gov/17822509" TargetMode="External"/><Relationship Id="rId4559" Type="http://schemas.openxmlformats.org/officeDocument/2006/relationships/hyperlink" Target="http://www.jiaci.org/issues/vol22issue6/vol22issue06-1.htm" TargetMode="External"/><Relationship Id="rId4766" Type="http://schemas.openxmlformats.org/officeDocument/2006/relationships/hyperlink" Target="https://onlinelibrary.wiley.com/resolve/openurl?genre=article&amp;sid=nlm:pubmed&amp;issn=0954-7894&amp;date=2001&amp;volume=31&amp;issue=6&amp;spage=803" TargetMode="External"/><Relationship Id="rId4973" Type="http://schemas.openxmlformats.org/officeDocument/2006/relationships/hyperlink" Target="https://europepmc.org/abstract/MED/30774935" TargetMode="External"/><Relationship Id="rId3368" Type="http://schemas.openxmlformats.org/officeDocument/2006/relationships/hyperlink" Target="https://pubmed.ncbi.nlm.nih.gov/28052801" TargetMode="External"/><Relationship Id="rId3575" Type="http://schemas.openxmlformats.org/officeDocument/2006/relationships/hyperlink" Target="https://linkinghub.elsevier.com/retrieve/pii/S0165-0378(01)00069-9" TargetMode="External"/><Relationship Id="rId3782" Type="http://schemas.openxmlformats.org/officeDocument/2006/relationships/hyperlink" Target="https://europepmc.org/abstract/MED/37652555" TargetMode="External"/><Relationship Id="rId4419" Type="http://schemas.openxmlformats.org/officeDocument/2006/relationships/hyperlink" Target="http://hdl.handle.net/10668/11736" TargetMode="External"/><Relationship Id="rId4626" Type="http://schemas.openxmlformats.org/officeDocument/2006/relationships/hyperlink" Target="https://pubmed.ncbi.nlm.nih.gov/16918512" TargetMode="External"/><Relationship Id="rId4833" Type="http://schemas.openxmlformats.org/officeDocument/2006/relationships/hyperlink" Target="https://onlinelibrary.wiley.com/resolve/openurl?genre=article&amp;sid=nlm:pubmed&amp;issn=0954-7894&amp;date=1996&amp;volume=26&amp;issue=11&amp;spage=1243" TargetMode="External"/><Relationship Id="rId289" Type="http://schemas.openxmlformats.org/officeDocument/2006/relationships/hyperlink" Target="https://pubmed.ncbi.nlm.nih.gov/33180982" TargetMode="External"/><Relationship Id="rId496" Type="http://schemas.openxmlformats.org/officeDocument/2006/relationships/hyperlink" Target="https://pubmed.ncbi.nlm.nih.gov/39187930" TargetMode="External"/><Relationship Id="rId2177" Type="http://schemas.openxmlformats.org/officeDocument/2006/relationships/hyperlink" Target="https://pubmed.ncbi.nlm.nih.gov/15560755" TargetMode="External"/><Relationship Id="rId2384" Type="http://schemas.openxmlformats.org/officeDocument/2006/relationships/hyperlink" Target="https://europepmc.org/abstract/MED/31021418" TargetMode="External"/><Relationship Id="rId2591" Type="http://schemas.openxmlformats.org/officeDocument/2006/relationships/hyperlink" Target="https://karger.com/books/book/127/chapter/5065290" TargetMode="External"/><Relationship Id="rId3228" Type="http://schemas.openxmlformats.org/officeDocument/2006/relationships/hyperlink" Target="https://pubmed.ncbi.nlm.nih.gov/27543747" TargetMode="External"/><Relationship Id="rId3435" Type="http://schemas.openxmlformats.org/officeDocument/2006/relationships/hyperlink" Target="https://www.clinicalkey.com/content/playBy/pii?v=S0091-6749(12)01547-3" TargetMode="External"/><Relationship Id="rId3642" Type="http://schemas.openxmlformats.org/officeDocument/2006/relationships/hyperlink" Target="https://europepmc.org/abstract/MED/36282136" TargetMode="External"/><Relationship Id="rId149" Type="http://schemas.openxmlformats.org/officeDocument/2006/relationships/hyperlink" Target="https://pubmed.ncbi.nlm.nih.gov/24825142" TargetMode="External"/><Relationship Id="rId356" Type="http://schemas.openxmlformats.org/officeDocument/2006/relationships/hyperlink" Target="https://europepmc.org/abstract/MED/27933403" TargetMode="External"/><Relationship Id="rId563" Type="http://schemas.openxmlformats.org/officeDocument/2006/relationships/hyperlink" Target="https://pubmed.ncbi.nlm.nih.gov/14531880" TargetMode="External"/><Relationship Id="rId770" Type="http://schemas.openxmlformats.org/officeDocument/2006/relationships/hyperlink" Target="https://onlinelibrary.wiley.com/doi/10.1111/cea.14126" TargetMode="External"/><Relationship Id="rId1193" Type="http://schemas.openxmlformats.org/officeDocument/2006/relationships/hyperlink" Target="https://linkinghub.elsevier.com/retrieve/pii/S0022-202X(15)42531-X" TargetMode="External"/><Relationship Id="rId2037" Type="http://schemas.openxmlformats.org/officeDocument/2006/relationships/hyperlink" Target="https://linkinghub.elsevier.com/retrieve/pii/S0022-202X(15)36984-0" TargetMode="External"/><Relationship Id="rId2244" Type="http://schemas.openxmlformats.org/officeDocument/2006/relationships/hyperlink" Target="https://journals.lww.com/10.1097/j.pain.0000000000003379" TargetMode="External"/><Relationship Id="rId2451" Type="http://schemas.openxmlformats.org/officeDocument/2006/relationships/hyperlink" Target="https://europepmc.org/abstract/MED/38750035" TargetMode="External"/><Relationship Id="rId4900" Type="http://schemas.openxmlformats.org/officeDocument/2006/relationships/hyperlink" Target="https://www.clinicalkey.com/content/playBy/pii?v=S0033-3506(21)00032-9" TargetMode="External"/><Relationship Id="rId216" Type="http://schemas.openxmlformats.org/officeDocument/2006/relationships/hyperlink" Target="https://academic.oup.com/ced/article-lookup/doi/10.1111/j.1365-2230.2004.01568.x" TargetMode="External"/><Relationship Id="rId423" Type="http://schemas.openxmlformats.org/officeDocument/2006/relationships/hyperlink" Target="https://academic.oup.com/ced/article-lookup/doi/10.1093/ced/llad457" TargetMode="External"/><Relationship Id="rId1053" Type="http://schemas.openxmlformats.org/officeDocument/2006/relationships/hyperlink" Target="https://pubmed.ncbi.nlm.nih.gov/27325126" TargetMode="External"/><Relationship Id="rId1260" Type="http://schemas.openxmlformats.org/officeDocument/2006/relationships/hyperlink" Target="https://pubmed.ncbi.nlm.nih.gov/26778290" TargetMode="External"/><Relationship Id="rId2104" Type="http://schemas.openxmlformats.org/officeDocument/2006/relationships/hyperlink" Target="https://pubmed.ncbi.nlm.nih.gov/21767766" TargetMode="External"/><Relationship Id="rId3502" Type="http://schemas.openxmlformats.org/officeDocument/2006/relationships/hyperlink" Target="https://pubmed.ncbi.nlm.nih.gov/19037923" TargetMode="External"/><Relationship Id="rId630" Type="http://schemas.openxmlformats.org/officeDocument/2006/relationships/hyperlink" Target="https://pubmed.ncbi.nlm.nih.gov/9565316" TargetMode="External"/><Relationship Id="rId2311" Type="http://schemas.openxmlformats.org/officeDocument/2006/relationships/hyperlink" Target="https://pubmed.ncbi.nlm.nih.gov/35667146" TargetMode="External"/><Relationship Id="rId4069" Type="http://schemas.openxmlformats.org/officeDocument/2006/relationships/hyperlink" Target="https://europepmc.org/abstract/MED/36405626" TargetMode="External"/><Relationship Id="rId1120" Type="http://schemas.openxmlformats.org/officeDocument/2006/relationships/hyperlink" Target="https://pubmed.ncbi.nlm.nih.gov/18477008" TargetMode="External"/><Relationship Id="rId4276" Type="http://schemas.openxmlformats.org/officeDocument/2006/relationships/hyperlink" Target="https://pubmed.ncbi.nlm.nih.gov/34215609" TargetMode="External"/><Relationship Id="rId4483" Type="http://schemas.openxmlformats.org/officeDocument/2006/relationships/hyperlink" Target="https://onlinelibrary.wiley.com/doi/10.1111/pai.12258" TargetMode="External"/><Relationship Id="rId4690" Type="http://schemas.openxmlformats.org/officeDocument/2006/relationships/hyperlink" Target="https://europepmc.org/abstract/MED/15155399" TargetMode="External"/><Relationship Id="rId1937" Type="http://schemas.openxmlformats.org/officeDocument/2006/relationships/hyperlink" Target="https://onlinelibrary.wiley.com/doi/10.1111/exd.14034" TargetMode="External"/><Relationship Id="rId3085" Type="http://schemas.openxmlformats.org/officeDocument/2006/relationships/hyperlink" Target="https://europepmc.org/abstract/MED/21694773" TargetMode="External"/><Relationship Id="rId3292" Type="http://schemas.openxmlformats.org/officeDocument/2006/relationships/hyperlink" Target="https://pubmed.ncbi.nlm.nih.gov/34183371" TargetMode="External"/><Relationship Id="rId4136" Type="http://schemas.openxmlformats.org/officeDocument/2006/relationships/hyperlink" Target="https://pubmed.ncbi.nlm.nih.gov/39348862" TargetMode="External"/><Relationship Id="rId4343" Type="http://schemas.openxmlformats.org/officeDocument/2006/relationships/hyperlink" Target="https://www.clinicalkey.com/content/playBy/pii?v=S0091-6749(18)31723-8" TargetMode="External"/><Relationship Id="rId4550" Type="http://schemas.openxmlformats.org/officeDocument/2006/relationships/hyperlink" Target="https://pubmed.ncbi.nlm.nih.gov/22626592" TargetMode="External"/><Relationship Id="rId3152" Type="http://schemas.openxmlformats.org/officeDocument/2006/relationships/hyperlink" Target="https://pubmed.ncbi.nlm.nih.gov/12417567" TargetMode="External"/><Relationship Id="rId4203" Type="http://schemas.openxmlformats.org/officeDocument/2006/relationships/hyperlink" Target="https://www.atsjournals.org/doi/10.1164/rccm.202212-2226ED?url_ver=Z39.88-2003&amp;rfr_id=ori:rid:crossref.org&amp;rfr_dat=cr_pub%20%200pubmed" TargetMode="External"/><Relationship Id="rId4410" Type="http://schemas.openxmlformats.org/officeDocument/2006/relationships/hyperlink" Target="https://pubmed.ncbi.nlm.nih.gov/27817211" TargetMode="External"/><Relationship Id="rId280" Type="http://schemas.openxmlformats.org/officeDocument/2006/relationships/hyperlink" Target="https://linkinghub.elsevier.com/retrieve/pii/S1098-3600(21)05104-2" TargetMode="External"/><Relationship Id="rId3012" Type="http://schemas.openxmlformats.org/officeDocument/2006/relationships/hyperlink" Target="https://pubmed.ncbi.nlm.nih.gov/26805629" TargetMode="External"/><Relationship Id="rId140" Type="http://schemas.openxmlformats.org/officeDocument/2006/relationships/hyperlink" Target="https://europepmc.org/abstract/MED/26187120" TargetMode="External"/><Relationship Id="rId3969" Type="http://schemas.openxmlformats.org/officeDocument/2006/relationships/hyperlink" Target="https://pubmed.ncbi.nlm.nih.gov/26503519" TargetMode="External"/><Relationship Id="rId5184" Type="http://schemas.openxmlformats.org/officeDocument/2006/relationships/hyperlink" Target="https://europepmc.org/abstract/MED/38238328" TargetMode="External"/><Relationship Id="rId6" Type="http://schemas.openxmlformats.org/officeDocument/2006/relationships/hyperlink" Target="https://www.clinicalkey.com/content/playBy/pii?v=S0091-6749(24)00553-0" TargetMode="External"/><Relationship Id="rId2778" Type="http://schemas.openxmlformats.org/officeDocument/2006/relationships/hyperlink" Target="https://pubmed.ncbi.nlm.nih.gov/38561495" TargetMode="External"/><Relationship Id="rId2985" Type="http://schemas.openxmlformats.org/officeDocument/2006/relationships/hyperlink" Target="https://www.nature.com/articles/d41586-018-03510-z" TargetMode="External"/><Relationship Id="rId3829" Type="http://schemas.openxmlformats.org/officeDocument/2006/relationships/hyperlink" Target="https://pubmed.ncbi.nlm.nih.gov/38920356" TargetMode="External"/><Relationship Id="rId5044" Type="http://schemas.openxmlformats.org/officeDocument/2006/relationships/hyperlink" Target="https://pubmed.ncbi.nlm.nih.gov/39108470" TargetMode="External"/><Relationship Id="rId957" Type="http://schemas.openxmlformats.org/officeDocument/2006/relationships/hyperlink" Target="https://pubmed.ncbi.nlm.nih.gov/30141544" TargetMode="External"/><Relationship Id="rId1587" Type="http://schemas.openxmlformats.org/officeDocument/2006/relationships/hyperlink" Target="https://europepmc.org/abstract/MED/24133566" TargetMode="External"/><Relationship Id="rId1794" Type="http://schemas.openxmlformats.org/officeDocument/2006/relationships/hyperlink" Target="https://pubmed.ncbi.nlm.nih.gov/37708450" TargetMode="External"/><Relationship Id="rId2638" Type="http://schemas.openxmlformats.org/officeDocument/2006/relationships/hyperlink" Target="https://europepmc.org/abstract/MED/35275399" TargetMode="External"/><Relationship Id="rId2845" Type="http://schemas.openxmlformats.org/officeDocument/2006/relationships/hyperlink" Target="https://europepmc.org/abstract/MED/35349749" TargetMode="External"/><Relationship Id="rId5251" Type="http://schemas.openxmlformats.org/officeDocument/2006/relationships/hyperlink" Target="https://linkinghub.elsevier.com/retrieve/pii/S0022-202X(15)35891-7" TargetMode="External"/><Relationship Id="rId86" Type="http://schemas.openxmlformats.org/officeDocument/2006/relationships/hyperlink" Target="https://academic.oup.com/ced/article-lookup/doi/10.1111/ced.14031" TargetMode="External"/><Relationship Id="rId817" Type="http://schemas.openxmlformats.org/officeDocument/2006/relationships/hyperlink" Target="https://pubmed.ncbi.nlm.nih.gov/31740458" TargetMode="External"/><Relationship Id="rId1447" Type="http://schemas.openxmlformats.org/officeDocument/2006/relationships/hyperlink" Target="https://pubmed.ncbi.nlm.nih.gov/34042224" TargetMode="External"/><Relationship Id="rId1654" Type="http://schemas.openxmlformats.org/officeDocument/2006/relationships/hyperlink" Target="https://pubmed.ncbi.nlm.nih.gov/33259122" TargetMode="External"/><Relationship Id="rId1861" Type="http://schemas.openxmlformats.org/officeDocument/2006/relationships/hyperlink" Target="https://europepmc.org/abstract/MED/35596683" TargetMode="External"/><Relationship Id="rId2705" Type="http://schemas.openxmlformats.org/officeDocument/2006/relationships/hyperlink" Target="https://pubmed.ncbi.nlm.nih.gov/16956075" TargetMode="External"/><Relationship Id="rId2912" Type="http://schemas.openxmlformats.org/officeDocument/2006/relationships/hyperlink" Target="https://pubmed.ncbi.nlm.nih.gov/32691892" TargetMode="External"/><Relationship Id="rId4060" Type="http://schemas.openxmlformats.org/officeDocument/2006/relationships/hyperlink" Target="https://pubmed.ncbi.nlm.nih.gov/36464933" TargetMode="External"/><Relationship Id="rId5111" Type="http://schemas.openxmlformats.org/officeDocument/2006/relationships/hyperlink" Target="https://pubmed.ncbi.nlm.nih.gov/20703245" TargetMode="External"/><Relationship Id="rId1307" Type="http://schemas.openxmlformats.org/officeDocument/2006/relationships/hyperlink" Target="https://pubmed.ncbi.nlm.nih.gov/7504888" TargetMode="External"/><Relationship Id="rId1514" Type="http://schemas.openxmlformats.org/officeDocument/2006/relationships/hyperlink" Target="https://academic.oup.com/ced/article-lookup/doi/10.1111/j.1365-2230.2004.01604.x" TargetMode="External"/><Relationship Id="rId1721" Type="http://schemas.openxmlformats.org/officeDocument/2006/relationships/hyperlink" Target="https://www.clinicalkey.com/content/playBy/pii?v=S0091-6749(15)00419-4" TargetMode="External"/><Relationship Id="rId4877" Type="http://schemas.openxmlformats.org/officeDocument/2006/relationships/hyperlink" Target="https://pubmed.ncbi.nlm.nih.gov/36090300" TargetMode="External"/><Relationship Id="rId13" Type="http://schemas.openxmlformats.org/officeDocument/2006/relationships/hyperlink" Target="https://pubmed.ncbi.nlm.nih.gov/38060677" TargetMode="External"/><Relationship Id="rId3479" Type="http://schemas.openxmlformats.org/officeDocument/2006/relationships/hyperlink" Target="https://www.clinicalkey.com/content/playBy/pii?v=S0300-9572(10)00069-9" TargetMode="External"/><Relationship Id="rId3686" Type="http://schemas.openxmlformats.org/officeDocument/2006/relationships/hyperlink" Target="https://onlinelibrary.wiley.com/doi/10.1111/all.14329" TargetMode="External"/><Relationship Id="rId2288" Type="http://schemas.openxmlformats.org/officeDocument/2006/relationships/hyperlink" Target="https://europepmc.org/abstract/MED/38154809" TargetMode="External"/><Relationship Id="rId2495" Type="http://schemas.openxmlformats.org/officeDocument/2006/relationships/hyperlink" Target="https://karger.com/DRM/article/doi/10.1159/000514503" TargetMode="External"/><Relationship Id="rId3339" Type="http://schemas.openxmlformats.org/officeDocument/2006/relationships/hyperlink" Target="https://europepmc.org/abstract/MED/31608046" TargetMode="External"/><Relationship Id="rId3893" Type="http://schemas.openxmlformats.org/officeDocument/2006/relationships/hyperlink" Target="https://pubmed.ncbi.nlm.nih.gov/36648215" TargetMode="External"/><Relationship Id="rId4737" Type="http://schemas.openxmlformats.org/officeDocument/2006/relationships/hyperlink" Target="https://pubmed.ncbi.nlm.nih.gov/12027062" TargetMode="External"/><Relationship Id="rId4944" Type="http://schemas.openxmlformats.org/officeDocument/2006/relationships/hyperlink" Target="https://www.clinicalkey.com/content/playBy/pii?v=S0140-6736(09)60763-7" TargetMode="External"/><Relationship Id="rId467" Type="http://schemas.openxmlformats.org/officeDocument/2006/relationships/hyperlink" Target="https://academic.oup.com/bjd/article-lookup/doi/10.1111/bjd.13671" TargetMode="External"/><Relationship Id="rId1097" Type="http://schemas.openxmlformats.org/officeDocument/2006/relationships/hyperlink" Target="https://academic.oup.com/bjd/article-lookup/doi/10.1111/j.1365-2133.2010.10074.x" TargetMode="External"/><Relationship Id="rId2148" Type="http://schemas.openxmlformats.org/officeDocument/2006/relationships/hyperlink" Target="https://pubmed.ncbi.nlm.nih.gov/17195212" TargetMode="External"/><Relationship Id="rId3546" Type="http://schemas.openxmlformats.org/officeDocument/2006/relationships/hyperlink" Target="https://pubmed.ncbi.nlm.nih.gov/15863383" TargetMode="External"/><Relationship Id="rId3753" Type="http://schemas.openxmlformats.org/officeDocument/2006/relationships/hyperlink" Target="https://pubmed.ncbi.nlm.nih.gov/21501276" TargetMode="External"/><Relationship Id="rId3960" Type="http://schemas.openxmlformats.org/officeDocument/2006/relationships/hyperlink" Target="https://link.springer.com/article/10.1007/s40273-016-0437-5" TargetMode="External"/><Relationship Id="rId4804" Type="http://schemas.openxmlformats.org/officeDocument/2006/relationships/hyperlink" Target="https://onlinelibrary.wiley.com/resolve/openurl?genre=article&amp;sid=nlm:pubmed&amp;issn=0105-4538&amp;date=1999&amp;volume=54&amp;issue=4&amp;spage=403" TargetMode="External"/><Relationship Id="rId674" Type="http://schemas.openxmlformats.org/officeDocument/2006/relationships/hyperlink" Target="https://pubmed.ncbi.nlm.nih.gov/8548996" TargetMode="External"/><Relationship Id="rId881" Type="http://schemas.openxmlformats.org/officeDocument/2006/relationships/hyperlink" Target="https://pubmed.ncbi.nlm.nih.gov/25619200" TargetMode="External"/><Relationship Id="rId2355" Type="http://schemas.openxmlformats.org/officeDocument/2006/relationships/hyperlink" Target="https://pubmed.ncbi.nlm.nih.gov/33526498" TargetMode="External"/><Relationship Id="rId2562" Type="http://schemas.openxmlformats.org/officeDocument/2006/relationships/hyperlink" Target="https://pubmed.ncbi.nlm.nih.gov/32654550" TargetMode="External"/><Relationship Id="rId3406" Type="http://schemas.openxmlformats.org/officeDocument/2006/relationships/hyperlink" Target="https://pubmed.ncbi.nlm.nih.gov/25663093" TargetMode="External"/><Relationship Id="rId3613" Type="http://schemas.openxmlformats.org/officeDocument/2006/relationships/hyperlink" Target="https://pubmed.ncbi.nlm.nih.gov/38142858" TargetMode="External"/><Relationship Id="rId3820" Type="http://schemas.openxmlformats.org/officeDocument/2006/relationships/hyperlink" Target="https://europepmc.org/abstract/MED/30720903" TargetMode="External"/><Relationship Id="rId327" Type="http://schemas.openxmlformats.org/officeDocument/2006/relationships/hyperlink" Target="https://pubmed.ncbi.nlm.nih.gov/30281787" TargetMode="External"/><Relationship Id="rId534" Type="http://schemas.openxmlformats.org/officeDocument/2006/relationships/hyperlink" Target="https://pubmed.ncbi.nlm.nih.gov/23862402" TargetMode="External"/><Relationship Id="rId741" Type="http://schemas.openxmlformats.org/officeDocument/2006/relationships/hyperlink" Target="https://pubmed.ncbi.nlm.nih.gov/37889385" TargetMode="External"/><Relationship Id="rId1164" Type="http://schemas.openxmlformats.org/officeDocument/2006/relationships/hyperlink" Target="https://pubmed.ncbi.nlm.nih.gov/15304105" TargetMode="External"/><Relationship Id="rId1371" Type="http://schemas.openxmlformats.org/officeDocument/2006/relationships/hyperlink" Target="https://pubmed.ncbi.nlm.nih.gov/25412789" TargetMode="External"/><Relationship Id="rId2008" Type="http://schemas.openxmlformats.org/officeDocument/2006/relationships/hyperlink" Target="https://pubmed.ncbi.nlm.nih.gov/27869379" TargetMode="External"/><Relationship Id="rId2215" Type="http://schemas.openxmlformats.org/officeDocument/2006/relationships/hyperlink" Target="https://europepmc.org/abstract/MED/37645054" TargetMode="External"/><Relationship Id="rId2422" Type="http://schemas.openxmlformats.org/officeDocument/2006/relationships/hyperlink" Target="https://europepmc.org/abstract/MED/25854963" TargetMode="External"/><Relationship Id="rId601" Type="http://schemas.openxmlformats.org/officeDocument/2006/relationships/hyperlink" Target="https://pubmed.ncbi.nlm.nih.gov/10344488" TargetMode="External"/><Relationship Id="rId1024" Type="http://schemas.openxmlformats.org/officeDocument/2006/relationships/hyperlink" Target="https://www.clinicalkey.com/content/playBy/pii?v=S0190-9622(19)30840-0" TargetMode="External"/><Relationship Id="rId1231" Type="http://schemas.openxmlformats.org/officeDocument/2006/relationships/hyperlink" Target="https://academic.oup.com/bjd/article-lookup/doi/10.1111/j.1365-2133.1981.tb00792.x" TargetMode="External"/><Relationship Id="rId4387" Type="http://schemas.openxmlformats.org/officeDocument/2006/relationships/hyperlink" Target="http://hdl.handle.net/10668/12126" TargetMode="External"/><Relationship Id="rId4594" Type="http://schemas.openxmlformats.org/officeDocument/2006/relationships/hyperlink" Target="https://pubmed.ncbi.nlm.nih.gov/19574442" TargetMode="External"/><Relationship Id="rId3196" Type="http://schemas.openxmlformats.org/officeDocument/2006/relationships/hyperlink" Target="https://pubmed.ncbi.nlm.nih.gov/29683292" TargetMode="External"/><Relationship Id="rId4247" Type="http://schemas.openxmlformats.org/officeDocument/2006/relationships/hyperlink" Target="https://europepmc.org/abstract/MED/35055391" TargetMode="External"/><Relationship Id="rId4454" Type="http://schemas.openxmlformats.org/officeDocument/2006/relationships/hyperlink" Target="https://pubmed.ncbi.nlm.nih.gov/26148220" TargetMode="External"/><Relationship Id="rId4661" Type="http://schemas.openxmlformats.org/officeDocument/2006/relationships/hyperlink" Target="https://onlinelibrary.wiley.com/doi/10.1111/j.1398-9995.2005.00934.x" TargetMode="External"/><Relationship Id="rId3056" Type="http://schemas.openxmlformats.org/officeDocument/2006/relationships/hyperlink" Target="https://pubmed.ncbi.nlm.nih.gov/24323357" TargetMode="External"/><Relationship Id="rId3263" Type="http://schemas.openxmlformats.org/officeDocument/2006/relationships/hyperlink" Target="https://www.clinicalkey.com/content/playBy/pii?v=S2213-2198(23)00476-2" TargetMode="External"/><Relationship Id="rId3470" Type="http://schemas.openxmlformats.org/officeDocument/2006/relationships/hyperlink" Target="https://pubmed.ncbi.nlm.nih.gov/21057262" TargetMode="External"/><Relationship Id="rId4107" Type="http://schemas.openxmlformats.org/officeDocument/2006/relationships/hyperlink" Target="https://europepmc.org/abstract/MED/26239131" TargetMode="External"/><Relationship Id="rId4314" Type="http://schemas.openxmlformats.org/officeDocument/2006/relationships/hyperlink" Target="https://pubmed.ncbi.nlm.nih.gov/31629803" TargetMode="External"/><Relationship Id="rId184" Type="http://schemas.openxmlformats.org/officeDocument/2006/relationships/hyperlink" Target="https://academic.oup.com/ced/article-lookup/doi/10.1111/j.1365-2230.2009.03629.x" TargetMode="External"/><Relationship Id="rId391" Type="http://schemas.openxmlformats.org/officeDocument/2006/relationships/hyperlink" Target="https://pubmed.ncbi.nlm.nih.gov/22572819" TargetMode="External"/><Relationship Id="rId1908" Type="http://schemas.openxmlformats.org/officeDocument/2006/relationships/hyperlink" Target="https://pubmed.ncbi.nlm.nih.gov/32118322" TargetMode="External"/><Relationship Id="rId2072" Type="http://schemas.openxmlformats.org/officeDocument/2006/relationships/hyperlink" Target="https://pubmed.ncbi.nlm.nih.gov/21993564" TargetMode="External"/><Relationship Id="rId3123" Type="http://schemas.openxmlformats.org/officeDocument/2006/relationships/hyperlink" Target="https://www.ncbi.nlm.nih.gov/pmc/articles/pmid/17073944/" TargetMode="External"/><Relationship Id="rId4521" Type="http://schemas.openxmlformats.org/officeDocument/2006/relationships/hyperlink" Target="https://onlinelibrary.wiley.com/doi/10.1111/pai.12086" TargetMode="External"/><Relationship Id="rId251" Type="http://schemas.openxmlformats.org/officeDocument/2006/relationships/hyperlink" Target="https://pubmed.ncbi.nlm.nih.gov/38897541" TargetMode="External"/><Relationship Id="rId3330" Type="http://schemas.openxmlformats.org/officeDocument/2006/relationships/hyperlink" Target="https://pubmed.ncbi.nlm.nih.gov/29884857" TargetMode="External"/><Relationship Id="rId5088" Type="http://schemas.openxmlformats.org/officeDocument/2006/relationships/hyperlink" Target="https://pubmed.ncbi.nlm.nih.gov/20339899" TargetMode="External"/><Relationship Id="rId2889" Type="http://schemas.openxmlformats.org/officeDocument/2006/relationships/hyperlink" Target="https://aacijournal.biomedcentral.com/articles/10.1186/s13223-021-00569-8" TargetMode="External"/><Relationship Id="rId111" Type="http://schemas.openxmlformats.org/officeDocument/2006/relationships/hyperlink" Target="https://pubmed.ncbi.nlm.nih.gov/29218764" TargetMode="External"/><Relationship Id="rId1698" Type="http://schemas.openxmlformats.org/officeDocument/2006/relationships/hyperlink" Target="https://pubmed.ncbi.nlm.nih.gov/27858989" TargetMode="External"/><Relationship Id="rId2749" Type="http://schemas.openxmlformats.org/officeDocument/2006/relationships/hyperlink" Target="https://europepmc.org/abstract/MED/33430175" TargetMode="External"/><Relationship Id="rId2956" Type="http://schemas.openxmlformats.org/officeDocument/2006/relationships/hyperlink" Target="https://pubmed.ncbi.nlm.nih.gov/30937919" TargetMode="External"/><Relationship Id="rId5155" Type="http://schemas.openxmlformats.org/officeDocument/2006/relationships/hyperlink" Target="https://europepmc.org/abstract/MED/23563607" TargetMode="External"/><Relationship Id="rId928" Type="http://schemas.openxmlformats.org/officeDocument/2006/relationships/hyperlink" Target="https://academic.oup.com/bjd/article-lookup/doi/10.1093/bjd/ljae334" TargetMode="External"/><Relationship Id="rId1558" Type="http://schemas.openxmlformats.org/officeDocument/2006/relationships/hyperlink" Target="https://pubmed.ncbi.nlm.nih.gov/35664811" TargetMode="External"/><Relationship Id="rId1765" Type="http://schemas.openxmlformats.org/officeDocument/2006/relationships/hyperlink" Target="https://europepmc.org/abstract/MED/38724504" TargetMode="External"/><Relationship Id="rId2609" Type="http://schemas.openxmlformats.org/officeDocument/2006/relationships/hyperlink" Target="https://academic.oup.com/bjd/article-lookup/doi/10.1111/bjd.13315" TargetMode="External"/><Relationship Id="rId4171" Type="http://schemas.openxmlformats.org/officeDocument/2006/relationships/hyperlink" Target="https://europepmc.org/abstract/MED/38129444" TargetMode="External"/><Relationship Id="rId5015" Type="http://schemas.openxmlformats.org/officeDocument/2006/relationships/hyperlink" Target="https://pubmed.ncbi.nlm.nih.gov/38238328" TargetMode="External"/><Relationship Id="rId5222" Type="http://schemas.openxmlformats.org/officeDocument/2006/relationships/hyperlink" Target="https://europepmc.org/abstract/MED/24688116" TargetMode="External"/><Relationship Id="rId57" Type="http://schemas.openxmlformats.org/officeDocument/2006/relationships/hyperlink" Target="https://pubmed.ncbi.nlm.nih.gov/33937975" TargetMode="External"/><Relationship Id="rId1418" Type="http://schemas.openxmlformats.org/officeDocument/2006/relationships/hyperlink" Target="https://academic.oup.com/bjd/article-lookup/doi/10.1111/bjd.13785" TargetMode="External"/><Relationship Id="rId1972" Type="http://schemas.openxmlformats.org/officeDocument/2006/relationships/hyperlink" Target="https://pubmed.ncbi.nlm.nih.gov/29431207" TargetMode="External"/><Relationship Id="rId2816" Type="http://schemas.openxmlformats.org/officeDocument/2006/relationships/hyperlink" Target="https://pubmed.ncbi.nlm.nih.gov/36711706" TargetMode="External"/><Relationship Id="rId4031" Type="http://schemas.openxmlformats.org/officeDocument/2006/relationships/hyperlink" Target="https://pubmed.ncbi.nlm.nih.gov/12537322" TargetMode="External"/><Relationship Id="rId1625" Type="http://schemas.openxmlformats.org/officeDocument/2006/relationships/hyperlink" Target="https://www.clinicalkey.com/content/playBy/pii?v=S1098-3015(24)02861-4" TargetMode="External"/><Relationship Id="rId1832" Type="http://schemas.openxmlformats.org/officeDocument/2006/relationships/hyperlink" Target="https://pubmed.ncbi.nlm.nih.gov/36177791" TargetMode="External"/><Relationship Id="rId4988" Type="http://schemas.openxmlformats.org/officeDocument/2006/relationships/hyperlink" Target="https://pubmed.ncbi.nlm.nih.gov/34611950" TargetMode="External"/><Relationship Id="rId3797" Type="http://schemas.openxmlformats.org/officeDocument/2006/relationships/hyperlink" Target="https://pubmed.ncbi.nlm.nih.gov/35080030" TargetMode="External"/><Relationship Id="rId4848" Type="http://schemas.openxmlformats.org/officeDocument/2006/relationships/hyperlink" Target="https://linkinghub.elsevier.com/retrieve/pii/S0012-3692(16)57673-9" TargetMode="External"/><Relationship Id="rId2399" Type="http://schemas.openxmlformats.org/officeDocument/2006/relationships/hyperlink" Target="https://pubmed.ncbi.nlm.nih.gov/29382597" TargetMode="External"/><Relationship Id="rId3657" Type="http://schemas.openxmlformats.org/officeDocument/2006/relationships/hyperlink" Target="https://pubmed.ncbi.nlm.nih.gov/34438104" TargetMode="External"/><Relationship Id="rId3864" Type="http://schemas.openxmlformats.org/officeDocument/2006/relationships/hyperlink" Target="https://europepmc.org/abstract/MED/30659178" TargetMode="External"/><Relationship Id="rId4708" Type="http://schemas.openxmlformats.org/officeDocument/2006/relationships/hyperlink" Target="https://pubmed.ncbi.nlm.nih.gov/12880756" TargetMode="External"/><Relationship Id="rId4915" Type="http://schemas.openxmlformats.org/officeDocument/2006/relationships/hyperlink" Target="https://pubmed.ncbi.nlm.nih.gov/31977075" TargetMode="External"/><Relationship Id="rId578" Type="http://schemas.openxmlformats.org/officeDocument/2006/relationships/hyperlink" Target="https://onlinelibrary.wiley.com/resolve/openurl?genre=article&amp;sid=nlm:pubmed&amp;issn=0105-1873&amp;date=2001&amp;volume=45&amp;issue=2&amp;spage=118" TargetMode="External"/><Relationship Id="rId785" Type="http://schemas.openxmlformats.org/officeDocument/2006/relationships/hyperlink" Target="https://pubmed.ncbi.nlm.nih.gov/34233055" TargetMode="External"/><Relationship Id="rId992" Type="http://schemas.openxmlformats.org/officeDocument/2006/relationships/hyperlink" Target="https://academic.oup.com/bjd/article-lookup/doi/10.1093/bjd/ljac104" TargetMode="External"/><Relationship Id="rId2259" Type="http://schemas.openxmlformats.org/officeDocument/2006/relationships/hyperlink" Target="https://pubmed.ncbi.nlm.nih.gov/38902104" TargetMode="External"/><Relationship Id="rId2466" Type="http://schemas.openxmlformats.org/officeDocument/2006/relationships/hyperlink" Target="https://pubmed.ncbi.nlm.nih.gov/36514990" TargetMode="External"/><Relationship Id="rId2673" Type="http://schemas.openxmlformats.org/officeDocument/2006/relationships/hyperlink" Target="https://pubmed.ncbi.nlm.nih.gov/26126391" TargetMode="External"/><Relationship Id="rId2880" Type="http://schemas.openxmlformats.org/officeDocument/2006/relationships/hyperlink" Target="https://pubmed.ncbi.nlm.nih.gov/34704105" TargetMode="External"/><Relationship Id="rId3517" Type="http://schemas.openxmlformats.org/officeDocument/2006/relationships/hyperlink" Target="https://www.nejm.org/doi/10.1056/NEJMc072018?url_ver=Z39.88-2003&amp;rfr_id=ori:rid:crossref.org&amp;rfr_dat=cr_pub%20%200pubmed" TargetMode="External"/><Relationship Id="rId3724" Type="http://schemas.openxmlformats.org/officeDocument/2006/relationships/hyperlink" Target="https://www.clinicalkey.com/content/playBy/pii?v=S0952-7915(17)30108-5" TargetMode="External"/><Relationship Id="rId3931" Type="http://schemas.openxmlformats.org/officeDocument/2006/relationships/hyperlink" Target="https://pubmed.ncbi.nlm.nih.gov/32232603" TargetMode="External"/><Relationship Id="rId438" Type="http://schemas.openxmlformats.org/officeDocument/2006/relationships/hyperlink" Target="https://pubmed.ncbi.nlm.nih.gov/34480344" TargetMode="External"/><Relationship Id="rId645" Type="http://schemas.openxmlformats.org/officeDocument/2006/relationships/hyperlink" Target="https://academic.oup.com/bjd/article-lookup/doi/10.1111/j.1365-2133.1997.tb03781.x" TargetMode="External"/><Relationship Id="rId852" Type="http://schemas.openxmlformats.org/officeDocument/2006/relationships/hyperlink" Target="https://europepmc.org/abstract/MED/30564671" TargetMode="External"/><Relationship Id="rId1068" Type="http://schemas.openxmlformats.org/officeDocument/2006/relationships/hyperlink" Target="https://pubmed.ncbi.nlm.nih.gov/24628291" TargetMode="External"/><Relationship Id="rId1275" Type="http://schemas.openxmlformats.org/officeDocument/2006/relationships/hyperlink" Target="https://academic.oup.com/bjd/article-lookup/doi/10.1111/bjd.13471" TargetMode="External"/><Relationship Id="rId1482" Type="http://schemas.openxmlformats.org/officeDocument/2006/relationships/hyperlink" Target="https://linkinghub.elsevier.com/retrieve/pii/S2352-1872(23)00013-X" TargetMode="External"/><Relationship Id="rId2119" Type="http://schemas.openxmlformats.org/officeDocument/2006/relationships/hyperlink" Target="https://jamanetwork.com/journals/jamadermatology/fullarticle/10.1001/archdermatol.2010.177" TargetMode="External"/><Relationship Id="rId2326" Type="http://schemas.openxmlformats.org/officeDocument/2006/relationships/hyperlink" Target="https://europepmc.org/abstract/MED/35275399" TargetMode="External"/><Relationship Id="rId2533" Type="http://schemas.openxmlformats.org/officeDocument/2006/relationships/hyperlink" Target="https://linkinghub.elsevier.com/retrieve/pii/S0022-5193(07)00594-2" TargetMode="External"/><Relationship Id="rId2740" Type="http://schemas.openxmlformats.org/officeDocument/2006/relationships/hyperlink" Target="https://pubmed.ncbi.nlm.nih.gov/39269008" TargetMode="External"/><Relationship Id="rId505" Type="http://schemas.openxmlformats.org/officeDocument/2006/relationships/hyperlink" Target="https://journals.asm.org/doi/abs/10.1128/mra.00844-21?url_ver=Z39.88-2003&amp;rfr_id=ori:rid:crossref.org&amp;rfr_dat=cr_pub%20%200pubmed" TargetMode="External"/><Relationship Id="rId712" Type="http://schemas.openxmlformats.org/officeDocument/2006/relationships/hyperlink" Target="https://academic.oup.com/bjd/article-lookup/doi/10.1111/bjd.18464" TargetMode="External"/><Relationship Id="rId1135" Type="http://schemas.openxmlformats.org/officeDocument/2006/relationships/hyperlink" Target="https://europepmc.org/abstract/MED/17105749" TargetMode="External"/><Relationship Id="rId1342" Type="http://schemas.openxmlformats.org/officeDocument/2006/relationships/hyperlink" Target="https://www.clinicalkey.com/content/playBy/pii?v=S0091-6749(23)00974-0" TargetMode="External"/><Relationship Id="rId4498" Type="http://schemas.openxmlformats.org/officeDocument/2006/relationships/hyperlink" Target="https://pubmed.ncbi.nlm.nih.gov/24131308" TargetMode="External"/><Relationship Id="rId1202" Type="http://schemas.openxmlformats.org/officeDocument/2006/relationships/hyperlink" Target="https://pubmed.ncbi.nlm.nih.gov/8204474" TargetMode="External"/><Relationship Id="rId2600" Type="http://schemas.openxmlformats.org/officeDocument/2006/relationships/hyperlink" Target="https://pubmed.ncbi.nlm.nih.gov/27523434" TargetMode="External"/><Relationship Id="rId4358" Type="http://schemas.openxmlformats.org/officeDocument/2006/relationships/hyperlink" Target="https://pubmed.ncbi.nlm.nih.gov/30422985" TargetMode="External"/><Relationship Id="rId3167" Type="http://schemas.openxmlformats.org/officeDocument/2006/relationships/hyperlink" Target="https://academic.oup.com/ced/article-lookup/doi/10.1046/j.1365-2230.2000.00651.x" TargetMode="External"/><Relationship Id="rId4565" Type="http://schemas.openxmlformats.org/officeDocument/2006/relationships/hyperlink" Target="https://europepmc.org/abstract/MED/21810123" TargetMode="External"/><Relationship Id="rId4772" Type="http://schemas.openxmlformats.org/officeDocument/2006/relationships/hyperlink" Target="https://journals.lww.com/00130832-200104000-00003" TargetMode="External"/><Relationship Id="rId295" Type="http://schemas.openxmlformats.org/officeDocument/2006/relationships/hyperlink" Target="https://pubmed.ncbi.nlm.nih.gov/32585735" TargetMode="External"/><Relationship Id="rId3374" Type="http://schemas.openxmlformats.org/officeDocument/2006/relationships/hyperlink" Target="https://pubmed.ncbi.nlm.nih.gov/27749843" TargetMode="External"/><Relationship Id="rId3581" Type="http://schemas.openxmlformats.org/officeDocument/2006/relationships/hyperlink" Target="https://www.ncbi.nlm.nih.gov/pmc/articles/pmid/11012612/" TargetMode="External"/><Relationship Id="rId4218" Type="http://schemas.openxmlformats.org/officeDocument/2006/relationships/hyperlink" Target="https://pubmed.ncbi.nlm.nih.gov/36105153" TargetMode="External"/><Relationship Id="rId4425" Type="http://schemas.openxmlformats.org/officeDocument/2006/relationships/hyperlink" Target="https://waojournal.biomedcentral.com/articles/10.1186/s40413-017-0145-4" TargetMode="External"/><Relationship Id="rId4632" Type="http://schemas.openxmlformats.org/officeDocument/2006/relationships/hyperlink" Target="https://pubmed.ncbi.nlm.nih.gov/16675782" TargetMode="External"/><Relationship Id="rId2183" Type="http://schemas.openxmlformats.org/officeDocument/2006/relationships/hyperlink" Target="https://pubmed.ncbi.nlm.nih.gov/14990612" TargetMode="External"/><Relationship Id="rId2390" Type="http://schemas.openxmlformats.org/officeDocument/2006/relationships/hyperlink" Target="https://europepmc.org/abstract/MED/30858335" TargetMode="External"/><Relationship Id="rId3027" Type="http://schemas.openxmlformats.org/officeDocument/2006/relationships/hyperlink" Target="https://www.clinicalkey.com/content/playBy/pii?v=S0091-6749(14)01273-1" TargetMode="External"/><Relationship Id="rId3234" Type="http://schemas.openxmlformats.org/officeDocument/2006/relationships/hyperlink" Target="https://pubmed.ncbi.nlm.nih.gov/26564008" TargetMode="External"/><Relationship Id="rId3441" Type="http://schemas.openxmlformats.org/officeDocument/2006/relationships/hyperlink" Target="https://www.clinicalkey.com/content/playBy/pii?v=S2213-2198(13)00356-5" TargetMode="External"/><Relationship Id="rId155" Type="http://schemas.openxmlformats.org/officeDocument/2006/relationships/hyperlink" Target="https://pubmed.ncbi.nlm.nih.gov/23795819" TargetMode="External"/><Relationship Id="rId362" Type="http://schemas.openxmlformats.org/officeDocument/2006/relationships/hyperlink" Target="https:///www.science.org/doi/10.1126/scitranslmed.aad9982?url_ver=Z39.88-2003&amp;rfr_id=ori:rid:crossref.org&amp;rfr_dat=cr_pub%20%200pubmed" TargetMode="External"/><Relationship Id="rId2043" Type="http://schemas.openxmlformats.org/officeDocument/2006/relationships/hyperlink" Target="https://www.clinicalkey.com/content/playBy/pii?v=S0091-6749(13)01710-7" TargetMode="External"/><Relationship Id="rId2250" Type="http://schemas.openxmlformats.org/officeDocument/2006/relationships/hyperlink" Target="http://bjgpopen.org/lookup/pmidlookup?view=long&amp;pmid=38631722" TargetMode="External"/><Relationship Id="rId3301" Type="http://schemas.openxmlformats.org/officeDocument/2006/relationships/hyperlink" Target="https://journals.aai.org/jimmunol/article-lookup/doi/10.4049/jimmunol.2000149" TargetMode="External"/><Relationship Id="rId5199" Type="http://schemas.openxmlformats.org/officeDocument/2006/relationships/hyperlink" Target="https://europepmc.org/abstract/MED/31667854" TargetMode="External"/><Relationship Id="rId222" Type="http://schemas.openxmlformats.org/officeDocument/2006/relationships/hyperlink" Target="https://academic.oup.com/bjd/article-lookup/doi/10.1046/j.1365-2133.2003.05262.x" TargetMode="External"/><Relationship Id="rId2110" Type="http://schemas.openxmlformats.org/officeDocument/2006/relationships/hyperlink" Target="https://pubmed.ncbi.nlm.nih.gov/21158940" TargetMode="External"/><Relationship Id="rId5059" Type="http://schemas.openxmlformats.org/officeDocument/2006/relationships/hyperlink" Target="https://pubmed.ncbi.nlm.nih.gov/29882636" TargetMode="External"/><Relationship Id="rId5266" Type="http://schemas.openxmlformats.org/officeDocument/2006/relationships/hyperlink" Target="https://academic.oup.com/ced/article-lookup/doi/10.1111/j.1365-2230.1995.tb01322.x" TargetMode="External"/><Relationship Id="rId4075" Type="http://schemas.openxmlformats.org/officeDocument/2006/relationships/hyperlink" Target="https://academic.oup.com/bjd/article-lookup/doi/10.1093/bjd/ljad161" TargetMode="External"/><Relationship Id="rId4282" Type="http://schemas.openxmlformats.org/officeDocument/2006/relationships/hyperlink" Target="https://pubmed.ncbi.nlm.nih.gov/32869882" TargetMode="External"/><Relationship Id="rId5126" Type="http://schemas.openxmlformats.org/officeDocument/2006/relationships/hyperlink" Target="https://pubmed.ncbi.nlm.nih.gov/16225614" TargetMode="External"/><Relationship Id="rId1669" Type="http://schemas.openxmlformats.org/officeDocument/2006/relationships/hyperlink" Target="https://europepmc.org/abstract/MED/32419030" TargetMode="External"/><Relationship Id="rId1876" Type="http://schemas.openxmlformats.org/officeDocument/2006/relationships/hyperlink" Target="https://pubmed.ncbi.nlm.nih.gov/34391816" TargetMode="External"/><Relationship Id="rId2927" Type="http://schemas.openxmlformats.org/officeDocument/2006/relationships/hyperlink" Target="https://europepmc.org/abstract/MED/33207759" TargetMode="External"/><Relationship Id="rId3091" Type="http://schemas.openxmlformats.org/officeDocument/2006/relationships/hyperlink" Target="https://onlinelibrary.wiley.com/resolve/openurl?genre=article&amp;sid=nlm:pubmed&amp;issn=&amp;date=2010&amp;volume=60&amp;issue=2&amp;spage=113" TargetMode="External"/><Relationship Id="rId4142" Type="http://schemas.openxmlformats.org/officeDocument/2006/relationships/hyperlink" Target="https://pubmed.ncbi.nlm.nih.gov/39214237" TargetMode="External"/><Relationship Id="rId1529" Type="http://schemas.openxmlformats.org/officeDocument/2006/relationships/hyperlink" Target="https://europepmc.org/abstract/MED/37538341" TargetMode="External"/><Relationship Id="rId1736" Type="http://schemas.openxmlformats.org/officeDocument/2006/relationships/hyperlink" Target="https://pubmed.ncbi.nlm.nih.gov/23236339" TargetMode="External"/><Relationship Id="rId1943" Type="http://schemas.openxmlformats.org/officeDocument/2006/relationships/hyperlink" Target="https://linkinghub.elsevier.com/retrieve/pii/S0022-202X(19)31559-3" TargetMode="External"/><Relationship Id="rId28" Type="http://schemas.openxmlformats.org/officeDocument/2006/relationships/hyperlink" Target="https://academic.oup.com/ced/article-lookup/doi/10.1093/ced/llad122" TargetMode="External"/><Relationship Id="rId1803" Type="http://schemas.openxmlformats.org/officeDocument/2006/relationships/hyperlink" Target="https://linkinghub.elsevier.com/retrieve/pii/S1567-5769(23)01156-6" TargetMode="External"/><Relationship Id="rId4002" Type="http://schemas.openxmlformats.org/officeDocument/2006/relationships/hyperlink" Target="https://link.springer.com/article/10.2165/11318790-000000000-00000" TargetMode="External"/><Relationship Id="rId4959" Type="http://schemas.openxmlformats.org/officeDocument/2006/relationships/hyperlink" Target="https://onlinelibrary.wiley.com/doi/10.1111/exd.14446" TargetMode="External"/><Relationship Id="rId3768" Type="http://schemas.openxmlformats.org/officeDocument/2006/relationships/hyperlink" Target="https://academic.oup.com/bjd/article-lookup/doi/10.1093/bjd/ljae057" TargetMode="External"/><Relationship Id="rId3975" Type="http://schemas.openxmlformats.org/officeDocument/2006/relationships/hyperlink" Target="https://pubmed.ncbi.nlm.nih.gov/25078895" TargetMode="External"/><Relationship Id="rId4819" Type="http://schemas.openxmlformats.org/officeDocument/2006/relationships/hyperlink" Target="https://europepmc.org/abstract/MED/9577525" TargetMode="External"/><Relationship Id="rId689" Type="http://schemas.openxmlformats.org/officeDocument/2006/relationships/hyperlink" Target="https://pubmed.ncbi.nlm.nih.gov/35168454" TargetMode="External"/><Relationship Id="rId896" Type="http://schemas.openxmlformats.org/officeDocument/2006/relationships/hyperlink" Target="https://europepmc.org/abstract/MED/22429433" TargetMode="External"/><Relationship Id="rId2577" Type="http://schemas.openxmlformats.org/officeDocument/2006/relationships/hyperlink" Target="https://europepmc.org/abstract/MED/32671664" TargetMode="External"/><Relationship Id="rId2784" Type="http://schemas.openxmlformats.org/officeDocument/2006/relationships/hyperlink" Target="https://pubmed.ncbi.nlm.nih.gov/37313783" TargetMode="External"/><Relationship Id="rId3628" Type="http://schemas.openxmlformats.org/officeDocument/2006/relationships/hyperlink" Target="https://onlinelibrary.wiley.com/doi/10.1111/pai.13854" TargetMode="External"/><Relationship Id="rId5190" Type="http://schemas.openxmlformats.org/officeDocument/2006/relationships/hyperlink" Target="https://europepmc.org/abstract/MED/38352469" TargetMode="External"/><Relationship Id="rId549" Type="http://schemas.openxmlformats.org/officeDocument/2006/relationships/hyperlink" Target="https://pubmed.ncbi.nlm.nih.gov/16631894" TargetMode="External"/><Relationship Id="rId756" Type="http://schemas.openxmlformats.org/officeDocument/2006/relationships/hyperlink" Target="https://academic.oup.com/bjd/article-lookup/doi/10.1093/bjd/ljac115" TargetMode="External"/><Relationship Id="rId1179" Type="http://schemas.openxmlformats.org/officeDocument/2006/relationships/hyperlink" Target="https://academic.oup.com/bjd/article-lookup/doi/10.1046/j.1365-2133.2002.47773.x" TargetMode="External"/><Relationship Id="rId1386" Type="http://schemas.openxmlformats.org/officeDocument/2006/relationships/hyperlink" Target="https://www.clinicalkey.com/content/playBy/pii?v=S0195-6701(10)00488-3" TargetMode="External"/><Relationship Id="rId1593" Type="http://schemas.openxmlformats.org/officeDocument/2006/relationships/hyperlink" Target="https://academic.oup.com/bjd/article-lookup/doi/10.1111/j.1365-2133.2011.10393.x" TargetMode="External"/><Relationship Id="rId2437" Type="http://schemas.openxmlformats.org/officeDocument/2006/relationships/hyperlink" Target="https://europepmc.org/abstract/MED/22520913" TargetMode="External"/><Relationship Id="rId2991" Type="http://schemas.openxmlformats.org/officeDocument/2006/relationships/hyperlink" Target="https://www.clinicalkey.com/content/playBy/pii?v=S0091-6749(17)30051-9" TargetMode="External"/><Relationship Id="rId3835" Type="http://schemas.openxmlformats.org/officeDocument/2006/relationships/hyperlink" Target="https://pubmed.ncbi.nlm.nih.gov/38782533" TargetMode="External"/><Relationship Id="rId5050" Type="http://schemas.openxmlformats.org/officeDocument/2006/relationships/hyperlink" Target="https://pubmed.ncbi.nlm.nih.gov/21935397" TargetMode="External"/><Relationship Id="rId409" Type="http://schemas.openxmlformats.org/officeDocument/2006/relationships/hyperlink" Target="https://pubmed.ncbi.nlm.nih.gov/11159293" TargetMode="External"/><Relationship Id="rId963" Type="http://schemas.openxmlformats.org/officeDocument/2006/relationships/hyperlink" Target="https://pubmed.ncbi.nlm.nih.gov/27287213" TargetMode="External"/><Relationship Id="rId1039" Type="http://schemas.openxmlformats.org/officeDocument/2006/relationships/hyperlink" Target="https://pubmed.ncbi.nlm.nih.gov/28489335" TargetMode="External"/><Relationship Id="rId1246" Type="http://schemas.openxmlformats.org/officeDocument/2006/relationships/hyperlink" Target="https://pubmed.ncbi.nlm.nih.gov/31434665" TargetMode="External"/><Relationship Id="rId2644" Type="http://schemas.openxmlformats.org/officeDocument/2006/relationships/hyperlink" Target="https://academic.oup.com/ced/article-lookup/doi/10.1111/ced.14473" TargetMode="External"/><Relationship Id="rId2851" Type="http://schemas.openxmlformats.org/officeDocument/2006/relationships/hyperlink" Target="https://europepmc.org/abstract/MED/34913478" TargetMode="External"/><Relationship Id="rId3902" Type="http://schemas.openxmlformats.org/officeDocument/2006/relationships/hyperlink" Target="https://www.cambridge.org/core/product/identifier/S0266462322000356/type/journal_article" TargetMode="External"/><Relationship Id="rId92" Type="http://schemas.openxmlformats.org/officeDocument/2006/relationships/hyperlink" Target="https://europepmc.org/abstract/MED/30693473" TargetMode="External"/><Relationship Id="rId616" Type="http://schemas.openxmlformats.org/officeDocument/2006/relationships/hyperlink" Target="https://pubmed.ncbi.nlm.nih.gov/9990396" TargetMode="External"/><Relationship Id="rId823" Type="http://schemas.openxmlformats.org/officeDocument/2006/relationships/hyperlink" Target="https://pubmed.ncbi.nlm.nih.gov/30834551" TargetMode="External"/><Relationship Id="rId1453" Type="http://schemas.openxmlformats.org/officeDocument/2006/relationships/hyperlink" Target="https://pubmed.ncbi.nlm.nih.gov/22486764" TargetMode="External"/><Relationship Id="rId1660" Type="http://schemas.openxmlformats.org/officeDocument/2006/relationships/hyperlink" Target="https://pubmed.ncbi.nlm.nih.gov/33541270" TargetMode="External"/><Relationship Id="rId2504" Type="http://schemas.openxmlformats.org/officeDocument/2006/relationships/hyperlink" Target="https://pubmed.ncbi.nlm.nih.gov/29625204" TargetMode="External"/><Relationship Id="rId2711" Type="http://schemas.openxmlformats.org/officeDocument/2006/relationships/hyperlink" Target="https://pubmed.ncbi.nlm.nih.gov/17102347" TargetMode="External"/><Relationship Id="rId1106" Type="http://schemas.openxmlformats.org/officeDocument/2006/relationships/hyperlink" Target="https://pubmed.ncbi.nlm.nih.gov/19438553" TargetMode="External"/><Relationship Id="rId1313" Type="http://schemas.openxmlformats.org/officeDocument/2006/relationships/hyperlink" Target="https://pubmed.ncbi.nlm.nih.gov/1469143" TargetMode="External"/><Relationship Id="rId1520" Type="http://schemas.openxmlformats.org/officeDocument/2006/relationships/hyperlink" Target="https://pubmed.ncbi.nlm.nih.gov/12454329" TargetMode="External"/><Relationship Id="rId4469" Type="http://schemas.openxmlformats.org/officeDocument/2006/relationships/hyperlink" Target="https://onlinelibrary.wiley.com/doi/10.1111/ina.12122" TargetMode="External"/><Relationship Id="rId4676" Type="http://schemas.openxmlformats.org/officeDocument/2006/relationships/hyperlink" Target="https://pubmed.ncbi.nlm.nih.gov/15859368" TargetMode="External"/><Relationship Id="rId4883" Type="http://schemas.openxmlformats.org/officeDocument/2006/relationships/hyperlink" Target="https://pubmed.ncbi.nlm.nih.gov/34588693" TargetMode="External"/><Relationship Id="rId3278" Type="http://schemas.openxmlformats.org/officeDocument/2006/relationships/hyperlink" Target="https://pubmed.ncbi.nlm.nih.gov/35538596" TargetMode="External"/><Relationship Id="rId3485" Type="http://schemas.openxmlformats.org/officeDocument/2006/relationships/hyperlink" Target="https://europepmc.org/abstract/MED/20123958" TargetMode="External"/><Relationship Id="rId3692" Type="http://schemas.openxmlformats.org/officeDocument/2006/relationships/hyperlink" Target="https://europepmc.org/abstract/MED/32319129" TargetMode="External"/><Relationship Id="rId4329" Type="http://schemas.openxmlformats.org/officeDocument/2006/relationships/hyperlink" Target="http://hdl.handle.net/10044/1/72306" TargetMode="External"/><Relationship Id="rId4536" Type="http://schemas.openxmlformats.org/officeDocument/2006/relationships/hyperlink" Target="https://pubmed.ncbi.nlm.nih.gov/24076757" TargetMode="External"/><Relationship Id="rId4743" Type="http://schemas.openxmlformats.org/officeDocument/2006/relationships/hyperlink" Target="https://pubmed.ncbi.nlm.nih.gov/11923159" TargetMode="External"/><Relationship Id="rId4950" Type="http://schemas.openxmlformats.org/officeDocument/2006/relationships/hyperlink" Target="https://pubmed.ncbi.nlm.nih.gov/36949024" TargetMode="External"/><Relationship Id="rId199" Type="http://schemas.openxmlformats.org/officeDocument/2006/relationships/hyperlink" Target="https://pubmed.ncbi.nlm.nih.gov/17305918" TargetMode="External"/><Relationship Id="rId2087" Type="http://schemas.openxmlformats.org/officeDocument/2006/relationships/hyperlink" Target="https://linkinghub.elsevier.com/retrieve/pii/S0022-202X(15)52692-4" TargetMode="External"/><Relationship Id="rId2294" Type="http://schemas.openxmlformats.org/officeDocument/2006/relationships/hyperlink" Target="https://europepmc.org/abstract/MED/37799373" TargetMode="External"/><Relationship Id="rId3138" Type="http://schemas.openxmlformats.org/officeDocument/2006/relationships/hyperlink" Target="https://pubmed.ncbi.nlm.nih.gov/14988155" TargetMode="External"/><Relationship Id="rId3345" Type="http://schemas.openxmlformats.org/officeDocument/2006/relationships/hyperlink" Target="https://europepmc.org/abstract/MED/29969437" TargetMode="External"/><Relationship Id="rId3552" Type="http://schemas.openxmlformats.org/officeDocument/2006/relationships/hyperlink" Target="https://pubmed.ncbi.nlm.nih.gov/14726378" TargetMode="External"/><Relationship Id="rId4603" Type="http://schemas.openxmlformats.org/officeDocument/2006/relationships/hyperlink" Target="https://www.clinicalkey.com/content/playBy/pii?v=S0140-6736(08)61451-8" TargetMode="External"/><Relationship Id="rId266" Type="http://schemas.openxmlformats.org/officeDocument/2006/relationships/hyperlink" Target="https://link.springer.com/article/10.1007/s00234-023-03150-9" TargetMode="External"/><Relationship Id="rId473" Type="http://schemas.openxmlformats.org/officeDocument/2006/relationships/hyperlink" Target="https://onlinelibrary.wiley.com/doi/10.1111/pde.12612" TargetMode="External"/><Relationship Id="rId680" Type="http://schemas.openxmlformats.org/officeDocument/2006/relationships/hyperlink" Target="https://academic.oup.com/bjd/article-lookup/doi/10.1111/j.1365-2133.1994.tb08610.x" TargetMode="External"/><Relationship Id="rId2154" Type="http://schemas.openxmlformats.org/officeDocument/2006/relationships/hyperlink" Target="https://pubmed.ncbi.nlm.nih.gov/16845410" TargetMode="External"/><Relationship Id="rId2361" Type="http://schemas.openxmlformats.org/officeDocument/2006/relationships/hyperlink" Target="https://pubmed.ncbi.nlm.nih.gov/33257464" TargetMode="External"/><Relationship Id="rId3205" Type="http://schemas.openxmlformats.org/officeDocument/2006/relationships/hyperlink" Target="https://academic.oup.com/bjd/article-lookup/doi/10.1111/bjd.12416" TargetMode="External"/><Relationship Id="rId3412" Type="http://schemas.openxmlformats.org/officeDocument/2006/relationships/hyperlink" Target="https://pubmed.ncbi.nlm.nih.gov/24870241" TargetMode="External"/><Relationship Id="rId4810" Type="http://schemas.openxmlformats.org/officeDocument/2006/relationships/hyperlink" Target="https://pubmed.ncbi.nlm.nih.gov/9824383" TargetMode="External"/><Relationship Id="rId126" Type="http://schemas.openxmlformats.org/officeDocument/2006/relationships/hyperlink" Target="https://academic.oup.com/bjd/article-lookup/doi/10.1111/bjd.15110" TargetMode="External"/><Relationship Id="rId333" Type="http://schemas.openxmlformats.org/officeDocument/2006/relationships/hyperlink" Target="https://pubmed.ncbi.nlm.nih.gov/29461977" TargetMode="External"/><Relationship Id="rId540" Type="http://schemas.openxmlformats.org/officeDocument/2006/relationships/hyperlink" Target="https://onlinelibrary.wiley.com/doi/10.1111/j.1600-0536.2011.02006.x" TargetMode="External"/><Relationship Id="rId1170" Type="http://schemas.openxmlformats.org/officeDocument/2006/relationships/hyperlink" Target="https://pubmed.ncbi.nlm.nih.gov/14670768" TargetMode="External"/><Relationship Id="rId2014" Type="http://schemas.openxmlformats.org/officeDocument/2006/relationships/hyperlink" Target="https://pubmed.ncbi.nlm.nih.gov/27432381" TargetMode="External"/><Relationship Id="rId2221" Type="http://schemas.openxmlformats.org/officeDocument/2006/relationships/hyperlink" Target="https://adc.bmj.com/lookup/pmidlookup?view=long&amp;pmid=29191995" TargetMode="External"/><Relationship Id="rId1030" Type="http://schemas.openxmlformats.org/officeDocument/2006/relationships/hyperlink" Target="https://academic.oup.com/bjd/article-lookup/doi/10.1111/bjd.16893" TargetMode="External"/><Relationship Id="rId4186" Type="http://schemas.openxmlformats.org/officeDocument/2006/relationships/hyperlink" Target="https://pubmed.ncbi.nlm.nih.gov/36740916" TargetMode="External"/><Relationship Id="rId400" Type="http://schemas.openxmlformats.org/officeDocument/2006/relationships/hyperlink" Target="https://www.clinicalkey.com/content/playBy/pii?v=S1748-6815(09)00018-7" TargetMode="External"/><Relationship Id="rId1987" Type="http://schemas.openxmlformats.org/officeDocument/2006/relationships/hyperlink" Target="https://www.clinicalkey.com/content/playBy/pii?v=S0091-6749(17)30239-7" TargetMode="External"/><Relationship Id="rId4393" Type="http://schemas.openxmlformats.org/officeDocument/2006/relationships/hyperlink" Target="http://hdl.handle.net/10668/11291" TargetMode="External"/><Relationship Id="rId5237" Type="http://schemas.openxmlformats.org/officeDocument/2006/relationships/hyperlink" Target="https://cdnsciencepub.com/doi/10.1139/y03-080?url_ver=Z39.88-2003&amp;rfr_id=ori:rid:crossref.org&amp;rfr_dat=cr_pub%20%200pubmed" TargetMode="External"/><Relationship Id="rId1847" Type="http://schemas.openxmlformats.org/officeDocument/2006/relationships/hyperlink" Target="https://europepmc.org/abstract/MED/35997968" TargetMode="External"/><Relationship Id="rId4046" Type="http://schemas.openxmlformats.org/officeDocument/2006/relationships/hyperlink" Target="https://pubmed.ncbi.nlm.nih.gov/38390937" TargetMode="External"/><Relationship Id="rId4253" Type="http://schemas.openxmlformats.org/officeDocument/2006/relationships/hyperlink" Target="https://europepmc.org/abstract/MED/34887467" TargetMode="External"/><Relationship Id="rId4460" Type="http://schemas.openxmlformats.org/officeDocument/2006/relationships/hyperlink" Target="https://pubmed.ncbi.nlm.nih.gov/25805205" TargetMode="External"/><Relationship Id="rId1707" Type="http://schemas.openxmlformats.org/officeDocument/2006/relationships/hyperlink" Target="https://www.clinicalkey.com/content/playBy/pii?v=S0190-9622(16)30325-5" TargetMode="External"/><Relationship Id="rId3062" Type="http://schemas.openxmlformats.org/officeDocument/2006/relationships/hyperlink" Target="https://pubmed.ncbi.nlm.nih.gov/23883139" TargetMode="External"/><Relationship Id="rId4113" Type="http://schemas.openxmlformats.org/officeDocument/2006/relationships/hyperlink" Target="https://academic.oup.com/ced/article-lookup/doi/10.1111/j.1365-2230.2011.04240.x" TargetMode="External"/><Relationship Id="rId4320" Type="http://schemas.openxmlformats.org/officeDocument/2006/relationships/hyperlink" Target="https://pubmed.ncbi.nlm.nih.gov/32214336" TargetMode="External"/><Relationship Id="rId190" Type="http://schemas.openxmlformats.org/officeDocument/2006/relationships/hyperlink" Target="https://academic.oup.com/ced/article-lookup/doi/10.1111/j.1365-2230.2008.03019.x" TargetMode="External"/><Relationship Id="rId1914" Type="http://schemas.openxmlformats.org/officeDocument/2006/relationships/hyperlink" Target="https://pubmed.ncbi.nlm.nih.gov/31392722" TargetMode="External"/><Relationship Id="rId3879" Type="http://schemas.openxmlformats.org/officeDocument/2006/relationships/hyperlink" Target="https://pubmed.ncbi.nlm.nih.gov/24315451" TargetMode="External"/><Relationship Id="rId5094" Type="http://schemas.openxmlformats.org/officeDocument/2006/relationships/hyperlink" Target="https://pubmed.ncbi.nlm.nih.gov/16565494" TargetMode="External"/><Relationship Id="rId2688" Type="http://schemas.openxmlformats.org/officeDocument/2006/relationships/hyperlink" Target="https://pubmed.ncbi.nlm.nih.gov/23517354" TargetMode="External"/><Relationship Id="rId2895" Type="http://schemas.openxmlformats.org/officeDocument/2006/relationships/hyperlink" Target="https://europepmc.org/abstract/MED/34073934" TargetMode="External"/><Relationship Id="rId3739" Type="http://schemas.openxmlformats.org/officeDocument/2006/relationships/hyperlink" Target="https://pubmed.ncbi.nlm.nih.gov/25457149" TargetMode="External"/><Relationship Id="rId3946" Type="http://schemas.openxmlformats.org/officeDocument/2006/relationships/hyperlink" Target="https://europepmc.org/abstract/MED/31073976" TargetMode="External"/><Relationship Id="rId5161" Type="http://schemas.openxmlformats.org/officeDocument/2006/relationships/hyperlink" Target="https://linkinghub.elsevier.com/retrieve/pii/S0022-202X(19)31445-9" TargetMode="External"/><Relationship Id="rId867" Type="http://schemas.openxmlformats.org/officeDocument/2006/relationships/hyperlink" Target="https://pubmed.ncbi.nlm.nih.gov/27436240" TargetMode="External"/><Relationship Id="rId1497" Type="http://schemas.openxmlformats.org/officeDocument/2006/relationships/hyperlink" Target="https://pubmed.ncbi.nlm.nih.gov/17004990" TargetMode="External"/><Relationship Id="rId2548" Type="http://schemas.openxmlformats.org/officeDocument/2006/relationships/hyperlink" Target="https://pubmed.ncbi.nlm.nih.gov/38333897" TargetMode="External"/><Relationship Id="rId2755" Type="http://schemas.openxmlformats.org/officeDocument/2006/relationships/hyperlink" Target="https://linkinghub.elsevier.com/retrieve/pii/S2514-6645(24)00646-5" TargetMode="External"/><Relationship Id="rId2962" Type="http://schemas.openxmlformats.org/officeDocument/2006/relationships/hyperlink" Target="https://pubmed.ncbi.nlm.nih.gov/30825466" TargetMode="External"/><Relationship Id="rId3806" Type="http://schemas.openxmlformats.org/officeDocument/2006/relationships/hyperlink" Target="https://academic.oup.com/bjd/article-lookup/doi/10.1111/bjd.20523" TargetMode="External"/><Relationship Id="rId727" Type="http://schemas.openxmlformats.org/officeDocument/2006/relationships/hyperlink" Target="https://pubmed.ncbi.nlm.nih.gov/17419746" TargetMode="External"/><Relationship Id="rId934" Type="http://schemas.openxmlformats.org/officeDocument/2006/relationships/hyperlink" Target="https://jamanetwork.com/journals/jamadermatology/fullarticle/10.1001/jamadermatol.2023.4450" TargetMode="External"/><Relationship Id="rId1357" Type="http://schemas.openxmlformats.org/officeDocument/2006/relationships/hyperlink" Target="https://pubmed.ncbi.nlm.nih.gov/31997406" TargetMode="External"/><Relationship Id="rId1564" Type="http://schemas.openxmlformats.org/officeDocument/2006/relationships/hyperlink" Target="https://pubmed.ncbi.nlm.nih.gov/31875997" TargetMode="External"/><Relationship Id="rId1771" Type="http://schemas.openxmlformats.org/officeDocument/2006/relationships/hyperlink" Target="https://www.clinicalkey.com/content/playBy/pii?v=S1044-579X(24)00021-X" TargetMode="External"/><Relationship Id="rId2408" Type="http://schemas.openxmlformats.org/officeDocument/2006/relationships/hyperlink" Target="https://academic.oup.com/bjd/article-lookup/doi/10.1111/bjd.15398" TargetMode="External"/><Relationship Id="rId2615" Type="http://schemas.openxmlformats.org/officeDocument/2006/relationships/hyperlink" Target="https://academic.oup.com/bjd/article-lookup/doi/10.1111/j.1365-2133.2011.10390.x" TargetMode="External"/><Relationship Id="rId2822" Type="http://schemas.openxmlformats.org/officeDocument/2006/relationships/hyperlink" Target="https://pubmed.ncbi.nlm.nih.gov/38100392" TargetMode="External"/><Relationship Id="rId5021" Type="http://schemas.openxmlformats.org/officeDocument/2006/relationships/hyperlink" Target="https://pubmed.ncbi.nlm.nih.gov/38352469" TargetMode="External"/><Relationship Id="rId63" Type="http://schemas.openxmlformats.org/officeDocument/2006/relationships/hyperlink" Target="https://pubmed.ncbi.nlm.nih.gov/34272034" TargetMode="External"/><Relationship Id="rId1217" Type="http://schemas.openxmlformats.org/officeDocument/2006/relationships/hyperlink" Target="https://academic.oup.com/ced/article-lookup/doi/10.1111/j.1365-2230.1988.tb00687.x" TargetMode="External"/><Relationship Id="rId1424" Type="http://schemas.openxmlformats.org/officeDocument/2006/relationships/hyperlink" Target="https://www.bmj.com/lookup/pmidlookup?view=long&amp;pmid=23183064" TargetMode="External"/><Relationship Id="rId1631" Type="http://schemas.openxmlformats.org/officeDocument/2006/relationships/hyperlink" Target="https://onlinelibrary.wiley.com/doi/10.1111/jdv.17943" TargetMode="External"/><Relationship Id="rId4787" Type="http://schemas.openxmlformats.org/officeDocument/2006/relationships/hyperlink" Target="https://academic.oup.com/bmb/article-lookup/doi/10.1258/0007142001903544" TargetMode="External"/><Relationship Id="rId4994" Type="http://schemas.openxmlformats.org/officeDocument/2006/relationships/hyperlink" Target="https://pubmed.ncbi.nlm.nih.gov/36821633" TargetMode="External"/><Relationship Id="rId3389" Type="http://schemas.openxmlformats.org/officeDocument/2006/relationships/hyperlink" Target="https://linkinghub.elsevier.com/retrieve/pii/S0022-202X(15)00014-7" TargetMode="External"/><Relationship Id="rId3596" Type="http://schemas.openxmlformats.org/officeDocument/2006/relationships/hyperlink" Target="https://europepmc.org/abstract/MED/8514882" TargetMode="External"/><Relationship Id="rId4647" Type="http://schemas.openxmlformats.org/officeDocument/2006/relationships/hyperlink" Target="https://onlinelibrary.wiley.com/doi/10.1111/j.1399-3038.2005.00352.x" TargetMode="External"/><Relationship Id="rId2198" Type="http://schemas.openxmlformats.org/officeDocument/2006/relationships/hyperlink" Target="https://onlinelibrary.wiley.com/resolve/openurl?genre=article&amp;sid=nlm:pubmed&amp;issn=0906-6705&amp;date=2002&amp;volume=11&amp;issue=1&amp;spage=12" TargetMode="External"/><Relationship Id="rId3249" Type="http://schemas.openxmlformats.org/officeDocument/2006/relationships/hyperlink" Target="https://linkinghub.elsevier.com/retrieve/pii/515639" TargetMode="External"/><Relationship Id="rId3456" Type="http://schemas.openxmlformats.org/officeDocument/2006/relationships/hyperlink" Target="https://pubmed.ncbi.nlm.nih.gov/22129048" TargetMode="External"/><Relationship Id="rId4854" Type="http://schemas.openxmlformats.org/officeDocument/2006/relationships/hyperlink" Target="https://academic.oup.com/bjd/article-lookup/doi/10.1093/bjd/ljad036" TargetMode="External"/><Relationship Id="rId377" Type="http://schemas.openxmlformats.org/officeDocument/2006/relationships/hyperlink" Target="https://pubmed.ncbi.nlm.nih.gov/25440430" TargetMode="External"/><Relationship Id="rId584" Type="http://schemas.openxmlformats.org/officeDocument/2006/relationships/hyperlink" Target="https://academic.oup.com/bjd/article-lookup/doi/10.1046/j.1365-2133.2000.03942_143_6.x" TargetMode="External"/><Relationship Id="rId2058" Type="http://schemas.openxmlformats.org/officeDocument/2006/relationships/hyperlink" Target="https://pubmed.ncbi.nlm.nih.gov/23524965" TargetMode="External"/><Relationship Id="rId2265" Type="http://schemas.openxmlformats.org/officeDocument/2006/relationships/hyperlink" Target="https://pubmed.ncbi.nlm.nih.gov/38316467" TargetMode="External"/><Relationship Id="rId3109" Type="http://schemas.openxmlformats.org/officeDocument/2006/relationships/hyperlink" Target="https://europepmc.org/abstract/MED/19023425" TargetMode="External"/><Relationship Id="rId3663" Type="http://schemas.openxmlformats.org/officeDocument/2006/relationships/hyperlink" Target="https://pubmed.ncbi.nlm.nih.gov/33655519" TargetMode="External"/><Relationship Id="rId3870" Type="http://schemas.openxmlformats.org/officeDocument/2006/relationships/hyperlink" Target="https://europepmc.org/abstract/MED/30013184" TargetMode="External"/><Relationship Id="rId4507" Type="http://schemas.openxmlformats.org/officeDocument/2006/relationships/hyperlink" Target="https://bmcmedgenomics.biomedcentral.com/articles/10.1186/1755-8794-7-S1-S7" TargetMode="External"/><Relationship Id="rId4714" Type="http://schemas.openxmlformats.org/officeDocument/2006/relationships/hyperlink" Target="https://pubmed.ncbi.nlm.nih.gov/12801310" TargetMode="External"/><Relationship Id="rId4921" Type="http://schemas.openxmlformats.org/officeDocument/2006/relationships/hyperlink" Target="https://pubmed.ncbi.nlm.nih.gov/31498503" TargetMode="External"/><Relationship Id="rId237" Type="http://schemas.openxmlformats.org/officeDocument/2006/relationships/hyperlink" Target="https://pubmed.ncbi.nlm.nih.gov/8129420" TargetMode="External"/><Relationship Id="rId791" Type="http://schemas.openxmlformats.org/officeDocument/2006/relationships/hyperlink" Target="https://pubmed.ncbi.nlm.nih.gov/34233978" TargetMode="External"/><Relationship Id="rId1074" Type="http://schemas.openxmlformats.org/officeDocument/2006/relationships/hyperlink" Target="https://pubmed.ncbi.nlm.nih.gov/24635067" TargetMode="External"/><Relationship Id="rId2472" Type="http://schemas.openxmlformats.org/officeDocument/2006/relationships/hyperlink" Target="https://pubmed.ncbi.nlm.nih.gov/35757782" TargetMode="External"/><Relationship Id="rId3316" Type="http://schemas.openxmlformats.org/officeDocument/2006/relationships/hyperlink" Target="https://pubmed.ncbi.nlm.nih.gov/31704284" TargetMode="External"/><Relationship Id="rId3523" Type="http://schemas.openxmlformats.org/officeDocument/2006/relationships/hyperlink" Target="https://onlinelibrary.wiley.com/doi/10.1111/j.1399-3038.2006.00468.x" TargetMode="External"/><Relationship Id="rId3730" Type="http://schemas.openxmlformats.org/officeDocument/2006/relationships/hyperlink" Target="https://www.clinicalkey.com/content/playBy/pii?v=S2213-2198(16)30394-4" TargetMode="External"/><Relationship Id="rId444" Type="http://schemas.openxmlformats.org/officeDocument/2006/relationships/hyperlink" Target="https://pubmed.ncbi.nlm.nih.gov/33514575" TargetMode="External"/><Relationship Id="rId651" Type="http://schemas.openxmlformats.org/officeDocument/2006/relationships/hyperlink" Target="https://academic.oup.com/ced/article-lookup/doi/10.1111/j.1365-2230.1997.tb01045.x" TargetMode="External"/><Relationship Id="rId1281" Type="http://schemas.openxmlformats.org/officeDocument/2006/relationships/hyperlink" Target="https://www.clinicalkey.com/content/playBy/pii?v=S0022-3468(12)00158-3" TargetMode="External"/><Relationship Id="rId2125" Type="http://schemas.openxmlformats.org/officeDocument/2006/relationships/hyperlink" Target="https://www.clinicalkey.com/content/playBy/pii?v=S0733-8635(10)00045-8" TargetMode="External"/><Relationship Id="rId2332" Type="http://schemas.openxmlformats.org/officeDocument/2006/relationships/hyperlink" Target="https://europepmc.org/abstract/MED/34607798" TargetMode="External"/><Relationship Id="rId304" Type="http://schemas.openxmlformats.org/officeDocument/2006/relationships/hyperlink" Target="https://www.pnas.org/doi/10.1073/pnas.2002328117?url_ver=Z39.88-2003&amp;rfr_id=ori:rid:crossref.org&amp;rfr_dat=cr_pub%20%200pubmed" TargetMode="External"/><Relationship Id="rId511" Type="http://schemas.openxmlformats.org/officeDocument/2006/relationships/hyperlink" Target="https://onlinelibrary.wiley.com/doi/10.1111/cod.13640" TargetMode="External"/><Relationship Id="rId1141" Type="http://schemas.openxmlformats.org/officeDocument/2006/relationships/hyperlink" Target="https://www.nature.com/articles/ng1883" TargetMode="External"/><Relationship Id="rId4297" Type="http://schemas.openxmlformats.org/officeDocument/2006/relationships/hyperlink" Target="https://www.clinicalkey.com/content/playBy/pii?v=S2213-2198(20)30603-6" TargetMode="External"/><Relationship Id="rId1001" Type="http://schemas.openxmlformats.org/officeDocument/2006/relationships/hyperlink" Target="https://pubmed.ncbi.nlm.nih.gov/34999892" TargetMode="External"/><Relationship Id="rId4157" Type="http://schemas.openxmlformats.org/officeDocument/2006/relationships/hyperlink" Target="https://linkinghub.elsevier.com/retrieve/pii/S1939-4551(24)00040-1" TargetMode="External"/><Relationship Id="rId4364" Type="http://schemas.openxmlformats.org/officeDocument/2006/relationships/hyperlink" Target="https://pubmed.ncbi.nlm.nih.gov/29428391" TargetMode="External"/><Relationship Id="rId4571" Type="http://schemas.openxmlformats.org/officeDocument/2006/relationships/hyperlink" Target="https://www.clinicalkey.com/content/playBy/pii?v=S0091-6749(11)00115-1" TargetMode="External"/><Relationship Id="rId5208" Type="http://schemas.openxmlformats.org/officeDocument/2006/relationships/hyperlink" Target="https://wellcomeopenresearch.org/articles/10.12688/wellcomeopenres.17657.2/doi" TargetMode="External"/><Relationship Id="rId1958" Type="http://schemas.openxmlformats.org/officeDocument/2006/relationships/hyperlink" Target="https://pubmed.ncbi.nlm.nih.gov/30934922" TargetMode="External"/><Relationship Id="rId3173" Type="http://schemas.openxmlformats.org/officeDocument/2006/relationships/hyperlink" Target="https://academic.oup.com/bjd/article-lookup/doi/10.1093/bjd/ljae333" TargetMode="External"/><Relationship Id="rId3380" Type="http://schemas.openxmlformats.org/officeDocument/2006/relationships/hyperlink" Target="https://pubmed.ncbi.nlm.nih.gov/26912174" TargetMode="External"/><Relationship Id="rId4017" Type="http://schemas.openxmlformats.org/officeDocument/2006/relationships/hyperlink" Target="https://pubmed.ncbi.nlm.nih.gov/15977036" TargetMode="External"/><Relationship Id="rId4224" Type="http://schemas.openxmlformats.org/officeDocument/2006/relationships/hyperlink" Target="https://pubmed.ncbi.nlm.nih.gov/35511755" TargetMode="External"/><Relationship Id="rId4431" Type="http://schemas.openxmlformats.org/officeDocument/2006/relationships/hyperlink" Target="http://hdl.handle.net/10044/1/28934" TargetMode="External"/><Relationship Id="rId1818" Type="http://schemas.openxmlformats.org/officeDocument/2006/relationships/hyperlink" Target="https://pubmed.ncbi.nlm.nih.gov/36744752" TargetMode="External"/><Relationship Id="rId3033" Type="http://schemas.openxmlformats.org/officeDocument/2006/relationships/hyperlink" Target="https://europepmc.org/abstract/MED/25646838" TargetMode="External"/><Relationship Id="rId3240" Type="http://schemas.openxmlformats.org/officeDocument/2006/relationships/hyperlink" Target="https://pubmed.ncbi.nlm.nih.gov/16136790" TargetMode="External"/><Relationship Id="rId161" Type="http://schemas.openxmlformats.org/officeDocument/2006/relationships/hyperlink" Target="https://pubmed.ncbi.nlm.nih.gov/24133566" TargetMode="External"/><Relationship Id="rId2799" Type="http://schemas.openxmlformats.org/officeDocument/2006/relationships/hyperlink" Target="https://europepmc.org/abstract/MED/37676889" TargetMode="External"/><Relationship Id="rId3100" Type="http://schemas.openxmlformats.org/officeDocument/2006/relationships/hyperlink" Target="https://pubmed.ncbi.nlm.nih.gov/20685327" TargetMode="External"/><Relationship Id="rId978" Type="http://schemas.openxmlformats.org/officeDocument/2006/relationships/hyperlink" Target="https://academic.oup.com/ced/article-lookup/doi/10.1093/ced/llae045" TargetMode="External"/><Relationship Id="rId2659" Type="http://schemas.openxmlformats.org/officeDocument/2006/relationships/hyperlink" Target="https://pubmed.ncbi.nlm.nih.gov/30375801" TargetMode="External"/><Relationship Id="rId2866" Type="http://schemas.openxmlformats.org/officeDocument/2006/relationships/hyperlink" Target="https://pubmed.ncbi.nlm.nih.gov/36962461" TargetMode="External"/><Relationship Id="rId3917" Type="http://schemas.openxmlformats.org/officeDocument/2006/relationships/hyperlink" Target="https://pubmed.ncbi.nlm.nih.gov/34154570" TargetMode="External"/><Relationship Id="rId5065" Type="http://schemas.openxmlformats.org/officeDocument/2006/relationships/hyperlink" Target="https://pubmed.ncbi.nlm.nih.gov/24014423" TargetMode="External"/><Relationship Id="rId5272" Type="http://schemas.openxmlformats.org/officeDocument/2006/relationships/hyperlink" Target="https://www.bmj.com/lookup/pmidlookup?view=long&amp;pmid=32198148" TargetMode="External"/><Relationship Id="rId838" Type="http://schemas.openxmlformats.org/officeDocument/2006/relationships/hyperlink" Target="https://europepmc.org/abstract/MED/29895657" TargetMode="External"/><Relationship Id="rId1468" Type="http://schemas.openxmlformats.org/officeDocument/2006/relationships/hyperlink" Target="https://europepmc.org/abstract/MED/12937089" TargetMode="External"/><Relationship Id="rId1675" Type="http://schemas.openxmlformats.org/officeDocument/2006/relationships/hyperlink" Target="https://europepmc.org/abstract/MED/30720903" TargetMode="External"/><Relationship Id="rId1882" Type="http://schemas.openxmlformats.org/officeDocument/2006/relationships/hyperlink" Target="https://pubmed.ncbi.nlm.nih.gov/34632029" TargetMode="External"/><Relationship Id="rId2519" Type="http://schemas.openxmlformats.org/officeDocument/2006/relationships/hyperlink" Target="https://www.clinicalkey.com/content/playBy/pii?v=S0923-1811(15)30069-4" TargetMode="External"/><Relationship Id="rId2726" Type="http://schemas.openxmlformats.org/officeDocument/2006/relationships/hyperlink" Target="https://pubmed.ncbi.nlm.nih.gov/10583045" TargetMode="External"/><Relationship Id="rId4081" Type="http://schemas.openxmlformats.org/officeDocument/2006/relationships/hyperlink" Target="https://academic.oup.com/bjd/article-lookup/doi/10.1111/bjd.18107" TargetMode="External"/><Relationship Id="rId5132" Type="http://schemas.openxmlformats.org/officeDocument/2006/relationships/hyperlink" Target="https://pubmed.ncbi.nlm.nih.gov/37903073" TargetMode="External"/><Relationship Id="rId1328" Type="http://schemas.openxmlformats.org/officeDocument/2006/relationships/hyperlink" Target="https://pubmed.ncbi.nlm.nih.gov/3401414" TargetMode="External"/><Relationship Id="rId1535" Type="http://schemas.openxmlformats.org/officeDocument/2006/relationships/hyperlink" Target="https://academic.oup.com/bjd/article-lookup/doi/10.1093/bjd/ljad033" TargetMode="External"/><Relationship Id="rId2933" Type="http://schemas.openxmlformats.org/officeDocument/2006/relationships/hyperlink" Target="https://europepmc.org/abstract/MED/32501293" TargetMode="External"/><Relationship Id="rId905" Type="http://schemas.openxmlformats.org/officeDocument/2006/relationships/hyperlink" Target="https://pubmed.ncbi.nlm.nih.gov/20087832" TargetMode="External"/><Relationship Id="rId1742" Type="http://schemas.openxmlformats.org/officeDocument/2006/relationships/hyperlink" Target="https://pubmed.ncbi.nlm.nih.gov/39099205" TargetMode="External"/><Relationship Id="rId4898" Type="http://schemas.openxmlformats.org/officeDocument/2006/relationships/hyperlink" Target="https://academic.oup.com/ced/article-lookup/doi/10.1111/ced.14433" TargetMode="External"/><Relationship Id="rId34" Type="http://schemas.openxmlformats.org/officeDocument/2006/relationships/hyperlink" Target="https://academic.oup.com/bjd/article-lookup/doi/10.1093/bjd/ljac044" TargetMode="External"/><Relationship Id="rId1602" Type="http://schemas.openxmlformats.org/officeDocument/2006/relationships/hyperlink" Target="https://pubmed.ncbi.nlm.nih.gov/19538380" TargetMode="External"/><Relationship Id="rId4758" Type="http://schemas.openxmlformats.org/officeDocument/2006/relationships/hyperlink" Target="https://linkinghub.elsevier.com/retrieve/pii/S0091-6749(01)08811-X" TargetMode="External"/><Relationship Id="rId4965" Type="http://schemas.openxmlformats.org/officeDocument/2006/relationships/hyperlink" Target="https://onlinelibrary.wiley.com/doi/10.1111/cea.13797" TargetMode="External"/><Relationship Id="rId3567" Type="http://schemas.openxmlformats.org/officeDocument/2006/relationships/hyperlink" Target="https://linkinghub.elsevier.com/retrieve/pii/S0006-4971(20)37952-0" TargetMode="External"/><Relationship Id="rId3774" Type="http://schemas.openxmlformats.org/officeDocument/2006/relationships/hyperlink" Target="https://www.ncbi.nlm.nih.gov/books/NBK598653" TargetMode="External"/><Relationship Id="rId3981" Type="http://schemas.openxmlformats.org/officeDocument/2006/relationships/hyperlink" Target="https://pubmed.ncbi.nlm.nih.gov/23401128" TargetMode="External"/><Relationship Id="rId4618" Type="http://schemas.openxmlformats.org/officeDocument/2006/relationships/hyperlink" Target="https://pubmed.ncbi.nlm.nih.gov/17931560" TargetMode="External"/><Relationship Id="rId4825" Type="http://schemas.openxmlformats.org/officeDocument/2006/relationships/hyperlink" Target="https://onlinelibrary.wiley.com/resolve/openurl?genre=article&amp;sid=nlm:pubmed&amp;issn=0105-4538&amp;date=1998&amp;volume=53&amp;issue=48%20Suppl&amp;spage=115" TargetMode="External"/><Relationship Id="rId488" Type="http://schemas.openxmlformats.org/officeDocument/2006/relationships/hyperlink" Target="https://pubmed.ncbi.nlm.nih.gov/20055856" TargetMode="External"/><Relationship Id="rId695" Type="http://schemas.openxmlformats.org/officeDocument/2006/relationships/hyperlink" Target="https://pubmed.ncbi.nlm.nih.gov/33982284" TargetMode="External"/><Relationship Id="rId2169" Type="http://schemas.openxmlformats.org/officeDocument/2006/relationships/hyperlink" Target="https://onlinelibrary.wiley.com/doi/10.1111/j.0906-6705.2005.00392.x" TargetMode="External"/><Relationship Id="rId2376" Type="http://schemas.openxmlformats.org/officeDocument/2006/relationships/hyperlink" Target="https://bmcpalliatcare.biomedcentral.com/articles/10.1186/s12904-020-00649-3" TargetMode="External"/><Relationship Id="rId2583" Type="http://schemas.openxmlformats.org/officeDocument/2006/relationships/hyperlink" Target="https://linkinghub.elsevier.com/retrieve/pii/S0022-202X(18)32576-4" TargetMode="External"/><Relationship Id="rId2790" Type="http://schemas.openxmlformats.org/officeDocument/2006/relationships/hyperlink" Target="https://pubmed.ncbi.nlm.nih.gov/38980843" TargetMode="External"/><Relationship Id="rId3427" Type="http://schemas.openxmlformats.org/officeDocument/2006/relationships/hyperlink" Target="https://adc.bmj.com/lookup/pmidlookup?view=long&amp;pmid=23709315" TargetMode="External"/><Relationship Id="rId3634" Type="http://schemas.openxmlformats.org/officeDocument/2006/relationships/hyperlink" Target="https://onlinelibrary.wiley.com/doi/10.1111/pai.13900" TargetMode="External"/><Relationship Id="rId3841" Type="http://schemas.openxmlformats.org/officeDocument/2006/relationships/hyperlink" Target="https://pubmed.ncbi.nlm.nih.gov/34785669" TargetMode="External"/><Relationship Id="rId348" Type="http://schemas.openxmlformats.org/officeDocument/2006/relationships/hyperlink" Target="https://europepmc.org/abstract/MED/28253523" TargetMode="External"/><Relationship Id="rId555" Type="http://schemas.openxmlformats.org/officeDocument/2006/relationships/hyperlink" Target="https://pubmed.ncbi.nlm.nih.gov/15725255" TargetMode="External"/><Relationship Id="rId762" Type="http://schemas.openxmlformats.org/officeDocument/2006/relationships/hyperlink" Target="https://onlinelibrary.wiley.com/doi/10.1111/cea.14179" TargetMode="External"/><Relationship Id="rId1185" Type="http://schemas.openxmlformats.org/officeDocument/2006/relationships/hyperlink" Target="https://academic.oup.com/bjd/article-lookup/doi/10.1111/j.1365-2133.2000.03722.x" TargetMode="External"/><Relationship Id="rId1392" Type="http://schemas.openxmlformats.org/officeDocument/2006/relationships/hyperlink" Target="https://europepmc.org/abstract/MED/35778881" TargetMode="External"/><Relationship Id="rId2029" Type="http://schemas.openxmlformats.org/officeDocument/2006/relationships/hyperlink" Target="https://journals.physiology.org/doi/10.1152/jn.00723.2015?url_ver=Z39.88-2003&amp;rfr_id=ori:rid:crossref.org&amp;rfr_dat=cr_pub%20%200pubmed" TargetMode="External"/><Relationship Id="rId2236" Type="http://schemas.openxmlformats.org/officeDocument/2006/relationships/hyperlink" Target="https://pubmed.ncbi.nlm.nih.gov/8019800" TargetMode="External"/><Relationship Id="rId2443" Type="http://schemas.openxmlformats.org/officeDocument/2006/relationships/hyperlink" Target="https://europepmc.org/abstract/MED/16141156" TargetMode="External"/><Relationship Id="rId2650" Type="http://schemas.openxmlformats.org/officeDocument/2006/relationships/hyperlink" Target="https://europepmc.org/abstract/MED/31794074" TargetMode="External"/><Relationship Id="rId3701" Type="http://schemas.openxmlformats.org/officeDocument/2006/relationships/hyperlink" Target="https://pubmed.ncbi.nlm.nih.gov/31629803" TargetMode="External"/><Relationship Id="rId208" Type="http://schemas.openxmlformats.org/officeDocument/2006/relationships/hyperlink" Target="https://academic.oup.com/ced/article-lookup/doi/10.1111/j.1365-2230.2005.02032.x" TargetMode="External"/><Relationship Id="rId415" Type="http://schemas.openxmlformats.org/officeDocument/2006/relationships/hyperlink" Target="https://linkinghub.elsevier.com/retrieve/pii/0042-6989(95)98724-N" TargetMode="External"/><Relationship Id="rId622" Type="http://schemas.openxmlformats.org/officeDocument/2006/relationships/hyperlink" Target="https://pubmed.ncbi.nlm.nih.gov/10233609" TargetMode="External"/><Relationship Id="rId1045" Type="http://schemas.openxmlformats.org/officeDocument/2006/relationships/hyperlink" Target="https://pubmed.ncbi.nlm.nih.gov/28111128" TargetMode="External"/><Relationship Id="rId1252" Type="http://schemas.openxmlformats.org/officeDocument/2006/relationships/hyperlink" Target="https://pubmed.ncbi.nlm.nih.gov/29461977" TargetMode="External"/><Relationship Id="rId2303" Type="http://schemas.openxmlformats.org/officeDocument/2006/relationships/hyperlink" Target="https://pubmed.ncbi.nlm.nih.gov/36373818" TargetMode="External"/><Relationship Id="rId2510" Type="http://schemas.openxmlformats.org/officeDocument/2006/relationships/hyperlink" Target="https://pubmed.ncbi.nlm.nih.gov/28513433" TargetMode="External"/><Relationship Id="rId1112" Type="http://schemas.openxmlformats.org/officeDocument/2006/relationships/hyperlink" Target="https://pubmed.ncbi.nlm.nih.gov/19434791" TargetMode="External"/><Relationship Id="rId4268" Type="http://schemas.openxmlformats.org/officeDocument/2006/relationships/hyperlink" Target="https://pubmed.ncbi.nlm.nih.gov/33961755" TargetMode="External"/><Relationship Id="rId4475" Type="http://schemas.openxmlformats.org/officeDocument/2006/relationships/hyperlink" Target="https://onlinelibrary.wiley.com/doi/10.1111/all.12504" TargetMode="External"/><Relationship Id="rId3077" Type="http://schemas.openxmlformats.org/officeDocument/2006/relationships/hyperlink" Target="https://europepmc.org/abstract/MED/22174450" TargetMode="External"/><Relationship Id="rId3284" Type="http://schemas.openxmlformats.org/officeDocument/2006/relationships/hyperlink" Target="https://pubmed.ncbi.nlm.nih.gov/34780721" TargetMode="External"/><Relationship Id="rId4128" Type="http://schemas.openxmlformats.org/officeDocument/2006/relationships/hyperlink" Target="https://pubmed.ncbi.nlm.nih.gov/27363600" TargetMode="External"/><Relationship Id="rId4682" Type="http://schemas.openxmlformats.org/officeDocument/2006/relationships/hyperlink" Target="https://linkinghub.elsevier.com/retrieve/pii/S0091674904023966" TargetMode="External"/><Relationship Id="rId1929" Type="http://schemas.openxmlformats.org/officeDocument/2006/relationships/hyperlink" Target="https://europepmc.org/abstract/MED/32903402" TargetMode="External"/><Relationship Id="rId2093" Type="http://schemas.openxmlformats.org/officeDocument/2006/relationships/hyperlink" Target="https:///www.science.org/doi/10.1126/scisignal.2001925?url_ver=Z39.88-2003&amp;rfr_id=ori:rid:crossref.org&amp;rfr_dat=cr_pub%20%200pubmed" TargetMode="External"/><Relationship Id="rId3491" Type="http://schemas.openxmlformats.org/officeDocument/2006/relationships/hyperlink" Target="https://jcp.bmj.com/lookup/pmidlookup?view=long&amp;pmid=20154038" TargetMode="External"/><Relationship Id="rId4335" Type="http://schemas.openxmlformats.org/officeDocument/2006/relationships/hyperlink" Target="https://www.atsjournals.org/doi/10.1513/AnnalsATS.201811-837OC?url_ver=Z39.88-2003&amp;rfr_id=ori:rid:crossref.org&amp;rfr_dat=cr_pub%20%200pubmed" TargetMode="External"/><Relationship Id="rId4542" Type="http://schemas.openxmlformats.org/officeDocument/2006/relationships/hyperlink" Target="https://pubmed.ncbi.nlm.nih.gov/22835404" TargetMode="External"/><Relationship Id="rId3144" Type="http://schemas.openxmlformats.org/officeDocument/2006/relationships/hyperlink" Target="https://pubmed.ncbi.nlm.nih.gov/14981245" TargetMode="External"/><Relationship Id="rId3351" Type="http://schemas.openxmlformats.org/officeDocument/2006/relationships/hyperlink" Target="https://www.clinicalkey.com/content/playBy/pii?v=S1081-1206(17)31106-7" TargetMode="External"/><Relationship Id="rId4402" Type="http://schemas.openxmlformats.org/officeDocument/2006/relationships/hyperlink" Target="https://pubmed.ncbi.nlm.nih.gov/29034296" TargetMode="External"/><Relationship Id="rId272" Type="http://schemas.openxmlformats.org/officeDocument/2006/relationships/hyperlink" Target="https://linkinghub.elsevier.com/retrieve/pii/S0002-9297(22)00267-1" TargetMode="External"/><Relationship Id="rId2160" Type="http://schemas.openxmlformats.org/officeDocument/2006/relationships/hyperlink" Target="https://pubmed.ncbi.nlm.nih.gov/16791143" TargetMode="External"/><Relationship Id="rId3004" Type="http://schemas.openxmlformats.org/officeDocument/2006/relationships/hyperlink" Target="https://pubmed.ncbi.nlm.nih.gov/27667311" TargetMode="External"/><Relationship Id="rId3211" Type="http://schemas.openxmlformats.org/officeDocument/2006/relationships/hyperlink" Target="https://academic.oup.com/bjd/article-lookup/doi/10.1093/bjd/ljae276" TargetMode="External"/><Relationship Id="rId132" Type="http://schemas.openxmlformats.org/officeDocument/2006/relationships/hyperlink" Target="https://medicaljournalssweden.se/actadv/article/view/6164" TargetMode="External"/><Relationship Id="rId2020" Type="http://schemas.openxmlformats.org/officeDocument/2006/relationships/hyperlink" Target="https://pubmed.ncbi.nlm.nih.gov/26714888" TargetMode="External"/><Relationship Id="rId5176" Type="http://schemas.openxmlformats.org/officeDocument/2006/relationships/hyperlink" Target="https://www.nature.com/articles/s41430-017-0037-2" TargetMode="External"/><Relationship Id="rId1579" Type="http://schemas.openxmlformats.org/officeDocument/2006/relationships/hyperlink" Target="https://academic.oup.com/ced/article-lookup/doi/10.1111/ced.12588" TargetMode="External"/><Relationship Id="rId2977" Type="http://schemas.openxmlformats.org/officeDocument/2006/relationships/hyperlink" Target="https://europepmc.org/abstract/MED/29545605" TargetMode="External"/><Relationship Id="rId4192" Type="http://schemas.openxmlformats.org/officeDocument/2006/relationships/hyperlink" Target="https://pubmed.ncbi.nlm.nih.gov/36799120" TargetMode="External"/><Relationship Id="rId5036" Type="http://schemas.openxmlformats.org/officeDocument/2006/relationships/hyperlink" Target="https://pubmed.ncbi.nlm.nih.gov/26833182" TargetMode="External"/><Relationship Id="rId5243" Type="http://schemas.openxmlformats.org/officeDocument/2006/relationships/hyperlink" Target="http://hdl.handle.net/2027.42/73837" TargetMode="External"/><Relationship Id="rId949" Type="http://schemas.openxmlformats.org/officeDocument/2006/relationships/hyperlink" Target="https://pubmed.ncbi.nlm.nih.gov/34099456" TargetMode="External"/><Relationship Id="rId1786" Type="http://schemas.openxmlformats.org/officeDocument/2006/relationships/hyperlink" Target="https://pubmed.ncbi.nlm.nih.gov/38123029" TargetMode="External"/><Relationship Id="rId1993" Type="http://schemas.openxmlformats.org/officeDocument/2006/relationships/hyperlink" Target="https://academic.oup.com/bjd/article-lookup/doi/10.1111/bjd.15122" TargetMode="External"/><Relationship Id="rId2837" Type="http://schemas.openxmlformats.org/officeDocument/2006/relationships/hyperlink" Target="https://europepmc.org/abstract/MED/35641142" TargetMode="External"/><Relationship Id="rId4052" Type="http://schemas.openxmlformats.org/officeDocument/2006/relationships/hyperlink" Target="https://pubmed.ncbi.nlm.nih.gov/37805996" TargetMode="External"/><Relationship Id="rId5103" Type="http://schemas.openxmlformats.org/officeDocument/2006/relationships/hyperlink" Target="https://pubmed.ncbi.nlm.nih.gov/17592116" TargetMode="External"/><Relationship Id="rId78" Type="http://schemas.openxmlformats.org/officeDocument/2006/relationships/hyperlink" Target="https://europepmc.org/abstract/MED/30106842" TargetMode="External"/><Relationship Id="rId809" Type="http://schemas.openxmlformats.org/officeDocument/2006/relationships/hyperlink" Target="https://pubmed.ncbi.nlm.nih.gov/31794074" TargetMode="External"/><Relationship Id="rId1439" Type="http://schemas.openxmlformats.org/officeDocument/2006/relationships/hyperlink" Target="https://pubmed.ncbi.nlm.nih.gov/38445800" TargetMode="External"/><Relationship Id="rId1646" Type="http://schemas.openxmlformats.org/officeDocument/2006/relationships/hyperlink" Target="https://pubmed.ncbi.nlm.nih.gov/35663143" TargetMode="External"/><Relationship Id="rId1853" Type="http://schemas.openxmlformats.org/officeDocument/2006/relationships/hyperlink" Target="https://onlinelibrary.wiley.com/doi/10.1111/ddg.14849" TargetMode="External"/><Relationship Id="rId2904" Type="http://schemas.openxmlformats.org/officeDocument/2006/relationships/hyperlink" Target="https://pubmed.ncbi.nlm.nih.gov/33479125" TargetMode="External"/><Relationship Id="rId1506" Type="http://schemas.openxmlformats.org/officeDocument/2006/relationships/hyperlink" Target="https://academic.oup.com/bjd/article-lookup/doi/10.1111/j.1365-2133.2005.06946.x" TargetMode="External"/><Relationship Id="rId1713" Type="http://schemas.openxmlformats.org/officeDocument/2006/relationships/hyperlink" Target="https://medicaljournalssweden.se/actadv/article/view/6108" TargetMode="External"/><Relationship Id="rId1920" Type="http://schemas.openxmlformats.org/officeDocument/2006/relationships/hyperlink" Target="https://pubmed.ncbi.nlm.nih.gov/32033146" TargetMode="External"/><Relationship Id="rId4869" Type="http://schemas.openxmlformats.org/officeDocument/2006/relationships/hyperlink" Target="https://pubmed.ncbi.nlm.nih.gov/38591490" TargetMode="External"/><Relationship Id="rId3678" Type="http://schemas.openxmlformats.org/officeDocument/2006/relationships/hyperlink" Target="https://europepmc.org/abstract/MED/34150446" TargetMode="External"/><Relationship Id="rId3885" Type="http://schemas.openxmlformats.org/officeDocument/2006/relationships/hyperlink" Target="https://pubmed.ncbi.nlm.nih.gov/39133443" TargetMode="External"/><Relationship Id="rId4729" Type="http://schemas.openxmlformats.org/officeDocument/2006/relationships/hyperlink" Target="https://linkinghub.elsevier.com/retrieve/pii/S152605420200194X" TargetMode="External"/><Relationship Id="rId4936" Type="http://schemas.openxmlformats.org/officeDocument/2006/relationships/hyperlink" Target="https://europepmc.org/abstract/MED/21379347" TargetMode="External"/><Relationship Id="rId599" Type="http://schemas.openxmlformats.org/officeDocument/2006/relationships/hyperlink" Target="https://pubmed.ncbi.nlm.nih.gov/10457121" TargetMode="External"/><Relationship Id="rId2487" Type="http://schemas.openxmlformats.org/officeDocument/2006/relationships/hyperlink" Target="https://onlinelibrary.wiley.com/doi/10.1111/jdv.17132" TargetMode="External"/><Relationship Id="rId2694" Type="http://schemas.openxmlformats.org/officeDocument/2006/relationships/hyperlink" Target="https://pubmed.ncbi.nlm.nih.gov/22053062" TargetMode="External"/><Relationship Id="rId3538" Type="http://schemas.openxmlformats.org/officeDocument/2006/relationships/hyperlink" Target="https://pubmed.ncbi.nlm.nih.gov/16407388" TargetMode="External"/><Relationship Id="rId3745" Type="http://schemas.openxmlformats.org/officeDocument/2006/relationships/hyperlink" Target="https://pubmed.ncbi.nlm.nih.gov/23608730" TargetMode="External"/><Relationship Id="rId459" Type="http://schemas.openxmlformats.org/officeDocument/2006/relationships/hyperlink" Target="https://academic.oup.com/ced/article-lookup/doi/10.1111/ced.13422" TargetMode="External"/><Relationship Id="rId666" Type="http://schemas.openxmlformats.org/officeDocument/2006/relationships/hyperlink" Target="https://pubmed.ncbi.nlm.nih.gov/8949453" TargetMode="External"/><Relationship Id="rId873" Type="http://schemas.openxmlformats.org/officeDocument/2006/relationships/hyperlink" Target="https://pubmed.ncbi.nlm.nih.gov/26212851" TargetMode="External"/><Relationship Id="rId1089" Type="http://schemas.openxmlformats.org/officeDocument/2006/relationships/hyperlink" Target="https://academic.oup.com/bjd/article-lookup/doi/10.1111/j.1365-2133.2011.10664.x" TargetMode="External"/><Relationship Id="rId1296" Type="http://schemas.openxmlformats.org/officeDocument/2006/relationships/hyperlink" Target="https://pubmed.ncbi.nlm.nih.gov/7769594" TargetMode="External"/><Relationship Id="rId2347" Type="http://schemas.openxmlformats.org/officeDocument/2006/relationships/hyperlink" Target="https://pubmed.ncbi.nlm.nih.gov/32531800" TargetMode="External"/><Relationship Id="rId2554" Type="http://schemas.openxmlformats.org/officeDocument/2006/relationships/hyperlink" Target="https://pubmed.ncbi.nlm.nih.gov/36368446" TargetMode="External"/><Relationship Id="rId3952" Type="http://schemas.openxmlformats.org/officeDocument/2006/relationships/hyperlink" Target="https://europepmc.org/abstract/MED/29678966" TargetMode="External"/><Relationship Id="rId319" Type="http://schemas.openxmlformats.org/officeDocument/2006/relationships/hyperlink" Target="https://pubmed.ncbi.nlm.nih.gov/31611689" TargetMode="External"/><Relationship Id="rId526" Type="http://schemas.openxmlformats.org/officeDocument/2006/relationships/hyperlink" Target="https://pubmed.ncbi.nlm.nih.gov/27579576" TargetMode="External"/><Relationship Id="rId1156" Type="http://schemas.openxmlformats.org/officeDocument/2006/relationships/hyperlink" Target="https://pubmed.ncbi.nlm.nih.gov/15970621" TargetMode="External"/><Relationship Id="rId1363" Type="http://schemas.openxmlformats.org/officeDocument/2006/relationships/hyperlink" Target="https://pubmed.ncbi.nlm.nih.gov/29806111" TargetMode="External"/><Relationship Id="rId2207" Type="http://schemas.openxmlformats.org/officeDocument/2006/relationships/hyperlink" Target="https://www.nature.com/articles/nm0200_151" TargetMode="External"/><Relationship Id="rId2761" Type="http://schemas.openxmlformats.org/officeDocument/2006/relationships/hyperlink" Target="https://onlinelibrary.wiley.com/doi/10.1111/exd.12007" TargetMode="External"/><Relationship Id="rId3605" Type="http://schemas.openxmlformats.org/officeDocument/2006/relationships/hyperlink" Target="https://pubmed.ncbi.nlm.nih.gov/38253125" TargetMode="External"/><Relationship Id="rId3812" Type="http://schemas.openxmlformats.org/officeDocument/2006/relationships/hyperlink" Target="https://europepmc.org/abstract/MED/33393074" TargetMode="External"/><Relationship Id="rId733" Type="http://schemas.openxmlformats.org/officeDocument/2006/relationships/hyperlink" Target="https://pubmed.ncbi.nlm.nih.gov/39154354" TargetMode="External"/><Relationship Id="rId940" Type="http://schemas.openxmlformats.org/officeDocument/2006/relationships/hyperlink" Target="https://academic.oup.com/ageing/article-lookup/doi/10.1093/ageing/afac253" TargetMode="External"/><Relationship Id="rId1016" Type="http://schemas.openxmlformats.org/officeDocument/2006/relationships/hyperlink" Target="https://onlinelibrary.wiley.com/doi/10.1111/cge.13752" TargetMode="External"/><Relationship Id="rId1570" Type="http://schemas.openxmlformats.org/officeDocument/2006/relationships/hyperlink" Target="https://pubmed.ncbi.nlm.nih.gov/29779251" TargetMode="External"/><Relationship Id="rId2414" Type="http://schemas.openxmlformats.org/officeDocument/2006/relationships/hyperlink" Target="https://journals.sagepub.com/doi/abs/10.1177/1363459316674786?url_ver=Z39.88-2003&amp;rfr_id=ori:rid:crossref.org&amp;rfr_dat=cr_pub%20%200pubmed" TargetMode="External"/><Relationship Id="rId2621" Type="http://schemas.openxmlformats.org/officeDocument/2006/relationships/hyperlink" Target="https://www.clinicalkey.com/content/playBy/pii?v=S1098-3015(24)02861-4" TargetMode="External"/><Relationship Id="rId800" Type="http://schemas.openxmlformats.org/officeDocument/2006/relationships/hyperlink" Target="https://bmcinfectdis.biomedcentral.com/articles/10.1186/s12879-021-05811-7" TargetMode="External"/><Relationship Id="rId1223" Type="http://schemas.openxmlformats.org/officeDocument/2006/relationships/hyperlink" Target="https://academic.oup.com/bjd/article-lookup/doi/10.1111/j.1365-2133.1986.tb06646.x" TargetMode="External"/><Relationship Id="rId1430" Type="http://schemas.openxmlformats.org/officeDocument/2006/relationships/hyperlink" Target="https://linkinghub.elsevier.com/retrieve/pii/0190-9622(95)91372-6" TargetMode="External"/><Relationship Id="rId4379" Type="http://schemas.openxmlformats.org/officeDocument/2006/relationships/hyperlink" Target="https://www.atsjournals.org/doi/10.1164/rccm.201708-1762OC?url_ver=Z39.88-2003&amp;rfr_id=ori:rid:crossref.org&amp;rfr_dat=cr_pub%20%200pubmed" TargetMode="External"/><Relationship Id="rId4586" Type="http://schemas.openxmlformats.org/officeDocument/2006/relationships/hyperlink" Target="https://pubmed.ncbi.nlm.nih.gov/20150205" TargetMode="External"/><Relationship Id="rId4793" Type="http://schemas.openxmlformats.org/officeDocument/2006/relationships/hyperlink" Target="https://pubmed.ncbi.nlm.nih.gov/10435476" TargetMode="External"/><Relationship Id="rId3188" Type="http://schemas.openxmlformats.org/officeDocument/2006/relationships/hyperlink" Target="https://pubmed.ncbi.nlm.nih.gov/34904681" TargetMode="External"/><Relationship Id="rId3395" Type="http://schemas.openxmlformats.org/officeDocument/2006/relationships/hyperlink" Target="https:///www.science.org/doi/10.1126/science.aaa4282?url_ver=Z39.88-2003&amp;rfr_id=ori:rid:crossref.org&amp;rfr_dat=cr_pub%20%200pubmed" TargetMode="External"/><Relationship Id="rId4239" Type="http://schemas.openxmlformats.org/officeDocument/2006/relationships/hyperlink" Target="https://microbiomejournal.biomedcentral.com/articles/10.1186/s40168-021-01201-y" TargetMode="External"/><Relationship Id="rId4446" Type="http://schemas.openxmlformats.org/officeDocument/2006/relationships/hyperlink" Target="https://pubmed.ncbi.nlm.nih.gov/27478588" TargetMode="External"/><Relationship Id="rId4653" Type="http://schemas.openxmlformats.org/officeDocument/2006/relationships/hyperlink" Target="https://onlinelibrary.wiley.com/doi/10.1111/j.1398-9995.2005.00941.x" TargetMode="External"/><Relationship Id="rId4860" Type="http://schemas.openxmlformats.org/officeDocument/2006/relationships/hyperlink" Target="https://academic.oup.com/ced/article-lookup/doi/10.1111/ced.14210" TargetMode="External"/><Relationship Id="rId3048" Type="http://schemas.openxmlformats.org/officeDocument/2006/relationships/hyperlink" Target="https://pubmed.ncbi.nlm.nih.gov/24388011" TargetMode="External"/><Relationship Id="rId3255" Type="http://schemas.openxmlformats.org/officeDocument/2006/relationships/hyperlink" Target="https://europepmc.org/abstract/MED/38598033" TargetMode="External"/><Relationship Id="rId3462" Type="http://schemas.openxmlformats.org/officeDocument/2006/relationships/hyperlink" Target="https://pubmed.ncbi.nlm.nih.gov/20926771" TargetMode="External"/><Relationship Id="rId4306" Type="http://schemas.openxmlformats.org/officeDocument/2006/relationships/hyperlink" Target="https://pubmed.ncbi.nlm.nih.gov/32561997" TargetMode="External"/><Relationship Id="rId4513" Type="http://schemas.openxmlformats.org/officeDocument/2006/relationships/hyperlink" Target="https://ehp.niehs.nih.gov/doi/10.1289/ehp.1205961?url_ver=Z39.88-2003&amp;rfr_id=ori:rid:crossref.org&amp;rfr_dat=cr_pub%20%200pubmed" TargetMode="External"/><Relationship Id="rId4720" Type="http://schemas.openxmlformats.org/officeDocument/2006/relationships/hyperlink" Target="https://journals.lww.com/00130832-200302000-00002" TargetMode="External"/><Relationship Id="rId176" Type="http://schemas.openxmlformats.org/officeDocument/2006/relationships/hyperlink" Target="https://academic.oup.com/bjd/article-lookup/doi/10.1111/j.1365-2133.2011.10275.x" TargetMode="External"/><Relationship Id="rId383" Type="http://schemas.openxmlformats.org/officeDocument/2006/relationships/hyperlink" Target="https://pubmed.ncbi.nlm.nih.gov/24005053" TargetMode="External"/><Relationship Id="rId590" Type="http://schemas.openxmlformats.org/officeDocument/2006/relationships/hyperlink" Target="https://academic.oup.com/ced/article-lookup/doi/10.1046/j.1365-2230.2000.00592.x" TargetMode="External"/><Relationship Id="rId2064" Type="http://schemas.openxmlformats.org/officeDocument/2006/relationships/hyperlink" Target="https://pubmed.ncbi.nlm.nih.gov/23021147" TargetMode="External"/><Relationship Id="rId2271" Type="http://schemas.openxmlformats.org/officeDocument/2006/relationships/hyperlink" Target="https://pubmed.ncbi.nlm.nih.gov/38577045" TargetMode="External"/><Relationship Id="rId3115" Type="http://schemas.openxmlformats.org/officeDocument/2006/relationships/hyperlink" Target="https://onlinelibrary.wiley.com/doi/10.1002/eji.200636915" TargetMode="External"/><Relationship Id="rId3322" Type="http://schemas.openxmlformats.org/officeDocument/2006/relationships/hyperlink" Target="https://pubmed.ncbi.nlm.nih.gov/32265931" TargetMode="External"/><Relationship Id="rId243" Type="http://schemas.openxmlformats.org/officeDocument/2006/relationships/hyperlink" Target="https://pubmed.ncbi.nlm.nih.gov/8504048" TargetMode="External"/><Relationship Id="rId450" Type="http://schemas.openxmlformats.org/officeDocument/2006/relationships/hyperlink" Target="https://pubmed.ncbi.nlm.nih.gov/32654543" TargetMode="External"/><Relationship Id="rId1080" Type="http://schemas.openxmlformats.org/officeDocument/2006/relationships/hyperlink" Target="https://pubmed.ncbi.nlm.nih.gov/24917549" TargetMode="External"/><Relationship Id="rId2131" Type="http://schemas.openxmlformats.org/officeDocument/2006/relationships/hyperlink" Target="https://linkinghub.elsevier.com/retrieve/pii/S0022-202X(15)34404-3" TargetMode="External"/><Relationship Id="rId5287" Type="http://schemas.openxmlformats.org/officeDocument/2006/relationships/hyperlink" Target="https://academic.oup.com/bjd/article-lookup/doi/10.1111/bjd.13646" TargetMode="External"/><Relationship Id="rId103" Type="http://schemas.openxmlformats.org/officeDocument/2006/relationships/hyperlink" Target="https://pubmed.ncbi.nlm.nih.gov/29956715" TargetMode="External"/><Relationship Id="rId310" Type="http://schemas.openxmlformats.org/officeDocument/2006/relationships/hyperlink" Target="https://academic.oup.com/bjd/article-lookup/doi/10.1111/bjd.17924" TargetMode="External"/><Relationship Id="rId4096" Type="http://schemas.openxmlformats.org/officeDocument/2006/relationships/hyperlink" Target="https://pubmed.ncbi.nlm.nih.gov/27805275" TargetMode="External"/><Relationship Id="rId5147" Type="http://schemas.openxmlformats.org/officeDocument/2006/relationships/hyperlink" Target="https://pubmed.ncbi.nlm.nih.gov/8099199" TargetMode="External"/><Relationship Id="rId1897" Type="http://schemas.openxmlformats.org/officeDocument/2006/relationships/hyperlink" Target="https://onlinelibrary.wiley.com/doi/10.1111/exd.14270" TargetMode="External"/><Relationship Id="rId2948" Type="http://schemas.openxmlformats.org/officeDocument/2006/relationships/hyperlink" Target="https://pubmed.ncbi.nlm.nih.gov/32117854" TargetMode="External"/><Relationship Id="rId1757" Type="http://schemas.openxmlformats.org/officeDocument/2006/relationships/hyperlink" Target="https://linkinghub.elsevier.com/retrieve/pii/S0022-202X(24)00108-8" TargetMode="External"/><Relationship Id="rId1964" Type="http://schemas.openxmlformats.org/officeDocument/2006/relationships/hyperlink" Target="https://pubmed.ncbi.nlm.nih.gov/31058086" TargetMode="External"/><Relationship Id="rId2808" Type="http://schemas.openxmlformats.org/officeDocument/2006/relationships/hyperlink" Target="https://pubmed.ncbi.nlm.nih.gov/37141092" TargetMode="External"/><Relationship Id="rId4163" Type="http://schemas.openxmlformats.org/officeDocument/2006/relationships/hyperlink" Target="https://onlinelibrary.wiley.com/doi/10.1111/cea.14441" TargetMode="External"/><Relationship Id="rId4370" Type="http://schemas.openxmlformats.org/officeDocument/2006/relationships/hyperlink" Target="https://pubmed.ncbi.nlm.nih.gov/29518421" TargetMode="External"/><Relationship Id="rId5007" Type="http://schemas.openxmlformats.org/officeDocument/2006/relationships/hyperlink" Target="https://pubmed.ncbi.nlm.nih.gov/29249824" TargetMode="External"/><Relationship Id="rId5214" Type="http://schemas.openxmlformats.org/officeDocument/2006/relationships/hyperlink" Target="https://europepmc.org/abstract/MED/24204319" TargetMode="External"/><Relationship Id="rId49" Type="http://schemas.openxmlformats.org/officeDocument/2006/relationships/hyperlink" Target="https://pubmed.ncbi.nlm.nih.gov/35907575" TargetMode="External"/><Relationship Id="rId1617" Type="http://schemas.openxmlformats.org/officeDocument/2006/relationships/hyperlink" Target="https://academic.oup.com/ced/article-lookup/doi/10.1111/j.1365-2230.2006.02233.x" TargetMode="External"/><Relationship Id="rId1824" Type="http://schemas.openxmlformats.org/officeDocument/2006/relationships/hyperlink" Target="https://pubmed.ncbi.nlm.nih.gov/37657857" TargetMode="External"/><Relationship Id="rId4023" Type="http://schemas.openxmlformats.org/officeDocument/2006/relationships/hyperlink" Target="https://pubmed.ncbi.nlm.nih.gov/15452757" TargetMode="External"/><Relationship Id="rId4230" Type="http://schemas.openxmlformats.org/officeDocument/2006/relationships/hyperlink" Target="https://pubmed.ncbi.nlm.nih.gov/35050846" TargetMode="External"/><Relationship Id="rId3789" Type="http://schemas.openxmlformats.org/officeDocument/2006/relationships/hyperlink" Target="https://pubmed.ncbi.nlm.nih.gov/35842231" TargetMode="External"/><Relationship Id="rId2598" Type="http://schemas.openxmlformats.org/officeDocument/2006/relationships/hyperlink" Target="https://pubmed.ncbi.nlm.nih.gov/28507230" TargetMode="External"/><Relationship Id="rId3996" Type="http://schemas.openxmlformats.org/officeDocument/2006/relationships/hyperlink" Target="https://www.tandfonline.com/doi/full/10.1586/erp.10.59" TargetMode="External"/><Relationship Id="rId3649" Type="http://schemas.openxmlformats.org/officeDocument/2006/relationships/hyperlink" Target="https://pubmed.ncbi.nlm.nih.gov/35338739" TargetMode="External"/><Relationship Id="rId3856" Type="http://schemas.openxmlformats.org/officeDocument/2006/relationships/hyperlink" Target="https://www.clinicalkey.com/content/playBy/pii?v=S0091-6749(19)31480-0" TargetMode="External"/><Relationship Id="rId4907" Type="http://schemas.openxmlformats.org/officeDocument/2006/relationships/hyperlink" Target="https://pubmed.ncbi.nlm.nih.gov/33479125" TargetMode="External"/><Relationship Id="rId5071" Type="http://schemas.openxmlformats.org/officeDocument/2006/relationships/hyperlink" Target="https://pubmed.ncbi.nlm.nih.gov/22956269" TargetMode="External"/><Relationship Id="rId777" Type="http://schemas.openxmlformats.org/officeDocument/2006/relationships/hyperlink" Target="https://pubmed.ncbi.nlm.nih.gov/34524696" TargetMode="External"/><Relationship Id="rId984" Type="http://schemas.openxmlformats.org/officeDocument/2006/relationships/hyperlink" Target="https://europepmc.org/abstract/MED/37704779" TargetMode="External"/><Relationship Id="rId2458" Type="http://schemas.openxmlformats.org/officeDocument/2006/relationships/hyperlink" Target="https://pubmed.ncbi.nlm.nih.gov/38011856" TargetMode="External"/><Relationship Id="rId2665" Type="http://schemas.openxmlformats.org/officeDocument/2006/relationships/hyperlink" Target="https://www.ncbi.nlm.nih.gov/books/NBK401885" TargetMode="External"/><Relationship Id="rId2872" Type="http://schemas.openxmlformats.org/officeDocument/2006/relationships/hyperlink" Target="https://pubmed.ncbi.nlm.nih.gov/36962516" TargetMode="External"/><Relationship Id="rId3509" Type="http://schemas.openxmlformats.org/officeDocument/2006/relationships/hyperlink" Target="https://jme.bmj.com/lookup/pmidlookup?view=long&amp;pmid=18448724" TargetMode="External"/><Relationship Id="rId3716" Type="http://schemas.openxmlformats.org/officeDocument/2006/relationships/hyperlink" Target="https://www.clinicalkey.com/content/playBy/pii?v=S1081-1206(17)31223-1" TargetMode="External"/><Relationship Id="rId3923" Type="http://schemas.openxmlformats.org/officeDocument/2006/relationships/hyperlink" Target="https://pubmed.ncbi.nlm.nih.gov/32430656" TargetMode="External"/><Relationship Id="rId637" Type="http://schemas.openxmlformats.org/officeDocument/2006/relationships/hyperlink" Target="https://academic.oup.com/bjd/article-lookup/doi/10.1046/j.1365-2133.1998.02081.x" TargetMode="External"/><Relationship Id="rId844" Type="http://schemas.openxmlformats.org/officeDocument/2006/relationships/hyperlink" Target="https://europepmc.org/abstract/MED/29449296" TargetMode="External"/><Relationship Id="rId1267" Type="http://schemas.openxmlformats.org/officeDocument/2006/relationships/hyperlink" Target="https://academic.oup.com/bjd/article-lookup/doi/10.1111/bjd.13671" TargetMode="External"/><Relationship Id="rId1474" Type="http://schemas.openxmlformats.org/officeDocument/2006/relationships/hyperlink" Target="https://academic.oup.com/bjd/article-lookup/doi/10.1093/bjd/ljae287" TargetMode="External"/><Relationship Id="rId1681" Type="http://schemas.openxmlformats.org/officeDocument/2006/relationships/hyperlink" Target="http://www.jabfm.org/cgi/pmidlookup?view=long&amp;pmid=30850455" TargetMode="External"/><Relationship Id="rId2318" Type="http://schemas.openxmlformats.org/officeDocument/2006/relationships/hyperlink" Target="https://europepmc.org/abstract/MED/35708751" TargetMode="External"/><Relationship Id="rId2525" Type="http://schemas.openxmlformats.org/officeDocument/2006/relationships/hyperlink" Target="https://europepmc.org/abstract/MED/25671323" TargetMode="External"/><Relationship Id="rId2732" Type="http://schemas.openxmlformats.org/officeDocument/2006/relationships/hyperlink" Target="https://pubmed.ncbi.nlm.nih.gov/8717825" TargetMode="External"/><Relationship Id="rId704" Type="http://schemas.openxmlformats.org/officeDocument/2006/relationships/hyperlink" Target="https://onlinelibrary.wiley.com/doi/10.1111/jdv.16791" TargetMode="External"/><Relationship Id="rId911" Type="http://schemas.openxmlformats.org/officeDocument/2006/relationships/hyperlink" Target="https://pubmed.ncbi.nlm.nih.gov/19341547" TargetMode="External"/><Relationship Id="rId1127" Type="http://schemas.openxmlformats.org/officeDocument/2006/relationships/hyperlink" Target="https://academic.oup.com/bjd/article-lookup/doi/10.1111/j.1365-2133.2007.07869.x" TargetMode="External"/><Relationship Id="rId1334" Type="http://schemas.openxmlformats.org/officeDocument/2006/relationships/hyperlink" Target="https://linkinghub.elsevier.com/retrieve/pii/S0190-9622(87)80292-X" TargetMode="External"/><Relationship Id="rId1541" Type="http://schemas.openxmlformats.org/officeDocument/2006/relationships/hyperlink" Target="https://europepmc.org/abstract/MED/36479262" TargetMode="External"/><Relationship Id="rId4697" Type="http://schemas.openxmlformats.org/officeDocument/2006/relationships/hyperlink" Target="https://pubmed.ncbi.nlm.nih.gov/15090919" TargetMode="External"/><Relationship Id="rId40" Type="http://schemas.openxmlformats.org/officeDocument/2006/relationships/hyperlink" Target="https://www.clinicalkey.com/content/playBy/pii?v=S0091-6749(22)00624-8" TargetMode="External"/><Relationship Id="rId1401" Type="http://schemas.openxmlformats.org/officeDocument/2006/relationships/hyperlink" Target="https://pubmed.ncbi.nlm.nih.gov/33222209" TargetMode="External"/><Relationship Id="rId3299" Type="http://schemas.openxmlformats.org/officeDocument/2006/relationships/hyperlink" Target="https://www.clinicalkey.com/content/playBy/pii?v=S2213-2198(20)31243-5" TargetMode="External"/><Relationship Id="rId4557" Type="http://schemas.openxmlformats.org/officeDocument/2006/relationships/hyperlink" Target="https://core.ac.uk/reader/52195348?utm_source=linkout" TargetMode="External"/><Relationship Id="rId4764" Type="http://schemas.openxmlformats.org/officeDocument/2006/relationships/hyperlink" Target="https://onlinelibrary.wiley.com/resolve/openurl?genre=article&amp;sid=nlm:pubmed&amp;issn=0954-7894&amp;date=2001&amp;volume=31&amp;issue=8&amp;spage=1194" TargetMode="External"/><Relationship Id="rId3159" Type="http://schemas.openxmlformats.org/officeDocument/2006/relationships/hyperlink" Target="https://europepmc.org/abstract/MED/11994415" TargetMode="External"/><Relationship Id="rId3366" Type="http://schemas.openxmlformats.org/officeDocument/2006/relationships/hyperlink" Target="https://pubmed.ncbi.nlm.nih.gov/28235196" TargetMode="External"/><Relationship Id="rId3573" Type="http://schemas.openxmlformats.org/officeDocument/2006/relationships/hyperlink" Target="https://linkinghub.elsevier.com/retrieve/pii/S0091-6749(01)76862-5" TargetMode="External"/><Relationship Id="rId4417" Type="http://schemas.openxmlformats.org/officeDocument/2006/relationships/hyperlink" Target="http://hdl.handle.net/10044/1/42952" TargetMode="External"/><Relationship Id="rId4971" Type="http://schemas.openxmlformats.org/officeDocument/2006/relationships/hyperlink" Target="https://europepmc.org/abstract/MED/31619666" TargetMode="External"/><Relationship Id="rId287" Type="http://schemas.openxmlformats.org/officeDocument/2006/relationships/hyperlink" Target="https://pubmed.ncbi.nlm.nih.gov/33166429" TargetMode="External"/><Relationship Id="rId494" Type="http://schemas.openxmlformats.org/officeDocument/2006/relationships/hyperlink" Target="https://pubmed.ncbi.nlm.nih.gov/16634898" TargetMode="External"/><Relationship Id="rId2175" Type="http://schemas.openxmlformats.org/officeDocument/2006/relationships/hyperlink" Target="https://pubmed.ncbi.nlm.nih.gov/15689571" TargetMode="External"/><Relationship Id="rId2382" Type="http://schemas.openxmlformats.org/officeDocument/2006/relationships/hyperlink" Target="https://europepmc.org/abstract/MED/32193260" TargetMode="External"/><Relationship Id="rId3019" Type="http://schemas.openxmlformats.org/officeDocument/2006/relationships/hyperlink" Target="https://europepmc.org/abstract/MED/26582946" TargetMode="External"/><Relationship Id="rId3226" Type="http://schemas.openxmlformats.org/officeDocument/2006/relationships/hyperlink" Target="https://pubmed.ncbi.nlm.nih.gov/28796883" TargetMode="External"/><Relationship Id="rId3780" Type="http://schemas.openxmlformats.org/officeDocument/2006/relationships/hyperlink" Target="https://academic.oup.com/bjd/article-lookup/doi/10.1093/bjd/ljad152" TargetMode="External"/><Relationship Id="rId4624" Type="http://schemas.openxmlformats.org/officeDocument/2006/relationships/hyperlink" Target="https://pubmed.ncbi.nlm.nih.gov/18044059" TargetMode="External"/><Relationship Id="rId4831" Type="http://schemas.openxmlformats.org/officeDocument/2006/relationships/hyperlink" Target="https://onlinelibrary.wiley.com/resolve/openurl?genre=article&amp;sid=nlm:pubmed&amp;issn=0954-7894&amp;date=1996&amp;volume=26&amp;issue=11&amp;spage=1246" TargetMode="External"/><Relationship Id="rId147" Type="http://schemas.openxmlformats.org/officeDocument/2006/relationships/hyperlink" Target="https://pubmed.ncbi.nlm.nih.gov/25589090" TargetMode="External"/><Relationship Id="rId354" Type="http://schemas.openxmlformats.org/officeDocument/2006/relationships/hyperlink" Target="https://www.clinicalkey.com/content/playBy/pii?v=S0190-9622(16)30477-7" TargetMode="External"/><Relationship Id="rId1191" Type="http://schemas.openxmlformats.org/officeDocument/2006/relationships/hyperlink" Target="https://linkinghub.elsevier.com/retrieve/pii/S0022-202X(15)42809-X" TargetMode="External"/><Relationship Id="rId2035" Type="http://schemas.openxmlformats.org/officeDocument/2006/relationships/hyperlink" Target="https://link.springer.com/chapter/10.1007/978-3-662-44605-8_9" TargetMode="External"/><Relationship Id="rId3433" Type="http://schemas.openxmlformats.org/officeDocument/2006/relationships/hyperlink" Target="https://linkinghub.elsevier.com/retrieve/pii/S0007-0912(17)53879-9" TargetMode="External"/><Relationship Id="rId3640" Type="http://schemas.openxmlformats.org/officeDocument/2006/relationships/hyperlink" Target="https://europepmc.org/abstract/MED/35531634" TargetMode="External"/><Relationship Id="rId561" Type="http://schemas.openxmlformats.org/officeDocument/2006/relationships/hyperlink" Target="https://pubmed.ncbi.nlm.nih.gov/14641365" TargetMode="External"/><Relationship Id="rId2242" Type="http://schemas.openxmlformats.org/officeDocument/2006/relationships/hyperlink" Target="https://www.ncbi.nlm.nih.gov/pmc/articles/pmid/39355750/" TargetMode="External"/><Relationship Id="rId3500" Type="http://schemas.openxmlformats.org/officeDocument/2006/relationships/hyperlink" Target="https://pubmed.ncbi.nlm.nih.gov/18845329" TargetMode="External"/><Relationship Id="rId214" Type="http://schemas.openxmlformats.org/officeDocument/2006/relationships/hyperlink" Target="https://academic.oup.com/bjd/article-lookup/doi/10.1111/j.1365-2133.2005.06836.x" TargetMode="External"/><Relationship Id="rId421" Type="http://schemas.openxmlformats.org/officeDocument/2006/relationships/hyperlink" Target="https://academic.oup.com/bjd/article-lookup/doi/10.1093/bjd/ljae276" TargetMode="External"/><Relationship Id="rId1051" Type="http://schemas.openxmlformats.org/officeDocument/2006/relationships/hyperlink" Target="https://pubmed.ncbi.nlm.nih.gov/27900779" TargetMode="External"/><Relationship Id="rId2102" Type="http://schemas.openxmlformats.org/officeDocument/2006/relationships/hyperlink" Target="https://pubmed.ncbi.nlm.nih.gov/21767765" TargetMode="External"/><Relationship Id="rId5258" Type="http://schemas.openxmlformats.org/officeDocument/2006/relationships/hyperlink" Target="https://core.ac.uk/reader/16394756?utm_source=linkout" TargetMode="External"/><Relationship Id="rId1868" Type="http://schemas.openxmlformats.org/officeDocument/2006/relationships/hyperlink" Target="https://pubmed.ncbi.nlm.nih.gov/34089264" TargetMode="External"/><Relationship Id="rId4067" Type="http://schemas.openxmlformats.org/officeDocument/2006/relationships/hyperlink" Target="https://europepmc.org/abstract/MED/37632869" TargetMode="External"/><Relationship Id="rId4274" Type="http://schemas.openxmlformats.org/officeDocument/2006/relationships/hyperlink" Target="https://pubmed.ncbi.nlm.nih.gov/33962066" TargetMode="External"/><Relationship Id="rId4481" Type="http://schemas.openxmlformats.org/officeDocument/2006/relationships/hyperlink" Target="https://www.clinicalkey.com/content/playBy/pii?v=S0091-6749(14)01183-X" TargetMode="External"/><Relationship Id="rId5118" Type="http://schemas.openxmlformats.org/officeDocument/2006/relationships/hyperlink" Target="https://pubmed.ncbi.nlm.nih.gov/7706360" TargetMode="External"/><Relationship Id="rId2919" Type="http://schemas.openxmlformats.org/officeDocument/2006/relationships/hyperlink" Target="https://europepmc.org/abstract/MED/34748557" TargetMode="External"/><Relationship Id="rId3083" Type="http://schemas.openxmlformats.org/officeDocument/2006/relationships/hyperlink" Target="https://academic.oup.com/ced/article-lookup/doi/10.1111/j.1365-2230.2010.03962.x" TargetMode="External"/><Relationship Id="rId3290" Type="http://schemas.openxmlformats.org/officeDocument/2006/relationships/hyperlink" Target="https://pubmed.ncbi.nlm.nih.gov/33905048" TargetMode="External"/><Relationship Id="rId4134" Type="http://schemas.openxmlformats.org/officeDocument/2006/relationships/hyperlink" Target="https://pubmed.ncbi.nlm.nih.gov/39213813" TargetMode="External"/><Relationship Id="rId4341" Type="http://schemas.openxmlformats.org/officeDocument/2006/relationships/hyperlink" Target="https://onlinelibrary.wiley.com/doi/10.1002/ppul.24292" TargetMode="External"/><Relationship Id="rId1728" Type="http://schemas.openxmlformats.org/officeDocument/2006/relationships/hyperlink" Target="https://pubmed.ncbi.nlm.nih.gov/24980543" TargetMode="External"/><Relationship Id="rId1935" Type="http://schemas.openxmlformats.org/officeDocument/2006/relationships/hyperlink" Target="https://europepmc.org/abstract/MED/32339170" TargetMode="External"/><Relationship Id="rId3150" Type="http://schemas.openxmlformats.org/officeDocument/2006/relationships/hyperlink" Target="https://pubmed.ncbi.nlm.nih.gov/12746478" TargetMode="External"/><Relationship Id="rId4201" Type="http://schemas.openxmlformats.org/officeDocument/2006/relationships/hyperlink" Target="https://onlinelibrary.wiley.com/doi/10.1111/pai.13854" TargetMode="External"/><Relationship Id="rId3010" Type="http://schemas.openxmlformats.org/officeDocument/2006/relationships/hyperlink" Target="https://pubmed.ncbi.nlm.nih.gov/27391896" TargetMode="External"/><Relationship Id="rId3967" Type="http://schemas.openxmlformats.org/officeDocument/2006/relationships/hyperlink" Target="https://pubmed.ncbi.nlm.nih.gov/26503402" TargetMode="External"/><Relationship Id="rId4" Type="http://schemas.openxmlformats.org/officeDocument/2006/relationships/hyperlink" Target="https://academic.oup.com/ced/article-lookup/doi/10.1093/ced/llae153" TargetMode="External"/><Relationship Id="rId888" Type="http://schemas.openxmlformats.org/officeDocument/2006/relationships/hyperlink" Target="https://bmcfampract.biomedcentral.com/articles/10.1186/1471-2296-15-105" TargetMode="External"/><Relationship Id="rId2569" Type="http://schemas.openxmlformats.org/officeDocument/2006/relationships/hyperlink" Target="https://linkinghub.elsevier.com/retrieve/pii/S2667-0267(21)00011-4" TargetMode="External"/><Relationship Id="rId2776" Type="http://schemas.openxmlformats.org/officeDocument/2006/relationships/hyperlink" Target="https://pubmed.ncbi.nlm.nih.gov/38654083" TargetMode="External"/><Relationship Id="rId2983" Type="http://schemas.openxmlformats.org/officeDocument/2006/relationships/hyperlink" Target="https://europepmc.org/abstract/MED/29497121" TargetMode="External"/><Relationship Id="rId3827" Type="http://schemas.openxmlformats.org/officeDocument/2006/relationships/hyperlink" Target="https://pubmed.ncbi.nlm.nih.gov/24814298" TargetMode="External"/><Relationship Id="rId5182" Type="http://schemas.openxmlformats.org/officeDocument/2006/relationships/hyperlink" Target="https://europepmc.org/abstract/MED/34804013" TargetMode="External"/><Relationship Id="rId748" Type="http://schemas.openxmlformats.org/officeDocument/2006/relationships/hyperlink" Target="https://europepmc.org/abstract/MED/37277172" TargetMode="External"/><Relationship Id="rId955" Type="http://schemas.openxmlformats.org/officeDocument/2006/relationships/hyperlink" Target="https://pubmed.ncbi.nlm.nih.gov/30578243" TargetMode="External"/><Relationship Id="rId1378" Type="http://schemas.openxmlformats.org/officeDocument/2006/relationships/hyperlink" Target="https://academic.oup.com/bjd/article-lookup/doi/10.1111/bjd.12572" TargetMode="External"/><Relationship Id="rId1585" Type="http://schemas.openxmlformats.org/officeDocument/2006/relationships/hyperlink" Target="https://academic.oup.com/ced/article-lookup/doi/10.1111/ced.12024" TargetMode="External"/><Relationship Id="rId1792" Type="http://schemas.openxmlformats.org/officeDocument/2006/relationships/hyperlink" Target="https://pubmed.ncbi.nlm.nih.gov/37706436" TargetMode="External"/><Relationship Id="rId2429" Type="http://schemas.openxmlformats.org/officeDocument/2006/relationships/hyperlink" Target="https://pubmed.ncbi.nlm.nih.gov/24920395" TargetMode="External"/><Relationship Id="rId2636" Type="http://schemas.openxmlformats.org/officeDocument/2006/relationships/hyperlink" Target="https://europepmc.org/abstract/MED/35443955" TargetMode="External"/><Relationship Id="rId2843" Type="http://schemas.openxmlformats.org/officeDocument/2006/relationships/hyperlink" Target="https://europepmc.org/abstract/MED/35143694" TargetMode="External"/><Relationship Id="rId5042" Type="http://schemas.openxmlformats.org/officeDocument/2006/relationships/hyperlink" Target="https://pubmed.ncbi.nlm.nih.gov/24974252" TargetMode="External"/><Relationship Id="rId84" Type="http://schemas.openxmlformats.org/officeDocument/2006/relationships/hyperlink" Target="https://europepmc.org/abstract/MED/31848202" TargetMode="External"/><Relationship Id="rId608" Type="http://schemas.openxmlformats.org/officeDocument/2006/relationships/hyperlink" Target="https://onlinelibrary.wiley.com/resolve/openurl?genre=article&amp;sid=nlm:pubmed&amp;issn=0105-1873&amp;date=1999&amp;volume=40&amp;issue=4&amp;spage=214" TargetMode="External"/><Relationship Id="rId815" Type="http://schemas.openxmlformats.org/officeDocument/2006/relationships/hyperlink" Target="https://pubmed.ncbi.nlm.nih.gov/32041767" TargetMode="External"/><Relationship Id="rId1238" Type="http://schemas.openxmlformats.org/officeDocument/2006/relationships/hyperlink" Target="https://pubmed.ncbi.nlm.nih.gov/36084282" TargetMode="External"/><Relationship Id="rId1445" Type="http://schemas.openxmlformats.org/officeDocument/2006/relationships/hyperlink" Target="https://pubmed.ncbi.nlm.nih.gov/35416327" TargetMode="External"/><Relationship Id="rId1652" Type="http://schemas.openxmlformats.org/officeDocument/2006/relationships/hyperlink" Target="https://pubmed.ncbi.nlm.nih.gov/33179251" TargetMode="External"/><Relationship Id="rId1305" Type="http://schemas.openxmlformats.org/officeDocument/2006/relationships/hyperlink" Target="https://pubmed.ncbi.nlm.nih.gov/8155139" TargetMode="External"/><Relationship Id="rId2703" Type="http://schemas.openxmlformats.org/officeDocument/2006/relationships/hyperlink" Target="https://pubmed.ncbi.nlm.nih.gov/17851359" TargetMode="External"/><Relationship Id="rId2910" Type="http://schemas.openxmlformats.org/officeDocument/2006/relationships/hyperlink" Target="https://pubmed.ncbi.nlm.nih.gov/32767573" TargetMode="External"/><Relationship Id="rId1512" Type="http://schemas.openxmlformats.org/officeDocument/2006/relationships/hyperlink" Target="https://academic.oup.com/bjd/article-lookup/doi/10.1111/j.1365-2133.2005.06557.x" TargetMode="External"/><Relationship Id="rId4668" Type="http://schemas.openxmlformats.org/officeDocument/2006/relationships/hyperlink" Target="https://pubmed.ncbi.nlm.nih.gov/15969664" TargetMode="External"/><Relationship Id="rId4875" Type="http://schemas.openxmlformats.org/officeDocument/2006/relationships/hyperlink" Target="https://pubmed.ncbi.nlm.nih.gov/36514990" TargetMode="External"/><Relationship Id="rId11" Type="http://schemas.openxmlformats.org/officeDocument/2006/relationships/hyperlink" Target="https://pubmed.ncbi.nlm.nih.gov/38365308" TargetMode="External"/><Relationship Id="rId398" Type="http://schemas.openxmlformats.org/officeDocument/2006/relationships/hyperlink" Target="https://europepmc.org/abstract/MED/21418289" TargetMode="External"/><Relationship Id="rId2079" Type="http://schemas.openxmlformats.org/officeDocument/2006/relationships/hyperlink" Target="https://europepmc.org/abstract/MED/22101513" TargetMode="External"/><Relationship Id="rId3477" Type="http://schemas.openxmlformats.org/officeDocument/2006/relationships/hyperlink" Target="https://europepmc.org/abstract/MED/20844193" TargetMode="External"/><Relationship Id="rId3684" Type="http://schemas.openxmlformats.org/officeDocument/2006/relationships/hyperlink" Target="https://europepmc.org/abstract/MED/32249942" TargetMode="External"/><Relationship Id="rId3891" Type="http://schemas.openxmlformats.org/officeDocument/2006/relationships/hyperlink" Target="https://pubmed.ncbi.nlm.nih.gov/35150382" TargetMode="External"/><Relationship Id="rId4528" Type="http://schemas.openxmlformats.org/officeDocument/2006/relationships/hyperlink" Target="https://pubmed.ncbi.nlm.nih.gov/23622005" TargetMode="External"/><Relationship Id="rId4735" Type="http://schemas.openxmlformats.org/officeDocument/2006/relationships/hyperlink" Target="https://pubmed.ncbi.nlm.nih.gov/12047431" TargetMode="External"/><Relationship Id="rId4942" Type="http://schemas.openxmlformats.org/officeDocument/2006/relationships/hyperlink" Target="https://obgyn.onlinelibrary.wiley.com/doi/10.1111/j.1471-0528.2009.02163.x" TargetMode="External"/><Relationship Id="rId2286" Type="http://schemas.openxmlformats.org/officeDocument/2006/relationships/hyperlink" Target="https://europepmc.org/abstract/MED/38529048" TargetMode="External"/><Relationship Id="rId2493" Type="http://schemas.openxmlformats.org/officeDocument/2006/relationships/hyperlink" Target="https://europepmc.org/abstract/MED/34867936" TargetMode="External"/><Relationship Id="rId3337" Type="http://schemas.openxmlformats.org/officeDocument/2006/relationships/hyperlink" Target="https://www.clinicalkey.com/content/playBy/pii?v=S2213-2198(19)30317-4" TargetMode="External"/><Relationship Id="rId3544" Type="http://schemas.openxmlformats.org/officeDocument/2006/relationships/hyperlink" Target="https://pubmed.ncbi.nlm.nih.gov/15941779" TargetMode="External"/><Relationship Id="rId3751" Type="http://schemas.openxmlformats.org/officeDocument/2006/relationships/hyperlink" Target="https://pubmed.ncbi.nlm.nih.gov/21276115" TargetMode="External"/><Relationship Id="rId4802" Type="http://schemas.openxmlformats.org/officeDocument/2006/relationships/hyperlink" Target="https://linkinghub.elsevier.com/retrieve/pii/S0091-6749(99)70227-7" TargetMode="External"/><Relationship Id="rId258" Type="http://schemas.openxmlformats.org/officeDocument/2006/relationships/hyperlink" Target="https://www.clinicalkey.com/content/playBy/pii?v=S0190-9622(23)03186-9" TargetMode="External"/><Relationship Id="rId465" Type="http://schemas.openxmlformats.org/officeDocument/2006/relationships/hyperlink" Target="https://adc.bmj.com/lookup/pmidlookup?view=long&amp;pmid=26242635" TargetMode="External"/><Relationship Id="rId672" Type="http://schemas.openxmlformats.org/officeDocument/2006/relationships/hyperlink" Target="https://pubmed.ncbi.nlm.nih.gov/7577594" TargetMode="External"/><Relationship Id="rId1095" Type="http://schemas.openxmlformats.org/officeDocument/2006/relationships/hyperlink" Target="https://medicaljournalssweden.se/actadv/article/view/9042" TargetMode="External"/><Relationship Id="rId2146" Type="http://schemas.openxmlformats.org/officeDocument/2006/relationships/hyperlink" Target="https://pubmed.ncbi.nlm.nih.gov/17008878" TargetMode="External"/><Relationship Id="rId2353" Type="http://schemas.openxmlformats.org/officeDocument/2006/relationships/hyperlink" Target="https://pubmed.ncbi.nlm.nih.gov/33672514" TargetMode="External"/><Relationship Id="rId2560" Type="http://schemas.openxmlformats.org/officeDocument/2006/relationships/hyperlink" Target="https://pubmed.ncbi.nlm.nih.gov/35051810" TargetMode="External"/><Relationship Id="rId3404" Type="http://schemas.openxmlformats.org/officeDocument/2006/relationships/hyperlink" Target="https://pubmed.ncbi.nlm.nih.gov/25595268" TargetMode="External"/><Relationship Id="rId3611" Type="http://schemas.openxmlformats.org/officeDocument/2006/relationships/hyperlink" Target="https://pubmed.ncbi.nlm.nih.gov/38351856" TargetMode="External"/><Relationship Id="rId118" Type="http://schemas.openxmlformats.org/officeDocument/2006/relationships/hyperlink" Target="https://www.ncbi.nlm.nih.gov/books/NBK470651" TargetMode="External"/><Relationship Id="rId325" Type="http://schemas.openxmlformats.org/officeDocument/2006/relationships/hyperlink" Target="https://pubmed.ncbi.nlm.nih.gov/30983016" TargetMode="External"/><Relationship Id="rId532" Type="http://schemas.openxmlformats.org/officeDocument/2006/relationships/hyperlink" Target="https://pubmed.ncbi.nlm.nih.gov/24702129" TargetMode="External"/><Relationship Id="rId1162" Type="http://schemas.openxmlformats.org/officeDocument/2006/relationships/hyperlink" Target="https://pubmed.ncbi.nlm.nih.gov/15663509" TargetMode="External"/><Relationship Id="rId2006" Type="http://schemas.openxmlformats.org/officeDocument/2006/relationships/hyperlink" Target="https://pubmed.ncbi.nlm.nih.gov/27869372" TargetMode="External"/><Relationship Id="rId2213" Type="http://schemas.openxmlformats.org/officeDocument/2006/relationships/hyperlink" Target="https://www.ncbi.nlm.nih.gov/pmc/articles/pmid/39355734/" TargetMode="External"/><Relationship Id="rId2420" Type="http://schemas.openxmlformats.org/officeDocument/2006/relationships/hyperlink" Target="https://europepmc.org/abstract/MED/26120137" TargetMode="External"/><Relationship Id="rId1022" Type="http://schemas.openxmlformats.org/officeDocument/2006/relationships/hyperlink" Target="https://europepmc.org/abstract/MED/31120550" TargetMode="External"/><Relationship Id="rId4178" Type="http://schemas.openxmlformats.org/officeDocument/2006/relationships/hyperlink" Target="https://pubmed.ncbi.nlm.nih.gov/37661293" TargetMode="External"/><Relationship Id="rId4385" Type="http://schemas.openxmlformats.org/officeDocument/2006/relationships/hyperlink" Target="https://europepmc.org/abstract/MED/29459738" TargetMode="External"/><Relationship Id="rId4592" Type="http://schemas.openxmlformats.org/officeDocument/2006/relationships/hyperlink" Target="https://pubmed.ncbi.nlm.nih.gov/19796219" TargetMode="External"/><Relationship Id="rId5229" Type="http://schemas.openxmlformats.org/officeDocument/2006/relationships/hyperlink" Target="https://europepmc.org/abstract/MED/21124946" TargetMode="External"/><Relationship Id="rId1979" Type="http://schemas.openxmlformats.org/officeDocument/2006/relationships/hyperlink" Target="https://www.clinicalkey.com/content/playBy/pii?v=S0190-9622(17)32052-2" TargetMode="External"/><Relationship Id="rId3194" Type="http://schemas.openxmlformats.org/officeDocument/2006/relationships/hyperlink" Target="https://pubmed.ncbi.nlm.nih.gov/32299125" TargetMode="External"/><Relationship Id="rId4038" Type="http://schemas.openxmlformats.org/officeDocument/2006/relationships/hyperlink" Target="https://pubmed.ncbi.nlm.nih.gov/22548289" TargetMode="External"/><Relationship Id="rId4245" Type="http://schemas.openxmlformats.org/officeDocument/2006/relationships/hyperlink" Target="https://academic.oup.com/bjd/article-lookup/doi/10.1111/bjd.20767" TargetMode="External"/><Relationship Id="rId1839" Type="http://schemas.openxmlformats.org/officeDocument/2006/relationships/hyperlink" Target="https://www.tandfonline.com/doi/full/10.1080/09546634.2022.2089331" TargetMode="External"/><Relationship Id="rId3054" Type="http://schemas.openxmlformats.org/officeDocument/2006/relationships/hyperlink" Target="https://pubmed.ncbi.nlm.nih.gov/25219105" TargetMode="External"/><Relationship Id="rId4452" Type="http://schemas.openxmlformats.org/officeDocument/2006/relationships/hyperlink" Target="https://pubmed.ncbi.nlm.nih.gov/26482879" TargetMode="External"/><Relationship Id="rId182" Type="http://schemas.openxmlformats.org/officeDocument/2006/relationships/hyperlink" Target="https://academic.oup.com/ced/article-lookup/doi/10.1111/j.1365-2230.2009.03413.x" TargetMode="External"/><Relationship Id="rId1906" Type="http://schemas.openxmlformats.org/officeDocument/2006/relationships/hyperlink" Target="https://pubmed.ncbi.nlm.nih.gov/33291683" TargetMode="External"/><Relationship Id="rId3261" Type="http://schemas.openxmlformats.org/officeDocument/2006/relationships/hyperlink" Target="https://europepmc.org/abstract/MED/37480432" TargetMode="External"/><Relationship Id="rId4105" Type="http://schemas.openxmlformats.org/officeDocument/2006/relationships/hyperlink" Target="https://europepmc.org/abstract/MED/26576806" TargetMode="External"/><Relationship Id="rId4312" Type="http://schemas.openxmlformats.org/officeDocument/2006/relationships/hyperlink" Target="https://pubmed.ncbi.nlm.nih.gov/32146166" TargetMode="External"/><Relationship Id="rId2070" Type="http://schemas.openxmlformats.org/officeDocument/2006/relationships/hyperlink" Target="https://pubmed.ncbi.nlm.nih.gov/22189789" TargetMode="External"/><Relationship Id="rId3121" Type="http://schemas.openxmlformats.org/officeDocument/2006/relationships/hyperlink" Target="https://academic.oup.com/qjmed/article-lookup/doi/10.1093/qjmed/hcl132" TargetMode="External"/><Relationship Id="rId999" Type="http://schemas.openxmlformats.org/officeDocument/2006/relationships/hyperlink" Target="https://pubmed.ncbi.nlm.nih.gov/35596596" TargetMode="External"/><Relationship Id="rId2887" Type="http://schemas.openxmlformats.org/officeDocument/2006/relationships/hyperlink" Target="https://europepmc.org/abstract/MED/34326317" TargetMode="External"/><Relationship Id="rId5086" Type="http://schemas.openxmlformats.org/officeDocument/2006/relationships/hyperlink" Target="https://pubmed.ncbi.nlm.nih.gov/17845211" TargetMode="External"/><Relationship Id="rId5293" Type="http://schemas.openxmlformats.org/officeDocument/2006/relationships/printerSettings" Target="../printerSettings/printerSettings4.bin"/><Relationship Id="rId859" Type="http://schemas.openxmlformats.org/officeDocument/2006/relationships/hyperlink" Target="https://pubmed.ncbi.nlm.nih.gov/28098382" TargetMode="External"/><Relationship Id="rId1489" Type="http://schemas.openxmlformats.org/officeDocument/2006/relationships/hyperlink" Target="https://pubmed.ncbi.nlm.nih.gov/26790654" TargetMode="External"/><Relationship Id="rId1696" Type="http://schemas.openxmlformats.org/officeDocument/2006/relationships/hyperlink" Target="https://pubmed.ncbi.nlm.nih.gov/28477399" TargetMode="External"/><Relationship Id="rId3938" Type="http://schemas.openxmlformats.org/officeDocument/2006/relationships/hyperlink" Target="https://europepmc.org/abstract/MED/31761996" TargetMode="External"/><Relationship Id="rId5153" Type="http://schemas.openxmlformats.org/officeDocument/2006/relationships/hyperlink" Target="https://europepmc.org/abstract/MED/27225129" TargetMode="External"/><Relationship Id="rId1349" Type="http://schemas.openxmlformats.org/officeDocument/2006/relationships/hyperlink" Target="https://pubmed.ncbi.nlm.nih.gov/35640653" TargetMode="External"/><Relationship Id="rId2747" Type="http://schemas.openxmlformats.org/officeDocument/2006/relationships/hyperlink" Target="https://europepmc.org/abstract/MED/35501074" TargetMode="External"/><Relationship Id="rId2954" Type="http://schemas.openxmlformats.org/officeDocument/2006/relationships/hyperlink" Target="https://pubmed.ncbi.nlm.nih.gov/31445099" TargetMode="External"/><Relationship Id="rId5013" Type="http://schemas.openxmlformats.org/officeDocument/2006/relationships/hyperlink" Target="https://pubmed.ncbi.nlm.nih.gov/34804013" TargetMode="External"/><Relationship Id="rId5220" Type="http://schemas.openxmlformats.org/officeDocument/2006/relationships/hyperlink" Target="https://acrjournals.onlinelibrary.wiley.com/doi/epdf/10.1002/art.40584" TargetMode="External"/><Relationship Id="rId719" Type="http://schemas.openxmlformats.org/officeDocument/2006/relationships/hyperlink" Target="https://pubmed.ncbi.nlm.nih.gov/28418154" TargetMode="External"/><Relationship Id="rId926" Type="http://schemas.openxmlformats.org/officeDocument/2006/relationships/hyperlink" Target="https://onlinelibrary.wiley.com/doi/10.1111/jdv.20172" TargetMode="External"/><Relationship Id="rId1556" Type="http://schemas.openxmlformats.org/officeDocument/2006/relationships/hyperlink" Target="https://pubmed.ncbi.nlm.nih.gov/35664817" TargetMode="External"/><Relationship Id="rId1763" Type="http://schemas.openxmlformats.org/officeDocument/2006/relationships/hyperlink" Target="https://onlinelibrary.wiley.com/doi/10.1111/cpr.13701" TargetMode="External"/><Relationship Id="rId1970" Type="http://schemas.openxmlformats.org/officeDocument/2006/relationships/hyperlink" Target="https://pubmed.ncbi.nlm.nih.gov/29427643" TargetMode="External"/><Relationship Id="rId2607" Type="http://schemas.openxmlformats.org/officeDocument/2006/relationships/hyperlink" Target="https://karger.com/books/book/162/chapter/5099431" TargetMode="External"/><Relationship Id="rId2814" Type="http://schemas.openxmlformats.org/officeDocument/2006/relationships/hyperlink" Target="https://pubmed.ncbi.nlm.nih.gov/36472908" TargetMode="External"/><Relationship Id="rId55" Type="http://schemas.openxmlformats.org/officeDocument/2006/relationships/hyperlink" Target="https://pubmed.ncbi.nlm.nih.gov/35663142" TargetMode="External"/><Relationship Id="rId1209" Type="http://schemas.openxmlformats.org/officeDocument/2006/relationships/hyperlink" Target="https://academic.oup.com/bjd/article-lookup/doi/10.1111/j.1365-2133.1991.tb03274.x" TargetMode="External"/><Relationship Id="rId1416" Type="http://schemas.openxmlformats.org/officeDocument/2006/relationships/hyperlink" Target="https://academic.oup.com/bjd/article-lookup/doi/10.1111/bjd.14051" TargetMode="External"/><Relationship Id="rId1623" Type="http://schemas.openxmlformats.org/officeDocument/2006/relationships/hyperlink" Target="https://linkinghub.elsevier.com/retrieve/pii/S0022-202X(15)44757-8" TargetMode="External"/><Relationship Id="rId1830" Type="http://schemas.openxmlformats.org/officeDocument/2006/relationships/hyperlink" Target="https://pubmed.ncbi.nlm.nih.gov/36411635" TargetMode="External"/><Relationship Id="rId4779" Type="http://schemas.openxmlformats.org/officeDocument/2006/relationships/hyperlink" Target="https://www.nature.com/articles/6363717" TargetMode="External"/><Relationship Id="rId4986" Type="http://schemas.openxmlformats.org/officeDocument/2006/relationships/hyperlink" Target="https://pubmed.ncbi.nlm.nih.gov/28436984" TargetMode="External"/><Relationship Id="rId3588" Type="http://schemas.openxmlformats.org/officeDocument/2006/relationships/hyperlink" Target="https://pubmed.ncbi.nlm.nih.gov/9829075" TargetMode="External"/><Relationship Id="rId3795" Type="http://schemas.openxmlformats.org/officeDocument/2006/relationships/hyperlink" Target="https://pubmed.ncbi.nlm.nih.gov/35351441" TargetMode="External"/><Relationship Id="rId4639" Type="http://schemas.openxmlformats.org/officeDocument/2006/relationships/hyperlink" Target="https://onlinelibrary.wiley.com/doi/10.1111/j.1399-3038.2006.00389.x" TargetMode="External"/><Relationship Id="rId4846" Type="http://schemas.openxmlformats.org/officeDocument/2006/relationships/hyperlink" Target="https://onlinelibrary.wiley.com/resolve/openurl?genre=article&amp;sid=nlm:pubmed&amp;issn=0954-7894&amp;date=1994&amp;volume=24&amp;issue=12&amp;spage=1164" TargetMode="External"/><Relationship Id="rId2397" Type="http://schemas.openxmlformats.org/officeDocument/2006/relationships/hyperlink" Target="https://pubmed.ncbi.nlm.nih.gov/30455386" TargetMode="External"/><Relationship Id="rId3448" Type="http://schemas.openxmlformats.org/officeDocument/2006/relationships/hyperlink" Target="https://pubmed.ncbi.nlm.nih.gov/22403255" TargetMode="External"/><Relationship Id="rId3655" Type="http://schemas.openxmlformats.org/officeDocument/2006/relationships/hyperlink" Target="https://pubmed.ncbi.nlm.nih.gov/35070270" TargetMode="External"/><Relationship Id="rId3862" Type="http://schemas.openxmlformats.org/officeDocument/2006/relationships/hyperlink" Target="https://europepmc.org/abstract/MED/30209858" TargetMode="External"/><Relationship Id="rId4706" Type="http://schemas.openxmlformats.org/officeDocument/2006/relationships/hyperlink" Target="https://pubmed.ncbi.nlm.nih.gov/14582820" TargetMode="External"/><Relationship Id="rId369" Type="http://schemas.openxmlformats.org/officeDocument/2006/relationships/hyperlink" Target="https://pubmed.ncbi.nlm.nih.gov/25966033" TargetMode="External"/><Relationship Id="rId576" Type="http://schemas.openxmlformats.org/officeDocument/2006/relationships/hyperlink" Target="https://onlinelibrary.wiley.com/resolve/openurl?genre=article&amp;sid=nlm:pubmed&amp;issn=0105-1873&amp;date=2001&amp;volume=45&amp;issue=4&amp;spage=248" TargetMode="External"/><Relationship Id="rId783" Type="http://schemas.openxmlformats.org/officeDocument/2006/relationships/hyperlink" Target="https://pubmed.ncbi.nlm.nih.gov/34489251" TargetMode="External"/><Relationship Id="rId990" Type="http://schemas.openxmlformats.org/officeDocument/2006/relationships/hyperlink" Target="https://linkinghub.elsevier.com/retrieve/pii/S2666-2477(23)00018-0" TargetMode="External"/><Relationship Id="rId2257" Type="http://schemas.openxmlformats.org/officeDocument/2006/relationships/hyperlink" Target="https://pubmed.ncbi.nlm.nih.gov/38899450" TargetMode="External"/><Relationship Id="rId2464" Type="http://schemas.openxmlformats.org/officeDocument/2006/relationships/hyperlink" Target="https://pubmed.ncbi.nlm.nih.gov/37719662" TargetMode="External"/><Relationship Id="rId2671" Type="http://schemas.openxmlformats.org/officeDocument/2006/relationships/hyperlink" Target="https://pubmed.ncbi.nlm.nih.gov/27498518" TargetMode="External"/><Relationship Id="rId3308" Type="http://schemas.openxmlformats.org/officeDocument/2006/relationships/hyperlink" Target="https://pubmed.ncbi.nlm.nih.gov/32259565" TargetMode="External"/><Relationship Id="rId3515" Type="http://schemas.openxmlformats.org/officeDocument/2006/relationships/hyperlink" Target="https://academic.oup.com/rheumatology/article-lookup/doi/10.1093/rheumatology/kem207" TargetMode="External"/><Relationship Id="rId4913" Type="http://schemas.openxmlformats.org/officeDocument/2006/relationships/hyperlink" Target="https://pubmed.ncbi.nlm.nih.gov/33069008" TargetMode="External"/><Relationship Id="rId229" Type="http://schemas.openxmlformats.org/officeDocument/2006/relationships/hyperlink" Target="https://pubmed.ncbi.nlm.nih.gov/8763435" TargetMode="External"/><Relationship Id="rId436" Type="http://schemas.openxmlformats.org/officeDocument/2006/relationships/hyperlink" Target="https://pubmed.ncbi.nlm.nih.gov/34477218" TargetMode="External"/><Relationship Id="rId643" Type="http://schemas.openxmlformats.org/officeDocument/2006/relationships/hyperlink" Target="https://academic.oup.com/ced/article-lookup/doi/10.1111/j.1365-2230.1997.tb01104.x" TargetMode="External"/><Relationship Id="rId1066" Type="http://schemas.openxmlformats.org/officeDocument/2006/relationships/hyperlink" Target="https://academic.oup.com/ced/article-lookup/doi/10.1111/ced.12702" TargetMode="External"/><Relationship Id="rId1273" Type="http://schemas.openxmlformats.org/officeDocument/2006/relationships/hyperlink" Target="https://link.springer.com/article/10.1007/BF03355322" TargetMode="External"/><Relationship Id="rId1480" Type="http://schemas.openxmlformats.org/officeDocument/2006/relationships/hyperlink" Target="https://academic.oup.com/bjd/article-lookup/doi/10.1093/bjd/ljad193" TargetMode="External"/><Relationship Id="rId2117" Type="http://schemas.openxmlformats.org/officeDocument/2006/relationships/hyperlink" Target="https://onlinelibrary.wiley.com/doi/10.1111/j.1600-0625.2010.01147.x" TargetMode="External"/><Relationship Id="rId2324" Type="http://schemas.openxmlformats.org/officeDocument/2006/relationships/hyperlink" Target="https://europepmc.org/abstract/MED/35443955" TargetMode="External"/><Relationship Id="rId3722" Type="http://schemas.openxmlformats.org/officeDocument/2006/relationships/hyperlink" Target="https://www.clinicalkey.com/content/playBy/pii?v=S0091-6749(17)31018-7" TargetMode="External"/><Relationship Id="rId850" Type="http://schemas.openxmlformats.org/officeDocument/2006/relationships/hyperlink" Target="https://europepmc.org/abstract/MED/28432696" TargetMode="External"/><Relationship Id="rId1133" Type="http://schemas.openxmlformats.org/officeDocument/2006/relationships/hyperlink" Target="https://academic.oup.com/bjd/article-lookup/doi/10.1111/j.1365-2133.2006.07699.x" TargetMode="External"/><Relationship Id="rId2531" Type="http://schemas.openxmlformats.org/officeDocument/2006/relationships/hyperlink" Target="https://europepmc.org/abstract/MED/21647431" TargetMode="External"/><Relationship Id="rId4289" Type="http://schemas.openxmlformats.org/officeDocument/2006/relationships/hyperlink" Target="https://www.clinicalkey.com/content/playBy/pii?v=S2213-2600(20)30569-5" TargetMode="External"/><Relationship Id="rId503" Type="http://schemas.openxmlformats.org/officeDocument/2006/relationships/hyperlink" Target="https://academic.oup.com/ced/article-lookup/doi/10.1093/ced/llac115" TargetMode="External"/><Relationship Id="rId710" Type="http://schemas.openxmlformats.org/officeDocument/2006/relationships/hyperlink" Target="https://academic.oup.com/bjd/article-lookup/doi/10.1111/bjd.18716" TargetMode="External"/><Relationship Id="rId1340" Type="http://schemas.openxmlformats.org/officeDocument/2006/relationships/hyperlink" Target="https://europepmc.org/abstract/MED/39006537" TargetMode="External"/><Relationship Id="rId3098" Type="http://schemas.openxmlformats.org/officeDocument/2006/relationships/hyperlink" Target="https://pubmed.ncbi.nlm.nih.gov/20543955" TargetMode="External"/><Relationship Id="rId4496" Type="http://schemas.openxmlformats.org/officeDocument/2006/relationships/hyperlink" Target="https://pubmed.ncbi.nlm.nih.gov/24606581" TargetMode="External"/><Relationship Id="rId1200" Type="http://schemas.openxmlformats.org/officeDocument/2006/relationships/hyperlink" Target="https://pubmed.ncbi.nlm.nih.gov/7917994" TargetMode="External"/><Relationship Id="rId4149" Type="http://schemas.openxmlformats.org/officeDocument/2006/relationships/hyperlink" Target="http://thorax.bmj.com/lookup/pmidlookup?view=long&amp;pmid=38697843" TargetMode="External"/><Relationship Id="rId4356" Type="http://schemas.openxmlformats.org/officeDocument/2006/relationships/hyperlink" Target="https://pubmed.ncbi.nlm.nih.gov/29995435" TargetMode="External"/><Relationship Id="rId4563" Type="http://schemas.openxmlformats.org/officeDocument/2006/relationships/hyperlink" Target="https://ctajournal.biomedcentral.com/articles/10.1186/2045-7022-1-16" TargetMode="External"/><Relationship Id="rId4770" Type="http://schemas.openxmlformats.org/officeDocument/2006/relationships/hyperlink" Target="https://journals.physiology.org/doi/10.1152/ajplung.2001.280.4.L627?url_ver=Z39.88-2003&amp;rfr_id=ori:rid:crossref.org&amp;rfr_dat=cr_pub%20%200pubmed" TargetMode="External"/><Relationship Id="rId3165" Type="http://schemas.openxmlformats.org/officeDocument/2006/relationships/hyperlink" Target="https://www.nature.com/articles/nm0402-379" TargetMode="External"/><Relationship Id="rId3372" Type="http://schemas.openxmlformats.org/officeDocument/2006/relationships/hyperlink" Target="https://pubmed.ncbi.nlm.nih.gov/27614800" TargetMode="External"/><Relationship Id="rId4009" Type="http://schemas.openxmlformats.org/officeDocument/2006/relationships/hyperlink" Target="https://pubmed.ncbi.nlm.nih.gov/18723068" TargetMode="External"/><Relationship Id="rId4216" Type="http://schemas.openxmlformats.org/officeDocument/2006/relationships/hyperlink" Target="https://pubmed.ncbi.nlm.nih.gov/35931775" TargetMode="External"/><Relationship Id="rId4423" Type="http://schemas.openxmlformats.org/officeDocument/2006/relationships/hyperlink" Target="https://www.clinicalkey.com/content/playBy/pii?v=S1279-7707(23)00457-8" TargetMode="External"/><Relationship Id="rId4630" Type="http://schemas.openxmlformats.org/officeDocument/2006/relationships/hyperlink" Target="https://pubmed.ncbi.nlm.nih.gov/16614348" TargetMode="External"/><Relationship Id="rId293" Type="http://schemas.openxmlformats.org/officeDocument/2006/relationships/hyperlink" Target="https://pubmed.ncbi.nlm.nih.gov/32617723" TargetMode="External"/><Relationship Id="rId2181" Type="http://schemas.openxmlformats.org/officeDocument/2006/relationships/hyperlink" Target="https://pubmed.ncbi.nlm.nih.gov/15084523" TargetMode="External"/><Relationship Id="rId3025" Type="http://schemas.openxmlformats.org/officeDocument/2006/relationships/hyperlink" Target="https://linkinghub.elsevier.com/retrieve/pii/S0022-202X(15)37334-6" TargetMode="External"/><Relationship Id="rId3232" Type="http://schemas.openxmlformats.org/officeDocument/2006/relationships/hyperlink" Target="https://pubmed.ncbi.nlm.nih.gov/27230780" TargetMode="External"/><Relationship Id="rId153" Type="http://schemas.openxmlformats.org/officeDocument/2006/relationships/hyperlink" Target="https://pubmed.ncbi.nlm.nih.gov/25057361" TargetMode="External"/><Relationship Id="rId360" Type="http://schemas.openxmlformats.org/officeDocument/2006/relationships/hyperlink" Target="https://linkinghub.elsevier.com/retrieve/pii/S0022-202X(16)00332-8" TargetMode="External"/><Relationship Id="rId2041" Type="http://schemas.openxmlformats.org/officeDocument/2006/relationships/hyperlink" Target="https://europepmc.org/abstract/MED/24812665" TargetMode="External"/><Relationship Id="rId5197" Type="http://schemas.openxmlformats.org/officeDocument/2006/relationships/hyperlink" Target="https://bmcmedgenet.biomedcentral.com/articles/10.1186/s12881-015-0253-3" TargetMode="External"/><Relationship Id="rId220" Type="http://schemas.openxmlformats.org/officeDocument/2006/relationships/hyperlink" Target="https://onlinelibrary.wiley.com/doi/10.1111/j.1473-2130.2004.00055.x" TargetMode="External"/><Relationship Id="rId2998" Type="http://schemas.openxmlformats.org/officeDocument/2006/relationships/hyperlink" Target="https://pubmed.ncbi.nlm.nih.gov/28250920" TargetMode="External"/><Relationship Id="rId5057" Type="http://schemas.openxmlformats.org/officeDocument/2006/relationships/hyperlink" Target="https://pubmed.ncbi.nlm.nih.gov/32383070" TargetMode="External"/><Relationship Id="rId5264" Type="http://schemas.openxmlformats.org/officeDocument/2006/relationships/hyperlink" Target="https://onlinelibrary.wiley.com/doi/10.1111/j.0906-6705.2004.0178.x" TargetMode="External"/><Relationship Id="rId2858" Type="http://schemas.openxmlformats.org/officeDocument/2006/relationships/hyperlink" Target="https://pubmed.ncbi.nlm.nih.gov/34324716" TargetMode="External"/><Relationship Id="rId3909" Type="http://schemas.openxmlformats.org/officeDocument/2006/relationships/hyperlink" Target="https://pubmed.ncbi.nlm.nih.gov/34131941" TargetMode="External"/><Relationship Id="rId4073" Type="http://schemas.openxmlformats.org/officeDocument/2006/relationships/hyperlink" Target="https://academic.oup.com/bjd/article-lookup/doi/10.1093/bjd/ljad140" TargetMode="External"/><Relationship Id="rId99" Type="http://schemas.openxmlformats.org/officeDocument/2006/relationships/hyperlink" Target="https://pubmed.ncbi.nlm.nih.gov/30206957" TargetMode="External"/><Relationship Id="rId1667" Type="http://schemas.openxmlformats.org/officeDocument/2006/relationships/hyperlink" Target="https://academic.oup.com/bjd/article-lookup/doi/10.1111/bjd.19030" TargetMode="External"/><Relationship Id="rId1874" Type="http://schemas.openxmlformats.org/officeDocument/2006/relationships/hyperlink" Target="https://pubmed.ncbi.nlm.nih.gov/34794241" TargetMode="External"/><Relationship Id="rId2718" Type="http://schemas.openxmlformats.org/officeDocument/2006/relationships/hyperlink" Target="https://pubmed.ncbi.nlm.nih.gov/15551917" TargetMode="External"/><Relationship Id="rId2925" Type="http://schemas.openxmlformats.org/officeDocument/2006/relationships/hyperlink" Target="https://europepmc.org/abstract/MED/31631717" TargetMode="External"/><Relationship Id="rId4280" Type="http://schemas.openxmlformats.org/officeDocument/2006/relationships/hyperlink" Target="https://pubmed.ncbi.nlm.nih.gov/33618597" TargetMode="External"/><Relationship Id="rId5124" Type="http://schemas.openxmlformats.org/officeDocument/2006/relationships/hyperlink" Target="https://pubmed.ncbi.nlm.nih.gov/32198148" TargetMode="External"/><Relationship Id="rId1527" Type="http://schemas.openxmlformats.org/officeDocument/2006/relationships/hyperlink" Target="https://academic.oup.com/ced/article-lookup/doi/10.1093/ced/llad234" TargetMode="External"/><Relationship Id="rId1734" Type="http://schemas.openxmlformats.org/officeDocument/2006/relationships/hyperlink" Target="https://pubmed.ncbi.nlm.nih.gov/22424882" TargetMode="External"/><Relationship Id="rId1941" Type="http://schemas.openxmlformats.org/officeDocument/2006/relationships/hyperlink" Target="https://onlinelibrary.wiley.com/doi/10.1111/exd.14030" TargetMode="External"/><Relationship Id="rId4140" Type="http://schemas.openxmlformats.org/officeDocument/2006/relationships/hyperlink" Target="https://pubmed.ncbi.nlm.nih.gov/38843917" TargetMode="External"/><Relationship Id="rId26" Type="http://schemas.openxmlformats.org/officeDocument/2006/relationships/hyperlink" Target="https://academic.oup.com/bjd/article-lookup/doi/10.1093/bjd/ljad117" TargetMode="External"/><Relationship Id="rId3699" Type="http://schemas.openxmlformats.org/officeDocument/2006/relationships/hyperlink" Target="https://pubmed.ncbi.nlm.nih.gov/31866098" TargetMode="External"/><Relationship Id="rId4000" Type="http://schemas.openxmlformats.org/officeDocument/2006/relationships/hyperlink" Target="https://www.tandfonline.com/doi/full/10.1586/erp.10.23" TargetMode="External"/><Relationship Id="rId1801" Type="http://schemas.openxmlformats.org/officeDocument/2006/relationships/hyperlink" Target="https://www.clinicalkey.com/content/playBy/pii?v=S0923-1811(23)00224-4" TargetMode="External"/><Relationship Id="rId3559" Type="http://schemas.openxmlformats.org/officeDocument/2006/relationships/hyperlink" Target="https://europepmc.org/abstract/MED/12818930" TargetMode="External"/><Relationship Id="rId4957" Type="http://schemas.openxmlformats.org/officeDocument/2006/relationships/hyperlink" Target="https://www.clinicalkey.com/content/playBy/pii?v=S0923-1811(22)00097-4" TargetMode="External"/><Relationship Id="rId687" Type="http://schemas.openxmlformats.org/officeDocument/2006/relationships/hyperlink" Target="https://pubmed.ncbi.nlm.nih.gov/36695406" TargetMode="External"/><Relationship Id="rId2368" Type="http://schemas.openxmlformats.org/officeDocument/2006/relationships/hyperlink" Target="https://europepmc.org/abstract/MED/33372077" TargetMode="External"/><Relationship Id="rId3766" Type="http://schemas.openxmlformats.org/officeDocument/2006/relationships/hyperlink" Target="https://europepmc.org/abstract/MED/38738773" TargetMode="External"/><Relationship Id="rId3973" Type="http://schemas.openxmlformats.org/officeDocument/2006/relationships/hyperlink" Target="https://pubmed.ncbi.nlm.nih.gov/26409612" TargetMode="External"/><Relationship Id="rId4817" Type="http://schemas.openxmlformats.org/officeDocument/2006/relationships/hyperlink" Target="https://europepmc.org/abstract/MED/9552913" TargetMode="External"/><Relationship Id="rId894" Type="http://schemas.openxmlformats.org/officeDocument/2006/relationships/hyperlink" Target="https://academic.oup.com/bjd/article-lookup/doi/10.1111/bjd.12040" TargetMode="External"/><Relationship Id="rId1177" Type="http://schemas.openxmlformats.org/officeDocument/2006/relationships/hyperlink" Target="https://academic.oup.com/bjd/article-lookup/doi/10.1046/j.1365-2133.2002.04776.x" TargetMode="External"/><Relationship Id="rId2575" Type="http://schemas.openxmlformats.org/officeDocument/2006/relationships/hyperlink" Target="https://europepmc.org/abstract/MED/31631717" TargetMode="External"/><Relationship Id="rId2782" Type="http://schemas.openxmlformats.org/officeDocument/2006/relationships/hyperlink" Target="https://pubmed.ncbi.nlm.nih.gov/38173286" TargetMode="External"/><Relationship Id="rId3419" Type="http://schemas.openxmlformats.org/officeDocument/2006/relationships/hyperlink" Target="https://www.clinicalkey.com/content/playBy/pii?v=S2213-2198(14)00021-X" TargetMode="External"/><Relationship Id="rId3626" Type="http://schemas.openxmlformats.org/officeDocument/2006/relationships/hyperlink" Target="https://onlinelibrary.wiley.com/doi/10.1111/all.15626" TargetMode="External"/><Relationship Id="rId3833" Type="http://schemas.openxmlformats.org/officeDocument/2006/relationships/hyperlink" Target="https://pubmed.ncbi.nlm.nih.gov/38419411" TargetMode="External"/><Relationship Id="rId547" Type="http://schemas.openxmlformats.org/officeDocument/2006/relationships/hyperlink" Target="https://pubmed.ncbi.nlm.nih.gov/16958928" TargetMode="External"/><Relationship Id="rId754" Type="http://schemas.openxmlformats.org/officeDocument/2006/relationships/hyperlink" Target="https://europepmc.org/abstract/MED/37275422" TargetMode="External"/><Relationship Id="rId961" Type="http://schemas.openxmlformats.org/officeDocument/2006/relationships/hyperlink" Target="https://pubmed.ncbi.nlm.nih.gov/28144971" TargetMode="External"/><Relationship Id="rId1384" Type="http://schemas.openxmlformats.org/officeDocument/2006/relationships/hyperlink" Target="https://academic.oup.com/ced/article-lookup/doi/10.1111/j.1365-2230.2011.04108.x" TargetMode="External"/><Relationship Id="rId1591" Type="http://schemas.openxmlformats.org/officeDocument/2006/relationships/hyperlink" Target="https://academic.oup.com/ced/article-lookup/doi/10.1111/j.1365-2230.2011.04173.x" TargetMode="External"/><Relationship Id="rId2228" Type="http://schemas.openxmlformats.org/officeDocument/2006/relationships/hyperlink" Target="https://pubmed.ncbi.nlm.nih.gov/9572696" TargetMode="External"/><Relationship Id="rId2435" Type="http://schemas.openxmlformats.org/officeDocument/2006/relationships/hyperlink" Target="https://onlinelibrary.wiley.com/doi/10.1111/jan.12133" TargetMode="External"/><Relationship Id="rId2642" Type="http://schemas.openxmlformats.org/officeDocument/2006/relationships/hyperlink" Target="https://europepmc.org/abstract/MED/34233978" TargetMode="External"/><Relationship Id="rId3900" Type="http://schemas.openxmlformats.org/officeDocument/2006/relationships/hyperlink" Target="https://europepmc.org/abstract/MED/36266486" TargetMode="External"/><Relationship Id="rId90" Type="http://schemas.openxmlformats.org/officeDocument/2006/relationships/hyperlink" Target="https://onlinelibrary.wiley.com/doi/10.1111/jdv.15713" TargetMode="External"/><Relationship Id="rId407" Type="http://schemas.openxmlformats.org/officeDocument/2006/relationships/hyperlink" Target="https://pubmed.ncbi.nlm.nih.gov/15656827" TargetMode="External"/><Relationship Id="rId614" Type="http://schemas.openxmlformats.org/officeDocument/2006/relationships/hyperlink" Target="https://pubmed.ncbi.nlm.nih.gov/10215783" TargetMode="External"/><Relationship Id="rId821" Type="http://schemas.openxmlformats.org/officeDocument/2006/relationships/hyperlink" Target="https://pubmed.ncbi.nlm.nih.gov/31649114" TargetMode="External"/><Relationship Id="rId1037" Type="http://schemas.openxmlformats.org/officeDocument/2006/relationships/hyperlink" Target="https://pubmed.ncbi.nlm.nih.gov/29461977" TargetMode="External"/><Relationship Id="rId1244" Type="http://schemas.openxmlformats.org/officeDocument/2006/relationships/hyperlink" Target="https://pubmed.ncbi.nlm.nih.gov/31838126" TargetMode="External"/><Relationship Id="rId1451" Type="http://schemas.openxmlformats.org/officeDocument/2006/relationships/hyperlink" Target="https://pubmed.ncbi.nlm.nih.gov/26897122" TargetMode="External"/><Relationship Id="rId2502" Type="http://schemas.openxmlformats.org/officeDocument/2006/relationships/hyperlink" Target="https://pubmed.ncbi.nlm.nih.gov/29945301" TargetMode="External"/><Relationship Id="rId1104" Type="http://schemas.openxmlformats.org/officeDocument/2006/relationships/hyperlink" Target="https://pubmed.ncbi.nlm.nih.gov/19826445" TargetMode="External"/><Relationship Id="rId1311" Type="http://schemas.openxmlformats.org/officeDocument/2006/relationships/hyperlink" Target="https://pubmed.ncbi.nlm.nih.gov/8435203" TargetMode="External"/><Relationship Id="rId4467" Type="http://schemas.openxmlformats.org/officeDocument/2006/relationships/hyperlink" Target="https://europepmc.org/abstract/MED/25281659" TargetMode="External"/><Relationship Id="rId4674" Type="http://schemas.openxmlformats.org/officeDocument/2006/relationships/hyperlink" Target="https://pubmed.ncbi.nlm.nih.gov/15502115" TargetMode="External"/><Relationship Id="rId4881" Type="http://schemas.openxmlformats.org/officeDocument/2006/relationships/hyperlink" Target="https://pubmed.ncbi.nlm.nih.gov/33521739" TargetMode="External"/><Relationship Id="rId3069" Type="http://schemas.openxmlformats.org/officeDocument/2006/relationships/hyperlink" Target="https://europepmc.org/abstract/MED/24040431" TargetMode="External"/><Relationship Id="rId3276" Type="http://schemas.openxmlformats.org/officeDocument/2006/relationships/hyperlink" Target="https://pubmed.ncbi.nlm.nih.gov/36744250" TargetMode="External"/><Relationship Id="rId3483" Type="http://schemas.openxmlformats.org/officeDocument/2006/relationships/hyperlink" Target="https://www.clinicalkey.com/content/playBy/pii?v=S0198-8859(10)00028-5" TargetMode="External"/><Relationship Id="rId3690" Type="http://schemas.openxmlformats.org/officeDocument/2006/relationships/hyperlink" Target="https://linkinghub.elsevier.com/retrieve/pii/S2352-4642(20)30029-8" TargetMode="External"/><Relationship Id="rId4327" Type="http://schemas.openxmlformats.org/officeDocument/2006/relationships/hyperlink" Target="http://hdl.handle.net/10044/1/71172" TargetMode="External"/><Relationship Id="rId4534" Type="http://schemas.openxmlformats.org/officeDocument/2006/relationships/hyperlink" Target="https://pubmed.ncbi.nlm.nih.gov/23331525" TargetMode="External"/><Relationship Id="rId197" Type="http://schemas.openxmlformats.org/officeDocument/2006/relationships/hyperlink" Target="https://pubmed.ncbi.nlm.nih.gov/17822509" TargetMode="External"/><Relationship Id="rId2085" Type="http://schemas.openxmlformats.org/officeDocument/2006/relationships/hyperlink" Target="https://linkinghub.elsevier.com/retrieve/pii/S0022-202X(15)52690-0" TargetMode="External"/><Relationship Id="rId2292" Type="http://schemas.openxmlformats.org/officeDocument/2006/relationships/hyperlink" Target="https://www.bmj.com/lookup/pmidlookup?view=long&amp;pmid=37793684" TargetMode="External"/><Relationship Id="rId3136" Type="http://schemas.openxmlformats.org/officeDocument/2006/relationships/hyperlink" Target="https://pubmed.ncbi.nlm.nih.gov/15577637" TargetMode="External"/><Relationship Id="rId3343" Type="http://schemas.openxmlformats.org/officeDocument/2006/relationships/hyperlink" Target="https://onlinelibrary.wiley.com/doi/10.1111/pai.12959" TargetMode="External"/><Relationship Id="rId4741" Type="http://schemas.openxmlformats.org/officeDocument/2006/relationships/hyperlink" Target="https://pubmed.ncbi.nlm.nih.gov/11978912" TargetMode="External"/><Relationship Id="rId264" Type="http://schemas.openxmlformats.org/officeDocument/2006/relationships/hyperlink" Target="https://linkinghub.elsevier.com/retrieve/pii/S0022-202X(22)02891-3" TargetMode="External"/><Relationship Id="rId471" Type="http://schemas.openxmlformats.org/officeDocument/2006/relationships/hyperlink" Target="https://europepmc.org/abstract/MED/26239131" TargetMode="External"/><Relationship Id="rId2152" Type="http://schemas.openxmlformats.org/officeDocument/2006/relationships/hyperlink" Target="https://pubmed.ncbi.nlm.nih.gov/17015491" TargetMode="External"/><Relationship Id="rId3550" Type="http://schemas.openxmlformats.org/officeDocument/2006/relationships/hyperlink" Target="https://pubmed.ncbi.nlm.nih.gov/15459302" TargetMode="External"/><Relationship Id="rId4601" Type="http://schemas.openxmlformats.org/officeDocument/2006/relationships/hyperlink" Target="http://erj.ersjournals.com/cgi/pmidlookup?view=long&amp;pmid=18827155" TargetMode="External"/><Relationship Id="rId124" Type="http://schemas.openxmlformats.org/officeDocument/2006/relationships/hyperlink" Target="https://europepmc.org/abstract/MED/28484898" TargetMode="External"/><Relationship Id="rId3203" Type="http://schemas.openxmlformats.org/officeDocument/2006/relationships/hyperlink" Target="https://academic.oup.com/bjd/article-lookup/doi/10.1111/bjd.15088" TargetMode="External"/><Relationship Id="rId3410" Type="http://schemas.openxmlformats.org/officeDocument/2006/relationships/hyperlink" Target="https://pubmed.ncbi.nlm.nih.gov/26362556" TargetMode="External"/><Relationship Id="rId331" Type="http://schemas.openxmlformats.org/officeDocument/2006/relationships/hyperlink" Target="https://pubmed.ncbi.nlm.nih.gov/29999207" TargetMode="External"/><Relationship Id="rId2012" Type="http://schemas.openxmlformats.org/officeDocument/2006/relationships/hyperlink" Target="https://pubmed.ncbi.nlm.nih.gov/27245851" TargetMode="External"/><Relationship Id="rId2969" Type="http://schemas.openxmlformats.org/officeDocument/2006/relationships/hyperlink" Target="https://europepmc.org/abstract/MED/30273352" TargetMode="External"/><Relationship Id="rId5168" Type="http://schemas.openxmlformats.org/officeDocument/2006/relationships/hyperlink" Target="https://europepmc.org/abstract/MED/31763980" TargetMode="External"/><Relationship Id="rId1778" Type="http://schemas.openxmlformats.org/officeDocument/2006/relationships/hyperlink" Target="https://pubmed.ncbi.nlm.nih.gov/36216715" TargetMode="External"/><Relationship Id="rId1985" Type="http://schemas.openxmlformats.org/officeDocument/2006/relationships/hyperlink" Target="https://onlinelibrary.wiley.com/doi/10.1111/exd.13143" TargetMode="External"/><Relationship Id="rId2829" Type="http://schemas.openxmlformats.org/officeDocument/2006/relationships/hyperlink" Target="https://europepmc.org/abstract/MED/35751563" TargetMode="External"/><Relationship Id="rId4184" Type="http://schemas.openxmlformats.org/officeDocument/2006/relationships/hyperlink" Target="https://pubmed.ncbi.nlm.nih.gov/37746794" TargetMode="External"/><Relationship Id="rId4391" Type="http://schemas.openxmlformats.org/officeDocument/2006/relationships/hyperlink" Target="https://www.clinicalkey.com/content/playBy/pii?v=S0140-6736(17)30879-6" TargetMode="External"/><Relationship Id="rId5028" Type="http://schemas.openxmlformats.org/officeDocument/2006/relationships/hyperlink" Target="https://pubmed.ncbi.nlm.nih.gov/26930408" TargetMode="External"/><Relationship Id="rId5235" Type="http://schemas.openxmlformats.org/officeDocument/2006/relationships/hyperlink" Target="https://linkinghub.elsevier.com/retrieve/pii/S0021-9258(19)58062-0" TargetMode="External"/><Relationship Id="rId1638" Type="http://schemas.openxmlformats.org/officeDocument/2006/relationships/hyperlink" Target="https://pubmed.ncbi.nlm.nih.gov/35275399" TargetMode="External"/><Relationship Id="rId4044" Type="http://schemas.openxmlformats.org/officeDocument/2006/relationships/hyperlink" Target="https://pubmed.ncbi.nlm.nih.gov/39104645" TargetMode="External"/><Relationship Id="rId4251" Type="http://schemas.openxmlformats.org/officeDocument/2006/relationships/hyperlink" Target="https://link.springer.com/chapter/10.1007/164_2021_484" TargetMode="External"/><Relationship Id="rId1845" Type="http://schemas.openxmlformats.org/officeDocument/2006/relationships/hyperlink" Target="https://onlinelibrary.wiley.com/doi/10.1111/jdv.18219" TargetMode="External"/><Relationship Id="rId3060" Type="http://schemas.openxmlformats.org/officeDocument/2006/relationships/hyperlink" Target="https://pubmed.ncbi.nlm.nih.gov/24149829" TargetMode="External"/><Relationship Id="rId4111" Type="http://schemas.openxmlformats.org/officeDocument/2006/relationships/hyperlink" Target="https://jamanetwork.com/journals/jamadermatology/fullarticle/10.1001/2013.jamadermatol.376" TargetMode="External"/><Relationship Id="rId1705" Type="http://schemas.openxmlformats.org/officeDocument/2006/relationships/hyperlink" Target="https://www.ncbi.nlm.nih.gov/books/NBK401885" TargetMode="External"/><Relationship Id="rId1912" Type="http://schemas.openxmlformats.org/officeDocument/2006/relationships/hyperlink" Target="https://pubmed.ncbi.nlm.nih.gov/32486160" TargetMode="External"/><Relationship Id="rId3877" Type="http://schemas.openxmlformats.org/officeDocument/2006/relationships/hyperlink" Target="https://pubmed.ncbi.nlm.nih.gov/26482879" TargetMode="External"/><Relationship Id="rId4928" Type="http://schemas.openxmlformats.org/officeDocument/2006/relationships/hyperlink" Target="https://academic.oup.com/bjd/article-lookup/doi/10.1111/bjd.17774" TargetMode="External"/><Relationship Id="rId5092" Type="http://schemas.openxmlformats.org/officeDocument/2006/relationships/hyperlink" Target="https://pubmed.ncbi.nlm.nih.gov/23558009" TargetMode="External"/><Relationship Id="rId798" Type="http://schemas.openxmlformats.org/officeDocument/2006/relationships/hyperlink" Target="https://academic.oup.com/bjd/article-lookup/doi/10.1111/bjd.19299" TargetMode="External"/><Relationship Id="rId2479" Type="http://schemas.openxmlformats.org/officeDocument/2006/relationships/hyperlink" Target="https://onlinelibrary.wiley.com/doi/10.1111/all.14870" TargetMode="External"/><Relationship Id="rId2686" Type="http://schemas.openxmlformats.org/officeDocument/2006/relationships/hyperlink" Target="https://pubmed.ncbi.nlm.nih.gov/23343705" TargetMode="External"/><Relationship Id="rId2893" Type="http://schemas.openxmlformats.org/officeDocument/2006/relationships/hyperlink" Target="https://linkinghub.elsevier.com/retrieve/pii/S0161-5890(21)00019-5" TargetMode="External"/><Relationship Id="rId3737" Type="http://schemas.openxmlformats.org/officeDocument/2006/relationships/hyperlink" Target="https://pubmed.ncbi.nlm.nih.gov/25378378" TargetMode="External"/><Relationship Id="rId3944" Type="http://schemas.openxmlformats.org/officeDocument/2006/relationships/hyperlink" Target="https://www.clinicalkey.com/content/playBy/pii?v=S1098-3015(19)32264-8" TargetMode="External"/><Relationship Id="rId658" Type="http://schemas.openxmlformats.org/officeDocument/2006/relationships/hyperlink" Target="https://pubmed.ncbi.nlm.nih.gov/9263961" TargetMode="External"/><Relationship Id="rId865" Type="http://schemas.openxmlformats.org/officeDocument/2006/relationships/hyperlink" Target="https://pubmed.ncbi.nlm.nih.gov/27114267" TargetMode="External"/><Relationship Id="rId1288" Type="http://schemas.openxmlformats.org/officeDocument/2006/relationships/hyperlink" Target="https://pubmed.ncbi.nlm.nih.gov/8926172" TargetMode="External"/><Relationship Id="rId1495" Type="http://schemas.openxmlformats.org/officeDocument/2006/relationships/hyperlink" Target="https://pubmed.ncbi.nlm.nih.gov/17097373" TargetMode="External"/><Relationship Id="rId2339" Type="http://schemas.openxmlformats.org/officeDocument/2006/relationships/hyperlink" Target="https://pubmed.ncbi.nlm.nih.gov/35663143" TargetMode="External"/><Relationship Id="rId2546" Type="http://schemas.openxmlformats.org/officeDocument/2006/relationships/hyperlink" Target="https://pubmed.ncbi.nlm.nih.gov/38175365" TargetMode="External"/><Relationship Id="rId2753" Type="http://schemas.openxmlformats.org/officeDocument/2006/relationships/hyperlink" Target="https://europepmc.org/abstract/MED/32412644" TargetMode="External"/><Relationship Id="rId2960" Type="http://schemas.openxmlformats.org/officeDocument/2006/relationships/hyperlink" Target="https://pubmed.ncbi.nlm.nih.gov/31445404" TargetMode="External"/><Relationship Id="rId3804" Type="http://schemas.openxmlformats.org/officeDocument/2006/relationships/hyperlink" Target="https://europepmc.org/abstract/MED/34514465" TargetMode="External"/><Relationship Id="rId518" Type="http://schemas.openxmlformats.org/officeDocument/2006/relationships/hyperlink" Target="https://pubmed.ncbi.nlm.nih.gov/30614029" TargetMode="External"/><Relationship Id="rId725" Type="http://schemas.openxmlformats.org/officeDocument/2006/relationships/hyperlink" Target="https://pubmed.ncbi.nlm.nih.gov/23796214" TargetMode="External"/><Relationship Id="rId932" Type="http://schemas.openxmlformats.org/officeDocument/2006/relationships/hyperlink" Target="https://onlinelibrary.wiley.com/doi/10.1111/jdv.19838" TargetMode="External"/><Relationship Id="rId1148" Type="http://schemas.openxmlformats.org/officeDocument/2006/relationships/hyperlink" Target="https://pubmed.ncbi.nlm.nih.gov/16227096" TargetMode="External"/><Relationship Id="rId1355" Type="http://schemas.openxmlformats.org/officeDocument/2006/relationships/hyperlink" Target="https://pubmed.ncbi.nlm.nih.gov/33635522" TargetMode="External"/><Relationship Id="rId1562" Type="http://schemas.openxmlformats.org/officeDocument/2006/relationships/hyperlink" Target="https://pubmed.ncbi.nlm.nih.gov/32880902" TargetMode="External"/><Relationship Id="rId2406" Type="http://schemas.openxmlformats.org/officeDocument/2006/relationships/hyperlink" Target="https://europepmc.org/abstract/MED/29146642" TargetMode="External"/><Relationship Id="rId2613" Type="http://schemas.openxmlformats.org/officeDocument/2006/relationships/hyperlink" Target="https://academic.oup.com/bjd/article-lookup/doi/10.1111/j.1365-2133.2011.10395.x" TargetMode="External"/><Relationship Id="rId1008" Type="http://schemas.openxmlformats.org/officeDocument/2006/relationships/hyperlink" Target="https://academic.oup.com/ced/article-lookup/doi/10.1111/ced.14331" TargetMode="External"/><Relationship Id="rId1215" Type="http://schemas.openxmlformats.org/officeDocument/2006/relationships/hyperlink" Target="https://europepmc.org/abstract/MED/3416146" TargetMode="External"/><Relationship Id="rId1422" Type="http://schemas.openxmlformats.org/officeDocument/2006/relationships/hyperlink" Target="https://academic.oup.com/biomedgerontology/article-lookup/doi/10.1093/gerona/gls154" TargetMode="External"/><Relationship Id="rId2820" Type="http://schemas.openxmlformats.org/officeDocument/2006/relationships/hyperlink" Target="https://pubmed.ncbi.nlm.nih.gov/36550321" TargetMode="External"/><Relationship Id="rId4578" Type="http://schemas.openxmlformats.org/officeDocument/2006/relationships/hyperlink" Target="https://pubmed.ncbi.nlm.nih.gov/20718779" TargetMode="External"/><Relationship Id="rId61" Type="http://schemas.openxmlformats.org/officeDocument/2006/relationships/hyperlink" Target="https://pubmed.ncbi.nlm.nih.gov/32860230" TargetMode="External"/><Relationship Id="rId3387" Type="http://schemas.openxmlformats.org/officeDocument/2006/relationships/hyperlink" Target="https://europepmc.org/abstract/MED/26801501" TargetMode="External"/><Relationship Id="rId4785" Type="http://schemas.openxmlformats.org/officeDocument/2006/relationships/hyperlink" Target="https://onlinelibrary.wiley.com/resolve/openurl?genre=article&amp;sid=nlm:pubmed&amp;issn=0905-6157&amp;date=2000&amp;volume=11&amp;issue=2&amp;spage=71" TargetMode="External"/><Relationship Id="rId4992" Type="http://schemas.openxmlformats.org/officeDocument/2006/relationships/hyperlink" Target="https://pubmed.ncbi.nlm.nih.gov/28196238" TargetMode="External"/><Relationship Id="rId2196" Type="http://schemas.openxmlformats.org/officeDocument/2006/relationships/hyperlink" Target="https://linkinghub.elsevier.com/retrieve/pii/S0167011502001593" TargetMode="External"/><Relationship Id="rId3594" Type="http://schemas.openxmlformats.org/officeDocument/2006/relationships/hyperlink" Target="https://academic.oup.com/glycob/article-lookup/doi/10.1093/glycob/4.1.39" TargetMode="External"/><Relationship Id="rId4438" Type="http://schemas.openxmlformats.org/officeDocument/2006/relationships/hyperlink" Target="https://pubmed.ncbi.nlm.nih.gov/27895895" TargetMode="External"/><Relationship Id="rId4645" Type="http://schemas.openxmlformats.org/officeDocument/2006/relationships/hyperlink" Target="https://linkinghub.elsevier.com/retrieve/pii/S0091-6749(06)00167-9" TargetMode="External"/><Relationship Id="rId4852" Type="http://schemas.openxmlformats.org/officeDocument/2006/relationships/hyperlink" Target="https://academic.oup.com/ced/article-lookup/doi/10.1093/ced/llae185" TargetMode="External"/><Relationship Id="rId168" Type="http://schemas.openxmlformats.org/officeDocument/2006/relationships/hyperlink" Target="https://academic.oup.com/ced/article-lookup/doi/10.1111/j.1365-2230.2011.04246.x" TargetMode="External"/><Relationship Id="rId3247" Type="http://schemas.openxmlformats.org/officeDocument/2006/relationships/hyperlink" Target="https://www.ncbi.nlm.nih.gov/pmc/articles/pmid/39073655/" TargetMode="External"/><Relationship Id="rId3454" Type="http://schemas.openxmlformats.org/officeDocument/2006/relationships/hyperlink" Target="https://pubmed.ncbi.nlm.nih.gov/22053063" TargetMode="External"/><Relationship Id="rId3661" Type="http://schemas.openxmlformats.org/officeDocument/2006/relationships/hyperlink" Target="https://pubmed.ncbi.nlm.nih.gov/34157156" TargetMode="External"/><Relationship Id="rId4505" Type="http://schemas.openxmlformats.org/officeDocument/2006/relationships/hyperlink" Target="https://www.nature.com/articles/ng.2830" TargetMode="External"/><Relationship Id="rId4712" Type="http://schemas.openxmlformats.org/officeDocument/2006/relationships/hyperlink" Target="https://pubmed.ncbi.nlm.nih.gov/12897743" TargetMode="External"/><Relationship Id="rId375" Type="http://schemas.openxmlformats.org/officeDocument/2006/relationships/hyperlink" Target="https://pubmed.ncbi.nlm.nih.gov/25142840" TargetMode="External"/><Relationship Id="rId582" Type="http://schemas.openxmlformats.org/officeDocument/2006/relationships/hyperlink" Target="https://academic.oup.com/ced/article-lookup/doi/10.1046/j.1365-2230.2001.00780.x" TargetMode="External"/><Relationship Id="rId2056" Type="http://schemas.openxmlformats.org/officeDocument/2006/relationships/hyperlink" Target="https://pubmed.ncbi.nlm.nih.gov/23602178" TargetMode="External"/><Relationship Id="rId2263" Type="http://schemas.openxmlformats.org/officeDocument/2006/relationships/hyperlink" Target="https://pubmed.ncbi.nlm.nih.gov/38751561" TargetMode="External"/><Relationship Id="rId2470" Type="http://schemas.openxmlformats.org/officeDocument/2006/relationships/hyperlink" Target="https://pubmed.ncbi.nlm.nih.gov/35686200" TargetMode="External"/><Relationship Id="rId3107" Type="http://schemas.openxmlformats.org/officeDocument/2006/relationships/hyperlink" Target="https://onlinelibrary.wiley.com/doi/10.1111/j.1365-2222.2008.03146.x" TargetMode="External"/><Relationship Id="rId3314" Type="http://schemas.openxmlformats.org/officeDocument/2006/relationships/hyperlink" Target="https://pubmed.ncbi.nlm.nih.gov/32161190" TargetMode="External"/><Relationship Id="rId3521" Type="http://schemas.openxmlformats.org/officeDocument/2006/relationships/hyperlink" Target="https://www.cambridge.org/core/product/identifier/S0012162206002179/type/journal_article" TargetMode="External"/><Relationship Id="rId235" Type="http://schemas.openxmlformats.org/officeDocument/2006/relationships/hyperlink" Target="https://pubmed.ncbi.nlm.nih.gov/7999602" TargetMode="External"/><Relationship Id="rId442" Type="http://schemas.openxmlformats.org/officeDocument/2006/relationships/hyperlink" Target="https://pubmed.ncbi.nlm.nih.gov/33040325" TargetMode="External"/><Relationship Id="rId1072" Type="http://schemas.openxmlformats.org/officeDocument/2006/relationships/hyperlink" Target="https://pubmed.ncbi.nlm.nih.gov/24792630" TargetMode="External"/><Relationship Id="rId2123" Type="http://schemas.openxmlformats.org/officeDocument/2006/relationships/hyperlink" Target="https://onlinelibrary.wiley.com/doi/10.1111/j.1398-9995.2010.01995.x" TargetMode="External"/><Relationship Id="rId2330" Type="http://schemas.openxmlformats.org/officeDocument/2006/relationships/hyperlink" Target="https://bmcgeriatr.biomedcentral.com/articles/10.1186/s12877-021-02618-8" TargetMode="External"/><Relationship Id="rId5279" Type="http://schemas.openxmlformats.org/officeDocument/2006/relationships/hyperlink" Target="https://academic.oup.com/bjd/article-lookup/doi/10.1093/bjd/ljad282" TargetMode="External"/><Relationship Id="rId302" Type="http://schemas.openxmlformats.org/officeDocument/2006/relationships/hyperlink" Target="https://onlinelibrary.wiley.com/doi/10.1111/pde.14254" TargetMode="External"/><Relationship Id="rId4088" Type="http://schemas.openxmlformats.org/officeDocument/2006/relationships/hyperlink" Target="https://pubmed.ncbi.nlm.nih.gov/30318813" TargetMode="External"/><Relationship Id="rId4295" Type="http://schemas.openxmlformats.org/officeDocument/2006/relationships/hyperlink" Target="https://www.clinicalkey.com/content/playBy/pii?v=S2213-2198(20)30599-7" TargetMode="External"/><Relationship Id="rId5139" Type="http://schemas.openxmlformats.org/officeDocument/2006/relationships/hyperlink" Target="https://pubmed.ncbi.nlm.nih.gov/35327667" TargetMode="External"/><Relationship Id="rId1889" Type="http://schemas.openxmlformats.org/officeDocument/2006/relationships/hyperlink" Target="https://link.springer.com/article/10.1007/s10103-020-03200-1" TargetMode="External"/><Relationship Id="rId4155" Type="http://schemas.openxmlformats.org/officeDocument/2006/relationships/hyperlink" Target="https://onlinelibrary.wiley.com/doi/10.1111/cea.14468" TargetMode="External"/><Relationship Id="rId4362" Type="http://schemas.openxmlformats.org/officeDocument/2006/relationships/hyperlink" Target="https://pubmed.ncbi.nlm.nih.gov/30132432" TargetMode="External"/><Relationship Id="rId5206" Type="http://schemas.openxmlformats.org/officeDocument/2006/relationships/hyperlink" Target="https://www.clinicalkey.com/content/playBy/pii?v=S2213-8587(14)70113-5" TargetMode="External"/><Relationship Id="rId1749" Type="http://schemas.openxmlformats.org/officeDocument/2006/relationships/hyperlink" Target="https://www.ncbi.nlm.nih.gov/pmc/articles/pmid/39254890/" TargetMode="External"/><Relationship Id="rId1956" Type="http://schemas.openxmlformats.org/officeDocument/2006/relationships/hyperlink" Target="https://pubmed.ncbi.nlm.nih.gov/30394557" TargetMode="External"/><Relationship Id="rId3171" Type="http://schemas.openxmlformats.org/officeDocument/2006/relationships/hyperlink" Target="https://linkinghub.elsevier.com/retrieve/pii/S0952-7915(98)80110-6" TargetMode="External"/><Relationship Id="rId4015" Type="http://schemas.openxmlformats.org/officeDocument/2006/relationships/hyperlink" Target="https://pubmed.ncbi.nlm.nih.gov/20528322" TargetMode="External"/><Relationship Id="rId1609" Type="http://schemas.openxmlformats.org/officeDocument/2006/relationships/hyperlink" Target="https://www.tandfonline.com/doi/full/10.2217/14622416.9.12.1835" TargetMode="External"/><Relationship Id="rId1816" Type="http://schemas.openxmlformats.org/officeDocument/2006/relationships/hyperlink" Target="https://pubmed.ncbi.nlm.nih.gov/37220840" TargetMode="External"/><Relationship Id="rId4222" Type="http://schemas.openxmlformats.org/officeDocument/2006/relationships/hyperlink" Target="https://pubmed.ncbi.nlm.nih.gov/34741557" TargetMode="External"/><Relationship Id="rId3031" Type="http://schemas.openxmlformats.org/officeDocument/2006/relationships/hyperlink" Target="https://europepmc.org/abstract/MED/25584012" TargetMode="External"/><Relationship Id="rId3988" Type="http://schemas.openxmlformats.org/officeDocument/2006/relationships/hyperlink" Target="https://www.tandfonline.com/doi/full/10.1586/erp.12.66" TargetMode="External"/><Relationship Id="rId2797" Type="http://schemas.openxmlformats.org/officeDocument/2006/relationships/hyperlink" Target="https://www.ncbi.nlm.nih.gov/pmc/articles/pmid/37539748/" TargetMode="External"/><Relationship Id="rId3848" Type="http://schemas.openxmlformats.org/officeDocument/2006/relationships/hyperlink" Target="https://linkinghub.elsevier.com/retrieve/pii/S0022-202X(20)32144-8" TargetMode="External"/><Relationship Id="rId769" Type="http://schemas.openxmlformats.org/officeDocument/2006/relationships/hyperlink" Target="https://pubmed.ncbi.nlm.nih.gov/35288983" TargetMode="External"/><Relationship Id="rId976" Type="http://schemas.openxmlformats.org/officeDocument/2006/relationships/hyperlink" Target="https://academic.oup.com/ced/article-lookup/doi/10.1093/ced/llae234" TargetMode="External"/><Relationship Id="rId1399" Type="http://schemas.openxmlformats.org/officeDocument/2006/relationships/hyperlink" Target="https://pubmed.ncbi.nlm.nih.gov/33377244" TargetMode="External"/><Relationship Id="rId2657" Type="http://schemas.openxmlformats.org/officeDocument/2006/relationships/hyperlink" Target="https://pubmed.ncbi.nlm.nih.gov/30472735" TargetMode="External"/><Relationship Id="rId5063" Type="http://schemas.openxmlformats.org/officeDocument/2006/relationships/hyperlink" Target="https://pubmed.ncbi.nlm.nih.gov/22341974" TargetMode="External"/><Relationship Id="rId5270" Type="http://schemas.openxmlformats.org/officeDocument/2006/relationships/hyperlink" Target="https://www.tandfonline.com/doi/full/10.3109/17453054.2010.518308" TargetMode="External"/><Relationship Id="rId629" Type="http://schemas.openxmlformats.org/officeDocument/2006/relationships/hyperlink" Target="https://academic.oup.com/bjd/article-lookup/doi/10.1046/j.1365-2133.1998.02311.x" TargetMode="External"/><Relationship Id="rId1259" Type="http://schemas.openxmlformats.org/officeDocument/2006/relationships/hyperlink" Target="https://www.clinicalkey.com/content/playBy/pii?v=S0190-9622(16)30477-7" TargetMode="External"/><Relationship Id="rId1466" Type="http://schemas.openxmlformats.org/officeDocument/2006/relationships/hyperlink" Target="https://journals.sagepub.com/doi/10.1177/014107680309601208?url_ver=Z39.88-2003&amp;rfr_id=ori:rid:crossref.org&amp;rfr_dat=cr_pub%20%200pubmed" TargetMode="External"/><Relationship Id="rId2864" Type="http://schemas.openxmlformats.org/officeDocument/2006/relationships/hyperlink" Target="https://pubmed.ncbi.nlm.nih.gov/36227884" TargetMode="External"/><Relationship Id="rId3708" Type="http://schemas.openxmlformats.org/officeDocument/2006/relationships/hyperlink" Target="https://ep.bmj.com/lookup/pmidlookup?view=long&amp;pmid=29175880" TargetMode="External"/><Relationship Id="rId3915" Type="http://schemas.openxmlformats.org/officeDocument/2006/relationships/hyperlink" Target="https://pubmed.ncbi.nlm.nih.gov/33840133" TargetMode="External"/><Relationship Id="rId5130" Type="http://schemas.openxmlformats.org/officeDocument/2006/relationships/hyperlink" Target="https://pubmed.ncbi.nlm.nih.gov/23301083" TargetMode="External"/><Relationship Id="rId836" Type="http://schemas.openxmlformats.org/officeDocument/2006/relationships/hyperlink" Target="https://europepmc.org/abstract/MED/30166390" TargetMode="External"/><Relationship Id="rId1119" Type="http://schemas.openxmlformats.org/officeDocument/2006/relationships/hyperlink" Target="https://linkinghub.elsevier.com/retrieve/pii/S0002-9297(08)00491-6" TargetMode="External"/><Relationship Id="rId1673" Type="http://schemas.openxmlformats.org/officeDocument/2006/relationships/hyperlink" Target="https://www.clinicalkey.com/content/playBy/pii?v=S0190-9622(19)30423-2" TargetMode="External"/><Relationship Id="rId1880" Type="http://schemas.openxmlformats.org/officeDocument/2006/relationships/hyperlink" Target="https://pubmed.ncbi.nlm.nih.gov/34811904" TargetMode="External"/><Relationship Id="rId2517" Type="http://schemas.openxmlformats.org/officeDocument/2006/relationships/hyperlink" Target="https://europepmc.org/abstract/MED/27497445" TargetMode="External"/><Relationship Id="rId2724" Type="http://schemas.openxmlformats.org/officeDocument/2006/relationships/hyperlink" Target="https://pubmed.ncbi.nlm.nih.gov/10730760" TargetMode="External"/><Relationship Id="rId2931" Type="http://schemas.openxmlformats.org/officeDocument/2006/relationships/hyperlink" Target="https://europepmc.org/abstract/MED/32887977" TargetMode="External"/><Relationship Id="rId903" Type="http://schemas.openxmlformats.org/officeDocument/2006/relationships/hyperlink" Target="https://pubmed.ncbi.nlm.nih.gov/22084265" TargetMode="External"/><Relationship Id="rId1326" Type="http://schemas.openxmlformats.org/officeDocument/2006/relationships/hyperlink" Target="https://pubmed.ncbi.nlm.nih.gov/2738798" TargetMode="External"/><Relationship Id="rId1533" Type="http://schemas.openxmlformats.org/officeDocument/2006/relationships/hyperlink" Target="https://europepmc.org/abstract/MED/37275429" TargetMode="External"/><Relationship Id="rId1740" Type="http://schemas.openxmlformats.org/officeDocument/2006/relationships/hyperlink" Target="https://pubmed.ncbi.nlm.nih.gov/21679433" TargetMode="External"/><Relationship Id="rId4689" Type="http://schemas.openxmlformats.org/officeDocument/2006/relationships/hyperlink" Target="https://pubmed.ncbi.nlm.nih.gov/15155399" TargetMode="External"/><Relationship Id="rId4896" Type="http://schemas.openxmlformats.org/officeDocument/2006/relationships/hyperlink" Target="https://europepmc.org/abstract/MED/33879890" TargetMode="External"/><Relationship Id="rId32" Type="http://schemas.openxmlformats.org/officeDocument/2006/relationships/hyperlink" Target="https://academic.oup.com/ced/article-lookup/doi/10.1093/ced/llac111" TargetMode="External"/><Relationship Id="rId1600" Type="http://schemas.openxmlformats.org/officeDocument/2006/relationships/hyperlink" Target="https://pubmed.ncbi.nlm.nih.gov/20507362" TargetMode="External"/><Relationship Id="rId3498" Type="http://schemas.openxmlformats.org/officeDocument/2006/relationships/hyperlink" Target="https://pubmed.ncbi.nlm.nih.gov/19203667" TargetMode="External"/><Relationship Id="rId4549" Type="http://schemas.openxmlformats.org/officeDocument/2006/relationships/hyperlink" Target="https://www.atsjournals.org/doi/10.1164/rccm.201112-2191OC?url_ver=Z39.88-2003&amp;rfr_id=ori:rid:crossref.org&amp;rfr_dat=cr_pub%20%200pubmed" TargetMode="External"/><Relationship Id="rId4756" Type="http://schemas.openxmlformats.org/officeDocument/2006/relationships/hyperlink" Target="https://journals.lww.com/00130832-200110000-00005" TargetMode="External"/><Relationship Id="rId4963" Type="http://schemas.openxmlformats.org/officeDocument/2006/relationships/hyperlink" Target="https://europepmc.org/abstract/MED/33176023" TargetMode="External"/><Relationship Id="rId3358" Type="http://schemas.openxmlformats.org/officeDocument/2006/relationships/hyperlink" Target="https://pubmed.ncbi.nlm.nih.gov/28990934" TargetMode="External"/><Relationship Id="rId3565" Type="http://schemas.openxmlformats.org/officeDocument/2006/relationships/hyperlink" Target="https://jamanetwork.com/journals/jamadermatology/fullarticle/vol/138/pg/939" TargetMode="External"/><Relationship Id="rId3772" Type="http://schemas.openxmlformats.org/officeDocument/2006/relationships/hyperlink" Target="https://academic.oup.com/bjd/article-lookup/doi/10.1093/bjd/ljad388" TargetMode="External"/><Relationship Id="rId4409" Type="http://schemas.openxmlformats.org/officeDocument/2006/relationships/hyperlink" Target="https://www.clinicalkey.com/content/playBy/pii?v=S0091-6749(16)32459-9" TargetMode="External"/><Relationship Id="rId4616" Type="http://schemas.openxmlformats.org/officeDocument/2006/relationships/hyperlink" Target="https://pubmed.ncbi.nlm.nih.gov/17822449" TargetMode="External"/><Relationship Id="rId4823" Type="http://schemas.openxmlformats.org/officeDocument/2006/relationships/hyperlink" Target="https://onlinelibrary.wiley.com/resolve/openurl?genre=article&amp;sid=nlm:pubmed&amp;issn=0954-7894&amp;date=1998&amp;volume=28&amp;issue=1&amp;spage=53" TargetMode="External"/><Relationship Id="rId279" Type="http://schemas.openxmlformats.org/officeDocument/2006/relationships/hyperlink" Target="https://pubmed.ncbi.nlm.nih.gov/34145395" TargetMode="External"/><Relationship Id="rId486" Type="http://schemas.openxmlformats.org/officeDocument/2006/relationships/hyperlink" Target="https://pubmed.ncbi.nlm.nih.gov/20868406" TargetMode="External"/><Relationship Id="rId693" Type="http://schemas.openxmlformats.org/officeDocument/2006/relationships/hyperlink" Target="https://pubmed.ncbi.nlm.nih.gov/35353175" TargetMode="External"/><Relationship Id="rId2167" Type="http://schemas.openxmlformats.org/officeDocument/2006/relationships/hyperlink" Target="https://linkinghub.elsevier.com/retrieve/pii/S0091-6749(05)02327-4" TargetMode="External"/><Relationship Id="rId2374" Type="http://schemas.openxmlformats.org/officeDocument/2006/relationships/hyperlink" Target="https://europepmc.org/abstract/MED/32994206" TargetMode="External"/><Relationship Id="rId2581" Type="http://schemas.openxmlformats.org/officeDocument/2006/relationships/hyperlink" Target="https://europepmc.org/abstract/MED/32006460" TargetMode="External"/><Relationship Id="rId3218" Type="http://schemas.openxmlformats.org/officeDocument/2006/relationships/hyperlink" Target="https://pubmed.ncbi.nlm.nih.gov/31127965" TargetMode="External"/><Relationship Id="rId3425" Type="http://schemas.openxmlformats.org/officeDocument/2006/relationships/hyperlink" Target="https://linkinghub.elsevier.com/retrieve/pii/S0006-4971(20)43144-1" TargetMode="External"/><Relationship Id="rId3632" Type="http://schemas.openxmlformats.org/officeDocument/2006/relationships/hyperlink" Target="https://europepmc.org/abstract/MED/36200952" TargetMode="External"/><Relationship Id="rId139" Type="http://schemas.openxmlformats.org/officeDocument/2006/relationships/hyperlink" Target="https://pubmed.ncbi.nlm.nih.gov/26187120" TargetMode="External"/><Relationship Id="rId346" Type="http://schemas.openxmlformats.org/officeDocument/2006/relationships/hyperlink" Target="https://europepmc.org/abstract/MED/28083870" TargetMode="External"/><Relationship Id="rId553" Type="http://schemas.openxmlformats.org/officeDocument/2006/relationships/hyperlink" Target="https://pubmed.ncbi.nlm.nih.gov/15857455" TargetMode="External"/><Relationship Id="rId760" Type="http://schemas.openxmlformats.org/officeDocument/2006/relationships/hyperlink" Target="https://europepmc.org/abstract/MED/35315540" TargetMode="External"/><Relationship Id="rId1183" Type="http://schemas.openxmlformats.org/officeDocument/2006/relationships/hyperlink" Target="https://linkinghub.elsevier.com/retrieve/pii/S1084-2756(00)90020-4" TargetMode="External"/><Relationship Id="rId1390" Type="http://schemas.openxmlformats.org/officeDocument/2006/relationships/hyperlink" Target="https://academic.oup.com/bjd/article-lookup/doi/10.1093/bjd/ljad282" TargetMode="External"/><Relationship Id="rId2027" Type="http://schemas.openxmlformats.org/officeDocument/2006/relationships/hyperlink" Target="https://linkinghub.elsevier.com/retrieve/pii/S2452-3186(16)30037-X" TargetMode="External"/><Relationship Id="rId2234" Type="http://schemas.openxmlformats.org/officeDocument/2006/relationships/hyperlink" Target="https://pubmed.ncbi.nlm.nih.gov/7756137" TargetMode="External"/><Relationship Id="rId2441" Type="http://schemas.openxmlformats.org/officeDocument/2006/relationships/hyperlink" Target="https://academic.oup.com/ced/article-lookup/doi/10.1111/j.1365-2230.2006.02210.x" TargetMode="External"/><Relationship Id="rId206" Type="http://schemas.openxmlformats.org/officeDocument/2006/relationships/hyperlink" Target="https://onlinelibrary.wiley.com/doi/10.1111/j.1365-4632.2006.02879.x" TargetMode="External"/><Relationship Id="rId413" Type="http://schemas.openxmlformats.org/officeDocument/2006/relationships/hyperlink" Target="https://pubmed.ncbi.nlm.nih.gov/8605137" TargetMode="External"/><Relationship Id="rId1043" Type="http://schemas.openxmlformats.org/officeDocument/2006/relationships/hyperlink" Target="https://pubmed.ncbi.nlm.nih.gov/28512856" TargetMode="External"/><Relationship Id="rId4199" Type="http://schemas.openxmlformats.org/officeDocument/2006/relationships/hyperlink" Target="https://www.atsjournals.org/doi/10.1164/rccm.202211-2130LE?url_ver=Z39.88-2003&amp;rfr_id=ori:rid:crossref.org&amp;rfr_dat=cr_pub%20%200pubmed" TargetMode="External"/><Relationship Id="rId620" Type="http://schemas.openxmlformats.org/officeDocument/2006/relationships/hyperlink" Target="https://pubmed.ncbi.nlm.nih.gov/9817234" TargetMode="External"/><Relationship Id="rId1250" Type="http://schemas.openxmlformats.org/officeDocument/2006/relationships/hyperlink" Target="https://pubmed.ncbi.nlm.nih.gov/30126807" TargetMode="External"/><Relationship Id="rId2301" Type="http://schemas.openxmlformats.org/officeDocument/2006/relationships/hyperlink" Target="https://pubmed.ncbi.nlm.nih.gov/36745562" TargetMode="External"/><Relationship Id="rId4059" Type="http://schemas.openxmlformats.org/officeDocument/2006/relationships/hyperlink" Target="https://europepmc.org/abstract/MED/36479270" TargetMode="External"/><Relationship Id="rId1110" Type="http://schemas.openxmlformats.org/officeDocument/2006/relationships/hyperlink" Target="https://pubmed.ncbi.nlm.nih.gov/19635120" TargetMode="External"/><Relationship Id="rId4266" Type="http://schemas.openxmlformats.org/officeDocument/2006/relationships/hyperlink" Target="https://pubmed.ncbi.nlm.nih.gov/34881328" TargetMode="External"/><Relationship Id="rId4473" Type="http://schemas.openxmlformats.org/officeDocument/2006/relationships/hyperlink" Target="https://europepmc.org/abstract/MED/26566461" TargetMode="External"/><Relationship Id="rId4680" Type="http://schemas.openxmlformats.org/officeDocument/2006/relationships/hyperlink" Target="https://onlinelibrary.wiley.com/doi/10.1111/j.1398-9995.2005.00851.x" TargetMode="External"/><Relationship Id="rId1927" Type="http://schemas.openxmlformats.org/officeDocument/2006/relationships/hyperlink" Target="https://europepmc.org/abstract/MED/32944566" TargetMode="External"/><Relationship Id="rId3075" Type="http://schemas.openxmlformats.org/officeDocument/2006/relationships/hyperlink" Target="https://onlinelibrary.wiley.com/doi/10.1111/j.1600-0625.2011.01412.x" TargetMode="External"/><Relationship Id="rId3282" Type="http://schemas.openxmlformats.org/officeDocument/2006/relationships/hyperlink" Target="https://pubmed.ncbi.nlm.nih.gov/34838594" TargetMode="External"/><Relationship Id="rId4126" Type="http://schemas.openxmlformats.org/officeDocument/2006/relationships/hyperlink" Target="https://pubmed.ncbi.nlm.nih.gov/30171696" TargetMode="External"/><Relationship Id="rId4333" Type="http://schemas.openxmlformats.org/officeDocument/2006/relationships/hyperlink" Target="https://www.clinicalkey.com/content/playBy/pii?v=S2352-3964(19)30476-1" TargetMode="External"/><Relationship Id="rId4540" Type="http://schemas.openxmlformats.org/officeDocument/2006/relationships/hyperlink" Target="https://pubmed.ncbi.nlm.nih.gov/23121771" TargetMode="External"/><Relationship Id="rId2091" Type="http://schemas.openxmlformats.org/officeDocument/2006/relationships/hyperlink" Target="https://linkinghub.elsevier.com/retrieve/pii/00006396-201111000-00004" TargetMode="External"/><Relationship Id="rId3142" Type="http://schemas.openxmlformats.org/officeDocument/2006/relationships/hyperlink" Target="https://pubmed.ncbi.nlm.nih.gov/15140968" TargetMode="External"/><Relationship Id="rId4400" Type="http://schemas.openxmlformats.org/officeDocument/2006/relationships/hyperlink" Target="https://pubmed.ncbi.nlm.nih.gov/29221963" TargetMode="External"/><Relationship Id="rId270" Type="http://schemas.openxmlformats.org/officeDocument/2006/relationships/hyperlink" Target="https://eje.bioscientifica.com/doi/10.1530/EJE-22-0287" TargetMode="External"/><Relationship Id="rId3002" Type="http://schemas.openxmlformats.org/officeDocument/2006/relationships/hyperlink" Target="https://pubmed.ncbi.nlm.nih.gov/27670592" TargetMode="External"/><Relationship Id="rId130" Type="http://schemas.openxmlformats.org/officeDocument/2006/relationships/hyperlink" Target="https://academic.oup.com/bjd/article-lookup/doi/10.1111/bjd.14689" TargetMode="External"/><Relationship Id="rId3959" Type="http://schemas.openxmlformats.org/officeDocument/2006/relationships/hyperlink" Target="https://pubmed.ncbi.nlm.nih.gov/27473640" TargetMode="External"/><Relationship Id="rId5174" Type="http://schemas.openxmlformats.org/officeDocument/2006/relationships/hyperlink" Target="https://europepmc.org/abstract/MED/32603359" TargetMode="External"/><Relationship Id="rId2768" Type="http://schemas.openxmlformats.org/officeDocument/2006/relationships/hyperlink" Target="https://pubmed.ncbi.nlm.nih.gov/39228713" TargetMode="External"/><Relationship Id="rId2975" Type="http://schemas.openxmlformats.org/officeDocument/2006/relationships/hyperlink" Target="https://www.ncbi.nlm.nih.gov/pmc/articles/pmid/29140541/" TargetMode="External"/><Relationship Id="rId3819" Type="http://schemas.openxmlformats.org/officeDocument/2006/relationships/hyperlink" Target="https://pubmed.ncbi.nlm.nih.gov/30720903" TargetMode="External"/><Relationship Id="rId5034" Type="http://schemas.openxmlformats.org/officeDocument/2006/relationships/hyperlink" Target="https://pubmed.ncbi.nlm.nih.gov/27898078" TargetMode="External"/><Relationship Id="rId947" Type="http://schemas.openxmlformats.org/officeDocument/2006/relationships/hyperlink" Target="https://pubmed.ncbi.nlm.nih.gov/33740280" TargetMode="External"/><Relationship Id="rId1577" Type="http://schemas.openxmlformats.org/officeDocument/2006/relationships/hyperlink" Target="https://academic.oup.com/bjd/article-lookup/doi/10.1111/bjd.14276" TargetMode="External"/><Relationship Id="rId1784" Type="http://schemas.openxmlformats.org/officeDocument/2006/relationships/hyperlink" Target="https://pubmed.ncbi.nlm.nih.gov/38287817" TargetMode="External"/><Relationship Id="rId1991" Type="http://schemas.openxmlformats.org/officeDocument/2006/relationships/hyperlink" Target="https://academic.oup.com/bjd/article-lookup/doi/10.1111/bjd.15173" TargetMode="External"/><Relationship Id="rId2628" Type="http://schemas.openxmlformats.org/officeDocument/2006/relationships/hyperlink" Target="https://europepmc.org/abstract/MED/37799373" TargetMode="External"/><Relationship Id="rId2835" Type="http://schemas.openxmlformats.org/officeDocument/2006/relationships/hyperlink" Target="https://jbiomedsci.biomedcentral.com/articles/10.1186/s12929-022-00833-y" TargetMode="External"/><Relationship Id="rId4190" Type="http://schemas.openxmlformats.org/officeDocument/2006/relationships/hyperlink" Target="https://pubmed.ncbi.nlm.nih.gov/37171821" TargetMode="External"/><Relationship Id="rId5241" Type="http://schemas.openxmlformats.org/officeDocument/2006/relationships/hyperlink" Target="https://linkinghub.elsevier.com/retrieve/pii/S0021-9258(19)58208-4" TargetMode="External"/><Relationship Id="rId76" Type="http://schemas.openxmlformats.org/officeDocument/2006/relationships/hyperlink" Target="https://academic.oup.com/ced/article-lookup/doi/10.1111/ced.14200" TargetMode="External"/><Relationship Id="rId807" Type="http://schemas.openxmlformats.org/officeDocument/2006/relationships/hyperlink" Target="https://pubmed.ncbi.nlm.nih.gov/32994206" TargetMode="External"/><Relationship Id="rId1437" Type="http://schemas.openxmlformats.org/officeDocument/2006/relationships/hyperlink" Target="https://pubmed.ncbi.nlm.nih.gov/39009427" TargetMode="External"/><Relationship Id="rId1644" Type="http://schemas.openxmlformats.org/officeDocument/2006/relationships/hyperlink" Target="https://pubmed.ncbi.nlm.nih.gov/33977561" TargetMode="External"/><Relationship Id="rId1851" Type="http://schemas.openxmlformats.org/officeDocument/2006/relationships/hyperlink" Target="https://www.clinicalkey.com/content/playBy/pii?v=S1044-579X(20)30158-9" TargetMode="External"/><Relationship Id="rId2902" Type="http://schemas.openxmlformats.org/officeDocument/2006/relationships/hyperlink" Target="https://pubmed.ncbi.nlm.nih.gov/33348245" TargetMode="External"/><Relationship Id="rId4050" Type="http://schemas.openxmlformats.org/officeDocument/2006/relationships/hyperlink" Target="https://pubmed.ncbi.nlm.nih.gov/37903071" TargetMode="External"/><Relationship Id="rId5101" Type="http://schemas.openxmlformats.org/officeDocument/2006/relationships/hyperlink" Target="https://pubmed.ncbi.nlm.nih.gov/16116312" TargetMode="External"/><Relationship Id="rId1504" Type="http://schemas.openxmlformats.org/officeDocument/2006/relationships/hyperlink" Target="https://academic.oup.com/ced/article-lookup/doi/10.1111/j.1365-2230.2005.02059.x" TargetMode="External"/><Relationship Id="rId1711" Type="http://schemas.openxmlformats.org/officeDocument/2006/relationships/hyperlink" Target="https://academic.oup.com/bjd/article-lookup/doi/10.1111/bjd.14773" TargetMode="External"/><Relationship Id="rId4867" Type="http://schemas.openxmlformats.org/officeDocument/2006/relationships/hyperlink" Target="https://pubmed.ncbi.nlm.nih.gov/30982946" TargetMode="External"/><Relationship Id="rId3469" Type="http://schemas.openxmlformats.org/officeDocument/2006/relationships/hyperlink" Target="https://europepmc.org/abstract/MED/22195034" TargetMode="External"/><Relationship Id="rId3676" Type="http://schemas.openxmlformats.org/officeDocument/2006/relationships/hyperlink" Target="https://europepmc.org/abstract/MED/34712052" TargetMode="External"/><Relationship Id="rId597" Type="http://schemas.openxmlformats.org/officeDocument/2006/relationships/hyperlink" Target="https://pubmed.ncbi.nlm.nih.gov/10445687" TargetMode="External"/><Relationship Id="rId2278" Type="http://schemas.openxmlformats.org/officeDocument/2006/relationships/hyperlink" Target="https://onlinelibrary.wiley.com/doi/10.1111/jan.16070" TargetMode="External"/><Relationship Id="rId2485" Type="http://schemas.openxmlformats.org/officeDocument/2006/relationships/hyperlink" Target="https://academic.oup.com/bjd/article-lookup/doi/10.1111/bjd.19615" TargetMode="External"/><Relationship Id="rId3329" Type="http://schemas.openxmlformats.org/officeDocument/2006/relationships/hyperlink" Target="https://www.clinicalkey.com/content/playBy/pii?v=S0091-6749(18)31201-6" TargetMode="External"/><Relationship Id="rId3883" Type="http://schemas.openxmlformats.org/officeDocument/2006/relationships/hyperlink" Target="https://pubmed.ncbi.nlm.nih.gov/22197932" TargetMode="External"/><Relationship Id="rId4727" Type="http://schemas.openxmlformats.org/officeDocument/2006/relationships/hyperlink" Target="https://onlinelibrary.wiley.com/resolve/openurl?genre=article&amp;sid=nlm:pubmed&amp;issn=0954-7894&amp;date=2002&amp;volume=32&amp;issue=10&amp;spage=1413" TargetMode="External"/><Relationship Id="rId4934" Type="http://schemas.openxmlformats.org/officeDocument/2006/relationships/hyperlink" Target="https://www.clinicalkey.com/content/playBy/pii?v=S0006-3223(11)00125-9" TargetMode="External"/><Relationship Id="rId457" Type="http://schemas.openxmlformats.org/officeDocument/2006/relationships/hyperlink" Target="https://academic.oup.com/ced/article-lookup/doi/10.1111/ced.13757" TargetMode="External"/><Relationship Id="rId1087" Type="http://schemas.openxmlformats.org/officeDocument/2006/relationships/hyperlink" Target="https://linkinghub.elsevier.com/retrieve/pii/S0022-202X(15)36102-9" TargetMode="External"/><Relationship Id="rId1294" Type="http://schemas.openxmlformats.org/officeDocument/2006/relationships/hyperlink" Target="https://pubmed.ncbi.nlm.nih.gov/7898522" TargetMode="External"/><Relationship Id="rId2138" Type="http://schemas.openxmlformats.org/officeDocument/2006/relationships/hyperlink" Target="https://pubmed.ncbi.nlm.nih.gov/18347074" TargetMode="External"/><Relationship Id="rId2692" Type="http://schemas.openxmlformats.org/officeDocument/2006/relationships/hyperlink" Target="https://pubmed.ncbi.nlm.nih.gov/22970691" TargetMode="External"/><Relationship Id="rId3536" Type="http://schemas.openxmlformats.org/officeDocument/2006/relationships/hyperlink" Target="https://pubmed.ncbi.nlm.nih.gov/16445784" TargetMode="External"/><Relationship Id="rId3743" Type="http://schemas.openxmlformats.org/officeDocument/2006/relationships/hyperlink" Target="https://pubmed.ncbi.nlm.nih.gov/23608728" TargetMode="External"/><Relationship Id="rId3950" Type="http://schemas.openxmlformats.org/officeDocument/2006/relationships/hyperlink" Target="https://journals.sagepub.com/doi/10.1177/1074248418776261?url_ver=Z39.88-2003&amp;rfr_id=ori:rid:crossref.org&amp;rfr_dat=cr_pub%20%200pubmed" TargetMode="External"/><Relationship Id="rId664" Type="http://schemas.openxmlformats.org/officeDocument/2006/relationships/hyperlink" Target="https://pubmed.ncbi.nlm.nih.gov/8957659" TargetMode="External"/><Relationship Id="rId871" Type="http://schemas.openxmlformats.org/officeDocument/2006/relationships/hyperlink" Target="https://pubmed.ncbi.nlm.nih.gov/26111502" TargetMode="External"/><Relationship Id="rId2345" Type="http://schemas.openxmlformats.org/officeDocument/2006/relationships/hyperlink" Target="https://pubmed.ncbi.nlm.nih.gov/34233978" TargetMode="External"/><Relationship Id="rId2552" Type="http://schemas.openxmlformats.org/officeDocument/2006/relationships/hyperlink" Target="https://pubmed.ncbi.nlm.nih.gov/36805053" TargetMode="External"/><Relationship Id="rId3603" Type="http://schemas.openxmlformats.org/officeDocument/2006/relationships/hyperlink" Target="https://pubmed.ncbi.nlm.nih.gov/38887787" TargetMode="External"/><Relationship Id="rId3810" Type="http://schemas.openxmlformats.org/officeDocument/2006/relationships/hyperlink" Target="https://europepmc.org/abstract/MED/35663143" TargetMode="External"/><Relationship Id="rId317" Type="http://schemas.openxmlformats.org/officeDocument/2006/relationships/hyperlink" Target="https://pubmed.ncbi.nlm.nih.gov/31872050" TargetMode="External"/><Relationship Id="rId524" Type="http://schemas.openxmlformats.org/officeDocument/2006/relationships/hyperlink" Target="https://pubmed.ncbi.nlm.nih.gov/29327459" TargetMode="External"/><Relationship Id="rId731" Type="http://schemas.openxmlformats.org/officeDocument/2006/relationships/hyperlink" Target="https://pubmed.ncbi.nlm.nih.gov/39191441" TargetMode="External"/><Relationship Id="rId1154" Type="http://schemas.openxmlformats.org/officeDocument/2006/relationships/hyperlink" Target="https://pubmed.ncbi.nlm.nih.gov/15982307" TargetMode="External"/><Relationship Id="rId1361" Type="http://schemas.openxmlformats.org/officeDocument/2006/relationships/hyperlink" Target="https://pubmed.ncbi.nlm.nih.gov/31024633" TargetMode="External"/><Relationship Id="rId2205" Type="http://schemas.openxmlformats.org/officeDocument/2006/relationships/hyperlink" Target="https://journals.aai.org/jimmunol/article-lookup/doi/10.4049/jimmunol.166.2.1285" TargetMode="External"/><Relationship Id="rId2412" Type="http://schemas.openxmlformats.org/officeDocument/2006/relationships/hyperlink" Target="https://academic.oup.com/bjd/article-lookup/doi/10.1111/bjd.15130" TargetMode="External"/><Relationship Id="rId1014" Type="http://schemas.openxmlformats.org/officeDocument/2006/relationships/hyperlink" Target="https://academic.oup.com/bjd/article-lookup/doi/10.1111/bjd.18921" TargetMode="External"/><Relationship Id="rId1221" Type="http://schemas.openxmlformats.org/officeDocument/2006/relationships/hyperlink" Target="https://academic.oup.com/bjd/article-lookup/doi/10.1111/j.1365-2133.1987.tb04903.x" TargetMode="External"/><Relationship Id="rId4377" Type="http://schemas.openxmlformats.org/officeDocument/2006/relationships/hyperlink" Target="http://hdl.handle.net/10044/1/54810" TargetMode="External"/><Relationship Id="rId4584" Type="http://schemas.openxmlformats.org/officeDocument/2006/relationships/hyperlink" Target="https://pubmed.ncbi.nlm.nih.gov/20887423" TargetMode="External"/><Relationship Id="rId4791" Type="http://schemas.openxmlformats.org/officeDocument/2006/relationships/hyperlink" Target="https://pubmed.ncbi.nlm.nih.gov/10390378" TargetMode="External"/><Relationship Id="rId3186" Type="http://schemas.openxmlformats.org/officeDocument/2006/relationships/hyperlink" Target="https://pubmed.ncbi.nlm.nih.gov/36878450" TargetMode="External"/><Relationship Id="rId3393" Type="http://schemas.openxmlformats.org/officeDocument/2006/relationships/hyperlink" Target="https://www.clinicalkey.com/content/playBy/pii?v=S0091-6749(15)00787-3" TargetMode="External"/><Relationship Id="rId4237" Type="http://schemas.openxmlformats.org/officeDocument/2006/relationships/hyperlink" Target="https://www.clinicalkey.com/content/playBy/pii?v=S0091-6749(21)02670-1" TargetMode="External"/><Relationship Id="rId4444" Type="http://schemas.openxmlformats.org/officeDocument/2006/relationships/hyperlink" Target="https://pubmed.ncbi.nlm.nih.gov/27512723" TargetMode="External"/><Relationship Id="rId4651" Type="http://schemas.openxmlformats.org/officeDocument/2006/relationships/hyperlink" Target="https://onlinelibrary.wiley.com/doi/10.1111/j.1398-9995.2005.00946.x" TargetMode="External"/><Relationship Id="rId3046" Type="http://schemas.openxmlformats.org/officeDocument/2006/relationships/hyperlink" Target="https://pubmed.ncbi.nlm.nih.gov/24786917" TargetMode="External"/><Relationship Id="rId3253" Type="http://schemas.openxmlformats.org/officeDocument/2006/relationships/hyperlink" Target="https://onlinelibrary.wiley.com/doi/10.1002/ajh.27286" TargetMode="External"/><Relationship Id="rId3460" Type="http://schemas.openxmlformats.org/officeDocument/2006/relationships/hyperlink" Target="https://pubmed.ncbi.nlm.nih.gov/21482601" TargetMode="External"/><Relationship Id="rId4304" Type="http://schemas.openxmlformats.org/officeDocument/2006/relationships/hyperlink" Target="https://pubmed.ncbi.nlm.nih.gov/32338992" TargetMode="External"/><Relationship Id="rId174" Type="http://schemas.openxmlformats.org/officeDocument/2006/relationships/hyperlink" Target="https://academic.oup.com/ced/article-lookup/doi/10.1111/j.1365-2230.2011.04024.x" TargetMode="External"/><Relationship Id="rId381" Type="http://schemas.openxmlformats.org/officeDocument/2006/relationships/hyperlink" Target="https://pubmed.ncbi.nlm.nih.gov/24976116" TargetMode="External"/><Relationship Id="rId2062" Type="http://schemas.openxmlformats.org/officeDocument/2006/relationships/hyperlink" Target="https://pubmed.ncbi.nlm.nih.gov/22915161" TargetMode="External"/><Relationship Id="rId3113" Type="http://schemas.openxmlformats.org/officeDocument/2006/relationships/hyperlink" Target="https://academic.oup.com/bjd/article-lookup/doi/10.1111/j.1365-2133.2007.07879.x" TargetMode="External"/><Relationship Id="rId4511" Type="http://schemas.openxmlformats.org/officeDocument/2006/relationships/hyperlink" Target="https://europepmc.org/abstract/MED/24410781" TargetMode="External"/><Relationship Id="rId241" Type="http://schemas.openxmlformats.org/officeDocument/2006/relationships/hyperlink" Target="https://pubmed.ncbi.nlm.nih.gov/8274964" TargetMode="External"/><Relationship Id="rId3320" Type="http://schemas.openxmlformats.org/officeDocument/2006/relationships/hyperlink" Target="https://pubmed.ncbi.nlm.nih.gov/32337019" TargetMode="External"/><Relationship Id="rId5078" Type="http://schemas.openxmlformats.org/officeDocument/2006/relationships/hyperlink" Target="https://pubmed.ncbi.nlm.nih.gov/16722861" TargetMode="External"/><Relationship Id="rId2879" Type="http://schemas.openxmlformats.org/officeDocument/2006/relationships/hyperlink" Target="https://europepmc.org/abstract/MED/34729569" TargetMode="External"/><Relationship Id="rId5285" Type="http://schemas.openxmlformats.org/officeDocument/2006/relationships/hyperlink" Target="https://europepmc.org/abstract/MED/35327667" TargetMode="External"/><Relationship Id="rId101" Type="http://schemas.openxmlformats.org/officeDocument/2006/relationships/hyperlink" Target="https://pubmed.ncbi.nlm.nih.gov/30729171" TargetMode="External"/><Relationship Id="rId1688" Type="http://schemas.openxmlformats.org/officeDocument/2006/relationships/hyperlink" Target="https://pubmed.ncbi.nlm.nih.gov/29672835" TargetMode="External"/><Relationship Id="rId1895" Type="http://schemas.openxmlformats.org/officeDocument/2006/relationships/hyperlink" Target="https://europepmc.org/abstract/MED/33675531" TargetMode="External"/><Relationship Id="rId2739" Type="http://schemas.openxmlformats.org/officeDocument/2006/relationships/hyperlink" Target="https://academic.oup.com/bjd/article-lookup/doi/10.1093/bjd/ljae228" TargetMode="External"/><Relationship Id="rId2946" Type="http://schemas.openxmlformats.org/officeDocument/2006/relationships/hyperlink" Target="https://pubmed.ncbi.nlm.nih.gov/33193332" TargetMode="External"/><Relationship Id="rId4094" Type="http://schemas.openxmlformats.org/officeDocument/2006/relationships/hyperlink" Target="https://pubmed.ncbi.nlm.nih.gov/27868221" TargetMode="External"/><Relationship Id="rId5145" Type="http://schemas.openxmlformats.org/officeDocument/2006/relationships/hyperlink" Target="https://pubmed.ncbi.nlm.nih.gov/18823403" TargetMode="External"/><Relationship Id="rId918" Type="http://schemas.openxmlformats.org/officeDocument/2006/relationships/hyperlink" Target="https://europepmc.org/abstract/MED/16179713" TargetMode="External"/><Relationship Id="rId1548" Type="http://schemas.openxmlformats.org/officeDocument/2006/relationships/hyperlink" Target="https://pubmed.ncbi.nlm.nih.gov/34564854" TargetMode="External"/><Relationship Id="rId1755" Type="http://schemas.openxmlformats.org/officeDocument/2006/relationships/hyperlink" Target="https://www.clinicalkey.com/content/playBy/pii?v=S0091-6749(24)00782-6" TargetMode="External"/><Relationship Id="rId4161" Type="http://schemas.openxmlformats.org/officeDocument/2006/relationships/hyperlink" Target="https://europepmc.org/abstract/MED/38359101" TargetMode="External"/><Relationship Id="rId5005" Type="http://schemas.openxmlformats.org/officeDocument/2006/relationships/hyperlink" Target="https://pubmed.ncbi.nlm.nih.gov/32603359" TargetMode="External"/><Relationship Id="rId5212" Type="http://schemas.openxmlformats.org/officeDocument/2006/relationships/hyperlink" Target="https://europepmc.org/abstract/MED/31525280" TargetMode="External"/><Relationship Id="rId1408" Type="http://schemas.openxmlformats.org/officeDocument/2006/relationships/hyperlink" Target="https://academic.oup.com/bjd/article-lookup/doi/10.1111/bjd.16331" TargetMode="External"/><Relationship Id="rId1962" Type="http://schemas.openxmlformats.org/officeDocument/2006/relationships/hyperlink" Target="https://pubmed.ncbi.nlm.nih.gov/31275848" TargetMode="External"/><Relationship Id="rId2806" Type="http://schemas.openxmlformats.org/officeDocument/2006/relationships/hyperlink" Target="https://pubmed.ncbi.nlm.nih.gov/37338870" TargetMode="External"/><Relationship Id="rId4021" Type="http://schemas.openxmlformats.org/officeDocument/2006/relationships/hyperlink" Target="https://pubmed.ncbi.nlm.nih.gov/15452737" TargetMode="External"/><Relationship Id="rId47" Type="http://schemas.openxmlformats.org/officeDocument/2006/relationships/hyperlink" Target="https://pubmed.ncbi.nlm.nih.gov/35948238" TargetMode="External"/><Relationship Id="rId1615" Type="http://schemas.openxmlformats.org/officeDocument/2006/relationships/hyperlink" Target="https://onlinelibrary.wiley.com/doi/10.1111/j.1365-4632.2006.03068.x" TargetMode="External"/><Relationship Id="rId1822" Type="http://schemas.openxmlformats.org/officeDocument/2006/relationships/hyperlink" Target="https://pubmed.ncbi.nlm.nih.gov/38022501" TargetMode="External"/><Relationship Id="rId4978" Type="http://schemas.openxmlformats.org/officeDocument/2006/relationships/hyperlink" Target="https://pubmed.ncbi.nlm.nih.gov/32856959" TargetMode="External"/><Relationship Id="rId3787" Type="http://schemas.openxmlformats.org/officeDocument/2006/relationships/hyperlink" Target="https://pubmed.ncbi.nlm.nih.gov/36223090" TargetMode="External"/><Relationship Id="rId3994" Type="http://schemas.openxmlformats.org/officeDocument/2006/relationships/hyperlink" Target="https://www.clinicalkey.com/content/playBy/pii?v=S1098-3015(11)01398-2" TargetMode="External"/><Relationship Id="rId4838" Type="http://schemas.openxmlformats.org/officeDocument/2006/relationships/hyperlink" Target="https://pubmed.ncbi.nlm.nih.gov/8804930" TargetMode="External"/><Relationship Id="rId2389" Type="http://schemas.openxmlformats.org/officeDocument/2006/relationships/hyperlink" Target="https://pubmed.ncbi.nlm.nih.gov/30858335" TargetMode="External"/><Relationship Id="rId2596" Type="http://schemas.openxmlformats.org/officeDocument/2006/relationships/hyperlink" Target="https://pubmed.ncbi.nlm.nih.gov/28940289" TargetMode="External"/><Relationship Id="rId3647" Type="http://schemas.openxmlformats.org/officeDocument/2006/relationships/hyperlink" Target="https://pubmed.ncbi.nlm.nih.gov/35123103" TargetMode="External"/><Relationship Id="rId3854" Type="http://schemas.openxmlformats.org/officeDocument/2006/relationships/hyperlink" Target="https://onlinelibrary.wiley.com/doi/10.1111/all.14162" TargetMode="External"/><Relationship Id="rId4905" Type="http://schemas.openxmlformats.org/officeDocument/2006/relationships/hyperlink" Target="https://pubmed.ncbi.nlm.nih.gov/32713511" TargetMode="External"/><Relationship Id="rId568" Type="http://schemas.openxmlformats.org/officeDocument/2006/relationships/hyperlink" Target="https://onlinelibrary.wiley.com/resolve/openurl?genre=article&amp;sid=nlm:pubmed&amp;issn=0105-1873&amp;date=2002&amp;volume=47&amp;issue=4&amp;spage=238" TargetMode="External"/><Relationship Id="rId775" Type="http://schemas.openxmlformats.org/officeDocument/2006/relationships/hyperlink" Target="https://pubmed.ncbi.nlm.nih.gov/35165089" TargetMode="External"/><Relationship Id="rId982" Type="http://schemas.openxmlformats.org/officeDocument/2006/relationships/hyperlink" Target="https://academic.oup.com/ced/article-lookup/doi/10.1093/ced/llad372" TargetMode="External"/><Relationship Id="rId1198" Type="http://schemas.openxmlformats.org/officeDocument/2006/relationships/hyperlink" Target="https://pubmed.ncbi.nlm.nih.gov/7888964" TargetMode="External"/><Relationship Id="rId2249" Type="http://schemas.openxmlformats.org/officeDocument/2006/relationships/hyperlink" Target="https://pubmed.ncbi.nlm.nih.gov/38631722" TargetMode="External"/><Relationship Id="rId2456" Type="http://schemas.openxmlformats.org/officeDocument/2006/relationships/hyperlink" Target="https://pubmed.ncbi.nlm.nih.gov/38168053" TargetMode="External"/><Relationship Id="rId2663" Type="http://schemas.openxmlformats.org/officeDocument/2006/relationships/hyperlink" Target="https://www.magonlinelibrary.com/doi/10.12968/bjon.2018.27.3.152?url_ver=Z39.88-2003&amp;rfr_id=ori:rid:crossref.org&amp;rfr_dat=cr_pub%20%200pubmed" TargetMode="External"/><Relationship Id="rId2870" Type="http://schemas.openxmlformats.org/officeDocument/2006/relationships/hyperlink" Target="https://pubmed.ncbi.nlm.nih.gov/35359602" TargetMode="External"/><Relationship Id="rId3507" Type="http://schemas.openxmlformats.org/officeDocument/2006/relationships/hyperlink" Target="https://journals.lww.com/00001432-200806000-00002" TargetMode="External"/><Relationship Id="rId3714" Type="http://schemas.openxmlformats.org/officeDocument/2006/relationships/hyperlink" Target="https://onlinelibrary.wiley.com/doi/10.1111/cea.13111" TargetMode="External"/><Relationship Id="rId3921" Type="http://schemas.openxmlformats.org/officeDocument/2006/relationships/hyperlink" Target="https://pubmed.ncbi.nlm.nih.gov/32470158" TargetMode="External"/><Relationship Id="rId428" Type="http://schemas.openxmlformats.org/officeDocument/2006/relationships/hyperlink" Target="https://pubmed.ncbi.nlm.nih.gov/36127813" TargetMode="External"/><Relationship Id="rId635" Type="http://schemas.openxmlformats.org/officeDocument/2006/relationships/hyperlink" Target="https://onlinelibrary.wiley.com/resolve/openurl?genre=article&amp;sid=nlm:pubmed&amp;issn=0105-1873&amp;date=1998&amp;volume=38&amp;issue=3&amp;spage=164" TargetMode="External"/><Relationship Id="rId842" Type="http://schemas.openxmlformats.org/officeDocument/2006/relationships/hyperlink" Target="https://europepmc.org/abstract/MED/29592930" TargetMode="External"/><Relationship Id="rId1058" Type="http://schemas.openxmlformats.org/officeDocument/2006/relationships/hyperlink" Target="https://europepmc.org/abstract/MED/27003302" TargetMode="External"/><Relationship Id="rId1265" Type="http://schemas.openxmlformats.org/officeDocument/2006/relationships/hyperlink" Target="https://onlinelibrary.wiley.com/doi/10.1111/pde.12799" TargetMode="External"/><Relationship Id="rId1472" Type="http://schemas.openxmlformats.org/officeDocument/2006/relationships/hyperlink" Target="https://academic.oup.com/bjd/article-lookup/doi/10.1093/bjd/ljae363" TargetMode="External"/><Relationship Id="rId2109" Type="http://schemas.openxmlformats.org/officeDocument/2006/relationships/hyperlink" Target="https://europepmc.org/abstract/MED/21245842" TargetMode="External"/><Relationship Id="rId2316" Type="http://schemas.openxmlformats.org/officeDocument/2006/relationships/hyperlink" Target="https://onlinelibrary.wiley.com/doi/10.1111/cea.14179" TargetMode="External"/><Relationship Id="rId2523" Type="http://schemas.openxmlformats.org/officeDocument/2006/relationships/hyperlink" Target="https://europepmc.org/abstract/MED/26364644" TargetMode="External"/><Relationship Id="rId2730" Type="http://schemas.openxmlformats.org/officeDocument/2006/relationships/hyperlink" Target="https://pubmed.ncbi.nlm.nih.gov/8842275" TargetMode="External"/><Relationship Id="rId702" Type="http://schemas.openxmlformats.org/officeDocument/2006/relationships/hyperlink" Target="https://europepmc.org/abstract/MED/33098712" TargetMode="External"/><Relationship Id="rId1125" Type="http://schemas.openxmlformats.org/officeDocument/2006/relationships/hyperlink" Target="https://link.springer.com/article/10.1007/s00467-007-0526-y" TargetMode="External"/><Relationship Id="rId1332" Type="http://schemas.openxmlformats.org/officeDocument/2006/relationships/hyperlink" Target="https://onlinelibrary.wiley.com/resolve/openurl?genre=article&amp;sid=nlm:pubmed&amp;issn=0736-8046&amp;date=1987&amp;volume=4&amp;issue=4&amp;spage=336" TargetMode="External"/><Relationship Id="rId4488" Type="http://schemas.openxmlformats.org/officeDocument/2006/relationships/hyperlink" Target="https://pubmed.ncbi.nlm.nih.gov/25061921" TargetMode="External"/><Relationship Id="rId4695" Type="http://schemas.openxmlformats.org/officeDocument/2006/relationships/hyperlink" Target="https://linkinghub.elsevier.com/retrieve/pii/S1471-4418(04)00035-0" TargetMode="External"/><Relationship Id="rId3297" Type="http://schemas.openxmlformats.org/officeDocument/2006/relationships/hyperlink" Target="https://www.clinicalkey.com/content/playBy/pii?v=S0091-6749(20)31335-X" TargetMode="External"/><Relationship Id="rId4348" Type="http://schemas.openxmlformats.org/officeDocument/2006/relationships/hyperlink" Target="https://pubmed.ncbi.nlm.nih.gov/30312503" TargetMode="External"/><Relationship Id="rId3157" Type="http://schemas.openxmlformats.org/officeDocument/2006/relationships/hyperlink" Target="https://linkinghub.elsevier.com/retrieve/pii/S0022175902001941" TargetMode="External"/><Relationship Id="rId4555" Type="http://schemas.openxmlformats.org/officeDocument/2006/relationships/hyperlink" Target="https://onlinelibrary.wiley.com/doi/10.1111/j.1398-9995.2011.02770.x" TargetMode="External"/><Relationship Id="rId4762" Type="http://schemas.openxmlformats.org/officeDocument/2006/relationships/hyperlink" Target="https://onlinelibrary.wiley.com/resolve/openurl?genre=article&amp;sid=nlm:pubmed&amp;issn=0105-4538&amp;date=2001&amp;volume=56&amp;issue=8&amp;spage=705" TargetMode="External"/><Relationship Id="rId285" Type="http://schemas.openxmlformats.org/officeDocument/2006/relationships/hyperlink" Target="https://pubmed.ncbi.nlm.nih.gov/33207021" TargetMode="External"/><Relationship Id="rId3364" Type="http://schemas.openxmlformats.org/officeDocument/2006/relationships/hyperlink" Target="https://pubmed.ncbi.nlm.nih.gov/27554822" TargetMode="External"/><Relationship Id="rId3571" Type="http://schemas.openxmlformats.org/officeDocument/2006/relationships/hyperlink" Target="https://www.ncbi.nlm.nih.gov/pmc/articles/pmid/11529907/" TargetMode="External"/><Relationship Id="rId4208" Type="http://schemas.openxmlformats.org/officeDocument/2006/relationships/hyperlink" Target="https://pubmed.ncbi.nlm.nih.gov/36435180" TargetMode="External"/><Relationship Id="rId4415" Type="http://schemas.openxmlformats.org/officeDocument/2006/relationships/hyperlink" Target="https://www.clinicalkey.com/content/playBy/pii?v=S0091-6749(16)31345-8" TargetMode="External"/><Relationship Id="rId4622" Type="http://schemas.openxmlformats.org/officeDocument/2006/relationships/hyperlink" Target="https://pubmed.ncbi.nlm.nih.gov/17326711" TargetMode="External"/><Relationship Id="rId492" Type="http://schemas.openxmlformats.org/officeDocument/2006/relationships/hyperlink" Target="https://pubmed.ncbi.nlm.nih.gov/18384557" TargetMode="External"/><Relationship Id="rId2173" Type="http://schemas.openxmlformats.org/officeDocument/2006/relationships/hyperlink" Target="https://pubmed.ncbi.nlm.nih.gov/15740597" TargetMode="External"/><Relationship Id="rId2380" Type="http://schemas.openxmlformats.org/officeDocument/2006/relationships/hyperlink" Target="https://www.clinicalkey.com/content/playBy/pii?v=S0965-2299(19)31775-3" TargetMode="External"/><Relationship Id="rId3017" Type="http://schemas.openxmlformats.org/officeDocument/2006/relationships/hyperlink" Target="https://www.clinicalkey.com/content/playBy/pii?v=S0091-6749(15)01022-2" TargetMode="External"/><Relationship Id="rId3224" Type="http://schemas.openxmlformats.org/officeDocument/2006/relationships/hyperlink" Target="https://pubmed.ncbi.nlm.nih.gov/28864846" TargetMode="External"/><Relationship Id="rId3431" Type="http://schemas.openxmlformats.org/officeDocument/2006/relationships/hyperlink" Target="https://www.clinicalkey.com/content/playBy/pii?v=S1091-8531(13)00098-0" TargetMode="External"/><Relationship Id="rId145" Type="http://schemas.openxmlformats.org/officeDocument/2006/relationships/hyperlink" Target="https://pubmed.ncbi.nlm.nih.gov/24585617" TargetMode="External"/><Relationship Id="rId352" Type="http://schemas.openxmlformats.org/officeDocument/2006/relationships/hyperlink" Target="https://europepmc.org/abstract/MED/27273472" TargetMode="External"/><Relationship Id="rId2033" Type="http://schemas.openxmlformats.org/officeDocument/2006/relationships/hyperlink" Target="https://linkinghub.elsevier.com/retrieve/pii/S0022-202X(15)39006-0" TargetMode="External"/><Relationship Id="rId2240" Type="http://schemas.openxmlformats.org/officeDocument/2006/relationships/hyperlink" Target="https://europepmc.org/abstract/MED/1458105" TargetMode="External"/><Relationship Id="rId5189" Type="http://schemas.openxmlformats.org/officeDocument/2006/relationships/hyperlink" Target="https://www.clinicalkey.com/content/playBy/pii?v=S0002-9149(18)31856-3" TargetMode="External"/><Relationship Id="rId212" Type="http://schemas.openxmlformats.org/officeDocument/2006/relationships/hyperlink" Target="https://www.tandfonline.com/doi/full/10.1080/01405110500527631" TargetMode="External"/><Relationship Id="rId1799" Type="http://schemas.openxmlformats.org/officeDocument/2006/relationships/hyperlink" Target="https://www.tandfonline.com/doi/full/10.1080/09546634.2023.2201364" TargetMode="External"/><Relationship Id="rId2100" Type="http://schemas.openxmlformats.org/officeDocument/2006/relationships/hyperlink" Target="https://pubmed.ncbi.nlm.nih.gov/21767767" TargetMode="External"/><Relationship Id="rId5049" Type="http://schemas.openxmlformats.org/officeDocument/2006/relationships/hyperlink" Target="https://pubmed.ncbi.nlm.nih.gov/31525280" TargetMode="External"/><Relationship Id="rId5256" Type="http://schemas.openxmlformats.org/officeDocument/2006/relationships/hyperlink" Target="https://www.pnas.org/doi/10.1073/pnas.0701910104?url_ver=Z39.88-2003&amp;rfr_id=ori:rid:crossref.org&amp;rfr_dat=cr_pub%20%200pubmed" TargetMode="External"/><Relationship Id="rId4065" Type="http://schemas.openxmlformats.org/officeDocument/2006/relationships/hyperlink" Target="https://europepmc.org/abstract/MED/35763379" TargetMode="External"/><Relationship Id="rId4272" Type="http://schemas.openxmlformats.org/officeDocument/2006/relationships/hyperlink" Target="https://pubmed.ncbi.nlm.nih.gov/33655501" TargetMode="External"/><Relationship Id="rId5116" Type="http://schemas.openxmlformats.org/officeDocument/2006/relationships/hyperlink" Target="https://pubmed.ncbi.nlm.nih.gov/8682817" TargetMode="External"/><Relationship Id="rId1659" Type="http://schemas.openxmlformats.org/officeDocument/2006/relationships/hyperlink" Target="https://europepmc.org/abstract/MED/33545739" TargetMode="External"/><Relationship Id="rId1866" Type="http://schemas.openxmlformats.org/officeDocument/2006/relationships/hyperlink" Target="https://pubmed.ncbi.nlm.nih.gov/35665208" TargetMode="External"/><Relationship Id="rId2917" Type="http://schemas.openxmlformats.org/officeDocument/2006/relationships/hyperlink" Target="https://europepmc.org/abstract/MED/34603246" TargetMode="External"/><Relationship Id="rId3081" Type="http://schemas.openxmlformats.org/officeDocument/2006/relationships/hyperlink" Target="https://academic.oup.com/brain/article-lookup/doi/10.1093/brain/awr206" TargetMode="External"/><Relationship Id="rId4132" Type="http://schemas.openxmlformats.org/officeDocument/2006/relationships/hyperlink" Target="https://pubmed.ncbi.nlm.nih.gov/39360773" TargetMode="External"/><Relationship Id="rId1519" Type="http://schemas.openxmlformats.org/officeDocument/2006/relationships/hyperlink" Target="https://pubmed.ncbi.nlm.nih.gov/12621805" TargetMode="External"/><Relationship Id="rId1726" Type="http://schemas.openxmlformats.org/officeDocument/2006/relationships/hyperlink" Target="https://pubmed.ncbi.nlm.nih.gov/25186228" TargetMode="External"/><Relationship Id="rId1933" Type="http://schemas.openxmlformats.org/officeDocument/2006/relationships/hyperlink" Target="https://europepmc.org/abstract/MED/32984059" TargetMode="External"/><Relationship Id="rId18" Type="http://schemas.openxmlformats.org/officeDocument/2006/relationships/hyperlink" Target="https://linkinghub.elsevier.com/retrieve/pii/S0022-202X(23)02515-0" TargetMode="External"/><Relationship Id="rId3898" Type="http://schemas.openxmlformats.org/officeDocument/2006/relationships/hyperlink" Target="https://link.springer.com/article/10.1007/s11845-021-02870-2" TargetMode="External"/><Relationship Id="rId4949" Type="http://schemas.openxmlformats.org/officeDocument/2006/relationships/hyperlink" Target="https://academic.oup.com/bjd/article-lookup/doi/10.1093/bjd/ljae287" TargetMode="External"/><Relationship Id="rId3758" Type="http://schemas.openxmlformats.org/officeDocument/2006/relationships/hyperlink" Target="https://onlinelibrary.wiley.com/doi/10.1111/jdv.20248" TargetMode="External"/><Relationship Id="rId3965" Type="http://schemas.openxmlformats.org/officeDocument/2006/relationships/hyperlink" Target="https://pubmed.ncbi.nlm.nih.gov/27413531" TargetMode="External"/><Relationship Id="rId4809" Type="http://schemas.openxmlformats.org/officeDocument/2006/relationships/hyperlink" Target="https://onlinelibrary.wiley.com/resolve/openurl?genre=article&amp;sid=nlm:pubmed&amp;issn=0105-4538&amp;date=1998&amp;volume=53&amp;issue=12&amp;spage=1213" TargetMode="External"/><Relationship Id="rId679" Type="http://schemas.openxmlformats.org/officeDocument/2006/relationships/hyperlink" Target="https://pubmed.ncbi.nlm.nih.gov/7857857" TargetMode="External"/><Relationship Id="rId886" Type="http://schemas.openxmlformats.org/officeDocument/2006/relationships/hyperlink" Target="https://bmcgeriatr.biomedcentral.com/articles/10.1186/1471-2318-14-133" TargetMode="External"/><Relationship Id="rId2567" Type="http://schemas.openxmlformats.org/officeDocument/2006/relationships/hyperlink" Target="https://europepmc.org/abstract/MED/34221661" TargetMode="External"/><Relationship Id="rId2774" Type="http://schemas.openxmlformats.org/officeDocument/2006/relationships/hyperlink" Target="https://pubmed.ncbi.nlm.nih.gov/38854029" TargetMode="External"/><Relationship Id="rId3618" Type="http://schemas.openxmlformats.org/officeDocument/2006/relationships/hyperlink" Target="https://onlinelibrary.wiley.com/doi/10.1111/all.15902" TargetMode="External"/><Relationship Id="rId5180" Type="http://schemas.openxmlformats.org/officeDocument/2006/relationships/hyperlink" Target="https://europepmc.org/abstract/MED/33963257" TargetMode="External"/><Relationship Id="rId2" Type="http://schemas.openxmlformats.org/officeDocument/2006/relationships/hyperlink" Target="https://academic.oup.com/bjd/article-lookup/doi/10.1093/bjd/ljae369" TargetMode="External"/><Relationship Id="rId539" Type="http://schemas.openxmlformats.org/officeDocument/2006/relationships/hyperlink" Target="https://pubmed.ncbi.nlm.nih.gov/22320672" TargetMode="External"/><Relationship Id="rId746" Type="http://schemas.openxmlformats.org/officeDocument/2006/relationships/hyperlink" Target="https://europepmc.org/abstract/MED/38154929" TargetMode="External"/><Relationship Id="rId1169" Type="http://schemas.openxmlformats.org/officeDocument/2006/relationships/hyperlink" Target="https://linkinghub.elsevier.com/retrieve/pii/S0022-202X(15)30622-9" TargetMode="External"/><Relationship Id="rId1376" Type="http://schemas.openxmlformats.org/officeDocument/2006/relationships/hyperlink" Target="https://www.tandfonline.com/doi/full/10.3109/09546634.2012.713460" TargetMode="External"/><Relationship Id="rId1583" Type="http://schemas.openxmlformats.org/officeDocument/2006/relationships/hyperlink" Target="https://academic.oup.com/ced/article-lookup/doi/10.1111/ced.12015" TargetMode="External"/><Relationship Id="rId2427" Type="http://schemas.openxmlformats.org/officeDocument/2006/relationships/hyperlink" Target="https://pubmed.ncbi.nlm.nih.gov/25879207" TargetMode="External"/><Relationship Id="rId2981" Type="http://schemas.openxmlformats.org/officeDocument/2006/relationships/hyperlink" Target="https://bmccancer.biomedcentral.com/articles/10.1186/s12885-018-4262-4" TargetMode="External"/><Relationship Id="rId3825" Type="http://schemas.openxmlformats.org/officeDocument/2006/relationships/hyperlink" Target="https://pubmed.ncbi.nlm.nih.gov/28250838" TargetMode="External"/><Relationship Id="rId5040" Type="http://schemas.openxmlformats.org/officeDocument/2006/relationships/hyperlink" Target="https://pubmed.ncbi.nlm.nih.gov/31523721" TargetMode="External"/><Relationship Id="rId953" Type="http://schemas.openxmlformats.org/officeDocument/2006/relationships/hyperlink" Target="https://pubmed.ncbi.nlm.nih.gov/33363781" TargetMode="External"/><Relationship Id="rId1029" Type="http://schemas.openxmlformats.org/officeDocument/2006/relationships/hyperlink" Target="https://pubmed.ncbi.nlm.nih.gov/29949203" TargetMode="External"/><Relationship Id="rId1236" Type="http://schemas.openxmlformats.org/officeDocument/2006/relationships/hyperlink" Target="https://pubmed.ncbi.nlm.nih.gov/6107573" TargetMode="External"/><Relationship Id="rId1790" Type="http://schemas.openxmlformats.org/officeDocument/2006/relationships/hyperlink" Target="https://pubmed.ncbi.nlm.nih.gov/38468751" TargetMode="External"/><Relationship Id="rId2634" Type="http://schemas.openxmlformats.org/officeDocument/2006/relationships/hyperlink" Target="https://europepmc.org/abstract/MED/35577586" TargetMode="External"/><Relationship Id="rId2841" Type="http://schemas.openxmlformats.org/officeDocument/2006/relationships/hyperlink" Target="https://linkinghub.elsevier.com/retrieve/pii/S0166-3542(22)00081-X" TargetMode="External"/><Relationship Id="rId82" Type="http://schemas.openxmlformats.org/officeDocument/2006/relationships/hyperlink" Target="https://academic.oup.com/ced/article-lookup/doi/10.1111/ced.14149" TargetMode="External"/><Relationship Id="rId606" Type="http://schemas.openxmlformats.org/officeDocument/2006/relationships/hyperlink" Target="https://onlinelibrary.wiley.com/resolve/openurl?genre=article&amp;sid=nlm:pubmed&amp;issn=0105-1873&amp;date=1999&amp;volume=40&amp;issue=4&amp;spage=214" TargetMode="External"/><Relationship Id="rId813" Type="http://schemas.openxmlformats.org/officeDocument/2006/relationships/hyperlink" Target="https://pubmed.ncbi.nlm.nih.gov/32217599" TargetMode="External"/><Relationship Id="rId1443" Type="http://schemas.openxmlformats.org/officeDocument/2006/relationships/hyperlink" Target="https://pubmed.ncbi.nlm.nih.gov/36245551" TargetMode="External"/><Relationship Id="rId1650" Type="http://schemas.openxmlformats.org/officeDocument/2006/relationships/hyperlink" Target="https://pubmed.ncbi.nlm.nih.gov/33393074" TargetMode="External"/><Relationship Id="rId2701" Type="http://schemas.openxmlformats.org/officeDocument/2006/relationships/hyperlink" Target="https://pubmed.ncbi.nlm.nih.gov/17551453" TargetMode="External"/><Relationship Id="rId4599" Type="http://schemas.openxmlformats.org/officeDocument/2006/relationships/hyperlink" Target="https://pubmed.ncbi.nlm.nih.gov/19221611" TargetMode="External"/><Relationship Id="rId1303" Type="http://schemas.openxmlformats.org/officeDocument/2006/relationships/hyperlink" Target="https://pubmed.ncbi.nlm.nih.gov/8149064" TargetMode="External"/><Relationship Id="rId1510" Type="http://schemas.openxmlformats.org/officeDocument/2006/relationships/hyperlink" Target="https://linkinghub.elsevier.com/retrieve/pii/S0378-4274(05)00116-5" TargetMode="External"/><Relationship Id="rId4459" Type="http://schemas.openxmlformats.org/officeDocument/2006/relationships/hyperlink" Target="https://www.clinicalkey.com/content/playBy/pii?v=S2213-2600(15)00196-4" TargetMode="External"/><Relationship Id="rId4666" Type="http://schemas.openxmlformats.org/officeDocument/2006/relationships/hyperlink" Target="https://pubmed.ncbi.nlm.nih.gov/15864079" TargetMode="External"/><Relationship Id="rId4873" Type="http://schemas.openxmlformats.org/officeDocument/2006/relationships/hyperlink" Target="https://pubmed.ncbi.nlm.nih.gov/37590359" TargetMode="External"/><Relationship Id="rId3268" Type="http://schemas.openxmlformats.org/officeDocument/2006/relationships/hyperlink" Target="https://pubmed.ncbi.nlm.nih.gov/36963616" TargetMode="External"/><Relationship Id="rId3475" Type="http://schemas.openxmlformats.org/officeDocument/2006/relationships/hyperlink" Target="https://linkinghub.elsevier.com/retrieve/pii/S0006-4971(20)31189-7" TargetMode="External"/><Relationship Id="rId3682" Type="http://schemas.openxmlformats.org/officeDocument/2006/relationships/hyperlink" Target="http://hdl.handle.net/10261/217264" TargetMode="External"/><Relationship Id="rId4319" Type="http://schemas.openxmlformats.org/officeDocument/2006/relationships/hyperlink" Target="http://erj.ersjournals.com/cgi/pmidlookup?view=long&amp;pmid=31558662" TargetMode="External"/><Relationship Id="rId4526" Type="http://schemas.openxmlformats.org/officeDocument/2006/relationships/hyperlink" Target="https://pubmed.ncbi.nlm.nih.gov/23621120" TargetMode="External"/><Relationship Id="rId4733" Type="http://schemas.openxmlformats.org/officeDocument/2006/relationships/hyperlink" Target="https://pubmed.ncbi.nlm.nih.gov/12057553" TargetMode="External"/><Relationship Id="rId4940" Type="http://schemas.openxmlformats.org/officeDocument/2006/relationships/hyperlink" Target="https://www.bmj.com/lookup/pmidlookup?view=long&amp;pmid=19864355" TargetMode="External"/><Relationship Id="rId189" Type="http://schemas.openxmlformats.org/officeDocument/2006/relationships/hyperlink" Target="https://pubmed.ncbi.nlm.nih.gov/19635120" TargetMode="External"/><Relationship Id="rId396" Type="http://schemas.openxmlformats.org/officeDocument/2006/relationships/hyperlink" Target="https://europepmc.org/abstract/MED/22294043" TargetMode="External"/><Relationship Id="rId2077" Type="http://schemas.openxmlformats.org/officeDocument/2006/relationships/hyperlink" Target="https://www.clinicalkey.com/content/playBy/pii?v=S0002-9440(11)00923-0" TargetMode="External"/><Relationship Id="rId2284" Type="http://schemas.openxmlformats.org/officeDocument/2006/relationships/hyperlink" Target="https://www.clinicalkey.com/content/playBy/pii?v=S0022-3999(23)00423-3" TargetMode="External"/><Relationship Id="rId2491" Type="http://schemas.openxmlformats.org/officeDocument/2006/relationships/hyperlink" Target="https://academic.oup.com/bjd/article-lookup/doi/10.1111/bjd.19254" TargetMode="External"/><Relationship Id="rId3128" Type="http://schemas.openxmlformats.org/officeDocument/2006/relationships/hyperlink" Target="https://pubmed.ncbi.nlm.nih.gov/16989854" TargetMode="External"/><Relationship Id="rId3335" Type="http://schemas.openxmlformats.org/officeDocument/2006/relationships/hyperlink" Target="https://europepmc.org/abstract/MED/30216434" TargetMode="External"/><Relationship Id="rId3542" Type="http://schemas.openxmlformats.org/officeDocument/2006/relationships/hyperlink" Target="https://pubmed.ncbi.nlm.nih.gov/16275391" TargetMode="External"/><Relationship Id="rId256" Type="http://schemas.openxmlformats.org/officeDocument/2006/relationships/hyperlink" Target="https://www.clinicalkey.com/content/playBy/pii?v=S0190-9622(24)00342-6" TargetMode="External"/><Relationship Id="rId463" Type="http://schemas.openxmlformats.org/officeDocument/2006/relationships/hyperlink" Target="https://europepmc.org/abstract/MED/27904184" TargetMode="External"/><Relationship Id="rId670" Type="http://schemas.openxmlformats.org/officeDocument/2006/relationships/hyperlink" Target="https://pubmed.ncbi.nlm.nih.gov/8914361" TargetMode="External"/><Relationship Id="rId1093" Type="http://schemas.openxmlformats.org/officeDocument/2006/relationships/hyperlink" Target="https://jamanetwork.com/journals/jamadermatology/fullarticle/10.1001/archdermatol.2011.9" TargetMode="External"/><Relationship Id="rId2144" Type="http://schemas.openxmlformats.org/officeDocument/2006/relationships/hyperlink" Target="https://pubmed.ncbi.nlm.nih.gov/17476297" TargetMode="External"/><Relationship Id="rId2351" Type="http://schemas.openxmlformats.org/officeDocument/2006/relationships/hyperlink" Target="https://pubmed.ncbi.nlm.nih.gov/33741658" TargetMode="External"/><Relationship Id="rId3402" Type="http://schemas.openxmlformats.org/officeDocument/2006/relationships/hyperlink" Target="https://pubmed.ncbi.nlm.nih.gov/25941256" TargetMode="External"/><Relationship Id="rId4800" Type="http://schemas.openxmlformats.org/officeDocument/2006/relationships/hyperlink" Target="https://onlinelibrary.wiley.com/resolve/openurl?genre=article&amp;sid=nlm:pubmed&amp;issn=0105-4538&amp;date=1999&amp;volume=54&amp;issue=4&amp;spage=407" TargetMode="External"/><Relationship Id="rId116" Type="http://schemas.openxmlformats.org/officeDocument/2006/relationships/hyperlink" Target="https://academic.oup.com/bjd/article-lookup/doi/10.1111/bjd.15881" TargetMode="External"/><Relationship Id="rId323" Type="http://schemas.openxmlformats.org/officeDocument/2006/relationships/hyperlink" Target="https://pubmed.ncbi.nlm.nih.gov/31570889" TargetMode="External"/><Relationship Id="rId530" Type="http://schemas.openxmlformats.org/officeDocument/2006/relationships/hyperlink" Target="https://pubmed.ncbi.nlm.nih.gov/25231391" TargetMode="External"/><Relationship Id="rId1160" Type="http://schemas.openxmlformats.org/officeDocument/2006/relationships/hyperlink" Target="https://pubmed.ncbi.nlm.nih.gov/15863762" TargetMode="External"/><Relationship Id="rId2004" Type="http://schemas.openxmlformats.org/officeDocument/2006/relationships/hyperlink" Target="https://pubmed.ncbi.nlm.nih.gov/27869374" TargetMode="External"/><Relationship Id="rId2211" Type="http://schemas.openxmlformats.org/officeDocument/2006/relationships/hyperlink" Target="https://pubmed.ncbi.nlm.nih.gov/8090875" TargetMode="External"/><Relationship Id="rId4176" Type="http://schemas.openxmlformats.org/officeDocument/2006/relationships/hyperlink" Target="https://pubmed.ncbi.nlm.nih.gov/38146116" TargetMode="External"/><Relationship Id="rId1020" Type="http://schemas.openxmlformats.org/officeDocument/2006/relationships/hyperlink" Target="https://academic.oup.com/bjd/article-lookup/doi/10.1111/bjd.18211" TargetMode="External"/><Relationship Id="rId1977" Type="http://schemas.openxmlformats.org/officeDocument/2006/relationships/hyperlink" Target="https://onlinelibrary.wiley.com/doi/10.1111/exd.13407" TargetMode="External"/><Relationship Id="rId4383" Type="http://schemas.openxmlformats.org/officeDocument/2006/relationships/hyperlink" Target="https://www.ingentaconnect.com/openurl?genre=article&amp;issn=&amp;volume=18&amp;issue=2&amp;spage=109&amp;aulast=Oksel" TargetMode="External"/><Relationship Id="rId4590" Type="http://schemas.openxmlformats.org/officeDocument/2006/relationships/hyperlink" Target="https://pubmed.ncbi.nlm.nih.gov/20109746" TargetMode="External"/><Relationship Id="rId5227" Type="http://schemas.openxmlformats.org/officeDocument/2006/relationships/hyperlink" Target="https://europepmc.org/abstract/MED/26264275" TargetMode="External"/><Relationship Id="rId1837" Type="http://schemas.openxmlformats.org/officeDocument/2006/relationships/hyperlink" Target="https://www.clinicalkey.com/content/playBy/pii?v=S1044-579X(22)00075-X" TargetMode="External"/><Relationship Id="rId3192" Type="http://schemas.openxmlformats.org/officeDocument/2006/relationships/hyperlink" Target="https://pubmed.ncbi.nlm.nih.gov/30270706" TargetMode="External"/><Relationship Id="rId4036" Type="http://schemas.openxmlformats.org/officeDocument/2006/relationships/hyperlink" Target="https://pubmed.ncbi.nlm.nih.gov/24635072" TargetMode="External"/><Relationship Id="rId4243" Type="http://schemas.openxmlformats.org/officeDocument/2006/relationships/hyperlink" Target="https://www.clinicalkey.com/content/playBy/pii?v=S0091-6749(21)02663-4" TargetMode="External"/><Relationship Id="rId4450" Type="http://schemas.openxmlformats.org/officeDocument/2006/relationships/hyperlink" Target="https://pubmed.ncbi.nlm.nih.gov/25962900" TargetMode="External"/><Relationship Id="rId3052" Type="http://schemas.openxmlformats.org/officeDocument/2006/relationships/hyperlink" Target="https://pubmed.ncbi.nlm.nih.gov/25409037" TargetMode="External"/><Relationship Id="rId4103" Type="http://schemas.openxmlformats.org/officeDocument/2006/relationships/hyperlink" Target="https://adc.bmj.com/lookup/pmidlookup?view=long&amp;pmid=26242635" TargetMode="External"/><Relationship Id="rId4310" Type="http://schemas.openxmlformats.org/officeDocument/2006/relationships/hyperlink" Target="https://pubmed.ncbi.nlm.nih.gov/32081759" TargetMode="External"/><Relationship Id="rId180" Type="http://schemas.openxmlformats.org/officeDocument/2006/relationships/hyperlink" Target="https://academic.oup.com/bjd/article-lookup/doi/10.1111/j.1365-2133.2010.09963.x" TargetMode="External"/><Relationship Id="rId1904" Type="http://schemas.openxmlformats.org/officeDocument/2006/relationships/hyperlink" Target="https://pubmed.ncbi.nlm.nih.gov/33336868" TargetMode="External"/><Relationship Id="rId3869" Type="http://schemas.openxmlformats.org/officeDocument/2006/relationships/hyperlink" Target="https://pubmed.ncbi.nlm.nih.gov/30013184" TargetMode="External"/><Relationship Id="rId5084" Type="http://schemas.openxmlformats.org/officeDocument/2006/relationships/hyperlink" Target="https://pubmed.ncbi.nlm.nih.gov/17310067" TargetMode="External"/><Relationship Id="rId5291" Type="http://schemas.openxmlformats.org/officeDocument/2006/relationships/hyperlink" Target="https://europepmc.org/abstract/MED/32967217" TargetMode="External"/><Relationship Id="rId997" Type="http://schemas.openxmlformats.org/officeDocument/2006/relationships/hyperlink" Target="https://pubmed.ncbi.nlm.nih.gov/35833942" TargetMode="External"/><Relationship Id="rId2678" Type="http://schemas.openxmlformats.org/officeDocument/2006/relationships/hyperlink" Target="https://pubmed.ncbi.nlm.nih.gov/24941727" TargetMode="External"/><Relationship Id="rId2885" Type="http://schemas.openxmlformats.org/officeDocument/2006/relationships/hyperlink" Target="https://www.clinicalkey.com/content/playBy/pii?v=S1201-9712(21)00520-8" TargetMode="External"/><Relationship Id="rId3729" Type="http://schemas.openxmlformats.org/officeDocument/2006/relationships/hyperlink" Target="https://pubmed.ncbi.nlm.nih.gov/27793601" TargetMode="External"/><Relationship Id="rId3936" Type="http://schemas.openxmlformats.org/officeDocument/2006/relationships/hyperlink" Target="https://europepmc.org/abstract/MED/31747462" TargetMode="External"/><Relationship Id="rId5151" Type="http://schemas.openxmlformats.org/officeDocument/2006/relationships/hyperlink" Target="http://hdl.handle.net/2445/124398" TargetMode="External"/><Relationship Id="rId857" Type="http://schemas.openxmlformats.org/officeDocument/2006/relationships/hyperlink" Target="https://pubmed.ncbi.nlm.nih.gov/27625067" TargetMode="External"/><Relationship Id="rId1487" Type="http://schemas.openxmlformats.org/officeDocument/2006/relationships/hyperlink" Target="https://pubmed.ncbi.nlm.nih.gov/26473312" TargetMode="External"/><Relationship Id="rId1694" Type="http://schemas.openxmlformats.org/officeDocument/2006/relationships/hyperlink" Target="https://pubmed.ncbi.nlm.nih.gov/28831990" TargetMode="External"/><Relationship Id="rId2538" Type="http://schemas.openxmlformats.org/officeDocument/2006/relationships/hyperlink" Target="https://pubmed.ncbi.nlm.nih.gov/39197436" TargetMode="External"/><Relationship Id="rId2745" Type="http://schemas.openxmlformats.org/officeDocument/2006/relationships/hyperlink" Target="https://academic.oup.com/bjd/article-lookup/doi/10.1093/bjd/ljad079" TargetMode="External"/><Relationship Id="rId2952" Type="http://schemas.openxmlformats.org/officeDocument/2006/relationships/hyperlink" Target="https://pubmed.ncbi.nlm.nih.gov/33250893" TargetMode="External"/><Relationship Id="rId717" Type="http://schemas.openxmlformats.org/officeDocument/2006/relationships/hyperlink" Target="https://pubmed.ncbi.nlm.nih.gov/28952194" TargetMode="External"/><Relationship Id="rId924" Type="http://schemas.openxmlformats.org/officeDocument/2006/relationships/hyperlink" Target="https://onlinelibrary.wiley.com/doi/10.1111/all.16122" TargetMode="External"/><Relationship Id="rId1347" Type="http://schemas.openxmlformats.org/officeDocument/2006/relationships/hyperlink" Target="https://pubmed.ncbi.nlm.nih.gov/35640657" TargetMode="External"/><Relationship Id="rId1554" Type="http://schemas.openxmlformats.org/officeDocument/2006/relationships/hyperlink" Target="https://pubmed.ncbi.nlm.nih.gov/33606272" TargetMode="External"/><Relationship Id="rId1761" Type="http://schemas.openxmlformats.org/officeDocument/2006/relationships/hyperlink" Target="https://www.clinicalkey.com/content/playBy/pii?v=S0190-9622(24)00487-0" TargetMode="External"/><Relationship Id="rId2605" Type="http://schemas.openxmlformats.org/officeDocument/2006/relationships/hyperlink" Target="https://eprints.whiterose.ac.uk/100214/" TargetMode="External"/><Relationship Id="rId2812" Type="http://schemas.openxmlformats.org/officeDocument/2006/relationships/hyperlink" Target="https://pubmed.ncbi.nlm.nih.gov/36387062" TargetMode="External"/><Relationship Id="rId5011" Type="http://schemas.openxmlformats.org/officeDocument/2006/relationships/hyperlink" Target="https://pubmed.ncbi.nlm.nih.gov/33963257" TargetMode="External"/><Relationship Id="rId53" Type="http://schemas.openxmlformats.org/officeDocument/2006/relationships/hyperlink" Target="https://pubmed.ncbi.nlm.nih.gov/33811771" TargetMode="External"/><Relationship Id="rId1207" Type="http://schemas.openxmlformats.org/officeDocument/2006/relationships/hyperlink" Target="https://europepmc.org/abstract/MED/8411070" TargetMode="External"/><Relationship Id="rId1414" Type="http://schemas.openxmlformats.org/officeDocument/2006/relationships/hyperlink" Target="https://academic.oup.com/gerontologist/article-lookup/doi/10.1093/geront/gnw003" TargetMode="External"/><Relationship Id="rId1621" Type="http://schemas.openxmlformats.org/officeDocument/2006/relationships/hyperlink" Target="https://onlinelibrary.wiley.com/doi/10.1111/j.1473-2130.2004.00055.x" TargetMode="External"/><Relationship Id="rId4777" Type="http://schemas.openxmlformats.org/officeDocument/2006/relationships/hyperlink" Target="https://pubmed.ncbi.nlm.nih.gov/11153396" TargetMode="External"/><Relationship Id="rId4984" Type="http://schemas.openxmlformats.org/officeDocument/2006/relationships/hyperlink" Target="https://pubmed.ncbi.nlm.nih.gov/23563607" TargetMode="External"/><Relationship Id="rId3379" Type="http://schemas.openxmlformats.org/officeDocument/2006/relationships/hyperlink" Target="https://europepmc.org/abstract/MED/27401342" TargetMode="External"/><Relationship Id="rId3586" Type="http://schemas.openxmlformats.org/officeDocument/2006/relationships/hyperlink" Target="https://pubmed.ncbi.nlm.nih.gov/10515860" TargetMode="External"/><Relationship Id="rId3793" Type="http://schemas.openxmlformats.org/officeDocument/2006/relationships/hyperlink" Target="https://pubmed.ncbi.nlm.nih.gov/35596714" TargetMode="External"/><Relationship Id="rId4637" Type="http://schemas.openxmlformats.org/officeDocument/2006/relationships/hyperlink" Target="https://europepmc.org/abstract/MED/16384881" TargetMode="External"/><Relationship Id="rId2188" Type="http://schemas.openxmlformats.org/officeDocument/2006/relationships/hyperlink" Target="https://jamanetwork.com/journals/jamadermatology/fullarticle/vol/139/pg/1463" TargetMode="External"/><Relationship Id="rId2395" Type="http://schemas.openxmlformats.org/officeDocument/2006/relationships/hyperlink" Target="https://pubmed.ncbi.nlm.nih.gov/30498163" TargetMode="External"/><Relationship Id="rId3239" Type="http://schemas.openxmlformats.org/officeDocument/2006/relationships/hyperlink" Target="https://systematicreviewsjournal.biomedcentral.com/articles/10.1186/s13643-015-0041-3" TargetMode="External"/><Relationship Id="rId3446" Type="http://schemas.openxmlformats.org/officeDocument/2006/relationships/hyperlink" Target="https://pubmed.ncbi.nlm.nih.gov/22397497" TargetMode="External"/><Relationship Id="rId4844" Type="http://schemas.openxmlformats.org/officeDocument/2006/relationships/hyperlink" Target="https://onlinelibrary.wiley.com/resolve/openurl?genre=article&amp;sid=nlm:pubmed&amp;issn=0954-7894&amp;date=1995&amp;volume=25&amp;issue=4&amp;spage=312" TargetMode="External"/><Relationship Id="rId367" Type="http://schemas.openxmlformats.org/officeDocument/2006/relationships/hyperlink" Target="https://pubmed.ncbi.nlm.nih.gov/26178707" TargetMode="External"/><Relationship Id="rId574" Type="http://schemas.openxmlformats.org/officeDocument/2006/relationships/hyperlink" Target="https://academic.oup.com/bjd/article-lookup/doi/10.1046/j.1365-2133.2002.4653_10.x" TargetMode="External"/><Relationship Id="rId2048" Type="http://schemas.openxmlformats.org/officeDocument/2006/relationships/hyperlink" Target="https://pubmed.ncbi.nlm.nih.gov/24229632" TargetMode="External"/><Relationship Id="rId2255" Type="http://schemas.openxmlformats.org/officeDocument/2006/relationships/hyperlink" Target="https://pubmed.ncbi.nlm.nih.gov/38499297" TargetMode="External"/><Relationship Id="rId3653" Type="http://schemas.openxmlformats.org/officeDocument/2006/relationships/hyperlink" Target="https://pubmed.ncbi.nlm.nih.gov/34255344" TargetMode="External"/><Relationship Id="rId3860" Type="http://schemas.openxmlformats.org/officeDocument/2006/relationships/hyperlink" Target="https://www.clinicalkey.com/content/playBy/pii?v=S0091-6749(19)30741-9" TargetMode="External"/><Relationship Id="rId4704" Type="http://schemas.openxmlformats.org/officeDocument/2006/relationships/hyperlink" Target="https://pubmed.ncbi.nlm.nih.gov/14564347" TargetMode="External"/><Relationship Id="rId4911" Type="http://schemas.openxmlformats.org/officeDocument/2006/relationships/hyperlink" Target="https://pubmed.ncbi.nlm.nih.gov/32568435" TargetMode="External"/><Relationship Id="rId227" Type="http://schemas.openxmlformats.org/officeDocument/2006/relationships/hyperlink" Target="https://pubmed.ncbi.nlm.nih.gov/8763443" TargetMode="External"/><Relationship Id="rId781" Type="http://schemas.openxmlformats.org/officeDocument/2006/relationships/hyperlink" Target="https://pubmed.ncbi.nlm.nih.gov/36405626" TargetMode="External"/><Relationship Id="rId2462" Type="http://schemas.openxmlformats.org/officeDocument/2006/relationships/hyperlink" Target="https://pubmed.ncbi.nlm.nih.gov/37800405" TargetMode="External"/><Relationship Id="rId3306" Type="http://schemas.openxmlformats.org/officeDocument/2006/relationships/hyperlink" Target="https://pubmed.ncbi.nlm.nih.gov/32897762" TargetMode="External"/><Relationship Id="rId3513" Type="http://schemas.openxmlformats.org/officeDocument/2006/relationships/hyperlink" Target="https://onlinelibrary.wiley.com/doi/10.1002/art.23123" TargetMode="External"/><Relationship Id="rId3720" Type="http://schemas.openxmlformats.org/officeDocument/2006/relationships/hyperlink" Target="https://www.clinicalkey.com/content/playBy/pii?v=S2213-2198(18)30471-9" TargetMode="External"/><Relationship Id="rId434" Type="http://schemas.openxmlformats.org/officeDocument/2006/relationships/hyperlink" Target="https://pubmed.ncbi.nlm.nih.gov/35416327" TargetMode="External"/><Relationship Id="rId641" Type="http://schemas.openxmlformats.org/officeDocument/2006/relationships/hyperlink" Target="https://onlinelibrary.wiley.com/resolve/openurl?genre=article&amp;sid=nlm:pubmed&amp;issn=0307-6938&amp;date=1997&amp;volume=22&amp;issue=6&amp;spage=280" TargetMode="External"/><Relationship Id="rId1064" Type="http://schemas.openxmlformats.org/officeDocument/2006/relationships/hyperlink" Target="https://europepmc.org/abstract/MED/27904185" TargetMode="External"/><Relationship Id="rId1271" Type="http://schemas.openxmlformats.org/officeDocument/2006/relationships/hyperlink" Target="https://adc.bmj.com/lookup/pmidlookup?view=long&amp;pmid=25549666" TargetMode="External"/><Relationship Id="rId2115" Type="http://schemas.openxmlformats.org/officeDocument/2006/relationships/hyperlink" Target="https://www.clinicalkey.com/content/playBy/pii?v=S0002-9440(10)60306-9" TargetMode="External"/><Relationship Id="rId2322" Type="http://schemas.openxmlformats.org/officeDocument/2006/relationships/hyperlink" Target="https://europepmc.org/abstract/MED/35606161" TargetMode="External"/><Relationship Id="rId501" Type="http://schemas.openxmlformats.org/officeDocument/2006/relationships/hyperlink" Target="https://onlinelibrary.wiley.com/doi/10.1111/cod.14273" TargetMode="External"/><Relationship Id="rId1131" Type="http://schemas.openxmlformats.org/officeDocument/2006/relationships/hyperlink" Target="https://onlinelibrary.wiley.com/doi/10.1002/ajmg.a.31664" TargetMode="External"/><Relationship Id="rId4287" Type="http://schemas.openxmlformats.org/officeDocument/2006/relationships/hyperlink" Target="https://urn.fi/URN:NBN:fi-fe2022012710590" TargetMode="External"/><Relationship Id="rId4494" Type="http://schemas.openxmlformats.org/officeDocument/2006/relationships/hyperlink" Target="https://pubmed.ncbi.nlm.nih.gov/24315451" TargetMode="External"/><Relationship Id="rId3096" Type="http://schemas.openxmlformats.org/officeDocument/2006/relationships/hyperlink" Target="https://pubmed.ncbi.nlm.nih.gov/20681055" TargetMode="External"/><Relationship Id="rId4147" Type="http://schemas.openxmlformats.org/officeDocument/2006/relationships/hyperlink" Target="https://www.clinicalkey.com/content/playBy/pii?v=S0091-6749(24)00269-0" TargetMode="External"/><Relationship Id="rId4354" Type="http://schemas.openxmlformats.org/officeDocument/2006/relationships/hyperlink" Target="https://pubmed.ncbi.nlm.nih.gov/31516692" TargetMode="External"/><Relationship Id="rId4561" Type="http://schemas.openxmlformats.org/officeDocument/2006/relationships/hyperlink" Target="https://europepmc.org/abstract/MED/22197932" TargetMode="External"/><Relationship Id="rId1948" Type="http://schemas.openxmlformats.org/officeDocument/2006/relationships/hyperlink" Target="https://pubmed.ncbi.nlm.nih.gov/31530793" TargetMode="External"/><Relationship Id="rId3163" Type="http://schemas.openxmlformats.org/officeDocument/2006/relationships/hyperlink" Target="https://onlinelibrary.wiley.com/doi/10.1002/ijc.10219" TargetMode="External"/><Relationship Id="rId3370" Type="http://schemas.openxmlformats.org/officeDocument/2006/relationships/hyperlink" Target="https://pubmed.ncbi.nlm.nih.gov/28861081" TargetMode="External"/><Relationship Id="rId4007" Type="http://schemas.openxmlformats.org/officeDocument/2006/relationships/hyperlink" Target="https://pubmed.ncbi.nlm.nih.gov/19803538" TargetMode="External"/><Relationship Id="rId4214" Type="http://schemas.openxmlformats.org/officeDocument/2006/relationships/hyperlink" Target="https://pubmed.ncbi.nlm.nih.gov/35790388" TargetMode="External"/><Relationship Id="rId4421" Type="http://schemas.openxmlformats.org/officeDocument/2006/relationships/hyperlink" Target="https://ctajournal.biomedcentral.com/articles/10.1186/s13601-016-0135-6" TargetMode="External"/><Relationship Id="rId291" Type="http://schemas.openxmlformats.org/officeDocument/2006/relationships/hyperlink" Target="https://pubmed.ncbi.nlm.nih.gov/32767853" TargetMode="External"/><Relationship Id="rId1808" Type="http://schemas.openxmlformats.org/officeDocument/2006/relationships/hyperlink" Target="https://pubmed.ncbi.nlm.nih.gov/37345893" TargetMode="External"/><Relationship Id="rId3023" Type="http://schemas.openxmlformats.org/officeDocument/2006/relationships/hyperlink" Target="https://europepmc.org/abstract/MED/26605298" TargetMode="External"/><Relationship Id="rId151" Type="http://schemas.openxmlformats.org/officeDocument/2006/relationships/hyperlink" Target="https://pubmed.ncbi.nlm.nih.gov/24320699" TargetMode="External"/><Relationship Id="rId3230" Type="http://schemas.openxmlformats.org/officeDocument/2006/relationships/hyperlink" Target="https://pubmed.ncbi.nlm.nih.gov/27436240" TargetMode="External"/><Relationship Id="rId5195" Type="http://schemas.openxmlformats.org/officeDocument/2006/relationships/hyperlink" Target="https://europepmc.org/abstract/MED/33027520" TargetMode="External"/><Relationship Id="rId2789" Type="http://schemas.openxmlformats.org/officeDocument/2006/relationships/hyperlink" Target="https://europepmc.org/abstract/MED/38585273" TargetMode="External"/><Relationship Id="rId2996" Type="http://schemas.openxmlformats.org/officeDocument/2006/relationships/hyperlink" Target="https://pubmed.ncbi.nlm.nih.gov/28437586" TargetMode="External"/><Relationship Id="rId968" Type="http://schemas.openxmlformats.org/officeDocument/2006/relationships/hyperlink" Target="https://www.clinicalkey.com/content/playBy/pii?v=S1470-2118(24)02750-7" TargetMode="External"/><Relationship Id="rId1598" Type="http://schemas.openxmlformats.org/officeDocument/2006/relationships/hyperlink" Target="https://pubmed.ncbi.nlm.nih.gov/20345987" TargetMode="External"/><Relationship Id="rId2649" Type="http://schemas.openxmlformats.org/officeDocument/2006/relationships/hyperlink" Target="https://pubmed.ncbi.nlm.nih.gov/31794074" TargetMode="External"/><Relationship Id="rId2856" Type="http://schemas.openxmlformats.org/officeDocument/2006/relationships/hyperlink" Target="https://pubmed.ncbi.nlm.nih.gov/34853448" TargetMode="External"/><Relationship Id="rId3907" Type="http://schemas.openxmlformats.org/officeDocument/2006/relationships/hyperlink" Target="https://pubmed.ncbi.nlm.nih.gov/34635994" TargetMode="External"/><Relationship Id="rId5055" Type="http://schemas.openxmlformats.org/officeDocument/2006/relationships/hyperlink" Target="https://pubmed.ncbi.nlm.nih.gov/23582566" TargetMode="External"/><Relationship Id="rId5262" Type="http://schemas.openxmlformats.org/officeDocument/2006/relationships/hyperlink" Target="https://linkinghub.elsevier.com/retrieve/pii/S0022-202X(15)41577-5" TargetMode="External"/><Relationship Id="rId97" Type="http://schemas.openxmlformats.org/officeDocument/2006/relationships/hyperlink" Target="https://pubmed.ncbi.nlm.nih.gov/30773669" TargetMode="External"/><Relationship Id="rId828" Type="http://schemas.openxmlformats.org/officeDocument/2006/relationships/hyperlink" Target="https://europepmc.org/abstract/MED/30771093" TargetMode="External"/><Relationship Id="rId1458" Type="http://schemas.openxmlformats.org/officeDocument/2006/relationships/hyperlink" Target="https://academic.oup.com/ced/article-lookup/doi/10.1111/j.1365-2230.2012.04335.x" TargetMode="External"/><Relationship Id="rId1665" Type="http://schemas.openxmlformats.org/officeDocument/2006/relationships/hyperlink" Target="https://europepmc.org/abstract/MED/31794074" TargetMode="External"/><Relationship Id="rId1872" Type="http://schemas.openxmlformats.org/officeDocument/2006/relationships/hyperlink" Target="https://pubmed.ncbi.nlm.nih.gov/34265459" TargetMode="External"/><Relationship Id="rId2509" Type="http://schemas.openxmlformats.org/officeDocument/2006/relationships/hyperlink" Target="https://www.clinicalkey.com/content/playBy/pii?v=S0091-6749(16)31433-6" TargetMode="External"/><Relationship Id="rId2716" Type="http://schemas.openxmlformats.org/officeDocument/2006/relationships/hyperlink" Target="https://pubmed.ncbi.nlm.nih.gov/15945495" TargetMode="External"/><Relationship Id="rId4071" Type="http://schemas.openxmlformats.org/officeDocument/2006/relationships/hyperlink" Target="https://academic.oup.com/bjd/article-lookup/doi/10.1093/bjd/ljad319" TargetMode="External"/><Relationship Id="rId5122" Type="http://schemas.openxmlformats.org/officeDocument/2006/relationships/hyperlink" Target="https://pubmed.ncbi.nlm.nih.gov/21087183" TargetMode="External"/><Relationship Id="rId1318" Type="http://schemas.openxmlformats.org/officeDocument/2006/relationships/hyperlink" Target="https://onlinelibrary.wiley.com/resolve/openurl?genre=article&amp;sid=nlm:pubmed&amp;issn=0736-8046&amp;date=1991&amp;volume=8&amp;issue=3&amp;spage=210" TargetMode="External"/><Relationship Id="rId1525" Type="http://schemas.openxmlformats.org/officeDocument/2006/relationships/hyperlink" Target="https://europepmc.org/abstract/MED/37907324" TargetMode="External"/><Relationship Id="rId2923" Type="http://schemas.openxmlformats.org/officeDocument/2006/relationships/hyperlink" Target="https://europepmc.org/abstract/MED/33544746" TargetMode="External"/><Relationship Id="rId1732" Type="http://schemas.openxmlformats.org/officeDocument/2006/relationships/hyperlink" Target="https://pubmed.ncbi.nlm.nih.gov/22844983" TargetMode="External"/><Relationship Id="rId4888" Type="http://schemas.openxmlformats.org/officeDocument/2006/relationships/hyperlink" Target="https://academic.oup.com/ced/article-lookup/doi/10.1111/ced.14788" TargetMode="External"/><Relationship Id="rId24" Type="http://schemas.openxmlformats.org/officeDocument/2006/relationships/hyperlink" Target="https://onlinelibrary.wiley.com/doi/10.1111/jdv.19276" TargetMode="External"/><Relationship Id="rId2299" Type="http://schemas.openxmlformats.org/officeDocument/2006/relationships/hyperlink" Target="https://pubmed.ncbi.nlm.nih.gov/37116906" TargetMode="External"/><Relationship Id="rId3697" Type="http://schemas.openxmlformats.org/officeDocument/2006/relationships/hyperlink" Target="https://pubmed.ncbi.nlm.nih.gov/31678426" TargetMode="External"/><Relationship Id="rId4748" Type="http://schemas.openxmlformats.org/officeDocument/2006/relationships/hyperlink" Target="https://europepmc.org/abstract/MED/11817666" TargetMode="External"/><Relationship Id="rId4955" Type="http://schemas.openxmlformats.org/officeDocument/2006/relationships/hyperlink" Target="https://www.clinicalkey.com/content/playBy/pii?v=S2352-5126(22)00215-6" TargetMode="External"/><Relationship Id="rId3557" Type="http://schemas.openxmlformats.org/officeDocument/2006/relationships/hyperlink" Target="https://linkinghub.elsevier.com/retrieve/pii/S0091674903000216" TargetMode="External"/><Relationship Id="rId3764" Type="http://schemas.openxmlformats.org/officeDocument/2006/relationships/hyperlink" Target="https://europepmc.org/abstract/MED/38316467" TargetMode="External"/><Relationship Id="rId3971" Type="http://schemas.openxmlformats.org/officeDocument/2006/relationships/hyperlink" Target="https://pubmed.ncbi.nlm.nih.gov/25847393" TargetMode="External"/><Relationship Id="rId4608" Type="http://schemas.openxmlformats.org/officeDocument/2006/relationships/hyperlink" Target="https://pubmed.ncbi.nlm.nih.gov/18578563" TargetMode="External"/><Relationship Id="rId4815" Type="http://schemas.openxmlformats.org/officeDocument/2006/relationships/hyperlink" Target="https://onlinelibrary.wiley.com/resolve/openurl?genre=article&amp;sid=nlm:pubmed&amp;issn=0105-4538&amp;date=1998&amp;volume=53&amp;issue=6&amp;spage=602" TargetMode="External"/><Relationship Id="rId478" Type="http://schemas.openxmlformats.org/officeDocument/2006/relationships/hyperlink" Target="https://pubmed.ncbi.nlm.nih.gov/21925002" TargetMode="External"/><Relationship Id="rId685" Type="http://schemas.openxmlformats.org/officeDocument/2006/relationships/hyperlink" Target="https://pubmed.ncbi.nlm.nih.gov/37603852" TargetMode="External"/><Relationship Id="rId892" Type="http://schemas.openxmlformats.org/officeDocument/2006/relationships/hyperlink" Target="https://www.bmj.com/lookup/pmidlookup?view=long&amp;pmid=23778276" TargetMode="External"/><Relationship Id="rId2159" Type="http://schemas.openxmlformats.org/officeDocument/2006/relationships/hyperlink" Target="https://linkinghub.elsevier.com/retrieve/pii/S0091-6749(06)00939-0" TargetMode="External"/><Relationship Id="rId2366" Type="http://schemas.openxmlformats.org/officeDocument/2006/relationships/hyperlink" Target="https://europepmc.org/abstract/MED/34270606" TargetMode="External"/><Relationship Id="rId2573" Type="http://schemas.openxmlformats.org/officeDocument/2006/relationships/hyperlink" Target="https://academic.oup.com/ced/article-lookup/doi/10.1111/ced.14473" TargetMode="External"/><Relationship Id="rId2780" Type="http://schemas.openxmlformats.org/officeDocument/2006/relationships/hyperlink" Target="https://pubmed.ncbi.nlm.nih.gov/38582622" TargetMode="External"/><Relationship Id="rId3417" Type="http://schemas.openxmlformats.org/officeDocument/2006/relationships/hyperlink" Target="https://www.clinicalkey.com/content/playBy/pii?v=S0091-6749(13)01193-7" TargetMode="External"/><Relationship Id="rId3624" Type="http://schemas.openxmlformats.org/officeDocument/2006/relationships/hyperlink" Target="https://linkinghub.elsevier.com/retrieve/pii/S2352-4642(22)00349-2" TargetMode="External"/><Relationship Id="rId3831" Type="http://schemas.openxmlformats.org/officeDocument/2006/relationships/hyperlink" Target="https://pubmed.ncbi.nlm.nih.gov/39292496" TargetMode="External"/><Relationship Id="rId338" Type="http://schemas.openxmlformats.org/officeDocument/2006/relationships/hyperlink" Target="https://onlinelibrary.wiley.com/doi/10.1111/pde.13403" TargetMode="External"/><Relationship Id="rId545" Type="http://schemas.openxmlformats.org/officeDocument/2006/relationships/hyperlink" Target="https://pubmed.ncbi.nlm.nih.gov/18422788" TargetMode="External"/><Relationship Id="rId752" Type="http://schemas.openxmlformats.org/officeDocument/2006/relationships/hyperlink" Target="https://europepmc.org/abstract/MED/37075240" TargetMode="External"/><Relationship Id="rId1175" Type="http://schemas.openxmlformats.org/officeDocument/2006/relationships/hyperlink" Target="https://academic.oup.com/bjd/article-lookup/doi/10.1046/j.1365-2133.2002.04767.x" TargetMode="External"/><Relationship Id="rId1382" Type="http://schemas.openxmlformats.org/officeDocument/2006/relationships/hyperlink" Target="https://karger.com/books/book/240/chapter/5165575" TargetMode="External"/><Relationship Id="rId2019" Type="http://schemas.openxmlformats.org/officeDocument/2006/relationships/hyperlink" Target="https://www.clinicalkey.com/content/playBy/pii?v=S0091-6749(16)30005-7" TargetMode="External"/><Relationship Id="rId2226" Type="http://schemas.openxmlformats.org/officeDocument/2006/relationships/hyperlink" Target="https://pubmed.ncbi.nlm.nih.gov/16504920" TargetMode="External"/><Relationship Id="rId2433" Type="http://schemas.openxmlformats.org/officeDocument/2006/relationships/hyperlink" Target="https://pubmed.ncbi.nlm.nih.gov/24881180" TargetMode="External"/><Relationship Id="rId2640" Type="http://schemas.openxmlformats.org/officeDocument/2006/relationships/hyperlink" Target="https://europepmc.org/abstract/MED/34514465" TargetMode="External"/><Relationship Id="rId405" Type="http://schemas.openxmlformats.org/officeDocument/2006/relationships/hyperlink" Target="https://pubmed.ncbi.nlm.nih.gov/18671780" TargetMode="External"/><Relationship Id="rId612" Type="http://schemas.openxmlformats.org/officeDocument/2006/relationships/hyperlink" Target="https://pubmed.ncbi.nlm.nih.gov/10048653" TargetMode="External"/><Relationship Id="rId1035" Type="http://schemas.openxmlformats.org/officeDocument/2006/relationships/hyperlink" Target="https://pubmed.ncbi.nlm.nih.gov/29871896" TargetMode="External"/><Relationship Id="rId1242" Type="http://schemas.openxmlformats.org/officeDocument/2006/relationships/hyperlink" Target="https://pubmed.ncbi.nlm.nih.gov/32767853" TargetMode="External"/><Relationship Id="rId2500" Type="http://schemas.openxmlformats.org/officeDocument/2006/relationships/hyperlink" Target="https://pubmed.ncbi.nlm.nih.gov/30414395" TargetMode="External"/><Relationship Id="rId4398" Type="http://schemas.openxmlformats.org/officeDocument/2006/relationships/hyperlink" Target="https://pubmed.ncbi.nlm.nih.gov/30298124" TargetMode="External"/><Relationship Id="rId1102" Type="http://schemas.openxmlformats.org/officeDocument/2006/relationships/hyperlink" Target="https://pubmed.ncbi.nlm.nih.gov/21182650" TargetMode="External"/><Relationship Id="rId4258" Type="http://schemas.openxmlformats.org/officeDocument/2006/relationships/hyperlink" Target="https://pubmed.ncbi.nlm.nih.gov/34785669" TargetMode="External"/><Relationship Id="rId4465" Type="http://schemas.openxmlformats.org/officeDocument/2006/relationships/hyperlink" Target="http://erj.ersjournals.com/cgi/pmidlookup?view=long&amp;pmid=25323237" TargetMode="External"/><Relationship Id="rId3067" Type="http://schemas.openxmlformats.org/officeDocument/2006/relationships/hyperlink" Target="https://europepmc.org/abstract/MED/23284056" TargetMode="External"/><Relationship Id="rId3274" Type="http://schemas.openxmlformats.org/officeDocument/2006/relationships/hyperlink" Target="https://pubmed.ncbi.nlm.nih.gov/36800932" TargetMode="External"/><Relationship Id="rId4118" Type="http://schemas.openxmlformats.org/officeDocument/2006/relationships/hyperlink" Target="https://pubmed.ncbi.nlm.nih.gov/20500796" TargetMode="External"/><Relationship Id="rId4672" Type="http://schemas.openxmlformats.org/officeDocument/2006/relationships/hyperlink" Target="https://pubmed.ncbi.nlm.nih.gov/15557132" TargetMode="External"/><Relationship Id="rId195" Type="http://schemas.openxmlformats.org/officeDocument/2006/relationships/hyperlink" Target="https://pubmed.ncbi.nlm.nih.gov/18289338" TargetMode="External"/><Relationship Id="rId1919" Type="http://schemas.openxmlformats.org/officeDocument/2006/relationships/hyperlink" Target="https://www.tandfonline.com/doi/full/10.1080/09546634.2019.1623368" TargetMode="External"/><Relationship Id="rId3481" Type="http://schemas.openxmlformats.org/officeDocument/2006/relationships/hyperlink" Target="https://academic.oup.com/rheumatology/article-lookup/doi/10.1093/rheumatology/kep444" TargetMode="External"/><Relationship Id="rId4325" Type="http://schemas.openxmlformats.org/officeDocument/2006/relationships/hyperlink" Target="https://europepmc.org/abstract/MED/31504550" TargetMode="External"/><Relationship Id="rId4532" Type="http://schemas.openxmlformats.org/officeDocument/2006/relationships/hyperlink" Target="https://pubmed.ncbi.nlm.nih.gov/23414538" TargetMode="External"/><Relationship Id="rId2083" Type="http://schemas.openxmlformats.org/officeDocument/2006/relationships/hyperlink" Target="https://linkinghub.elsevier.com/retrieve/pii/S0022-202X(15)52689-4" TargetMode="External"/><Relationship Id="rId2290" Type="http://schemas.openxmlformats.org/officeDocument/2006/relationships/hyperlink" Target="https://europepmc.org/abstract/MED/37620006" TargetMode="External"/><Relationship Id="rId3134" Type="http://schemas.openxmlformats.org/officeDocument/2006/relationships/hyperlink" Target="https://pubmed.ncbi.nlm.nih.gov/15958076" TargetMode="External"/><Relationship Id="rId3341" Type="http://schemas.openxmlformats.org/officeDocument/2006/relationships/hyperlink" Target="http://hdl.handle.net/10668/12426" TargetMode="External"/><Relationship Id="rId262" Type="http://schemas.openxmlformats.org/officeDocument/2006/relationships/hyperlink" Target="https://linkinghub.elsevier.com/retrieve/pii/S0022-202X(23)02144-9" TargetMode="External"/><Relationship Id="rId2150" Type="http://schemas.openxmlformats.org/officeDocument/2006/relationships/hyperlink" Target="https://pubmed.ncbi.nlm.nih.gov/17142574" TargetMode="External"/><Relationship Id="rId3201" Type="http://schemas.openxmlformats.org/officeDocument/2006/relationships/hyperlink" Target="https://www.tandfonline.com/doi/full/10.1080/09546634.2017.1349868" TargetMode="External"/><Relationship Id="rId5099" Type="http://schemas.openxmlformats.org/officeDocument/2006/relationships/hyperlink" Target="https://pubmed.ncbi.nlm.nih.gov/14519665" TargetMode="External"/><Relationship Id="rId122" Type="http://schemas.openxmlformats.org/officeDocument/2006/relationships/hyperlink" Target="https://academic.oup.com/bjd/article-lookup/doi/10.1111/bjd.15553" TargetMode="External"/><Relationship Id="rId2010" Type="http://schemas.openxmlformats.org/officeDocument/2006/relationships/hyperlink" Target="https://pubmed.ncbi.nlm.nih.gov/27562835" TargetMode="External"/><Relationship Id="rId5166" Type="http://schemas.openxmlformats.org/officeDocument/2006/relationships/hyperlink" Target="https://europepmc.org/abstract/MED/32989287" TargetMode="External"/><Relationship Id="rId1569" Type="http://schemas.openxmlformats.org/officeDocument/2006/relationships/hyperlink" Target="https://academic.oup.com/ced/article-lookup/doi/10.1111/ced.13812" TargetMode="External"/><Relationship Id="rId2967" Type="http://schemas.openxmlformats.org/officeDocument/2006/relationships/hyperlink" Target="https://europepmc.org/abstract/MED/30531923" TargetMode="External"/><Relationship Id="rId4182" Type="http://schemas.openxmlformats.org/officeDocument/2006/relationships/hyperlink" Target="https://pubmed.ncbi.nlm.nih.gov/37584170" TargetMode="External"/><Relationship Id="rId5026" Type="http://schemas.openxmlformats.org/officeDocument/2006/relationships/hyperlink" Target="https://pubmed.ncbi.nlm.nih.gov/28832619" TargetMode="External"/><Relationship Id="rId5233" Type="http://schemas.openxmlformats.org/officeDocument/2006/relationships/hyperlink" Target="https://molecular-cancer.biomedcentral.com/articles/10.1186/s12943-023-01723-z" TargetMode="External"/><Relationship Id="rId939" Type="http://schemas.openxmlformats.org/officeDocument/2006/relationships/hyperlink" Target="https://pubmed.ncbi.nlm.nih.gov/36436008" TargetMode="External"/><Relationship Id="rId1776" Type="http://schemas.openxmlformats.org/officeDocument/2006/relationships/hyperlink" Target="https://pubmed.ncbi.nlm.nih.gov/37994233" TargetMode="External"/><Relationship Id="rId1983" Type="http://schemas.openxmlformats.org/officeDocument/2006/relationships/hyperlink" Target="https://onlinelibrary.wiley.com/doi/10.1111/exd.13406" TargetMode="External"/><Relationship Id="rId2827" Type="http://schemas.openxmlformats.org/officeDocument/2006/relationships/hyperlink" Target="https://europepmc.org/abstract/MED/35468205" TargetMode="External"/><Relationship Id="rId4042" Type="http://schemas.openxmlformats.org/officeDocument/2006/relationships/hyperlink" Target="https://pubmed.ncbi.nlm.nih.gov/39344567" TargetMode="External"/><Relationship Id="rId68" Type="http://schemas.openxmlformats.org/officeDocument/2006/relationships/hyperlink" Target="https://www.clinicalkey.com/content/playBy/pii?v=S0738-081X(21)00152-8" TargetMode="External"/><Relationship Id="rId1429" Type="http://schemas.openxmlformats.org/officeDocument/2006/relationships/hyperlink" Target="https://pubmed.ncbi.nlm.nih.gov/7751460" TargetMode="External"/><Relationship Id="rId1636" Type="http://schemas.openxmlformats.org/officeDocument/2006/relationships/hyperlink" Target="https://pubmed.ncbi.nlm.nih.gov/35443955" TargetMode="External"/><Relationship Id="rId1843" Type="http://schemas.openxmlformats.org/officeDocument/2006/relationships/hyperlink" Target="https://www.clinicalkey.com/content/playBy/pii?v=S0753-3322(22)00990-8" TargetMode="External"/><Relationship Id="rId4999" Type="http://schemas.openxmlformats.org/officeDocument/2006/relationships/hyperlink" Target="https://pubmed.ncbi.nlm.nih.gov/31763980" TargetMode="External"/><Relationship Id="rId1703" Type="http://schemas.openxmlformats.org/officeDocument/2006/relationships/hyperlink" Target="https://onlinelibrary.wiley.com/doi/10.1111/all.12959" TargetMode="External"/><Relationship Id="rId1910" Type="http://schemas.openxmlformats.org/officeDocument/2006/relationships/hyperlink" Target="https://pubmed.ncbi.nlm.nih.gov/32601464" TargetMode="External"/><Relationship Id="rId4859" Type="http://schemas.openxmlformats.org/officeDocument/2006/relationships/hyperlink" Target="https://pubmed.ncbi.nlm.nih.gov/32141633" TargetMode="External"/><Relationship Id="rId3668" Type="http://schemas.openxmlformats.org/officeDocument/2006/relationships/hyperlink" Target="http://hdl.handle.net/10668/18005" TargetMode="External"/><Relationship Id="rId3875" Type="http://schemas.openxmlformats.org/officeDocument/2006/relationships/hyperlink" Target="https://pubmed.ncbi.nlm.nih.gov/28486474" TargetMode="External"/><Relationship Id="rId4719" Type="http://schemas.openxmlformats.org/officeDocument/2006/relationships/hyperlink" Target="https://pubmed.ncbi.nlm.nih.gov/12582308" TargetMode="External"/><Relationship Id="rId4926" Type="http://schemas.openxmlformats.org/officeDocument/2006/relationships/hyperlink" Target="https://www.clinicalkey.com/content/playBy/pii?v=S0190-9622(19)30840-0" TargetMode="External"/><Relationship Id="rId589" Type="http://schemas.openxmlformats.org/officeDocument/2006/relationships/hyperlink" Target="https://pubmed.ncbi.nlm.nih.gov/10733635" TargetMode="External"/><Relationship Id="rId796" Type="http://schemas.openxmlformats.org/officeDocument/2006/relationships/hyperlink" Target="https://academic.oup.com/bjd/article-lookup/doi/10.1111/bjd.19709" TargetMode="External"/><Relationship Id="rId2477" Type="http://schemas.openxmlformats.org/officeDocument/2006/relationships/hyperlink" Target="https://europepmc.org/abstract/MED/35665204" TargetMode="External"/><Relationship Id="rId2684" Type="http://schemas.openxmlformats.org/officeDocument/2006/relationships/hyperlink" Target="https://pubmed.ncbi.nlm.nih.gov/23930532" TargetMode="External"/><Relationship Id="rId3528" Type="http://schemas.openxmlformats.org/officeDocument/2006/relationships/hyperlink" Target="https://pubmed.ncbi.nlm.nih.gov/16730399" TargetMode="External"/><Relationship Id="rId3735" Type="http://schemas.openxmlformats.org/officeDocument/2006/relationships/hyperlink" Target="https://pubmed.ncbi.nlm.nih.gov/25443673" TargetMode="External"/><Relationship Id="rId5090" Type="http://schemas.openxmlformats.org/officeDocument/2006/relationships/hyperlink" Target="https://pubmed.ncbi.nlm.nih.gov/21795521" TargetMode="External"/><Relationship Id="rId449" Type="http://schemas.openxmlformats.org/officeDocument/2006/relationships/hyperlink" Target="https://europepmc.org/abstract/MED/31794059" TargetMode="External"/><Relationship Id="rId656" Type="http://schemas.openxmlformats.org/officeDocument/2006/relationships/hyperlink" Target="https://pubmed.ncbi.nlm.nih.gov/9034664" TargetMode="External"/><Relationship Id="rId863" Type="http://schemas.openxmlformats.org/officeDocument/2006/relationships/hyperlink" Target="https://pubmed.ncbi.nlm.nih.gov/27522613" TargetMode="External"/><Relationship Id="rId1079" Type="http://schemas.openxmlformats.org/officeDocument/2006/relationships/hyperlink" Target="https://europepmc.org/abstract/MED/24217912" TargetMode="External"/><Relationship Id="rId1286" Type="http://schemas.openxmlformats.org/officeDocument/2006/relationships/hyperlink" Target="https://pubmed.ncbi.nlm.nih.gov/9033469" TargetMode="External"/><Relationship Id="rId1493" Type="http://schemas.openxmlformats.org/officeDocument/2006/relationships/hyperlink" Target="https://pubmed.ncbi.nlm.nih.gov/22277060" TargetMode="External"/><Relationship Id="rId2337" Type="http://schemas.openxmlformats.org/officeDocument/2006/relationships/hyperlink" Target="https://pubmed.ncbi.nlm.nih.gov/34019480" TargetMode="External"/><Relationship Id="rId2544" Type="http://schemas.openxmlformats.org/officeDocument/2006/relationships/hyperlink" Target="https://pubmed.ncbi.nlm.nih.gov/37926123" TargetMode="External"/><Relationship Id="rId2891" Type="http://schemas.openxmlformats.org/officeDocument/2006/relationships/hyperlink" Target="https://europepmc.org/abstract/MED/33961028" TargetMode="External"/><Relationship Id="rId3942" Type="http://schemas.openxmlformats.org/officeDocument/2006/relationships/hyperlink" Target="https://www.clinicalkey.com/content/playBy/pii?v=S1098-3015(19)32356-3" TargetMode="External"/><Relationship Id="rId309" Type="http://schemas.openxmlformats.org/officeDocument/2006/relationships/hyperlink" Target="https://pubmed.ncbi.nlm.nih.gov/30920652" TargetMode="External"/><Relationship Id="rId516" Type="http://schemas.openxmlformats.org/officeDocument/2006/relationships/hyperlink" Target="https://pubmed.ncbi.nlm.nih.gov/30703264" TargetMode="External"/><Relationship Id="rId1146" Type="http://schemas.openxmlformats.org/officeDocument/2006/relationships/hyperlink" Target="https://pubmed.ncbi.nlm.nih.gov/16309479" TargetMode="External"/><Relationship Id="rId2751" Type="http://schemas.openxmlformats.org/officeDocument/2006/relationships/hyperlink" Target="https://onlinelibrary.wiley.com/doi/10.1111/ijd.15247" TargetMode="External"/><Relationship Id="rId3802" Type="http://schemas.openxmlformats.org/officeDocument/2006/relationships/hyperlink" Target="https://europepmc.org/abstract/MED/34632575" TargetMode="External"/><Relationship Id="rId723" Type="http://schemas.openxmlformats.org/officeDocument/2006/relationships/hyperlink" Target="https://pubmed.ncbi.nlm.nih.gov/25808947" TargetMode="External"/><Relationship Id="rId930" Type="http://schemas.openxmlformats.org/officeDocument/2006/relationships/hyperlink" Target="https://onlinelibrary.wiley.com/doi/10.1111/jdv.20090" TargetMode="External"/><Relationship Id="rId1006" Type="http://schemas.openxmlformats.org/officeDocument/2006/relationships/hyperlink" Target="https://academic.oup.com/bjd/article-lookup/doi/10.1111/bjd.19893" TargetMode="External"/><Relationship Id="rId1353" Type="http://schemas.openxmlformats.org/officeDocument/2006/relationships/hyperlink" Target="https://pubmed.ncbi.nlm.nih.gov/35353175" TargetMode="External"/><Relationship Id="rId1560" Type="http://schemas.openxmlformats.org/officeDocument/2006/relationships/hyperlink" Target="https://pubmed.ncbi.nlm.nih.gov/32875603" TargetMode="External"/><Relationship Id="rId2404" Type="http://schemas.openxmlformats.org/officeDocument/2006/relationships/hyperlink" Target="https://europepmc.org/abstract/MED/29330174" TargetMode="External"/><Relationship Id="rId2611" Type="http://schemas.openxmlformats.org/officeDocument/2006/relationships/hyperlink" Target="https://academic.oup.com/bjd/article-lookup/doi/10.1111/bjd.12154" TargetMode="External"/><Relationship Id="rId1213" Type="http://schemas.openxmlformats.org/officeDocument/2006/relationships/hyperlink" Target="https://academic.oup.com/bjd/article-lookup/doi/10.1111/j.1365-2133.1989.tb01413.x" TargetMode="External"/><Relationship Id="rId1420" Type="http://schemas.openxmlformats.org/officeDocument/2006/relationships/hyperlink" Target="https://academic.oup.com/bjd/article-lookup/doi/10.1111/bjd.12131" TargetMode="External"/><Relationship Id="rId4369" Type="http://schemas.openxmlformats.org/officeDocument/2006/relationships/hyperlink" Target="https://www.nature.com/articles/s41588-018-0197-6" TargetMode="External"/><Relationship Id="rId4576" Type="http://schemas.openxmlformats.org/officeDocument/2006/relationships/hyperlink" Target="https://pubmed.ncbi.nlm.nih.gov/21281866" TargetMode="External"/><Relationship Id="rId4783" Type="http://schemas.openxmlformats.org/officeDocument/2006/relationships/hyperlink" Target="https://link.springer.com/article/10.1385/CRIAI:18:3:397" TargetMode="External"/><Relationship Id="rId4990" Type="http://schemas.openxmlformats.org/officeDocument/2006/relationships/hyperlink" Target="https://pubmed.ncbi.nlm.nih.gov/27680694" TargetMode="External"/><Relationship Id="rId3178" Type="http://schemas.openxmlformats.org/officeDocument/2006/relationships/hyperlink" Target="https://pubmed.ncbi.nlm.nih.gov/37291902" TargetMode="External"/><Relationship Id="rId3385" Type="http://schemas.openxmlformats.org/officeDocument/2006/relationships/hyperlink" Target="https://www.ncbi.nlm.nih.gov/pmc/articles/pmid/26646609/" TargetMode="External"/><Relationship Id="rId3592" Type="http://schemas.openxmlformats.org/officeDocument/2006/relationships/hyperlink" Target="https://linkinghub.elsevier.com/retrieve/pii/0143-4004(95)90018-7" TargetMode="External"/><Relationship Id="rId4229" Type="http://schemas.openxmlformats.org/officeDocument/2006/relationships/hyperlink" Target="https://linkinghub.elsevier.com/retrieve/pii/S1939-4551(22)00025-4" TargetMode="External"/><Relationship Id="rId4436" Type="http://schemas.openxmlformats.org/officeDocument/2006/relationships/hyperlink" Target="https://pubmed.ncbi.nlm.nih.gov/26604143" TargetMode="External"/><Relationship Id="rId4643" Type="http://schemas.openxmlformats.org/officeDocument/2006/relationships/hyperlink" Target="https://onlinelibrary.wiley.com/doi/10.1111/j.1398-9995.2006.01104.x" TargetMode="External"/><Relationship Id="rId4850" Type="http://schemas.openxmlformats.org/officeDocument/2006/relationships/hyperlink" Target="https://europepmc.org/abstract/MED/38846698" TargetMode="External"/><Relationship Id="rId2194" Type="http://schemas.openxmlformats.org/officeDocument/2006/relationships/hyperlink" Target="https://linkinghub.elsevier.com/retrieve/pii/S0166-2236(03)00208-X" TargetMode="External"/><Relationship Id="rId3038" Type="http://schemas.openxmlformats.org/officeDocument/2006/relationships/hyperlink" Target="https://pubmed.ncbi.nlm.nih.gov/25427661" TargetMode="External"/><Relationship Id="rId3245" Type="http://schemas.openxmlformats.org/officeDocument/2006/relationships/hyperlink" Target="https://www.ncbi.nlm.nih.gov/pmc/articles/pmid/39143376/" TargetMode="External"/><Relationship Id="rId3452" Type="http://schemas.openxmlformats.org/officeDocument/2006/relationships/hyperlink" Target="https://pubmed.ncbi.nlm.nih.gov/22053062" TargetMode="External"/><Relationship Id="rId4503" Type="http://schemas.openxmlformats.org/officeDocument/2006/relationships/hyperlink" Target="https://jech.bmj.com/lookup/pmidlookup?view=long&amp;pmid=23999376" TargetMode="External"/><Relationship Id="rId4710" Type="http://schemas.openxmlformats.org/officeDocument/2006/relationships/hyperlink" Target="https://pubmed.ncbi.nlm.nih.gov/13679807" TargetMode="External"/><Relationship Id="rId166" Type="http://schemas.openxmlformats.org/officeDocument/2006/relationships/hyperlink" Target="https://academic.oup.com/bjd/article-lookup/doi/10.1111/j.1365-2133.2012.10850.x" TargetMode="External"/><Relationship Id="rId373" Type="http://schemas.openxmlformats.org/officeDocument/2006/relationships/hyperlink" Target="https://pubmed.ncbi.nlm.nih.gov/25533639" TargetMode="External"/><Relationship Id="rId580" Type="http://schemas.openxmlformats.org/officeDocument/2006/relationships/hyperlink" Target="https://academic.oup.com/bjd/article-lookup/doi/10.1046/j.1365-2133.2001.04277.x" TargetMode="External"/><Relationship Id="rId2054" Type="http://schemas.openxmlformats.org/officeDocument/2006/relationships/hyperlink" Target="https://pubmed.ncbi.nlm.nih.gov/23673503" TargetMode="External"/><Relationship Id="rId2261" Type="http://schemas.openxmlformats.org/officeDocument/2006/relationships/hyperlink" Target="https://pubmed.ncbi.nlm.nih.gov/38902085" TargetMode="External"/><Relationship Id="rId3105" Type="http://schemas.openxmlformats.org/officeDocument/2006/relationships/hyperlink" Target="https://linkinghub.elsevier.com/retrieve/pii/S0022-1759(09)00260-9" TargetMode="External"/><Relationship Id="rId3312" Type="http://schemas.openxmlformats.org/officeDocument/2006/relationships/hyperlink" Target="https://pubmed.ncbi.nlm.nih.gov/32351297" TargetMode="External"/><Relationship Id="rId233" Type="http://schemas.openxmlformats.org/officeDocument/2006/relationships/hyperlink" Target="https://pubmed.ncbi.nlm.nih.gov/7756120" TargetMode="External"/><Relationship Id="rId440" Type="http://schemas.openxmlformats.org/officeDocument/2006/relationships/hyperlink" Target="https://pubmed.ncbi.nlm.nih.gov/34086353" TargetMode="External"/><Relationship Id="rId1070" Type="http://schemas.openxmlformats.org/officeDocument/2006/relationships/hyperlink" Target="https://pubmed.ncbi.nlm.nih.gov/24690439" TargetMode="External"/><Relationship Id="rId2121" Type="http://schemas.openxmlformats.org/officeDocument/2006/relationships/hyperlink" Target="https://www.clinicalkey.com/content/playBy/pii?v=S0190-9622(09)01220-1" TargetMode="External"/><Relationship Id="rId5277" Type="http://schemas.openxmlformats.org/officeDocument/2006/relationships/hyperlink" Target="https://europepmc.org/abstract/MED/23543872" TargetMode="External"/><Relationship Id="rId300" Type="http://schemas.openxmlformats.org/officeDocument/2006/relationships/hyperlink" Target="https://academic.oup.com/bjd/article-lookup/doi/10.1111/bjd.19118" TargetMode="External"/><Relationship Id="rId4086" Type="http://schemas.openxmlformats.org/officeDocument/2006/relationships/hyperlink" Target="https://pubmed.ncbi.nlm.nih.gov/30706507" TargetMode="External"/><Relationship Id="rId5137" Type="http://schemas.openxmlformats.org/officeDocument/2006/relationships/hyperlink" Target="https://pubmed.ncbi.nlm.nih.gov/35778881" TargetMode="External"/><Relationship Id="rId1887" Type="http://schemas.openxmlformats.org/officeDocument/2006/relationships/hyperlink" Target="https://europepmc.org/abstract/MED/34599298" TargetMode="External"/><Relationship Id="rId2938" Type="http://schemas.openxmlformats.org/officeDocument/2006/relationships/hyperlink" Target="https://pubmed.ncbi.nlm.nih.gov/32264870" TargetMode="External"/><Relationship Id="rId4293" Type="http://schemas.openxmlformats.org/officeDocument/2006/relationships/hyperlink" Target="https://www.clinicalkey.com/content/playBy/pii?v=S0091-6749(20)30341-9" TargetMode="External"/><Relationship Id="rId1747" Type="http://schemas.openxmlformats.org/officeDocument/2006/relationships/hyperlink" Target="https://www.mdpi.com/resolver?pii=jcm13185368" TargetMode="External"/><Relationship Id="rId1954" Type="http://schemas.openxmlformats.org/officeDocument/2006/relationships/hyperlink" Target="https://pubmed.ncbi.nlm.nih.gov/31008844" TargetMode="External"/><Relationship Id="rId4153" Type="http://schemas.openxmlformats.org/officeDocument/2006/relationships/hyperlink" Target="https://onlinelibrary.wiley.com/doi/10.1111/pai.14169" TargetMode="External"/><Relationship Id="rId4360" Type="http://schemas.openxmlformats.org/officeDocument/2006/relationships/hyperlink" Target="https://pubmed.ncbi.nlm.nih.gov/30320550" TargetMode="External"/><Relationship Id="rId5204" Type="http://schemas.openxmlformats.org/officeDocument/2006/relationships/hyperlink" Target="https://www.clinicalkey.com/content/playBy/pii?v=S8756-3282(19)30473-9" TargetMode="External"/><Relationship Id="rId39" Type="http://schemas.openxmlformats.org/officeDocument/2006/relationships/hyperlink" Target="https://pubmed.ncbi.nlm.nih.gov/35568077" TargetMode="External"/><Relationship Id="rId1607" Type="http://schemas.openxmlformats.org/officeDocument/2006/relationships/hyperlink" Target="https://journals.sagepub.com/doi/10.1258/jrsm.2008.080337?url_ver=Z39.88-2003&amp;rfr_id=ori:rid:crossref.org&amp;rfr_dat=cr_pub%20%200pubmed" TargetMode="External"/><Relationship Id="rId1814" Type="http://schemas.openxmlformats.org/officeDocument/2006/relationships/hyperlink" Target="https://pubmed.ncbi.nlm.nih.gov/37054905" TargetMode="External"/><Relationship Id="rId4013" Type="http://schemas.openxmlformats.org/officeDocument/2006/relationships/hyperlink" Target="https://pubmed.ncbi.nlm.nih.gov/18489504" TargetMode="External"/><Relationship Id="rId4220" Type="http://schemas.openxmlformats.org/officeDocument/2006/relationships/hyperlink" Target="https://pubmed.ncbi.nlm.nih.gov/35686200" TargetMode="External"/><Relationship Id="rId3779" Type="http://schemas.openxmlformats.org/officeDocument/2006/relationships/hyperlink" Target="https://pubmed.ncbi.nlm.nih.gov/37200410" TargetMode="External"/><Relationship Id="rId2588" Type="http://schemas.openxmlformats.org/officeDocument/2006/relationships/hyperlink" Target="https://pubmed.ncbi.nlm.nih.gov/28927888" TargetMode="External"/><Relationship Id="rId3986" Type="http://schemas.openxmlformats.org/officeDocument/2006/relationships/hyperlink" Target="https://academic.oup.com/cid/article-lookup/doi/10.1093/cid/cis880" TargetMode="External"/><Relationship Id="rId1397" Type="http://schemas.openxmlformats.org/officeDocument/2006/relationships/hyperlink" Target="https://pubmed.ncbi.nlm.nih.gov/34319584" TargetMode="External"/><Relationship Id="rId2795" Type="http://schemas.openxmlformats.org/officeDocument/2006/relationships/hyperlink" Target="https://linkinghub.elsevier.com/retrieve/pii/S0092-8674(23)00912-1" TargetMode="External"/><Relationship Id="rId3639" Type="http://schemas.openxmlformats.org/officeDocument/2006/relationships/hyperlink" Target="https://pubmed.ncbi.nlm.nih.gov/35531634" TargetMode="External"/><Relationship Id="rId3846" Type="http://schemas.openxmlformats.org/officeDocument/2006/relationships/hyperlink" Target="https://academic.oup.com/bjd/article-lookup/doi/10.1111/bjd.20587" TargetMode="External"/><Relationship Id="rId5061" Type="http://schemas.openxmlformats.org/officeDocument/2006/relationships/hyperlink" Target="https://pubmed.ncbi.nlm.nih.gov/24688116" TargetMode="External"/><Relationship Id="rId767" Type="http://schemas.openxmlformats.org/officeDocument/2006/relationships/hyperlink" Target="https://pubmed.ncbi.nlm.nih.gov/35443955" TargetMode="External"/><Relationship Id="rId974" Type="http://schemas.openxmlformats.org/officeDocument/2006/relationships/hyperlink" Target="https://www.ncbi.nlm.nih.gov/pmc/articles/pmid/38591490/" TargetMode="External"/><Relationship Id="rId2448" Type="http://schemas.openxmlformats.org/officeDocument/2006/relationships/hyperlink" Target="https://pubmed.ncbi.nlm.nih.gov/39230535" TargetMode="External"/><Relationship Id="rId2655" Type="http://schemas.openxmlformats.org/officeDocument/2006/relationships/hyperlink" Target="https://pubmed.ncbi.nlm.nih.gov/31597071" TargetMode="External"/><Relationship Id="rId2862" Type="http://schemas.openxmlformats.org/officeDocument/2006/relationships/hyperlink" Target="https://pubmed.ncbi.nlm.nih.gov/36579185" TargetMode="External"/><Relationship Id="rId3706" Type="http://schemas.openxmlformats.org/officeDocument/2006/relationships/hyperlink" Target="https://www.clinicalkey.com/content/playBy/pii?v=S1081-1206(19)31056-7" TargetMode="External"/><Relationship Id="rId3913" Type="http://schemas.openxmlformats.org/officeDocument/2006/relationships/hyperlink" Target="https://pubmed.ncbi.nlm.nih.gov/34593162" TargetMode="External"/><Relationship Id="rId627" Type="http://schemas.openxmlformats.org/officeDocument/2006/relationships/hyperlink" Target="https://onlinelibrary.wiley.com/resolve/openurl?genre=article&amp;sid=nlm:pubmed&amp;issn=0105-1873&amp;date=1998&amp;volume=39&amp;issue=2&amp;spage=79" TargetMode="External"/><Relationship Id="rId834" Type="http://schemas.openxmlformats.org/officeDocument/2006/relationships/hyperlink" Target="https://europepmc.org/abstract/MED/30662005" TargetMode="External"/><Relationship Id="rId1257" Type="http://schemas.openxmlformats.org/officeDocument/2006/relationships/hyperlink" Target="https://academic.oup.com/bjd/article-lookup/doi/10.1111/bjd.15317" TargetMode="External"/><Relationship Id="rId1464" Type="http://schemas.openxmlformats.org/officeDocument/2006/relationships/hyperlink" Target="https://academic.oup.com/bjd/article-lookup/doi/10.1111/j.1365-2133.2004.06228.x" TargetMode="External"/><Relationship Id="rId1671" Type="http://schemas.openxmlformats.org/officeDocument/2006/relationships/hyperlink" Target="https://www.clinicalkey.com/content/playBy/pii?v=S0190-9622(20)30029-3" TargetMode="External"/><Relationship Id="rId2308" Type="http://schemas.openxmlformats.org/officeDocument/2006/relationships/hyperlink" Target="https://www.bmj.com/lookup/pmidlookup?view=long&amp;pmid=36740876" TargetMode="External"/><Relationship Id="rId2515" Type="http://schemas.openxmlformats.org/officeDocument/2006/relationships/hyperlink" Target="https://europepmc.org/abstract/MED/27894419" TargetMode="External"/><Relationship Id="rId2722" Type="http://schemas.openxmlformats.org/officeDocument/2006/relationships/hyperlink" Target="https://pubmed.ncbi.nlm.nih.gov/10792222" TargetMode="External"/><Relationship Id="rId901" Type="http://schemas.openxmlformats.org/officeDocument/2006/relationships/hyperlink" Target="https://pubmed.ncbi.nlm.nih.gov/20961966" TargetMode="External"/><Relationship Id="rId1117" Type="http://schemas.openxmlformats.org/officeDocument/2006/relationships/hyperlink" Target="https://europepmc.org/abstract/MED/21765630" TargetMode="External"/><Relationship Id="rId1324" Type="http://schemas.openxmlformats.org/officeDocument/2006/relationships/hyperlink" Target="https://pubmed.ncbi.nlm.nih.gov/2694131" TargetMode="External"/><Relationship Id="rId1531" Type="http://schemas.openxmlformats.org/officeDocument/2006/relationships/hyperlink" Target="https://europepmc.org/abstract/MED/37275420" TargetMode="External"/><Relationship Id="rId4687" Type="http://schemas.openxmlformats.org/officeDocument/2006/relationships/hyperlink" Target="https://pubmed.ncbi.nlm.nih.gov/15114549" TargetMode="External"/><Relationship Id="rId4894" Type="http://schemas.openxmlformats.org/officeDocument/2006/relationships/hyperlink" Target="https://linkinghub.elsevier.com/retrieve/pii/S2352-4642(21)00066-3" TargetMode="External"/><Relationship Id="rId30" Type="http://schemas.openxmlformats.org/officeDocument/2006/relationships/hyperlink" Target="https://academic.oup.com/bjd/article-lookup/doi/10.1093/bjd/ljad033" TargetMode="External"/><Relationship Id="rId3289" Type="http://schemas.openxmlformats.org/officeDocument/2006/relationships/hyperlink" Target="https://www.clinicalkey.com/content/playBy/pii?v=S2213-2198(21)00671-1" TargetMode="External"/><Relationship Id="rId3496" Type="http://schemas.openxmlformats.org/officeDocument/2006/relationships/hyperlink" Target="https://pubmed.ncbi.nlm.nih.gov/19176318" TargetMode="External"/><Relationship Id="rId4547" Type="http://schemas.openxmlformats.org/officeDocument/2006/relationships/hyperlink" Target="https://europepmc.org/abstract/MED/22702533" TargetMode="External"/><Relationship Id="rId4754" Type="http://schemas.openxmlformats.org/officeDocument/2006/relationships/hyperlink" Target="https://linkinghub.elsevier.com/retrieve/pii/S0091674901493006" TargetMode="External"/><Relationship Id="rId2098" Type="http://schemas.openxmlformats.org/officeDocument/2006/relationships/hyperlink" Target="https://pubmed.ncbi.nlm.nih.gov/21767775" TargetMode="External"/><Relationship Id="rId3149" Type="http://schemas.openxmlformats.org/officeDocument/2006/relationships/hyperlink" Target="https://journals.lww.com/00130832-200312000-00009" TargetMode="External"/><Relationship Id="rId3356" Type="http://schemas.openxmlformats.org/officeDocument/2006/relationships/hyperlink" Target="https://pubmed.ncbi.nlm.nih.gov/30250467" TargetMode="External"/><Relationship Id="rId3563" Type="http://schemas.openxmlformats.org/officeDocument/2006/relationships/hyperlink" Target="https://www.ncbi.nlm.nih.gov/pmc/articles/pmid/12452839/" TargetMode="External"/><Relationship Id="rId4407" Type="http://schemas.openxmlformats.org/officeDocument/2006/relationships/hyperlink" Target="https://www.clinicalkey.com/content/playBy/pii?v=S0091-6749(17)30207-5" TargetMode="External"/><Relationship Id="rId4961" Type="http://schemas.openxmlformats.org/officeDocument/2006/relationships/hyperlink" Target="https://europepmc.org/abstract/MED/33179341" TargetMode="External"/><Relationship Id="rId277" Type="http://schemas.openxmlformats.org/officeDocument/2006/relationships/hyperlink" Target="https://pubmed.ncbi.nlm.nih.gov/34385710" TargetMode="External"/><Relationship Id="rId484" Type="http://schemas.openxmlformats.org/officeDocument/2006/relationships/hyperlink" Target="https://pubmed.ncbi.nlm.nih.gov/20500796" TargetMode="External"/><Relationship Id="rId2165" Type="http://schemas.openxmlformats.org/officeDocument/2006/relationships/hyperlink" Target="https://onlinelibrary.wiley.com/doi/10.1111/j.1610-0387.2006.05905.x" TargetMode="External"/><Relationship Id="rId3009" Type="http://schemas.openxmlformats.org/officeDocument/2006/relationships/hyperlink" Target="https://linkinghub.elsevier.com/retrieve/pii/S0166-3542(16)30273-X" TargetMode="External"/><Relationship Id="rId3216" Type="http://schemas.openxmlformats.org/officeDocument/2006/relationships/hyperlink" Target="https://pubmed.ncbi.nlm.nih.gov/30693473" TargetMode="External"/><Relationship Id="rId3770" Type="http://schemas.openxmlformats.org/officeDocument/2006/relationships/hyperlink" Target="https://academic.oup.com/bjd/article-lookup/doi/10.1093/bjd/ljad497" TargetMode="External"/><Relationship Id="rId4614" Type="http://schemas.openxmlformats.org/officeDocument/2006/relationships/hyperlink" Target="https://pubmed.ncbi.nlm.nih.gov/17900682" TargetMode="External"/><Relationship Id="rId4821" Type="http://schemas.openxmlformats.org/officeDocument/2006/relationships/hyperlink" Target="https://europepmc.org/abstract/MED/9577519" TargetMode="External"/><Relationship Id="rId137" Type="http://schemas.openxmlformats.org/officeDocument/2006/relationships/hyperlink" Target="https://pubmed.ncbi.nlm.nih.gov/26304846" TargetMode="External"/><Relationship Id="rId344" Type="http://schemas.openxmlformats.org/officeDocument/2006/relationships/hyperlink" Target="https://europepmc.org/abstract/MED/28078671" TargetMode="External"/><Relationship Id="rId691" Type="http://schemas.openxmlformats.org/officeDocument/2006/relationships/hyperlink" Target="https://pubmed.ncbi.nlm.nih.gov/35262223" TargetMode="External"/><Relationship Id="rId2025" Type="http://schemas.openxmlformats.org/officeDocument/2006/relationships/hyperlink" Target="https://linkinghub.elsevier.com/retrieve/pii/S0022-202X(15)00034-2" TargetMode="External"/><Relationship Id="rId2372" Type="http://schemas.openxmlformats.org/officeDocument/2006/relationships/hyperlink" Target="https://europepmc.org/abstract/MED/33208335" TargetMode="External"/><Relationship Id="rId3423" Type="http://schemas.openxmlformats.org/officeDocument/2006/relationships/hyperlink" Target="https://europepmc.org/abstract/MED/24218138" TargetMode="External"/><Relationship Id="rId3630" Type="http://schemas.openxmlformats.org/officeDocument/2006/relationships/hyperlink" Target="https://linkinghub.elsevier.com/retrieve/pii/S1939-4551(23)00013-3" TargetMode="External"/><Relationship Id="rId551" Type="http://schemas.openxmlformats.org/officeDocument/2006/relationships/hyperlink" Target="https://pubmed.ncbi.nlm.nih.gov/16536844" TargetMode="External"/><Relationship Id="rId1181" Type="http://schemas.openxmlformats.org/officeDocument/2006/relationships/hyperlink" Target="https://onlinelibrary.wiley.com/resolve/openurl?genre=article&amp;sid=nlm:pubmed&amp;issn=0307-6938&amp;date=2001&amp;volume=26&amp;issue=1&amp;spage=93" TargetMode="External"/><Relationship Id="rId2232" Type="http://schemas.openxmlformats.org/officeDocument/2006/relationships/hyperlink" Target="https://pubmed.ncbi.nlm.nih.gov/8565258" TargetMode="External"/><Relationship Id="rId204" Type="http://schemas.openxmlformats.org/officeDocument/2006/relationships/hyperlink" Target="https://academic.oup.com/bjd/article-lookup/doi/10.1111/j.1365-2133.2006.07334.x" TargetMode="External"/><Relationship Id="rId411" Type="http://schemas.openxmlformats.org/officeDocument/2006/relationships/hyperlink" Target="https://pubmed.ncbi.nlm.nih.gov/10999876" TargetMode="External"/><Relationship Id="rId1041" Type="http://schemas.openxmlformats.org/officeDocument/2006/relationships/hyperlink" Target="https://pubmed.ncbi.nlm.nih.gov/28796320" TargetMode="External"/><Relationship Id="rId1998" Type="http://schemas.openxmlformats.org/officeDocument/2006/relationships/hyperlink" Target="https://pubmed.ncbi.nlm.nih.gov/27869375" TargetMode="External"/><Relationship Id="rId4197" Type="http://schemas.openxmlformats.org/officeDocument/2006/relationships/hyperlink" Target="https://onlinelibrary.wiley.com/doi/10.1002/alr.23090" TargetMode="External"/><Relationship Id="rId5248" Type="http://schemas.openxmlformats.org/officeDocument/2006/relationships/hyperlink" Target="https://journals.physiology.org/doi/10.1152/ajpgi.00005.2013?url_ver=Z39.88-2003&amp;rfr_id=ori:rid:crossref.org&amp;rfr_dat=cr_pub%20%200pubmed" TargetMode="External"/><Relationship Id="rId1858" Type="http://schemas.openxmlformats.org/officeDocument/2006/relationships/hyperlink" Target="https://pubmed.ncbi.nlm.nih.gov/35337846" TargetMode="External"/><Relationship Id="rId4057" Type="http://schemas.openxmlformats.org/officeDocument/2006/relationships/hyperlink" Target="https://academic.oup.com/bjd/article-lookup/doi/10.1093/bjd/ljac129" TargetMode="External"/><Relationship Id="rId4264" Type="http://schemas.openxmlformats.org/officeDocument/2006/relationships/hyperlink" Target="https://pubmed.ncbi.nlm.nih.gov/34841728" TargetMode="External"/><Relationship Id="rId4471" Type="http://schemas.openxmlformats.org/officeDocument/2006/relationships/hyperlink" Target="https://onlinelibrary.wiley.com/doi/10.1111/cea.12450" TargetMode="External"/><Relationship Id="rId5108" Type="http://schemas.openxmlformats.org/officeDocument/2006/relationships/hyperlink" Target="https://pubmed.ncbi.nlm.nih.gov/15128739" TargetMode="External"/><Relationship Id="rId2909" Type="http://schemas.openxmlformats.org/officeDocument/2006/relationships/hyperlink" Target="https://europepmc.org/abstract/MED/33393500" TargetMode="External"/><Relationship Id="rId3073" Type="http://schemas.openxmlformats.org/officeDocument/2006/relationships/hyperlink" Target="https://linkinghub.elsevier.com/retrieve/pii/S0022-202X(15)35649-9" TargetMode="External"/><Relationship Id="rId3280" Type="http://schemas.openxmlformats.org/officeDocument/2006/relationships/hyperlink" Target="https://pubmed.ncbi.nlm.nih.gov/35084692" TargetMode="External"/><Relationship Id="rId4124" Type="http://schemas.openxmlformats.org/officeDocument/2006/relationships/hyperlink" Target="https://pubmed.ncbi.nlm.nih.gov/33656512" TargetMode="External"/><Relationship Id="rId4331" Type="http://schemas.openxmlformats.org/officeDocument/2006/relationships/hyperlink" Target="https://hal.archives-ouvertes.fr/hal-02275694" TargetMode="External"/><Relationship Id="rId1718" Type="http://schemas.openxmlformats.org/officeDocument/2006/relationships/hyperlink" Target="https://pubmed.ncbi.nlm.nih.gov/25819300" TargetMode="External"/><Relationship Id="rId1925" Type="http://schemas.openxmlformats.org/officeDocument/2006/relationships/hyperlink" Target="https://onlinelibrary.wiley.com/doi/10.1111/dth.13203" TargetMode="External"/><Relationship Id="rId3140" Type="http://schemas.openxmlformats.org/officeDocument/2006/relationships/hyperlink" Target="https://pubmed.ncbi.nlm.nih.gov/15187111" TargetMode="External"/><Relationship Id="rId2699" Type="http://schemas.openxmlformats.org/officeDocument/2006/relationships/hyperlink" Target="https://journals.rcni.com/doi/abs/10.7748/phc2010.05.20.4.32.c7770" TargetMode="External"/><Relationship Id="rId3000" Type="http://schemas.openxmlformats.org/officeDocument/2006/relationships/hyperlink" Target="https://pubmed.ncbi.nlm.nih.gov/29263869" TargetMode="External"/><Relationship Id="rId3957" Type="http://schemas.openxmlformats.org/officeDocument/2006/relationships/hyperlink" Target="https://pubmed.ncbi.nlm.nih.gov/26768537" TargetMode="External"/><Relationship Id="rId878" Type="http://schemas.openxmlformats.org/officeDocument/2006/relationships/hyperlink" Target="https://europepmc.org/abstract/MED/25918335" TargetMode="External"/><Relationship Id="rId2559" Type="http://schemas.openxmlformats.org/officeDocument/2006/relationships/hyperlink" Target="https://www.clinicalkey.com/content/playBy/pii?v=S1081-1206(22)00124-7" TargetMode="External"/><Relationship Id="rId2766" Type="http://schemas.openxmlformats.org/officeDocument/2006/relationships/hyperlink" Target="https://pubmed.ncbi.nlm.nih.gov/39257995" TargetMode="External"/><Relationship Id="rId2973" Type="http://schemas.openxmlformats.org/officeDocument/2006/relationships/hyperlink" Target="https://europepmc.org/abstract/MED/29980582" TargetMode="External"/><Relationship Id="rId3817" Type="http://schemas.openxmlformats.org/officeDocument/2006/relationships/hyperlink" Target="https://pubmed.ncbi.nlm.nih.gov/31646617" TargetMode="External"/><Relationship Id="rId5172" Type="http://schemas.openxmlformats.org/officeDocument/2006/relationships/hyperlink" Target="https://europepmc.org/abstract/MED/30814568" TargetMode="External"/><Relationship Id="rId738" Type="http://schemas.openxmlformats.org/officeDocument/2006/relationships/hyperlink" Target="https://europepmc.org/abstract/MED/38316467" TargetMode="External"/><Relationship Id="rId945" Type="http://schemas.openxmlformats.org/officeDocument/2006/relationships/hyperlink" Target="https://pubmed.ncbi.nlm.nih.gov/33872719" TargetMode="External"/><Relationship Id="rId1368" Type="http://schemas.openxmlformats.org/officeDocument/2006/relationships/hyperlink" Target="https://linkinghub.elsevier.com/retrieve/pii/S0022-202X(17)31960-7" TargetMode="External"/><Relationship Id="rId1575" Type="http://schemas.openxmlformats.org/officeDocument/2006/relationships/hyperlink" Target="https://academic.oup.com/ced/article-lookup/doi/10.1111/ced.13140" TargetMode="External"/><Relationship Id="rId1782" Type="http://schemas.openxmlformats.org/officeDocument/2006/relationships/hyperlink" Target="https://pubmed.ncbi.nlm.nih.gov/38189700" TargetMode="External"/><Relationship Id="rId2419" Type="http://schemas.openxmlformats.org/officeDocument/2006/relationships/hyperlink" Target="https://pubmed.ncbi.nlm.nih.gov/26120137" TargetMode="External"/><Relationship Id="rId2626" Type="http://schemas.openxmlformats.org/officeDocument/2006/relationships/hyperlink" Target="https://www.magonlinelibrary.com/doi/10.12968/bjcn.2023.28.10.504?url_ver=Z39.88-2003&amp;rfr_id=ori:rid:crossref.org&amp;rfr_dat=cr_pub%20%200pubmed" TargetMode="External"/><Relationship Id="rId2833" Type="http://schemas.openxmlformats.org/officeDocument/2006/relationships/hyperlink" Target="https://europepmc.org/abstract/MED/35869167" TargetMode="External"/><Relationship Id="rId5032" Type="http://schemas.openxmlformats.org/officeDocument/2006/relationships/hyperlink" Target="https://pubmed.ncbi.nlm.nih.gov/31667854" TargetMode="External"/><Relationship Id="rId74" Type="http://schemas.openxmlformats.org/officeDocument/2006/relationships/hyperlink" Target="https://academic.oup.com/bjd/article-lookup/doi/10.1111/bjd.19330" TargetMode="External"/><Relationship Id="rId805" Type="http://schemas.openxmlformats.org/officeDocument/2006/relationships/hyperlink" Target="https://pubmed.ncbi.nlm.nih.gov/32895240" TargetMode="External"/><Relationship Id="rId1228" Type="http://schemas.openxmlformats.org/officeDocument/2006/relationships/hyperlink" Target="https://pubmed.ncbi.nlm.nih.gov/6435798" TargetMode="External"/><Relationship Id="rId1435" Type="http://schemas.openxmlformats.org/officeDocument/2006/relationships/hyperlink" Target="https://pubmed.ncbi.nlm.nih.gov/39283144" TargetMode="External"/><Relationship Id="rId4798" Type="http://schemas.openxmlformats.org/officeDocument/2006/relationships/hyperlink" Target="https://onlinelibrary.wiley.com/resolve/openurl?genre=article&amp;sid=nlm:pubmed&amp;issn=0105-4538&amp;date=1999&amp;volume=54&amp;issue=5&amp;spage=484" TargetMode="External"/><Relationship Id="rId1642" Type="http://schemas.openxmlformats.org/officeDocument/2006/relationships/hyperlink" Target="https://pubmed.ncbi.nlm.nih.gov/34608691" TargetMode="External"/><Relationship Id="rId2900" Type="http://schemas.openxmlformats.org/officeDocument/2006/relationships/hyperlink" Target="https://pubmed.ncbi.nlm.nih.gov/33538044" TargetMode="External"/><Relationship Id="rId1502" Type="http://schemas.openxmlformats.org/officeDocument/2006/relationships/hyperlink" Target="https://academic.oup.com/bjd/article-lookup/doi/10.1111/j.1365-2133.2006.07185.x" TargetMode="External"/><Relationship Id="rId4658" Type="http://schemas.openxmlformats.org/officeDocument/2006/relationships/hyperlink" Target="https://pubmed.ncbi.nlm.nih.gov/16210045" TargetMode="External"/><Relationship Id="rId4865" Type="http://schemas.openxmlformats.org/officeDocument/2006/relationships/hyperlink" Target="https://pubmed.ncbi.nlm.nih.gov/31111514" TargetMode="External"/><Relationship Id="rId388" Type="http://schemas.openxmlformats.org/officeDocument/2006/relationships/hyperlink" Target="https://thejns.org/doi/10.3171/2013.5.PEDS13240" TargetMode="External"/><Relationship Id="rId2069" Type="http://schemas.openxmlformats.org/officeDocument/2006/relationships/hyperlink" Target="https://linkinghub.elsevier.com/retrieve/pii/S0022-202X(15)35736-5" TargetMode="External"/><Relationship Id="rId3467" Type="http://schemas.openxmlformats.org/officeDocument/2006/relationships/hyperlink" Target="https://linkinghub.elsevier.com/retrieve/pii/S0008-8749(11)00032-3" TargetMode="External"/><Relationship Id="rId3674" Type="http://schemas.openxmlformats.org/officeDocument/2006/relationships/hyperlink" Target="https://linkinghub.elsevier.com/retrieve/pii/S1939-4551(20)30394-X" TargetMode="External"/><Relationship Id="rId3881" Type="http://schemas.openxmlformats.org/officeDocument/2006/relationships/hyperlink" Target="https://pubmed.ncbi.nlm.nih.gov/24241537" TargetMode="External"/><Relationship Id="rId4518" Type="http://schemas.openxmlformats.org/officeDocument/2006/relationships/hyperlink" Target="https://pubmed.ncbi.nlm.nih.gov/23906378" TargetMode="External"/><Relationship Id="rId4725" Type="http://schemas.openxmlformats.org/officeDocument/2006/relationships/hyperlink" Target="https://pubmed.ncbi.nlm.nih.gov/14639862" TargetMode="External"/><Relationship Id="rId4932" Type="http://schemas.openxmlformats.org/officeDocument/2006/relationships/hyperlink" Target="https://bmcpsychiatry.biomedcentral.com/articles/10.1186/1471-244X-12-104" TargetMode="External"/><Relationship Id="rId595" Type="http://schemas.openxmlformats.org/officeDocument/2006/relationships/hyperlink" Target="https://pubmed.ncbi.nlm.nih.gov/10564327" TargetMode="External"/><Relationship Id="rId2276" Type="http://schemas.openxmlformats.org/officeDocument/2006/relationships/hyperlink" Target="https://bmcgeriatr.biomedcentral.com/articles/10.1186/s12877-024-04830-8" TargetMode="External"/><Relationship Id="rId2483" Type="http://schemas.openxmlformats.org/officeDocument/2006/relationships/hyperlink" Target="https://europepmc.org/abstract/MED/34085829" TargetMode="External"/><Relationship Id="rId2690" Type="http://schemas.openxmlformats.org/officeDocument/2006/relationships/hyperlink" Target="https://pubmed.ncbi.nlm.nih.gov/22963149" TargetMode="External"/><Relationship Id="rId3327" Type="http://schemas.openxmlformats.org/officeDocument/2006/relationships/hyperlink" Target="https://europepmc.org/abstract/MED/31021819" TargetMode="External"/><Relationship Id="rId3534" Type="http://schemas.openxmlformats.org/officeDocument/2006/relationships/hyperlink" Target="https://pubmed.ncbi.nlm.nih.gov/16585605" TargetMode="External"/><Relationship Id="rId3741" Type="http://schemas.openxmlformats.org/officeDocument/2006/relationships/hyperlink" Target="https://pubmed.ncbi.nlm.nih.gov/25282568" TargetMode="External"/><Relationship Id="rId248" Type="http://schemas.openxmlformats.org/officeDocument/2006/relationships/hyperlink" Target="https://linkinghub.elsevier.com/retrieve/pii/0140-6736(91)91420-Y" TargetMode="External"/><Relationship Id="rId455" Type="http://schemas.openxmlformats.org/officeDocument/2006/relationships/hyperlink" Target="https://academic.oup.com/ced/article-lookup/doi/10.1111/ced.13950" TargetMode="External"/><Relationship Id="rId662" Type="http://schemas.openxmlformats.org/officeDocument/2006/relationships/hyperlink" Target="https://pubmed.ncbi.nlm.nih.gov/8943647" TargetMode="External"/><Relationship Id="rId1085" Type="http://schemas.openxmlformats.org/officeDocument/2006/relationships/hyperlink" Target="https://www.clinicalkey.com/content/playBy/pii?v=S0960-8966(13)00118-1" TargetMode="External"/><Relationship Id="rId1292" Type="http://schemas.openxmlformats.org/officeDocument/2006/relationships/hyperlink" Target="https://pubmed.ncbi.nlm.nih.gov/8599467" TargetMode="External"/><Relationship Id="rId2136" Type="http://schemas.openxmlformats.org/officeDocument/2006/relationships/hyperlink" Target="https://pubmed.ncbi.nlm.nih.gov/19259550" TargetMode="External"/><Relationship Id="rId2343" Type="http://schemas.openxmlformats.org/officeDocument/2006/relationships/hyperlink" Target="https://pubmed.ncbi.nlm.nih.gov/34103309" TargetMode="External"/><Relationship Id="rId2550" Type="http://schemas.openxmlformats.org/officeDocument/2006/relationships/hyperlink" Target="https://pubmed.ncbi.nlm.nih.gov/37799702" TargetMode="External"/><Relationship Id="rId3601" Type="http://schemas.openxmlformats.org/officeDocument/2006/relationships/hyperlink" Target="https://pubmed.ncbi.nlm.nih.gov/39031702" TargetMode="External"/><Relationship Id="rId108" Type="http://schemas.openxmlformats.org/officeDocument/2006/relationships/hyperlink" Target="https://academic.oup.com/ced/article-lookup/doi/10.1111/ced.13628" TargetMode="External"/><Relationship Id="rId315" Type="http://schemas.openxmlformats.org/officeDocument/2006/relationships/hyperlink" Target="https://pubmed.ncbi.nlm.nih.gov/31111470" TargetMode="External"/><Relationship Id="rId522" Type="http://schemas.openxmlformats.org/officeDocument/2006/relationships/hyperlink" Target="https://pubmed.ncbi.nlm.nih.gov/30156311" TargetMode="External"/><Relationship Id="rId1152" Type="http://schemas.openxmlformats.org/officeDocument/2006/relationships/hyperlink" Target="https://pubmed.ncbi.nlm.nih.gov/16040888" TargetMode="External"/><Relationship Id="rId2203" Type="http://schemas.openxmlformats.org/officeDocument/2006/relationships/hyperlink" Target="https://academic.oup.com/bjd/article-lookup/doi/10.1046/j.1365-2133.2001.04201.x" TargetMode="External"/><Relationship Id="rId2410" Type="http://schemas.openxmlformats.org/officeDocument/2006/relationships/hyperlink" Target="https://academic.oup.com/bjd/article-lookup/doi/10.1111/bjd.15634" TargetMode="External"/><Relationship Id="rId1012" Type="http://schemas.openxmlformats.org/officeDocument/2006/relationships/hyperlink" Target="https://pubs.acs.org/doi/10.1021/acs.jmedchem.0c00776" TargetMode="External"/><Relationship Id="rId4168" Type="http://schemas.openxmlformats.org/officeDocument/2006/relationships/hyperlink" Target="https://pubmed.ncbi.nlm.nih.gov/38169936" TargetMode="External"/><Relationship Id="rId4375" Type="http://schemas.openxmlformats.org/officeDocument/2006/relationships/hyperlink" Target="https://www.clinicalkey.com/content/playBy/pii?v=S2213-2600(18)30099-7" TargetMode="External"/><Relationship Id="rId5219" Type="http://schemas.openxmlformats.org/officeDocument/2006/relationships/hyperlink" Target="https://europepmc.org/abstract/MED/21593077" TargetMode="External"/><Relationship Id="rId1969" Type="http://schemas.openxmlformats.org/officeDocument/2006/relationships/hyperlink" Target="https://www.clinicalkey.com/content/playBy/pii?v=S1474-4422(18)30217-5" TargetMode="External"/><Relationship Id="rId3184" Type="http://schemas.openxmlformats.org/officeDocument/2006/relationships/hyperlink" Target="https://pubmed.ncbi.nlm.nih.gov/36629476" TargetMode="External"/><Relationship Id="rId4028" Type="http://schemas.openxmlformats.org/officeDocument/2006/relationships/hyperlink" Target="https://pubmed.ncbi.nlm.nih.gov/12161852" TargetMode="External"/><Relationship Id="rId4235" Type="http://schemas.openxmlformats.org/officeDocument/2006/relationships/hyperlink" Target="https://www.clinicalkey.com/content/playBy/pii?v=S2352-3964(22)00075-5" TargetMode="External"/><Relationship Id="rId4582" Type="http://schemas.openxmlformats.org/officeDocument/2006/relationships/hyperlink" Target="https://pubmed.ncbi.nlm.nih.gov/20796248" TargetMode="External"/><Relationship Id="rId1829" Type="http://schemas.openxmlformats.org/officeDocument/2006/relationships/hyperlink" Target="https://europepmc.org/abstract/MED/38025342" TargetMode="External"/><Relationship Id="rId3391" Type="http://schemas.openxmlformats.org/officeDocument/2006/relationships/hyperlink" Target="https://europepmc.org/abstract/MED/26399252" TargetMode="External"/><Relationship Id="rId4442" Type="http://schemas.openxmlformats.org/officeDocument/2006/relationships/hyperlink" Target="https://pubmed.ncbi.nlm.nih.gov/28050247" TargetMode="External"/><Relationship Id="rId3044" Type="http://schemas.openxmlformats.org/officeDocument/2006/relationships/hyperlink" Target="https://pubmed.ncbi.nlm.nih.gov/25088770" TargetMode="External"/><Relationship Id="rId3251" Type="http://schemas.openxmlformats.org/officeDocument/2006/relationships/hyperlink" Target="https://academic.oup.com/ced/article-lookup/doi/10.1093/ced/llae013" TargetMode="External"/><Relationship Id="rId4302" Type="http://schemas.openxmlformats.org/officeDocument/2006/relationships/hyperlink" Target="https://pubmed.ncbi.nlm.nih.gov/33189123" TargetMode="External"/><Relationship Id="rId172" Type="http://schemas.openxmlformats.org/officeDocument/2006/relationships/hyperlink" Target="https://academic.oup.com/bjd/article-lookup/doi/10.1111/j.1365-2133.2011.10549.x" TargetMode="External"/><Relationship Id="rId2060" Type="http://schemas.openxmlformats.org/officeDocument/2006/relationships/hyperlink" Target="https://pubmed.ncbi.nlm.nih.gov/23096109" TargetMode="External"/><Relationship Id="rId3111" Type="http://schemas.openxmlformats.org/officeDocument/2006/relationships/hyperlink" Target="https://onlinelibrary.wiley.com/doi/10.1002/eji.200737648" TargetMode="External"/><Relationship Id="rId989" Type="http://schemas.openxmlformats.org/officeDocument/2006/relationships/hyperlink" Target="https://pubmed.ncbi.nlm.nih.gov/37009414" TargetMode="External"/><Relationship Id="rId2877" Type="http://schemas.openxmlformats.org/officeDocument/2006/relationships/hyperlink" Target="https://linkinghub.elsevier.com/retrieve/pii/S2589-0042(21)01322-5" TargetMode="External"/><Relationship Id="rId5076" Type="http://schemas.openxmlformats.org/officeDocument/2006/relationships/hyperlink" Target="https://pubmed.ncbi.nlm.nih.gov/18276747" TargetMode="External"/><Relationship Id="rId5283" Type="http://schemas.openxmlformats.org/officeDocument/2006/relationships/hyperlink" Target="https://europepmc.org/abstract/MED/35778881" TargetMode="External"/><Relationship Id="rId849" Type="http://schemas.openxmlformats.org/officeDocument/2006/relationships/hyperlink" Target="https://pubmed.ncbi.nlm.nih.gov/28432696" TargetMode="External"/><Relationship Id="rId1479" Type="http://schemas.openxmlformats.org/officeDocument/2006/relationships/hyperlink" Target="https://pubmed.ncbi.nlm.nih.gov/37291902" TargetMode="External"/><Relationship Id="rId1686" Type="http://schemas.openxmlformats.org/officeDocument/2006/relationships/hyperlink" Target="https://pubmed.ncbi.nlm.nih.gov/29747242" TargetMode="External"/><Relationship Id="rId3928" Type="http://schemas.openxmlformats.org/officeDocument/2006/relationships/hyperlink" Target="https://www.clinicalkey.com/content/playBy/pii?v=S1098-3015(20)34403-X" TargetMode="External"/><Relationship Id="rId4092" Type="http://schemas.openxmlformats.org/officeDocument/2006/relationships/hyperlink" Target="https://pubmed.ncbi.nlm.nih.gov/29314180" TargetMode="External"/><Relationship Id="rId5143" Type="http://schemas.openxmlformats.org/officeDocument/2006/relationships/hyperlink" Target="https://pubmed.ncbi.nlm.nih.gov/20374602" TargetMode="External"/><Relationship Id="rId1339" Type="http://schemas.openxmlformats.org/officeDocument/2006/relationships/hyperlink" Target="https://pubmed.ncbi.nlm.nih.gov/39006537" TargetMode="External"/><Relationship Id="rId1893" Type="http://schemas.openxmlformats.org/officeDocument/2006/relationships/hyperlink" Target="https://academic.oup.com/bjd/article-lookup/doi/10.1111/bjd.19496" TargetMode="External"/><Relationship Id="rId2737" Type="http://schemas.openxmlformats.org/officeDocument/2006/relationships/hyperlink" Target="https://pubmed.ncbi.nlm.nih.gov/7761490" TargetMode="External"/><Relationship Id="rId2944" Type="http://schemas.openxmlformats.org/officeDocument/2006/relationships/hyperlink" Target="https://pubmed.ncbi.nlm.nih.gov/33195206" TargetMode="External"/><Relationship Id="rId5003" Type="http://schemas.openxmlformats.org/officeDocument/2006/relationships/hyperlink" Target="https://pubmed.ncbi.nlm.nih.gov/30814568" TargetMode="External"/><Relationship Id="rId5210" Type="http://schemas.openxmlformats.org/officeDocument/2006/relationships/hyperlink" Target="https://europepmc.org/abstract/MED/22792071" TargetMode="External"/><Relationship Id="rId709" Type="http://schemas.openxmlformats.org/officeDocument/2006/relationships/hyperlink" Target="https://pubmed.ncbi.nlm.nih.gov/31850528" TargetMode="External"/><Relationship Id="rId916" Type="http://schemas.openxmlformats.org/officeDocument/2006/relationships/hyperlink" Target="https://academic.oup.com/fampra/article-lookup/doi/10.1093/fampra/cml010" TargetMode="External"/><Relationship Id="rId1546" Type="http://schemas.openxmlformats.org/officeDocument/2006/relationships/hyperlink" Target="https://pubmed.ncbi.nlm.nih.gov/35677924" TargetMode="External"/><Relationship Id="rId1753" Type="http://schemas.openxmlformats.org/officeDocument/2006/relationships/hyperlink" Target="https://www.imrpress.com/journal/FBL/29/9/10.31083/j.fbl2909312" TargetMode="External"/><Relationship Id="rId1960" Type="http://schemas.openxmlformats.org/officeDocument/2006/relationships/hyperlink" Target="https://pubmed.ncbi.nlm.nih.gov/30733502" TargetMode="External"/><Relationship Id="rId2804" Type="http://schemas.openxmlformats.org/officeDocument/2006/relationships/hyperlink" Target="https://pubmed.ncbi.nlm.nih.gov/37267382" TargetMode="External"/><Relationship Id="rId45" Type="http://schemas.openxmlformats.org/officeDocument/2006/relationships/hyperlink" Target="https://pubmed.ncbi.nlm.nih.gov/34841525" TargetMode="External"/><Relationship Id="rId1406" Type="http://schemas.openxmlformats.org/officeDocument/2006/relationships/hyperlink" Target="https://onlinelibrary.wiley.com/doi/10.1111/dth.13227" TargetMode="External"/><Relationship Id="rId1613" Type="http://schemas.openxmlformats.org/officeDocument/2006/relationships/hyperlink" Target="https://onlinelibrary.wiley.com/doi/10.1111/j.1468-3083.2006.02000.x" TargetMode="External"/><Relationship Id="rId1820" Type="http://schemas.openxmlformats.org/officeDocument/2006/relationships/hyperlink" Target="https://pubmed.ncbi.nlm.nih.gov/36445612" TargetMode="External"/><Relationship Id="rId4769" Type="http://schemas.openxmlformats.org/officeDocument/2006/relationships/hyperlink" Target="https://pubmed.ncbi.nlm.nih.gov/11238002" TargetMode="External"/><Relationship Id="rId4976" Type="http://schemas.openxmlformats.org/officeDocument/2006/relationships/hyperlink" Target="https://pubmed.ncbi.nlm.nih.gov/27875351" TargetMode="External"/><Relationship Id="rId3578" Type="http://schemas.openxmlformats.org/officeDocument/2006/relationships/hyperlink" Target="https://pubmed.ncbi.nlm.nih.gov/10999878" TargetMode="External"/><Relationship Id="rId3785" Type="http://schemas.openxmlformats.org/officeDocument/2006/relationships/hyperlink" Target="https://pubmed.ncbi.nlm.nih.gov/36763872" TargetMode="External"/><Relationship Id="rId3992" Type="http://schemas.openxmlformats.org/officeDocument/2006/relationships/hyperlink" Target="https://www.clinicalkey.com/content/playBy/pii?v=S0149-2918(12)00071-9" TargetMode="External"/><Relationship Id="rId4629" Type="http://schemas.openxmlformats.org/officeDocument/2006/relationships/hyperlink" Target="https://onlinelibrary.wiley.com/doi/10.1111/j.1398-9995.2006.01167.x" TargetMode="External"/><Relationship Id="rId4836" Type="http://schemas.openxmlformats.org/officeDocument/2006/relationships/hyperlink" Target="https://pubmed.ncbi.nlm.nih.gov/8765819" TargetMode="External"/><Relationship Id="rId499" Type="http://schemas.openxmlformats.org/officeDocument/2006/relationships/hyperlink" Target="https://onlinelibrary.wiley.com/doi/10.1111/cod.14504" TargetMode="External"/><Relationship Id="rId2387" Type="http://schemas.openxmlformats.org/officeDocument/2006/relationships/hyperlink" Target="https://pubmed.ncbi.nlm.nih.gov/30720903" TargetMode="External"/><Relationship Id="rId2594" Type="http://schemas.openxmlformats.org/officeDocument/2006/relationships/hyperlink" Target="https://pubmed.ncbi.nlm.nih.gov/29192989" TargetMode="External"/><Relationship Id="rId3438" Type="http://schemas.openxmlformats.org/officeDocument/2006/relationships/hyperlink" Target="https://pubmed.ncbi.nlm.nih.gov/23298686" TargetMode="External"/><Relationship Id="rId3645" Type="http://schemas.openxmlformats.org/officeDocument/2006/relationships/hyperlink" Target="https://pubmed.ncbi.nlm.nih.gov/34932829" TargetMode="External"/><Relationship Id="rId3852" Type="http://schemas.openxmlformats.org/officeDocument/2006/relationships/hyperlink" Target="https://europepmc.org/abstract/MED/31794059" TargetMode="External"/><Relationship Id="rId359" Type="http://schemas.openxmlformats.org/officeDocument/2006/relationships/hyperlink" Target="https://pubmed.ncbi.nlm.nih.gov/26778290" TargetMode="External"/><Relationship Id="rId566" Type="http://schemas.openxmlformats.org/officeDocument/2006/relationships/hyperlink" Target="https://linkinghub.elsevier.com/retrieve/pii/S0190-9622(02)61476-8" TargetMode="External"/><Relationship Id="rId773" Type="http://schemas.openxmlformats.org/officeDocument/2006/relationships/hyperlink" Target="https://pubmed.ncbi.nlm.nih.gov/34862822" TargetMode="External"/><Relationship Id="rId1196" Type="http://schemas.openxmlformats.org/officeDocument/2006/relationships/hyperlink" Target="https://pubmed.ncbi.nlm.nih.gov/7544995" TargetMode="External"/><Relationship Id="rId2247" Type="http://schemas.openxmlformats.org/officeDocument/2006/relationships/hyperlink" Target="https://pubmed.ncbi.nlm.nih.gov/39154354" TargetMode="External"/><Relationship Id="rId2454" Type="http://schemas.openxmlformats.org/officeDocument/2006/relationships/hyperlink" Target="https://pubmed.ncbi.nlm.nih.gov/38753887" TargetMode="External"/><Relationship Id="rId3505" Type="http://schemas.openxmlformats.org/officeDocument/2006/relationships/hyperlink" Target="https://academic.oup.com/jcem/article-lookup/doi/10.1210/jc.2008-0935" TargetMode="External"/><Relationship Id="rId4903" Type="http://schemas.openxmlformats.org/officeDocument/2006/relationships/hyperlink" Target="https://pubmed.ncbi.nlm.nih.gov/32894791" TargetMode="External"/><Relationship Id="rId219" Type="http://schemas.openxmlformats.org/officeDocument/2006/relationships/hyperlink" Target="https://pubmed.ncbi.nlm.nih.gov/17147562" TargetMode="External"/><Relationship Id="rId426" Type="http://schemas.openxmlformats.org/officeDocument/2006/relationships/hyperlink" Target="https://pubmed.ncbi.nlm.nih.gov/37291902" TargetMode="External"/><Relationship Id="rId633" Type="http://schemas.openxmlformats.org/officeDocument/2006/relationships/hyperlink" Target="https://onlinelibrary.wiley.com/resolve/openurl?genre=article&amp;sid=nlm:pubmed&amp;issn=0105-1873&amp;date=1998&amp;volume=38&amp;issue=3&amp;spage=147" TargetMode="External"/><Relationship Id="rId980" Type="http://schemas.openxmlformats.org/officeDocument/2006/relationships/hyperlink" Target="https://academic.oup.com/bjd/article-lookup/doi/10.1093/bjd/ljae048" TargetMode="External"/><Relationship Id="rId1056" Type="http://schemas.openxmlformats.org/officeDocument/2006/relationships/hyperlink" Target="https://academic.oup.com/bjd/article-lookup/doi/10.1111/bjd.14695" TargetMode="External"/><Relationship Id="rId1263" Type="http://schemas.openxmlformats.org/officeDocument/2006/relationships/hyperlink" Target="https://academic.oup.com/bjd/article-lookup/doi/10.1111/bjd.14233" TargetMode="External"/><Relationship Id="rId2107" Type="http://schemas.openxmlformats.org/officeDocument/2006/relationships/hyperlink" Target="https://www.tandfonline.com/doi/full/10.1080/19440049.2010.545957" TargetMode="External"/><Relationship Id="rId2314" Type="http://schemas.openxmlformats.org/officeDocument/2006/relationships/hyperlink" Target="https://www.ncbi.nlm.nih.gov/books/NBK582221" TargetMode="External"/><Relationship Id="rId2661" Type="http://schemas.openxmlformats.org/officeDocument/2006/relationships/hyperlink" Target="https://www.magonlinelibrary.com/doi/10.12968/bjon.2018.27.11.594?url_ver=Z39.88-2003&amp;rfr_id=ori:rid:crossref.org&amp;rfr_dat=cr_pub%20%200pubmed" TargetMode="External"/><Relationship Id="rId3712" Type="http://schemas.openxmlformats.org/officeDocument/2006/relationships/hyperlink" Target="https://onlinelibrary.wiley.com/doi/10.1111/cea.13177" TargetMode="External"/><Relationship Id="rId840" Type="http://schemas.openxmlformats.org/officeDocument/2006/relationships/hyperlink" Target="https://europepmc.org/abstract/MED/29222832" TargetMode="External"/><Relationship Id="rId1470" Type="http://schemas.openxmlformats.org/officeDocument/2006/relationships/hyperlink" Target="https://academic.oup.com/bjd/article-lookup/doi/10.1046/j.1365-2133.2001.04397.x" TargetMode="External"/><Relationship Id="rId2521" Type="http://schemas.openxmlformats.org/officeDocument/2006/relationships/hyperlink" Target="https://europepmc.org/abstract/MED/26215792" TargetMode="External"/><Relationship Id="rId4279" Type="http://schemas.openxmlformats.org/officeDocument/2006/relationships/hyperlink" Target="https://europepmc.org/abstract/MED/33608919" TargetMode="External"/><Relationship Id="rId700" Type="http://schemas.openxmlformats.org/officeDocument/2006/relationships/hyperlink" Target="https://europepmc.org/abstract/MED/33315229" TargetMode="External"/><Relationship Id="rId1123" Type="http://schemas.openxmlformats.org/officeDocument/2006/relationships/hyperlink" Target="https://www.clinicalkey.com/content/playBy/pii?v=S0190-9622(07)02358-4" TargetMode="External"/><Relationship Id="rId1330" Type="http://schemas.openxmlformats.org/officeDocument/2006/relationships/hyperlink" Target="https://pubmed.ncbi.nlm.nih.gov/2962064" TargetMode="External"/><Relationship Id="rId3088" Type="http://schemas.openxmlformats.org/officeDocument/2006/relationships/hyperlink" Target="https://pubmed.ncbi.nlm.nih.gov/20975288" TargetMode="External"/><Relationship Id="rId4486" Type="http://schemas.openxmlformats.org/officeDocument/2006/relationships/hyperlink" Target="https://pubmed.ncbi.nlm.nih.gov/25335105" TargetMode="External"/><Relationship Id="rId4693" Type="http://schemas.openxmlformats.org/officeDocument/2006/relationships/hyperlink" Target="https://pubmed.ncbi.nlm.nih.gov/15285472" TargetMode="External"/><Relationship Id="rId3295" Type="http://schemas.openxmlformats.org/officeDocument/2006/relationships/hyperlink" Target="https://academic.oup.com/jleukbio/article-lookup/doi/10.1002/JLB.5AB1219-699RR" TargetMode="External"/><Relationship Id="rId4139" Type="http://schemas.openxmlformats.org/officeDocument/2006/relationships/hyperlink" Target="https://www.clinicalkey.com/content/playBy/pii?v=S2468-2667(24)00163-4" TargetMode="External"/><Relationship Id="rId4346" Type="http://schemas.openxmlformats.org/officeDocument/2006/relationships/hyperlink" Target="https://pubmed.ncbi.nlm.nih.gov/30571146" TargetMode="External"/><Relationship Id="rId4553" Type="http://schemas.openxmlformats.org/officeDocument/2006/relationships/hyperlink" Target="https://www.tandfonline.com/doi/full/10.1586/ers.12.24" TargetMode="External"/><Relationship Id="rId4760" Type="http://schemas.openxmlformats.org/officeDocument/2006/relationships/hyperlink" Target="https://linkinghub.elsevier.com/retrieve/pii/S0091-6749(01)16700-X" TargetMode="External"/><Relationship Id="rId3155" Type="http://schemas.openxmlformats.org/officeDocument/2006/relationships/hyperlink" Target="https://journals.lww.com/00002030-200210180-00004" TargetMode="External"/><Relationship Id="rId3362" Type="http://schemas.openxmlformats.org/officeDocument/2006/relationships/hyperlink" Target="https://pubmed.ncbi.nlm.nih.gov/28159733" TargetMode="External"/><Relationship Id="rId4206" Type="http://schemas.openxmlformats.org/officeDocument/2006/relationships/hyperlink" Target="https://pubmed.ncbi.nlm.nih.gov/36273658" TargetMode="External"/><Relationship Id="rId4413" Type="http://schemas.openxmlformats.org/officeDocument/2006/relationships/hyperlink" Target="http://erj.ersjournals.com/cgi/pmidlookup?view=long&amp;pmid=28461302" TargetMode="External"/><Relationship Id="rId4620" Type="http://schemas.openxmlformats.org/officeDocument/2006/relationships/hyperlink" Target="https://pubmed.ncbi.nlm.nih.gov/17292957" TargetMode="External"/><Relationship Id="rId283" Type="http://schemas.openxmlformats.org/officeDocument/2006/relationships/hyperlink" Target="https://pubmed.ncbi.nlm.nih.gov/34257424" TargetMode="External"/><Relationship Id="rId490" Type="http://schemas.openxmlformats.org/officeDocument/2006/relationships/hyperlink" Target="https://pubmed.ncbi.nlm.nih.gov/19729014" TargetMode="External"/><Relationship Id="rId2171" Type="http://schemas.openxmlformats.org/officeDocument/2006/relationships/hyperlink" Target="https://onlinelibrary.wiley.com/doi/10.1111/j.1468-3083.2005.01258.x" TargetMode="External"/><Relationship Id="rId3015" Type="http://schemas.openxmlformats.org/officeDocument/2006/relationships/hyperlink" Target="https:///www.science.org/doi/10.1126/scitranslmed.aad6833?url_ver=Z39.88-2003&amp;rfr_id=ori:rid:crossref.org&amp;rfr_dat=cr_pub%20%200pubmed" TargetMode="External"/><Relationship Id="rId3222" Type="http://schemas.openxmlformats.org/officeDocument/2006/relationships/hyperlink" Target="https://pubmed.ncbi.nlm.nih.gov/29441558" TargetMode="External"/><Relationship Id="rId143" Type="http://schemas.openxmlformats.org/officeDocument/2006/relationships/hyperlink" Target="https://pubmed.ncbi.nlm.nih.gov/26085938" TargetMode="External"/><Relationship Id="rId350" Type="http://schemas.openxmlformats.org/officeDocument/2006/relationships/hyperlink" Target="https://europepmc.org/abstract/MED/27849631" TargetMode="External"/><Relationship Id="rId2031" Type="http://schemas.openxmlformats.org/officeDocument/2006/relationships/hyperlink" Target="https://linkinghub.elsevier.com/retrieve/pii/S0022-202X(15)38995-8" TargetMode="External"/><Relationship Id="rId5187" Type="http://schemas.openxmlformats.org/officeDocument/2006/relationships/hyperlink" Target="https://europepmc.org/abstract/MED/26978208" TargetMode="External"/><Relationship Id="rId9" Type="http://schemas.openxmlformats.org/officeDocument/2006/relationships/hyperlink" Target="https://pubmed.ncbi.nlm.nih.gov/39104659" TargetMode="External"/><Relationship Id="rId210" Type="http://schemas.openxmlformats.org/officeDocument/2006/relationships/hyperlink" Target="https://onlinelibrary.wiley.com/doi/10.1111/j.1365-4632.2006.02672.x" TargetMode="External"/><Relationship Id="rId2988" Type="http://schemas.openxmlformats.org/officeDocument/2006/relationships/hyperlink" Target="https://pubmed.ncbi.nlm.nih.gov/29273672" TargetMode="External"/><Relationship Id="rId5047" Type="http://schemas.openxmlformats.org/officeDocument/2006/relationships/hyperlink" Target="https://pubmed.ncbi.nlm.nih.gov/22792071" TargetMode="External"/><Relationship Id="rId5254" Type="http://schemas.openxmlformats.org/officeDocument/2006/relationships/hyperlink" Target="https://linkinghub.elsevier.com/retrieve/pii/S0022-202X(15)32828-1" TargetMode="External"/><Relationship Id="rId1797" Type="http://schemas.openxmlformats.org/officeDocument/2006/relationships/hyperlink" Target="https://www.tandfonline.com/doi/full/10.1080/09546634.2023.2251622" TargetMode="External"/><Relationship Id="rId2848" Type="http://schemas.openxmlformats.org/officeDocument/2006/relationships/hyperlink" Target="https://pubmed.ncbi.nlm.nih.gov/34773650" TargetMode="External"/><Relationship Id="rId89" Type="http://schemas.openxmlformats.org/officeDocument/2006/relationships/hyperlink" Target="https://pubmed.ncbi.nlm.nih.gov/31127965" TargetMode="External"/><Relationship Id="rId1657" Type="http://schemas.openxmlformats.org/officeDocument/2006/relationships/hyperlink" Target="https://onlinelibrary.wiley.com/doi/10.1111/cea.13847" TargetMode="External"/><Relationship Id="rId1864" Type="http://schemas.openxmlformats.org/officeDocument/2006/relationships/hyperlink" Target="https://pubmed.ncbi.nlm.nih.gov/33555953" TargetMode="External"/><Relationship Id="rId2708" Type="http://schemas.openxmlformats.org/officeDocument/2006/relationships/hyperlink" Target="https://pubmed.ncbi.nlm.nih.gov/16913518" TargetMode="External"/><Relationship Id="rId2915" Type="http://schemas.openxmlformats.org/officeDocument/2006/relationships/hyperlink" Target="https://academic.oup.com/bjd/article-lookup/doi/10.1111/bjd.19380" TargetMode="External"/><Relationship Id="rId4063" Type="http://schemas.openxmlformats.org/officeDocument/2006/relationships/hyperlink" Target="https://europepmc.org/abstract/MED/36479265" TargetMode="External"/><Relationship Id="rId4270" Type="http://schemas.openxmlformats.org/officeDocument/2006/relationships/hyperlink" Target="https://pubmed.ncbi.nlm.nih.gov/34213816" TargetMode="External"/><Relationship Id="rId5114" Type="http://schemas.openxmlformats.org/officeDocument/2006/relationships/hyperlink" Target="https://pubmed.ncbi.nlm.nih.gov/37197774" TargetMode="External"/><Relationship Id="rId1517" Type="http://schemas.openxmlformats.org/officeDocument/2006/relationships/hyperlink" Target="https://pubmed.ncbi.nlm.nih.gov/12975156" TargetMode="External"/><Relationship Id="rId1724" Type="http://schemas.openxmlformats.org/officeDocument/2006/relationships/hyperlink" Target="https://pubmed.ncbi.nlm.nih.gov/25927828" TargetMode="External"/><Relationship Id="rId4130" Type="http://schemas.openxmlformats.org/officeDocument/2006/relationships/hyperlink" Target="https://pubmed.ncbi.nlm.nih.gov/2001105" TargetMode="External"/><Relationship Id="rId16" Type="http://schemas.openxmlformats.org/officeDocument/2006/relationships/hyperlink" Target="https://academic.oup.com/ced/article-lookup/doi/10.1093/ced/llad394" TargetMode="External"/><Relationship Id="rId1931" Type="http://schemas.openxmlformats.org/officeDocument/2006/relationships/hyperlink" Target="https://europepmc.org/abstract/MED/33376561" TargetMode="External"/><Relationship Id="rId3689" Type="http://schemas.openxmlformats.org/officeDocument/2006/relationships/hyperlink" Target="https://pubmed.ncbi.nlm.nih.gov/32562634" TargetMode="External"/><Relationship Id="rId3896" Type="http://schemas.openxmlformats.org/officeDocument/2006/relationships/hyperlink" Target="https://europepmc.org/abstract/MED/36684853" TargetMode="External"/><Relationship Id="rId2498" Type="http://schemas.openxmlformats.org/officeDocument/2006/relationships/hyperlink" Target="https://pubmed.ncbi.nlm.nih.gov/30132823" TargetMode="External"/><Relationship Id="rId3549" Type="http://schemas.openxmlformats.org/officeDocument/2006/relationships/hyperlink" Target="https://linkinghub.elsevier.com/retrieve/pii/S0022-202X(15)32143-6" TargetMode="External"/><Relationship Id="rId4947" Type="http://schemas.openxmlformats.org/officeDocument/2006/relationships/hyperlink" Target="https://pubmed.ncbi.nlm.nih.gov/20495237" TargetMode="External"/><Relationship Id="rId677" Type="http://schemas.openxmlformats.org/officeDocument/2006/relationships/hyperlink" Target="https://pubmed.ncbi.nlm.nih.gov/7671424" TargetMode="External"/><Relationship Id="rId2358" Type="http://schemas.openxmlformats.org/officeDocument/2006/relationships/hyperlink" Target="https://bpspsychub.onlinelibrary.wiley.com/doi/10.1111/bjhp.12467" TargetMode="External"/><Relationship Id="rId3756" Type="http://schemas.openxmlformats.org/officeDocument/2006/relationships/hyperlink" Target="https://pubs.acs.org/doi/abs/10.1021/bp010193%2B" TargetMode="External"/><Relationship Id="rId3963" Type="http://schemas.openxmlformats.org/officeDocument/2006/relationships/hyperlink" Target="https://pubmed.ncbi.nlm.nih.gov/27034245" TargetMode="External"/><Relationship Id="rId4807" Type="http://schemas.openxmlformats.org/officeDocument/2006/relationships/hyperlink" Target="https://onlinelibrary.wiley.com/resolve/openurl?genre=article&amp;sid=nlm:pubmed&amp;issn=0954-7894&amp;date=1999&amp;volume=29&amp;issue=2&amp;spage=144" TargetMode="External"/><Relationship Id="rId884" Type="http://schemas.openxmlformats.org/officeDocument/2006/relationships/hyperlink" Target="https://europepmc.org/abstract/MED/25933397" TargetMode="External"/><Relationship Id="rId2565" Type="http://schemas.openxmlformats.org/officeDocument/2006/relationships/hyperlink" Target="https://europepmc.org/abstract/MED/34657998" TargetMode="External"/><Relationship Id="rId2772" Type="http://schemas.openxmlformats.org/officeDocument/2006/relationships/hyperlink" Target="https://pubmed.ncbi.nlm.nih.gov/38935620" TargetMode="External"/><Relationship Id="rId3409" Type="http://schemas.openxmlformats.org/officeDocument/2006/relationships/hyperlink" Target="https://www.clinicalkey.com/content/playBy/pii?v=S2213-2198(14)00542-X" TargetMode="External"/><Relationship Id="rId3616" Type="http://schemas.openxmlformats.org/officeDocument/2006/relationships/hyperlink" Target="https://onlinelibrary.wiley.com/doi/10.1111/all.15964" TargetMode="External"/><Relationship Id="rId3823" Type="http://schemas.openxmlformats.org/officeDocument/2006/relationships/hyperlink" Target="https://pubmed.ncbi.nlm.nih.gov/28003299" TargetMode="External"/><Relationship Id="rId537" Type="http://schemas.openxmlformats.org/officeDocument/2006/relationships/hyperlink" Target="https://pubmed.ncbi.nlm.nih.gov/22582913" TargetMode="External"/><Relationship Id="rId744" Type="http://schemas.openxmlformats.org/officeDocument/2006/relationships/hyperlink" Target="https://europepmc.org/abstract/MED/38167282" TargetMode="External"/><Relationship Id="rId951" Type="http://schemas.openxmlformats.org/officeDocument/2006/relationships/hyperlink" Target="https://pubmed.ncbi.nlm.nih.gov/32915710" TargetMode="External"/><Relationship Id="rId1167" Type="http://schemas.openxmlformats.org/officeDocument/2006/relationships/hyperlink" Target="https://academic.oup.com/bjd/article-lookup/doi/10.1111/j.1365-2133.2004.06057.x" TargetMode="External"/><Relationship Id="rId1374" Type="http://schemas.openxmlformats.org/officeDocument/2006/relationships/hyperlink" Target="https://europepmc.org/abstract/MED/24942326" TargetMode="External"/><Relationship Id="rId1581" Type="http://schemas.openxmlformats.org/officeDocument/2006/relationships/hyperlink" Target="https://academic.oup.com/ced/article-lookup/doi/10.1111/ced.12521" TargetMode="External"/><Relationship Id="rId2218" Type="http://schemas.openxmlformats.org/officeDocument/2006/relationships/hyperlink" Target="https://pubmed.ncbi.nlm.nih.gov/32757325" TargetMode="External"/><Relationship Id="rId2425" Type="http://schemas.openxmlformats.org/officeDocument/2006/relationships/hyperlink" Target="https://pubmed.ncbi.nlm.nih.gov/25855842" TargetMode="External"/><Relationship Id="rId2632" Type="http://schemas.openxmlformats.org/officeDocument/2006/relationships/hyperlink" Target="https://academic.oup.com/bjd/article-lookup/doi/10.1093/bjd/ljac115" TargetMode="External"/><Relationship Id="rId80" Type="http://schemas.openxmlformats.org/officeDocument/2006/relationships/hyperlink" Target="https://europepmc.org/abstract/MED/31134471" TargetMode="External"/><Relationship Id="rId604" Type="http://schemas.openxmlformats.org/officeDocument/2006/relationships/hyperlink" Target="https://onlinelibrary.wiley.com/resolve/openurl?genre=article&amp;sid=nlm:pubmed&amp;issn=0105-1873&amp;date=1999&amp;volume=40&amp;issue=4&amp;spage=227" TargetMode="External"/><Relationship Id="rId811" Type="http://schemas.openxmlformats.org/officeDocument/2006/relationships/hyperlink" Target="https://pubmed.ncbi.nlm.nih.gov/32167583" TargetMode="External"/><Relationship Id="rId1027" Type="http://schemas.openxmlformats.org/officeDocument/2006/relationships/hyperlink" Target="https://pubmed.ncbi.nlm.nih.gov/29701240" TargetMode="External"/><Relationship Id="rId1234" Type="http://schemas.openxmlformats.org/officeDocument/2006/relationships/hyperlink" Target="https://pubmed.ncbi.nlm.nih.gov/6778551" TargetMode="External"/><Relationship Id="rId1441" Type="http://schemas.openxmlformats.org/officeDocument/2006/relationships/hyperlink" Target="https://pubmed.ncbi.nlm.nih.gov/37291902" TargetMode="External"/><Relationship Id="rId4597" Type="http://schemas.openxmlformats.org/officeDocument/2006/relationships/hyperlink" Target="https://pubmed.ncbi.nlm.nih.gov/23283015" TargetMode="External"/><Relationship Id="rId1301" Type="http://schemas.openxmlformats.org/officeDocument/2006/relationships/hyperlink" Target="https://pubmed.ncbi.nlm.nih.gov/8204481" TargetMode="External"/><Relationship Id="rId3199" Type="http://schemas.openxmlformats.org/officeDocument/2006/relationships/hyperlink" Target="https://academic.oup.com/ced/article-lookup/doi/10.1111/ced.13330" TargetMode="External"/><Relationship Id="rId4457" Type="http://schemas.openxmlformats.org/officeDocument/2006/relationships/hyperlink" Target="https://www.clinicalkey.com/content/playBy/pii?v=S0091-6749(15)00432-7" TargetMode="External"/><Relationship Id="rId4664" Type="http://schemas.openxmlformats.org/officeDocument/2006/relationships/hyperlink" Target="https://pubmed.ncbi.nlm.nih.gov/15932385" TargetMode="External"/><Relationship Id="rId3059" Type="http://schemas.openxmlformats.org/officeDocument/2006/relationships/hyperlink" Target="https://www.clinicalkey.com/content/playBy/pii?v=S1386-6532(13)00471-X" TargetMode="External"/><Relationship Id="rId3266" Type="http://schemas.openxmlformats.org/officeDocument/2006/relationships/hyperlink" Target="https://pubmed.ncbi.nlm.nih.gov/36952639" TargetMode="External"/><Relationship Id="rId3473" Type="http://schemas.openxmlformats.org/officeDocument/2006/relationships/hyperlink" Target="https://www.clinicalkey.com/content/playBy/pii?v=S0091-6749(10)01319-9" TargetMode="External"/><Relationship Id="rId4317" Type="http://schemas.openxmlformats.org/officeDocument/2006/relationships/hyperlink" Target="https://www.clinicalkey.com/content/playBy/pii?v=S2213-2198(19)30947-X" TargetMode="External"/><Relationship Id="rId4524" Type="http://schemas.openxmlformats.org/officeDocument/2006/relationships/hyperlink" Target="https://pubmed.ncbi.nlm.nih.gov/23817571" TargetMode="External"/><Relationship Id="rId4871" Type="http://schemas.openxmlformats.org/officeDocument/2006/relationships/hyperlink" Target="https://pubmed.ncbi.nlm.nih.gov/37719662" TargetMode="External"/><Relationship Id="rId187" Type="http://schemas.openxmlformats.org/officeDocument/2006/relationships/hyperlink" Target="https://pubmed.ncbi.nlm.nih.gov/19519834" TargetMode="External"/><Relationship Id="rId394" Type="http://schemas.openxmlformats.org/officeDocument/2006/relationships/hyperlink" Target="https://onlinelibrary.wiley.com/doi/10.1002/ajmg.a.34217" TargetMode="External"/><Relationship Id="rId2075" Type="http://schemas.openxmlformats.org/officeDocument/2006/relationships/hyperlink" Target="https://europepmc.org/abstract/MED/21681355" TargetMode="External"/><Relationship Id="rId2282" Type="http://schemas.openxmlformats.org/officeDocument/2006/relationships/hyperlink" Target="https://europepmc.org/abstract/MED/38154929" TargetMode="External"/><Relationship Id="rId3126" Type="http://schemas.openxmlformats.org/officeDocument/2006/relationships/hyperlink" Target="https://pubmed.ncbi.nlm.nih.gov/17137868" TargetMode="External"/><Relationship Id="rId3680" Type="http://schemas.openxmlformats.org/officeDocument/2006/relationships/hyperlink" Target="https://europepmc.org/abstract/MED/32176320" TargetMode="External"/><Relationship Id="rId4731" Type="http://schemas.openxmlformats.org/officeDocument/2006/relationships/hyperlink" Target="https://pubmed.ncbi.nlm.nih.gov/12390448" TargetMode="External"/><Relationship Id="rId254" Type="http://schemas.openxmlformats.org/officeDocument/2006/relationships/hyperlink" Target="https://europepmc.org/abstract/MED/38235593" TargetMode="External"/><Relationship Id="rId1091" Type="http://schemas.openxmlformats.org/officeDocument/2006/relationships/hyperlink" Target="https://linkinghub.elsevier.com/retrieve/pii/S0022-202X(15)35647-5" TargetMode="External"/><Relationship Id="rId3333" Type="http://schemas.openxmlformats.org/officeDocument/2006/relationships/hyperlink" Target="https://onlinelibrary.wiley.com/doi/10.1111/all.13657" TargetMode="External"/><Relationship Id="rId3540" Type="http://schemas.openxmlformats.org/officeDocument/2006/relationships/hyperlink" Target="https://pubmed.ncbi.nlm.nih.gov/16274494" TargetMode="External"/><Relationship Id="rId114" Type="http://schemas.openxmlformats.org/officeDocument/2006/relationships/hyperlink" Target="https://link.springer.com/article/10.1007/s40273-017-0564-7" TargetMode="External"/><Relationship Id="rId461" Type="http://schemas.openxmlformats.org/officeDocument/2006/relationships/hyperlink" Target="https://academic.oup.com/bjd/article-lookup/doi/10.1111/bjd.14233" TargetMode="External"/><Relationship Id="rId2142" Type="http://schemas.openxmlformats.org/officeDocument/2006/relationships/hyperlink" Target="https://pubmed.ncbi.nlm.nih.gov/17873574" TargetMode="External"/><Relationship Id="rId3400" Type="http://schemas.openxmlformats.org/officeDocument/2006/relationships/hyperlink" Target="https://pubmed.ncbi.nlm.nih.gov/25809346" TargetMode="External"/><Relationship Id="rId321" Type="http://schemas.openxmlformats.org/officeDocument/2006/relationships/hyperlink" Target="https://pubmed.ncbi.nlm.nih.gov/31448441" TargetMode="External"/><Relationship Id="rId2002" Type="http://schemas.openxmlformats.org/officeDocument/2006/relationships/hyperlink" Target="https://pubmed.ncbi.nlm.nih.gov/27869378" TargetMode="External"/><Relationship Id="rId2959" Type="http://schemas.openxmlformats.org/officeDocument/2006/relationships/hyperlink" Target="https://linkinghub.elsevier.com/retrieve/pii/S0166-3542(19)30090-7" TargetMode="External"/><Relationship Id="rId5158" Type="http://schemas.openxmlformats.org/officeDocument/2006/relationships/hyperlink" Target="https://onlinelibrary.wiley.com/doi/10.1111/cea.14010" TargetMode="External"/><Relationship Id="rId1768" Type="http://schemas.openxmlformats.org/officeDocument/2006/relationships/hyperlink" Target="https://pubmed.ncbi.nlm.nih.gov/38099889" TargetMode="External"/><Relationship Id="rId2819" Type="http://schemas.openxmlformats.org/officeDocument/2006/relationships/hyperlink" Target="https://europepmc.org/abstract/MED/36656781" TargetMode="External"/><Relationship Id="rId4174" Type="http://schemas.openxmlformats.org/officeDocument/2006/relationships/hyperlink" Target="https://pubmed.ncbi.nlm.nih.gov/38146111" TargetMode="External"/><Relationship Id="rId4381" Type="http://schemas.openxmlformats.org/officeDocument/2006/relationships/hyperlink" Target="https://europepmc.org/abstract/MED/29431885" TargetMode="External"/><Relationship Id="rId5018" Type="http://schemas.openxmlformats.org/officeDocument/2006/relationships/hyperlink" Target="https://pubmed.ncbi.nlm.nih.gov/26978208" TargetMode="External"/><Relationship Id="rId5225" Type="http://schemas.openxmlformats.org/officeDocument/2006/relationships/hyperlink" Target="https://europepmc.org/abstract/MED/24014423" TargetMode="External"/><Relationship Id="rId1628" Type="http://schemas.openxmlformats.org/officeDocument/2006/relationships/hyperlink" Target="https://pubmed.ncbi.nlm.nih.gov/36223090" TargetMode="External"/><Relationship Id="rId1975" Type="http://schemas.openxmlformats.org/officeDocument/2006/relationships/hyperlink" Target="https://www.clinicalkey.com/content/playBy/pii?v=S0190-9622(17)32297-1" TargetMode="External"/><Relationship Id="rId3190" Type="http://schemas.openxmlformats.org/officeDocument/2006/relationships/hyperlink" Target="https://pubmed.ncbi.nlm.nih.gov/32696516" TargetMode="External"/><Relationship Id="rId4034" Type="http://schemas.openxmlformats.org/officeDocument/2006/relationships/hyperlink" Target="https://pubmed.ncbi.nlm.nih.gov/26456768" TargetMode="External"/><Relationship Id="rId4241" Type="http://schemas.openxmlformats.org/officeDocument/2006/relationships/hyperlink" Target="https://www.atsjournals.org/doi/10.1164/rccm.202112-2822ED?url_ver=Z39.88-2003&amp;rfr_id=ori:rid:crossref.org&amp;rfr_dat=cr_pub%20%200pubmed" TargetMode="External"/><Relationship Id="rId1835" Type="http://schemas.openxmlformats.org/officeDocument/2006/relationships/hyperlink" Target="https://www.clinicalkey.com/content/playBy/pii?v=S1044-579X(22)00226-7" TargetMode="External"/><Relationship Id="rId3050" Type="http://schemas.openxmlformats.org/officeDocument/2006/relationships/hyperlink" Target="https://pubmed.ncbi.nlm.nih.gov/24309405" TargetMode="External"/><Relationship Id="rId4101" Type="http://schemas.openxmlformats.org/officeDocument/2006/relationships/hyperlink" Target="https:///www.science.org/doi/10.1126/scitranslmed.aad6833?url_ver=Z39.88-2003&amp;rfr_id=ori:rid:crossref.org&amp;rfr_dat=cr_pub%20%200pubmed" TargetMode="External"/><Relationship Id="rId1902" Type="http://schemas.openxmlformats.org/officeDocument/2006/relationships/hyperlink" Target="https://pubmed.ncbi.nlm.nih.gov/34276687" TargetMode="External"/><Relationship Id="rId3867" Type="http://schemas.openxmlformats.org/officeDocument/2006/relationships/hyperlink" Target="https://pubmed.ncbi.nlm.nih.gov/30116036" TargetMode="External"/><Relationship Id="rId4918" Type="http://schemas.openxmlformats.org/officeDocument/2006/relationships/hyperlink" Target="https://www.magonlinelibrary.com/doi/10.12968/hmed.2020.0250?url_ver=Z39.88-2003&amp;rfr_id=ori:rid:crossref.org&amp;rfr_dat=cr_pub%20%200pubmed" TargetMode="External"/><Relationship Id="rId788" Type="http://schemas.openxmlformats.org/officeDocument/2006/relationships/hyperlink" Target="https://europepmc.org/abstract/MED/35663143" TargetMode="External"/><Relationship Id="rId995" Type="http://schemas.openxmlformats.org/officeDocument/2006/relationships/hyperlink" Target="https://pubmed.ncbi.nlm.nih.gov/36689518" TargetMode="External"/><Relationship Id="rId2469" Type="http://schemas.openxmlformats.org/officeDocument/2006/relationships/hyperlink" Target="https://linkinghub.elsevier.com/retrieve/pii/S2667-0267(22)00041-8" TargetMode="External"/><Relationship Id="rId2676" Type="http://schemas.openxmlformats.org/officeDocument/2006/relationships/hyperlink" Target="https://pubmed.ncbi.nlm.nih.gov/25289629" TargetMode="External"/><Relationship Id="rId2883" Type="http://schemas.openxmlformats.org/officeDocument/2006/relationships/hyperlink" Target="https://europepmc.org/abstract/MED/34529726" TargetMode="External"/><Relationship Id="rId3727" Type="http://schemas.openxmlformats.org/officeDocument/2006/relationships/hyperlink" Target="https://pubmed.ncbi.nlm.nih.gov/28283150" TargetMode="External"/><Relationship Id="rId3934" Type="http://schemas.openxmlformats.org/officeDocument/2006/relationships/hyperlink" Target="https://europepmc.org/abstract/MED/31531843" TargetMode="External"/><Relationship Id="rId5082" Type="http://schemas.openxmlformats.org/officeDocument/2006/relationships/hyperlink" Target="https://pubmed.ncbi.nlm.nih.gov/18025475" TargetMode="External"/><Relationship Id="rId648" Type="http://schemas.openxmlformats.org/officeDocument/2006/relationships/hyperlink" Target="https://pubmed.ncbi.nlm.nih.gov/9292084" TargetMode="External"/><Relationship Id="rId855" Type="http://schemas.openxmlformats.org/officeDocument/2006/relationships/hyperlink" Target="https://pubmed.ncbi.nlm.nih.gov/28044369" TargetMode="External"/><Relationship Id="rId1278" Type="http://schemas.openxmlformats.org/officeDocument/2006/relationships/hyperlink" Target="https://pubmed.ncbi.nlm.nih.gov/25123404" TargetMode="External"/><Relationship Id="rId1485" Type="http://schemas.openxmlformats.org/officeDocument/2006/relationships/hyperlink" Target="https://pubmed.ncbi.nlm.nih.gov/35822506" TargetMode="External"/><Relationship Id="rId1692" Type="http://schemas.openxmlformats.org/officeDocument/2006/relationships/hyperlink" Target="https://pubmed.ncbi.nlm.nih.gov/29146642" TargetMode="External"/><Relationship Id="rId2329" Type="http://schemas.openxmlformats.org/officeDocument/2006/relationships/hyperlink" Target="https://pubmed.ncbi.nlm.nih.gov/34861831" TargetMode="External"/><Relationship Id="rId2536" Type="http://schemas.openxmlformats.org/officeDocument/2006/relationships/hyperlink" Target="https://pubmed.ncbi.nlm.nih.gov/39250758" TargetMode="External"/><Relationship Id="rId2743" Type="http://schemas.openxmlformats.org/officeDocument/2006/relationships/hyperlink" Target="https://www.mdpi.com/resolver?pii=medicina60081215" TargetMode="External"/><Relationship Id="rId508" Type="http://schemas.openxmlformats.org/officeDocument/2006/relationships/hyperlink" Target="https://pubmed.ncbi.nlm.nih.gov/32282055" TargetMode="External"/><Relationship Id="rId715" Type="http://schemas.openxmlformats.org/officeDocument/2006/relationships/hyperlink" Target="https://pubmed.ncbi.nlm.nih.gov/31850528" TargetMode="External"/><Relationship Id="rId922" Type="http://schemas.openxmlformats.org/officeDocument/2006/relationships/hyperlink" Target="https://europepmc.org/abstract/MED/15459061" TargetMode="External"/><Relationship Id="rId1138" Type="http://schemas.openxmlformats.org/officeDocument/2006/relationships/hyperlink" Target="https://pubmed.ncbi.nlm.nih.gov/16939589" TargetMode="External"/><Relationship Id="rId1345" Type="http://schemas.openxmlformats.org/officeDocument/2006/relationships/hyperlink" Target="https://pubmed.ncbi.nlm.nih.gov/36695406" TargetMode="External"/><Relationship Id="rId1552" Type="http://schemas.openxmlformats.org/officeDocument/2006/relationships/hyperlink" Target="https://pubmed.ncbi.nlm.nih.gov/33937975" TargetMode="External"/><Relationship Id="rId2603" Type="http://schemas.openxmlformats.org/officeDocument/2006/relationships/hyperlink" Target="https://academic.oup.com/bjd/article-lookup/doi/10.1111/bjd.14568" TargetMode="External"/><Relationship Id="rId2950" Type="http://schemas.openxmlformats.org/officeDocument/2006/relationships/hyperlink" Target="https://pubmed.ncbi.nlm.nih.gov/33194836" TargetMode="External"/><Relationship Id="rId1205" Type="http://schemas.openxmlformats.org/officeDocument/2006/relationships/hyperlink" Target="https://academic.oup.com/bjd/article-lookup/doi/10.1111/j.1365-2133.1994.tb06893.x" TargetMode="External"/><Relationship Id="rId2810" Type="http://schemas.openxmlformats.org/officeDocument/2006/relationships/hyperlink" Target="https://pubmed.ncbi.nlm.nih.gov/36796966" TargetMode="External"/><Relationship Id="rId4568" Type="http://schemas.openxmlformats.org/officeDocument/2006/relationships/hyperlink" Target="https://pubmed.ncbi.nlm.nih.gov/21464707" TargetMode="External"/><Relationship Id="rId51" Type="http://schemas.openxmlformats.org/officeDocument/2006/relationships/hyperlink" Target="https://pubmed.ncbi.nlm.nih.gov/35663768" TargetMode="External"/><Relationship Id="rId1412" Type="http://schemas.openxmlformats.org/officeDocument/2006/relationships/hyperlink" Target="https://academic.oup.com/bjd/article-lookup/doi/10.1111/bjd.14217" TargetMode="External"/><Relationship Id="rId3377" Type="http://schemas.openxmlformats.org/officeDocument/2006/relationships/hyperlink" Target="https://www.clinicalkey.com/content/playBy/pii?v=S0091-6749(16)00380-8" TargetMode="External"/><Relationship Id="rId4775" Type="http://schemas.openxmlformats.org/officeDocument/2006/relationships/hyperlink" Target="https://pubmed.ncbi.nlm.nih.gov/11207646" TargetMode="External"/><Relationship Id="rId4982" Type="http://schemas.openxmlformats.org/officeDocument/2006/relationships/hyperlink" Target="https://pubmed.ncbi.nlm.nih.gov/30388399" TargetMode="External"/><Relationship Id="rId298" Type="http://schemas.openxmlformats.org/officeDocument/2006/relationships/hyperlink" Target="https://www.clinicalkey.com/content/playBy/pii?v=S0190-9622(20)30505-3" TargetMode="External"/><Relationship Id="rId3584" Type="http://schemas.openxmlformats.org/officeDocument/2006/relationships/hyperlink" Target="https://pubmed.ncbi.nlm.nih.gov/10817792" TargetMode="External"/><Relationship Id="rId3791" Type="http://schemas.openxmlformats.org/officeDocument/2006/relationships/hyperlink" Target="https://pubmed.ncbi.nlm.nih.gov/35570744" TargetMode="External"/><Relationship Id="rId4428" Type="http://schemas.openxmlformats.org/officeDocument/2006/relationships/hyperlink" Target="https://pubmed.ncbi.nlm.nih.gov/27224838" TargetMode="External"/><Relationship Id="rId4635" Type="http://schemas.openxmlformats.org/officeDocument/2006/relationships/hyperlink" Target="https://linkinghub.elsevier.com/retrieve/pii/S1471-4418(06)00028-4" TargetMode="External"/><Relationship Id="rId4842" Type="http://schemas.openxmlformats.org/officeDocument/2006/relationships/hyperlink" Target="https://linkinghub.elsevier.com/retrieve/pii/S0091-6749(95)70044-7" TargetMode="External"/><Relationship Id="rId158" Type="http://schemas.openxmlformats.org/officeDocument/2006/relationships/hyperlink" Target="https://academic.oup.com/ced/article-lookup/doi/10.1111/ced.12016" TargetMode="External"/><Relationship Id="rId2186" Type="http://schemas.openxmlformats.org/officeDocument/2006/relationships/hyperlink" Target="https://jamanetwork.com/journals/jamadermatology/fullarticle/vol/139/pg/1455" TargetMode="External"/><Relationship Id="rId2393" Type="http://schemas.openxmlformats.org/officeDocument/2006/relationships/hyperlink" Target="https://pubmed.ncbi.nlm.nih.gov/31807316" TargetMode="External"/><Relationship Id="rId3237" Type="http://schemas.openxmlformats.org/officeDocument/2006/relationships/hyperlink" Target="https://systematicreviewsjournal.biomedcentral.com/articles/10.1186/s13643-016-0202-z" TargetMode="External"/><Relationship Id="rId3444" Type="http://schemas.openxmlformats.org/officeDocument/2006/relationships/hyperlink" Target="https://pubmed.ncbi.nlm.nih.gov/23002119" TargetMode="External"/><Relationship Id="rId3651" Type="http://schemas.openxmlformats.org/officeDocument/2006/relationships/hyperlink" Target="https://pubmed.ncbi.nlm.nih.gov/35212037" TargetMode="External"/><Relationship Id="rId4702" Type="http://schemas.openxmlformats.org/officeDocument/2006/relationships/hyperlink" Target="https://pubmed.ncbi.nlm.nih.gov/15029658" TargetMode="External"/><Relationship Id="rId365" Type="http://schemas.openxmlformats.org/officeDocument/2006/relationships/hyperlink" Target="https://pubmed.ncbi.nlm.nih.gov/26286459" TargetMode="External"/><Relationship Id="rId572" Type="http://schemas.openxmlformats.org/officeDocument/2006/relationships/hyperlink" Target="https://academic.oup.com/bjd/article-lookup/doi/10.1046/j.1365-2133.2002.04662.x" TargetMode="External"/><Relationship Id="rId2046" Type="http://schemas.openxmlformats.org/officeDocument/2006/relationships/hyperlink" Target="https://pubmed.ncbi.nlm.nih.gov/24829999" TargetMode="External"/><Relationship Id="rId2253" Type="http://schemas.openxmlformats.org/officeDocument/2006/relationships/hyperlink" Target="https://pubmed.ncbi.nlm.nih.gov/38272494" TargetMode="External"/><Relationship Id="rId2460" Type="http://schemas.openxmlformats.org/officeDocument/2006/relationships/hyperlink" Target="https://pubmed.ncbi.nlm.nih.gov/38282650" TargetMode="External"/><Relationship Id="rId3304" Type="http://schemas.openxmlformats.org/officeDocument/2006/relationships/hyperlink" Target="https://pubmed.ncbi.nlm.nih.gov/32383811" TargetMode="External"/><Relationship Id="rId3511" Type="http://schemas.openxmlformats.org/officeDocument/2006/relationships/hyperlink" Target="https://www.clinicalkey.com/content/playBy/pii?v=S0091-6749(07)02400-1" TargetMode="External"/><Relationship Id="rId225" Type="http://schemas.openxmlformats.org/officeDocument/2006/relationships/hyperlink" Target="https://pubmed.ncbi.nlm.nih.gov/9268760" TargetMode="External"/><Relationship Id="rId432" Type="http://schemas.openxmlformats.org/officeDocument/2006/relationships/hyperlink" Target="https://pubmed.ncbi.nlm.nih.gov/35797001" TargetMode="External"/><Relationship Id="rId1062" Type="http://schemas.openxmlformats.org/officeDocument/2006/relationships/hyperlink" Target="https://onlinelibrary.wiley.com/doi/10.1111/febs.13605" TargetMode="External"/><Relationship Id="rId2113" Type="http://schemas.openxmlformats.org/officeDocument/2006/relationships/hyperlink" Target="https://europepmc.org/abstract/MED/21242409" TargetMode="External"/><Relationship Id="rId2320" Type="http://schemas.openxmlformats.org/officeDocument/2006/relationships/hyperlink" Target="https://europepmc.org/abstract/MED/35577586" TargetMode="External"/><Relationship Id="rId5269" Type="http://schemas.openxmlformats.org/officeDocument/2006/relationships/hyperlink" Target="https://academic.oup.com/bjd/article-lookup/doi/10.1111/j.1365-2133.2009.09346.x" TargetMode="External"/><Relationship Id="rId4078" Type="http://schemas.openxmlformats.org/officeDocument/2006/relationships/hyperlink" Target="https://pubmed.ncbi.nlm.nih.gov/32927498" TargetMode="External"/><Relationship Id="rId4285" Type="http://schemas.openxmlformats.org/officeDocument/2006/relationships/hyperlink" Target="https://europepmc.org/abstract/MED/33459897" TargetMode="External"/><Relationship Id="rId4492" Type="http://schemas.openxmlformats.org/officeDocument/2006/relationships/hyperlink" Target="https://pubmed.ncbi.nlm.nih.gov/24835835" TargetMode="External"/><Relationship Id="rId5129" Type="http://schemas.openxmlformats.org/officeDocument/2006/relationships/hyperlink" Target="https://pubmed.ncbi.nlm.nih.gov/23543872" TargetMode="External"/><Relationship Id="rId1879" Type="http://schemas.openxmlformats.org/officeDocument/2006/relationships/hyperlink" Target="https://onlinelibrary.wiley.com/doi/10.1111/ddg.14546" TargetMode="External"/><Relationship Id="rId3094" Type="http://schemas.openxmlformats.org/officeDocument/2006/relationships/hyperlink" Target="https://pubmed.ncbi.nlm.nih.gov/20500796" TargetMode="External"/><Relationship Id="rId4145" Type="http://schemas.openxmlformats.org/officeDocument/2006/relationships/hyperlink" Target="https://onlinelibrary.wiley.com/doi/10.1111/all.16264" TargetMode="External"/><Relationship Id="rId1739" Type="http://schemas.openxmlformats.org/officeDocument/2006/relationships/hyperlink" Target="https://europepmc.org/abstract/MED/22822349" TargetMode="External"/><Relationship Id="rId1946" Type="http://schemas.openxmlformats.org/officeDocument/2006/relationships/hyperlink" Target="https://pubmed.ncbi.nlm.nih.gov/31265737" TargetMode="External"/><Relationship Id="rId4005" Type="http://schemas.openxmlformats.org/officeDocument/2006/relationships/hyperlink" Target="https://pubmed.ncbi.nlm.nih.gov/19040564" TargetMode="External"/><Relationship Id="rId4352" Type="http://schemas.openxmlformats.org/officeDocument/2006/relationships/hyperlink" Target="https://pubmed.ncbi.nlm.nih.gov/31275909" TargetMode="External"/><Relationship Id="rId1806" Type="http://schemas.openxmlformats.org/officeDocument/2006/relationships/hyperlink" Target="https://pubmed.ncbi.nlm.nih.gov/37627103" TargetMode="External"/><Relationship Id="rId3161" Type="http://schemas.openxmlformats.org/officeDocument/2006/relationships/hyperlink" Target="https://journals.aai.org/jimmunol/article-lookup/doi/10.4049/jimmunol.168.7.3660" TargetMode="External"/><Relationship Id="rId4212" Type="http://schemas.openxmlformats.org/officeDocument/2006/relationships/hyperlink" Target="https://pubmed.ncbi.nlm.nih.gov/35679320" TargetMode="External"/><Relationship Id="rId3021" Type="http://schemas.openxmlformats.org/officeDocument/2006/relationships/hyperlink" Target="https://europepmc.org/abstract/MED/26518614" TargetMode="External"/><Relationship Id="rId3978" Type="http://schemas.openxmlformats.org/officeDocument/2006/relationships/hyperlink" Target="https://link.springer.com/article/10.1007/s40258-014-0128-3" TargetMode="External"/><Relationship Id="rId899" Type="http://schemas.openxmlformats.org/officeDocument/2006/relationships/hyperlink" Target="https://pubmed.ncbi.nlm.nih.gov/21276334" TargetMode="External"/><Relationship Id="rId2787" Type="http://schemas.openxmlformats.org/officeDocument/2006/relationships/hyperlink" Target="https://www.ncbi.nlm.nih.gov/pmc/articles/pmid/39399503/" TargetMode="External"/><Relationship Id="rId3838" Type="http://schemas.openxmlformats.org/officeDocument/2006/relationships/hyperlink" Target="https://academic.oup.com/ced/article-lookup/doi/10.1093/ced/llae196" TargetMode="External"/><Relationship Id="rId5193" Type="http://schemas.openxmlformats.org/officeDocument/2006/relationships/hyperlink" Target="https://europepmc.org/abstract/MED/30320955" TargetMode="External"/><Relationship Id="rId759" Type="http://schemas.openxmlformats.org/officeDocument/2006/relationships/hyperlink" Target="https://pubmed.ncbi.nlm.nih.gov/35315540" TargetMode="External"/><Relationship Id="rId966" Type="http://schemas.openxmlformats.org/officeDocument/2006/relationships/hyperlink" Target="https://europepmc.org/abstract/MED/27099722" TargetMode="External"/><Relationship Id="rId1389" Type="http://schemas.openxmlformats.org/officeDocument/2006/relationships/hyperlink" Target="https://pubmed.ncbi.nlm.nih.gov/37903073" TargetMode="External"/><Relationship Id="rId1596" Type="http://schemas.openxmlformats.org/officeDocument/2006/relationships/hyperlink" Target="https://pubmed.ncbi.nlm.nih.gov/20184612" TargetMode="External"/><Relationship Id="rId2647" Type="http://schemas.openxmlformats.org/officeDocument/2006/relationships/hyperlink" Target="https://pubmed.ncbi.nlm.nih.gov/33408215" TargetMode="External"/><Relationship Id="rId2994" Type="http://schemas.openxmlformats.org/officeDocument/2006/relationships/hyperlink" Target="https://pubmed.ncbi.nlm.nih.gov/28615416" TargetMode="External"/><Relationship Id="rId5053" Type="http://schemas.openxmlformats.org/officeDocument/2006/relationships/hyperlink" Target="https://pubmed.ncbi.nlm.nih.gov/23286790" TargetMode="External"/><Relationship Id="rId5260" Type="http://schemas.openxmlformats.org/officeDocument/2006/relationships/hyperlink" Target="https://www.ncbi.nlm.nih.gov/pmc/articles/pmid/21878523/" TargetMode="External"/><Relationship Id="rId619" Type="http://schemas.openxmlformats.org/officeDocument/2006/relationships/hyperlink" Target="https://academic.oup.com/bjd/article-lookup/doi/10.1046/j.1365-2133.1998.02541.x" TargetMode="External"/><Relationship Id="rId1249" Type="http://schemas.openxmlformats.org/officeDocument/2006/relationships/hyperlink" Target="https://europepmc.org/abstract/MED/30007077" TargetMode="External"/><Relationship Id="rId2854" Type="http://schemas.openxmlformats.org/officeDocument/2006/relationships/hyperlink" Target="https://pubmed.ncbi.nlm.nih.gov/34822912" TargetMode="External"/><Relationship Id="rId3905" Type="http://schemas.openxmlformats.org/officeDocument/2006/relationships/hyperlink" Target="https://pubmed.ncbi.nlm.nih.gov/33686210" TargetMode="External"/><Relationship Id="rId5120" Type="http://schemas.openxmlformats.org/officeDocument/2006/relationships/hyperlink" Target="https://pubmed.ncbi.nlm.nih.gov/21103105" TargetMode="External"/><Relationship Id="rId95" Type="http://schemas.openxmlformats.org/officeDocument/2006/relationships/hyperlink" Target="https://pubmed.ncbi.nlm.nih.gov/30933333" TargetMode="External"/><Relationship Id="rId826" Type="http://schemas.openxmlformats.org/officeDocument/2006/relationships/hyperlink" Target="https://europepmc.org/abstract/MED/30476031" TargetMode="External"/><Relationship Id="rId1109" Type="http://schemas.openxmlformats.org/officeDocument/2006/relationships/hyperlink" Target="https://onlinelibrary.wiley.com/doi/10.1111/j.1469-8749.2009.03349.x" TargetMode="External"/><Relationship Id="rId1456" Type="http://schemas.openxmlformats.org/officeDocument/2006/relationships/hyperlink" Target="https://academic.oup.com/ced/article-lookup/doi/10.1111/j.1365-2230.2012.04336.x" TargetMode="External"/><Relationship Id="rId1663" Type="http://schemas.openxmlformats.org/officeDocument/2006/relationships/hyperlink" Target="https://academic.oup.com/bjd/article-lookup/doi/10.1111/bjd.19673" TargetMode="External"/><Relationship Id="rId1870" Type="http://schemas.openxmlformats.org/officeDocument/2006/relationships/hyperlink" Target="https://pubmed.ncbi.nlm.nih.gov/35582626" TargetMode="External"/><Relationship Id="rId2507" Type="http://schemas.openxmlformats.org/officeDocument/2006/relationships/hyperlink" Target="https://royalsocietypublishing.org/doi/abs/10.1098/rsta.2016.0285?url_ver=Z39.88-2003&amp;rfr_id=ori:rid:crossref.org&amp;rfr_dat=cr_pub%20%200pubmed" TargetMode="External"/><Relationship Id="rId2714" Type="http://schemas.openxmlformats.org/officeDocument/2006/relationships/hyperlink" Target="https://www.magonlinelibrary.com/doi/10.12968/bjon.2005.14.13.18446?url_ver=Z39.88-2003&amp;rfr_id=ori:rid:crossref.org&amp;rfr_dat=cr_pub%20%200pubmed" TargetMode="External"/><Relationship Id="rId2921" Type="http://schemas.openxmlformats.org/officeDocument/2006/relationships/hyperlink" Target="https://europepmc.org/abstract/MED/34869146" TargetMode="External"/><Relationship Id="rId1316" Type="http://schemas.openxmlformats.org/officeDocument/2006/relationships/hyperlink" Target="https://onlinelibrary.wiley.com/resolve/openurl?genre=article&amp;sid=nlm:pubmed&amp;issn=0736-8046&amp;date=1992&amp;volume=9&amp;issue=3&amp;spage=255" TargetMode="External"/><Relationship Id="rId1523" Type="http://schemas.openxmlformats.org/officeDocument/2006/relationships/hyperlink" Target="https://academic.oup.com/bjd/article-lookup/doi/10.1046/j.1365-2133.2002.04900.x" TargetMode="External"/><Relationship Id="rId1730" Type="http://schemas.openxmlformats.org/officeDocument/2006/relationships/hyperlink" Target="https://pubmed.ncbi.nlm.nih.gov/25282560" TargetMode="External"/><Relationship Id="rId4679" Type="http://schemas.openxmlformats.org/officeDocument/2006/relationships/hyperlink" Target="https://pubmed.ncbi.nlm.nih.gov/15842227" TargetMode="External"/><Relationship Id="rId4886" Type="http://schemas.openxmlformats.org/officeDocument/2006/relationships/hyperlink" Target="https://academic.oup.com/ced/article-lookup/doi/10.1111/ced.14775" TargetMode="External"/><Relationship Id="rId22" Type="http://schemas.openxmlformats.org/officeDocument/2006/relationships/hyperlink" Target="https://www.clinicalkey.com/content/playBy/pii?v=S0738-081X(24)00099-3" TargetMode="External"/><Relationship Id="rId3488" Type="http://schemas.openxmlformats.org/officeDocument/2006/relationships/hyperlink" Target="https://pubmed.ncbi.nlm.nih.gov/19953534" TargetMode="External"/><Relationship Id="rId3695" Type="http://schemas.openxmlformats.org/officeDocument/2006/relationships/hyperlink" Target="https://pubmed.ncbi.nlm.nih.gov/32223981" TargetMode="External"/><Relationship Id="rId4539" Type="http://schemas.openxmlformats.org/officeDocument/2006/relationships/hyperlink" Target="https://www.cambridge.org/core/product/identifier/S1368980012001140/type/journal_article" TargetMode="External"/><Relationship Id="rId4746" Type="http://schemas.openxmlformats.org/officeDocument/2006/relationships/hyperlink" Target="https://linkinghub.elsevier.com/retrieve/pii/S0091674902898840" TargetMode="External"/><Relationship Id="rId4953" Type="http://schemas.openxmlformats.org/officeDocument/2006/relationships/hyperlink" Target="https://www.clinicalkey.com/content/playBy/pii?v=S0091-6749(22)00547-4" TargetMode="External"/><Relationship Id="rId2297" Type="http://schemas.openxmlformats.org/officeDocument/2006/relationships/hyperlink" Target="https://pubmed.ncbi.nlm.nih.gov/36927724" TargetMode="External"/><Relationship Id="rId3348" Type="http://schemas.openxmlformats.org/officeDocument/2006/relationships/hyperlink" Target="https://pubmed.ncbi.nlm.nih.gov/29878323" TargetMode="External"/><Relationship Id="rId3555" Type="http://schemas.openxmlformats.org/officeDocument/2006/relationships/hyperlink" Target="https://academic.oup.com/bjd/article-lookup/doi/10.1111/j.1365-2133.2004.05850.x" TargetMode="External"/><Relationship Id="rId3762" Type="http://schemas.openxmlformats.org/officeDocument/2006/relationships/hyperlink" Target="https://academic.oup.com/bjd/article-lookup/doi/10.1093/bjd/ljad520" TargetMode="External"/><Relationship Id="rId4606" Type="http://schemas.openxmlformats.org/officeDocument/2006/relationships/hyperlink" Target="https://pubmed.ncbi.nlm.nih.gov/18588549" TargetMode="External"/><Relationship Id="rId4813" Type="http://schemas.openxmlformats.org/officeDocument/2006/relationships/hyperlink" Target="https://europepmc.org/abstract/MED/10193348" TargetMode="External"/><Relationship Id="rId269" Type="http://schemas.openxmlformats.org/officeDocument/2006/relationships/hyperlink" Target="https://pubmed.ncbi.nlm.nih.gov/36691942" TargetMode="External"/><Relationship Id="rId476" Type="http://schemas.openxmlformats.org/officeDocument/2006/relationships/hyperlink" Target="https://pubmed.ncbi.nlm.nih.gov/22229441" TargetMode="External"/><Relationship Id="rId683" Type="http://schemas.openxmlformats.org/officeDocument/2006/relationships/hyperlink" Target="https://pubmed.ncbi.nlm.nih.gov/8043417" TargetMode="External"/><Relationship Id="rId890" Type="http://schemas.openxmlformats.org/officeDocument/2006/relationships/hyperlink" Target="https://europepmc.org/abstract/MED/24267858" TargetMode="External"/><Relationship Id="rId2157" Type="http://schemas.openxmlformats.org/officeDocument/2006/relationships/hyperlink" Target="https://linkinghub.elsevier.com/retrieve/pii/S0091-6749(06)00917-1" TargetMode="External"/><Relationship Id="rId2364" Type="http://schemas.openxmlformats.org/officeDocument/2006/relationships/hyperlink" Target="https://europepmc.org/abstract/MED/33558329" TargetMode="External"/><Relationship Id="rId2571" Type="http://schemas.openxmlformats.org/officeDocument/2006/relationships/hyperlink" Target="https://onlinelibrary.wiley.com/doi/10.1111/cea.13797" TargetMode="External"/><Relationship Id="rId3208" Type="http://schemas.openxmlformats.org/officeDocument/2006/relationships/hyperlink" Target="https://pubmed.ncbi.nlm.nih.gov/39283144" TargetMode="External"/><Relationship Id="rId3415" Type="http://schemas.openxmlformats.org/officeDocument/2006/relationships/hyperlink" Target="https://www.ncbi.nlm.nih.gov/pmc/articles/pmid/23786259/" TargetMode="External"/><Relationship Id="rId129" Type="http://schemas.openxmlformats.org/officeDocument/2006/relationships/hyperlink" Target="https://pubmed.ncbi.nlm.nih.gov/27114267" TargetMode="External"/><Relationship Id="rId336" Type="http://schemas.openxmlformats.org/officeDocument/2006/relationships/hyperlink" Target="https://europepmc.org/abstract/MED/29316344" TargetMode="External"/><Relationship Id="rId543" Type="http://schemas.openxmlformats.org/officeDocument/2006/relationships/hyperlink" Target="https://pubmed.ncbi.nlm.nih.gov/20236287" TargetMode="External"/><Relationship Id="rId1173" Type="http://schemas.openxmlformats.org/officeDocument/2006/relationships/hyperlink" Target="https://onlinelibrary.wiley.com/doi/10.1002/ajmg.a.20345" TargetMode="External"/><Relationship Id="rId1380" Type="http://schemas.openxmlformats.org/officeDocument/2006/relationships/hyperlink" Target="https://academic.oup.com/ced/article-lookup/doi/10.1111/ced.12064" TargetMode="External"/><Relationship Id="rId2017" Type="http://schemas.openxmlformats.org/officeDocument/2006/relationships/hyperlink" Target="https://europepmc.org/abstract/MED/27101387" TargetMode="External"/><Relationship Id="rId2224" Type="http://schemas.openxmlformats.org/officeDocument/2006/relationships/hyperlink" Target="https://pubmed.ncbi.nlm.nih.gov/26105206" TargetMode="External"/><Relationship Id="rId3622" Type="http://schemas.openxmlformats.org/officeDocument/2006/relationships/hyperlink" Target="https://onlinelibrary.wiley.com/doi/10.1111/all.15757" TargetMode="External"/><Relationship Id="rId403" Type="http://schemas.openxmlformats.org/officeDocument/2006/relationships/hyperlink" Target="https://pubmed.ncbi.nlm.nih.gov/18811688" TargetMode="External"/><Relationship Id="rId750" Type="http://schemas.openxmlformats.org/officeDocument/2006/relationships/hyperlink" Target="https://academic.oup.com/ced/article-lookup/doi/10.1093/ced/llad147" TargetMode="External"/><Relationship Id="rId1033" Type="http://schemas.openxmlformats.org/officeDocument/2006/relationships/hyperlink" Target="https://pubmed.ncbi.nlm.nih.gov/30156277" TargetMode="External"/><Relationship Id="rId2431" Type="http://schemas.openxmlformats.org/officeDocument/2006/relationships/hyperlink" Target="https://pubmed.ncbi.nlm.nih.gov/24593304" TargetMode="External"/><Relationship Id="rId4189" Type="http://schemas.openxmlformats.org/officeDocument/2006/relationships/hyperlink" Target="https://europepmc.org/abstract/MED/37227431" TargetMode="External"/><Relationship Id="rId610" Type="http://schemas.openxmlformats.org/officeDocument/2006/relationships/hyperlink" Target="https://pubmed.ncbi.nlm.nih.gov/10233656" TargetMode="External"/><Relationship Id="rId1240" Type="http://schemas.openxmlformats.org/officeDocument/2006/relationships/hyperlink" Target="https://pubmed.ncbi.nlm.nih.gov/33293245" TargetMode="External"/><Relationship Id="rId4049" Type="http://schemas.openxmlformats.org/officeDocument/2006/relationships/hyperlink" Target="https://academic.oup.com/bjd/article-lookup/doi/10.1093/bjd/ljad286" TargetMode="External"/><Relationship Id="rId4396" Type="http://schemas.openxmlformats.org/officeDocument/2006/relationships/hyperlink" Target="https://pubmed.ncbi.nlm.nih.gov/30191183" TargetMode="External"/><Relationship Id="rId1100" Type="http://schemas.openxmlformats.org/officeDocument/2006/relationships/hyperlink" Target="https://pubmed.ncbi.nlm.nih.gov/21138471" TargetMode="External"/><Relationship Id="rId4256" Type="http://schemas.openxmlformats.org/officeDocument/2006/relationships/hyperlink" Target="https://pubmed.ncbi.nlm.nih.gov/34934475" TargetMode="External"/><Relationship Id="rId4463" Type="http://schemas.openxmlformats.org/officeDocument/2006/relationships/hyperlink" Target="https://europepmc.org/abstract/MED/26143394" TargetMode="External"/><Relationship Id="rId4670" Type="http://schemas.openxmlformats.org/officeDocument/2006/relationships/hyperlink" Target="https://pubmed.ncbi.nlm.nih.gov/15842959" TargetMode="External"/><Relationship Id="rId1917" Type="http://schemas.openxmlformats.org/officeDocument/2006/relationships/hyperlink" Target="https://onlinelibrary.wiley.com/doi/10.1111/exd.14071" TargetMode="External"/><Relationship Id="rId3065" Type="http://schemas.openxmlformats.org/officeDocument/2006/relationships/hyperlink" Target="https://onlinelibrary.wiley.com/doi/10.1111/cea.12023" TargetMode="External"/><Relationship Id="rId3272" Type="http://schemas.openxmlformats.org/officeDocument/2006/relationships/hyperlink" Target="https://pubmed.ncbi.nlm.nih.gov/36545777" TargetMode="External"/><Relationship Id="rId4116" Type="http://schemas.openxmlformats.org/officeDocument/2006/relationships/hyperlink" Target="https://pubmed.ncbi.nlm.nih.gov/20975288" TargetMode="External"/><Relationship Id="rId4323" Type="http://schemas.openxmlformats.org/officeDocument/2006/relationships/hyperlink" Target="https://europepmc.org/abstract/MED/30822368" TargetMode="External"/><Relationship Id="rId4530" Type="http://schemas.openxmlformats.org/officeDocument/2006/relationships/hyperlink" Target="https://pubmed.ncbi.nlm.nih.gov/23385287" TargetMode="External"/><Relationship Id="rId193" Type="http://schemas.openxmlformats.org/officeDocument/2006/relationships/hyperlink" Target="https://pubmed.ncbi.nlm.nih.gov/19092022" TargetMode="External"/><Relationship Id="rId2081" Type="http://schemas.openxmlformats.org/officeDocument/2006/relationships/hyperlink" Target="https://europepmc.org/abstract/MED/20950328" TargetMode="External"/><Relationship Id="rId3132" Type="http://schemas.openxmlformats.org/officeDocument/2006/relationships/hyperlink" Target="https://pubmed.ncbi.nlm.nih.gov/16780501" TargetMode="External"/><Relationship Id="rId260" Type="http://schemas.openxmlformats.org/officeDocument/2006/relationships/hyperlink" Target="https://onlinelibrary.wiley.com/doi/10.1111/pde.15462" TargetMode="External"/><Relationship Id="rId5097" Type="http://schemas.openxmlformats.org/officeDocument/2006/relationships/hyperlink" Target="https://pubmed.ncbi.nlm.nih.gov/19674841" TargetMode="External"/><Relationship Id="rId120" Type="http://schemas.openxmlformats.org/officeDocument/2006/relationships/hyperlink" Target="https://academic.oup.com/bjd/article-lookup/doi/10.1111/bjd.15634" TargetMode="External"/><Relationship Id="rId2898" Type="http://schemas.openxmlformats.org/officeDocument/2006/relationships/hyperlink" Target="https://pubmed.ncbi.nlm.nih.gov/33824342" TargetMode="External"/><Relationship Id="rId3949" Type="http://schemas.openxmlformats.org/officeDocument/2006/relationships/hyperlink" Target="https://pubmed.ncbi.nlm.nih.gov/29764192" TargetMode="External"/><Relationship Id="rId5164" Type="http://schemas.openxmlformats.org/officeDocument/2006/relationships/hyperlink" Target="https://europepmc.org/abstract/MED/36821633" TargetMode="External"/><Relationship Id="rId2758" Type="http://schemas.openxmlformats.org/officeDocument/2006/relationships/hyperlink" Target="https://pubmed.ncbi.nlm.nih.gov/29035284" TargetMode="External"/><Relationship Id="rId2965" Type="http://schemas.openxmlformats.org/officeDocument/2006/relationships/hyperlink" Target="https://www.clinicalkey.com/content/playBy/pii?v=S1933-0219(22)00403-2" TargetMode="External"/><Relationship Id="rId3809" Type="http://schemas.openxmlformats.org/officeDocument/2006/relationships/hyperlink" Target="https://pubmed.ncbi.nlm.nih.gov/35663143" TargetMode="External"/><Relationship Id="rId5024" Type="http://schemas.openxmlformats.org/officeDocument/2006/relationships/hyperlink" Target="https://pubmed.ncbi.nlm.nih.gov/23415774" TargetMode="External"/><Relationship Id="rId937" Type="http://schemas.openxmlformats.org/officeDocument/2006/relationships/hyperlink" Target="https://pubmed.ncbi.nlm.nih.gov/36730505" TargetMode="External"/><Relationship Id="rId1567" Type="http://schemas.openxmlformats.org/officeDocument/2006/relationships/hyperlink" Target="https://academic.oup.com/ced/article-lookup/doi/10.1111/ced.14016" TargetMode="External"/><Relationship Id="rId1774" Type="http://schemas.openxmlformats.org/officeDocument/2006/relationships/hyperlink" Target="https://pubmed.ncbi.nlm.nih.gov/38651189" TargetMode="External"/><Relationship Id="rId1981" Type="http://schemas.openxmlformats.org/officeDocument/2006/relationships/hyperlink" Target="https://europepmc.org/abstract/MED/30631431" TargetMode="External"/><Relationship Id="rId2618" Type="http://schemas.openxmlformats.org/officeDocument/2006/relationships/hyperlink" Target="https://pubmed.ncbi.nlm.nih.gov/19633599" TargetMode="External"/><Relationship Id="rId2825" Type="http://schemas.openxmlformats.org/officeDocument/2006/relationships/hyperlink" Target="https://europepmc.org/abstract/MED/36477177" TargetMode="External"/><Relationship Id="rId4180" Type="http://schemas.openxmlformats.org/officeDocument/2006/relationships/hyperlink" Target="https://pubmed.ncbi.nlm.nih.gov/37523710" TargetMode="External"/><Relationship Id="rId5231" Type="http://schemas.openxmlformats.org/officeDocument/2006/relationships/hyperlink" Target="https://www.ahajournals.org/doi/10.1161/CIRCGENETICS.108.834366?url_ver=Z39.88-2003&amp;rfr_id=ori:rid:crossref.org&amp;rfr_dat=cr_pub%20%200pubmed" TargetMode="External"/><Relationship Id="rId66" Type="http://schemas.openxmlformats.org/officeDocument/2006/relationships/hyperlink" Target="https://www.clinicalkey.com/content/playBy/pii?v=S0738-081X(21)00001-8" TargetMode="External"/><Relationship Id="rId1427" Type="http://schemas.openxmlformats.org/officeDocument/2006/relationships/hyperlink" Target="http://hdl.handle.net/2027.42/75672" TargetMode="External"/><Relationship Id="rId1634" Type="http://schemas.openxmlformats.org/officeDocument/2006/relationships/hyperlink" Target="https://pubmed.ncbi.nlm.nih.gov/35351441" TargetMode="External"/><Relationship Id="rId1841" Type="http://schemas.openxmlformats.org/officeDocument/2006/relationships/hyperlink" Target="https://www.clinicalkey.com/content/playBy/pii?v=S1044-579X(21)00296-0" TargetMode="External"/><Relationship Id="rId4040" Type="http://schemas.openxmlformats.org/officeDocument/2006/relationships/hyperlink" Target="https://pubmed.ncbi.nlm.nih.gov/19295002" TargetMode="External"/><Relationship Id="rId4997" Type="http://schemas.openxmlformats.org/officeDocument/2006/relationships/hyperlink" Target="https://pubmed.ncbi.nlm.nih.gov/27798627" TargetMode="External"/><Relationship Id="rId3599" Type="http://schemas.openxmlformats.org/officeDocument/2006/relationships/hyperlink" Target="https://pubmed.ncbi.nlm.nih.gov/1805204" TargetMode="External"/><Relationship Id="rId4857" Type="http://schemas.openxmlformats.org/officeDocument/2006/relationships/hyperlink" Target="https://pubmed.ncbi.nlm.nih.gov/33448464" TargetMode="External"/><Relationship Id="rId1701" Type="http://schemas.openxmlformats.org/officeDocument/2006/relationships/hyperlink" Target="https://medicaljournalssweden.se/actadv/article/view/4909" TargetMode="External"/><Relationship Id="rId3459" Type="http://schemas.openxmlformats.org/officeDocument/2006/relationships/hyperlink" Target="https://europepmc.org/abstract/MED/22006977" TargetMode="External"/><Relationship Id="rId3666" Type="http://schemas.openxmlformats.org/officeDocument/2006/relationships/hyperlink" Target="https://onlinelibrary.wiley.com/doi/10.1111/all.14776" TargetMode="External"/><Relationship Id="rId587" Type="http://schemas.openxmlformats.org/officeDocument/2006/relationships/hyperlink" Target="https://pubmed.ncbi.nlm.nih.gov/10752629" TargetMode="External"/><Relationship Id="rId2268" Type="http://schemas.openxmlformats.org/officeDocument/2006/relationships/hyperlink" Target="https://www.clinicalkey.com/content/playBy/pii?v=S0167-4943(24)00023-2" TargetMode="External"/><Relationship Id="rId3319" Type="http://schemas.openxmlformats.org/officeDocument/2006/relationships/hyperlink" Target="https://www.clinicalkey.com/content/playBy/pii?v=S2213-2198(20)30598-5" TargetMode="External"/><Relationship Id="rId3873" Type="http://schemas.openxmlformats.org/officeDocument/2006/relationships/hyperlink" Target="https://pubmed.ncbi.nlm.nih.gov/28981501" TargetMode="External"/><Relationship Id="rId4717" Type="http://schemas.openxmlformats.org/officeDocument/2006/relationships/hyperlink" Target="https://linkinghub.elsevier.com/retrieve/pii/S0091674903007437" TargetMode="External"/><Relationship Id="rId4924" Type="http://schemas.openxmlformats.org/officeDocument/2006/relationships/hyperlink" Target="https://europepmc.org/abstract/MED/32908719" TargetMode="External"/><Relationship Id="rId447" Type="http://schemas.openxmlformats.org/officeDocument/2006/relationships/hyperlink" Target="https://academic.oup.com/bjd/article-lookup/doi/10.1111/bjd.19458" TargetMode="External"/><Relationship Id="rId794" Type="http://schemas.openxmlformats.org/officeDocument/2006/relationships/hyperlink" Target="https://onlinelibrary.wiley.com/doi/10.1111/cea.13859" TargetMode="External"/><Relationship Id="rId1077" Type="http://schemas.openxmlformats.org/officeDocument/2006/relationships/hyperlink" Target="https://academic.oup.com/ced/article-lookup/doi/10.1111/ced.12259" TargetMode="External"/><Relationship Id="rId2128" Type="http://schemas.openxmlformats.org/officeDocument/2006/relationships/hyperlink" Target="https://pubmed.ncbi.nlm.nih.gov/19531493" TargetMode="External"/><Relationship Id="rId2475" Type="http://schemas.openxmlformats.org/officeDocument/2006/relationships/hyperlink" Target="https://europepmc.org/abstract/MED/35344305" TargetMode="External"/><Relationship Id="rId2682" Type="http://schemas.openxmlformats.org/officeDocument/2006/relationships/hyperlink" Target="https://pubmed.ncbi.nlm.nih.gov/24021151" TargetMode="External"/><Relationship Id="rId3526" Type="http://schemas.openxmlformats.org/officeDocument/2006/relationships/hyperlink" Target="https://pubmed.ncbi.nlm.nih.gov/16934001" TargetMode="External"/><Relationship Id="rId3733" Type="http://schemas.openxmlformats.org/officeDocument/2006/relationships/hyperlink" Target="https://pubmed.ncbi.nlm.nih.gov/25147323" TargetMode="External"/><Relationship Id="rId3940" Type="http://schemas.openxmlformats.org/officeDocument/2006/relationships/hyperlink" Target="https://journals.sagepub.com/doi/10.1177/0272989X19900179?url_ver=Z39.88-2003&amp;rfr_id=ori:rid:crossref.org&amp;rfr_dat=cr_pub%20%200pubmed" TargetMode="External"/><Relationship Id="rId654" Type="http://schemas.openxmlformats.org/officeDocument/2006/relationships/hyperlink" Target="https://pubmed.ncbi.nlm.nih.gov/9330053" TargetMode="External"/><Relationship Id="rId861" Type="http://schemas.openxmlformats.org/officeDocument/2006/relationships/hyperlink" Target="https://pubmed.ncbi.nlm.nih.gov/27232584" TargetMode="External"/><Relationship Id="rId1284" Type="http://schemas.openxmlformats.org/officeDocument/2006/relationships/hyperlink" Target="https://pubmed.ncbi.nlm.nih.gov/9292073" TargetMode="External"/><Relationship Id="rId1491" Type="http://schemas.openxmlformats.org/officeDocument/2006/relationships/hyperlink" Target="https://pubmed.ncbi.nlm.nih.gov/23886662" TargetMode="External"/><Relationship Id="rId2335" Type="http://schemas.openxmlformats.org/officeDocument/2006/relationships/hyperlink" Target="https://pubmed.ncbi.nlm.nih.gov/37632804" TargetMode="External"/><Relationship Id="rId2542" Type="http://schemas.openxmlformats.org/officeDocument/2006/relationships/hyperlink" Target="https://pubmed.ncbi.nlm.nih.gov/38011533" TargetMode="External"/><Relationship Id="rId3800" Type="http://schemas.openxmlformats.org/officeDocument/2006/relationships/hyperlink" Target="https://europepmc.org/abstract/MED/35275399" TargetMode="External"/><Relationship Id="rId307" Type="http://schemas.openxmlformats.org/officeDocument/2006/relationships/hyperlink" Target="https://pubmed.ncbi.nlm.nih.gov/31705875" TargetMode="External"/><Relationship Id="rId514" Type="http://schemas.openxmlformats.org/officeDocument/2006/relationships/hyperlink" Target="https://pubmed.ncbi.nlm.nih.gov/31325390" TargetMode="External"/><Relationship Id="rId721" Type="http://schemas.openxmlformats.org/officeDocument/2006/relationships/hyperlink" Target="https://pubmed.ncbi.nlm.nih.gov/25819441" TargetMode="External"/><Relationship Id="rId1144" Type="http://schemas.openxmlformats.org/officeDocument/2006/relationships/hyperlink" Target="https://pubmed.ncbi.nlm.nih.gov/16470551" TargetMode="External"/><Relationship Id="rId1351" Type="http://schemas.openxmlformats.org/officeDocument/2006/relationships/hyperlink" Target="https://pubmed.ncbi.nlm.nih.gov/35150003" TargetMode="External"/><Relationship Id="rId2402" Type="http://schemas.openxmlformats.org/officeDocument/2006/relationships/hyperlink" Target="https://europepmc.org/abstract/MED/29371295" TargetMode="External"/><Relationship Id="rId1004" Type="http://schemas.openxmlformats.org/officeDocument/2006/relationships/hyperlink" Target="https://academic.oup.com/bjd/article-lookup/doi/10.1111/bjd.20958" TargetMode="External"/><Relationship Id="rId1211" Type="http://schemas.openxmlformats.org/officeDocument/2006/relationships/hyperlink" Target="https://academic.oup.com/bjd/article-lookup/doi/10.1111/j.1365-2133.1990.tb06272.x" TargetMode="External"/><Relationship Id="rId4367" Type="http://schemas.openxmlformats.org/officeDocument/2006/relationships/hyperlink" Target="https://www.clinicalkey.com/content/playBy/pii?v=S0091-6749(18)30931-X" TargetMode="External"/><Relationship Id="rId4574" Type="http://schemas.openxmlformats.org/officeDocument/2006/relationships/hyperlink" Target="https://pubmed.ncbi.nlm.nih.gov/21281869" TargetMode="External"/><Relationship Id="rId4781" Type="http://schemas.openxmlformats.org/officeDocument/2006/relationships/hyperlink" Target="https://onlinelibrary.wiley.com/resolve/openurl?genre=article&amp;sid=nlm:pubmed&amp;issn=0105-4538&amp;date=2000&amp;volume=55&amp;issue=11&amp;spage=1069" TargetMode="External"/><Relationship Id="rId3176" Type="http://schemas.openxmlformats.org/officeDocument/2006/relationships/hyperlink" Target="https://pubmed.ncbi.nlm.nih.gov/38727630" TargetMode="External"/><Relationship Id="rId3383" Type="http://schemas.openxmlformats.org/officeDocument/2006/relationships/hyperlink" Target="https://europepmc.org/abstract/MED/26941167" TargetMode="External"/><Relationship Id="rId3590" Type="http://schemas.openxmlformats.org/officeDocument/2006/relationships/hyperlink" Target="https://europepmc.org/abstract/MED/9771253" TargetMode="External"/><Relationship Id="rId4227" Type="http://schemas.openxmlformats.org/officeDocument/2006/relationships/hyperlink" Target="https://europepmc.org/abstract/MED/35108754" TargetMode="External"/><Relationship Id="rId4434" Type="http://schemas.openxmlformats.org/officeDocument/2006/relationships/hyperlink" Target="https://pubmed.ncbi.nlm.nih.gov/26518094" TargetMode="External"/><Relationship Id="rId2192" Type="http://schemas.openxmlformats.org/officeDocument/2006/relationships/hyperlink" Target="https://jamanetwork.com/journals/jamadermatology/fullarticle/vol/139/pg/1479" TargetMode="External"/><Relationship Id="rId3036" Type="http://schemas.openxmlformats.org/officeDocument/2006/relationships/hyperlink" Target="https://pubmed.ncbi.nlm.nih.gov/26696417" TargetMode="External"/><Relationship Id="rId3243" Type="http://schemas.openxmlformats.org/officeDocument/2006/relationships/hyperlink" Target="https://www.clinicalkey.com/content/playBy/pii?v=S0190-9622(24)02896-2" TargetMode="External"/><Relationship Id="rId4641" Type="http://schemas.openxmlformats.org/officeDocument/2006/relationships/hyperlink" Target="https://onlinelibrary.wiley.com/doi/10.1111/j.1398-9995.2005.00927.x" TargetMode="External"/><Relationship Id="rId164" Type="http://schemas.openxmlformats.org/officeDocument/2006/relationships/hyperlink" Target="https://academic.oup.com/ced/article-lookup/doi/10.1111/j.1365-2230.2012.04391.x" TargetMode="External"/><Relationship Id="rId371" Type="http://schemas.openxmlformats.org/officeDocument/2006/relationships/hyperlink" Target="https://pubmed.ncbi.nlm.nih.gov/25815427" TargetMode="External"/><Relationship Id="rId2052" Type="http://schemas.openxmlformats.org/officeDocument/2006/relationships/hyperlink" Target="https://pubmed.ncbi.nlm.nih.gov/23760500" TargetMode="External"/><Relationship Id="rId3450" Type="http://schemas.openxmlformats.org/officeDocument/2006/relationships/hyperlink" Target="https://pubmed.ncbi.nlm.nih.gov/22052851" TargetMode="External"/><Relationship Id="rId4501" Type="http://schemas.openxmlformats.org/officeDocument/2006/relationships/hyperlink" Target="https://www.atsjournals.org/doi/10.1164/rccm.201312-2206ED?url_ver=Z39.88-2003&amp;rfr_id=ori:rid:crossref.org&amp;rfr_dat=cr_pub%20%200pubmed" TargetMode="External"/><Relationship Id="rId3103" Type="http://schemas.openxmlformats.org/officeDocument/2006/relationships/hyperlink" Target="https://academic.oup.com/ced/article-lookup/doi/10.1111/j.1365-2230.2009.03652.x" TargetMode="External"/><Relationship Id="rId3310" Type="http://schemas.openxmlformats.org/officeDocument/2006/relationships/hyperlink" Target="https://pubmed.ncbi.nlm.nih.gov/32319104" TargetMode="External"/><Relationship Id="rId5068" Type="http://schemas.openxmlformats.org/officeDocument/2006/relationships/hyperlink" Target="https://pubmed.ncbi.nlm.nih.gov/27663502" TargetMode="External"/><Relationship Id="rId231" Type="http://schemas.openxmlformats.org/officeDocument/2006/relationships/hyperlink" Target="https://pubmed.ncbi.nlm.nih.gov/7795078" TargetMode="External"/><Relationship Id="rId2869" Type="http://schemas.openxmlformats.org/officeDocument/2006/relationships/hyperlink" Target="https://europepmc.org/abstract/MED/35801250" TargetMode="External"/><Relationship Id="rId5275" Type="http://schemas.openxmlformats.org/officeDocument/2006/relationships/hyperlink" Target="https://bmcgenomics.biomedcentral.com/articles/10.1186/1471-2164-15-1028" TargetMode="External"/><Relationship Id="rId1678" Type="http://schemas.openxmlformats.org/officeDocument/2006/relationships/hyperlink" Target="https://pubmed.ncbi.nlm.nih.gov/30451281" TargetMode="External"/><Relationship Id="rId1885" Type="http://schemas.openxmlformats.org/officeDocument/2006/relationships/hyperlink" Target="https://onlinelibrary.wiley.com/doi/10.1111/all.14791" TargetMode="External"/><Relationship Id="rId2729" Type="http://schemas.openxmlformats.org/officeDocument/2006/relationships/hyperlink" Target="https://pubmed.ncbi.nlm.nih.gov/9248434" TargetMode="External"/><Relationship Id="rId2936" Type="http://schemas.openxmlformats.org/officeDocument/2006/relationships/hyperlink" Target="https://pubmed.ncbi.nlm.nih.gov/32340577" TargetMode="External"/><Relationship Id="rId4084" Type="http://schemas.openxmlformats.org/officeDocument/2006/relationships/hyperlink" Target="https://pubmed.ncbi.nlm.nih.gov/30706503" TargetMode="External"/><Relationship Id="rId4291" Type="http://schemas.openxmlformats.org/officeDocument/2006/relationships/hyperlink" Target="https://air.unimi.it/handle/2434/812266" TargetMode="External"/><Relationship Id="rId5135" Type="http://schemas.openxmlformats.org/officeDocument/2006/relationships/hyperlink" Target="https://pubmed.ncbi.nlm.nih.gov/11886757" TargetMode="External"/><Relationship Id="rId908" Type="http://schemas.openxmlformats.org/officeDocument/2006/relationships/hyperlink" Target="https://www.bmj.com/lookup/pmidlookup?view=long&amp;pmid=19706651" TargetMode="External"/><Relationship Id="rId1538" Type="http://schemas.openxmlformats.org/officeDocument/2006/relationships/hyperlink" Target="https://pubmed.ncbi.nlm.nih.gov/36479274" TargetMode="External"/><Relationship Id="rId4151" Type="http://schemas.openxmlformats.org/officeDocument/2006/relationships/hyperlink" Target="https://linkinghub.elsevier.com/retrieve/pii/S2352-4642(24)00072-5" TargetMode="External"/><Relationship Id="rId5202" Type="http://schemas.openxmlformats.org/officeDocument/2006/relationships/hyperlink" Target="https://www.nature.com/articles/ng0816-970c" TargetMode="External"/><Relationship Id="rId1745" Type="http://schemas.openxmlformats.org/officeDocument/2006/relationships/hyperlink" Target="https://linkinghub.elsevier.com/retrieve/pii/S0925-4439(24)00279-5" TargetMode="External"/><Relationship Id="rId1952" Type="http://schemas.openxmlformats.org/officeDocument/2006/relationships/hyperlink" Target="https://pubmed.ncbi.nlm.nih.gov/31146452" TargetMode="External"/><Relationship Id="rId4011" Type="http://schemas.openxmlformats.org/officeDocument/2006/relationships/hyperlink" Target="https://pubmed.ncbi.nlm.nih.gov/18160389" TargetMode="External"/><Relationship Id="rId37" Type="http://schemas.openxmlformats.org/officeDocument/2006/relationships/hyperlink" Target="https://pubmed.ncbi.nlm.nih.gov/37742779" TargetMode="External"/><Relationship Id="rId1605" Type="http://schemas.openxmlformats.org/officeDocument/2006/relationships/hyperlink" Target="https://www.bmj.com/lookup/pmidlookup?view=long&amp;pmid=19351672" TargetMode="External"/><Relationship Id="rId1812" Type="http://schemas.openxmlformats.org/officeDocument/2006/relationships/hyperlink" Target="https://pubmed.ncbi.nlm.nih.gov/37511610" TargetMode="External"/><Relationship Id="rId4968" Type="http://schemas.openxmlformats.org/officeDocument/2006/relationships/hyperlink" Target="https://pubmed.ncbi.nlm.nih.gov/31677162" TargetMode="External"/><Relationship Id="rId3777" Type="http://schemas.openxmlformats.org/officeDocument/2006/relationships/hyperlink" Target="https://pubmed.ncbi.nlm.nih.gov/37432466" TargetMode="External"/><Relationship Id="rId3984" Type="http://schemas.openxmlformats.org/officeDocument/2006/relationships/hyperlink" Target="https://bmchealthservres.biomedcentral.com/articles/10.1186/1472-6963-13-105" TargetMode="External"/><Relationship Id="rId4828" Type="http://schemas.openxmlformats.org/officeDocument/2006/relationships/hyperlink" Target="https://pubmed.ncbi.nlm.nih.gov/9001295" TargetMode="External"/><Relationship Id="rId698" Type="http://schemas.openxmlformats.org/officeDocument/2006/relationships/hyperlink" Target="https://europepmc.org/abstract/MED/33730411" TargetMode="External"/><Relationship Id="rId2379" Type="http://schemas.openxmlformats.org/officeDocument/2006/relationships/hyperlink" Target="https://pubmed.ncbi.nlm.nih.gov/32444047" TargetMode="External"/><Relationship Id="rId2586" Type="http://schemas.openxmlformats.org/officeDocument/2006/relationships/hyperlink" Target="https://pubmed.ncbi.nlm.nih.gov/29675335" TargetMode="External"/><Relationship Id="rId2793" Type="http://schemas.openxmlformats.org/officeDocument/2006/relationships/hyperlink" Target="https://europepmc.org/abstract/MED/37940670" TargetMode="External"/><Relationship Id="rId3637" Type="http://schemas.openxmlformats.org/officeDocument/2006/relationships/hyperlink" Target="https://pubmed.ncbi.nlm.nih.gov/36056736" TargetMode="External"/><Relationship Id="rId3844" Type="http://schemas.openxmlformats.org/officeDocument/2006/relationships/hyperlink" Target="https://linkinghub.elsevier.com/retrieve/pii/S0022-202X(21)01160-X" TargetMode="External"/><Relationship Id="rId558" Type="http://schemas.openxmlformats.org/officeDocument/2006/relationships/hyperlink" Target="https://academic.oup.com/ced/article-lookup/doi/10.1111/j.1365-2230.2004.01555.x" TargetMode="External"/><Relationship Id="rId765" Type="http://schemas.openxmlformats.org/officeDocument/2006/relationships/hyperlink" Target="https://pubmed.ncbi.nlm.nih.gov/35577586" TargetMode="External"/><Relationship Id="rId972" Type="http://schemas.openxmlformats.org/officeDocument/2006/relationships/hyperlink" Target="https://academic.oup.com/ced/article-lookup/doi/10.1111/j.1365-2230.2010.03967.x" TargetMode="External"/><Relationship Id="rId1188" Type="http://schemas.openxmlformats.org/officeDocument/2006/relationships/hyperlink" Target="https://pubmed.ncbi.nlm.nih.gov/9875032" TargetMode="External"/><Relationship Id="rId1395" Type="http://schemas.openxmlformats.org/officeDocument/2006/relationships/hyperlink" Target="https://pubmed.ncbi.nlm.nih.gov/34416056" TargetMode="External"/><Relationship Id="rId2239" Type="http://schemas.openxmlformats.org/officeDocument/2006/relationships/hyperlink" Target="https://pubmed.ncbi.nlm.nih.gov/1458105" TargetMode="External"/><Relationship Id="rId2446" Type="http://schemas.openxmlformats.org/officeDocument/2006/relationships/hyperlink" Target="https://pubmed.ncbi.nlm.nih.gov/39213813" TargetMode="External"/><Relationship Id="rId2653" Type="http://schemas.openxmlformats.org/officeDocument/2006/relationships/hyperlink" Target="https://pubmed.ncbi.nlm.nih.gov/32006460" TargetMode="External"/><Relationship Id="rId2860" Type="http://schemas.openxmlformats.org/officeDocument/2006/relationships/hyperlink" Target="https://pubmed.ncbi.nlm.nih.gov/35784319" TargetMode="External"/><Relationship Id="rId3704" Type="http://schemas.openxmlformats.org/officeDocument/2006/relationships/hyperlink" Target="https://onlinelibrary.wiley.com/doi/10.1111/all.14070" TargetMode="External"/><Relationship Id="rId418" Type="http://schemas.openxmlformats.org/officeDocument/2006/relationships/hyperlink" Target="https://pubmed.ncbi.nlm.nih.gov/38606681" TargetMode="External"/><Relationship Id="rId625" Type="http://schemas.openxmlformats.org/officeDocument/2006/relationships/hyperlink" Target="https://onlinelibrary.wiley.com/resolve/openurl?genre=article&amp;sid=nlm:pubmed&amp;issn=0105-1873&amp;date=1998&amp;volume=39&amp;issue=2&amp;spage=92" TargetMode="External"/><Relationship Id="rId832" Type="http://schemas.openxmlformats.org/officeDocument/2006/relationships/hyperlink" Target="https://europepmc.org/abstract/MED/30745357" TargetMode="External"/><Relationship Id="rId1048" Type="http://schemas.openxmlformats.org/officeDocument/2006/relationships/hyperlink" Target="https://academic.oup.com/bjd/article-lookup/doi/10.1111/bjd.15221" TargetMode="External"/><Relationship Id="rId1255" Type="http://schemas.openxmlformats.org/officeDocument/2006/relationships/hyperlink" Target="https://academic.oup.com/bjd/article-lookup/doi/10.1111/bjd.15640" TargetMode="External"/><Relationship Id="rId1462" Type="http://schemas.openxmlformats.org/officeDocument/2006/relationships/hyperlink" Target="https://linkinghub.elsevier.com/retrieve/pii/S019096220403957X" TargetMode="External"/><Relationship Id="rId2306" Type="http://schemas.openxmlformats.org/officeDocument/2006/relationships/hyperlink" Target="https://europepmc.org/abstract/MED/37692105" TargetMode="External"/><Relationship Id="rId2513" Type="http://schemas.openxmlformats.org/officeDocument/2006/relationships/hyperlink" Target="https://europepmc.org/abstract/MED/28303104" TargetMode="External"/><Relationship Id="rId3911" Type="http://schemas.openxmlformats.org/officeDocument/2006/relationships/hyperlink" Target="https://pubmed.ncbi.nlm.nih.gov/34874645" TargetMode="External"/><Relationship Id="rId1115" Type="http://schemas.openxmlformats.org/officeDocument/2006/relationships/hyperlink" Target="https://academic.oup.com/ced/article-lookup/doi/10.1111/j.1365-2230.2008.02907.x" TargetMode="External"/><Relationship Id="rId1322" Type="http://schemas.openxmlformats.org/officeDocument/2006/relationships/hyperlink" Target="https://jamanetwork.com/journals/jamadermatology/fullarticle/vol/127/pg/426" TargetMode="External"/><Relationship Id="rId2720" Type="http://schemas.openxmlformats.org/officeDocument/2006/relationships/hyperlink" Target="https://pubmed.ncbi.nlm.nih.gov/11949613" TargetMode="External"/><Relationship Id="rId4478" Type="http://schemas.openxmlformats.org/officeDocument/2006/relationships/hyperlink" Target="https://pubmed.ncbi.nlm.nih.gov/24166845" TargetMode="External"/><Relationship Id="rId3287" Type="http://schemas.openxmlformats.org/officeDocument/2006/relationships/hyperlink" Target="https://www.clinicalkey.com/content/playBy/pii?v=S2213-2198(21)01107-7" TargetMode="External"/><Relationship Id="rId4338" Type="http://schemas.openxmlformats.org/officeDocument/2006/relationships/hyperlink" Target="https://pubmed.ncbi.nlm.nih.gov/30783666" TargetMode="External"/><Relationship Id="rId4685" Type="http://schemas.openxmlformats.org/officeDocument/2006/relationships/hyperlink" Target="https://pubmed.ncbi.nlm.nih.gov/15454646" TargetMode="External"/><Relationship Id="rId4892" Type="http://schemas.openxmlformats.org/officeDocument/2006/relationships/hyperlink" Target="https://www.ingentaconnect.com/openurl?genre=article&amp;issn=&amp;volume=21&amp;issue=4&amp;spage=386&amp;aulast=Olabi" TargetMode="External"/><Relationship Id="rId2096" Type="http://schemas.openxmlformats.org/officeDocument/2006/relationships/hyperlink" Target="https://pubmed.ncbi.nlm.nih.gov/21767773" TargetMode="External"/><Relationship Id="rId3494" Type="http://schemas.openxmlformats.org/officeDocument/2006/relationships/hyperlink" Target="https://pubmed.ncbi.nlm.nih.gov/19196253" TargetMode="External"/><Relationship Id="rId4545" Type="http://schemas.openxmlformats.org/officeDocument/2006/relationships/hyperlink" Target="https://www.clinicalkey.com/content/playBy/pii?v=S0091-6749(12)01306-1" TargetMode="External"/><Relationship Id="rId4752" Type="http://schemas.openxmlformats.org/officeDocument/2006/relationships/hyperlink" Target="https://linkinghub.elsevier.com/retrieve/pii/S0140-6736(01)06579-5" TargetMode="External"/><Relationship Id="rId3147" Type="http://schemas.openxmlformats.org/officeDocument/2006/relationships/hyperlink" Target="https://linkinghub.elsevier.com/retrieve/pii/S0006-4971(20)50093-1" TargetMode="External"/><Relationship Id="rId3354" Type="http://schemas.openxmlformats.org/officeDocument/2006/relationships/hyperlink" Target="https://pubmed.ncbi.nlm.nih.gov/28624349" TargetMode="External"/><Relationship Id="rId3561" Type="http://schemas.openxmlformats.org/officeDocument/2006/relationships/hyperlink" Target="https://www.atsjournals.org/doi/10.1164/rccm.200204-364OC?url_ver=Z39.88-2003&amp;rfr_id=ori:rid:crossref.org&amp;rfr_dat=cr_pub%20%200pubmed" TargetMode="External"/><Relationship Id="rId4405" Type="http://schemas.openxmlformats.org/officeDocument/2006/relationships/hyperlink" Target="https://www.clinicalkey.com/content/playBy/pii?v=S0091-6749(17)30748-0" TargetMode="External"/><Relationship Id="rId4612" Type="http://schemas.openxmlformats.org/officeDocument/2006/relationships/hyperlink" Target="https://pubmed.ncbi.nlm.nih.gov/18269676" TargetMode="External"/><Relationship Id="rId275" Type="http://schemas.openxmlformats.org/officeDocument/2006/relationships/hyperlink" Target="https://pubmed.ncbi.nlm.nih.gov/34338332" TargetMode="External"/><Relationship Id="rId482" Type="http://schemas.openxmlformats.org/officeDocument/2006/relationships/hyperlink" Target="https://pubmed.ncbi.nlm.nih.gov/20184609" TargetMode="External"/><Relationship Id="rId2163" Type="http://schemas.openxmlformats.org/officeDocument/2006/relationships/hyperlink" Target="https://europepmc.org/abstract/MED/16670758" TargetMode="External"/><Relationship Id="rId2370" Type="http://schemas.openxmlformats.org/officeDocument/2006/relationships/hyperlink" Target="https://europepmc.org/abstract/MED/33310810" TargetMode="External"/><Relationship Id="rId3007" Type="http://schemas.openxmlformats.org/officeDocument/2006/relationships/hyperlink" Target="https://www.clinicalkey.com/content/playBy/pii?v=S0952-7915(16)30044-9" TargetMode="External"/><Relationship Id="rId3214" Type="http://schemas.openxmlformats.org/officeDocument/2006/relationships/hyperlink" Target="https://pubmed.ncbi.nlm.nih.gov/36745562" TargetMode="External"/><Relationship Id="rId3421" Type="http://schemas.openxmlformats.org/officeDocument/2006/relationships/hyperlink" Target="https://linkinghub.elsevier.com/retrieve/pii/S0006-4971(20)36280-7" TargetMode="External"/><Relationship Id="rId135" Type="http://schemas.openxmlformats.org/officeDocument/2006/relationships/hyperlink" Target="https://pubmed.ncbi.nlm.nih.gov/26475884" TargetMode="External"/><Relationship Id="rId342" Type="http://schemas.openxmlformats.org/officeDocument/2006/relationships/hyperlink" Target="https://europepmc.org/abstract/MED/28369758" TargetMode="External"/><Relationship Id="rId2023" Type="http://schemas.openxmlformats.org/officeDocument/2006/relationships/hyperlink" Target="https://europepmc.org/abstract/MED/26888187" TargetMode="External"/><Relationship Id="rId2230" Type="http://schemas.openxmlformats.org/officeDocument/2006/relationships/hyperlink" Target="https://pubmed.ncbi.nlm.nih.gov/8548987" TargetMode="External"/><Relationship Id="rId5179" Type="http://schemas.openxmlformats.org/officeDocument/2006/relationships/hyperlink" Target="https://europepmc.org/abstract/MED/30405682" TargetMode="External"/><Relationship Id="rId202" Type="http://schemas.openxmlformats.org/officeDocument/2006/relationships/hyperlink" Target="https://onlinelibrary.wiley.com/doi/10.1111/j.1365-4632.2006.03068.x" TargetMode="External"/><Relationship Id="rId4195" Type="http://schemas.openxmlformats.org/officeDocument/2006/relationships/hyperlink" Target="https://www.clinicalkey.com/content/playBy/pii?v=S2213-2198(23)00189-7" TargetMode="External"/><Relationship Id="rId5039" Type="http://schemas.openxmlformats.org/officeDocument/2006/relationships/hyperlink" Target="https://pubmed.ncbi.nlm.nih.gov/26426971" TargetMode="External"/><Relationship Id="rId5246" Type="http://schemas.openxmlformats.org/officeDocument/2006/relationships/hyperlink" Target="https://journals.physiology.org/doi/10.1152/ajpcell.00096.2011?url_ver=Z39.88-2003&amp;rfr_id=ori:rid:crossref.org&amp;rfr_dat=cr_pub%20%200pubmed" TargetMode="External"/><Relationship Id="rId1789" Type="http://schemas.openxmlformats.org/officeDocument/2006/relationships/hyperlink" Target="https://www.ncbi.nlm.nih.gov/pmc/articles/pmid/39211048/" TargetMode="External"/><Relationship Id="rId1996" Type="http://schemas.openxmlformats.org/officeDocument/2006/relationships/hyperlink" Target="https://pubmed.ncbi.nlm.nih.gov/27566399" TargetMode="External"/><Relationship Id="rId4055" Type="http://schemas.openxmlformats.org/officeDocument/2006/relationships/hyperlink" Target="https://europepmc.org/abstract/MED/36786779" TargetMode="External"/><Relationship Id="rId4262" Type="http://schemas.openxmlformats.org/officeDocument/2006/relationships/hyperlink" Target="https://pubmed.ncbi.nlm.nih.gov/34310772" TargetMode="External"/><Relationship Id="rId5106" Type="http://schemas.openxmlformats.org/officeDocument/2006/relationships/hyperlink" Target="https://pubmed.ncbi.nlm.nih.gov/16885380" TargetMode="External"/><Relationship Id="rId1649" Type="http://schemas.openxmlformats.org/officeDocument/2006/relationships/hyperlink" Target="https://europepmc.org/abstract/MED/34233978" TargetMode="External"/><Relationship Id="rId1856" Type="http://schemas.openxmlformats.org/officeDocument/2006/relationships/hyperlink" Target="https://pubmed.ncbi.nlm.nih.gov/35486004" TargetMode="External"/><Relationship Id="rId2907" Type="http://schemas.openxmlformats.org/officeDocument/2006/relationships/hyperlink" Target="https://europepmc.org/abstract/MED/33479465" TargetMode="External"/><Relationship Id="rId3071" Type="http://schemas.openxmlformats.org/officeDocument/2006/relationships/hyperlink" Target="https://bmcresnotes.biomedcentral.com/articles/10.1186/1756-0500-5-645" TargetMode="External"/><Relationship Id="rId1509" Type="http://schemas.openxmlformats.org/officeDocument/2006/relationships/hyperlink" Target="https://pubmed.ncbi.nlm.nih.gov/15890476" TargetMode="External"/><Relationship Id="rId1716" Type="http://schemas.openxmlformats.org/officeDocument/2006/relationships/hyperlink" Target="https://pubmed.ncbi.nlm.nih.gov/26779929" TargetMode="External"/><Relationship Id="rId1923" Type="http://schemas.openxmlformats.org/officeDocument/2006/relationships/hyperlink" Target="https://europepmc.org/abstract/MED/31936675" TargetMode="External"/><Relationship Id="rId4122" Type="http://schemas.openxmlformats.org/officeDocument/2006/relationships/hyperlink" Target="https://pubmed.ncbi.nlm.nih.gov/38726759" TargetMode="External"/><Relationship Id="rId3888" Type="http://schemas.openxmlformats.org/officeDocument/2006/relationships/hyperlink" Target="https://www.clinicalkey.com/content/playBy/pii?v=S1098-3015(24)02333-7" TargetMode="External"/><Relationship Id="rId4939" Type="http://schemas.openxmlformats.org/officeDocument/2006/relationships/hyperlink" Target="https://pubmed.ncbi.nlm.nih.gov/19864355" TargetMode="External"/><Relationship Id="rId2697" Type="http://schemas.openxmlformats.org/officeDocument/2006/relationships/hyperlink" Target="https://www.magonlinelibrary.com/doi/10.12968/bjon.2009.18.16.43964?url_ver=Z39.88-2003&amp;rfr_id=ori:rid:crossref.org&amp;rfr_dat=cr_pub%20%200pubmed" TargetMode="External"/><Relationship Id="rId3748" Type="http://schemas.openxmlformats.org/officeDocument/2006/relationships/hyperlink" Target="https://linkinghub.elsevier.com/retrieve/pii/S1090-0233(12)00250-X" TargetMode="External"/><Relationship Id="rId669" Type="http://schemas.openxmlformats.org/officeDocument/2006/relationships/hyperlink" Target="https://academic.oup.com/ced/article-lookup/doi/10.1111/j.1365-2230.1996.tb00100.x" TargetMode="External"/><Relationship Id="rId876" Type="http://schemas.openxmlformats.org/officeDocument/2006/relationships/hyperlink" Target="https://europepmc.org/abstract/MED/26187120" TargetMode="External"/><Relationship Id="rId1299" Type="http://schemas.openxmlformats.org/officeDocument/2006/relationships/hyperlink" Target="https://pubmed.ncbi.nlm.nih.gov/7898908" TargetMode="External"/><Relationship Id="rId2557" Type="http://schemas.openxmlformats.org/officeDocument/2006/relationships/hyperlink" Target="https://europepmc.org/abstract/MED/36457227" TargetMode="External"/><Relationship Id="rId3608" Type="http://schemas.openxmlformats.org/officeDocument/2006/relationships/hyperlink" Target="https://www.clinicalkey.com/content/playBy/pii?v=S2213-2198(24)00415-X" TargetMode="External"/><Relationship Id="rId3955" Type="http://schemas.openxmlformats.org/officeDocument/2006/relationships/hyperlink" Target="https://pubmed.ncbi.nlm.nih.gov/28332334" TargetMode="External"/><Relationship Id="rId5170" Type="http://schemas.openxmlformats.org/officeDocument/2006/relationships/hyperlink" Target="https://air.unimi.it/handle/2434/1100308" TargetMode="External"/><Relationship Id="rId529" Type="http://schemas.openxmlformats.org/officeDocument/2006/relationships/hyperlink" Target="https://academic.oup.com/ced/article-lookup/doi/10.1111/ced.12709" TargetMode="External"/><Relationship Id="rId736" Type="http://schemas.openxmlformats.org/officeDocument/2006/relationships/hyperlink" Target="https://bjgp.org/lookup/pmidlookup?view=long&amp;pmid=39084872" TargetMode="External"/><Relationship Id="rId1159" Type="http://schemas.openxmlformats.org/officeDocument/2006/relationships/hyperlink" Target="https://linkinghub.elsevier.com/retrieve/pii/S0002-9297(07)60726-5" TargetMode="External"/><Relationship Id="rId1366" Type="http://schemas.openxmlformats.org/officeDocument/2006/relationships/hyperlink" Target="https://academic.oup.com/bjd/article-lookup/doi/10.1111/bjd.16277" TargetMode="External"/><Relationship Id="rId2417" Type="http://schemas.openxmlformats.org/officeDocument/2006/relationships/hyperlink" Target="https://pubmed.ncbi.nlm.nih.gov/27716910" TargetMode="External"/><Relationship Id="rId2764" Type="http://schemas.openxmlformats.org/officeDocument/2006/relationships/hyperlink" Target="https://pubmed.ncbi.nlm.nih.gov/39232783" TargetMode="External"/><Relationship Id="rId2971" Type="http://schemas.openxmlformats.org/officeDocument/2006/relationships/hyperlink" Target="https://www.clinicalkey.com/content/playBy/pii?v=S1933-0219(22)00584-0" TargetMode="External"/><Relationship Id="rId3815" Type="http://schemas.openxmlformats.org/officeDocument/2006/relationships/hyperlink" Target="https://pubmed.ncbi.nlm.nih.gov/33179283" TargetMode="External"/><Relationship Id="rId5030" Type="http://schemas.openxmlformats.org/officeDocument/2006/relationships/hyperlink" Target="https://pubmed.ncbi.nlm.nih.gov/25953783" TargetMode="External"/><Relationship Id="rId943" Type="http://schemas.openxmlformats.org/officeDocument/2006/relationships/hyperlink" Target="https://pubmed.ncbi.nlm.nih.gov/35759493" TargetMode="External"/><Relationship Id="rId1019" Type="http://schemas.openxmlformats.org/officeDocument/2006/relationships/hyperlink" Target="https://pubmed.ncbi.nlm.nih.gov/31168818" TargetMode="External"/><Relationship Id="rId1573" Type="http://schemas.openxmlformats.org/officeDocument/2006/relationships/hyperlink" Target="https://academic.oup.com/ced/article-lookup/doi/10.1111/ced.13420" TargetMode="External"/><Relationship Id="rId1780" Type="http://schemas.openxmlformats.org/officeDocument/2006/relationships/hyperlink" Target="https://pubmed.ncbi.nlm.nih.gov/37120405" TargetMode="External"/><Relationship Id="rId2624" Type="http://schemas.openxmlformats.org/officeDocument/2006/relationships/hyperlink" Target="https://europepmc.org/abstract/MED/38316467" TargetMode="External"/><Relationship Id="rId2831" Type="http://schemas.openxmlformats.org/officeDocument/2006/relationships/hyperlink" Target="https://onlinelibrary.wiley.com/doi/10.1111/imm.13536" TargetMode="External"/><Relationship Id="rId72" Type="http://schemas.openxmlformats.org/officeDocument/2006/relationships/hyperlink" Target="https://europepmc.org/abstract/MED/33055110" TargetMode="External"/><Relationship Id="rId803" Type="http://schemas.openxmlformats.org/officeDocument/2006/relationships/hyperlink" Target="https://pubmed.ncbi.nlm.nih.gov/33208335" TargetMode="External"/><Relationship Id="rId1226" Type="http://schemas.openxmlformats.org/officeDocument/2006/relationships/hyperlink" Target="https://pubmed.ncbi.nlm.nih.gov/4042423" TargetMode="External"/><Relationship Id="rId1433" Type="http://schemas.openxmlformats.org/officeDocument/2006/relationships/hyperlink" Target="https://pubmed.ncbi.nlm.nih.gov/6470053" TargetMode="External"/><Relationship Id="rId1640" Type="http://schemas.openxmlformats.org/officeDocument/2006/relationships/hyperlink" Target="https://pubmed.ncbi.nlm.nih.gov/34607796" TargetMode="External"/><Relationship Id="rId4589" Type="http://schemas.openxmlformats.org/officeDocument/2006/relationships/hyperlink" Target="http://applications.emro.who.int/emhj/V16/07/16_7_2010_0717_0724.pdf" TargetMode="External"/><Relationship Id="rId4796" Type="http://schemas.openxmlformats.org/officeDocument/2006/relationships/hyperlink" Target="https://linkinghub.elsevier.com/retrieve/pii/S0091-6749(99)70416-1" TargetMode="External"/><Relationship Id="rId1500" Type="http://schemas.openxmlformats.org/officeDocument/2006/relationships/hyperlink" Target="https://academic.oup.com/bjd/article-lookup/doi/10.1111/j.1365-2133.2006.07525.x" TargetMode="External"/><Relationship Id="rId3398" Type="http://schemas.openxmlformats.org/officeDocument/2006/relationships/hyperlink" Target="https://pubmed.ncbi.nlm.nih.gov/25724123" TargetMode="External"/><Relationship Id="rId4449" Type="http://schemas.openxmlformats.org/officeDocument/2006/relationships/hyperlink" Target="https://europepmc.org/abstract/MED/26061524" TargetMode="External"/><Relationship Id="rId4656" Type="http://schemas.openxmlformats.org/officeDocument/2006/relationships/hyperlink" Target="https://pubmed.ncbi.nlm.nih.gov/16197466" TargetMode="External"/><Relationship Id="rId4863" Type="http://schemas.openxmlformats.org/officeDocument/2006/relationships/hyperlink" Target="https://pubmed.ncbi.nlm.nih.gov/31107682" TargetMode="External"/><Relationship Id="rId3258" Type="http://schemas.openxmlformats.org/officeDocument/2006/relationships/hyperlink" Target="https://pubmed.ncbi.nlm.nih.gov/37750994" TargetMode="External"/><Relationship Id="rId3465" Type="http://schemas.openxmlformats.org/officeDocument/2006/relationships/hyperlink" Target="https://europepmc.org/abstract/MED/21183795" TargetMode="External"/><Relationship Id="rId3672" Type="http://schemas.openxmlformats.org/officeDocument/2006/relationships/hyperlink" Target="http://hdl.handle.net/10668/15727" TargetMode="External"/><Relationship Id="rId4309" Type="http://schemas.openxmlformats.org/officeDocument/2006/relationships/hyperlink" Target="https://onlinelibrary.wiley.com/doi/10.1111/all.14162" TargetMode="External"/><Relationship Id="rId4516" Type="http://schemas.openxmlformats.org/officeDocument/2006/relationships/hyperlink" Target="https://pubmed.ncbi.nlm.nih.gov/23952296" TargetMode="External"/><Relationship Id="rId4723" Type="http://schemas.openxmlformats.org/officeDocument/2006/relationships/hyperlink" Target="https://pubmed.ncbi.nlm.nih.gov/12580807" TargetMode="External"/><Relationship Id="rId179" Type="http://schemas.openxmlformats.org/officeDocument/2006/relationships/hyperlink" Target="https://pubmed.ncbi.nlm.nih.gov/21029066" TargetMode="External"/><Relationship Id="rId386" Type="http://schemas.openxmlformats.org/officeDocument/2006/relationships/hyperlink" Target="https://linkinghub.elsevier.com/retrieve/pii/S0022-202X(15)36385-5" TargetMode="External"/><Relationship Id="rId593" Type="http://schemas.openxmlformats.org/officeDocument/2006/relationships/hyperlink" Target="https://pubmed.ncbi.nlm.nih.gov/10730761" TargetMode="External"/><Relationship Id="rId2067" Type="http://schemas.openxmlformats.org/officeDocument/2006/relationships/hyperlink" Target="https://linkinghub.elsevier.com/retrieve/pii/S0022-202X(15)35817-6" TargetMode="External"/><Relationship Id="rId2274" Type="http://schemas.openxmlformats.org/officeDocument/2006/relationships/hyperlink" Target="https://onlinelibrary.wiley.com/doi/10.1111/jan.16166" TargetMode="External"/><Relationship Id="rId2481" Type="http://schemas.openxmlformats.org/officeDocument/2006/relationships/hyperlink" Target="https://europepmc.org/abstract/MED/35814295" TargetMode="External"/><Relationship Id="rId3118" Type="http://schemas.openxmlformats.org/officeDocument/2006/relationships/hyperlink" Target="https://pubmed.ncbi.nlm.nih.gov/17262706" TargetMode="External"/><Relationship Id="rId3325" Type="http://schemas.openxmlformats.org/officeDocument/2006/relationships/hyperlink" Target="https://europepmc.org/abstract/MED/31073077" TargetMode="External"/><Relationship Id="rId3532" Type="http://schemas.openxmlformats.org/officeDocument/2006/relationships/hyperlink" Target="https://pubmed.ncbi.nlm.nih.gov/16672012" TargetMode="External"/><Relationship Id="rId4930" Type="http://schemas.openxmlformats.org/officeDocument/2006/relationships/hyperlink" Target="https://europepmc.org/abstract/MED/31019829" TargetMode="External"/><Relationship Id="rId246" Type="http://schemas.openxmlformats.org/officeDocument/2006/relationships/hyperlink" Target="https://academic.oup.com/bjd/article-lookup/doi/10.1111/j.1365-2133.1992.tb14836.x" TargetMode="External"/><Relationship Id="rId453" Type="http://schemas.openxmlformats.org/officeDocument/2006/relationships/hyperlink" Target="https://academic.oup.com/ced/article-lookup/doi/10.1111/ced.14021" TargetMode="External"/><Relationship Id="rId660" Type="http://schemas.openxmlformats.org/officeDocument/2006/relationships/hyperlink" Target="https://pubmed.ncbi.nlm.nih.gov/9118646" TargetMode="External"/><Relationship Id="rId1083" Type="http://schemas.openxmlformats.org/officeDocument/2006/relationships/hyperlink" Target="https://link.springer.com/article/10.1007/s00381-013-2152-2" TargetMode="External"/><Relationship Id="rId1290" Type="http://schemas.openxmlformats.org/officeDocument/2006/relationships/hyperlink" Target="https://pubmed.ncbi.nlm.nih.gov/8793657" TargetMode="External"/><Relationship Id="rId2134" Type="http://schemas.openxmlformats.org/officeDocument/2006/relationships/hyperlink" Target="https://pubmed.ncbi.nlm.nih.gov/19006475" TargetMode="External"/><Relationship Id="rId2341" Type="http://schemas.openxmlformats.org/officeDocument/2006/relationships/hyperlink" Target="https://pubmed.ncbi.nlm.nih.gov/33825196" TargetMode="External"/><Relationship Id="rId106" Type="http://schemas.openxmlformats.org/officeDocument/2006/relationships/hyperlink" Target="https://academic.oup.com/bjd/article-lookup/doi/10.1111/bjd.16558" TargetMode="External"/><Relationship Id="rId313" Type="http://schemas.openxmlformats.org/officeDocument/2006/relationships/hyperlink" Target="https://pubmed.ncbi.nlm.nih.gov/32034319" TargetMode="External"/><Relationship Id="rId1150" Type="http://schemas.openxmlformats.org/officeDocument/2006/relationships/hyperlink" Target="https://pubmed.ncbi.nlm.nih.gov/16117786" TargetMode="External"/><Relationship Id="rId4099" Type="http://schemas.openxmlformats.org/officeDocument/2006/relationships/hyperlink" Target="https://academic.oup.com/bjd/article-lookup/doi/10.1111/bjd.14457" TargetMode="External"/><Relationship Id="rId520" Type="http://schemas.openxmlformats.org/officeDocument/2006/relationships/hyperlink" Target="https://pubmed.ncbi.nlm.nih.gov/29777542" TargetMode="External"/><Relationship Id="rId2201" Type="http://schemas.openxmlformats.org/officeDocument/2006/relationships/hyperlink" Target="https://link.springer.com/article/10.1007/s001050000151" TargetMode="External"/><Relationship Id="rId1010" Type="http://schemas.openxmlformats.org/officeDocument/2006/relationships/hyperlink" Target="https://onlinelibrary.wiley.com/doi/10.1002/ajmg.a.61887" TargetMode="External"/><Relationship Id="rId1967" Type="http://schemas.openxmlformats.org/officeDocument/2006/relationships/hyperlink" Target="https://europepmc.org/abstract/MED/30465321" TargetMode="External"/><Relationship Id="rId4166" Type="http://schemas.openxmlformats.org/officeDocument/2006/relationships/hyperlink" Target="https://pubmed.ncbi.nlm.nih.gov/38348787" TargetMode="External"/><Relationship Id="rId4373" Type="http://schemas.openxmlformats.org/officeDocument/2006/relationships/hyperlink" Target="https://europepmc.org/abstract/MED/30013184" TargetMode="External"/><Relationship Id="rId4580" Type="http://schemas.openxmlformats.org/officeDocument/2006/relationships/hyperlink" Target="https://pubmed.ncbi.nlm.nih.gov/20735756" TargetMode="External"/><Relationship Id="rId5217" Type="http://schemas.openxmlformats.org/officeDocument/2006/relationships/hyperlink" Target="https://www.clinicalkey.com/content/playBy/pii?v=S0091-6749(13)00322-9" TargetMode="External"/><Relationship Id="rId4026" Type="http://schemas.openxmlformats.org/officeDocument/2006/relationships/hyperlink" Target="https://linkinghub.elsevier.com/retrieve/pii/S0190962203043184" TargetMode="External"/><Relationship Id="rId4440" Type="http://schemas.openxmlformats.org/officeDocument/2006/relationships/hyperlink" Target="https://pubmed.ncbi.nlm.nih.gov/27965773" TargetMode="External"/><Relationship Id="rId3042" Type="http://schemas.openxmlformats.org/officeDocument/2006/relationships/hyperlink" Target="https://pubmed.ncbi.nlm.nih.gov/24958284" TargetMode="External"/><Relationship Id="rId3859" Type="http://schemas.openxmlformats.org/officeDocument/2006/relationships/hyperlink" Target="https://pubmed.ncbi.nlm.nih.gov/31158401" TargetMode="External"/><Relationship Id="rId5281" Type="http://schemas.openxmlformats.org/officeDocument/2006/relationships/hyperlink" Target="https://academic.oup.com/gerontologist/article-lookup/doi/10.1093/geront/gnw003" TargetMode="External"/><Relationship Id="rId2875" Type="http://schemas.openxmlformats.org/officeDocument/2006/relationships/hyperlink" Target="https://journals.aai.org/jimmunol/article-lookup/doi/10.4049/jimmunol.2100762" TargetMode="External"/><Relationship Id="rId3926" Type="http://schemas.openxmlformats.org/officeDocument/2006/relationships/hyperlink" Target="https://europepmc.org/abstract/MED/33191267" TargetMode="External"/><Relationship Id="rId847" Type="http://schemas.openxmlformats.org/officeDocument/2006/relationships/hyperlink" Target="https://pubmed.ncbi.nlm.nih.gov/29335327" TargetMode="External"/><Relationship Id="rId1477" Type="http://schemas.openxmlformats.org/officeDocument/2006/relationships/hyperlink" Target="https://pubmed.ncbi.nlm.nih.gov/37401659" TargetMode="External"/><Relationship Id="rId1891" Type="http://schemas.openxmlformats.org/officeDocument/2006/relationships/hyperlink" Target="https://europepmc.org/abstract/MED/34238985" TargetMode="External"/><Relationship Id="rId2528" Type="http://schemas.openxmlformats.org/officeDocument/2006/relationships/hyperlink" Target="https://pubmed.ncbi.nlm.nih.gov/23853706" TargetMode="External"/><Relationship Id="rId2942" Type="http://schemas.openxmlformats.org/officeDocument/2006/relationships/hyperlink" Target="https://pubmed.ncbi.nlm.nih.gov/32102935" TargetMode="External"/><Relationship Id="rId914" Type="http://schemas.openxmlformats.org/officeDocument/2006/relationships/hyperlink" Target="https://linkinghub.elsevier.com/retrieve/pii/S0277-9536(08)00513-3" TargetMode="External"/><Relationship Id="rId1544" Type="http://schemas.openxmlformats.org/officeDocument/2006/relationships/hyperlink" Target="https://pubmed.ncbi.nlm.nih.gov/36092263" TargetMode="External"/><Relationship Id="rId5001" Type="http://schemas.openxmlformats.org/officeDocument/2006/relationships/hyperlink" Target="https://pubmed.ncbi.nlm.nih.gov/26833098" TargetMode="External"/><Relationship Id="rId1611" Type="http://schemas.openxmlformats.org/officeDocument/2006/relationships/hyperlink" Target="https://onlinelibrary.wiley.com/doi/10.1111/j.1365-4632.2007.03195.x" TargetMode="External"/><Relationship Id="rId4767" Type="http://schemas.openxmlformats.org/officeDocument/2006/relationships/hyperlink" Target="https://pubmed.ncbi.nlm.nih.gov/11422124" TargetMode="External"/><Relationship Id="rId3369" Type="http://schemas.openxmlformats.org/officeDocument/2006/relationships/hyperlink" Target="https://core.ac.uk/reader/191059168?utm_source=linkout" TargetMode="External"/><Relationship Id="rId2385" Type="http://schemas.openxmlformats.org/officeDocument/2006/relationships/hyperlink" Target="https://pubmed.ncbi.nlm.nih.gov/31843841" TargetMode="External"/><Relationship Id="rId3783" Type="http://schemas.openxmlformats.org/officeDocument/2006/relationships/hyperlink" Target="https://pubmed.ncbi.nlm.nih.gov/36745562" TargetMode="External"/><Relationship Id="rId4834" Type="http://schemas.openxmlformats.org/officeDocument/2006/relationships/hyperlink" Target="https://pubmed.ncbi.nlm.nih.gov/8889260" TargetMode="External"/><Relationship Id="rId357" Type="http://schemas.openxmlformats.org/officeDocument/2006/relationships/hyperlink" Target="https://pubmed.ncbi.nlm.nih.gov/26872686" TargetMode="External"/><Relationship Id="rId2038" Type="http://schemas.openxmlformats.org/officeDocument/2006/relationships/hyperlink" Target="https://pubmed.ncbi.nlm.nih.gov/24909985" TargetMode="External"/><Relationship Id="rId3436" Type="http://schemas.openxmlformats.org/officeDocument/2006/relationships/hyperlink" Target="https://pubmed.ncbi.nlm.nih.gov/24565453" TargetMode="External"/><Relationship Id="rId3850" Type="http://schemas.openxmlformats.org/officeDocument/2006/relationships/hyperlink" Target="https://www.clinicalkey.com/content/playBy/pii?v=S0091-6749(20)30679-5" TargetMode="External"/><Relationship Id="rId4901" Type="http://schemas.openxmlformats.org/officeDocument/2006/relationships/hyperlink" Target="https://pubmed.ncbi.nlm.nih.gov/32898312" TargetMode="External"/><Relationship Id="rId771" Type="http://schemas.openxmlformats.org/officeDocument/2006/relationships/hyperlink" Target="https://pubmed.ncbi.nlm.nih.gov/35275399" TargetMode="External"/><Relationship Id="rId2452" Type="http://schemas.openxmlformats.org/officeDocument/2006/relationships/hyperlink" Target="https://pubmed.ncbi.nlm.nih.gov/38766490" TargetMode="External"/><Relationship Id="rId3503" Type="http://schemas.openxmlformats.org/officeDocument/2006/relationships/hyperlink" Target="https://www.ncbi.nlm.nih.gov/pmc/articles/pmid/19037923/" TargetMode="External"/><Relationship Id="rId424" Type="http://schemas.openxmlformats.org/officeDocument/2006/relationships/hyperlink" Target="https://pubmed.ncbi.nlm.nih.gov/37326146" TargetMode="External"/><Relationship Id="rId1054" Type="http://schemas.openxmlformats.org/officeDocument/2006/relationships/hyperlink" Target="https://europepmc.org/abstract/MED/27325126" TargetMode="External"/><Relationship Id="rId2105" Type="http://schemas.openxmlformats.org/officeDocument/2006/relationships/hyperlink" Target="https://europepmc.org/abstract/MED/21767766" TargetMode="External"/><Relationship Id="rId1121" Type="http://schemas.openxmlformats.org/officeDocument/2006/relationships/hyperlink" Target="https://academic.oup.com/ced/article-lookup/doi/10.1111/j.1365-2230.2008.02705.x" TargetMode="External"/><Relationship Id="rId4277" Type="http://schemas.openxmlformats.org/officeDocument/2006/relationships/hyperlink" Target="https://europepmc.org/abstract/MED/34215609" TargetMode="External"/><Relationship Id="rId4691" Type="http://schemas.openxmlformats.org/officeDocument/2006/relationships/hyperlink" Target="https://pubmed.ncbi.nlm.nih.gov/31700374" TargetMode="External"/><Relationship Id="rId3293" Type="http://schemas.openxmlformats.org/officeDocument/2006/relationships/hyperlink" Target="https://europepmc.org/abstract/MED/34183371" TargetMode="External"/><Relationship Id="rId4344" Type="http://schemas.openxmlformats.org/officeDocument/2006/relationships/hyperlink" Target="https://pubmed.ncbi.nlm.nih.gov/30657220" TargetMode="External"/><Relationship Id="rId1938" Type="http://schemas.openxmlformats.org/officeDocument/2006/relationships/hyperlink" Target="https://pubmed.ncbi.nlm.nih.gov/31129058" TargetMode="External"/><Relationship Id="rId3360" Type="http://schemas.openxmlformats.org/officeDocument/2006/relationships/hyperlink" Target="https://pubmed.ncbi.nlm.nih.gov/28369036" TargetMode="External"/><Relationship Id="rId281" Type="http://schemas.openxmlformats.org/officeDocument/2006/relationships/hyperlink" Target="https://pubmed.ncbi.nlm.nih.gov/34075577" TargetMode="External"/><Relationship Id="rId3013" Type="http://schemas.openxmlformats.org/officeDocument/2006/relationships/hyperlink" Target="https://europepmc.org/abstract/MED/26805629" TargetMode="External"/><Relationship Id="rId4411" Type="http://schemas.openxmlformats.org/officeDocument/2006/relationships/hyperlink" Target="http://hdl.handle.net/10044/1/42965" TargetMode="External"/><Relationship Id="rId2779" Type="http://schemas.openxmlformats.org/officeDocument/2006/relationships/hyperlink" Target="https://europepmc.org/abstract/MED/38561495" TargetMode="External"/><Relationship Id="rId5185" Type="http://schemas.openxmlformats.org/officeDocument/2006/relationships/hyperlink" Target="https://europepmc.org/abstract/MED/28448500" TargetMode="External"/><Relationship Id="rId1795" Type="http://schemas.openxmlformats.org/officeDocument/2006/relationships/hyperlink" Target="https://www.tandfonline.com/doi/full/10.1080/10428194.2023.2256909" TargetMode="External"/><Relationship Id="rId2846" Type="http://schemas.openxmlformats.org/officeDocument/2006/relationships/hyperlink" Target="https://pubmed.ncbi.nlm.nih.gov/35317731" TargetMode="External"/><Relationship Id="rId5252" Type="http://schemas.openxmlformats.org/officeDocument/2006/relationships/hyperlink" Target="https://linkinghub.elsevier.com/retrieve/pii/S0304-3959(09)00401-1" TargetMode="External"/><Relationship Id="rId87" Type="http://schemas.openxmlformats.org/officeDocument/2006/relationships/hyperlink" Target="https://pubmed.ncbi.nlm.nih.gov/30844076" TargetMode="External"/><Relationship Id="rId818" Type="http://schemas.openxmlformats.org/officeDocument/2006/relationships/hyperlink" Target="https://europepmc.org/abstract/MED/31740458" TargetMode="External"/><Relationship Id="rId1448" Type="http://schemas.openxmlformats.org/officeDocument/2006/relationships/hyperlink" Target="https://academic.oup.com/ced/article-lookup/doi/10.1111/ced.14668" TargetMode="External"/><Relationship Id="rId1862" Type="http://schemas.openxmlformats.org/officeDocument/2006/relationships/hyperlink" Target="https://pubmed.ncbi.nlm.nih.gov/33200955" TargetMode="External"/><Relationship Id="rId2913" Type="http://schemas.openxmlformats.org/officeDocument/2006/relationships/hyperlink" Target="https://onlinelibrary.wiley.com/doi/10.1111/all.14510" TargetMode="External"/><Relationship Id="rId1515" Type="http://schemas.openxmlformats.org/officeDocument/2006/relationships/hyperlink" Target="https://pubmed.ncbi.nlm.nih.gov/12950351" TargetMode="External"/><Relationship Id="rId3687" Type="http://schemas.openxmlformats.org/officeDocument/2006/relationships/hyperlink" Target="https://pubmed.ncbi.nlm.nih.gov/32372469" TargetMode="External"/><Relationship Id="rId4738" Type="http://schemas.openxmlformats.org/officeDocument/2006/relationships/hyperlink" Target="https://linkinghub.elsevier.com/retrieve/pii/S1081-1206(10)62378-2" TargetMode="External"/><Relationship Id="rId2289" Type="http://schemas.openxmlformats.org/officeDocument/2006/relationships/hyperlink" Target="https://pubmed.ncbi.nlm.nih.gov/37620006" TargetMode="External"/><Relationship Id="rId3754" Type="http://schemas.openxmlformats.org/officeDocument/2006/relationships/hyperlink" Target="https://onlinelibrary.wiley.com/doi/10.1111/j.1440-1754.2011.02055.x" TargetMode="External"/><Relationship Id="rId4805" Type="http://schemas.openxmlformats.org/officeDocument/2006/relationships/hyperlink" Target="https://pubmed.ncbi.nlm.nih.gov/10436583" TargetMode="External"/><Relationship Id="rId675" Type="http://schemas.openxmlformats.org/officeDocument/2006/relationships/hyperlink" Target="https://academic.oup.com/ced/article-lookup/doi/10.1111/j.1365-2230.1995.tb01339.x" TargetMode="External"/><Relationship Id="rId2356" Type="http://schemas.openxmlformats.org/officeDocument/2006/relationships/hyperlink" Target="https://europepmc.org/abstract/MED/33526498" TargetMode="External"/><Relationship Id="rId2770" Type="http://schemas.openxmlformats.org/officeDocument/2006/relationships/hyperlink" Target="https://pubmed.ncbi.nlm.nih.gov/39044673" TargetMode="External"/><Relationship Id="rId3407" Type="http://schemas.openxmlformats.org/officeDocument/2006/relationships/hyperlink" Target="https://link.springer.com/article/10.1007/s10875-015-0137-5" TargetMode="External"/><Relationship Id="rId3821" Type="http://schemas.openxmlformats.org/officeDocument/2006/relationships/hyperlink" Target="https://pubmed.ncbi.nlm.nih.gov/29672835" TargetMode="External"/><Relationship Id="rId328" Type="http://schemas.openxmlformats.org/officeDocument/2006/relationships/hyperlink" Target="https://europepmc.org/abstract/MED/30281787" TargetMode="External"/><Relationship Id="rId742" Type="http://schemas.openxmlformats.org/officeDocument/2006/relationships/hyperlink" Target="https://europepmc.org/abstract/MED/37889385" TargetMode="External"/><Relationship Id="rId1372" Type="http://schemas.openxmlformats.org/officeDocument/2006/relationships/hyperlink" Target="https://www.clinicalkey.com/content/playBy/pii?v=S0733-8635(14)00117-X" TargetMode="External"/><Relationship Id="rId2009" Type="http://schemas.openxmlformats.org/officeDocument/2006/relationships/hyperlink" Target="https://onlinelibrary.wiley.com/doi/10.1111/ddg.13143" TargetMode="External"/><Relationship Id="rId2423" Type="http://schemas.openxmlformats.org/officeDocument/2006/relationships/hyperlink" Target="https://pubmed.ncbi.nlm.nih.gov/25824159" TargetMode="External"/><Relationship Id="rId1025" Type="http://schemas.openxmlformats.org/officeDocument/2006/relationships/hyperlink" Target="https://pubmed.ncbi.nlm.nih.gov/30604547" TargetMode="External"/><Relationship Id="rId4595" Type="http://schemas.openxmlformats.org/officeDocument/2006/relationships/hyperlink" Target="https://www.atsjournals.org/doi/10.1164/rccm.200903-0323OC?url_ver=Z39.88-2003&amp;rfr_id=ori:rid:crossref.org&amp;rfr_dat=cr_pub%20%200pubmed" TargetMode="External"/><Relationship Id="rId3197" Type="http://schemas.openxmlformats.org/officeDocument/2006/relationships/hyperlink" Target="https://www.minervamedica.it/index2.t?show=R23Y2018N04A0525" TargetMode="External"/><Relationship Id="rId4248" Type="http://schemas.openxmlformats.org/officeDocument/2006/relationships/hyperlink" Target="https://pubmed.ncbi.nlm.nih.gov/34843665" TargetMode="External"/><Relationship Id="rId4662" Type="http://schemas.openxmlformats.org/officeDocument/2006/relationships/hyperlink" Target="https://pubmed.ncbi.nlm.nih.gov/15805180" TargetMode="External"/><Relationship Id="rId185" Type="http://schemas.openxmlformats.org/officeDocument/2006/relationships/hyperlink" Target="https://pubmed.ncbi.nlm.nih.gov/19519827" TargetMode="External"/><Relationship Id="rId1909" Type="http://schemas.openxmlformats.org/officeDocument/2006/relationships/hyperlink" Target="https://onlinelibrary.wiley.com/doi/10.1111/jdv.16333" TargetMode="External"/><Relationship Id="rId3264" Type="http://schemas.openxmlformats.org/officeDocument/2006/relationships/hyperlink" Target="https://pubmed.ncbi.nlm.nih.gov/37295474" TargetMode="External"/><Relationship Id="rId4315" Type="http://schemas.openxmlformats.org/officeDocument/2006/relationships/hyperlink" Target="https://www.clinicalkey.com/content/playBy/pii?v=S0091-6749(19)31323-5" TargetMode="External"/><Relationship Id="rId2280" Type="http://schemas.openxmlformats.org/officeDocument/2006/relationships/hyperlink" Target="https://europepmc.org/abstract/MED/38167282" TargetMode="External"/><Relationship Id="rId3331" Type="http://schemas.openxmlformats.org/officeDocument/2006/relationships/hyperlink" Target="https://www.nature.com/articles/s41409-018-0246-x" TargetMode="External"/><Relationship Id="rId252" Type="http://schemas.openxmlformats.org/officeDocument/2006/relationships/hyperlink" Target="https://linkinghub.elsevier.com/retrieve/pii/S0022-202X(24)00449-4" TargetMode="External"/><Relationship Id="rId5089" Type="http://schemas.openxmlformats.org/officeDocument/2006/relationships/hyperlink" Target="https://pubmed.ncbi.nlm.nih.gov/17625593" TargetMode="External"/><Relationship Id="rId1699" Type="http://schemas.openxmlformats.org/officeDocument/2006/relationships/hyperlink" Target="https://core.ac.uk/reader/76975045?utm_source=linkout" TargetMode="External"/><Relationship Id="rId2000" Type="http://schemas.openxmlformats.org/officeDocument/2006/relationships/hyperlink" Target="https://pubmed.ncbi.nlm.nih.gov/27869373" TargetMode="External"/><Relationship Id="rId5156" Type="http://schemas.openxmlformats.org/officeDocument/2006/relationships/hyperlink" Target="https://air.unimi.it/handle/2434/1097008" TargetMode="External"/><Relationship Id="rId4172" Type="http://schemas.openxmlformats.org/officeDocument/2006/relationships/hyperlink" Target="https://pubmed.ncbi.nlm.nih.gov/37935633" TargetMode="External"/><Relationship Id="rId5223" Type="http://schemas.openxmlformats.org/officeDocument/2006/relationships/hyperlink" Target="https://air.unimi.it/handle/2434/1094328" TargetMode="External"/><Relationship Id="rId1766" Type="http://schemas.openxmlformats.org/officeDocument/2006/relationships/hyperlink" Target="https://pubmed.ncbi.nlm.nih.gov/38713099" TargetMode="External"/><Relationship Id="rId2817" Type="http://schemas.openxmlformats.org/officeDocument/2006/relationships/hyperlink" Target="https://europepmc.org/abstract/MED/36711706" TargetMode="External"/><Relationship Id="rId58" Type="http://schemas.openxmlformats.org/officeDocument/2006/relationships/hyperlink" Target="https://europepmc.org/abstract/MED/33937975" TargetMode="External"/><Relationship Id="rId1419" Type="http://schemas.openxmlformats.org/officeDocument/2006/relationships/hyperlink" Target="https://pubmed.ncbi.nlm.nih.gov/23363376" TargetMode="External"/><Relationship Id="rId1833" Type="http://schemas.openxmlformats.org/officeDocument/2006/relationships/hyperlink" Target="https://onlinelibrary.wiley.com/doi/10.1111/dth.15871" TargetMode="External"/><Relationship Id="rId4989" Type="http://schemas.openxmlformats.org/officeDocument/2006/relationships/hyperlink" Target="https://pubmed.ncbi.nlm.nih.gov/39038097" TargetMode="External"/><Relationship Id="rId1900" Type="http://schemas.openxmlformats.org/officeDocument/2006/relationships/hyperlink" Target="https://pubmed.ncbi.nlm.nih.gov/32989925" TargetMode="External"/><Relationship Id="rId3658" Type="http://schemas.openxmlformats.org/officeDocument/2006/relationships/hyperlink" Target="https://www.clinicalkey.com/content/playBy/pii?v=S2213-2198(21)00907-7" TargetMode="External"/><Relationship Id="rId4709" Type="http://schemas.openxmlformats.org/officeDocument/2006/relationships/hyperlink" Target="https://linkinghub.elsevier.com/retrieve/pii/S1526054203000551" TargetMode="External"/><Relationship Id="rId579" Type="http://schemas.openxmlformats.org/officeDocument/2006/relationships/hyperlink" Target="https://pubmed.ncbi.nlm.nih.gov/11453903" TargetMode="External"/><Relationship Id="rId993" Type="http://schemas.openxmlformats.org/officeDocument/2006/relationships/hyperlink" Target="https://pubmed.ncbi.nlm.nih.gov/36689522" TargetMode="External"/><Relationship Id="rId2674" Type="http://schemas.openxmlformats.org/officeDocument/2006/relationships/hyperlink" Target="https://pubmed.ncbi.nlm.nih.gov/25382078" TargetMode="External"/><Relationship Id="rId5080" Type="http://schemas.openxmlformats.org/officeDocument/2006/relationships/hyperlink" Target="https://pubmed.ncbi.nlm.nih.gov/24171176" TargetMode="External"/><Relationship Id="rId646" Type="http://schemas.openxmlformats.org/officeDocument/2006/relationships/hyperlink" Target="https://pubmed.ncbi.nlm.nih.gov/9330833" TargetMode="External"/><Relationship Id="rId1276" Type="http://schemas.openxmlformats.org/officeDocument/2006/relationships/hyperlink" Target="https://pubmed.ncbi.nlm.nih.gov/25440430" TargetMode="External"/><Relationship Id="rId2327" Type="http://schemas.openxmlformats.org/officeDocument/2006/relationships/hyperlink" Target="https://pubmed.ncbi.nlm.nih.gov/34783088" TargetMode="External"/><Relationship Id="rId3725" Type="http://schemas.openxmlformats.org/officeDocument/2006/relationships/hyperlink" Target="https://pubmed.ncbi.nlm.nih.gov/28779526" TargetMode="External"/><Relationship Id="rId1690" Type="http://schemas.openxmlformats.org/officeDocument/2006/relationships/hyperlink" Target="https://pubmed.ncbi.nlm.nih.gov/29441525" TargetMode="External"/><Relationship Id="rId2741" Type="http://schemas.openxmlformats.org/officeDocument/2006/relationships/hyperlink" Target="https://onlinelibrary.wiley.com/doi/10.1111/jdv.20321" TargetMode="External"/><Relationship Id="rId713" Type="http://schemas.openxmlformats.org/officeDocument/2006/relationships/hyperlink" Target="https://pubmed.ncbi.nlm.nih.gov/31240710" TargetMode="External"/><Relationship Id="rId1343" Type="http://schemas.openxmlformats.org/officeDocument/2006/relationships/hyperlink" Target="https://pubmed.ncbi.nlm.nih.gov/36804406" TargetMode="External"/><Relationship Id="rId4499" Type="http://schemas.openxmlformats.org/officeDocument/2006/relationships/hyperlink" Target="https://europepmc.org/abstract/MED/24131308" TargetMode="External"/><Relationship Id="rId1410" Type="http://schemas.openxmlformats.org/officeDocument/2006/relationships/hyperlink" Target="https://www.tandfonline.com/doi/full/10.1080/13651501.2016.1197270" TargetMode="External"/><Relationship Id="rId4566" Type="http://schemas.openxmlformats.org/officeDocument/2006/relationships/hyperlink" Target="https://pubmed.ncbi.nlm.nih.gov/21492924" TargetMode="External"/><Relationship Id="rId4980" Type="http://schemas.openxmlformats.org/officeDocument/2006/relationships/hyperlink" Target="https://pubmed.ncbi.nlm.nih.gov/31043758" TargetMode="External"/><Relationship Id="rId3168" Type="http://schemas.openxmlformats.org/officeDocument/2006/relationships/hyperlink" Target="https://pubmed.ncbi.nlm.nih.gov/9743539" TargetMode="External"/><Relationship Id="rId3582" Type="http://schemas.openxmlformats.org/officeDocument/2006/relationships/hyperlink" Target="https://pubmed.ncbi.nlm.nih.gov/10931153" TargetMode="External"/><Relationship Id="rId4219" Type="http://schemas.openxmlformats.org/officeDocument/2006/relationships/hyperlink" Target="https://europepmc.org/abstract/MED/36105153" TargetMode="External"/><Relationship Id="rId4633" Type="http://schemas.openxmlformats.org/officeDocument/2006/relationships/hyperlink" Target="https://www.atsjournals.org/doi/10.1164/rccm.200601-140OC?url_ver=Z39.88-2003&amp;rfr_id=ori:rid:crossref.org&amp;rfr_dat=cr_pub%20%200pubmed" TargetMode="External"/><Relationship Id="rId2184" Type="http://schemas.openxmlformats.org/officeDocument/2006/relationships/hyperlink" Target="https://europepmc.org/abstract/MED/14990612" TargetMode="External"/><Relationship Id="rId3235" Type="http://schemas.openxmlformats.org/officeDocument/2006/relationships/hyperlink" Target="https://onlinelibrary.wiley.com/doi/10.1111/all.12806" TargetMode="External"/><Relationship Id="rId156" Type="http://schemas.openxmlformats.org/officeDocument/2006/relationships/hyperlink" Target="https://academic.oup.com/ced/article-lookup/doi/10.1111/ced.12124" TargetMode="External"/><Relationship Id="rId570" Type="http://schemas.openxmlformats.org/officeDocument/2006/relationships/hyperlink" Target="https://academic.oup.com/ced/article-lookup/doi/10.1046/j.1365-2230.2002.01047.x" TargetMode="External"/><Relationship Id="rId2251" Type="http://schemas.openxmlformats.org/officeDocument/2006/relationships/hyperlink" Target="https://pubmed.ncbi.nlm.nih.gov/39105474" TargetMode="External"/><Relationship Id="rId3302" Type="http://schemas.openxmlformats.org/officeDocument/2006/relationships/hyperlink" Target="https://pubmed.ncbi.nlm.nih.gov/33507119" TargetMode="External"/><Relationship Id="rId4700" Type="http://schemas.openxmlformats.org/officeDocument/2006/relationships/hyperlink" Target="https://onlinelibrary.wiley.com/resolve/openurl?genre=article&amp;sid=nlm:pubmed&amp;issn=0105-4538&amp;date=2004&amp;volume=59&amp;issue=2&amp;spage=151" TargetMode="External"/><Relationship Id="rId223" Type="http://schemas.openxmlformats.org/officeDocument/2006/relationships/hyperlink" Target="https://pubmed.ncbi.nlm.nih.gov/10886128" TargetMode="External"/><Relationship Id="rId4076" Type="http://schemas.openxmlformats.org/officeDocument/2006/relationships/hyperlink" Target="https://pubmed.ncbi.nlm.nih.gov/33115725" TargetMode="External"/><Relationship Id="rId4490" Type="http://schemas.openxmlformats.org/officeDocument/2006/relationships/hyperlink" Target="https://pubmed.ncbi.nlm.nih.gov/24925919" TargetMode="External"/><Relationship Id="rId5127" Type="http://schemas.openxmlformats.org/officeDocument/2006/relationships/hyperlink" Target="https://pubmed.ncbi.nlm.nih.gov/25428805" TargetMode="External"/><Relationship Id="rId1737" Type="http://schemas.openxmlformats.org/officeDocument/2006/relationships/hyperlink" Target="https://europepmc.org/abstract/MED/23236339" TargetMode="External"/><Relationship Id="rId3092" Type="http://schemas.openxmlformats.org/officeDocument/2006/relationships/hyperlink" Target="https://pubmed.ncbi.nlm.nih.gov/20184609" TargetMode="External"/><Relationship Id="rId4143" Type="http://schemas.openxmlformats.org/officeDocument/2006/relationships/hyperlink" Target="https://www.clinicalkey.com/content/playBy/pii?v=S0091-6749(24)00869-8" TargetMode="External"/><Relationship Id="rId29" Type="http://schemas.openxmlformats.org/officeDocument/2006/relationships/hyperlink" Target="https://pubmed.ncbi.nlm.nih.gov/36814132" TargetMode="External"/><Relationship Id="rId4210" Type="http://schemas.openxmlformats.org/officeDocument/2006/relationships/hyperlink" Target="https://pubmed.ncbi.nlm.nih.gov/37873657" TargetMode="External"/><Relationship Id="rId1804" Type="http://schemas.openxmlformats.org/officeDocument/2006/relationships/hyperlink" Target="https://pubmed.ncbi.nlm.nih.gov/37992351" TargetMode="External"/><Relationship Id="rId3976" Type="http://schemas.openxmlformats.org/officeDocument/2006/relationships/hyperlink" Target="https://analyticalsciencejournals.onlinelibrary.wiley.com/doi/10.1002/dta.1699" TargetMode="External"/><Relationship Id="rId897" Type="http://schemas.openxmlformats.org/officeDocument/2006/relationships/hyperlink" Target="https://pubmed.ncbi.nlm.nih.gov/22053062" TargetMode="External"/><Relationship Id="rId2578" Type="http://schemas.openxmlformats.org/officeDocument/2006/relationships/hyperlink" Target="https://pubmed.ncbi.nlm.nih.gov/31877514" TargetMode="External"/><Relationship Id="rId2992" Type="http://schemas.openxmlformats.org/officeDocument/2006/relationships/hyperlink" Target="https://pubmed.ncbi.nlm.nih.gov/28556377" TargetMode="External"/><Relationship Id="rId3629" Type="http://schemas.openxmlformats.org/officeDocument/2006/relationships/hyperlink" Target="https://pubmed.ncbi.nlm.nih.gov/36910595" TargetMode="External"/><Relationship Id="rId5051" Type="http://schemas.openxmlformats.org/officeDocument/2006/relationships/hyperlink" Target="https://pubmed.ncbi.nlm.nih.gov/21757498" TargetMode="External"/><Relationship Id="rId964" Type="http://schemas.openxmlformats.org/officeDocument/2006/relationships/hyperlink" Target="https://core.ac.uk/reader/45318486?utm_source=linkout" TargetMode="External"/><Relationship Id="rId1594" Type="http://schemas.openxmlformats.org/officeDocument/2006/relationships/hyperlink" Target="https://pubmed.ncbi.nlm.nih.gov/20973772" TargetMode="External"/><Relationship Id="rId2645" Type="http://schemas.openxmlformats.org/officeDocument/2006/relationships/hyperlink" Target="https://pubmed.ncbi.nlm.nih.gov/33672514" TargetMode="External"/><Relationship Id="rId617" Type="http://schemas.openxmlformats.org/officeDocument/2006/relationships/hyperlink" Target="https://academic.oup.com/bjd/article-lookup/doi/10.1046/j.1365-2133.1998.2576m.x" TargetMode="External"/><Relationship Id="rId1247" Type="http://schemas.openxmlformats.org/officeDocument/2006/relationships/hyperlink" Target="https://europepmc.org/abstract/MED/31434665" TargetMode="External"/><Relationship Id="rId1661" Type="http://schemas.openxmlformats.org/officeDocument/2006/relationships/hyperlink" Target="https://bmcmedresmethodol.biomedcentral.com/articles/10.1186/s12874-021-01212-1" TargetMode="External"/><Relationship Id="rId2712" Type="http://schemas.openxmlformats.org/officeDocument/2006/relationships/hyperlink" Target="https://ebooks.iospress.nl/Extern/EnterMedLine.aspx?ISSN=0926-9630&amp;Volume=122&amp;SPage=669" TargetMode="External"/><Relationship Id="rId1314" Type="http://schemas.openxmlformats.org/officeDocument/2006/relationships/hyperlink" Target="https://linkinghub.elsevier.com/retrieve/pii/0190-9622(92)70264-G" TargetMode="External"/><Relationship Id="rId4884" Type="http://schemas.openxmlformats.org/officeDocument/2006/relationships/hyperlink" Target="https://europepmc.org/abstract/MED/34588693" TargetMode="External"/><Relationship Id="rId3486" Type="http://schemas.openxmlformats.org/officeDocument/2006/relationships/hyperlink" Target="https://pubmed.ncbi.nlm.nih.gov/20159255" TargetMode="External"/><Relationship Id="rId4537" Type="http://schemas.openxmlformats.org/officeDocument/2006/relationships/hyperlink" Target="https://ehp.niehs.nih.gov/doi/10.1289/ehp.1306770?url_ver=Z39.88-2003&amp;rfr_id=ori:rid:crossref.org&amp;rfr_dat=cr_pub%20%200pubmed" TargetMode="External"/><Relationship Id="rId20" Type="http://schemas.openxmlformats.org/officeDocument/2006/relationships/hyperlink" Target="https://journals.sagepub.com/doi/10.1177/12034754241239260?url_ver=Z39.88-2003&amp;rfr_id=ori:rid:crossref.org&amp;rfr_dat=cr_pub%20%200pubmed" TargetMode="External"/><Relationship Id="rId2088" Type="http://schemas.openxmlformats.org/officeDocument/2006/relationships/hyperlink" Target="https://pubmed.ncbi.nlm.nih.gov/22076320" TargetMode="External"/><Relationship Id="rId3139" Type="http://schemas.openxmlformats.org/officeDocument/2006/relationships/hyperlink" Target="https://linkinghub.elsevier.com/retrieve/pii/S0006-4971(20)54585-0" TargetMode="External"/><Relationship Id="rId4951" Type="http://schemas.openxmlformats.org/officeDocument/2006/relationships/hyperlink" Target="https://onlinelibrary.wiley.com/doi/10.1111/cea.14301" TargetMode="External"/><Relationship Id="rId474" Type="http://schemas.openxmlformats.org/officeDocument/2006/relationships/hyperlink" Target="https://pubmed.ncbi.nlm.nih.gov/24917549" TargetMode="External"/><Relationship Id="rId2155" Type="http://schemas.openxmlformats.org/officeDocument/2006/relationships/hyperlink" Target="https://linkinghub.elsevier.com/retrieve/pii/S0022-202X(15)33013-X" TargetMode="External"/><Relationship Id="rId3553" Type="http://schemas.openxmlformats.org/officeDocument/2006/relationships/hyperlink" Target="https://linkinghub.elsevier.com/retrieve/pii/S0006-4971(20)43669-9" TargetMode="External"/><Relationship Id="rId4604" Type="http://schemas.openxmlformats.org/officeDocument/2006/relationships/hyperlink" Target="https://pubmed.ncbi.nlm.nih.gov/18774386" TargetMode="External"/><Relationship Id="rId127" Type="http://schemas.openxmlformats.org/officeDocument/2006/relationships/hyperlink" Target="https://pubmed.ncbi.nlm.nih.gov/27515234" TargetMode="External"/><Relationship Id="rId3206" Type="http://schemas.openxmlformats.org/officeDocument/2006/relationships/hyperlink" Target="https://pubmed.ncbi.nlm.nih.gov/39393565" TargetMode="External"/><Relationship Id="rId3620" Type="http://schemas.openxmlformats.org/officeDocument/2006/relationships/hyperlink" Target="https://boris.unibe.ch/id/eprint/183497" TargetMode="External"/><Relationship Id="rId541" Type="http://schemas.openxmlformats.org/officeDocument/2006/relationships/hyperlink" Target="https://pubmed.ncbi.nlm.nih.gov/21480916" TargetMode="External"/><Relationship Id="rId1171" Type="http://schemas.openxmlformats.org/officeDocument/2006/relationships/hyperlink" Target="https://europepmc.org/abstract/MED/14670768" TargetMode="External"/><Relationship Id="rId2222" Type="http://schemas.openxmlformats.org/officeDocument/2006/relationships/hyperlink" Target="https://pubmed.ncbi.nlm.nih.gov/25790347" TargetMode="External"/><Relationship Id="rId1988" Type="http://schemas.openxmlformats.org/officeDocument/2006/relationships/hyperlink" Target="https://pubmed.ncbi.nlm.nih.gov/28132878" TargetMode="External"/><Relationship Id="rId4394" Type="http://schemas.openxmlformats.org/officeDocument/2006/relationships/hyperlink" Target="https://pubmed.ncbi.nlm.nih.gov/29273806" TargetMode="External"/><Relationship Id="rId4047" Type="http://schemas.openxmlformats.org/officeDocument/2006/relationships/hyperlink" Target="https://academic.oup.com/bjd/article-lookup/doi/10.1093/bjd/ljae084" TargetMode="External"/><Relationship Id="rId4461" Type="http://schemas.openxmlformats.org/officeDocument/2006/relationships/hyperlink" Target="https://europepmc.org/abstract/MED/25805205" TargetMode="External"/><Relationship Id="rId3063" Type="http://schemas.openxmlformats.org/officeDocument/2006/relationships/hyperlink" Target="https://bmcinfectdis.biomedcentral.com/articles/10.1186/1471-2334-13-341" TargetMode="External"/><Relationship Id="rId4114" Type="http://schemas.openxmlformats.org/officeDocument/2006/relationships/hyperlink" Target="https://pubmed.ncbi.nlm.nih.gov/21700519" TargetMode="External"/><Relationship Id="rId1708" Type="http://schemas.openxmlformats.org/officeDocument/2006/relationships/hyperlink" Target="https://pubmed.ncbi.nlm.nih.gov/27012805" TargetMode="External"/><Relationship Id="rId3130" Type="http://schemas.openxmlformats.org/officeDocument/2006/relationships/hyperlink" Target="https://pubmed.ncbi.nlm.nih.gov/16973581" TargetMode="External"/><Relationship Id="rId2896" Type="http://schemas.openxmlformats.org/officeDocument/2006/relationships/hyperlink" Target="https://pubmed.ncbi.nlm.nih.gov/34021026" TargetMode="External"/><Relationship Id="rId3947" Type="http://schemas.openxmlformats.org/officeDocument/2006/relationships/hyperlink" Target="https://pubmed.ncbi.nlm.nih.gov/30741086" TargetMode="External"/><Relationship Id="rId868" Type="http://schemas.openxmlformats.org/officeDocument/2006/relationships/hyperlink" Target="https://academic.oup.com/bjd/article-lookup/doi/10.1111/bjd.14773" TargetMode="External"/><Relationship Id="rId1498" Type="http://schemas.openxmlformats.org/officeDocument/2006/relationships/hyperlink" Target="https://academic.oup.com/ced/article-lookup/doi/10.1111/j.1365-2230.2006.02232.x" TargetMode="External"/><Relationship Id="rId2549" Type="http://schemas.openxmlformats.org/officeDocument/2006/relationships/hyperlink" Target="https://europepmc.org/abstract/MED/38333897" TargetMode="External"/><Relationship Id="rId2963" Type="http://schemas.openxmlformats.org/officeDocument/2006/relationships/hyperlink" Target="https://www.clinicalkey.com/content/playBy/pii?v=S0091-6749(19)30278-7" TargetMode="External"/><Relationship Id="rId935" Type="http://schemas.openxmlformats.org/officeDocument/2006/relationships/hyperlink" Target="https://pubmed.ncbi.nlm.nih.gov/36479739" TargetMode="External"/><Relationship Id="rId1565" Type="http://schemas.openxmlformats.org/officeDocument/2006/relationships/hyperlink" Target="https://academic.oup.com/ced/article-lookup/doi/10.1111/ced.14153" TargetMode="External"/><Relationship Id="rId2616" Type="http://schemas.openxmlformats.org/officeDocument/2006/relationships/hyperlink" Target="https://pubmed.ncbi.nlm.nih.gov/19494826" TargetMode="External"/><Relationship Id="rId5022" Type="http://schemas.openxmlformats.org/officeDocument/2006/relationships/hyperlink" Target="https://pubmed.ncbi.nlm.nih.gov/32165724" TargetMode="External"/><Relationship Id="rId1218" Type="http://schemas.openxmlformats.org/officeDocument/2006/relationships/hyperlink" Target="https://pubmed.ncbi.nlm.nih.gov/3365966" TargetMode="External"/><Relationship Id="rId1632" Type="http://schemas.openxmlformats.org/officeDocument/2006/relationships/hyperlink" Target="https://pubmed.ncbi.nlm.nih.gov/35577586" TargetMode="External"/><Relationship Id="rId4788" Type="http://schemas.openxmlformats.org/officeDocument/2006/relationships/hyperlink" Target="https://pubmed.ncbi.nlm.nih.gov/10695312" TargetMode="External"/><Relationship Id="rId4855" Type="http://schemas.openxmlformats.org/officeDocument/2006/relationships/hyperlink" Target="https://pubmed.ncbi.nlm.nih.gov/33370449" TargetMode="External"/><Relationship Id="rId3457" Type="http://schemas.openxmlformats.org/officeDocument/2006/relationships/hyperlink" Target="https://nyaspubs.onlinelibrary.wiley.com/doi/10.1111/j.1749-6632.2011.06206.x" TargetMode="External"/><Relationship Id="rId3871" Type="http://schemas.openxmlformats.org/officeDocument/2006/relationships/hyperlink" Target="https://pubmed.ncbi.nlm.nih.gov/29083406" TargetMode="External"/><Relationship Id="rId4508" Type="http://schemas.openxmlformats.org/officeDocument/2006/relationships/hyperlink" Target="https://pubmed.ncbi.nlm.nih.gov/24180417" TargetMode="External"/><Relationship Id="rId4922" Type="http://schemas.openxmlformats.org/officeDocument/2006/relationships/hyperlink" Target="https://onlinelibrary.wiley.com/doi/10.1111/jdv.15909" TargetMode="External"/><Relationship Id="rId378" Type="http://schemas.openxmlformats.org/officeDocument/2006/relationships/hyperlink" Target="https://www.clinicalkey.com/content/playBy/pii?v=S0190-9622(14)01905-7" TargetMode="External"/><Relationship Id="rId792" Type="http://schemas.openxmlformats.org/officeDocument/2006/relationships/hyperlink" Target="https://europepmc.org/abstract/MED/34233978" TargetMode="External"/><Relationship Id="rId2059" Type="http://schemas.openxmlformats.org/officeDocument/2006/relationships/hyperlink" Target="https://europepmc.org/abstract/MED/23524965" TargetMode="External"/><Relationship Id="rId2473" Type="http://schemas.openxmlformats.org/officeDocument/2006/relationships/hyperlink" Target="https://linkinghub.elsevier.com/retrieve/pii/S2667-0267(22)00017-0" TargetMode="External"/><Relationship Id="rId3524" Type="http://schemas.openxmlformats.org/officeDocument/2006/relationships/hyperlink" Target="https://pubmed.ncbi.nlm.nih.gov/16782407" TargetMode="External"/><Relationship Id="rId445" Type="http://schemas.openxmlformats.org/officeDocument/2006/relationships/hyperlink" Target="https://europepmc.org/abstract/MED/33514575" TargetMode="External"/><Relationship Id="rId1075" Type="http://schemas.openxmlformats.org/officeDocument/2006/relationships/hyperlink" Target="https://academic.oup.com/ced/article-lookup/doi/10.1111/ced.12272" TargetMode="External"/><Relationship Id="rId2126" Type="http://schemas.openxmlformats.org/officeDocument/2006/relationships/hyperlink" Target="https://pubmed.ncbi.nlm.nih.gov/21618889" TargetMode="External"/><Relationship Id="rId2540" Type="http://schemas.openxmlformats.org/officeDocument/2006/relationships/hyperlink" Target="https://pubmed.ncbi.nlm.nih.gov/38584365" TargetMode="External"/><Relationship Id="rId512" Type="http://schemas.openxmlformats.org/officeDocument/2006/relationships/hyperlink" Target="https://pubmed.ncbi.nlm.nih.gov/31782151" TargetMode="External"/><Relationship Id="rId1142" Type="http://schemas.openxmlformats.org/officeDocument/2006/relationships/hyperlink" Target="https://pubmed.ncbi.nlm.nih.gov/16792777" TargetMode="External"/><Relationship Id="rId4298" Type="http://schemas.openxmlformats.org/officeDocument/2006/relationships/hyperlink" Target="https://pubmed.ncbi.nlm.nih.gov/33189116" TargetMode="External"/><Relationship Id="rId4365" Type="http://schemas.openxmlformats.org/officeDocument/2006/relationships/hyperlink" Target="https://www.clinicalkey.com/content/playBy/pii?v=S0091-6749(18)30216-1" TargetMode="External"/><Relationship Id="rId1959" Type="http://schemas.openxmlformats.org/officeDocument/2006/relationships/hyperlink" Target="https://europepmc.org/abstract/MED/30934922" TargetMode="External"/><Relationship Id="rId4018" Type="http://schemas.openxmlformats.org/officeDocument/2006/relationships/hyperlink" Target="https://link.springer.com/article/10.1007/s10198-005-0302-5" TargetMode="External"/><Relationship Id="rId3381" Type="http://schemas.openxmlformats.org/officeDocument/2006/relationships/hyperlink" Target="https://www.tandfonline.com/doi/full/10.3109/08916934.2016.1148692" TargetMode="External"/><Relationship Id="rId4432" Type="http://schemas.openxmlformats.org/officeDocument/2006/relationships/hyperlink" Target="https://pubmed.ncbi.nlm.nih.gov/26471647" TargetMode="External"/><Relationship Id="rId3034" Type="http://schemas.openxmlformats.org/officeDocument/2006/relationships/hyperlink" Target="https://pubmed.ncbi.nlm.nih.gov/26752870" TargetMode="External"/><Relationship Id="rId2050" Type="http://schemas.openxmlformats.org/officeDocument/2006/relationships/hyperlink" Target="https://pubmed.ncbi.nlm.nih.gov/23929777" TargetMode="External"/><Relationship Id="rId3101" Type="http://schemas.openxmlformats.org/officeDocument/2006/relationships/hyperlink" Target="https://www.clinicalkey.com/content/playBy/pii?v=S0163-4453(10)00152-0" TargetMode="External"/><Relationship Id="rId5273" Type="http://schemas.openxmlformats.org/officeDocument/2006/relationships/hyperlink" Target="https://www.tandfonline.com/doi/full/10.1080/01676830.2018.1501397" TargetMode="External"/><Relationship Id="rId839" Type="http://schemas.openxmlformats.org/officeDocument/2006/relationships/hyperlink" Target="https://pubmed.ncbi.nlm.nih.gov/29222832" TargetMode="External"/><Relationship Id="rId1469" Type="http://schemas.openxmlformats.org/officeDocument/2006/relationships/hyperlink" Target="https://pubmed.ncbi.nlm.nih.gov/11531837" TargetMode="External"/><Relationship Id="rId2867" Type="http://schemas.openxmlformats.org/officeDocument/2006/relationships/hyperlink" Target="https://europepmc.org/abstract/MED/36962461" TargetMode="External"/><Relationship Id="rId3918" Type="http://schemas.openxmlformats.org/officeDocument/2006/relationships/hyperlink" Target="https://bmcmedinformdecismak.biomedcentral.com/articles/10.1186/s12911-021-01551-5" TargetMode="External"/><Relationship Id="rId1883" Type="http://schemas.openxmlformats.org/officeDocument/2006/relationships/hyperlink" Target="https://linkinghub.elsevier.com/retrieve/pii/S2352-5126(21)00628-7" TargetMode="External"/><Relationship Id="rId2934" Type="http://schemas.openxmlformats.org/officeDocument/2006/relationships/hyperlink" Target="https://pubmed.ncbi.nlm.nih.gov/32577665" TargetMode="External"/><Relationship Id="rId906" Type="http://schemas.openxmlformats.org/officeDocument/2006/relationships/hyperlink" Target="https://econtent.hogrefe.com/doi/10.1024/1661-8157/a000019?url_ver=Z39.88-2003&amp;rfr_id=ori:rid:crossref.org&amp;rfr_dat=cr_pub%20%200pubmed" TargetMode="External"/><Relationship Id="rId1536" Type="http://schemas.openxmlformats.org/officeDocument/2006/relationships/hyperlink" Target="https://pubmed.ncbi.nlm.nih.gov/37013124" TargetMode="External"/><Relationship Id="rId1950" Type="http://schemas.openxmlformats.org/officeDocument/2006/relationships/hyperlink" Target="https://pubmed.ncbi.nlm.nih.gov/30850961" TargetMode="External"/><Relationship Id="rId1603" Type="http://schemas.openxmlformats.org/officeDocument/2006/relationships/hyperlink" Target="https://onlinelibrary.wiley.com/doi/10.1111/j.1365-4632.2009.03899.x" TargetMode="External"/><Relationship Id="rId4759" Type="http://schemas.openxmlformats.org/officeDocument/2006/relationships/hyperlink" Target="https://pubmed.ncbi.nlm.nih.gov/11544454" TargetMode="External"/><Relationship Id="rId3775" Type="http://schemas.openxmlformats.org/officeDocument/2006/relationships/hyperlink" Target="https://pubmed.ncbi.nlm.nih.gov/37548315" TargetMode="External"/><Relationship Id="rId4826" Type="http://schemas.openxmlformats.org/officeDocument/2006/relationships/hyperlink" Target="https://pubmed.ncbi.nlm.nih.gov/10096813" TargetMode="External"/><Relationship Id="rId696" Type="http://schemas.openxmlformats.org/officeDocument/2006/relationships/hyperlink" Target="https://europepmc.org/abstract/MED/33982284" TargetMode="External"/><Relationship Id="rId2377" Type="http://schemas.openxmlformats.org/officeDocument/2006/relationships/hyperlink" Target="https://pubmed.ncbi.nlm.nih.gov/31701523" TargetMode="External"/><Relationship Id="rId2791" Type="http://schemas.openxmlformats.org/officeDocument/2006/relationships/hyperlink" Target="https://europepmc.org/abstract/MED/38980843" TargetMode="External"/><Relationship Id="rId3428" Type="http://schemas.openxmlformats.org/officeDocument/2006/relationships/hyperlink" Target="https://pubmed.ncbi.nlm.nih.gov/23830147" TargetMode="External"/><Relationship Id="rId349" Type="http://schemas.openxmlformats.org/officeDocument/2006/relationships/hyperlink" Target="https://pubmed.ncbi.nlm.nih.gov/27849631" TargetMode="External"/><Relationship Id="rId763" Type="http://schemas.openxmlformats.org/officeDocument/2006/relationships/hyperlink" Target="https://pubmed.ncbi.nlm.nih.gov/35606161" TargetMode="External"/><Relationship Id="rId1393" Type="http://schemas.openxmlformats.org/officeDocument/2006/relationships/hyperlink" Target="https://pubmed.ncbi.nlm.nih.gov/35327667" TargetMode="External"/><Relationship Id="rId2444" Type="http://schemas.openxmlformats.org/officeDocument/2006/relationships/hyperlink" Target="https://pubmed.ncbi.nlm.nih.gov/39395182" TargetMode="External"/><Relationship Id="rId3842" Type="http://schemas.openxmlformats.org/officeDocument/2006/relationships/hyperlink" Target="https://europepmc.org/abstract/MED/34785669" TargetMode="External"/><Relationship Id="rId416" Type="http://schemas.openxmlformats.org/officeDocument/2006/relationships/hyperlink" Target="https://pubmed.ncbi.nlm.nih.gov/38789045" TargetMode="External"/><Relationship Id="rId1046" Type="http://schemas.openxmlformats.org/officeDocument/2006/relationships/hyperlink" Target="https://linkinghub.elsevier.com/retrieve/pii/S0022-202X(17)30032-5" TargetMode="External"/><Relationship Id="rId830" Type="http://schemas.openxmlformats.org/officeDocument/2006/relationships/hyperlink" Target="https://europepmc.org/abstract/MED/31123004" TargetMode="External"/><Relationship Id="rId1460" Type="http://schemas.openxmlformats.org/officeDocument/2006/relationships/hyperlink" Target="https://academic.oup.com/bjd/article-lookup/doi/10.1111/j.1365-2133.2005.07104.x" TargetMode="External"/><Relationship Id="rId2511" Type="http://schemas.openxmlformats.org/officeDocument/2006/relationships/hyperlink" Target="https://europepmc.org/abstract/MED/28513433" TargetMode="External"/><Relationship Id="rId1113" Type="http://schemas.openxmlformats.org/officeDocument/2006/relationships/hyperlink" Target="https://academic.oup.com/bjd/article-lookup/doi/10.1111/j.1365-2133.2009.09041.x" TargetMode="External"/><Relationship Id="rId4269" Type="http://schemas.openxmlformats.org/officeDocument/2006/relationships/hyperlink" Target="https://www.atsjournals.org/doi/10.1164/rccm.202009-3696OC?url_ver=Z39.88-2003&amp;rfr_id=ori:rid:crossref.org&amp;rfr_dat=cr_pub%20%200pubmed" TargetMode="External"/><Relationship Id="rId4683" Type="http://schemas.openxmlformats.org/officeDocument/2006/relationships/hyperlink" Target="https://pubmed.ncbi.nlm.nih.gov/15466689" TargetMode="External"/><Relationship Id="rId3285" Type="http://schemas.openxmlformats.org/officeDocument/2006/relationships/hyperlink" Target="https://www.clinicalkey.com/content/playBy/pii?v=S0016-5085(21)03737-9" TargetMode="External"/><Relationship Id="rId4336" Type="http://schemas.openxmlformats.org/officeDocument/2006/relationships/hyperlink" Target="https://pubmed.ncbi.nlm.nih.gov/31145940" TargetMode="External"/><Relationship Id="rId4750" Type="http://schemas.openxmlformats.org/officeDocument/2006/relationships/hyperlink" Target="https://onlinelibrary.wiley.com/resolve/openurl?genre=article&amp;sid=nlm:pubmed&amp;issn=0105-4538&amp;date=2001&amp;volume=56&amp;issue=12&amp;spage=1237" TargetMode="External"/><Relationship Id="rId3352" Type="http://schemas.openxmlformats.org/officeDocument/2006/relationships/hyperlink" Target="https://pubmed.ncbi.nlm.nih.gov/28990652" TargetMode="External"/><Relationship Id="rId4403" Type="http://schemas.openxmlformats.org/officeDocument/2006/relationships/hyperlink" Target="https://linkinghub.elsevier.com/retrieve/pii/S2352-4642(17)30008-1" TargetMode="External"/><Relationship Id="rId273" Type="http://schemas.openxmlformats.org/officeDocument/2006/relationships/hyperlink" Target="https://pubmed.ncbi.nlm.nih.gov/34116062" TargetMode="External"/><Relationship Id="rId3005" Type="http://schemas.openxmlformats.org/officeDocument/2006/relationships/hyperlink" Target="https://academic.oup.com/bjd/article-lookup/doi/10.1111/bjd.14908" TargetMode="External"/><Relationship Id="rId340" Type="http://schemas.openxmlformats.org/officeDocument/2006/relationships/hyperlink" Target="https://europepmc.org/abstract/MED/28940934" TargetMode="External"/><Relationship Id="rId2021" Type="http://schemas.openxmlformats.org/officeDocument/2006/relationships/hyperlink" Target="https://medicaljournalssweden.se/actadv/article/view/6126" TargetMode="External"/><Relationship Id="rId5177" Type="http://schemas.openxmlformats.org/officeDocument/2006/relationships/hyperlink" Target="https://arthritis-research.biomedcentral.com/articles/10.1186/s13075-020-02371-0" TargetMode="External"/><Relationship Id="rId4193" Type="http://schemas.openxmlformats.org/officeDocument/2006/relationships/hyperlink" Target="https://hdl.handle.net/2268/302873" TargetMode="External"/><Relationship Id="rId1787" Type="http://schemas.openxmlformats.org/officeDocument/2006/relationships/hyperlink" Target="https://www.clinicalkey.com/content/playBy/pii?v=S1044-579X(23)00158-X" TargetMode="External"/><Relationship Id="rId2838" Type="http://schemas.openxmlformats.org/officeDocument/2006/relationships/hyperlink" Target="https://pubmed.ncbi.nlm.nih.gov/35634958" TargetMode="External"/><Relationship Id="rId5244" Type="http://schemas.openxmlformats.org/officeDocument/2006/relationships/hyperlink" Target="https://journals.aai.org/jimmunol/article-lookup/doi/10.4049/jimmunol.180.10.6903" TargetMode="External"/><Relationship Id="rId79" Type="http://schemas.openxmlformats.org/officeDocument/2006/relationships/hyperlink" Target="https://pubmed.ncbi.nlm.nih.gov/31134471" TargetMode="External"/><Relationship Id="rId1854" Type="http://schemas.openxmlformats.org/officeDocument/2006/relationships/hyperlink" Target="https://pubmed.ncbi.nlm.nih.gov/33849369" TargetMode="External"/><Relationship Id="rId2905" Type="http://schemas.openxmlformats.org/officeDocument/2006/relationships/hyperlink" Target="https:///www.science.org/doi/10.1126/science.aba6500?url_ver=Z39.88-2003&amp;rfr_id=ori:rid:crossref.org&amp;rfr_dat=cr_pub%20%200pubmed" TargetMode="External"/><Relationship Id="rId4260" Type="http://schemas.openxmlformats.org/officeDocument/2006/relationships/hyperlink" Target="https://pubmed.ncbi.nlm.nih.gov/34101271" TargetMode="External"/><Relationship Id="rId1507" Type="http://schemas.openxmlformats.org/officeDocument/2006/relationships/hyperlink" Target="https://pubmed.ncbi.nlm.nih.gov/16365256" TargetMode="External"/><Relationship Id="rId1921" Type="http://schemas.openxmlformats.org/officeDocument/2006/relationships/hyperlink" Target="https://europepmc.org/abstract/MED/32033146" TargetMode="External"/><Relationship Id="rId3679" Type="http://schemas.openxmlformats.org/officeDocument/2006/relationships/hyperlink" Target="https://pubmed.ncbi.nlm.nih.gov/32176320" TargetMode="External"/><Relationship Id="rId1297" Type="http://schemas.openxmlformats.org/officeDocument/2006/relationships/hyperlink" Target="https://europepmc.org/abstract/MED/7769594" TargetMode="External"/><Relationship Id="rId2695" Type="http://schemas.openxmlformats.org/officeDocument/2006/relationships/hyperlink" Target="https://adc.bmj.com/lookup/pmidlookup?view=long&amp;pmid=22053062" TargetMode="External"/><Relationship Id="rId3746" Type="http://schemas.openxmlformats.org/officeDocument/2006/relationships/hyperlink" Target="https://www.clinicalkey.com/content/playBy/pii?v=S0091-6749(13)00365-5" TargetMode="External"/><Relationship Id="rId667" Type="http://schemas.openxmlformats.org/officeDocument/2006/relationships/hyperlink" Target="https://onlinelibrary.wiley.com/resolve/openurl?genre=article&amp;sid=nlm:pubmed&amp;issn=0007-0963&amp;date=1996&amp;volume=135&amp;issue=3&amp;spage=486" TargetMode="External"/><Relationship Id="rId2348" Type="http://schemas.openxmlformats.org/officeDocument/2006/relationships/hyperlink" Target="https://academic.oup.com/bjd/article-lookup/doi/10.1111/bjd.19299" TargetMode="External"/><Relationship Id="rId2762" Type="http://schemas.openxmlformats.org/officeDocument/2006/relationships/hyperlink" Target="https://pubmed.ncbi.nlm.nih.gov/39079180" TargetMode="External"/><Relationship Id="rId3813" Type="http://schemas.openxmlformats.org/officeDocument/2006/relationships/hyperlink" Target="https://pubmed.ncbi.nlm.nih.gov/33475902" TargetMode="External"/><Relationship Id="rId734" Type="http://schemas.openxmlformats.org/officeDocument/2006/relationships/hyperlink" Target="https://academic.oup.com/ced/article-lookup/doi/10.1093/ced/llae328" TargetMode="External"/><Relationship Id="rId1364" Type="http://schemas.openxmlformats.org/officeDocument/2006/relationships/hyperlink" Target="https://core.ac.uk/reader/157857532?utm_source=linkout" TargetMode="External"/><Relationship Id="rId2415" Type="http://schemas.openxmlformats.org/officeDocument/2006/relationships/hyperlink" Target="https://pubmed.ncbi.nlm.nih.gov/28044369" TargetMode="External"/><Relationship Id="rId70" Type="http://schemas.openxmlformats.org/officeDocument/2006/relationships/hyperlink" Target="https://academic.oup.com/bjd/article-lookup/doi/10.1111/bjd.19213" TargetMode="External"/><Relationship Id="rId801" Type="http://schemas.openxmlformats.org/officeDocument/2006/relationships/hyperlink" Target="https://pubmed.ncbi.nlm.nih.gov/33468241" TargetMode="External"/><Relationship Id="rId1017" Type="http://schemas.openxmlformats.org/officeDocument/2006/relationships/hyperlink" Target="https://pubmed.ncbi.nlm.nih.gov/31749140" TargetMode="External"/><Relationship Id="rId1431" Type="http://schemas.openxmlformats.org/officeDocument/2006/relationships/hyperlink" Target="https://pubmed.ncbi.nlm.nih.gov/7986126" TargetMode="External"/><Relationship Id="rId4587" Type="http://schemas.openxmlformats.org/officeDocument/2006/relationships/hyperlink" Target="http://erj.ersjournals.com/cgi/pmidlookup?view=long&amp;pmid=20150205" TargetMode="External"/><Relationship Id="rId3189" Type="http://schemas.openxmlformats.org/officeDocument/2006/relationships/hyperlink" Target="https://europepmc.org/abstract/MED/34904681" TargetMode="External"/><Relationship Id="rId4654" Type="http://schemas.openxmlformats.org/officeDocument/2006/relationships/hyperlink" Target="https://pubmed.ncbi.nlm.nih.gov/16798609" TargetMode="External"/><Relationship Id="rId3256" Type="http://schemas.openxmlformats.org/officeDocument/2006/relationships/hyperlink" Target="https://pubmed.ncbi.nlm.nih.gov/38813689" TargetMode="External"/><Relationship Id="rId4307" Type="http://schemas.openxmlformats.org/officeDocument/2006/relationships/hyperlink" Target="https://europepmc.org/abstract/MED/32561997" TargetMode="External"/><Relationship Id="rId177" Type="http://schemas.openxmlformats.org/officeDocument/2006/relationships/hyperlink" Target="https://pubmed.ncbi.nlm.nih.gov/20608943" TargetMode="External"/><Relationship Id="rId591" Type="http://schemas.openxmlformats.org/officeDocument/2006/relationships/hyperlink" Target="https://pubmed.ncbi.nlm.nih.gov/10730762" TargetMode="External"/><Relationship Id="rId2272" Type="http://schemas.openxmlformats.org/officeDocument/2006/relationships/hyperlink" Target="https://europepmc.org/abstract/MED/38577045" TargetMode="External"/><Relationship Id="rId3670" Type="http://schemas.openxmlformats.org/officeDocument/2006/relationships/hyperlink" Target="https://www.clinicalkey.com/content/playBy/pii?v=S2213-2198(20)31403-3" TargetMode="External"/><Relationship Id="rId4721" Type="http://schemas.openxmlformats.org/officeDocument/2006/relationships/hyperlink" Target="https://pubmed.ncbi.nlm.nih.gov/12589363" TargetMode="External"/><Relationship Id="rId244" Type="http://schemas.openxmlformats.org/officeDocument/2006/relationships/hyperlink" Target="https://academic.oup.com/bjd/article-lookup/doi/10.1111/j.1365-2133.1993.tb00234.x" TargetMode="External"/><Relationship Id="rId3323" Type="http://schemas.openxmlformats.org/officeDocument/2006/relationships/hyperlink" Target="https://europepmc.org/abstract/MED/32265931" TargetMode="External"/><Relationship Id="rId311" Type="http://schemas.openxmlformats.org/officeDocument/2006/relationships/hyperlink" Target="https://pubmed.ncbi.nlm.nih.gov/31120141" TargetMode="External"/><Relationship Id="rId4097" Type="http://schemas.openxmlformats.org/officeDocument/2006/relationships/hyperlink" Target="https://academic.oup.com/ced/article-lookup/doi/10.1111/ced.12977" TargetMode="External"/><Relationship Id="rId5148" Type="http://schemas.openxmlformats.org/officeDocument/2006/relationships/hyperlink" Target="https://pubmed.ncbi.nlm.nih.gov/23001432" TargetMode="External"/><Relationship Id="rId1758" Type="http://schemas.openxmlformats.org/officeDocument/2006/relationships/hyperlink" Target="https://pubmed.ncbi.nlm.nih.gov/38989857" TargetMode="External"/><Relationship Id="rId2809" Type="http://schemas.openxmlformats.org/officeDocument/2006/relationships/hyperlink" Target="https://linkinghub.elsevier.com/retrieve/pii/S2211-1247(23)00481-3" TargetMode="External"/><Relationship Id="rId4164" Type="http://schemas.openxmlformats.org/officeDocument/2006/relationships/hyperlink" Target="https://pubmed.ncbi.nlm.nih.gov/38361745" TargetMode="External"/><Relationship Id="rId5215" Type="http://schemas.openxmlformats.org/officeDocument/2006/relationships/hyperlink" Target="https://europepmc.org/abstract/MED/23286790" TargetMode="External"/><Relationship Id="rId3180" Type="http://schemas.openxmlformats.org/officeDocument/2006/relationships/hyperlink" Target="https://pubmed.ncbi.nlm.nih.gov/37119282" TargetMode="External"/><Relationship Id="rId4231" Type="http://schemas.openxmlformats.org/officeDocument/2006/relationships/hyperlink" Target="https://www.atsjournals.org/doi/10.1164/rccm.202108-1821OC?url_ver=Z39.88-2003&amp;rfr_id=ori:rid:crossref.org&amp;rfr_dat=cr_pub%20%200pubmed" TargetMode="External"/><Relationship Id="rId1825" Type="http://schemas.openxmlformats.org/officeDocument/2006/relationships/hyperlink" Target="https://linkinghub.elsevier.com/retrieve/pii/S1937-6448(23)00061-8" TargetMode="External"/><Relationship Id="rId3997" Type="http://schemas.openxmlformats.org/officeDocument/2006/relationships/hyperlink" Target="https://pubmed.ncbi.nlm.nih.gov/20545585" TargetMode="External"/><Relationship Id="rId2599" Type="http://schemas.openxmlformats.org/officeDocument/2006/relationships/hyperlink" Target="https://royalsocietypublishing.org/doi/abs/10.1098/rsta.2016.0285?url_ver=Z39.88-2003&amp;rfr_id=ori:rid:crossref.org&amp;rfr_dat=cr_pub%20%200pubmed" TargetMode="External"/><Relationship Id="rId985" Type="http://schemas.openxmlformats.org/officeDocument/2006/relationships/hyperlink" Target="https://pubmed.ncbi.nlm.nih.gov/37291902" TargetMode="External"/><Relationship Id="rId2666" Type="http://schemas.openxmlformats.org/officeDocument/2006/relationships/hyperlink" Target="https://pubmed.ncbi.nlm.nih.gov/29727087" TargetMode="External"/><Relationship Id="rId3717" Type="http://schemas.openxmlformats.org/officeDocument/2006/relationships/hyperlink" Target="https://pubmed.ncbi.nlm.nih.gov/29545323" TargetMode="External"/><Relationship Id="rId5072" Type="http://schemas.openxmlformats.org/officeDocument/2006/relationships/hyperlink" Target="https://pubmed.ncbi.nlm.nih.gov/20160191" TargetMode="External"/><Relationship Id="rId638" Type="http://schemas.openxmlformats.org/officeDocument/2006/relationships/hyperlink" Target="https://pubmed.ncbi.nlm.nih.gov/9655312" TargetMode="External"/><Relationship Id="rId1268" Type="http://schemas.openxmlformats.org/officeDocument/2006/relationships/hyperlink" Target="https://pubmed.ncbi.nlm.nih.gov/25533639" TargetMode="External"/><Relationship Id="rId1682" Type="http://schemas.openxmlformats.org/officeDocument/2006/relationships/hyperlink" Target="https://pubmed.ncbi.nlm.nih.gov/30498163" TargetMode="External"/><Relationship Id="rId2319" Type="http://schemas.openxmlformats.org/officeDocument/2006/relationships/hyperlink" Target="https://pubmed.ncbi.nlm.nih.gov/35577586" TargetMode="External"/><Relationship Id="rId2733" Type="http://schemas.openxmlformats.org/officeDocument/2006/relationships/hyperlink" Target="https://www.magonlinelibrary.com/doi/10.12968/bjon.1996.5.10.600?url_ver=Z39.88-2003&amp;rfr_id=ori:rid:crossref.org&amp;rfr_dat=cr_pub%20%200pubmed" TargetMode="External"/><Relationship Id="rId705" Type="http://schemas.openxmlformats.org/officeDocument/2006/relationships/hyperlink" Target="https://pubmed.ncbi.nlm.nih.gov/33135791" TargetMode="External"/><Relationship Id="rId1335" Type="http://schemas.openxmlformats.org/officeDocument/2006/relationships/hyperlink" Target="https://pubmed.ncbi.nlm.nih.gov/3297126" TargetMode="External"/><Relationship Id="rId2800" Type="http://schemas.openxmlformats.org/officeDocument/2006/relationships/hyperlink" Target="https://pubmed.ncbi.nlm.nih.gov/37075785" TargetMode="External"/><Relationship Id="rId41" Type="http://schemas.openxmlformats.org/officeDocument/2006/relationships/hyperlink" Target="https://pubmed.ncbi.nlm.nih.gov/35928192" TargetMode="External"/><Relationship Id="rId1402" Type="http://schemas.openxmlformats.org/officeDocument/2006/relationships/hyperlink" Target="https://academic.oup.com/ced/article-lookup/doi/10.1111/ced.14524" TargetMode="External"/><Relationship Id="rId4558" Type="http://schemas.openxmlformats.org/officeDocument/2006/relationships/hyperlink" Target="https://pubmed.ncbi.nlm.nih.gov/23101182" TargetMode="External"/><Relationship Id="rId4972" Type="http://schemas.openxmlformats.org/officeDocument/2006/relationships/hyperlink" Target="https://pubmed.ncbi.nlm.nih.gov/30774935" TargetMode="External"/><Relationship Id="rId3574" Type="http://schemas.openxmlformats.org/officeDocument/2006/relationships/hyperlink" Target="https://pubmed.ncbi.nlm.nih.gov/11438378" TargetMode="External"/><Relationship Id="rId4625" Type="http://schemas.openxmlformats.org/officeDocument/2006/relationships/hyperlink" Target="https://europepmc.org/abstract/MED/18044059" TargetMode="External"/><Relationship Id="rId495" Type="http://schemas.openxmlformats.org/officeDocument/2006/relationships/hyperlink" Target="https://academic.oup.com/bjd/article-lookup/doi/10.1111/j.1365-2133.2005.07081.x" TargetMode="External"/><Relationship Id="rId2176" Type="http://schemas.openxmlformats.org/officeDocument/2006/relationships/hyperlink" Target="https://academic.oup.com/edrv/article-lookup/doi/10.1210/er.2003-0025" TargetMode="External"/><Relationship Id="rId2590" Type="http://schemas.openxmlformats.org/officeDocument/2006/relationships/hyperlink" Target="https://pubmed.ncbi.nlm.nih.gov/30130778" TargetMode="External"/><Relationship Id="rId3227" Type="http://schemas.openxmlformats.org/officeDocument/2006/relationships/hyperlink" Target="https://academic.oup.com/bjd/article-lookup/doi/10.1111/bjd.15881" TargetMode="External"/><Relationship Id="rId3641" Type="http://schemas.openxmlformats.org/officeDocument/2006/relationships/hyperlink" Target="https://pubmed.ncbi.nlm.nih.gov/36282136" TargetMode="External"/><Relationship Id="rId148" Type="http://schemas.openxmlformats.org/officeDocument/2006/relationships/hyperlink" Target="https://www.bmj.com/lookup/pmidlookup?view=long&amp;pmid=25589090" TargetMode="External"/><Relationship Id="rId562" Type="http://schemas.openxmlformats.org/officeDocument/2006/relationships/hyperlink" Target="https://onlinelibrary.wiley.com/resolve/openurl?genre=article&amp;sid=nlm:pubmed&amp;issn=0105-1873&amp;date=2003&amp;volume=49&amp;issue=2&amp;spage=108" TargetMode="External"/><Relationship Id="rId1192" Type="http://schemas.openxmlformats.org/officeDocument/2006/relationships/hyperlink" Target="https://pubmed.ncbi.nlm.nih.gov/8618022" TargetMode="External"/><Relationship Id="rId2243" Type="http://schemas.openxmlformats.org/officeDocument/2006/relationships/hyperlink" Target="https://pubmed.ncbi.nlm.nih.gov/39287095" TargetMode="External"/><Relationship Id="rId215" Type="http://schemas.openxmlformats.org/officeDocument/2006/relationships/hyperlink" Target="https://pubmed.ncbi.nlm.nih.gov/15347358" TargetMode="External"/><Relationship Id="rId2310" Type="http://schemas.openxmlformats.org/officeDocument/2006/relationships/hyperlink" Target="https://europepmc.org/abstract/MED/35788025" TargetMode="External"/><Relationship Id="rId4068" Type="http://schemas.openxmlformats.org/officeDocument/2006/relationships/hyperlink" Target="https://pubmed.ncbi.nlm.nih.gov/36405626" TargetMode="External"/><Relationship Id="rId4482" Type="http://schemas.openxmlformats.org/officeDocument/2006/relationships/hyperlink" Target="https://pubmed.ncbi.nlm.nih.gov/24902762" TargetMode="External"/><Relationship Id="rId5119" Type="http://schemas.openxmlformats.org/officeDocument/2006/relationships/hyperlink" Target="https://pubmed.ncbi.nlm.nih.gov/20415684" TargetMode="External"/><Relationship Id="rId3084" Type="http://schemas.openxmlformats.org/officeDocument/2006/relationships/hyperlink" Target="https://pubmed.ncbi.nlm.nih.gov/21694773" TargetMode="External"/><Relationship Id="rId4135" Type="http://schemas.openxmlformats.org/officeDocument/2006/relationships/hyperlink" Target="https://www.clinicalkey.com/content/playBy/pii?v=S0933-3657(24)00210-0" TargetMode="External"/><Relationship Id="rId1729" Type="http://schemas.openxmlformats.org/officeDocument/2006/relationships/hyperlink" Target="https://europepmc.org/abstract/MED/24980543" TargetMode="External"/><Relationship Id="rId3151" Type="http://schemas.openxmlformats.org/officeDocument/2006/relationships/hyperlink" Target="https://linkinghub.elsevier.com/retrieve/pii/S0023-6837(22)03534-6" TargetMode="External"/><Relationship Id="rId4202" Type="http://schemas.openxmlformats.org/officeDocument/2006/relationships/hyperlink" Target="https://pubmed.ncbi.nlm.nih.gov/36515972" TargetMode="External"/><Relationship Id="rId3968" Type="http://schemas.openxmlformats.org/officeDocument/2006/relationships/hyperlink" Target="https://europepmc.org/abstract/MED/26503402" TargetMode="External"/><Relationship Id="rId5" Type="http://schemas.openxmlformats.org/officeDocument/2006/relationships/hyperlink" Target="https://pubmed.ncbi.nlm.nih.gov/38815935" TargetMode="External"/><Relationship Id="rId889" Type="http://schemas.openxmlformats.org/officeDocument/2006/relationships/hyperlink" Target="https://pubmed.ncbi.nlm.nih.gov/24267858" TargetMode="External"/><Relationship Id="rId1586" Type="http://schemas.openxmlformats.org/officeDocument/2006/relationships/hyperlink" Target="https://pubmed.ncbi.nlm.nih.gov/24133566" TargetMode="External"/><Relationship Id="rId2984" Type="http://schemas.openxmlformats.org/officeDocument/2006/relationships/hyperlink" Target="https://pubmed.ncbi.nlm.nih.gov/32099154" TargetMode="External"/><Relationship Id="rId5043" Type="http://schemas.openxmlformats.org/officeDocument/2006/relationships/hyperlink" Target="https://pubmed.ncbi.nlm.nih.gov/21931568" TargetMode="External"/><Relationship Id="rId609" Type="http://schemas.openxmlformats.org/officeDocument/2006/relationships/hyperlink" Target="https://pubmed.ncbi.nlm.nih.gov/10228755" TargetMode="External"/><Relationship Id="rId956" Type="http://schemas.openxmlformats.org/officeDocument/2006/relationships/hyperlink" Target="https://www.bmj.com/lookup/pmidlookup?view=long&amp;pmid=30578243" TargetMode="External"/><Relationship Id="rId1239" Type="http://schemas.openxmlformats.org/officeDocument/2006/relationships/hyperlink" Target="https://onlinelibrary.wiley.com/doi/10.1111/hae.14654" TargetMode="External"/><Relationship Id="rId2637" Type="http://schemas.openxmlformats.org/officeDocument/2006/relationships/hyperlink" Target="https://pubmed.ncbi.nlm.nih.gov/35275399" TargetMode="External"/><Relationship Id="rId5110" Type="http://schemas.openxmlformats.org/officeDocument/2006/relationships/hyperlink" Target="https://pubmed.ncbi.nlm.nih.gov/11841560" TargetMode="External"/><Relationship Id="rId1653" Type="http://schemas.openxmlformats.org/officeDocument/2006/relationships/hyperlink" Target="https://academic.oup.com/ced/article-lookup/doi/10.1111/ced.14506" TargetMode="External"/><Relationship Id="rId2704" Type="http://schemas.openxmlformats.org/officeDocument/2006/relationships/hyperlink" Target="https://www.magonlinelibrary.com/doi/10.12968/bjon.2007.16.12.23721?url_ver=Z39.88-2003&amp;rfr_id=ori:rid:crossref.org&amp;rfr_dat=cr_pub%20%200pubmed" TargetMode="External"/><Relationship Id="rId1306" Type="http://schemas.openxmlformats.org/officeDocument/2006/relationships/hyperlink" Target="https://onlinelibrary.wiley.com/resolve/openurl?genre=article&amp;sid=nlm:pubmed&amp;issn=0736-8046&amp;date=1993&amp;volume=10&amp;issue=4&amp;spage=388" TargetMode="External"/><Relationship Id="rId1720" Type="http://schemas.openxmlformats.org/officeDocument/2006/relationships/hyperlink" Target="https://pubmed.ncbi.nlm.nih.gov/26051954" TargetMode="External"/><Relationship Id="rId4876" Type="http://schemas.openxmlformats.org/officeDocument/2006/relationships/hyperlink" Target="https://onlinelibrary.wiley.com/doi/10.1111/jdv.18814" TargetMode="External"/><Relationship Id="rId12" Type="http://schemas.openxmlformats.org/officeDocument/2006/relationships/hyperlink" Target="https://academic.oup.com/ced/article-lookup/doi/10.1093/ced/llae051" TargetMode="External"/><Relationship Id="rId3478" Type="http://schemas.openxmlformats.org/officeDocument/2006/relationships/hyperlink" Target="https://pubmed.ncbi.nlm.nih.gov/20189286" TargetMode="External"/><Relationship Id="rId3892" Type="http://schemas.openxmlformats.org/officeDocument/2006/relationships/hyperlink" Target="https://europepmc.org/abstract/MED/35150382" TargetMode="External"/><Relationship Id="rId4529" Type="http://schemas.openxmlformats.org/officeDocument/2006/relationships/hyperlink" Target="https://www.clinicalkey.com/content/playBy/pii?v=S1081-1206(13)00054-9" TargetMode="External"/><Relationship Id="rId4943" Type="http://schemas.openxmlformats.org/officeDocument/2006/relationships/hyperlink" Target="https://pubmed.ncbi.nlm.nih.gov/19376441" TargetMode="External"/><Relationship Id="rId399" Type="http://schemas.openxmlformats.org/officeDocument/2006/relationships/hyperlink" Target="https://pubmed.ncbi.nlm.nih.gov/19244003" TargetMode="External"/><Relationship Id="rId2494" Type="http://schemas.openxmlformats.org/officeDocument/2006/relationships/hyperlink" Target="https://pubmed.ncbi.nlm.nih.gov/33730733" TargetMode="External"/><Relationship Id="rId3545" Type="http://schemas.openxmlformats.org/officeDocument/2006/relationships/hyperlink" Target="https://academic.oup.com/jleukbio/article-lookup/doi/10.1189/jlb.0105042" TargetMode="External"/><Relationship Id="rId466" Type="http://schemas.openxmlformats.org/officeDocument/2006/relationships/hyperlink" Target="https://pubmed.ncbi.nlm.nih.gov/25601323" TargetMode="External"/><Relationship Id="rId880" Type="http://schemas.openxmlformats.org/officeDocument/2006/relationships/hyperlink" Target="https://europepmc.org/abstract/MED/25624302" TargetMode="External"/><Relationship Id="rId1096" Type="http://schemas.openxmlformats.org/officeDocument/2006/relationships/hyperlink" Target="https://pubmed.ncbi.nlm.nih.gov/20874792" TargetMode="External"/><Relationship Id="rId2147" Type="http://schemas.openxmlformats.org/officeDocument/2006/relationships/hyperlink" Target="https://linkinghub.elsevier.com/retrieve/pii/S0022-202X(15)33305-4" TargetMode="External"/><Relationship Id="rId2561" Type="http://schemas.openxmlformats.org/officeDocument/2006/relationships/hyperlink" Target="https://linkinghub.elsevier.com/retrieve/pii/S1751-6161(21)00683-4" TargetMode="External"/><Relationship Id="rId119" Type="http://schemas.openxmlformats.org/officeDocument/2006/relationships/hyperlink" Target="https://pubmed.ncbi.nlm.nih.gov/28477399" TargetMode="External"/><Relationship Id="rId533" Type="http://schemas.openxmlformats.org/officeDocument/2006/relationships/hyperlink" Target="https://academic.oup.com/bjd/article-lookup/doi/10.1111/bjd.13037" TargetMode="External"/><Relationship Id="rId1163" Type="http://schemas.openxmlformats.org/officeDocument/2006/relationships/hyperlink" Target="https://academic.oup.com/ced/article-lookup/doi/10.1111/j.1365-2230.2004.01660.x" TargetMode="External"/><Relationship Id="rId2214" Type="http://schemas.openxmlformats.org/officeDocument/2006/relationships/hyperlink" Target="https://pubmed.ncbi.nlm.nih.gov/37645054" TargetMode="External"/><Relationship Id="rId3612" Type="http://schemas.openxmlformats.org/officeDocument/2006/relationships/hyperlink" Target="https://onlinelibrary.wiley.com/doi/10.1111/cea.14463" TargetMode="External"/><Relationship Id="rId600" Type="http://schemas.openxmlformats.org/officeDocument/2006/relationships/hyperlink" Target="https://academic.oup.com/ced/article-lookup/doi/10.1046/j.1365-2230.1999.00470.x" TargetMode="External"/><Relationship Id="rId1230" Type="http://schemas.openxmlformats.org/officeDocument/2006/relationships/hyperlink" Target="https://pubmed.ncbi.nlm.nih.gov/7295567" TargetMode="External"/><Relationship Id="rId4386" Type="http://schemas.openxmlformats.org/officeDocument/2006/relationships/hyperlink" Target="https://pubmed.ncbi.nlm.nih.gov/29438602" TargetMode="External"/><Relationship Id="rId4039" Type="http://schemas.openxmlformats.org/officeDocument/2006/relationships/hyperlink" Target="https://academic.oup.com/ced/article-lookup/doi/10.1111/j.1365-2230.2012.04369.x" TargetMode="External"/><Relationship Id="rId4453" Type="http://schemas.openxmlformats.org/officeDocument/2006/relationships/hyperlink" Target="https://europepmc.org/abstract/MED/26482879" TargetMode="External"/><Relationship Id="rId3055" Type="http://schemas.openxmlformats.org/officeDocument/2006/relationships/hyperlink" Target="http://www.jiaci.org/issues/vol24issue4/vol24issue04-3.htm" TargetMode="External"/><Relationship Id="rId4106" Type="http://schemas.openxmlformats.org/officeDocument/2006/relationships/hyperlink" Target="https://pubmed.ncbi.nlm.nih.gov/26239131" TargetMode="External"/><Relationship Id="rId4520" Type="http://schemas.openxmlformats.org/officeDocument/2006/relationships/hyperlink" Target="https://pubmed.ncbi.nlm.nih.gov/23879774" TargetMode="External"/><Relationship Id="rId390" Type="http://schemas.openxmlformats.org/officeDocument/2006/relationships/hyperlink" Target="https://europepmc.org/abstract/MED/23517330" TargetMode="External"/><Relationship Id="rId2071" Type="http://schemas.openxmlformats.org/officeDocument/2006/relationships/hyperlink" Target="https://linkinghub.elsevier.com/retrieve/pii/S0022-202X(15)35690-6" TargetMode="External"/><Relationship Id="rId3122" Type="http://schemas.openxmlformats.org/officeDocument/2006/relationships/hyperlink" Target="https://pubmed.ncbi.nlm.nih.gov/17073944" TargetMode="External"/><Relationship Id="rId110" Type="http://schemas.openxmlformats.org/officeDocument/2006/relationships/hyperlink" Target="https://academic.oup.com/bjd/article-lookup/doi/10.1111/bjd.15462" TargetMode="External"/><Relationship Id="rId2888" Type="http://schemas.openxmlformats.org/officeDocument/2006/relationships/hyperlink" Target="https://pubmed.ncbi.nlm.nih.gov/34238349" TargetMode="External"/><Relationship Id="rId3939" Type="http://schemas.openxmlformats.org/officeDocument/2006/relationships/hyperlink" Target="https://pubmed.ncbi.nlm.nih.gov/32009545" TargetMode="External"/><Relationship Id="rId2955" Type="http://schemas.openxmlformats.org/officeDocument/2006/relationships/hyperlink" Target="https://www.clinicalkey.com/content/playBy/pii?v=S0091-6749(19)31094-2" TargetMode="External"/><Relationship Id="rId927" Type="http://schemas.openxmlformats.org/officeDocument/2006/relationships/hyperlink" Target="https://pubmed.ncbi.nlm.nih.gov/39162027" TargetMode="External"/><Relationship Id="rId1557" Type="http://schemas.openxmlformats.org/officeDocument/2006/relationships/hyperlink" Target="https://europepmc.org/abstract/MED/35664817" TargetMode="External"/><Relationship Id="rId1971" Type="http://schemas.openxmlformats.org/officeDocument/2006/relationships/hyperlink" Target="https://www.clinicalkey.com/content/playBy/pii?v=S0091-6749(18)30214-8" TargetMode="External"/><Relationship Id="rId2608" Type="http://schemas.openxmlformats.org/officeDocument/2006/relationships/hyperlink" Target="https://pubmed.ncbi.nlm.nih.gov/25319420" TargetMode="External"/><Relationship Id="rId5014" Type="http://schemas.openxmlformats.org/officeDocument/2006/relationships/hyperlink" Target="https://pubmed.ncbi.nlm.nih.gov/29679657" TargetMode="External"/><Relationship Id="rId1624" Type="http://schemas.openxmlformats.org/officeDocument/2006/relationships/hyperlink" Target="https://pubmed.ncbi.nlm.nih.gov/39393565" TargetMode="External"/><Relationship Id="rId4030" Type="http://schemas.openxmlformats.org/officeDocument/2006/relationships/hyperlink" Target="https://www.tandfonline.com/doi/full/10.1586/14737167.2.1.29" TargetMode="External"/><Relationship Id="rId3796" Type="http://schemas.openxmlformats.org/officeDocument/2006/relationships/hyperlink" Target="https://www.clinicalkey.com/content/playBy/pii?v=S0091-6749(22)00389-X" TargetMode="External"/><Relationship Id="rId2398" Type="http://schemas.openxmlformats.org/officeDocument/2006/relationships/hyperlink" Target="https://europepmc.org/abstract/MED/30455386" TargetMode="External"/><Relationship Id="rId3449" Type="http://schemas.openxmlformats.org/officeDocument/2006/relationships/hyperlink" Target="https://linkinghub.elsevier.com/retrieve/pii/S0006-4971(20)47959-5" TargetMode="External"/><Relationship Id="rId4847" Type="http://schemas.openxmlformats.org/officeDocument/2006/relationships/hyperlink" Target="https://pubmed.ncbi.nlm.nih.gov/8162737" TargetMode="External"/><Relationship Id="rId3863" Type="http://schemas.openxmlformats.org/officeDocument/2006/relationships/hyperlink" Target="https://pubmed.ncbi.nlm.nih.gov/30659178" TargetMode="External"/><Relationship Id="rId4914" Type="http://schemas.openxmlformats.org/officeDocument/2006/relationships/hyperlink" Target="https://www.clinicalkey.com/content/playBy/pii?v=S0033-3506(20)30390-5" TargetMode="External"/><Relationship Id="rId784" Type="http://schemas.openxmlformats.org/officeDocument/2006/relationships/hyperlink" Target="https://europepmc.org/abstract/MED/34489251" TargetMode="External"/><Relationship Id="rId1067" Type="http://schemas.openxmlformats.org/officeDocument/2006/relationships/hyperlink" Target="https://pubmed.ncbi.nlm.nih.gov/26311541" TargetMode="External"/><Relationship Id="rId2465" Type="http://schemas.openxmlformats.org/officeDocument/2006/relationships/hyperlink" Target="https://linkinghub.elsevier.com/retrieve/pii/S2667-0267(23)00037-1" TargetMode="External"/><Relationship Id="rId3516" Type="http://schemas.openxmlformats.org/officeDocument/2006/relationships/hyperlink" Target="https://pubmed.ncbi.nlm.nih.gov/17898110" TargetMode="External"/><Relationship Id="rId3930" Type="http://schemas.openxmlformats.org/officeDocument/2006/relationships/hyperlink" Target="https://www.tandfonline.com/doi/full/10.1080/14737167.2020.1822739" TargetMode="External"/><Relationship Id="rId437" Type="http://schemas.openxmlformats.org/officeDocument/2006/relationships/hyperlink" Target="https://europepmc.org/abstract/MED/34477218" TargetMode="External"/><Relationship Id="rId851" Type="http://schemas.openxmlformats.org/officeDocument/2006/relationships/hyperlink" Target="https://pubmed.ncbi.nlm.nih.gov/30564671" TargetMode="External"/><Relationship Id="rId1481" Type="http://schemas.openxmlformats.org/officeDocument/2006/relationships/hyperlink" Target="https://pubmed.ncbi.nlm.nih.gov/36936194" TargetMode="External"/><Relationship Id="rId2118" Type="http://schemas.openxmlformats.org/officeDocument/2006/relationships/hyperlink" Target="https://pubmed.ncbi.nlm.nih.gov/20713839" TargetMode="External"/><Relationship Id="rId2532" Type="http://schemas.openxmlformats.org/officeDocument/2006/relationships/hyperlink" Target="https://pubmed.ncbi.nlm.nih.gov/18178225" TargetMode="External"/><Relationship Id="rId504" Type="http://schemas.openxmlformats.org/officeDocument/2006/relationships/hyperlink" Target="https://pubmed.ncbi.nlm.nih.gov/35112892" TargetMode="External"/><Relationship Id="rId1134" Type="http://schemas.openxmlformats.org/officeDocument/2006/relationships/hyperlink" Target="https://pubmed.ncbi.nlm.nih.gov/17105749" TargetMode="External"/><Relationship Id="rId1201" Type="http://schemas.openxmlformats.org/officeDocument/2006/relationships/hyperlink" Target="https://academic.oup.com/bjd/article-lookup/doi/10.1111/j.1365-2133.1994.tb08504.x" TargetMode="External"/><Relationship Id="rId4357" Type="http://schemas.openxmlformats.org/officeDocument/2006/relationships/hyperlink" Target="https://www.atsjournals.org/doi/10.1164/rccm.201802-0274OC?url_ver=Z39.88-2003&amp;rfr_id=ori:rid:crossref.org&amp;rfr_dat=cr_pub%20%200pubmed" TargetMode="External"/><Relationship Id="rId4771" Type="http://schemas.openxmlformats.org/officeDocument/2006/relationships/hyperlink" Target="https://pubmed.ncbi.nlm.nih.gov/11964680" TargetMode="External"/><Relationship Id="rId3373" Type="http://schemas.openxmlformats.org/officeDocument/2006/relationships/hyperlink" Target="https://www.clinicalkey.com/content/playBy/pii?v=S0091-6749(16)30711-4" TargetMode="External"/><Relationship Id="rId4424" Type="http://schemas.openxmlformats.org/officeDocument/2006/relationships/hyperlink" Target="https://pubmed.ncbi.nlm.nih.gov/28451053" TargetMode="External"/><Relationship Id="rId294" Type="http://schemas.openxmlformats.org/officeDocument/2006/relationships/hyperlink" Target="https://link.springer.com/article/10.1007/s10633-020-09778-9" TargetMode="External"/><Relationship Id="rId3026" Type="http://schemas.openxmlformats.org/officeDocument/2006/relationships/hyperlink" Target="https://pubmed.ncbi.nlm.nih.gov/25441644" TargetMode="External"/><Relationship Id="rId361" Type="http://schemas.openxmlformats.org/officeDocument/2006/relationships/hyperlink" Target="https://pubmed.ncbi.nlm.nih.gov/27030595" TargetMode="External"/><Relationship Id="rId2042" Type="http://schemas.openxmlformats.org/officeDocument/2006/relationships/hyperlink" Target="https://pubmed.ncbi.nlm.nih.gov/24373353" TargetMode="External"/><Relationship Id="rId3440" Type="http://schemas.openxmlformats.org/officeDocument/2006/relationships/hyperlink" Target="https://pubmed.ncbi.nlm.nih.gov/24565722" TargetMode="External"/><Relationship Id="rId5198" Type="http://schemas.openxmlformats.org/officeDocument/2006/relationships/hyperlink" Target="https://europepmc.org/abstract/MED/25293386" TargetMode="External"/><Relationship Id="rId2859" Type="http://schemas.openxmlformats.org/officeDocument/2006/relationships/hyperlink" Target="https://onlinelibrary.wiley.com/doi/10.1111/all.15030" TargetMode="External"/><Relationship Id="rId5265" Type="http://schemas.openxmlformats.org/officeDocument/2006/relationships/hyperlink" Target="https://www.bmj.com/lookup/pmidlookup?view=long&amp;pmid=37197774" TargetMode="External"/><Relationship Id="rId1875" Type="http://schemas.openxmlformats.org/officeDocument/2006/relationships/hyperlink" Target="https://www.clinicalkey.com/content/playBy/pii?v=S0753-3322(21)01142-2" TargetMode="External"/><Relationship Id="rId4281" Type="http://schemas.openxmlformats.org/officeDocument/2006/relationships/hyperlink" Target="https://www.tandfonline.com/doi/full/10.1080/17476348.2021.1894133" TargetMode="External"/><Relationship Id="rId1528" Type="http://schemas.openxmlformats.org/officeDocument/2006/relationships/hyperlink" Target="https://pubmed.ncbi.nlm.nih.gov/37538341" TargetMode="External"/><Relationship Id="rId2926" Type="http://schemas.openxmlformats.org/officeDocument/2006/relationships/hyperlink" Target="https://pubmed.ncbi.nlm.nih.gov/33207759" TargetMode="External"/><Relationship Id="rId1942" Type="http://schemas.openxmlformats.org/officeDocument/2006/relationships/hyperlink" Target="https://pubmed.ncbi.nlm.nih.gov/31128202" TargetMode="External"/><Relationship Id="rId4001" Type="http://schemas.openxmlformats.org/officeDocument/2006/relationships/hyperlink" Target="https://pubmed.ncbi.nlm.nih.gov/20222754" TargetMode="External"/><Relationship Id="rId3767" Type="http://schemas.openxmlformats.org/officeDocument/2006/relationships/hyperlink" Target="https://pubmed.ncbi.nlm.nih.gov/38365908" TargetMode="External"/><Relationship Id="rId4818" Type="http://schemas.openxmlformats.org/officeDocument/2006/relationships/hyperlink" Target="https://pubmed.ncbi.nlm.nih.gov/9577525" TargetMode="External"/><Relationship Id="rId688" Type="http://schemas.openxmlformats.org/officeDocument/2006/relationships/hyperlink" Target="https://academic.oup.com/bjd/article-lookup/doi/10.1093/bjd/ljac109" TargetMode="External"/><Relationship Id="rId2369" Type="http://schemas.openxmlformats.org/officeDocument/2006/relationships/hyperlink" Target="https://pubmed.ncbi.nlm.nih.gov/33310810" TargetMode="External"/><Relationship Id="rId2783" Type="http://schemas.openxmlformats.org/officeDocument/2006/relationships/hyperlink" Target="https://europepmc.org/abstract/MED/38173286" TargetMode="External"/><Relationship Id="rId3834" Type="http://schemas.openxmlformats.org/officeDocument/2006/relationships/hyperlink" Target="https://europepmc.org/abstract/MED/38419411" TargetMode="External"/><Relationship Id="rId755" Type="http://schemas.openxmlformats.org/officeDocument/2006/relationships/hyperlink" Target="https://pubmed.ncbi.nlm.nih.gov/36745562" TargetMode="External"/><Relationship Id="rId1385" Type="http://schemas.openxmlformats.org/officeDocument/2006/relationships/hyperlink" Target="https://pubmed.ncbi.nlm.nih.gov/21277049" TargetMode="External"/><Relationship Id="rId2436" Type="http://schemas.openxmlformats.org/officeDocument/2006/relationships/hyperlink" Target="https://pubmed.ncbi.nlm.nih.gov/22520913" TargetMode="External"/><Relationship Id="rId2850" Type="http://schemas.openxmlformats.org/officeDocument/2006/relationships/hyperlink" Target="https://pubmed.ncbi.nlm.nih.gov/34913478" TargetMode="External"/><Relationship Id="rId91" Type="http://schemas.openxmlformats.org/officeDocument/2006/relationships/hyperlink" Target="https://pubmed.ncbi.nlm.nih.gov/30693473" TargetMode="External"/><Relationship Id="rId408" Type="http://schemas.openxmlformats.org/officeDocument/2006/relationships/hyperlink" Target="https://academic.oup.com/bjd/article-lookup/doi/10.1111/j.1365-2133.2004.06300.x" TargetMode="External"/><Relationship Id="rId822" Type="http://schemas.openxmlformats.org/officeDocument/2006/relationships/hyperlink" Target="https://www.bmj.com/lookup/pmidlookup?view=long&amp;pmid=31649114" TargetMode="External"/><Relationship Id="rId1038" Type="http://schemas.openxmlformats.org/officeDocument/2006/relationships/hyperlink" Target="https://europepmc.org/abstract/MED/29461977" TargetMode="External"/><Relationship Id="rId1452" Type="http://schemas.openxmlformats.org/officeDocument/2006/relationships/hyperlink" Target="https://core.ac.uk/reader/45314526?utm_source=linkout" TargetMode="External"/><Relationship Id="rId2503" Type="http://schemas.openxmlformats.org/officeDocument/2006/relationships/hyperlink" Target="https://academic.oup.com/bjd/article-lookup/doi/10.1111/bjd.16916" TargetMode="External"/><Relationship Id="rId3901" Type="http://schemas.openxmlformats.org/officeDocument/2006/relationships/hyperlink" Target="https://pubmed.ncbi.nlm.nih.gov/35815435" TargetMode="External"/><Relationship Id="rId1105" Type="http://schemas.openxmlformats.org/officeDocument/2006/relationships/hyperlink" Target="https://linkinghub.elsevier.com/retrieve/pii/S0022-202X(15)34139-7" TargetMode="External"/><Relationship Id="rId3277" Type="http://schemas.openxmlformats.org/officeDocument/2006/relationships/hyperlink" Target="https://europepmc.org/abstract/MED/36744250" TargetMode="External"/><Relationship Id="rId4675" Type="http://schemas.openxmlformats.org/officeDocument/2006/relationships/hyperlink" Target="https://www.atsjournals.org/doi/10.1164/rccm.200406-695OC?url_ver=Z39.88-2003&amp;rfr_id=ori:rid:crossref.org&amp;rfr_dat=cr_pub%20%200pubmed" TargetMode="External"/><Relationship Id="rId198" Type="http://schemas.openxmlformats.org/officeDocument/2006/relationships/hyperlink" Target="https://onlinelibrary.wiley.com/doi/10.1111/j.1365-4632.2007.03195.x" TargetMode="External"/><Relationship Id="rId3691" Type="http://schemas.openxmlformats.org/officeDocument/2006/relationships/hyperlink" Target="https://pubmed.ncbi.nlm.nih.gov/32319129" TargetMode="External"/><Relationship Id="rId4328" Type="http://schemas.openxmlformats.org/officeDocument/2006/relationships/hyperlink" Target="https://pubmed.ncbi.nlm.nih.gov/31369320" TargetMode="External"/><Relationship Id="rId4742" Type="http://schemas.openxmlformats.org/officeDocument/2006/relationships/hyperlink" Target="https://europepmc.org/abstract/MED/11978912" TargetMode="External"/><Relationship Id="rId2293" Type="http://schemas.openxmlformats.org/officeDocument/2006/relationships/hyperlink" Target="https://pubmed.ncbi.nlm.nih.gov/37799373" TargetMode="External"/><Relationship Id="rId3344" Type="http://schemas.openxmlformats.org/officeDocument/2006/relationships/hyperlink" Target="https://pubmed.ncbi.nlm.nih.gov/29969437" TargetMode="External"/><Relationship Id="rId265" Type="http://schemas.openxmlformats.org/officeDocument/2006/relationships/hyperlink" Target="https://pubmed.ncbi.nlm.nih.gov/37093228" TargetMode="External"/><Relationship Id="rId2360" Type="http://schemas.openxmlformats.org/officeDocument/2006/relationships/hyperlink" Target="https://europepmc.org/abstract/MED/33408215" TargetMode="External"/><Relationship Id="rId3411" Type="http://schemas.openxmlformats.org/officeDocument/2006/relationships/hyperlink" Target="https://www.clinicalkey.com/content/playBy/pii?v=S2213-2198(15)00270-6" TargetMode="External"/><Relationship Id="rId332" Type="http://schemas.openxmlformats.org/officeDocument/2006/relationships/hyperlink" Target="https://onlinelibrary.wiley.com/doi/10.1111/pde.13595" TargetMode="External"/><Relationship Id="rId2013" Type="http://schemas.openxmlformats.org/officeDocument/2006/relationships/hyperlink" Target="https://onlinelibrary.wiley.com/doi/10.1111/exd.13090" TargetMode="External"/><Relationship Id="rId5169" Type="http://schemas.openxmlformats.org/officeDocument/2006/relationships/hyperlink" Target="https://europepmc.org/abstract/MED/30837455" TargetMode="External"/><Relationship Id="rId4185" Type="http://schemas.openxmlformats.org/officeDocument/2006/relationships/hyperlink" Target="https://europepmc.org/abstract/MED/37746794" TargetMode="External"/><Relationship Id="rId5236" Type="http://schemas.openxmlformats.org/officeDocument/2006/relationships/hyperlink" Target="https://europepmc.org/abstract/MED/16722861" TargetMode="External"/><Relationship Id="rId1779" Type="http://schemas.openxmlformats.org/officeDocument/2006/relationships/hyperlink" Target="https://linkinghub.elsevier.com/retrieve/pii/S1084-9521(22)00287-7" TargetMode="External"/><Relationship Id="rId4252" Type="http://schemas.openxmlformats.org/officeDocument/2006/relationships/hyperlink" Target="https://pubmed.ncbi.nlm.nih.gov/34887467" TargetMode="External"/><Relationship Id="rId1846" Type="http://schemas.openxmlformats.org/officeDocument/2006/relationships/hyperlink" Target="https://pubmed.ncbi.nlm.nih.gov/35997968" TargetMode="External"/><Relationship Id="rId1913" Type="http://schemas.openxmlformats.org/officeDocument/2006/relationships/hyperlink" Target="https://europepmc.org/abstract/MED/32486160" TargetMode="External"/><Relationship Id="rId2687" Type="http://schemas.openxmlformats.org/officeDocument/2006/relationships/hyperlink" Target="https://journals.lww.com/00128360-201304000-00004" TargetMode="External"/><Relationship Id="rId3738" Type="http://schemas.openxmlformats.org/officeDocument/2006/relationships/hyperlink" Target="https://adc.bmj.com/lookup/pmidlookup?view=long&amp;pmid=25378378" TargetMode="External"/><Relationship Id="rId5093" Type="http://schemas.openxmlformats.org/officeDocument/2006/relationships/hyperlink" Target="https://pubmed.ncbi.nlm.nih.gov/17304351" TargetMode="External"/><Relationship Id="rId659" Type="http://schemas.openxmlformats.org/officeDocument/2006/relationships/hyperlink" Target="https://europepmc.org/abstract/MED/9263961" TargetMode="External"/><Relationship Id="rId1289" Type="http://schemas.openxmlformats.org/officeDocument/2006/relationships/hyperlink" Target="https://link.springer.com/article/10.1007/s001050050468" TargetMode="External"/><Relationship Id="rId5160" Type="http://schemas.openxmlformats.org/officeDocument/2006/relationships/hyperlink" Target="https://europepmc.org/abstract/MED/27680694" TargetMode="External"/><Relationship Id="rId1356" Type="http://schemas.openxmlformats.org/officeDocument/2006/relationships/hyperlink" Target="https://europepmc.org/abstract/MED/33635522" TargetMode="External"/><Relationship Id="rId2754" Type="http://schemas.openxmlformats.org/officeDocument/2006/relationships/hyperlink" Target="https://pubmed.ncbi.nlm.nih.gov/32455281" TargetMode="External"/><Relationship Id="rId3805" Type="http://schemas.openxmlformats.org/officeDocument/2006/relationships/hyperlink" Target="https://pubmed.ncbi.nlm.nih.gov/34050935" TargetMode="External"/><Relationship Id="rId726" Type="http://schemas.openxmlformats.org/officeDocument/2006/relationships/hyperlink" Target="https://academic.oup.com/bjd/article-lookup/doi/10.1111/bjd.12478" TargetMode="External"/><Relationship Id="rId1009" Type="http://schemas.openxmlformats.org/officeDocument/2006/relationships/hyperlink" Target="https://pubmed.ncbi.nlm.nih.gov/32975012" TargetMode="External"/><Relationship Id="rId1770" Type="http://schemas.openxmlformats.org/officeDocument/2006/relationships/hyperlink" Target="https://pubmed.ncbi.nlm.nih.gov/38503384" TargetMode="External"/><Relationship Id="rId2407" Type="http://schemas.openxmlformats.org/officeDocument/2006/relationships/hyperlink" Target="https://pubmed.ncbi.nlm.nih.gov/28218972" TargetMode="External"/><Relationship Id="rId2821" Type="http://schemas.openxmlformats.org/officeDocument/2006/relationships/hyperlink" Target="https://europepmc.org/abstract/MED/36550321" TargetMode="External"/><Relationship Id="rId62" Type="http://schemas.openxmlformats.org/officeDocument/2006/relationships/hyperlink" Target="https://academic.oup.com/ced/article-lookup/doi/10.1111/ced.14398" TargetMode="External"/><Relationship Id="rId1423" Type="http://schemas.openxmlformats.org/officeDocument/2006/relationships/hyperlink" Target="https://pubmed.ncbi.nlm.nih.gov/23183064" TargetMode="External"/><Relationship Id="rId4579" Type="http://schemas.openxmlformats.org/officeDocument/2006/relationships/hyperlink" Target="https://onlinelibrary.wiley.com/doi/10.1111/j.1365-2222.2010.03598.x" TargetMode="External"/><Relationship Id="rId4993" Type="http://schemas.openxmlformats.org/officeDocument/2006/relationships/hyperlink" Target="https://pubmed.ncbi.nlm.nih.gov/28859627" TargetMode="External"/><Relationship Id="rId3595" Type="http://schemas.openxmlformats.org/officeDocument/2006/relationships/hyperlink" Target="https://pubmed.ncbi.nlm.nih.gov/8514882" TargetMode="External"/><Relationship Id="rId4646" Type="http://schemas.openxmlformats.org/officeDocument/2006/relationships/hyperlink" Target="https://pubmed.ncbi.nlm.nih.gov/16426250" TargetMode="External"/><Relationship Id="rId2197" Type="http://schemas.openxmlformats.org/officeDocument/2006/relationships/hyperlink" Target="https://pubmed.ncbi.nlm.nih.gov/11952824" TargetMode="External"/><Relationship Id="rId3248" Type="http://schemas.openxmlformats.org/officeDocument/2006/relationships/hyperlink" Target="https://pubmed.ncbi.nlm.nih.gov/38579284" TargetMode="External"/><Relationship Id="rId3662" Type="http://schemas.openxmlformats.org/officeDocument/2006/relationships/hyperlink" Target="https://onlinelibrary.wiley.com/doi/10.1111/all.14982" TargetMode="External"/><Relationship Id="rId4713" Type="http://schemas.openxmlformats.org/officeDocument/2006/relationships/hyperlink" Target="https://linkinghub.elsevier.com/retrieve/pii/S0091674903016257" TargetMode="External"/><Relationship Id="rId169" Type="http://schemas.openxmlformats.org/officeDocument/2006/relationships/hyperlink" Target="https://pubmed.ncbi.nlm.nih.gov/22279604" TargetMode="External"/><Relationship Id="rId583" Type="http://schemas.openxmlformats.org/officeDocument/2006/relationships/hyperlink" Target="https://pubmed.ncbi.nlm.nih.gov/11122074" TargetMode="External"/><Relationship Id="rId2264" Type="http://schemas.openxmlformats.org/officeDocument/2006/relationships/hyperlink" Target="https://journals.sagepub.com/doi/abs/10.1177/20494637231221688?url_ver=Z39.88-2003&amp;rfr_id=ori:rid:crossref.org&amp;rfr_dat=cr_pub%20%200pubmed" TargetMode="External"/><Relationship Id="rId3315" Type="http://schemas.openxmlformats.org/officeDocument/2006/relationships/hyperlink" Target="https://europepmc.org/abstract/MED/32161190" TargetMode="External"/><Relationship Id="rId236" Type="http://schemas.openxmlformats.org/officeDocument/2006/relationships/hyperlink" Target="https://academic.oup.com/bjd/article-lookup/doi/10.1111/j.1365-2133.1994.tb04984.x" TargetMode="External"/><Relationship Id="rId650" Type="http://schemas.openxmlformats.org/officeDocument/2006/relationships/hyperlink" Target="https://pubmed.ncbi.nlm.nih.gov/9425697" TargetMode="External"/><Relationship Id="rId1280" Type="http://schemas.openxmlformats.org/officeDocument/2006/relationships/hyperlink" Target="https://pubmed.ncbi.nlm.nih.gov/22595596" TargetMode="External"/><Relationship Id="rId2331" Type="http://schemas.openxmlformats.org/officeDocument/2006/relationships/hyperlink" Target="https://pubmed.ncbi.nlm.nih.gov/34607798" TargetMode="External"/><Relationship Id="rId303" Type="http://schemas.openxmlformats.org/officeDocument/2006/relationships/hyperlink" Target="https://pubmed.ncbi.nlm.nih.gov/32554502" TargetMode="External"/><Relationship Id="rId4089" Type="http://schemas.openxmlformats.org/officeDocument/2006/relationships/hyperlink" Target="https://academic.oup.com/bjd/article-lookup/doi/10.1111/bjd.17016" TargetMode="External"/><Relationship Id="rId1000" Type="http://schemas.openxmlformats.org/officeDocument/2006/relationships/hyperlink" Target="https://academic.oup.com/ced/article-lookup/doi/10.1111/ced.15269" TargetMode="External"/><Relationship Id="rId4156" Type="http://schemas.openxmlformats.org/officeDocument/2006/relationships/hyperlink" Target="https://pubmed.ncbi.nlm.nih.gov/38827329" TargetMode="External"/><Relationship Id="rId4570" Type="http://schemas.openxmlformats.org/officeDocument/2006/relationships/hyperlink" Target="https://pubmed.ncbi.nlm.nih.gov/21377031" TargetMode="External"/><Relationship Id="rId5207" Type="http://schemas.openxmlformats.org/officeDocument/2006/relationships/hyperlink" Target="https://europepmc.org/abstract/MED/21931568" TargetMode="External"/><Relationship Id="rId1817" Type="http://schemas.openxmlformats.org/officeDocument/2006/relationships/hyperlink" Target="https://www.clinicalkey.com/content/playBy/pii?v=S0091-6749(23)00652-8" TargetMode="External"/><Relationship Id="rId3172" Type="http://schemas.openxmlformats.org/officeDocument/2006/relationships/hyperlink" Target="https://pubmed.ncbi.nlm.nih.gov/39172554" TargetMode="External"/><Relationship Id="rId4223" Type="http://schemas.openxmlformats.org/officeDocument/2006/relationships/hyperlink" Target="https://eprints.whiterose.ac.uk/180975/" TargetMode="External"/><Relationship Id="rId160" Type="http://schemas.openxmlformats.org/officeDocument/2006/relationships/hyperlink" Target="https://academic.oup.com/ced/article-lookup/doi/10.1111/j.1365-2230.2012.04375.x" TargetMode="External"/><Relationship Id="rId3989" Type="http://schemas.openxmlformats.org/officeDocument/2006/relationships/hyperlink" Target="https://pubmed.ncbi.nlm.nih.gov/22667458" TargetMode="External"/><Relationship Id="rId5064" Type="http://schemas.openxmlformats.org/officeDocument/2006/relationships/hyperlink" Target="https://pubmed.ncbi.nlm.nih.gov/21577020" TargetMode="External"/><Relationship Id="rId977" Type="http://schemas.openxmlformats.org/officeDocument/2006/relationships/hyperlink" Target="https://pubmed.ncbi.nlm.nih.gov/38320214" TargetMode="External"/><Relationship Id="rId2658" Type="http://schemas.openxmlformats.org/officeDocument/2006/relationships/hyperlink" Target="https://europepmc.org/abstract/MED/30472735" TargetMode="External"/><Relationship Id="rId3709" Type="http://schemas.openxmlformats.org/officeDocument/2006/relationships/hyperlink" Target="https://pubmed.ncbi.nlm.nih.gov/30159939" TargetMode="External"/><Relationship Id="rId4080" Type="http://schemas.openxmlformats.org/officeDocument/2006/relationships/hyperlink" Target="https://pubmed.ncbi.nlm.nih.gov/31074831" TargetMode="External"/><Relationship Id="rId1674" Type="http://schemas.openxmlformats.org/officeDocument/2006/relationships/hyperlink" Target="https://pubmed.ncbi.nlm.nih.gov/30720903" TargetMode="External"/><Relationship Id="rId2725" Type="http://schemas.openxmlformats.org/officeDocument/2006/relationships/hyperlink" Target="https://academic.oup.com/bjd/article-lookup/doi/10.1046/j.1365-2133.2000.03297.x" TargetMode="External"/><Relationship Id="rId5131" Type="http://schemas.openxmlformats.org/officeDocument/2006/relationships/hyperlink" Target="https://pubmed.ncbi.nlm.nih.gov/17688887" TargetMode="External"/><Relationship Id="rId1327" Type="http://schemas.openxmlformats.org/officeDocument/2006/relationships/hyperlink" Target="https://linkinghub.elsevier.com/retrieve/pii/S0022-3476(89)80332-4" TargetMode="External"/><Relationship Id="rId1741" Type="http://schemas.openxmlformats.org/officeDocument/2006/relationships/hyperlink" Target="https://trialsjournal.biomedcentral.com/articles/10.1186/1745-6215-12-153" TargetMode="External"/><Relationship Id="rId4897" Type="http://schemas.openxmlformats.org/officeDocument/2006/relationships/hyperlink" Target="https://pubmed.ncbi.nlm.nih.gov/32875639" TargetMode="External"/><Relationship Id="rId33" Type="http://schemas.openxmlformats.org/officeDocument/2006/relationships/hyperlink" Target="https://pubmed.ncbi.nlm.nih.gov/36763882" TargetMode="External"/><Relationship Id="rId3499" Type="http://schemas.openxmlformats.org/officeDocument/2006/relationships/hyperlink" Target="https://www.clinicalkey.com/content/playBy/pii?v=S0091-6749(08)02358-0" TargetMode="External"/><Relationship Id="rId3566" Type="http://schemas.openxmlformats.org/officeDocument/2006/relationships/hyperlink" Target="https://pubmed.ncbi.nlm.nih.gov/11929755" TargetMode="External"/><Relationship Id="rId4964" Type="http://schemas.openxmlformats.org/officeDocument/2006/relationships/hyperlink" Target="https://pubmed.ncbi.nlm.nih.gov/33259122" TargetMode="External"/><Relationship Id="rId487" Type="http://schemas.openxmlformats.org/officeDocument/2006/relationships/hyperlink" Target="https://onlinelibrary.wiley.com/doi/10.1111/j.1529-8019.2010.01355.x" TargetMode="External"/><Relationship Id="rId2168" Type="http://schemas.openxmlformats.org/officeDocument/2006/relationships/hyperlink" Target="https://pubmed.ncbi.nlm.nih.gov/16364032" TargetMode="External"/><Relationship Id="rId3219" Type="http://schemas.openxmlformats.org/officeDocument/2006/relationships/hyperlink" Target="https://onlinelibrary.wiley.com/doi/10.1111/jdv.15713" TargetMode="External"/><Relationship Id="rId3980" Type="http://schemas.openxmlformats.org/officeDocument/2006/relationships/hyperlink" Target="https://www.clinicalkey.com/content/playBy/pii?v=S0379-0738(14)00182-0" TargetMode="External"/><Relationship Id="rId4617" Type="http://schemas.openxmlformats.org/officeDocument/2006/relationships/hyperlink" Target="https://onlinelibrary.wiley.com/doi/10.1111/j.1398-9995.2007.01502.x" TargetMode="External"/><Relationship Id="rId1184" Type="http://schemas.openxmlformats.org/officeDocument/2006/relationships/hyperlink" Target="https://pubmed.ncbi.nlm.nih.gov/10971341" TargetMode="External"/><Relationship Id="rId2582" Type="http://schemas.openxmlformats.org/officeDocument/2006/relationships/hyperlink" Target="https://pubmed.ncbi.nlm.nih.gov/30348333" TargetMode="External"/><Relationship Id="rId3633" Type="http://schemas.openxmlformats.org/officeDocument/2006/relationships/hyperlink" Target="https://pubmed.ncbi.nlm.nih.gov/36705045" TargetMode="External"/><Relationship Id="rId554" Type="http://schemas.openxmlformats.org/officeDocument/2006/relationships/hyperlink" Target="https://onlinelibrary.wiley.com/doi/10.1111/j.1468-3083.2004.01167.x" TargetMode="External"/><Relationship Id="rId2235" Type="http://schemas.openxmlformats.org/officeDocument/2006/relationships/hyperlink" Target="https://academic.oup.com/bjd/article-lookup/doi/10.1111/j.1365-2133.1995.tb08651.x" TargetMode="External"/><Relationship Id="rId3700" Type="http://schemas.openxmlformats.org/officeDocument/2006/relationships/hyperlink" Target="https://www.clinicalkey.com/content/playBy/pii?v=S0091-6749(19)31409-5" TargetMode="External"/><Relationship Id="rId207" Type="http://schemas.openxmlformats.org/officeDocument/2006/relationships/hyperlink" Target="https://pubmed.ncbi.nlm.nih.gov/16487137" TargetMode="External"/><Relationship Id="rId621" Type="http://schemas.openxmlformats.org/officeDocument/2006/relationships/hyperlink" Target="https://onlinelibrary.wiley.com/resolve/openurl?genre=article&amp;sid=nlm:pubmed&amp;issn=0105-1873&amp;date=1998&amp;volume=39&amp;issue=4&amp;spage=202" TargetMode="External"/><Relationship Id="rId1251" Type="http://schemas.openxmlformats.org/officeDocument/2006/relationships/hyperlink" Target="https://www.clinicalkey.com/content/playBy/pii?v=S2212-4403(18)31041-1" TargetMode="External"/><Relationship Id="rId2302" Type="http://schemas.openxmlformats.org/officeDocument/2006/relationships/hyperlink" Target="https://academic.oup.com/bjd/article-lookup/doi/10.1093/bjd/ljac115" TargetMode="External"/><Relationship Id="rId4474" Type="http://schemas.openxmlformats.org/officeDocument/2006/relationships/hyperlink" Target="https://pubmed.ncbi.nlm.nih.gov/25102764" TargetMode="External"/><Relationship Id="rId3076" Type="http://schemas.openxmlformats.org/officeDocument/2006/relationships/hyperlink" Target="https://pubmed.ncbi.nlm.nih.gov/22174450" TargetMode="External"/><Relationship Id="rId3490" Type="http://schemas.openxmlformats.org/officeDocument/2006/relationships/hyperlink" Target="https://pubmed.ncbi.nlm.nih.gov/20154038" TargetMode="External"/><Relationship Id="rId4127" Type="http://schemas.openxmlformats.org/officeDocument/2006/relationships/hyperlink" Target="https://academic.oup.com/bjd/article-lookup/doi/10.1111/bjd.17123" TargetMode="External"/><Relationship Id="rId4541" Type="http://schemas.openxmlformats.org/officeDocument/2006/relationships/hyperlink" Target="https://ctajournal.biomedcentral.com/articles/10.1186/2045-7022-2-21" TargetMode="External"/><Relationship Id="rId2092" Type="http://schemas.openxmlformats.org/officeDocument/2006/relationships/hyperlink" Target="https://pubmed.ncbi.nlm.nih.gov/21775281" TargetMode="External"/><Relationship Id="rId3143" Type="http://schemas.openxmlformats.org/officeDocument/2006/relationships/hyperlink" Target="https://journals.asm.org/doi/10.1128/JVI.78.11.5707-5719.2004?url_ver=Z39.88-2003&amp;rfr_id=ori:rid:crossref.org&amp;rfr_dat=cr_pub%20%200pubmed" TargetMode="External"/><Relationship Id="rId131" Type="http://schemas.openxmlformats.org/officeDocument/2006/relationships/hyperlink" Target="https://pubmed.ncbi.nlm.nih.gov/26631391" TargetMode="External"/><Relationship Id="rId3210" Type="http://schemas.openxmlformats.org/officeDocument/2006/relationships/hyperlink" Target="https://pubmed.ncbi.nlm.nih.gov/39009427" TargetMode="External"/><Relationship Id="rId2976" Type="http://schemas.openxmlformats.org/officeDocument/2006/relationships/hyperlink" Target="https://pubmed.ncbi.nlm.nih.gov/29545605" TargetMode="External"/><Relationship Id="rId948" Type="http://schemas.openxmlformats.org/officeDocument/2006/relationships/hyperlink" Target="https://academic.oup.com/ced/article-lookup/doi/10.1111/ced.14559" TargetMode="External"/><Relationship Id="rId1578" Type="http://schemas.openxmlformats.org/officeDocument/2006/relationships/hyperlink" Target="https://pubmed.ncbi.nlm.nih.gov/25683236" TargetMode="External"/><Relationship Id="rId1992" Type="http://schemas.openxmlformats.org/officeDocument/2006/relationships/hyperlink" Target="https://pubmed.ncbi.nlm.nih.gov/27718519" TargetMode="External"/><Relationship Id="rId2629" Type="http://schemas.openxmlformats.org/officeDocument/2006/relationships/hyperlink" Target="https://pubmed.ncbi.nlm.nih.gov/37487606" TargetMode="External"/><Relationship Id="rId5035" Type="http://schemas.openxmlformats.org/officeDocument/2006/relationships/hyperlink" Target="https://pubmed.ncbi.nlm.nih.gov/27463399" TargetMode="External"/><Relationship Id="rId1645" Type="http://schemas.openxmlformats.org/officeDocument/2006/relationships/hyperlink" Target="https://onlinelibrary.wiley.com/doi/10.1111/jdv.17335" TargetMode="External"/><Relationship Id="rId4051" Type="http://schemas.openxmlformats.org/officeDocument/2006/relationships/hyperlink" Target="https://academic.oup.com/bjd/article-lookup/doi/10.1093/bjd/ljad251" TargetMode="External"/><Relationship Id="rId5102" Type="http://schemas.openxmlformats.org/officeDocument/2006/relationships/hyperlink" Target="https://pubmed.ncbi.nlm.nih.gov/18702662" TargetMode="External"/><Relationship Id="rId1712" Type="http://schemas.openxmlformats.org/officeDocument/2006/relationships/hyperlink" Target="https://pubmed.ncbi.nlm.nih.gov/26676847" TargetMode="External"/><Relationship Id="rId4868" Type="http://schemas.openxmlformats.org/officeDocument/2006/relationships/hyperlink" Target="https://onlinelibrary.wiley.com/doi/10.1111/ajd.13057" TargetMode="External"/><Relationship Id="rId3884" Type="http://schemas.openxmlformats.org/officeDocument/2006/relationships/hyperlink" Target="https://europepmc.org/abstract/MED/22197932" TargetMode="External"/><Relationship Id="rId4935" Type="http://schemas.openxmlformats.org/officeDocument/2006/relationships/hyperlink" Target="https://pubmed.ncbi.nlm.nih.gov/21379347" TargetMode="External"/><Relationship Id="rId2486" Type="http://schemas.openxmlformats.org/officeDocument/2006/relationships/hyperlink" Target="https://pubmed.ncbi.nlm.nih.gov/33480075" TargetMode="External"/><Relationship Id="rId3537" Type="http://schemas.openxmlformats.org/officeDocument/2006/relationships/hyperlink" Target="https://academic.oup.com/bjd/article-lookup/doi/10.1111/j.1365-2133.2005.07082.x" TargetMode="External"/><Relationship Id="rId3951" Type="http://schemas.openxmlformats.org/officeDocument/2006/relationships/hyperlink" Target="https://pubmed.ncbi.nlm.nih.gov/29678966" TargetMode="External"/><Relationship Id="rId458" Type="http://schemas.openxmlformats.org/officeDocument/2006/relationships/hyperlink" Target="https://pubmed.ncbi.nlm.nih.gov/29460979" TargetMode="External"/><Relationship Id="rId872" Type="http://schemas.openxmlformats.org/officeDocument/2006/relationships/hyperlink" Target="https://www.clinicalkey.com/content/playBy/pii?v=S0738-3991(15)00184-6" TargetMode="External"/><Relationship Id="rId1088" Type="http://schemas.openxmlformats.org/officeDocument/2006/relationships/hyperlink" Target="https://pubmed.ncbi.nlm.nih.gov/21981446" TargetMode="External"/><Relationship Id="rId2139" Type="http://schemas.openxmlformats.org/officeDocument/2006/relationships/hyperlink" Target="https://academic.oup.com/jleukbio/article-lookup/doi/10.1189/jlb.0108001" TargetMode="External"/><Relationship Id="rId2553" Type="http://schemas.openxmlformats.org/officeDocument/2006/relationships/hyperlink" Target="https://www.clinicalkey.com/content/playBy/pii?v=S2213-2198(23)00183-6" TargetMode="External"/><Relationship Id="rId3604" Type="http://schemas.openxmlformats.org/officeDocument/2006/relationships/hyperlink" Target="https://onlinelibrary.wiley.com/doi/10.1111/all.16193" TargetMode="External"/><Relationship Id="rId525" Type="http://schemas.openxmlformats.org/officeDocument/2006/relationships/hyperlink" Target="https://academic.oup.com/ced/article-lookup/doi/10.1111/ced.13379" TargetMode="External"/><Relationship Id="rId1155" Type="http://schemas.openxmlformats.org/officeDocument/2006/relationships/hyperlink" Target="https://linkinghub.elsevier.com/retrieve/pii/S0022-202X(15)32366-6" TargetMode="External"/><Relationship Id="rId2206" Type="http://schemas.openxmlformats.org/officeDocument/2006/relationships/hyperlink" Target="https://pubmed.ncbi.nlm.nih.gov/10655102" TargetMode="External"/><Relationship Id="rId2620" Type="http://schemas.openxmlformats.org/officeDocument/2006/relationships/hyperlink" Target="https://pubmed.ncbi.nlm.nih.gov/39393565" TargetMode="External"/><Relationship Id="rId1222" Type="http://schemas.openxmlformats.org/officeDocument/2006/relationships/hyperlink" Target="https://pubmed.ncbi.nlm.nih.gov/3801307" TargetMode="External"/><Relationship Id="rId4378" Type="http://schemas.openxmlformats.org/officeDocument/2006/relationships/hyperlink" Target="https://pubmed.ncbi.nlm.nih.gov/29466680" TargetMode="External"/><Relationship Id="rId3394" Type="http://schemas.openxmlformats.org/officeDocument/2006/relationships/hyperlink" Target="https://pubmed.ncbi.nlm.nih.gov/26160376" TargetMode="External"/><Relationship Id="rId4792" Type="http://schemas.openxmlformats.org/officeDocument/2006/relationships/hyperlink" Target="https://www.atsjournals.org/doi/10.1164/ajrccm.160.1.9809091?url_ver=Z39.88-2003&amp;rfr_id=ori:rid:crossref.org&amp;rfr_dat=cr_pub%20%200pubmed" TargetMode="External"/><Relationship Id="rId3047" Type="http://schemas.openxmlformats.org/officeDocument/2006/relationships/hyperlink" Target="https://www.clinicalkey.com/content/playBy/pii?v=S1521-6616(14)00119-3" TargetMode="External"/><Relationship Id="rId4445" Type="http://schemas.openxmlformats.org/officeDocument/2006/relationships/hyperlink" Target="https://europepmc.org/abstract/MED/27512723" TargetMode="External"/><Relationship Id="rId3461" Type="http://schemas.openxmlformats.org/officeDocument/2006/relationships/hyperlink" Target="https://publications.aap.org/pediatrics/article-lookup/doi/10.1542/peds.2010-3680" TargetMode="External"/><Relationship Id="rId4512" Type="http://schemas.openxmlformats.org/officeDocument/2006/relationships/hyperlink" Target="https://pubmed.ncbi.nlm.nih.gov/23777813" TargetMode="External"/><Relationship Id="rId382" Type="http://schemas.openxmlformats.org/officeDocument/2006/relationships/hyperlink" Target="https://europepmc.org/abstract/MED/24976116" TargetMode="External"/><Relationship Id="rId2063" Type="http://schemas.openxmlformats.org/officeDocument/2006/relationships/hyperlink" Target="https://link.springer.com/article/10.1007/s10585-012-9529-6" TargetMode="External"/><Relationship Id="rId3114" Type="http://schemas.openxmlformats.org/officeDocument/2006/relationships/hyperlink" Target="https://pubmed.ncbi.nlm.nih.gov/17506032" TargetMode="External"/><Relationship Id="rId2130" Type="http://schemas.openxmlformats.org/officeDocument/2006/relationships/hyperlink" Target="https://pubmed.ncbi.nlm.nih.gov/19242518" TargetMode="External"/><Relationship Id="rId5286" Type="http://schemas.openxmlformats.org/officeDocument/2006/relationships/hyperlink" Target="https://europepmc.org/abstract/MED/33872395" TargetMode="External"/><Relationship Id="rId102" Type="http://schemas.openxmlformats.org/officeDocument/2006/relationships/hyperlink" Target="https://journals.sagepub.com/doi/abs/10.1177/2382120518825254?url_ver=Z39.88-2003&amp;rfr_id=ori:rid:crossref.org&amp;rfr_dat=cr_pub%20%200pubmed" TargetMode="External"/><Relationship Id="rId1896" Type="http://schemas.openxmlformats.org/officeDocument/2006/relationships/hyperlink" Target="https://pubmed.ncbi.nlm.nih.gov/33368555" TargetMode="External"/><Relationship Id="rId2947" Type="http://schemas.openxmlformats.org/officeDocument/2006/relationships/hyperlink" Target="https://europepmc.org/abstract/MED/33193332" TargetMode="External"/><Relationship Id="rId5006" Type="http://schemas.openxmlformats.org/officeDocument/2006/relationships/hyperlink" Target="https://pubmed.ncbi.nlm.nih.gov/26921609" TargetMode="External"/><Relationship Id="rId919" Type="http://schemas.openxmlformats.org/officeDocument/2006/relationships/hyperlink" Target="https://pubmed.ncbi.nlm.nih.gov/15904562" TargetMode="External"/><Relationship Id="rId1549" Type="http://schemas.openxmlformats.org/officeDocument/2006/relationships/hyperlink" Target="https://academic.oup.com/bjd/article-lookup/doi/10.1111/bjd.20764" TargetMode="External"/><Relationship Id="rId1963" Type="http://schemas.openxmlformats.org/officeDocument/2006/relationships/hyperlink" Target="https://europepmc.org/abstract/MED/31275848" TargetMode="External"/><Relationship Id="rId4022" Type="http://schemas.openxmlformats.org/officeDocument/2006/relationships/hyperlink" Target="https://link.springer.com/article/10.1007/s10198-004-0245-2" TargetMode="External"/><Relationship Id="rId1616" Type="http://schemas.openxmlformats.org/officeDocument/2006/relationships/hyperlink" Target="https://pubmed.ncbi.nlm.nih.gov/16901310" TargetMode="External"/><Relationship Id="rId3788" Type="http://schemas.openxmlformats.org/officeDocument/2006/relationships/hyperlink" Target="https://jamanetwork.com/journals/jamadermatology/fullarticle/10.1001/jamadermatol.2022.4211" TargetMode="External"/><Relationship Id="rId4839" Type="http://schemas.openxmlformats.org/officeDocument/2006/relationships/hyperlink" Target="http://erj.ersjournals.com/cgi/pmidlookup?view=long&amp;pmid=8804930" TargetMode="External"/><Relationship Id="rId3855" Type="http://schemas.openxmlformats.org/officeDocument/2006/relationships/hyperlink" Target="https://pubmed.ncbi.nlm.nih.gov/31707051" TargetMode="External"/><Relationship Id="rId776" Type="http://schemas.openxmlformats.org/officeDocument/2006/relationships/hyperlink" Target="https://www.bmj.com/lookup/pmidlookup?view=long&amp;pmid=35165089" TargetMode="External"/><Relationship Id="rId2457" Type="http://schemas.openxmlformats.org/officeDocument/2006/relationships/hyperlink" Target="https://onlinelibrary.wiley.com/doi/10.1111/cea.14441" TargetMode="External"/><Relationship Id="rId3508" Type="http://schemas.openxmlformats.org/officeDocument/2006/relationships/hyperlink" Target="https://pubmed.ncbi.nlm.nih.gov/18448724" TargetMode="External"/><Relationship Id="rId4906" Type="http://schemas.openxmlformats.org/officeDocument/2006/relationships/hyperlink" Target="https://linkinghub.elsevier.com/retrieve/pii/S0022-202X(20)31671-7" TargetMode="External"/><Relationship Id="rId429" Type="http://schemas.openxmlformats.org/officeDocument/2006/relationships/hyperlink" Target="https://onlinelibrary.wiley.com/doi/10.1111/pde.15134" TargetMode="External"/><Relationship Id="rId1059" Type="http://schemas.openxmlformats.org/officeDocument/2006/relationships/hyperlink" Target="https://pubmed.ncbi.nlm.nih.gov/26743602" TargetMode="External"/><Relationship Id="rId1473" Type="http://schemas.openxmlformats.org/officeDocument/2006/relationships/hyperlink" Target="https://pubmed.ncbi.nlm.nih.gov/39044673" TargetMode="External"/><Relationship Id="rId2871" Type="http://schemas.openxmlformats.org/officeDocument/2006/relationships/hyperlink" Target="https://europepmc.org/abstract/MED/35359602" TargetMode="External"/><Relationship Id="rId3922" Type="http://schemas.openxmlformats.org/officeDocument/2006/relationships/hyperlink" Target="https://bpspubs.onlinelibrary.wiley.com/doi/10.1111/bcp.14393" TargetMode="External"/><Relationship Id="rId843" Type="http://schemas.openxmlformats.org/officeDocument/2006/relationships/hyperlink" Target="https://pubmed.ncbi.nlm.nih.gov/29449296" TargetMode="External"/><Relationship Id="rId1126" Type="http://schemas.openxmlformats.org/officeDocument/2006/relationships/hyperlink" Target="https://pubmed.ncbi.nlm.nih.gov/17441958" TargetMode="External"/><Relationship Id="rId2524" Type="http://schemas.openxmlformats.org/officeDocument/2006/relationships/hyperlink" Target="https://pubmed.ncbi.nlm.nih.gov/25671323" TargetMode="External"/><Relationship Id="rId910" Type="http://schemas.openxmlformats.org/officeDocument/2006/relationships/hyperlink" Target="https://europepmc.org/abstract/MED/19341548" TargetMode="External"/><Relationship Id="rId1540" Type="http://schemas.openxmlformats.org/officeDocument/2006/relationships/hyperlink" Target="https://pubmed.ncbi.nlm.nih.gov/36479262" TargetMode="External"/><Relationship Id="rId4696" Type="http://schemas.openxmlformats.org/officeDocument/2006/relationships/hyperlink" Target="https://pubmed.ncbi.nlm.nih.gov/14769266" TargetMode="External"/><Relationship Id="rId3298" Type="http://schemas.openxmlformats.org/officeDocument/2006/relationships/hyperlink" Target="https://pubmed.ncbi.nlm.nih.gov/33551040" TargetMode="External"/><Relationship Id="rId4349" Type="http://schemas.openxmlformats.org/officeDocument/2006/relationships/hyperlink" Target="https://europepmc.org/abstract/MED/30312503" TargetMode="External"/><Relationship Id="rId4763" Type="http://schemas.openxmlformats.org/officeDocument/2006/relationships/hyperlink" Target="https://pubmed.ncbi.nlm.nih.gov/11529888" TargetMode="External"/><Relationship Id="rId3365" Type="http://schemas.openxmlformats.org/officeDocument/2006/relationships/hyperlink" Target="https://www.clinicalkey.com/content/playBy/pii?v=S0091-6749(16)30798-9" TargetMode="External"/><Relationship Id="rId4416" Type="http://schemas.openxmlformats.org/officeDocument/2006/relationships/hyperlink" Target="https://pubmed.ncbi.nlm.nih.gov/27775836" TargetMode="External"/><Relationship Id="rId4830" Type="http://schemas.openxmlformats.org/officeDocument/2006/relationships/hyperlink" Target="https://pubmed.ncbi.nlm.nih.gov/8955573" TargetMode="External"/><Relationship Id="rId286" Type="http://schemas.openxmlformats.org/officeDocument/2006/relationships/hyperlink" Target="https://europepmc.org/abstract/MED/33207021" TargetMode="External"/><Relationship Id="rId2381" Type="http://schemas.openxmlformats.org/officeDocument/2006/relationships/hyperlink" Target="https://pubmed.ncbi.nlm.nih.gov/32193260" TargetMode="External"/><Relationship Id="rId3018" Type="http://schemas.openxmlformats.org/officeDocument/2006/relationships/hyperlink" Target="https://pubmed.ncbi.nlm.nih.gov/26582946" TargetMode="External"/><Relationship Id="rId3432" Type="http://schemas.openxmlformats.org/officeDocument/2006/relationships/hyperlink" Target="https://pubmed.ncbi.nlm.nih.gov/23687322" TargetMode="External"/><Relationship Id="rId353" Type="http://schemas.openxmlformats.org/officeDocument/2006/relationships/hyperlink" Target="https://pubmed.ncbi.nlm.nih.gov/28089002" TargetMode="External"/><Relationship Id="rId2034" Type="http://schemas.openxmlformats.org/officeDocument/2006/relationships/hyperlink" Target="https://pubmed.ncbi.nlm.nih.gov/25861779" TargetMode="External"/><Relationship Id="rId420" Type="http://schemas.openxmlformats.org/officeDocument/2006/relationships/hyperlink" Target="https://pubmed.ncbi.nlm.nih.gov/39009427" TargetMode="External"/><Relationship Id="rId1050" Type="http://schemas.openxmlformats.org/officeDocument/2006/relationships/hyperlink" Target="https://academic.oup.com/ced/article-lookup/doi/10.1111/ced.12997" TargetMode="External"/><Relationship Id="rId2101" Type="http://schemas.openxmlformats.org/officeDocument/2006/relationships/hyperlink" Target="https://europepmc.org/abstract/MED/21767767" TargetMode="External"/><Relationship Id="rId5257" Type="http://schemas.openxmlformats.org/officeDocument/2006/relationships/hyperlink" Target="https://journals.aai.org/jimmunol/article-lookup/doi/10.4049/jimmunol.169.3.1467" TargetMode="External"/><Relationship Id="rId1867" Type="http://schemas.openxmlformats.org/officeDocument/2006/relationships/hyperlink" Target="https://europepmc.org/abstract/MED/35665208" TargetMode="External"/><Relationship Id="rId2918" Type="http://schemas.openxmlformats.org/officeDocument/2006/relationships/hyperlink" Target="https://pubmed.ncbi.nlm.nih.gov/34748557" TargetMode="External"/><Relationship Id="rId4273" Type="http://schemas.openxmlformats.org/officeDocument/2006/relationships/hyperlink" Target="https://europepmc.org/abstract/MED/33655501" TargetMode="External"/><Relationship Id="rId1934" Type="http://schemas.openxmlformats.org/officeDocument/2006/relationships/hyperlink" Target="https://pubmed.ncbi.nlm.nih.gov/32339170" TargetMode="External"/><Relationship Id="rId4340" Type="http://schemas.openxmlformats.org/officeDocument/2006/relationships/hyperlink" Target="https://pubmed.ncbi.nlm.nih.gov/30927345" TargetMode="External"/><Relationship Id="rId3759" Type="http://schemas.openxmlformats.org/officeDocument/2006/relationships/hyperlink" Target="https://pubmed.ncbi.nlm.nih.gov/38776110" TargetMode="External"/><Relationship Id="rId5181" Type="http://schemas.openxmlformats.org/officeDocument/2006/relationships/hyperlink" Target="https://www.clinicalkey.com/content/playBy/pii?v=S0165-0327(14)00271-7" TargetMode="External"/><Relationship Id="rId2775" Type="http://schemas.openxmlformats.org/officeDocument/2006/relationships/hyperlink" Target="https://europepmc.org/abstract/MED/38854029" TargetMode="External"/><Relationship Id="rId3826" Type="http://schemas.openxmlformats.org/officeDocument/2006/relationships/hyperlink" Target="https://europepmc.org/abstract/MED/28250838" TargetMode="External"/><Relationship Id="rId747" Type="http://schemas.openxmlformats.org/officeDocument/2006/relationships/hyperlink" Target="https://pubmed.ncbi.nlm.nih.gov/37277172" TargetMode="External"/><Relationship Id="rId1377" Type="http://schemas.openxmlformats.org/officeDocument/2006/relationships/hyperlink" Target="https://pubmed.ncbi.nlm.nih.gov/23909440" TargetMode="External"/><Relationship Id="rId1791" Type="http://schemas.openxmlformats.org/officeDocument/2006/relationships/hyperlink" Target="https://europepmc.org/abstract/MED/38468751" TargetMode="External"/><Relationship Id="rId2428" Type="http://schemas.openxmlformats.org/officeDocument/2006/relationships/hyperlink" Target="https://bmcfampract.biomedcentral.com/articles/10.1186/s12875-015-0235-8" TargetMode="External"/><Relationship Id="rId2842" Type="http://schemas.openxmlformats.org/officeDocument/2006/relationships/hyperlink" Target="https://pubmed.ncbi.nlm.nih.gov/35143694" TargetMode="External"/><Relationship Id="rId83" Type="http://schemas.openxmlformats.org/officeDocument/2006/relationships/hyperlink" Target="https://pubmed.ncbi.nlm.nih.gov/31848202" TargetMode="External"/><Relationship Id="rId814" Type="http://schemas.openxmlformats.org/officeDocument/2006/relationships/hyperlink" Target="https://europepmc.org/abstract/MED/32217599" TargetMode="External"/><Relationship Id="rId1444" Type="http://schemas.openxmlformats.org/officeDocument/2006/relationships/hyperlink" Target="https://europepmc.org/abstract/MED/36245551" TargetMode="External"/><Relationship Id="rId1511" Type="http://schemas.openxmlformats.org/officeDocument/2006/relationships/hyperlink" Target="https://pubmed.ncbi.nlm.nih.gov/15888160" TargetMode="External"/><Relationship Id="rId4667" Type="http://schemas.openxmlformats.org/officeDocument/2006/relationships/hyperlink" Target="https://journals.lww.com/00130832-200506000-00005" TargetMode="External"/><Relationship Id="rId3269" Type="http://schemas.openxmlformats.org/officeDocument/2006/relationships/hyperlink" Target="https://www.clinicalkey.com/content/playBy/pii?v=S2213-2198(23)00307-0" TargetMode="External"/><Relationship Id="rId3683" Type="http://schemas.openxmlformats.org/officeDocument/2006/relationships/hyperlink" Target="https://pubmed.ncbi.nlm.nih.gov/32249942" TargetMode="External"/><Relationship Id="rId2285" Type="http://schemas.openxmlformats.org/officeDocument/2006/relationships/hyperlink" Target="https://pubmed.ncbi.nlm.nih.gov/38529048" TargetMode="External"/><Relationship Id="rId3336" Type="http://schemas.openxmlformats.org/officeDocument/2006/relationships/hyperlink" Target="https://pubmed.ncbi.nlm.nih.gov/30951883" TargetMode="External"/><Relationship Id="rId4734" Type="http://schemas.openxmlformats.org/officeDocument/2006/relationships/hyperlink" Target="https://linkinghub.elsevier.com/retrieve/pii/S0140-6736(02)08781-0" TargetMode="External"/><Relationship Id="rId257" Type="http://schemas.openxmlformats.org/officeDocument/2006/relationships/hyperlink" Target="https://pubmed.ncbi.nlm.nih.gov/37972654" TargetMode="External"/><Relationship Id="rId3750" Type="http://schemas.openxmlformats.org/officeDocument/2006/relationships/hyperlink" Target="https://waojournal.biomedcentral.com/articles/10.1097/WOX.0b013e3182488069" TargetMode="External"/><Relationship Id="rId4801" Type="http://schemas.openxmlformats.org/officeDocument/2006/relationships/hyperlink" Target="https://pubmed.ncbi.nlm.nih.gov/10200004" TargetMode="External"/><Relationship Id="rId671" Type="http://schemas.openxmlformats.org/officeDocument/2006/relationships/hyperlink" Target="https://academic.oup.com/ced/article-lookup/doi/10.1111/j.1365-2230.1996.tb00063.x" TargetMode="External"/><Relationship Id="rId2352" Type="http://schemas.openxmlformats.org/officeDocument/2006/relationships/hyperlink" Target="https://europepmc.org/abstract/MED/33741658" TargetMode="External"/><Relationship Id="rId3403" Type="http://schemas.openxmlformats.org/officeDocument/2006/relationships/hyperlink" Target="https://europepmc.org/abstract/MED/25941256" TargetMode="External"/><Relationship Id="rId324" Type="http://schemas.openxmlformats.org/officeDocument/2006/relationships/hyperlink" Target="https://europepmc.org/abstract/MED/31570889" TargetMode="External"/><Relationship Id="rId2005" Type="http://schemas.openxmlformats.org/officeDocument/2006/relationships/hyperlink" Target="https://onlinelibrary.wiley.com/doi/10.1111/ddg.13141" TargetMode="External"/><Relationship Id="rId1021" Type="http://schemas.openxmlformats.org/officeDocument/2006/relationships/hyperlink" Target="https://pubmed.ncbi.nlm.nih.gov/31120550" TargetMode="External"/><Relationship Id="rId4177" Type="http://schemas.openxmlformats.org/officeDocument/2006/relationships/hyperlink" Target="https://onlinelibrary.wiley.com/doi/10.1111/pai.14062" TargetMode="External"/><Relationship Id="rId4591" Type="http://schemas.openxmlformats.org/officeDocument/2006/relationships/hyperlink" Target="https://www.clinicalkey.com/content/playBy/pii?v=S0091-6749(09)01534-6" TargetMode="External"/><Relationship Id="rId5228" Type="http://schemas.openxmlformats.org/officeDocument/2006/relationships/hyperlink" Target="https://europepmc.org/abstract/MED/27663502" TargetMode="External"/><Relationship Id="rId3193" Type="http://schemas.openxmlformats.org/officeDocument/2006/relationships/hyperlink" Target="https://www.tandfonline.com/doi/full/10.1080/09546634.2018.1531106" TargetMode="External"/><Relationship Id="rId4244" Type="http://schemas.openxmlformats.org/officeDocument/2006/relationships/hyperlink" Target="https://pubmed.ncbi.nlm.nih.gov/34564850" TargetMode="External"/><Relationship Id="rId1838" Type="http://schemas.openxmlformats.org/officeDocument/2006/relationships/hyperlink" Target="https://pubmed.ncbi.nlm.nih.gov/35694729" TargetMode="External"/><Relationship Id="rId3260" Type="http://schemas.openxmlformats.org/officeDocument/2006/relationships/hyperlink" Target="https://pubmed.ncbi.nlm.nih.gov/37480432" TargetMode="External"/><Relationship Id="rId4311" Type="http://schemas.openxmlformats.org/officeDocument/2006/relationships/hyperlink" Target="https://www.clinicalkey.com/content/playBy/pii?v=S0091-6749(20)30193-7" TargetMode="External"/><Relationship Id="rId181" Type="http://schemas.openxmlformats.org/officeDocument/2006/relationships/hyperlink" Target="https://pubmed.ncbi.nlm.nih.gov/20500206" TargetMode="External"/><Relationship Id="rId1905" Type="http://schemas.openxmlformats.org/officeDocument/2006/relationships/hyperlink" Target="https://onlinelibrary.wiley.com/doi/10.1002/cyto.a.24288" TargetMode="External"/><Relationship Id="rId5085" Type="http://schemas.openxmlformats.org/officeDocument/2006/relationships/hyperlink" Target="https://pubmed.ncbi.nlm.nih.gov/16881139" TargetMode="External"/><Relationship Id="rId998" Type="http://schemas.openxmlformats.org/officeDocument/2006/relationships/hyperlink" Target="https://academic.oup.com/bjd/article-lookup/doi/10.1111/bjd.21770" TargetMode="External"/><Relationship Id="rId2679" Type="http://schemas.openxmlformats.org/officeDocument/2006/relationships/hyperlink" Target="https://pubmed.ncbi.nlm.nih.gov/24683751" TargetMode="External"/><Relationship Id="rId1695" Type="http://schemas.openxmlformats.org/officeDocument/2006/relationships/hyperlink" Target="https://www.clinicalkey.com/content/playBy/pii?v=S0140-6736(17)31790-7" TargetMode="External"/><Relationship Id="rId2746" Type="http://schemas.openxmlformats.org/officeDocument/2006/relationships/hyperlink" Target="https://pubmed.ncbi.nlm.nih.gov/35501074" TargetMode="External"/><Relationship Id="rId5152" Type="http://schemas.openxmlformats.org/officeDocument/2006/relationships/hyperlink" Target="https://europepmc.org/abstract/MED/31043758" TargetMode="External"/><Relationship Id="rId718" Type="http://schemas.openxmlformats.org/officeDocument/2006/relationships/hyperlink" Target="https://onlinelibrary.wiley.com/doi/10.1111/exd.13406" TargetMode="External"/><Relationship Id="rId1348" Type="http://schemas.openxmlformats.org/officeDocument/2006/relationships/hyperlink" Target="https://academic.oup.com/rheumatology/article-lookup/doi/10.1093/rheumatology/keac295" TargetMode="External"/><Relationship Id="rId1762" Type="http://schemas.openxmlformats.org/officeDocument/2006/relationships/hyperlink" Target="https://pubmed.ncbi.nlm.nih.gov/38946222" TargetMode="External"/><Relationship Id="rId1415" Type="http://schemas.openxmlformats.org/officeDocument/2006/relationships/hyperlink" Target="https://pubmed.ncbi.nlm.nih.gov/26212394" TargetMode="External"/><Relationship Id="rId2813" Type="http://schemas.openxmlformats.org/officeDocument/2006/relationships/hyperlink" Target="https://linkinghub.elsevier.com/retrieve/pii/S2666-3287(22)00133-X" TargetMode="External"/><Relationship Id="rId54" Type="http://schemas.openxmlformats.org/officeDocument/2006/relationships/hyperlink" Target="https://academic.oup.com/ced/article-lookup/doi/10.1111/ced.14666" TargetMode="External"/><Relationship Id="rId4985" Type="http://schemas.openxmlformats.org/officeDocument/2006/relationships/hyperlink" Target="https://pubmed.ncbi.nlm.nih.gov/27089181" TargetMode="External"/><Relationship Id="rId2189" Type="http://schemas.openxmlformats.org/officeDocument/2006/relationships/hyperlink" Target="https://pubmed.ncbi.nlm.nih.gov/14623707" TargetMode="External"/><Relationship Id="rId3587" Type="http://schemas.openxmlformats.org/officeDocument/2006/relationships/hyperlink" Target="https://linkinghub.elsevier.com/retrieve/pii/S0006-4971(20)71090-6" TargetMode="External"/><Relationship Id="rId4638" Type="http://schemas.openxmlformats.org/officeDocument/2006/relationships/hyperlink" Target="https://pubmed.ncbi.nlm.nih.gov/16672004" TargetMode="External"/><Relationship Id="rId3654" Type="http://schemas.openxmlformats.org/officeDocument/2006/relationships/hyperlink" Target="https://onlinelibrary.wiley.com/doi/10.1111/all.15006" TargetMode="External"/><Relationship Id="rId4705" Type="http://schemas.openxmlformats.org/officeDocument/2006/relationships/hyperlink" Target="https://linkinghub.elsevier.com/retrieve/pii/S0091674903018864" TargetMode="External"/><Relationship Id="rId575" Type="http://schemas.openxmlformats.org/officeDocument/2006/relationships/hyperlink" Target="https://pubmed.ncbi.nlm.nih.gov/11683846" TargetMode="External"/><Relationship Id="rId2256" Type="http://schemas.openxmlformats.org/officeDocument/2006/relationships/hyperlink" Target="https://europepmc.org/abstract/MED/38499297" TargetMode="External"/><Relationship Id="rId2670" Type="http://schemas.openxmlformats.org/officeDocument/2006/relationships/hyperlink" Target="https://pubmed.ncbi.nlm.nih.gov/26999903" TargetMode="External"/><Relationship Id="rId3307" Type="http://schemas.openxmlformats.org/officeDocument/2006/relationships/hyperlink" Target="https://www.tandfonline.com/doi/full/10.1080/14760584.2020.1800460" TargetMode="External"/><Relationship Id="rId3721" Type="http://schemas.openxmlformats.org/officeDocument/2006/relationships/hyperlink" Target="https://pubmed.ncbi.nlm.nih.gov/28647585" TargetMode="External"/><Relationship Id="rId228" Type="http://schemas.openxmlformats.org/officeDocument/2006/relationships/hyperlink" Target="https://onlinelibrary.wiley.com/resolve/openurl?genre=article&amp;sid=nlm:pubmed&amp;issn=0007-0963&amp;date=1996&amp;volume=134&amp;issue=6&amp;spage=1141" TargetMode="External"/><Relationship Id="rId642" Type="http://schemas.openxmlformats.org/officeDocument/2006/relationships/hyperlink" Target="https://pubmed.ncbi.nlm.nih.gov/9604463" TargetMode="External"/><Relationship Id="rId1272" Type="http://schemas.openxmlformats.org/officeDocument/2006/relationships/hyperlink" Target="https://pubmed.ncbi.nlm.nih.gov/26518816" TargetMode="External"/><Relationship Id="rId2323" Type="http://schemas.openxmlformats.org/officeDocument/2006/relationships/hyperlink" Target="https://pubmed.ncbi.nlm.nih.gov/35443955" TargetMode="External"/><Relationship Id="rId4495" Type="http://schemas.openxmlformats.org/officeDocument/2006/relationships/hyperlink" Target="https://www.clinicalkey.com/content/playBy/pii?v=S0091-6749(13)01556-X" TargetMode="External"/><Relationship Id="rId3097" Type="http://schemas.openxmlformats.org/officeDocument/2006/relationships/hyperlink" Target="https://www.clinicalkey.com/content/playBy/pii?v=S0163-4453(10)00152-0" TargetMode="External"/><Relationship Id="rId4148" Type="http://schemas.openxmlformats.org/officeDocument/2006/relationships/hyperlink" Target="https://pubmed.ncbi.nlm.nih.gov/38697843" TargetMode="External"/><Relationship Id="rId3164" Type="http://schemas.openxmlformats.org/officeDocument/2006/relationships/hyperlink" Target="https://pubmed.ncbi.nlm.nih.gov/11927944" TargetMode="External"/><Relationship Id="rId4562" Type="http://schemas.openxmlformats.org/officeDocument/2006/relationships/hyperlink" Target="https://pubmed.ncbi.nlm.nih.gov/22410099" TargetMode="External"/><Relationship Id="rId1809" Type="http://schemas.openxmlformats.org/officeDocument/2006/relationships/hyperlink" Target="https://onlinelibrary.wiley.com/doi/10.1111/ddg.15120" TargetMode="External"/><Relationship Id="rId4215" Type="http://schemas.openxmlformats.org/officeDocument/2006/relationships/hyperlink" Target="https://thorax.bmj.com/lookup/pmidlookup?view=long&amp;pmid=35790388" TargetMode="External"/><Relationship Id="rId2180" Type="http://schemas.openxmlformats.org/officeDocument/2006/relationships/hyperlink" Target="https://europepmc.org/abstract/MED/15313880" TargetMode="External"/><Relationship Id="rId3231" Type="http://schemas.openxmlformats.org/officeDocument/2006/relationships/hyperlink" Target="https://academic.oup.com/bjd/article-lookup/doi/10.1111/bjd.14773" TargetMode="External"/><Relationship Id="rId152" Type="http://schemas.openxmlformats.org/officeDocument/2006/relationships/hyperlink" Target="https://onlinelibrary.wiley.com/doi/10.1111/ijd.12422" TargetMode="External"/><Relationship Id="rId2997" Type="http://schemas.openxmlformats.org/officeDocument/2006/relationships/hyperlink" Target="https://www.ncbi.nlm.nih.gov/pmc/articles/pmid/28437586/" TargetMode="External"/><Relationship Id="rId969" Type="http://schemas.openxmlformats.org/officeDocument/2006/relationships/hyperlink" Target="https://pubmed.ncbi.nlm.nih.gov/23783563" TargetMode="External"/><Relationship Id="rId1599" Type="http://schemas.openxmlformats.org/officeDocument/2006/relationships/hyperlink" Target="https://academic.oup.com/ced/article-lookup/doi/10.1111/j.1365-2230.2010.03811.x" TargetMode="External"/><Relationship Id="rId5056" Type="http://schemas.openxmlformats.org/officeDocument/2006/relationships/hyperlink" Target="https://pubmed.ncbi.nlm.nih.gov/26390057" TargetMode="External"/><Relationship Id="rId4072" Type="http://schemas.openxmlformats.org/officeDocument/2006/relationships/hyperlink" Target="https://pubmed.ncbi.nlm.nih.gov/37201904" TargetMode="External"/><Relationship Id="rId5123" Type="http://schemas.openxmlformats.org/officeDocument/2006/relationships/hyperlink" Target="https://pubmed.ncbi.nlm.nih.gov/35272925" TargetMode="External"/><Relationship Id="rId1666" Type="http://schemas.openxmlformats.org/officeDocument/2006/relationships/hyperlink" Target="https://pubmed.ncbi.nlm.nih.gov/32167583" TargetMode="External"/><Relationship Id="rId2717" Type="http://schemas.openxmlformats.org/officeDocument/2006/relationships/hyperlink" Target="https://pubmed.ncbi.nlm.nih.gov/15119133" TargetMode="External"/><Relationship Id="rId1319" Type="http://schemas.openxmlformats.org/officeDocument/2006/relationships/hyperlink" Target="https://pubmed.ncbi.nlm.nih.gov/1865455" TargetMode="External"/><Relationship Id="rId1733" Type="http://schemas.openxmlformats.org/officeDocument/2006/relationships/hyperlink" Target="https://onlinelibrary.wiley.com/doi/10.1111/j.1398-9995.2012.02874.x" TargetMode="External"/><Relationship Id="rId4889" Type="http://schemas.openxmlformats.org/officeDocument/2006/relationships/hyperlink" Target="https://pubmed.ncbi.nlm.nih.gov/34497388" TargetMode="External"/><Relationship Id="rId25" Type="http://schemas.openxmlformats.org/officeDocument/2006/relationships/hyperlink" Target="https://pubmed.ncbi.nlm.nih.gov/37032445" TargetMode="External"/><Relationship Id="rId1800" Type="http://schemas.openxmlformats.org/officeDocument/2006/relationships/hyperlink" Target="https://pubmed.ncbi.nlm.nih.gov/37865581" TargetMode="External"/><Relationship Id="rId4956" Type="http://schemas.openxmlformats.org/officeDocument/2006/relationships/hyperlink" Target="https://pubmed.ncbi.nlm.nih.gov/35537882" TargetMode="External"/><Relationship Id="rId3558" Type="http://schemas.openxmlformats.org/officeDocument/2006/relationships/hyperlink" Target="https://pubmed.ncbi.nlm.nih.gov/12818930" TargetMode="External"/><Relationship Id="rId3972" Type="http://schemas.openxmlformats.org/officeDocument/2006/relationships/hyperlink" Target="https://analyticalsciencejournals.onlinelibrary.wiley.com/doi/10.1002/dta.1789" TargetMode="External"/><Relationship Id="rId4609" Type="http://schemas.openxmlformats.org/officeDocument/2006/relationships/hyperlink" Target="https://europepmc.org/abstract/MED/18578563" TargetMode="External"/><Relationship Id="rId479" Type="http://schemas.openxmlformats.org/officeDocument/2006/relationships/hyperlink" Target="https://www.clinicalkey.com/content/playBy/pii?v=S0733-8635(11)00116-1" TargetMode="External"/><Relationship Id="rId893" Type="http://schemas.openxmlformats.org/officeDocument/2006/relationships/hyperlink" Target="https://pubmed.ncbi.nlm.nih.gov/22963149" TargetMode="External"/><Relationship Id="rId2574" Type="http://schemas.openxmlformats.org/officeDocument/2006/relationships/hyperlink" Target="https://pubmed.ncbi.nlm.nih.gov/31631717" TargetMode="External"/><Relationship Id="rId3625" Type="http://schemas.openxmlformats.org/officeDocument/2006/relationships/hyperlink" Target="https://pubmed.ncbi.nlm.nih.gov/36573442" TargetMode="External"/><Relationship Id="rId546" Type="http://schemas.openxmlformats.org/officeDocument/2006/relationships/hyperlink" Target="https://academic.oup.com/bjd/article-lookup/doi/10.1111/j.1365-2133.2008.08561.x" TargetMode="External"/><Relationship Id="rId1176" Type="http://schemas.openxmlformats.org/officeDocument/2006/relationships/hyperlink" Target="https://pubmed.ncbi.nlm.nih.gov/12174111" TargetMode="External"/><Relationship Id="rId2227" Type="http://schemas.openxmlformats.org/officeDocument/2006/relationships/hyperlink" Target="https://linkinghub.elsevier.com/retrieve/pii/S1567-5769(05)00313-9" TargetMode="External"/><Relationship Id="rId960" Type="http://schemas.openxmlformats.org/officeDocument/2006/relationships/hyperlink" Target="https://academic.oup.com/rheumatology/article-lookup/doi/10.1093/rheumatology/kex317" TargetMode="External"/><Relationship Id="rId1243" Type="http://schemas.openxmlformats.org/officeDocument/2006/relationships/hyperlink" Target="https://europepmc.org/abstract/MED/32767853" TargetMode="External"/><Relationship Id="rId1590" Type="http://schemas.openxmlformats.org/officeDocument/2006/relationships/hyperlink" Target="https://pubmed.ncbi.nlm.nih.gov/22007708" TargetMode="External"/><Relationship Id="rId2641" Type="http://schemas.openxmlformats.org/officeDocument/2006/relationships/hyperlink" Target="https://pubmed.ncbi.nlm.nih.gov/34233978" TargetMode="External"/><Relationship Id="rId4399" Type="http://schemas.openxmlformats.org/officeDocument/2006/relationships/hyperlink" Target="https://europepmc.org/abstract/MED/30298124" TargetMode="External"/><Relationship Id="rId613" Type="http://schemas.openxmlformats.org/officeDocument/2006/relationships/hyperlink" Target="https://onlinelibrary.wiley.com/resolve/openurl?genre=article&amp;sid=nlm:pubmed&amp;issn=0105-1873&amp;date=1999&amp;volume=40&amp;issue=2&amp;spage=89" TargetMode="External"/><Relationship Id="rId1310" Type="http://schemas.openxmlformats.org/officeDocument/2006/relationships/hyperlink" Target="https://pubmed.ncbi.nlm.nih.gov/7689238" TargetMode="External"/><Relationship Id="rId4466" Type="http://schemas.openxmlformats.org/officeDocument/2006/relationships/hyperlink" Target="https://pubmed.ncbi.nlm.nih.gov/25281659" TargetMode="External"/><Relationship Id="rId4880" Type="http://schemas.openxmlformats.org/officeDocument/2006/relationships/hyperlink" Target="https://europepmc.org/abstract/MED/35274741" TargetMode="External"/><Relationship Id="rId3068" Type="http://schemas.openxmlformats.org/officeDocument/2006/relationships/hyperlink" Target="https://pubmed.ncbi.nlm.nih.gov/24040431" TargetMode="External"/><Relationship Id="rId3482" Type="http://schemas.openxmlformats.org/officeDocument/2006/relationships/hyperlink" Target="https://pubmed.ncbi.nlm.nih.gov/20096740" TargetMode="External"/><Relationship Id="rId4119" Type="http://schemas.openxmlformats.org/officeDocument/2006/relationships/hyperlink" Target="https://academic.oup.com/bjd/article-lookup/doi/10.1111/j.1365-2133.2010.09866.x" TargetMode="External"/><Relationship Id="rId4533" Type="http://schemas.openxmlformats.org/officeDocument/2006/relationships/hyperlink" Target="https://europepmc.org/abstract/MED/23414538" TargetMode="External"/><Relationship Id="rId2084" Type="http://schemas.openxmlformats.org/officeDocument/2006/relationships/hyperlink" Target="https://pubmed.ncbi.nlm.nih.gov/22076321" TargetMode="External"/><Relationship Id="rId3135" Type="http://schemas.openxmlformats.org/officeDocument/2006/relationships/hyperlink" Target="https://www.ncbi.nlm.nih.gov/pmc/articles/pmid/15958076/" TargetMode="External"/><Relationship Id="rId4600" Type="http://schemas.openxmlformats.org/officeDocument/2006/relationships/hyperlink" Target="https://pubmed.ncbi.nlm.nih.gov/18827155" TargetMode="External"/><Relationship Id="rId470" Type="http://schemas.openxmlformats.org/officeDocument/2006/relationships/hyperlink" Target="https://pubmed.ncbi.nlm.nih.gov/26239131" TargetMode="External"/><Relationship Id="rId2151" Type="http://schemas.openxmlformats.org/officeDocument/2006/relationships/hyperlink" Target="https://europepmc.org/abstract/MED/17142574" TargetMode="External"/><Relationship Id="rId3202" Type="http://schemas.openxmlformats.org/officeDocument/2006/relationships/hyperlink" Target="https://pubmed.ncbi.nlm.nih.gov/27680511" TargetMode="External"/><Relationship Id="rId123" Type="http://schemas.openxmlformats.org/officeDocument/2006/relationships/hyperlink" Target="https://pubmed.ncbi.nlm.nih.gov/28484898" TargetMode="External"/><Relationship Id="rId2968" Type="http://schemas.openxmlformats.org/officeDocument/2006/relationships/hyperlink" Target="https://pubmed.ncbi.nlm.nih.gov/30273352" TargetMode="External"/><Relationship Id="rId5027" Type="http://schemas.openxmlformats.org/officeDocument/2006/relationships/hyperlink" Target="https://pubmed.ncbi.nlm.nih.gov/33027520" TargetMode="External"/><Relationship Id="rId1984" Type="http://schemas.openxmlformats.org/officeDocument/2006/relationships/hyperlink" Target="https://pubmed.ncbi.nlm.nih.gov/27376863" TargetMode="External"/><Relationship Id="rId4390" Type="http://schemas.openxmlformats.org/officeDocument/2006/relationships/hyperlink" Target="https://pubmed.ncbi.nlm.nih.gov/28911920" TargetMode="External"/><Relationship Id="rId1637" Type="http://schemas.openxmlformats.org/officeDocument/2006/relationships/hyperlink" Target="https://europepmc.org/abstract/MED/35443955" TargetMode="External"/><Relationship Id="rId4043" Type="http://schemas.openxmlformats.org/officeDocument/2006/relationships/hyperlink" Target="https://www.cambridge.org/core/product/identifier/S1352465824000341/type/journal_article" TargetMode="External"/><Relationship Id="rId1704" Type="http://schemas.openxmlformats.org/officeDocument/2006/relationships/hyperlink" Target="https://pubmed.ncbi.nlm.nih.gov/27977093" TargetMode="External"/><Relationship Id="rId4110" Type="http://schemas.openxmlformats.org/officeDocument/2006/relationships/hyperlink" Target="https://pubmed.ncbi.nlm.nih.gov/23324757" TargetMode="External"/><Relationship Id="rId797" Type="http://schemas.openxmlformats.org/officeDocument/2006/relationships/hyperlink" Target="https://pubmed.ncbi.nlm.nih.gov/32531800" TargetMode="External"/><Relationship Id="rId2478" Type="http://schemas.openxmlformats.org/officeDocument/2006/relationships/hyperlink" Target="https://pubmed.ncbi.nlm.nih.gov/33894014" TargetMode="External"/><Relationship Id="rId3876" Type="http://schemas.openxmlformats.org/officeDocument/2006/relationships/hyperlink" Target="https://europepmc.org/abstract/MED/28486474" TargetMode="External"/><Relationship Id="rId4927" Type="http://schemas.openxmlformats.org/officeDocument/2006/relationships/hyperlink" Target="https://pubmed.ncbi.nlm.nih.gov/30762226" TargetMode="External"/><Relationship Id="rId2892" Type="http://schemas.openxmlformats.org/officeDocument/2006/relationships/hyperlink" Target="https://pubmed.ncbi.nlm.nih.gov/33780684" TargetMode="External"/><Relationship Id="rId3529" Type="http://schemas.openxmlformats.org/officeDocument/2006/relationships/hyperlink" Target="https://linkinghub.elsevier.com/retrieve/pii/S0264-410X(06)00416-6" TargetMode="External"/><Relationship Id="rId3943" Type="http://schemas.openxmlformats.org/officeDocument/2006/relationships/hyperlink" Target="https://pubmed.ncbi.nlm.nih.gov/31952674"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nlinelibrary.wiley.com/doi/10.1002/9781118441213.rtd0118" TargetMode="External"/><Relationship Id="rId21" Type="http://schemas.openxmlformats.org/officeDocument/2006/relationships/hyperlink" Target="https://www.wiley.com/en-ae/Rook's+Textbook+of+Dermatology%2C+9th+Edition-p-9781118441183" TargetMode="External"/><Relationship Id="rId42" Type="http://schemas.openxmlformats.org/officeDocument/2006/relationships/hyperlink" Target="https://link.springer.com/referenceworkentry/10.1007/978-3-642-27841-9_4806-2" TargetMode="External"/><Relationship Id="rId47" Type="http://schemas.openxmlformats.org/officeDocument/2006/relationships/hyperlink" Target="https://karger.com/books/book/162/chapter-abstract/5099431/Biological-Variation-in-Skin-Barrier-Function-From" TargetMode="External"/><Relationship Id="rId63" Type="http://schemas.openxmlformats.org/officeDocument/2006/relationships/hyperlink" Target="https://www.taylorfrancis.com/chapters/edit/10.1201/9781003016786-17/dapsone-charles-archer-antonia-lloyd-lavery?context=ubx&amp;refId=75984710-ceca-41ab-9c71-3be86b19505e" TargetMode="External"/><Relationship Id="rId68" Type="http://schemas.openxmlformats.org/officeDocument/2006/relationships/hyperlink" Target="https://www.sciencedirect.com/book/9780323375795/middletons-allergy-essentials" TargetMode="External"/><Relationship Id="rId7" Type="http://schemas.openxmlformats.org/officeDocument/2006/relationships/hyperlink" Target="https://link.springer.com/referenceworkentry/10.1007/978-1-4614-7322-0_3-1" TargetMode="External"/><Relationship Id="rId2" Type="http://schemas.openxmlformats.org/officeDocument/2006/relationships/hyperlink" Target="https://onlinelibrary.wiley.com/doi/10.1002/9781119709268.rook001" TargetMode="External"/><Relationship Id="rId16" Type="http://schemas.openxmlformats.org/officeDocument/2006/relationships/hyperlink" Target="https://www.researchgate.net/publication/300280915_Contact_Urticaria_Syndrome" TargetMode="External"/><Relationship Id="rId29" Type="http://schemas.openxmlformats.org/officeDocument/2006/relationships/hyperlink" Target="https://www.wiley.com/en-us/Dermatology+Training%3A+The+Essentials-p-9781119715733" TargetMode="External"/><Relationship Id="rId11" Type="http://schemas.openxmlformats.org/officeDocument/2006/relationships/hyperlink" Target="https://academic.oup.com/book/35456/chapter-abstract/303470501?redirectedFrom=fulltext" TargetMode="External"/><Relationship Id="rId24" Type="http://schemas.openxmlformats.org/officeDocument/2006/relationships/hyperlink" Target="https://onlinelibrary.wiley.com/doi/10.1002/9780470987049.ch16" TargetMode="External"/><Relationship Id="rId32" Type="http://schemas.openxmlformats.org/officeDocument/2006/relationships/hyperlink" Target="https://www.routledge.com/Handbook-of-Systemic-Drug-Treatment-in-Dermatology/Wakelin-Maibach-Archer/p/book/9780367860813?srsltid=AfmBOoru-oqq2vChRHri4sUnEs50C74FVstCO9AgXmcKQoJE4gLNbgNy" TargetMode="External"/><Relationship Id="rId37" Type="http://schemas.openxmlformats.org/officeDocument/2006/relationships/hyperlink" Target="https://link.springer.com/chapter/10.1007/978-3-319-29785-9_46" TargetMode="External"/><Relationship Id="rId40" Type="http://schemas.openxmlformats.org/officeDocument/2006/relationships/hyperlink" Target="https://link.springer.com/referenceworkentry/10.1007/978-3-642-27841-9_6028-2" TargetMode="External"/><Relationship Id="rId45" Type="http://schemas.openxmlformats.org/officeDocument/2006/relationships/hyperlink" Target="https://researchportal.helsinki.fi/en/publications/textbook-of-atopic-dermatitis" TargetMode="External"/><Relationship Id="rId53" Type="http://schemas.openxmlformats.org/officeDocument/2006/relationships/hyperlink" Target="https://onlinelibrary.wiley.com/pb-assets/assets/9781118441213/Editors_and_contributors-1506431736000.pdf" TargetMode="External"/><Relationship Id="rId58" Type="http://schemas.openxmlformats.org/officeDocument/2006/relationships/hyperlink" Target="https://research.manchester.ac.uk/en/publications/allergic-diseases-2" TargetMode="External"/><Relationship Id="rId66" Type="http://schemas.openxmlformats.org/officeDocument/2006/relationships/hyperlink" Target="https://www.sciencedirect.com/science/article/abs/pii/B9780323809122000032?via%3Dihub" TargetMode="External"/><Relationship Id="rId5" Type="http://schemas.openxmlformats.org/officeDocument/2006/relationships/hyperlink" Target="https://academic.oup.com/book/31784/chapter-abstract/266054644?redirectedFrom=fulltext" TargetMode="External"/><Relationship Id="rId61" Type="http://schemas.openxmlformats.org/officeDocument/2006/relationships/hyperlink" Target="https://www.wiley.com/en-us/Rapid+Paediatrics+and+Child+Health%2C+2nd+Edition-p-9781118293393" TargetMode="External"/><Relationship Id="rId19" Type="http://schemas.openxmlformats.org/officeDocument/2006/relationships/hyperlink" Target="https://academic.oup.com/book/41095/chapter-abstract/351131880?redirectedFrom=fulltext" TargetMode="External"/><Relationship Id="rId14" Type="http://schemas.openxmlformats.org/officeDocument/2006/relationships/hyperlink" Target="https://onewelbeck.com/consultants/dr-sarah-wakelin/" TargetMode="External"/><Relationship Id="rId22" Type="http://schemas.openxmlformats.org/officeDocument/2006/relationships/hyperlink" Target="https://onlinelibrary.wiley.com/doi/10.1002/9781444345384.ch131" TargetMode="External"/><Relationship Id="rId27" Type="http://schemas.openxmlformats.org/officeDocument/2006/relationships/hyperlink" Target="https://karger.com/books/book/240/chapter-abstract/5165575/Patients-Narratives" TargetMode="External"/><Relationship Id="rId30" Type="http://schemas.openxmlformats.org/officeDocument/2006/relationships/hyperlink" Target="https://academic.oup.com/book/41271/chapter-abstract/351231218?redirectedFrom=fulltext&amp;login=false" TargetMode="External"/><Relationship Id="rId35" Type="http://schemas.openxmlformats.org/officeDocument/2006/relationships/hyperlink" Target="https://onlinelibrary.wiley.com/doi/10.1002/9781444317633.ch8" TargetMode="External"/><Relationship Id="rId43" Type="http://schemas.openxmlformats.org/officeDocument/2006/relationships/hyperlink" Target="https://link.springer.com/referenceworkentry/10.1007/978-3-642-27841-9_4808-2" TargetMode="External"/><Relationship Id="rId48" Type="http://schemas.openxmlformats.org/officeDocument/2006/relationships/hyperlink" Target="https://www.clinicalkey.com/" TargetMode="External"/><Relationship Id="rId56" Type="http://schemas.openxmlformats.org/officeDocument/2006/relationships/hyperlink" Target="https://www.wiley.com/en-us/Paediatric+Cochlear+Implantation%3A+Evaluating+Outcomes-p-9781861563668" TargetMode="External"/><Relationship Id="rId64" Type="http://schemas.openxmlformats.org/officeDocument/2006/relationships/hyperlink" Target="https://mbmlbook.com/Asthma.html" TargetMode="External"/><Relationship Id="rId69" Type="http://schemas.openxmlformats.org/officeDocument/2006/relationships/hyperlink" Target="https://onlinelibrary.wiley.com/doi/10.1002/9783527633968.ch5" TargetMode="External"/><Relationship Id="rId8" Type="http://schemas.openxmlformats.org/officeDocument/2006/relationships/hyperlink" Target="https://academic.oup.com/book/41430" TargetMode="External"/><Relationship Id="rId51" Type="http://schemas.openxmlformats.org/officeDocument/2006/relationships/hyperlink" Target="https://onlinelibrary.wiley.com/doi/10.1002/9781444345384.ch27" TargetMode="External"/><Relationship Id="rId3" Type="http://schemas.openxmlformats.org/officeDocument/2006/relationships/hyperlink" Target="https://onlinelibrary.wiley.com/doi/10.1002/9781119709268.rook100" TargetMode="External"/><Relationship Id="rId12" Type="http://schemas.openxmlformats.org/officeDocument/2006/relationships/hyperlink" Target="https://link.springer.com/chapter/10.1007/978-3-319-89764-6_10" TargetMode="External"/><Relationship Id="rId17" Type="http://schemas.openxmlformats.org/officeDocument/2006/relationships/hyperlink" Target="https://www.wiley.com/en-in/Clinical+Dermatology%2C+5th+Edition-p-9781118851029" TargetMode="External"/><Relationship Id="rId25" Type="http://schemas.openxmlformats.org/officeDocument/2006/relationships/hyperlink" Target="https://onlinelibrary.wiley.com/doi/book/10.1002/9781119142812" TargetMode="External"/><Relationship Id="rId33" Type="http://schemas.openxmlformats.org/officeDocument/2006/relationships/hyperlink" Target="https://www.taylorfrancis.com/chapters/mono/10.1201/b15138-10/solar-urticaria-paula-beattie-james-ferguson-jeffrey-dover?context=ubx&amp;refId=fbf6c21f-38df-430e-a8a3-8d95000999af" TargetMode="External"/><Relationship Id="rId38" Type="http://schemas.openxmlformats.org/officeDocument/2006/relationships/hyperlink" Target="https://www.taylorfrancis.com/chapters/edit/10.1201/9781315121048-18/sensitive-skin-noneczematous-dermatoses-ian-mcdonald-helen-rea-martin-steinhoff" TargetMode="External"/><Relationship Id="rId46" Type="http://schemas.openxmlformats.org/officeDocument/2006/relationships/hyperlink" Target="https://accessmedicine.mhmedical.com/content.aspx?bookid=392&amp;sectionid=41138814&amp;jumpsectionID=41150473" TargetMode="External"/><Relationship Id="rId59" Type="http://schemas.openxmlformats.org/officeDocument/2006/relationships/hyperlink" Target="https://research.manchester.ac.uk/en/publications/eat-dirt-the-hygiene-hypothesis-of-atopic-diseases" TargetMode="External"/><Relationship Id="rId67" Type="http://schemas.openxmlformats.org/officeDocument/2006/relationships/hyperlink" Target="https://link.springer.com/chapter/10.1007/978-3-030-27431-3_1" TargetMode="External"/><Relationship Id="rId20" Type="http://schemas.openxmlformats.org/officeDocument/2006/relationships/hyperlink" Target="https://www.wiley.com/en-in/ABC+of+Dermatology%2C+7th+Edition-p-9781119488989" TargetMode="External"/><Relationship Id="rId41" Type="http://schemas.openxmlformats.org/officeDocument/2006/relationships/hyperlink" Target="https://link.springer.com/referenceworkentry/10.1007/978-3-642-27841-9_4807-2" TargetMode="External"/><Relationship Id="rId54" Type="http://schemas.openxmlformats.org/officeDocument/2006/relationships/hyperlink" Target="https://link.springer.com/chapter/10.1007/978-3-030-54307-5_8" TargetMode="External"/><Relationship Id="rId62" Type="http://schemas.openxmlformats.org/officeDocument/2006/relationships/hyperlink" Target="https://link.springer.com/chapter/10.1007/978-3-319-46352-0_19" TargetMode="External"/><Relationship Id="rId70" Type="http://schemas.openxmlformats.org/officeDocument/2006/relationships/hyperlink" Target="https://www.cabidigitallibrary.org/doi/10.1079/9780851998169.0219" TargetMode="External"/><Relationship Id="rId1" Type="http://schemas.openxmlformats.org/officeDocument/2006/relationships/hyperlink" Target="https://onlinelibrary.wiley.com/doi/10.1002/9781119709268.rook099" TargetMode="External"/><Relationship Id="rId6" Type="http://schemas.openxmlformats.org/officeDocument/2006/relationships/hyperlink" Target="https://www.wiley.com/en-us/Harper's+Textbook+of+Pediatric+Dermatology%2C+2+Volume+Set%2C+4th+Edition-p-9781119142812" TargetMode="External"/><Relationship Id="rId15" Type="http://schemas.openxmlformats.org/officeDocument/2006/relationships/hyperlink" Target="https://www.researchgate.net/publication/300610528_Immunobullous_Diseases" TargetMode="External"/><Relationship Id="rId23" Type="http://schemas.openxmlformats.org/officeDocument/2006/relationships/hyperlink" Target="https://onlinelibrary.wiley.com/doi/10.1002/9780470987049.ch16" TargetMode="External"/><Relationship Id="rId28" Type="http://schemas.openxmlformats.org/officeDocument/2006/relationships/hyperlink" Target="https://research.manchester.ac.uk/en/publications/oxford-textbook-of-rheumatology-the-skin-and-rheumatic-disease" TargetMode="External"/><Relationship Id="rId36" Type="http://schemas.openxmlformats.org/officeDocument/2006/relationships/hyperlink" Target="https://onlinelibrary.wiley.com/doi/10.1002/9781118357606.ch23" TargetMode="External"/><Relationship Id="rId49" Type="http://schemas.openxmlformats.org/officeDocument/2006/relationships/hyperlink" Target="https://www.taylorfrancis.com/chapters/edit/10.3109/9781420070958-17/skin-barrier-dysfunction-atopic-dermatitis-michael-cork-manar-moustafa-simon-danby-yiannis-vasilopoulos-rachid-tazi-ahnini-simon-ward-jonathan-hadgraft-majella-lane-richard-guy-alice-macgowan" TargetMode="External"/><Relationship Id="rId57" Type="http://schemas.openxmlformats.org/officeDocument/2006/relationships/hyperlink" Target="https://www.wiley.com/en-us/Down+Syndrome%3A+Current+Perspectives+-p-9781909962477" TargetMode="External"/><Relationship Id="rId10" Type="http://schemas.openxmlformats.org/officeDocument/2006/relationships/hyperlink" Target="https://www.wiley.com/en-us/Dermatology+Training%3A+The+Essentials-p-9781119715733" TargetMode="External"/><Relationship Id="rId31" Type="http://schemas.openxmlformats.org/officeDocument/2006/relationships/hyperlink" Target="https://www.routledge.com/Handbook-of-Systemic-Drug-Treatment-in-Dermatology/Wakelin-Maibach-Archer/p/book/9780367860813?srsltid=AfmBOoru-oqq2vChRHri4sUnEs50C74FVstCO9AgXmcKQoJE4gLNbgNy" TargetMode="External"/><Relationship Id="rId44" Type="http://schemas.openxmlformats.org/officeDocument/2006/relationships/hyperlink" Target="https://link.springer.com/referenceworkentry/10.1007/978-3-642-27841-9_4809-2" TargetMode="External"/><Relationship Id="rId52" Type="http://schemas.openxmlformats.org/officeDocument/2006/relationships/hyperlink" Target="https://trove.nla.gov.au/work/19597774" TargetMode="External"/><Relationship Id="rId60" Type="http://schemas.openxmlformats.org/officeDocument/2006/relationships/hyperlink" Target="https://www.sciencedirect.com/science/article/abs/pii/B9780323960182001036?via%3Dihub" TargetMode="External"/><Relationship Id="rId65" Type="http://schemas.openxmlformats.org/officeDocument/2006/relationships/hyperlink" Target="https://www.researchgate.net/publication/370485281_A12_-Molecular_exposure_Systematic_approaches_clinic_al_signific_ance_and_harmonization" TargetMode="External"/><Relationship Id="rId4" Type="http://schemas.openxmlformats.org/officeDocument/2006/relationships/hyperlink" Target="https://onlinelibrary.wiley.com/doi/10.1002/9781119709268.rook073" TargetMode="External"/><Relationship Id="rId9" Type="http://schemas.openxmlformats.org/officeDocument/2006/relationships/hyperlink" Target="https://www.routledge.com/Handbook-of-Systemic-Drug-Treatment-in-Dermatology/Wakelin-Maibach-Archer/p/book/9780367860813?srsltid=AfmBOooqw29moi6oLHh0xuI05-Sz4kWT4A5IawCkdl5Ma1viA2CelgZG" TargetMode="External"/><Relationship Id="rId13" Type="http://schemas.openxmlformats.org/officeDocument/2006/relationships/hyperlink" Target="https://www.taylorfrancis.com/books/mono/10.1201/9781840765960/dermatology-stuart-robertson-sarah-wakelin-richard-rycroft" TargetMode="External"/><Relationship Id="rId18" Type="http://schemas.openxmlformats.org/officeDocument/2006/relationships/hyperlink" Target="https://link.springer.com/book/10.1007/978-3-031-09388-3" TargetMode="External"/><Relationship Id="rId39" Type="http://schemas.openxmlformats.org/officeDocument/2006/relationships/hyperlink" Target="https://onlinelibrary.wiley.com/doi/10.1002/9781118441213.rtd0008" TargetMode="External"/><Relationship Id="rId34" Type="http://schemas.openxmlformats.org/officeDocument/2006/relationships/hyperlink" Target="https://onlinelibrary.wiley.com/doi/10.1002/9781119709268.rook072" TargetMode="External"/><Relationship Id="rId50" Type="http://schemas.openxmlformats.org/officeDocument/2006/relationships/hyperlink" Target="https://onlinelibrary.wiley.com/doi/10.1002/9781118140505.ch19" TargetMode="External"/><Relationship Id="rId55" Type="http://schemas.openxmlformats.org/officeDocument/2006/relationships/hyperlink" Target="https://benthambooks.com/book/9781681083018/chapter/146365/"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onlinelibrary.wiley.com/pb-assets/assets/13652133/Ed%20Board/AE%20Hamish%20Hunter-1576584464837.pdf" TargetMode="External"/><Relationship Id="rId18" Type="http://schemas.openxmlformats.org/officeDocument/2006/relationships/hyperlink" Target="https://bwc.nhs.uk/news/leading-dermatologist-at-birmingham-childrens-hospital-recognised-in-prestigious-medical-list-673/" TargetMode="External"/><Relationship Id="rId26" Type="http://schemas.openxmlformats.org/officeDocument/2006/relationships/hyperlink" Target="https://scitemed.com/Press/131/Welcome-Prof--Martin-Steinhoff-as-Editor-in-Chief-in-Archives-of-Clinical-Dermatology" TargetMode="External"/><Relationship Id="rId39" Type="http://schemas.openxmlformats.org/officeDocument/2006/relationships/hyperlink" Target="https://www.southampton.ac.uk/people/62drkn/professor-tracey-sach" TargetMode="External"/><Relationship Id="rId21" Type="http://schemas.openxmlformats.org/officeDocument/2006/relationships/hyperlink" Target="https://sciforschenonline.org/journals/clinical-cosmetic-dermatology/martin-steinhoff.php" TargetMode="External"/><Relationship Id="rId34" Type="http://schemas.openxmlformats.org/officeDocument/2006/relationships/hyperlink" Target="https://qni.org.uk/people/sandra-lawton-obe/" TargetMode="External"/><Relationship Id="rId42" Type="http://schemas.openxmlformats.org/officeDocument/2006/relationships/hyperlink" Target="https://www.southampton.ac.uk/people/62drkn/professor-tracey-sach" TargetMode="External"/><Relationship Id="rId47" Type="http://schemas.openxmlformats.org/officeDocument/2006/relationships/hyperlink" Target="https://profiles.cardiff.ac.uk/staff/hughesoa" TargetMode="External"/><Relationship Id="rId50" Type="http://schemas.openxmlformats.org/officeDocument/2006/relationships/hyperlink" Target="https://www.guysandstthomas.nhs.uk/our-consultants/mark-turner" TargetMode="External"/><Relationship Id="rId7" Type="http://schemas.openxmlformats.org/officeDocument/2006/relationships/hyperlink" Target="https://research-portal.uea.ac.uk/en/persons/nick-levell/prizes/" TargetMode="External"/><Relationship Id="rId2" Type="http://schemas.openxmlformats.org/officeDocument/2006/relationships/hyperlink" Target="https://www.linkedin.com/in/nick-levell-mbe-6983b6207/details/honors/" TargetMode="External"/><Relationship Id="rId16" Type="http://schemas.openxmlformats.org/officeDocument/2006/relationships/hyperlink" Target="https://bwc.nhs.uk/news/leading-dermatologist-at-birmingham-childrens-hospital-recognised-in-prestigious-medical-list-673/" TargetMode="External"/><Relationship Id="rId29" Type="http://schemas.openxmlformats.org/officeDocument/2006/relationships/hyperlink" Target="https://www.southampton.ac.uk/people/5x6d2n/professor-miriam-santer" TargetMode="External"/><Relationship Id="rId11" Type="http://schemas.openxmlformats.org/officeDocument/2006/relationships/hyperlink" Target="https://www.finder.bupa.co.uk/Consultant/view/202069/dr_tess_mcpherson" TargetMode="External"/><Relationship Id="rId24" Type="http://schemas.openxmlformats.org/officeDocument/2006/relationships/hyperlink" Target="https://www.hbku.edu.qa/en/staff/martin-steinhoff" TargetMode="External"/><Relationship Id="rId32" Type="http://schemas.openxmlformats.org/officeDocument/2006/relationships/hyperlink" Target="https://www.linkedin.com/in/simon-danby-408169124/details/experience/" TargetMode="External"/><Relationship Id="rId37" Type="http://schemas.openxmlformats.org/officeDocument/2006/relationships/hyperlink" Target="https://www.thelondonskinandhairclinic.com/dermatologist-dr-padma-mohandas/" TargetMode="External"/><Relationship Id="rId40" Type="http://schemas.openxmlformats.org/officeDocument/2006/relationships/hyperlink" Target="https://www.southampton.ac.uk/people/62drkn/professor-tracey-sach" TargetMode="External"/><Relationship Id="rId45" Type="http://schemas.openxmlformats.org/officeDocument/2006/relationships/hyperlink" Target="https://childrensallergydoctors.com/professor-helen-brough/" TargetMode="External"/><Relationship Id="rId5" Type="http://schemas.openxmlformats.org/officeDocument/2006/relationships/hyperlink" Target="https://research-portal.uea.ac.uk/en/prizes/awarded-archibald-gray-medal-2021" TargetMode="External"/><Relationship Id="rId15" Type="http://schemas.openxmlformats.org/officeDocument/2006/relationships/hyperlink" Target="https://www.ripongrammar.co.uk/news/how-dermatology-got-under-my-skin-985/" TargetMode="External"/><Relationship Id="rId23" Type="http://schemas.openxmlformats.org/officeDocument/2006/relationships/hyperlink" Target="https://sciforschenonline.org/journals/clinical-cosmetic-dermatology/martin-steinhoff.php" TargetMode="External"/><Relationship Id="rId28" Type="http://schemas.openxmlformats.org/officeDocument/2006/relationships/hyperlink" Target="https://www.hbku.edu.qa/en/staff/martin-steinhoff" TargetMode="External"/><Relationship Id="rId36" Type="http://schemas.openxmlformats.org/officeDocument/2006/relationships/hyperlink" Target="https://www.linkedin.com/in/sandra-lawton-obe-queen-s-nurse-b292a730/" TargetMode="External"/><Relationship Id="rId49" Type="http://schemas.openxmlformats.org/officeDocument/2006/relationships/hyperlink" Target="https://www.topdoctors.co.uk/doctor/antonia-lloyd-lavery" TargetMode="External"/><Relationship Id="rId10" Type="http://schemas.openxmlformats.org/officeDocument/2006/relationships/hyperlink" Target="https://www.caringmattersnow.co.uk/wp-content/uploads/2019/02/newsletterjuly2015_final2.pdf" TargetMode="External"/><Relationship Id="rId19" Type="http://schemas.openxmlformats.org/officeDocument/2006/relationships/hyperlink" Target="https://research.manchester.ac.uk/en/persons/amy.foulkes" TargetMode="External"/><Relationship Id="rId31" Type="http://schemas.openxmlformats.org/officeDocument/2006/relationships/hyperlink" Target="https://blogs.imperial.ac.uk/bioengineering/2020/09/08/bioengineering-thank-you-awards-reiko-tanaka/" TargetMode="External"/><Relationship Id="rId44" Type="http://schemas.openxmlformats.org/officeDocument/2006/relationships/hyperlink" Target="https://childrensallergydoctors.com/professor-helen-brough/" TargetMode="External"/><Relationship Id="rId52" Type="http://schemas.openxmlformats.org/officeDocument/2006/relationships/hyperlink" Target="https://www.collegesidekick.com/study-docs/1369602" TargetMode="External"/><Relationship Id="rId4" Type="http://schemas.openxmlformats.org/officeDocument/2006/relationships/hyperlink" Target="https://www.linkedin.com/in/nick-levell-mbe-6983b6207/details/honors/" TargetMode="External"/><Relationship Id="rId9" Type="http://schemas.openxmlformats.org/officeDocument/2006/relationships/hyperlink" Target="https://assets.publishing.service.gov.uk/media/62978b0f8fa8f5039360fdf2/personal-statements-for-award-year-2021accea.pdf" TargetMode="External"/><Relationship Id="rId14" Type="http://schemas.openxmlformats.org/officeDocument/2006/relationships/hyperlink" Target="https://www.bristol.ac.uk/people/person/Matthew-Ridd-8276fd16-a4f9-4100-8fcf-56f69521128a/" TargetMode="External"/><Relationship Id="rId22" Type="http://schemas.openxmlformats.org/officeDocument/2006/relationships/hyperlink" Target="https://sciforschenonline.org/journals/clinical-cosmetic-dermatology/martin-steinhoff.php" TargetMode="External"/><Relationship Id="rId27" Type="http://schemas.openxmlformats.org/officeDocument/2006/relationships/hyperlink" Target="https://scitemed.com/Press/131/Welcome-Prof--Martin-Steinhoff-as-Editor-in-Chief-in-Archives-of-Clinical-Dermatology" TargetMode="External"/><Relationship Id="rId30" Type="http://schemas.openxmlformats.org/officeDocument/2006/relationships/hyperlink" Target="https://www.southampton.ac.uk/people/5x6d2n/professor-miriam-santer" TargetMode="External"/><Relationship Id="rId35" Type="http://schemas.openxmlformats.org/officeDocument/2006/relationships/hyperlink" Target="https://www.linkedin.com/in/sandra-lawton-obe-queen-s-nurse-b292a730/" TargetMode="External"/><Relationship Id="rId43" Type="http://schemas.openxmlformats.org/officeDocument/2006/relationships/hyperlink" Target="https://childrensallergydoctors.com/professor-helen-brough/" TargetMode="External"/><Relationship Id="rId48" Type="http://schemas.openxmlformats.org/officeDocument/2006/relationships/hyperlink" Target="https://www.topdoctors.co.uk/doctor/antonia-lloyd-lavery" TargetMode="External"/><Relationship Id="rId8" Type="http://schemas.openxmlformats.org/officeDocument/2006/relationships/hyperlink" Target="https://research-portal.uea.ac.uk/en/persons/nick-levell" TargetMode="External"/><Relationship Id="rId51" Type="http://schemas.openxmlformats.org/officeDocument/2006/relationships/hyperlink" Target="https://profiles.imperial.ac.uk/a.custovic/professional" TargetMode="External"/><Relationship Id="rId3" Type="http://schemas.openxmlformats.org/officeDocument/2006/relationships/hyperlink" Target="https://www.linkedin.com/in/nick-levell-mbe-6983b6207/details/honors/" TargetMode="External"/><Relationship Id="rId12" Type="http://schemas.openxmlformats.org/officeDocument/2006/relationships/hyperlink" Target="https://www.finder.bupa.co.uk/Consultant/view/202069/dr_tess_mcpherson" TargetMode="External"/><Relationship Id="rId17" Type="http://schemas.openxmlformats.org/officeDocument/2006/relationships/hyperlink" Target="https://bwc.nhs.uk/news/leading-dermatologist-at-birmingham-childrens-hospital-recognised-in-prestigious-medical-list-673/" TargetMode="External"/><Relationship Id="rId25" Type="http://schemas.openxmlformats.org/officeDocument/2006/relationships/hyperlink" Target="https://scitemed.com/Press/131/Welcome-Prof--Martin-Steinhoff-as-Editor-in-Chief-in-Archives-of-Clinical-Dermatology" TargetMode="External"/><Relationship Id="rId33" Type="http://schemas.openxmlformats.org/officeDocument/2006/relationships/hyperlink" Target="https://qni.org.uk/people/sandra-lawton-obe/" TargetMode="External"/><Relationship Id="rId38" Type="http://schemas.openxmlformats.org/officeDocument/2006/relationships/hyperlink" Target="https://www.thelondonskinandhairclinic.com/dermatologist-dr-padma-mohandas/" TargetMode="External"/><Relationship Id="rId46" Type="http://schemas.openxmlformats.org/officeDocument/2006/relationships/hyperlink" Target="https://leo-foundation.org/en/2023/05/10/award-winner-broadening-our-understanding-of-the-genetics-behind-atopic-dermatitis/" TargetMode="External"/><Relationship Id="rId20" Type="http://schemas.openxmlformats.org/officeDocument/2006/relationships/hyperlink" Target="https://bad.org.uk/winners-of-the-archibald-gray-medal-and-the-clinician-of-the-year-award-announced/" TargetMode="External"/><Relationship Id="rId41" Type="http://schemas.openxmlformats.org/officeDocument/2006/relationships/hyperlink" Target="https://www.southampton.ac.uk/people/62drkn/professor-tracey-sach" TargetMode="External"/><Relationship Id="rId1" Type="http://schemas.openxmlformats.org/officeDocument/2006/relationships/hyperlink" Target="https://www.linkedin.com/in/nick-levell-mbe-6983b6207/details/honors/" TargetMode="External"/><Relationship Id="rId6" Type="http://schemas.openxmlformats.org/officeDocument/2006/relationships/hyperlink" Target="https://www.linkedin.com/in/nick-levell-mbe-6983b6207/details/honor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patents.google.com/patent/US20110229423A1/" TargetMode="External"/><Relationship Id="rId2" Type="http://schemas.openxmlformats.org/officeDocument/2006/relationships/hyperlink" Target="https://patents.google.com/patent/EP2238457A1/" TargetMode="External"/><Relationship Id="rId1" Type="http://schemas.openxmlformats.org/officeDocument/2006/relationships/hyperlink" Target="https://patents.google.com/patent/US20130017969A1/" TargetMode="External"/><Relationship Id="rId6" Type="http://schemas.openxmlformats.org/officeDocument/2006/relationships/printerSettings" Target="../printerSettings/printerSettings5.bin"/><Relationship Id="rId5" Type="http://schemas.openxmlformats.org/officeDocument/2006/relationships/hyperlink" Target="https://patents.google.com/patent/US10370714B2/" TargetMode="External"/><Relationship Id="rId4" Type="http://schemas.openxmlformats.org/officeDocument/2006/relationships/hyperlink" Target="https://patents.google.com/patent/US20160000800A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qa.linkedin.com/in/martin-steinhoff-md-phd-4961a019" TargetMode="External"/><Relationship Id="rId21" Type="http://schemas.openxmlformats.org/officeDocument/2006/relationships/hyperlink" Target="https://www.crick.ac.uk/research/find-a-researcher/veronica-kinsler" TargetMode="External"/><Relationship Id="rId63" Type="http://schemas.openxmlformats.org/officeDocument/2006/relationships/hyperlink" Target="https://www.kch.nhs.uk/services/consultants-a-to-z/dr-sarah-walsh/" TargetMode="External"/><Relationship Id="rId159" Type="http://schemas.openxmlformats.org/officeDocument/2006/relationships/hyperlink" Target="https://uk.linkedin.com/in/sandra-lawton-obe-queen-s-nurse-b292a730" TargetMode="External"/><Relationship Id="rId170" Type="http://schemas.openxmlformats.org/officeDocument/2006/relationships/hyperlink" Target="https://www.rdm.ox.ac.uk/people/graham-ogg" TargetMode="External"/><Relationship Id="rId226" Type="http://schemas.openxmlformats.org/officeDocument/2006/relationships/hyperlink" Target="https://www.ncpe.ie/about/" TargetMode="External"/><Relationship Id="rId268" Type="http://schemas.openxmlformats.org/officeDocument/2006/relationships/hyperlink" Target="https://www.linkedin.com/in/markchakravarty/details/experience/" TargetMode="External"/><Relationship Id="rId32" Type="http://schemas.openxmlformats.org/officeDocument/2006/relationships/hyperlink" Target="https://onewelbeck.com/dermatology-allergy/our-team/allergy-team/" TargetMode="External"/><Relationship Id="rId74" Type="http://schemas.openxmlformats.org/officeDocument/2006/relationships/hyperlink" Target="https://www.medifind.com/doctors/amy-c-foulkes/209479339" TargetMode="External"/><Relationship Id="rId128" Type="http://schemas.openxmlformats.org/officeDocument/2006/relationships/hyperlink" Target="https://www.linkedin.com/in/miriam-santer-22941777/" TargetMode="External"/><Relationship Id="rId5" Type="http://schemas.openxmlformats.org/officeDocument/2006/relationships/hyperlink" Target="https://www.linkedin.com/in/nick-levell-mbe-6983b6207/details/experience/" TargetMode="External"/><Relationship Id="rId181" Type="http://schemas.openxmlformats.org/officeDocument/2006/relationships/hyperlink" Target="https://www.southampton.ac.uk/people/62drkn/professor-tracey-sach" TargetMode="External"/><Relationship Id="rId237" Type="http://schemas.openxmlformats.org/officeDocument/2006/relationships/hyperlink" Target="https://www.dermareading.co.uk/dr-antonia-lloyd-lavery" TargetMode="External"/><Relationship Id="rId279" Type="http://schemas.openxmlformats.org/officeDocument/2006/relationships/hyperlink" Target="https://www.linkedin.com/in/helen-alexander-80350b11a/" TargetMode="External"/><Relationship Id="rId43" Type="http://schemas.openxmlformats.org/officeDocument/2006/relationships/hyperlink" Target="https://academic.oup.com/bjd/pages/editorial-board" TargetMode="External"/><Relationship Id="rId139" Type="http://schemas.openxmlformats.org/officeDocument/2006/relationships/hyperlink" Target="https://www.linkedin.com/in/reiko-tanaka-7130b018/" TargetMode="External"/><Relationship Id="rId85" Type="http://schemas.openxmlformats.org/officeDocument/2006/relationships/hyperlink" Target="https://www.circlehealthgroup.co.uk/hospitals/the-chaucer-hospital/private-dermatology-canterbury" TargetMode="External"/><Relationship Id="rId150" Type="http://schemas.openxmlformats.org/officeDocument/2006/relationships/hyperlink" Target="https://www.linkedin.com/in/simon-danby-408169124/details/experience/" TargetMode="External"/><Relationship Id="rId171" Type="http://schemas.openxmlformats.org/officeDocument/2006/relationships/hyperlink" Target="https://www.rdm.ox.ac.uk/about/our-divisions/investigative-medicine-division/investigative-medicine-division-research/cutaneous-immunology-group-mrc-human-immunology-unit" TargetMode="External"/><Relationship Id="rId192" Type="http://schemas.openxmlformats.org/officeDocument/2006/relationships/hyperlink" Target="https://www.dermatologytimes.com/view/reflecting-on-10-years-of-atopic-dermatitis-research" TargetMode="External"/><Relationship Id="rId206" Type="http://schemas.openxmlformats.org/officeDocument/2006/relationships/hyperlink" Target="https://www.kcl.ac.uk/people/helen-brough" TargetMode="External"/><Relationship Id="rId227" Type="http://schemas.openxmlformats.org/officeDocument/2006/relationships/hyperlink" Target="https://www.spirehealthcare.com/spire-little-aston-hospital/consultants/profiles/?filterConsultantType=consultant&amp;filterTreatmentSpeciality=Eczema+and+dermatitis+treatment" TargetMode="External"/><Relationship Id="rId248" Type="http://schemas.openxmlformats.org/officeDocument/2006/relationships/hyperlink" Target="https://www.collegesidekick.com/study-docs/1369602" TargetMode="External"/><Relationship Id="rId269" Type="http://schemas.openxmlformats.org/officeDocument/2006/relationships/hyperlink" Target="https://www.linkedin.com/in/aaron-hughes-443477177/" TargetMode="External"/><Relationship Id="rId12" Type="http://schemas.openxmlformats.org/officeDocument/2006/relationships/hyperlink" Target="https://www.linkedin.com/in/nick-levell-mbe-6983b6207/details/experience/" TargetMode="External"/><Relationship Id="rId33" Type="http://schemas.openxmlformats.org/officeDocument/2006/relationships/hyperlink" Target="https://www.drsarahwakelin.co.uk/ewExternalFiles/SW%20Medico-legal%20CV_2.pdf" TargetMode="External"/><Relationship Id="rId108" Type="http://schemas.openxmlformats.org/officeDocument/2006/relationships/hyperlink" Target="https://qa.linkedin.com/in/martin-steinhoff-md-phd-4961a019" TargetMode="External"/><Relationship Id="rId129" Type="http://schemas.openxmlformats.org/officeDocument/2006/relationships/hyperlink" Target="https://www.linkedin.com/in/reiko-tanaka-7130b018/" TargetMode="External"/><Relationship Id="rId280" Type="http://schemas.openxmlformats.org/officeDocument/2006/relationships/hyperlink" Target="https://www.linkedin.com/in/helen-alexander-80350b11a/" TargetMode="External"/><Relationship Id="rId54" Type="http://schemas.openxmlformats.org/officeDocument/2006/relationships/hyperlink" Target="https://orcid.org/0000-0002-7954-8823" TargetMode="External"/><Relationship Id="rId75" Type="http://schemas.openxmlformats.org/officeDocument/2006/relationships/hyperlink" Target="https://discovery.dundee.ac.uk/ws/portalfiles/portal/18185773/BJD_commentary_Foulkes_and_Brown_18Apr17.pdf" TargetMode="External"/><Relationship Id="rId96" Type="http://schemas.openxmlformats.org/officeDocument/2006/relationships/hyperlink" Target="https://www.linkedin.com/in/dr-george-millington-50a74a14/details/experience/" TargetMode="External"/><Relationship Id="rId140" Type="http://schemas.openxmlformats.org/officeDocument/2006/relationships/hyperlink" Target="https://www.linkedin.com/in/reiko-tanaka-7130b018/" TargetMode="External"/><Relationship Id="rId161" Type="http://schemas.openxmlformats.org/officeDocument/2006/relationships/hyperlink" Target="https://uk.linkedin.com/in/sandra-lawton-obe-queen-s-nurse-b292a730" TargetMode="External"/><Relationship Id="rId182" Type="http://schemas.openxmlformats.org/officeDocument/2006/relationships/hyperlink" Target="https://www.southampton.ac.uk/people/62drkn/professor-tracey-sach" TargetMode="External"/><Relationship Id="rId217" Type="http://schemas.openxmlformats.org/officeDocument/2006/relationships/hyperlink" Target="https://www.nottingham.ac.uk/research/groups/cebd/about-us/people/laura.howells1" TargetMode="External"/><Relationship Id="rId6" Type="http://schemas.openxmlformats.org/officeDocument/2006/relationships/hyperlink" Target="https://www.linkedin.com/in/nick-levell-mbe-6983b6207/details/experience/" TargetMode="External"/><Relationship Id="rId238" Type="http://schemas.openxmlformats.org/officeDocument/2006/relationships/hyperlink" Target="https://kclpure.kcl.ac.uk/portal/en/persons/ruchika-kumari" TargetMode="External"/><Relationship Id="rId259" Type="http://schemas.openxmlformats.org/officeDocument/2006/relationships/hyperlink" Target="https://www.collegesidekick.com/study-docs/1369602" TargetMode="External"/><Relationship Id="rId23" Type="http://schemas.openxmlformats.org/officeDocument/2006/relationships/hyperlink" Target="https://www.crick.ac.uk/research/find-a-researcher/veronica-kinsler" TargetMode="External"/><Relationship Id="rId119" Type="http://schemas.openxmlformats.org/officeDocument/2006/relationships/hyperlink" Target="https://sciforschenonline.org/journals/clinical-cosmetic-dermatology/martin-steinhoff.php" TargetMode="External"/><Relationship Id="rId270" Type="http://schemas.openxmlformats.org/officeDocument/2006/relationships/hyperlink" Target="https://eczemaclinic.uk/pages/dr-aaron-hughes" TargetMode="External"/><Relationship Id="rId44" Type="http://schemas.openxmlformats.org/officeDocument/2006/relationships/hyperlink" Target="https://apps.trac.jobs/job-advert/5411382?ShowJobAdvert=&amp;feedid=9005" TargetMode="External"/><Relationship Id="rId65" Type="http://schemas.openxmlformats.org/officeDocument/2006/relationships/hyperlink" Target="https://healthtalk.org/interviewees/professor-celia-moss/" TargetMode="External"/><Relationship Id="rId86" Type="http://schemas.openxmlformats.org/officeDocument/2006/relationships/hyperlink" Target="https://www.thelondonskinandhairclinic.com/category/dr-susannah-baron/" TargetMode="External"/><Relationship Id="rId130" Type="http://schemas.openxmlformats.org/officeDocument/2006/relationships/hyperlink" Target="https://www.imperial.ac.uk/synthetic-biology/centre/people/" TargetMode="External"/><Relationship Id="rId151" Type="http://schemas.openxmlformats.org/officeDocument/2006/relationships/hyperlink" Target="https://www.linkedin.com/in/simon-danby-408169124/details/experience/" TargetMode="External"/><Relationship Id="rId172" Type="http://schemas.openxmlformats.org/officeDocument/2006/relationships/hyperlink" Target="https://www.ukri.org/wp-content/uploads/2022/01/MRC-110122-DirectoryMRCInvestigatorsAndDirectors.pdf" TargetMode="External"/><Relationship Id="rId193" Type="http://schemas.openxmlformats.org/officeDocument/2006/relationships/hyperlink" Target="https://research.manchester.ac.uk/en/persons/peter.arkwright" TargetMode="External"/><Relationship Id="rId207" Type="http://schemas.openxmlformats.org/officeDocument/2006/relationships/hyperlink" Target="https://www.kcl.ac.uk/people/helen-brough" TargetMode="External"/><Relationship Id="rId228" Type="http://schemas.openxmlformats.org/officeDocument/2006/relationships/hyperlink" Target="https://www.uhb.nhs.uk/get-in-touch/consultants-directory/?person=542536" TargetMode="External"/><Relationship Id="rId249" Type="http://schemas.openxmlformats.org/officeDocument/2006/relationships/hyperlink" Target="https://www.collegesidekick.com/study-docs/1369602" TargetMode="External"/><Relationship Id="rId13" Type="http://schemas.openxmlformats.org/officeDocument/2006/relationships/hyperlink" Target="https://www.linkedin.com/in/nick-levell-mbe-6983b6207/details/experience/" TargetMode="External"/><Relationship Id="rId109" Type="http://schemas.openxmlformats.org/officeDocument/2006/relationships/hyperlink" Target="https://qa.linkedin.com/in/martin-steinhoff-md-phd-4961a019" TargetMode="External"/><Relationship Id="rId260" Type="http://schemas.openxmlformats.org/officeDocument/2006/relationships/hyperlink" Target="https://www.collegesidekick.com/study-docs/1369602" TargetMode="External"/><Relationship Id="rId281" Type="http://schemas.openxmlformats.org/officeDocument/2006/relationships/hyperlink" Target="https://www.kcl.ac.uk/research/functional-microbiome-group-moyes-group" TargetMode="External"/><Relationship Id="rId34" Type="http://schemas.openxmlformats.org/officeDocument/2006/relationships/hyperlink" Target="https://www.drsarahwakelin.co.uk/ewExternalFiles/SW%20Medico-legal%20CV_2.pdf" TargetMode="External"/><Relationship Id="rId55" Type="http://schemas.openxmlformats.org/officeDocument/2006/relationships/hyperlink" Target="https://www.linkedin.com/in/matthew-ridd-2a279924/" TargetMode="External"/><Relationship Id="rId76" Type="http://schemas.openxmlformats.org/officeDocument/2006/relationships/hyperlink" Target="https://www.researchgate.net/profile/Amy-Foulkes" TargetMode="External"/><Relationship Id="rId97" Type="http://schemas.openxmlformats.org/officeDocument/2006/relationships/hyperlink" Target="https://www.nnuh.nhs.uk/people/george-millington/" TargetMode="External"/><Relationship Id="rId120" Type="http://schemas.openxmlformats.org/officeDocument/2006/relationships/hyperlink" Target="https://qa.linkedin.com/in/martin-steinhoff-md-phd-4961a019" TargetMode="External"/><Relationship Id="rId141" Type="http://schemas.openxmlformats.org/officeDocument/2006/relationships/hyperlink" Target="https://www.linkedin.com/in/reiko-tanaka-7130b018/" TargetMode="External"/><Relationship Id="rId7" Type="http://schemas.openxmlformats.org/officeDocument/2006/relationships/hyperlink" Target="https://www.linkedin.com/in/nick-levell-mbe-6983b6207/details/experience/" TargetMode="External"/><Relationship Id="rId162" Type="http://schemas.openxmlformats.org/officeDocument/2006/relationships/hyperlink" Target="https://cavuhb.nhs.wales/our-services/dermatology/meet-the-team/colleagues/our-consultants/" TargetMode="External"/><Relationship Id="rId183" Type="http://schemas.openxmlformats.org/officeDocument/2006/relationships/hyperlink" Target="https://research-portal.uea.ac.uk/en/persons/tracey-sach" TargetMode="External"/><Relationship Id="rId218" Type="http://schemas.openxmlformats.org/officeDocument/2006/relationships/hyperlink" Target="https://www.linkedin.com/in/laviniapaternoster/details/experience/" TargetMode="External"/><Relationship Id="rId239" Type="http://schemas.openxmlformats.org/officeDocument/2006/relationships/hyperlink" Target="https://www.kcl.ac.uk/people/ruchika-kumari" TargetMode="External"/><Relationship Id="rId250" Type="http://schemas.openxmlformats.org/officeDocument/2006/relationships/hyperlink" Target="https://www.collegesidekick.com/study-docs/1369602" TargetMode="External"/><Relationship Id="rId271" Type="http://schemas.openxmlformats.org/officeDocument/2006/relationships/hyperlink" Target="https://eczemaclinic.uk/pages/dr-aaron-hughes" TargetMode="External"/><Relationship Id="rId24" Type="http://schemas.openxmlformats.org/officeDocument/2006/relationships/hyperlink" Target="https://www.researchgate.net/profile/Tess-Mcpherson" TargetMode="External"/><Relationship Id="rId45" Type="http://schemas.openxmlformats.org/officeDocument/2006/relationships/hyperlink" Target="https://academic.oup.com/bjd/pages/editorial-board" TargetMode="External"/><Relationship Id="rId66" Type="http://schemas.openxmlformats.org/officeDocument/2006/relationships/hyperlink" Target="https://bwc.nhs.uk/dermatology/" TargetMode="External"/><Relationship Id="rId87" Type="http://schemas.openxmlformats.org/officeDocument/2006/relationships/hyperlink" Target="https://www.onehealthcare.co.uk/consultants/dr-susannah-baron/" TargetMode="External"/><Relationship Id="rId110" Type="http://schemas.openxmlformats.org/officeDocument/2006/relationships/hyperlink" Target="https://qa.linkedin.com/in/martin-steinhoff-md-phd-4961a019" TargetMode="External"/><Relationship Id="rId131" Type="http://schemas.openxmlformats.org/officeDocument/2006/relationships/hyperlink" Target="https://www.imperial.ac.uk/microbiome-network/about-us/leadership/" TargetMode="External"/><Relationship Id="rId152" Type="http://schemas.openxmlformats.org/officeDocument/2006/relationships/hyperlink" Target="https://www.linkedin.com/in/simon-danby-408169124/details/experience/" TargetMode="External"/><Relationship Id="rId173" Type="http://schemas.openxmlformats.org/officeDocument/2006/relationships/hyperlink" Target="https://www.thelondonskinandhairclinic.com/dermatologist-dr-padma-mohandas/" TargetMode="External"/><Relationship Id="rId194" Type="http://schemas.openxmlformats.org/officeDocument/2006/relationships/hyperlink" Target="https://research.manchester.ac.uk/en/persons/peter.arkwright" TargetMode="External"/><Relationship Id="rId208" Type="http://schemas.openxmlformats.org/officeDocument/2006/relationships/hyperlink" Target="https://www.linkedin.com/in/helen-brough-107b8038/details/experience/" TargetMode="External"/><Relationship Id="rId229" Type="http://schemas.openxmlformats.org/officeDocument/2006/relationships/hyperlink" Target="https://profiles.cardiff.ac.uk/staff/hughesoa" TargetMode="External"/><Relationship Id="rId240" Type="http://schemas.openxmlformats.org/officeDocument/2006/relationships/hyperlink" Target="https://www.kcl.ac.uk/people/ruchika-kumari" TargetMode="External"/><Relationship Id="rId261" Type="http://schemas.openxmlformats.org/officeDocument/2006/relationships/hyperlink" Target="https://www.collegesidekick.com/study-docs/1369602" TargetMode="External"/><Relationship Id="rId14" Type="http://schemas.openxmlformats.org/officeDocument/2006/relationships/hyperlink" Target="https://www.crick.ac.uk/research/find-a-researcher/veronica-kinsler" TargetMode="External"/><Relationship Id="rId35" Type="http://schemas.openxmlformats.org/officeDocument/2006/relationships/hyperlink" Target="https://www.drsarahwakelin.co.uk/ewExternalFiles/SW%20Medico-legal%20CV_2.pdf" TargetMode="External"/><Relationship Id="rId56" Type="http://schemas.openxmlformats.org/officeDocument/2006/relationships/hyperlink" Target="https://orcid.org/0000-0002-7954-8823" TargetMode="External"/><Relationship Id="rId77" Type="http://schemas.openxmlformats.org/officeDocument/2006/relationships/hyperlink" Target="https://www.spirehealthcare.com/spire-manchester-hospital/treatments/skin-treatments/meet-the-team-consultant-dermatologists-manchester/" TargetMode="External"/><Relationship Id="rId100" Type="http://schemas.openxmlformats.org/officeDocument/2006/relationships/hyperlink" Target="https://www.spirehealthcare.com/consultant-profiles/dr-george-millington-c4028927/" TargetMode="External"/><Relationship Id="rId282" Type="http://schemas.openxmlformats.org/officeDocument/2006/relationships/hyperlink" Target="https://www.kcl.ac.uk/research/paediatric-population-based-dermatology-research" TargetMode="External"/><Relationship Id="rId8" Type="http://schemas.openxmlformats.org/officeDocument/2006/relationships/hyperlink" Target="https://www.linkedin.com/in/nick-levell-mbe-6983b6207/details/experience/" TargetMode="External"/><Relationship Id="rId98" Type="http://schemas.openxmlformats.org/officeDocument/2006/relationships/hyperlink" Target="https://www.linkedin.com/in/dr-george-millington-50a74a14/" TargetMode="External"/><Relationship Id="rId121" Type="http://schemas.openxmlformats.org/officeDocument/2006/relationships/hyperlink" Target="https://sciforschenonline.org/journals/clinical-cosmetic-dermatology/martin-steinhoff.php" TargetMode="External"/><Relationship Id="rId142" Type="http://schemas.openxmlformats.org/officeDocument/2006/relationships/hyperlink" Target="https://www.linkedin.com/in/reiko-tanaka-7130b018/" TargetMode="External"/><Relationship Id="rId163" Type="http://schemas.openxmlformats.org/officeDocument/2006/relationships/hyperlink" Target="https://profiles.cardiff.ac.uk/staff/vyasjj" TargetMode="External"/><Relationship Id="rId184" Type="http://schemas.openxmlformats.org/officeDocument/2006/relationships/hyperlink" Target="https://www.southampton.ac.uk/people/62drkn/professor-tracey-sach" TargetMode="External"/><Relationship Id="rId219" Type="http://schemas.openxmlformats.org/officeDocument/2006/relationships/hyperlink" Target="https://www.linkedin.com/in/laviniapaternoster/details/experience/" TargetMode="External"/><Relationship Id="rId230" Type="http://schemas.openxmlformats.org/officeDocument/2006/relationships/hyperlink" Target="https://profiles.cardiff.ac.uk/staff/hughesoa" TargetMode="External"/><Relationship Id="rId251" Type="http://schemas.openxmlformats.org/officeDocument/2006/relationships/hyperlink" Target="https://profiles.imperial.ac.uk/a.custovic/about" TargetMode="External"/><Relationship Id="rId25" Type="http://schemas.openxmlformats.org/officeDocument/2006/relationships/hyperlink" Target="https://www.finder.bupa.co.uk/Consultant/view/202069/dr_tess_mcpherson" TargetMode="External"/><Relationship Id="rId46" Type="http://schemas.openxmlformats.org/officeDocument/2006/relationships/hyperlink" Target="https://www.manchester.ac.uk/study/postgraduate-research/why-manchester/doctoral-college/news/research-showcase/" TargetMode="External"/><Relationship Id="rId67" Type="http://schemas.openxmlformats.org/officeDocument/2006/relationships/hyperlink" Target="https://www.gosh.nhs.uk/our-people/staff-z/mary-glover/" TargetMode="External"/><Relationship Id="rId272" Type="http://schemas.openxmlformats.org/officeDocument/2006/relationships/hyperlink" Target="https://eczemaclinic.uk/pages/dr-aaron-hughes" TargetMode="External"/><Relationship Id="rId88" Type="http://schemas.openxmlformats.org/officeDocument/2006/relationships/hyperlink" Target="https://www.linkedin.com/in/susannah-baron-frcp-20a8b13a/?originalSubdomain=uk" TargetMode="External"/><Relationship Id="rId111" Type="http://schemas.openxmlformats.org/officeDocument/2006/relationships/hyperlink" Target="https://qa.linkedin.com/in/martin-steinhoff-md-phd-4961a019" TargetMode="External"/><Relationship Id="rId132" Type="http://schemas.openxmlformats.org/officeDocument/2006/relationships/hyperlink" Target="https://www.imperial.ac.uk/holobiont/about/" TargetMode="External"/><Relationship Id="rId153" Type="http://schemas.openxmlformats.org/officeDocument/2006/relationships/hyperlink" Target="https://www.linkedin.com/in/simon-danby-408169124/details/experience/" TargetMode="External"/><Relationship Id="rId174" Type="http://schemas.openxmlformats.org/officeDocument/2006/relationships/hyperlink" Target="https://www.thelondonskinandhairclinic.com/dermatologist-dr-padma-mohandas/" TargetMode="External"/><Relationship Id="rId195" Type="http://schemas.openxmlformats.org/officeDocument/2006/relationships/hyperlink" Target="https://research.manchester.ac.uk/en/persons/peter.arkwright" TargetMode="External"/><Relationship Id="rId209" Type="http://schemas.openxmlformats.org/officeDocument/2006/relationships/hyperlink" Target="https://www.linkedin.com/in/helen-brough-107b8038/details/experience/" TargetMode="External"/><Relationship Id="rId220" Type="http://schemas.openxmlformats.org/officeDocument/2006/relationships/hyperlink" Target="https://www.linkedin.com/in/laviniapaternoster/details/experience/" TargetMode="External"/><Relationship Id="rId241" Type="http://schemas.openxmlformats.org/officeDocument/2006/relationships/hyperlink" Target="https://www.linkedin.com/in/mark-turner-8901761a5/" TargetMode="External"/><Relationship Id="rId15" Type="http://schemas.openxmlformats.org/officeDocument/2006/relationships/hyperlink" Target="https://www.crick.ac.uk/research/find-a-researcher/veronica-kinsler" TargetMode="External"/><Relationship Id="rId36" Type="http://schemas.openxmlformats.org/officeDocument/2006/relationships/hyperlink" Target="https://www.circlehealthgroup.co.uk/consultants/sarah-helen-wakelin?treatmentId=498c24bd-cd97-48d8-8324-643bb8b8296c&amp;hospitalId=6ff85a41-4835-407f-b4ac-6fa1cf667753" TargetMode="External"/><Relationship Id="rId57" Type="http://schemas.openxmlformats.org/officeDocument/2006/relationships/hyperlink" Target="https://www.linkedin.com/in/matthew-ridd-2a279924/" TargetMode="External"/><Relationship Id="rId262" Type="http://schemas.openxmlformats.org/officeDocument/2006/relationships/hyperlink" Target="https://www.collegesidekick.com/study-docs/1369602" TargetMode="External"/><Relationship Id="rId283" Type="http://schemas.openxmlformats.org/officeDocument/2006/relationships/hyperlink" Target="https://www.kcl.ac.uk/research/mbrh" TargetMode="External"/><Relationship Id="rId78" Type="http://schemas.openxmlformats.org/officeDocument/2006/relationships/hyperlink" Target="https://www.spirehealthcare.com/consultant-profiles/dr-tamara-griffiths-c4664857/" TargetMode="External"/><Relationship Id="rId99" Type="http://schemas.openxmlformats.org/officeDocument/2006/relationships/hyperlink" Target="https://www.linkedin.com/in/dr-george-millington-50a74a14/details/experience/" TargetMode="External"/><Relationship Id="rId101" Type="http://schemas.openxmlformats.org/officeDocument/2006/relationships/hyperlink" Target="https://www.linkedin.com/in/dr-george-millington-50a74a14/details/experience/" TargetMode="External"/><Relationship Id="rId122" Type="http://schemas.openxmlformats.org/officeDocument/2006/relationships/hyperlink" Target="https://www.bsmd.org.uk/team/dr-jenny-hughes" TargetMode="External"/><Relationship Id="rId143" Type="http://schemas.openxmlformats.org/officeDocument/2006/relationships/hyperlink" Target="https://www.sheffield.ac.uk/smph/people/clinical-medicine/simon-g-danby" TargetMode="External"/><Relationship Id="rId164" Type="http://schemas.openxmlformats.org/officeDocument/2006/relationships/hyperlink" Target="https://www.medicinejournal.co.uk/article/S1357-3039(21)00078-5/abstract" TargetMode="External"/><Relationship Id="rId185" Type="http://schemas.openxmlformats.org/officeDocument/2006/relationships/hyperlink" Target="https://www.southampton.ac.uk/people/62drkn/professor-tracey-sach" TargetMode="External"/><Relationship Id="rId9" Type="http://schemas.openxmlformats.org/officeDocument/2006/relationships/hyperlink" Target="https://www.linkedin.com/in/nick-levell-mbe-6983b6207/details/experience/" TargetMode="External"/><Relationship Id="rId210" Type="http://schemas.openxmlformats.org/officeDocument/2006/relationships/hyperlink" Target="https://www.linkedin.com/in/helen-brough-107b8038/details/experience/" TargetMode="External"/><Relationship Id="rId26" Type="http://schemas.openxmlformats.org/officeDocument/2006/relationships/hyperlink" Target="https://www.dermareading.co.uk/dr-tess-mcpherson" TargetMode="External"/><Relationship Id="rId231" Type="http://schemas.openxmlformats.org/officeDocument/2006/relationships/hyperlink" Target="https://www.ouh.nhs.uk/services/departments/specialist-medicine/dermatology/consultants.aspx" TargetMode="External"/><Relationship Id="rId252" Type="http://schemas.openxmlformats.org/officeDocument/2006/relationships/hyperlink" Target="https://www.imperial.ac.uk/continuing-professional-development/short-courses/medicine/allergy/msc/scientific_basis_allergy/module-leaders/" TargetMode="External"/><Relationship Id="rId273" Type="http://schemas.openxmlformats.org/officeDocument/2006/relationships/hyperlink" Target="https://www.linkedin.com/in/aaron-hughes-443477177/" TargetMode="External"/><Relationship Id="rId47" Type="http://schemas.openxmlformats.org/officeDocument/2006/relationships/hyperlink" Target="https://apps.trac.jobs/job-advert/5411382?ShowJobAdvert=&amp;feedid=9005" TargetMode="External"/><Relationship Id="rId68" Type="http://schemas.openxmlformats.org/officeDocument/2006/relationships/hyperlink" Target="https://www.gosh.nhs.uk/our-people/staff-z/mary-glover/" TargetMode="External"/><Relationship Id="rId89" Type="http://schemas.openxmlformats.org/officeDocument/2006/relationships/hyperlink" Target="https://www.linkedin.com/in/paula-beattie-bb063bb0/details/experience/" TargetMode="External"/><Relationship Id="rId112" Type="http://schemas.openxmlformats.org/officeDocument/2006/relationships/hyperlink" Target="https://sciforschenonline.org/journals/clinical-cosmetic-dermatology/martin-steinhoff.php" TargetMode="External"/><Relationship Id="rId133" Type="http://schemas.openxmlformats.org/officeDocument/2006/relationships/hyperlink" Target="https://profiles.imperial.ac.uk/r.tanaka" TargetMode="External"/><Relationship Id="rId154" Type="http://schemas.openxmlformats.org/officeDocument/2006/relationships/hyperlink" Target="https://www.linkedin.com/in/simon-danby-408169124/details/experience/" TargetMode="External"/><Relationship Id="rId175" Type="http://schemas.openxmlformats.org/officeDocument/2006/relationships/hyperlink" Target="https://www.thelondonskinandhairclinic.com/find-a-dermatologist/" TargetMode="External"/><Relationship Id="rId196" Type="http://schemas.openxmlformats.org/officeDocument/2006/relationships/hyperlink" Target="https://www.linkedin.com/in/helen-brough-107b8038/" TargetMode="External"/><Relationship Id="rId200" Type="http://schemas.openxmlformats.org/officeDocument/2006/relationships/hyperlink" Target="https://childrensallergydoctors.com/about-us/our-team/" TargetMode="External"/><Relationship Id="rId16" Type="http://schemas.openxmlformats.org/officeDocument/2006/relationships/hyperlink" Target="https://www.gosh.nhs.uk/our-people/staff-z/veronica-kinsler-ma-mb-bchir-frcpch-phd/" TargetMode="External"/><Relationship Id="rId221" Type="http://schemas.openxmlformats.org/officeDocument/2006/relationships/hyperlink" Target="https://www.linkedin.com/in/laviniapaternoster" TargetMode="External"/><Relationship Id="rId242" Type="http://schemas.openxmlformats.org/officeDocument/2006/relationships/hyperlink" Target="https://www.linkedin.com/in/mark-turner-8901761a5/" TargetMode="External"/><Relationship Id="rId263" Type="http://schemas.openxmlformats.org/officeDocument/2006/relationships/hyperlink" Target="https://www.collegesidekick.com/study-docs/1369602" TargetMode="External"/><Relationship Id="rId284" Type="http://schemas.openxmlformats.org/officeDocument/2006/relationships/hyperlink" Target="https://www.kcl.ac.uk/research/dermatological-and-non-mucosal-biofilms" TargetMode="External"/><Relationship Id="rId37" Type="http://schemas.openxmlformats.org/officeDocument/2006/relationships/hyperlink" Target="https://www.drsarahwakelin.co.uk/ewExternalFiles/SW%20Medico-legal%20CV_2.pdf" TargetMode="External"/><Relationship Id="rId58" Type="http://schemas.openxmlformats.org/officeDocument/2006/relationships/hyperlink" Target="https://www.linkedin.com/in/matthew-ridd-2a279924/" TargetMode="External"/><Relationship Id="rId79" Type="http://schemas.openxmlformats.org/officeDocument/2006/relationships/hyperlink" Target="https://www.spirehealthcare.com/spire-manchester-hospital/treatments/skin-treatments/meet-the-team-consultant-dermatologists-manchester/" TargetMode="External"/><Relationship Id="rId102" Type="http://schemas.openxmlformats.org/officeDocument/2006/relationships/hyperlink" Target="https://www.linkedin.com/in/dr-george-millington-50a74a14/details/experience/" TargetMode="External"/><Relationship Id="rId123" Type="http://schemas.openxmlformats.org/officeDocument/2006/relationships/hyperlink" Target="https://www.bsaci.org/allergy-clinic/childrens-hospital-for-wales-and-llandough-hospitals-paediatric-allergy-service/" TargetMode="External"/><Relationship Id="rId144" Type="http://schemas.openxmlformats.org/officeDocument/2006/relationships/hyperlink" Target="https://www.sheffield.ac.uk/smph/research/themes/immunity/dermatology" TargetMode="External"/><Relationship Id="rId90" Type="http://schemas.openxmlformats.org/officeDocument/2006/relationships/hyperlink" Target="https://www.linkedin.com/in/paula-beattie-bb063bb0/details/experience/" TargetMode="External"/><Relationship Id="rId165" Type="http://schemas.openxmlformats.org/officeDocument/2006/relationships/hyperlink" Target="https://www.medicinejournal.co.uk/article/S1357-3039(21)00078-5/abstract" TargetMode="External"/><Relationship Id="rId186" Type="http://schemas.openxmlformats.org/officeDocument/2006/relationships/hyperlink" Target="https://research.manchester.ac.uk/en/persons/peter.arkwright" TargetMode="External"/><Relationship Id="rId211" Type="http://schemas.openxmlformats.org/officeDocument/2006/relationships/hyperlink" Target="https://www.linkedin.com/in/helen-brough-107b8038/details/experience/" TargetMode="External"/><Relationship Id="rId232" Type="http://schemas.openxmlformats.org/officeDocument/2006/relationships/hyperlink" Target="https://www.dermareading.co.uk/team" TargetMode="External"/><Relationship Id="rId253" Type="http://schemas.openxmlformats.org/officeDocument/2006/relationships/hyperlink" Target="https://www.collegesidekick.com/study-docs/1369602" TargetMode="External"/><Relationship Id="rId274" Type="http://schemas.openxmlformats.org/officeDocument/2006/relationships/hyperlink" Target="https://www.linkedin.com/in/aaron-hughes-443477177/" TargetMode="External"/><Relationship Id="rId27" Type="http://schemas.openxmlformats.org/officeDocument/2006/relationships/hyperlink" Target="https://www.ouh.nhs.uk/services/departments/specialist-medicine/dermatology/staff.aspx" TargetMode="External"/><Relationship Id="rId48" Type="http://schemas.openxmlformats.org/officeDocument/2006/relationships/hyperlink" Target="https://onlinelibrary.wiley.com/doi/10.1002/9781118938164.fmatter" TargetMode="External"/><Relationship Id="rId69" Type="http://schemas.openxmlformats.org/officeDocument/2006/relationships/hyperlink" Target="https://www.researchgate.net/profile/Amy-Foulkes" TargetMode="External"/><Relationship Id="rId113" Type="http://schemas.openxmlformats.org/officeDocument/2006/relationships/hyperlink" Target="https://sciforschenonline.org/journals/clinical-cosmetic-dermatology/martin-steinhoff.php" TargetMode="External"/><Relationship Id="rId134" Type="http://schemas.openxmlformats.org/officeDocument/2006/relationships/hyperlink" Target="https://profiles.imperial.ac.uk/r.tanaka" TargetMode="External"/><Relationship Id="rId80" Type="http://schemas.openxmlformats.org/officeDocument/2006/relationships/hyperlink" Target="https://dermpathpro.com/dr_tamara_griffiths/" TargetMode="External"/><Relationship Id="rId155" Type="http://schemas.openxmlformats.org/officeDocument/2006/relationships/hyperlink" Target="https://uk.linkedin.com/in/sandra-lawton-obe-queen-s-nurse-b292a730" TargetMode="External"/><Relationship Id="rId176" Type="http://schemas.openxmlformats.org/officeDocument/2006/relationships/hyperlink" Target="https://www.southampton.ac.uk/people/62drkn/professor-tracey-sach" TargetMode="External"/><Relationship Id="rId197" Type="http://schemas.openxmlformats.org/officeDocument/2006/relationships/hyperlink" Target="https://www.linkedin.com/in/helen-brough-107b8038/details/experience/" TargetMode="External"/><Relationship Id="rId201" Type="http://schemas.openxmlformats.org/officeDocument/2006/relationships/hyperlink" Target="https://childrensallergydoctors.com/about-us/our-team/" TargetMode="External"/><Relationship Id="rId222" Type="http://schemas.openxmlformats.org/officeDocument/2006/relationships/hyperlink" Target="https://www.linkedin.com/in/laviniapaternoster/details/experience/" TargetMode="External"/><Relationship Id="rId243" Type="http://schemas.openxmlformats.org/officeDocument/2006/relationships/hyperlink" Target="https://www.linkedin.com/in/mark-turner-8901761a5/" TargetMode="External"/><Relationship Id="rId264" Type="http://schemas.openxmlformats.org/officeDocument/2006/relationships/hyperlink" Target="https://www.collegesidekick.com/study-docs/1369602" TargetMode="External"/><Relationship Id="rId285" Type="http://schemas.openxmlformats.org/officeDocument/2006/relationships/hyperlink" Target="https://www.linkedin.com/in/dr-george-millington-50a74a14/details/experience/" TargetMode="External"/><Relationship Id="rId17" Type="http://schemas.openxmlformats.org/officeDocument/2006/relationships/hyperlink" Target="https://www.gosh.nhs.uk/our-people/staff-z/veronica-kinsler-ma-mb-bchir-frcpch-phd/" TargetMode="External"/><Relationship Id="rId38" Type="http://schemas.openxmlformats.org/officeDocument/2006/relationships/hyperlink" Target="https://www.drsarahwakelin.co.uk/ewExternalFiles/SW%20Medico-legal%20CV_2.pdf" TargetMode="External"/><Relationship Id="rId59" Type="http://schemas.openxmlformats.org/officeDocument/2006/relationships/hyperlink" Target="https://www.bristol.ac.uk/people/person/Matthew-Ridd-8276fd16-a4f9-4100-8fcf-56f69521128a/" TargetMode="External"/><Relationship Id="rId103" Type="http://schemas.openxmlformats.org/officeDocument/2006/relationships/hyperlink" Target="https://www.linkedin.com/in/dr-george-millington-50a74a14/details/experience/" TargetMode="External"/><Relationship Id="rId124" Type="http://schemas.openxmlformats.org/officeDocument/2006/relationships/hyperlink" Target="https://www.southampton.ac.uk/people/5x6d2n/professor-miriam-santer" TargetMode="External"/><Relationship Id="rId70" Type="http://schemas.openxmlformats.org/officeDocument/2006/relationships/hyperlink" Target="https://github.com/amyfoulkes" TargetMode="External"/><Relationship Id="rId91" Type="http://schemas.openxmlformats.org/officeDocument/2006/relationships/hyperlink" Target="https://www.linkedin.com/in/paula-beattie-bb063bb0/details/experience/" TargetMode="External"/><Relationship Id="rId145" Type="http://schemas.openxmlformats.org/officeDocument/2006/relationships/hyperlink" Target="https://sheffielddermatologyresearch.com/our-team" TargetMode="External"/><Relationship Id="rId166" Type="http://schemas.openxmlformats.org/officeDocument/2006/relationships/hyperlink" Target="https://jeetrao.co.uk/wp-content/uploads/2022/04/Certificate-Dermoscopy-2022.pdf" TargetMode="External"/><Relationship Id="rId187" Type="http://schemas.openxmlformats.org/officeDocument/2006/relationships/hyperlink" Target="https://research.manchester.ac.uk/en/persons/peter.arkwright" TargetMode="External"/><Relationship Id="rId1" Type="http://schemas.openxmlformats.org/officeDocument/2006/relationships/hyperlink" Target="https://www.linkedin.com/in/nick-levell-mbe-6983b6207/details/experience/" TargetMode="External"/><Relationship Id="rId212" Type="http://schemas.openxmlformats.org/officeDocument/2006/relationships/hyperlink" Target="https://www.linkedin.com/in/helen-brough-107b8038/details/experience/" TargetMode="External"/><Relationship Id="rId233" Type="http://schemas.openxmlformats.org/officeDocument/2006/relationships/hyperlink" Target="https://www.ouh.nhs.uk/services/departments/specialist-medicine/dermatology/consultants.aspx" TargetMode="External"/><Relationship Id="rId254" Type="http://schemas.openxmlformats.org/officeDocument/2006/relationships/hyperlink" Target="https://www.collegesidekick.com/study-docs/1369602" TargetMode="External"/><Relationship Id="rId28" Type="http://schemas.openxmlformats.org/officeDocument/2006/relationships/hyperlink" Target="https://www.ouh.nhs.uk/privatehealthcare/services/medicine-rehab-cardiac/dermatology/consultants.aspx" TargetMode="External"/><Relationship Id="rId49" Type="http://schemas.openxmlformats.org/officeDocument/2006/relationships/hyperlink" Target="https://orcid.org/0000-0002-7954-8823" TargetMode="External"/><Relationship Id="rId114" Type="http://schemas.openxmlformats.org/officeDocument/2006/relationships/hyperlink" Target="https://sciforschenonline.org/journals/clinical-cosmetic-dermatology/martin-steinhoff.php" TargetMode="External"/><Relationship Id="rId275" Type="http://schemas.openxmlformats.org/officeDocument/2006/relationships/hyperlink" Target="https://www.linkedin.com/in/aaron-hughes-443477177/" TargetMode="External"/><Relationship Id="rId60" Type="http://schemas.openxmlformats.org/officeDocument/2006/relationships/hyperlink" Target="https://www.bristol.ac.uk/people/person/Matthew-Ridd-8276fd16-a4f9-4100-8fcf-56f69521128a/" TargetMode="External"/><Relationship Id="rId81" Type="http://schemas.openxmlformats.org/officeDocument/2006/relationships/hyperlink" Target="https://www.ncaresearch.org.uk/news/dr-president-british-association-dermatologists/" TargetMode="External"/><Relationship Id="rId135" Type="http://schemas.openxmlformats.org/officeDocument/2006/relationships/hyperlink" Target="https://imperial.tech/news/inventor/professor-reiko-tanaka/" TargetMode="External"/><Relationship Id="rId156" Type="http://schemas.openxmlformats.org/officeDocument/2006/relationships/hyperlink" Target="https://uk.linkedin.com/in/sandra-lawton-obe-queen-s-nurse-b292a730" TargetMode="External"/><Relationship Id="rId177" Type="http://schemas.openxmlformats.org/officeDocument/2006/relationships/hyperlink" Target="https://www.southampton.ac.uk/research/groups/population-health-sciences" TargetMode="External"/><Relationship Id="rId198" Type="http://schemas.openxmlformats.org/officeDocument/2006/relationships/hyperlink" Target="https://www.kcl.ac.uk/people/helen-brough" TargetMode="External"/><Relationship Id="rId202" Type="http://schemas.openxmlformats.org/officeDocument/2006/relationships/hyperlink" Target="https://childrensallergydoctors.com/about-us/our-team/" TargetMode="External"/><Relationship Id="rId223" Type="http://schemas.openxmlformats.org/officeDocument/2006/relationships/hyperlink" Target="https://www.tcd.ie/research/profiles/?profile=barrym" TargetMode="External"/><Relationship Id="rId244" Type="http://schemas.openxmlformats.org/officeDocument/2006/relationships/hyperlink" Target="https://www.linkedin.com/in/mark-turner-8901761a5/" TargetMode="External"/><Relationship Id="rId18" Type="http://schemas.openxmlformats.org/officeDocument/2006/relationships/hyperlink" Target="https://profiles.ucl.ac.uk/1170-veronica-kinsler/about" TargetMode="External"/><Relationship Id="rId39" Type="http://schemas.openxmlformats.org/officeDocument/2006/relationships/hyperlink" Target="https://www.drsarahwakelin.co.uk/ewExternalFiles/SW%20Medico-legal%20CV_2.pdf" TargetMode="External"/><Relationship Id="rId265" Type="http://schemas.openxmlformats.org/officeDocument/2006/relationships/hyperlink" Target="https://www.collegesidekick.com/study-docs/1369602" TargetMode="External"/><Relationship Id="rId50" Type="http://schemas.openxmlformats.org/officeDocument/2006/relationships/hyperlink" Target="https://www.bristol.ac.uk/people/person/Matthew-Ridd-8276fd16-a4f9-4100-8fcf-56f69521128a/" TargetMode="External"/><Relationship Id="rId104" Type="http://schemas.openxmlformats.org/officeDocument/2006/relationships/hyperlink" Target="https://www.researchgate.net/profile/George-Millington" TargetMode="External"/><Relationship Id="rId125" Type="http://schemas.openxmlformats.org/officeDocument/2006/relationships/hyperlink" Target="https://www.southampton.ac.uk/research/groups/big-data-in-health-group" TargetMode="External"/><Relationship Id="rId146" Type="http://schemas.openxmlformats.org/officeDocument/2006/relationships/hyperlink" Target="https://www.sheffield.ac.uk/smph/people/clinical-medicine/simon-g-danby" TargetMode="External"/><Relationship Id="rId167" Type="http://schemas.openxmlformats.org/officeDocument/2006/relationships/hyperlink" Target="https://www.rdm.ox.ac.uk/people/graham-ogg" TargetMode="External"/><Relationship Id="rId188" Type="http://schemas.openxmlformats.org/officeDocument/2006/relationships/hyperlink" Target="https://research.manchester.ac.uk/en/persons/peter.arkwright" TargetMode="External"/><Relationship Id="rId71" Type="http://schemas.openxmlformats.org/officeDocument/2006/relationships/hyperlink" Target="https://research.manchester.ac.uk/en/persons/amy.foulkes" TargetMode="External"/><Relationship Id="rId92" Type="http://schemas.openxmlformats.org/officeDocument/2006/relationships/hyperlink" Target="https://www.gla.ac.uk/schools/medicine/staff/index.html/staffcontact/person/4eddefe78692" TargetMode="External"/><Relationship Id="rId213" Type="http://schemas.openxmlformats.org/officeDocument/2006/relationships/hyperlink" Target="https://www.linkedin.com/in/helen-brough-107b8038/details/experience/" TargetMode="External"/><Relationship Id="rId234" Type="http://schemas.openxmlformats.org/officeDocument/2006/relationships/hyperlink" Target="https://www.dermareading.co.uk/dr-antonia-lloyd-lavery" TargetMode="External"/><Relationship Id="rId2" Type="http://schemas.openxmlformats.org/officeDocument/2006/relationships/hyperlink" Target="https://www.linkedin.com/in/nick-levell-mbe-6983b6207/details/experience/" TargetMode="External"/><Relationship Id="rId29" Type="http://schemas.openxmlformats.org/officeDocument/2006/relationships/hyperlink" Target="https://www.researchgate.net/profile/Tess-Mcpherson" TargetMode="External"/><Relationship Id="rId255" Type="http://schemas.openxmlformats.org/officeDocument/2006/relationships/hyperlink" Target="https://www.collegesidekick.com/study-docs/1369602" TargetMode="External"/><Relationship Id="rId276" Type="http://schemas.openxmlformats.org/officeDocument/2006/relationships/hyperlink" Target="https://www.linkedin.com/in/aaron-hughes-443477177/" TargetMode="External"/><Relationship Id="rId40" Type="http://schemas.openxmlformats.org/officeDocument/2006/relationships/hyperlink" Target="https://www.linkedin.com/in/sarah-wakelin-2930a913/?originalSubdomain=uk" TargetMode="External"/><Relationship Id="rId115" Type="http://schemas.openxmlformats.org/officeDocument/2006/relationships/hyperlink" Target="https://sciforschenonline.org/journals/clinical-cosmetic-dermatology/martin-steinhoff.php" TargetMode="External"/><Relationship Id="rId136" Type="http://schemas.openxmlformats.org/officeDocument/2006/relationships/hyperlink" Target="https://profiles.imperial.ac.uk/r.tanaka" TargetMode="External"/><Relationship Id="rId157" Type="http://schemas.openxmlformats.org/officeDocument/2006/relationships/hyperlink" Target="https://uk.linkedin.com/in/sandra-lawton-obe-queen-s-nurse-b292a730" TargetMode="External"/><Relationship Id="rId178" Type="http://schemas.openxmlformats.org/officeDocument/2006/relationships/hyperlink" Target="https://www.southampton.ac.uk/research/institutes-centres/primary-care/our-people" TargetMode="External"/><Relationship Id="rId61" Type="http://schemas.openxmlformats.org/officeDocument/2006/relationships/hyperlink" Target="https://www.bristol.ac.uk/people/person/Matthew-Ridd-8276fd16-a4f9-4100-8fcf-56f69521128a/" TargetMode="External"/><Relationship Id="rId82" Type="http://schemas.openxmlformats.org/officeDocument/2006/relationships/hyperlink" Target="https://www.circlehealthgroup.co.uk/consultants/susannah-eve-baron" TargetMode="External"/><Relationship Id="rId199" Type="http://schemas.openxmlformats.org/officeDocument/2006/relationships/hyperlink" Target="https://www.topdoctors.co.uk/doctor/helen-brough" TargetMode="External"/><Relationship Id="rId203" Type="http://schemas.openxmlformats.org/officeDocument/2006/relationships/hyperlink" Target="https://www.kcl.ac.uk/people/helen-brough" TargetMode="External"/><Relationship Id="rId19" Type="http://schemas.openxmlformats.org/officeDocument/2006/relationships/hyperlink" Target="https://uk.linkedin.com/in/veronica-k-9b6ba2222" TargetMode="External"/><Relationship Id="rId224" Type="http://schemas.openxmlformats.org/officeDocument/2006/relationships/hyperlink" Target="https://www.tcd.ie/research/profiles/?profile=barrym" TargetMode="External"/><Relationship Id="rId245" Type="http://schemas.openxmlformats.org/officeDocument/2006/relationships/hyperlink" Target="https://www.collegesidekick.com/study-docs/1369602" TargetMode="External"/><Relationship Id="rId266" Type="http://schemas.openxmlformats.org/officeDocument/2006/relationships/hyperlink" Target="https://www.collegesidekick.com/study-docs/1369602" TargetMode="External"/><Relationship Id="rId30" Type="http://schemas.openxmlformats.org/officeDocument/2006/relationships/hyperlink" Target="https://www.imperial.nhs.uk/consultant-directory/sarah-wakelin" TargetMode="External"/><Relationship Id="rId105" Type="http://schemas.openxmlformats.org/officeDocument/2006/relationships/hyperlink" Target="https://www.nottingham.ac.uk/eco/meet-the-team.aspx" TargetMode="External"/><Relationship Id="rId126" Type="http://schemas.openxmlformats.org/officeDocument/2006/relationships/hyperlink" Target="https://www.southampton.ac.uk/people/5x6d2n/professor-miriam-santer" TargetMode="External"/><Relationship Id="rId147" Type="http://schemas.openxmlformats.org/officeDocument/2006/relationships/hyperlink" Target="https://www.linkedin.com/in/simon-danby-408169124/details/experience/" TargetMode="External"/><Relationship Id="rId168" Type="http://schemas.openxmlformats.org/officeDocument/2006/relationships/hyperlink" Target="https://www.chch.ox.ac.uk/people/professor-graham-ogg" TargetMode="External"/><Relationship Id="rId51" Type="http://schemas.openxmlformats.org/officeDocument/2006/relationships/hyperlink" Target="https://orcid.org/0000-0002-7954-8823" TargetMode="External"/><Relationship Id="rId72" Type="http://schemas.openxmlformats.org/officeDocument/2006/relationships/hyperlink" Target="https://discovery.dundee.ac.uk/ws/portalfiles/portal/18185773/BJD_commentary_Foulkes_and_Brown_18Apr17.pdf" TargetMode="External"/><Relationship Id="rId93" Type="http://schemas.openxmlformats.org/officeDocument/2006/relationships/hyperlink" Target="https://www.linkedin.com/in/paula-beattie-bb063bb0/details/experience/" TargetMode="External"/><Relationship Id="rId189" Type="http://schemas.openxmlformats.org/officeDocument/2006/relationships/hyperlink" Target="https://research.manchester.ac.uk/en/persons/peter.arkwright" TargetMode="External"/><Relationship Id="rId3" Type="http://schemas.openxmlformats.org/officeDocument/2006/relationships/hyperlink" Target="https://www.linkedin.com/in/nick-levell-mbe-6983b6207/details/experience/" TargetMode="External"/><Relationship Id="rId214" Type="http://schemas.openxmlformats.org/officeDocument/2006/relationships/hyperlink" Target="https://www.southampton.ac.uk/medicine/alumni/our_alumni/helen_brough.page" TargetMode="External"/><Relationship Id="rId235" Type="http://schemas.openxmlformats.org/officeDocument/2006/relationships/hyperlink" Target="https://www.zapped.org.uk/dr-antonia-lloyd-lavery.html" TargetMode="External"/><Relationship Id="rId256" Type="http://schemas.openxmlformats.org/officeDocument/2006/relationships/hyperlink" Target="https://www.collegesidekick.com/study-docs/1369602" TargetMode="External"/><Relationship Id="rId277" Type="http://schemas.openxmlformats.org/officeDocument/2006/relationships/hyperlink" Target="https://haniffalab.com/team/bayanne-olabi.html" TargetMode="External"/><Relationship Id="rId116" Type="http://schemas.openxmlformats.org/officeDocument/2006/relationships/hyperlink" Target="https://sciforschenonline.org/journals/clinical-cosmetic-dermatology/martin-steinhoff.php" TargetMode="External"/><Relationship Id="rId137" Type="http://schemas.openxmlformats.org/officeDocument/2006/relationships/hyperlink" Target="https://profiles.imperial.ac.uk/r.tanaka" TargetMode="External"/><Relationship Id="rId158" Type="http://schemas.openxmlformats.org/officeDocument/2006/relationships/hyperlink" Target="https://uk.linkedin.com/in/sandra-lawton-obe-queen-s-nurse-b292a730" TargetMode="External"/><Relationship Id="rId20" Type="http://schemas.openxmlformats.org/officeDocument/2006/relationships/hyperlink" Target="https://uk.linkedin.com/in/veronica-k-9b6ba2222" TargetMode="External"/><Relationship Id="rId41" Type="http://schemas.openxmlformats.org/officeDocument/2006/relationships/hyperlink" Target="https://www.linkedin.com/in/sarah-wakelin-2930a913/?originalSubdomain=uk" TargetMode="External"/><Relationship Id="rId62" Type="http://schemas.openxmlformats.org/officeDocument/2006/relationships/hyperlink" Target="https://www.kch.nhs.uk/services/consultants-a-to-z/dr-sarah-walsh/" TargetMode="External"/><Relationship Id="rId83" Type="http://schemas.openxmlformats.org/officeDocument/2006/relationships/hyperlink" Target="https://www.kcl.ac.uk/research/paediatric-population-based-dermatology-research" TargetMode="External"/><Relationship Id="rId179" Type="http://schemas.openxmlformats.org/officeDocument/2006/relationships/hyperlink" Target="https://www.southampton.ac.uk/research/institutes-centres/southampton-health-technology-assessments-centre/people" TargetMode="External"/><Relationship Id="rId190" Type="http://schemas.openxmlformats.org/officeDocument/2006/relationships/hyperlink" Target="https://research.manchester.ac.uk/en/persons/peter.arkwright" TargetMode="External"/><Relationship Id="rId204" Type="http://schemas.openxmlformats.org/officeDocument/2006/relationships/hyperlink" Target="https://www.kcl.ac.uk/people/helen-brough" TargetMode="External"/><Relationship Id="rId225" Type="http://schemas.openxmlformats.org/officeDocument/2006/relationships/hyperlink" Target="https://www.ncpe.ie/about/" TargetMode="External"/><Relationship Id="rId246" Type="http://schemas.openxmlformats.org/officeDocument/2006/relationships/hyperlink" Target="https://www.collegesidekick.com/study-docs/1369602" TargetMode="External"/><Relationship Id="rId267" Type="http://schemas.openxmlformats.org/officeDocument/2006/relationships/hyperlink" Target="https://www.collegesidekick.com/study-docs/1369602" TargetMode="External"/><Relationship Id="rId106" Type="http://schemas.openxmlformats.org/officeDocument/2006/relationships/hyperlink" Target="https://qa.linkedin.com/in/martin-steinhoff-md-phd-4961a019" TargetMode="External"/><Relationship Id="rId127" Type="http://schemas.openxmlformats.org/officeDocument/2006/relationships/hyperlink" Target="https://www.linkedin.com/in/miriam-santer-22941777/" TargetMode="External"/><Relationship Id="rId10" Type="http://schemas.openxmlformats.org/officeDocument/2006/relationships/hyperlink" Target="https://www.linkedin.com/in/nick-levell-mbe-6983b6207/details/experience/" TargetMode="External"/><Relationship Id="rId31" Type="http://schemas.openxmlformats.org/officeDocument/2006/relationships/hyperlink" Target="https://www.imperial.nhs.uk/private-care/consultants/profile?person=Sarah%20Wakelin" TargetMode="External"/><Relationship Id="rId52" Type="http://schemas.openxmlformats.org/officeDocument/2006/relationships/hyperlink" Target="https://www.linkedin.com/in/matthew-ridd-2a279924/" TargetMode="External"/><Relationship Id="rId73" Type="http://schemas.openxmlformats.org/officeDocument/2006/relationships/hyperlink" Target="https://badannualmeeting.co.uk/wp-content/uploads/2022/04/BAD-FINAL-PROGRAMME-2021.pdf" TargetMode="External"/><Relationship Id="rId94" Type="http://schemas.openxmlformats.org/officeDocument/2006/relationships/hyperlink" Target="https://www.linkedin.com/in/paula-beattie-bb063bb0/details/experience/" TargetMode="External"/><Relationship Id="rId148" Type="http://schemas.openxmlformats.org/officeDocument/2006/relationships/hyperlink" Target="https://www.linkedin.com/in/simon-danby-408169124/details/experience/" TargetMode="External"/><Relationship Id="rId169" Type="http://schemas.openxmlformats.org/officeDocument/2006/relationships/hyperlink" Target="https://www.ouh.nhs.uk/services/departments/allergy/" TargetMode="External"/><Relationship Id="rId4" Type="http://schemas.openxmlformats.org/officeDocument/2006/relationships/hyperlink" Target="https://www.linkedin.com/in/nick-levell-mbe-6983b6207/details/experience/" TargetMode="External"/><Relationship Id="rId180" Type="http://schemas.openxmlformats.org/officeDocument/2006/relationships/hyperlink" Target="https://www.southampton.ac.uk/people/62drkn/professor-tracey-sach" TargetMode="External"/><Relationship Id="rId215" Type="http://schemas.openxmlformats.org/officeDocument/2006/relationships/hyperlink" Target="https://www.nottingham.ac.uk/research/groups/cebd/about-us/people/laura.howells1" TargetMode="External"/><Relationship Id="rId236" Type="http://schemas.openxmlformats.org/officeDocument/2006/relationships/hyperlink" Target="https://www.topdoctors.co.uk/doctor/antonia-lloyd-lavery" TargetMode="External"/><Relationship Id="rId257" Type="http://schemas.openxmlformats.org/officeDocument/2006/relationships/hyperlink" Target="https://www.collegesidekick.com/study-docs/1369602" TargetMode="External"/><Relationship Id="rId278" Type="http://schemas.openxmlformats.org/officeDocument/2006/relationships/hyperlink" Target="https://orcid.org/0000-0002-4786-7838" TargetMode="External"/><Relationship Id="rId42" Type="http://schemas.openxmlformats.org/officeDocument/2006/relationships/hyperlink" Target="https://archive.bmh.manchester.ac.uk/dermatology/" TargetMode="External"/><Relationship Id="rId84" Type="http://schemas.openxmlformats.org/officeDocument/2006/relationships/hyperlink" Target="https://www.kcl.ac.uk/people/susannah-baron" TargetMode="External"/><Relationship Id="rId138" Type="http://schemas.openxmlformats.org/officeDocument/2006/relationships/hyperlink" Target="https://www.linkedin.com/in/reiko-tanaka-7130b018/" TargetMode="External"/><Relationship Id="rId191" Type="http://schemas.openxmlformats.org/officeDocument/2006/relationships/hyperlink" Target="https://mft.nhs.uk/rmch/consultants/dr-peter-arkwright/" TargetMode="External"/><Relationship Id="rId205" Type="http://schemas.openxmlformats.org/officeDocument/2006/relationships/hyperlink" Target="https://www.kcl.ac.uk/people/helen-brough" TargetMode="External"/><Relationship Id="rId247" Type="http://schemas.openxmlformats.org/officeDocument/2006/relationships/hyperlink" Target="https://www.collegesidekick.com/study-docs/1369602" TargetMode="External"/><Relationship Id="rId107" Type="http://schemas.openxmlformats.org/officeDocument/2006/relationships/hyperlink" Target="https://qa.linkedin.com/in/martin-steinhoff-md-phd-4961a019" TargetMode="External"/><Relationship Id="rId11" Type="http://schemas.openxmlformats.org/officeDocument/2006/relationships/hyperlink" Target="https://www.linkedin.com/in/nick-levell-mbe-6983b6207/details/experience/" TargetMode="External"/><Relationship Id="rId53" Type="http://schemas.openxmlformats.org/officeDocument/2006/relationships/hyperlink" Target="https://orcid.org/0000-0002-7954-8823" TargetMode="External"/><Relationship Id="rId149" Type="http://schemas.openxmlformats.org/officeDocument/2006/relationships/hyperlink" Target="https://www.linkedin.com/in/simon-danby-408169124/details/experience/" TargetMode="External"/><Relationship Id="rId95" Type="http://schemas.openxmlformats.org/officeDocument/2006/relationships/hyperlink" Target="https://www.spirehealthcare.com/spire-norwich-hospital/treatments/skin-treatments/meet-our-consultant-dermatologists/" TargetMode="External"/><Relationship Id="rId160" Type="http://schemas.openxmlformats.org/officeDocument/2006/relationships/hyperlink" Target="https://uk.linkedin.com/in/sandra-lawton-obe-queen-s-nurse-b292a730" TargetMode="External"/><Relationship Id="rId216" Type="http://schemas.openxmlformats.org/officeDocument/2006/relationships/hyperlink" Target="https://www.nottingham.ac.uk/research/groups/cebd/about-us/people/laura.howells1" TargetMode="External"/><Relationship Id="rId258" Type="http://schemas.openxmlformats.org/officeDocument/2006/relationships/hyperlink" Target="https://www.collegesidekick.com/study-docs/1369602" TargetMode="External"/><Relationship Id="rId22" Type="http://schemas.openxmlformats.org/officeDocument/2006/relationships/hyperlink" Target="https://uk.linkedin.com/in/veronica-k-9b6ba2222" TargetMode="External"/><Relationship Id="rId64" Type="http://schemas.openxmlformats.org/officeDocument/2006/relationships/hyperlink" Target="https://www.dermatologyconsulting.co.uk/about/medical-providers/" TargetMode="External"/><Relationship Id="rId118" Type="http://schemas.openxmlformats.org/officeDocument/2006/relationships/hyperlink" Target="https://sciforschenonline.org/journals/clinical-cosmetic-dermatology/martin-steinhoff.php"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research-portal.uea.ac.uk/en/persons/tracey-sach" TargetMode="External"/><Relationship Id="rId21" Type="http://schemas.openxmlformats.org/officeDocument/2006/relationships/hyperlink" Target="https://www.finder.bupa.co.uk/Consultant/view/28501/dr_sarah_h_wakelin" TargetMode="External"/><Relationship Id="rId42" Type="http://schemas.openxmlformats.org/officeDocument/2006/relationships/hyperlink" Target="https://www.gosh.nhs.uk/our-people/staff-z/mary-glover/" TargetMode="External"/><Relationship Id="rId63" Type="http://schemas.openxmlformats.org/officeDocument/2006/relationships/hyperlink" Target="https://www.linkedin.com/in/paula-beattie-bb063bb0/details/education/" TargetMode="External"/><Relationship Id="rId84" Type="http://schemas.openxmlformats.org/officeDocument/2006/relationships/hyperlink" Target="https://www.southamptonbrc.nihr.ac.uk/our-people-all/miriam-santer" TargetMode="External"/><Relationship Id="rId138" Type="http://schemas.openxmlformats.org/officeDocument/2006/relationships/hyperlink" Target="https://www.nottingham.ac.uk/research/groups/cebd/about-us/people/laura.howells1" TargetMode="External"/><Relationship Id="rId159" Type="http://schemas.openxmlformats.org/officeDocument/2006/relationships/hyperlink" Target="https://www.linkedin.com/in/mark-turner-8901761a5/details/education/" TargetMode="External"/><Relationship Id="rId170" Type="http://schemas.openxmlformats.org/officeDocument/2006/relationships/hyperlink" Target="https://profiles.imperial.ac.uk/a.custovic/about" TargetMode="External"/><Relationship Id="rId107" Type="http://schemas.openxmlformats.org/officeDocument/2006/relationships/hyperlink" Target="https://www.thelondonskinandhairclinic.com/dermatologist-dr-padma-mohandas/" TargetMode="External"/><Relationship Id="rId11" Type="http://schemas.openxmlformats.org/officeDocument/2006/relationships/hyperlink" Target="https://www.finder.bupa.co.uk/Consultant/view/202069/dr_tess_mcpherson" TargetMode="External"/><Relationship Id="rId32" Type="http://schemas.openxmlformats.org/officeDocument/2006/relationships/hyperlink" Target="https://orcid.org/0000-0002-7954-8823" TargetMode="External"/><Relationship Id="rId53" Type="http://schemas.openxmlformats.org/officeDocument/2006/relationships/hyperlink" Target="https://www.topdoctors.co.uk/doctor/tamara-wang-griffiths" TargetMode="External"/><Relationship Id="rId74" Type="http://schemas.openxmlformats.org/officeDocument/2006/relationships/hyperlink" Target="https://www.hbku.edu.qa/en/staff/martin-steinhoff" TargetMode="External"/><Relationship Id="rId128" Type="http://schemas.openxmlformats.org/officeDocument/2006/relationships/hyperlink" Target="https://research.manchester.ac.uk/en/persons/peter.arkwright" TargetMode="External"/><Relationship Id="rId149" Type="http://schemas.openxmlformats.org/officeDocument/2006/relationships/hyperlink" Target="https://profiles.cardiff.ac.uk/staff/hughesoa" TargetMode="External"/><Relationship Id="rId5" Type="http://schemas.openxmlformats.org/officeDocument/2006/relationships/hyperlink" Target="https://www.nnuh.nhs.uk/people/nick-levell/" TargetMode="External"/><Relationship Id="rId95" Type="http://schemas.openxmlformats.org/officeDocument/2006/relationships/hyperlink" Target="https://www.researchgate.net/profile/Jui-Vyas" TargetMode="External"/><Relationship Id="rId160" Type="http://schemas.openxmlformats.org/officeDocument/2006/relationships/hyperlink" Target="https://profiles.imperial.ac.uk/a.custovic/about" TargetMode="External"/><Relationship Id="rId181" Type="http://schemas.openxmlformats.org/officeDocument/2006/relationships/hyperlink" Target="https://haniffalab.com/team/bayanne-olabi.html" TargetMode="External"/><Relationship Id="rId22" Type="http://schemas.openxmlformats.org/officeDocument/2006/relationships/hyperlink" Target="https://www.researchgate.net/profile/H-Hunter-2" TargetMode="External"/><Relationship Id="rId43" Type="http://schemas.openxmlformats.org/officeDocument/2006/relationships/hyperlink" Target="https://www.gosh.nhs.uk/our-people/staff-z/mary-glover/" TargetMode="External"/><Relationship Id="rId64" Type="http://schemas.openxmlformats.org/officeDocument/2006/relationships/hyperlink" Target="https://www.linkedin.com/in/paula-beattie-bb063bb0/details/education/" TargetMode="External"/><Relationship Id="rId118" Type="http://schemas.openxmlformats.org/officeDocument/2006/relationships/hyperlink" Target="https://research-portal.uea.ac.uk/en/persons/tracey-sach" TargetMode="External"/><Relationship Id="rId139" Type="http://schemas.openxmlformats.org/officeDocument/2006/relationships/hyperlink" Target="https://www.linkedin.com/in/laviniapaternoster/details/experience/" TargetMode="External"/><Relationship Id="rId85" Type="http://schemas.openxmlformats.org/officeDocument/2006/relationships/hyperlink" Target="https://www.southamptonbrc.nihr.ac.uk/our-people-all/miriam-santer" TargetMode="External"/><Relationship Id="rId150" Type="http://schemas.openxmlformats.org/officeDocument/2006/relationships/hyperlink" Target="https://www.topdoctors.co.uk/doctor/antonia-lloyd-lavery" TargetMode="External"/><Relationship Id="rId171" Type="http://schemas.openxmlformats.org/officeDocument/2006/relationships/hyperlink" Target="https://profiles.imperial.ac.uk/a.custovic/about" TargetMode="External"/><Relationship Id="rId12" Type="http://schemas.openxmlformats.org/officeDocument/2006/relationships/hyperlink" Target="https://www.ouh.nhs.uk/privatehealthcare/services/medicine-rehab-cardiac/dermatology/consultants.aspx" TargetMode="External"/><Relationship Id="rId33" Type="http://schemas.openxmlformats.org/officeDocument/2006/relationships/hyperlink" Target="https://orcid.org/0000-0002-7954-8823" TargetMode="External"/><Relationship Id="rId108" Type="http://schemas.openxmlformats.org/officeDocument/2006/relationships/hyperlink" Target="https://www.thelondonskinandhairclinic.com/dermatologist-dr-padma-mohandas/" TargetMode="External"/><Relationship Id="rId129" Type="http://schemas.openxmlformats.org/officeDocument/2006/relationships/hyperlink" Target="https://research.manchester.ac.uk/en/persons/peter.arkwright" TargetMode="External"/><Relationship Id="rId54" Type="http://schemas.openxmlformats.org/officeDocument/2006/relationships/hyperlink" Target="https://www.topdoctors.co.uk/doctor/tamara-wang-griffiths" TargetMode="External"/><Relationship Id="rId75" Type="http://schemas.openxmlformats.org/officeDocument/2006/relationships/hyperlink" Target="https://scitemed.com/Press/131/Welcome-Prof--Martin-Steinhoff-as-Editor-in-Chief-in-Archives-of-Clinical-Dermatology" TargetMode="External"/><Relationship Id="rId96" Type="http://schemas.openxmlformats.org/officeDocument/2006/relationships/hyperlink" Target="https://www.researchgate.net/profile/Jui-Vyas" TargetMode="External"/><Relationship Id="rId140" Type="http://schemas.openxmlformats.org/officeDocument/2006/relationships/hyperlink" Target="https://www.linkedin.com/in/laviniapaternoster/details/experience/" TargetMode="External"/><Relationship Id="rId161" Type="http://schemas.openxmlformats.org/officeDocument/2006/relationships/hyperlink" Target="https://profiles.imperial.ac.uk/a.custovic/about" TargetMode="External"/><Relationship Id="rId182" Type="http://schemas.openxmlformats.org/officeDocument/2006/relationships/hyperlink" Target="https://haniffalab.com/team/bayanne-olabi.html" TargetMode="External"/><Relationship Id="rId6" Type="http://schemas.openxmlformats.org/officeDocument/2006/relationships/hyperlink" Target="https://www.gosh.nhs.uk/our-people/staff-z/veronica-kinsler-ma-mb-bchir-frcpch-phd/" TargetMode="External"/><Relationship Id="rId23" Type="http://schemas.openxmlformats.org/officeDocument/2006/relationships/hyperlink" Target="https://www.researchgate.net/profile/H-Hunter-2" TargetMode="External"/><Relationship Id="rId119" Type="http://schemas.openxmlformats.org/officeDocument/2006/relationships/hyperlink" Target="https://research-portal.uea.ac.uk/en/persons/tracey-sach" TargetMode="External"/><Relationship Id="rId44" Type="http://schemas.openxmlformats.org/officeDocument/2006/relationships/hyperlink" Target="https://www.gosh.nhs.uk/our-people/staff-z/mary-glover/" TargetMode="External"/><Relationship Id="rId65" Type="http://schemas.openxmlformats.org/officeDocument/2006/relationships/hyperlink" Target="https://www.spirehealthcare.com/consultant-profiles/dr-george-millington-c4028927/" TargetMode="External"/><Relationship Id="rId86" Type="http://schemas.openxmlformats.org/officeDocument/2006/relationships/hyperlink" Target="https://www.southamptonbrc.nihr.ac.uk/our-people-all/miriam-santer" TargetMode="External"/><Relationship Id="rId130" Type="http://schemas.openxmlformats.org/officeDocument/2006/relationships/hyperlink" Target="https://www.linkedin.com/in/helen-brough-107b8038/details/education/" TargetMode="External"/><Relationship Id="rId151" Type="http://schemas.openxmlformats.org/officeDocument/2006/relationships/hyperlink" Target="https://www.topdoctors.co.uk/doctor/antonia-lloyd-lavery" TargetMode="External"/><Relationship Id="rId172" Type="http://schemas.openxmlformats.org/officeDocument/2006/relationships/hyperlink" Target="https://www.linkedin.com/in/markchakravarty/details/education/" TargetMode="External"/><Relationship Id="rId13" Type="http://schemas.openxmlformats.org/officeDocument/2006/relationships/hyperlink" Target="https://www.ouh.nhs.uk/privatehealthcare/services/medicine-rehab-cardiac/dermatology/consultants.aspx" TargetMode="External"/><Relationship Id="rId18" Type="http://schemas.openxmlformats.org/officeDocument/2006/relationships/hyperlink" Target="https://www.finder.bupa.co.uk/Consultant/view/28501/dr_sarah_h_wakelin" TargetMode="External"/><Relationship Id="rId39" Type="http://schemas.openxmlformats.org/officeDocument/2006/relationships/hyperlink" Target="https://www.emedevents.com/speaker-profile/celia-moss" TargetMode="External"/><Relationship Id="rId109" Type="http://schemas.openxmlformats.org/officeDocument/2006/relationships/hyperlink" Target="https://www.thelondonskinandhairclinic.com/dermatologist-dr-padma-mohandas/" TargetMode="External"/><Relationship Id="rId34" Type="http://schemas.openxmlformats.org/officeDocument/2006/relationships/hyperlink" Target="https://www.dermatologyconsulting.co.uk/about/medical-providers/" TargetMode="External"/><Relationship Id="rId50" Type="http://schemas.openxmlformats.org/officeDocument/2006/relationships/hyperlink" Target="https://www.gmc-uk.org/doctors/6101623" TargetMode="External"/><Relationship Id="rId55" Type="http://schemas.openxmlformats.org/officeDocument/2006/relationships/hyperlink" Target="https://www.linkedin.com/in/susannah-baron-frcp-20a8b13a/?originalSubdomain=uk" TargetMode="External"/><Relationship Id="rId76" Type="http://schemas.openxmlformats.org/officeDocument/2006/relationships/hyperlink" Target="https://www.hbku.edu.qa/en/staff/martin-steinhoff" TargetMode="External"/><Relationship Id="rId97" Type="http://schemas.openxmlformats.org/officeDocument/2006/relationships/hyperlink" Target="https://www.researchgate.net/profile/Jui-Vyas" TargetMode="External"/><Relationship Id="rId104" Type="http://schemas.openxmlformats.org/officeDocument/2006/relationships/hyperlink" Target="https://www.chch.ox.ac.uk/people/professor-graham-ogg" TargetMode="External"/><Relationship Id="rId120" Type="http://schemas.openxmlformats.org/officeDocument/2006/relationships/hyperlink" Target="https://research-portal.uea.ac.uk/en/persons/tracey-sach" TargetMode="External"/><Relationship Id="rId125" Type="http://schemas.openxmlformats.org/officeDocument/2006/relationships/hyperlink" Target="https://research.manchester.ac.uk/en/persons/peter.arkwright" TargetMode="External"/><Relationship Id="rId141" Type="http://schemas.openxmlformats.org/officeDocument/2006/relationships/hyperlink" Target="https://orcid.org/0000-0003-2514-0889" TargetMode="External"/><Relationship Id="rId146" Type="http://schemas.openxmlformats.org/officeDocument/2006/relationships/hyperlink" Target="https://www.uhb.nhs.uk/get-in-touch/consultants-directory/?person=542536" TargetMode="External"/><Relationship Id="rId167" Type="http://schemas.openxmlformats.org/officeDocument/2006/relationships/hyperlink" Target="https://www.collegesidekick.com/study-docs/1369602" TargetMode="External"/><Relationship Id="rId7" Type="http://schemas.openxmlformats.org/officeDocument/2006/relationships/hyperlink" Target="https://uk.linkedin.com/in/veronica-k-9b6ba2222" TargetMode="External"/><Relationship Id="rId71" Type="http://schemas.openxmlformats.org/officeDocument/2006/relationships/hyperlink" Target="https://www.linkedin.com/in/dr-george-millington-50a74a14/details/education/" TargetMode="External"/><Relationship Id="rId92" Type="http://schemas.openxmlformats.org/officeDocument/2006/relationships/hyperlink" Target="https://www.linkedin.com/in/sandra-lawton-obe-queen-s-nurse-b292a730/" TargetMode="External"/><Relationship Id="rId162" Type="http://schemas.openxmlformats.org/officeDocument/2006/relationships/hyperlink" Target="https://www.collegesidekick.com/study-docs/1369602" TargetMode="External"/><Relationship Id="rId183" Type="http://schemas.openxmlformats.org/officeDocument/2006/relationships/hyperlink" Target="https://haniffalab.com/team/bayanne-olabi.html" TargetMode="External"/><Relationship Id="rId2" Type="http://schemas.openxmlformats.org/officeDocument/2006/relationships/hyperlink" Target="https://www.nnuh.nhs.uk/people/nick-levell/" TargetMode="External"/><Relationship Id="rId29" Type="http://schemas.openxmlformats.org/officeDocument/2006/relationships/hyperlink" Target="https://www.bristol.ac.uk/people/person/Matthew-Ridd-8276fd16-a4f9-4100-8fcf-56f69521128a/" TargetMode="External"/><Relationship Id="rId24" Type="http://schemas.openxmlformats.org/officeDocument/2006/relationships/hyperlink" Target="https://www.researchgate.net/profile/H-Hunter-2" TargetMode="External"/><Relationship Id="rId40" Type="http://schemas.openxmlformats.org/officeDocument/2006/relationships/hyperlink" Target="https://www.ichthyosis.org.uk/faqs/professor-celia-moss-obe" TargetMode="External"/><Relationship Id="rId45" Type="http://schemas.openxmlformats.org/officeDocument/2006/relationships/hyperlink" Target="https://www.gmc-uk.org/doctors/2651958" TargetMode="External"/><Relationship Id="rId66" Type="http://schemas.openxmlformats.org/officeDocument/2006/relationships/hyperlink" Target="https://www.linkedin.com/in/dr-george-millington-50a74a14/details/education/" TargetMode="External"/><Relationship Id="rId87" Type="http://schemas.openxmlformats.org/officeDocument/2006/relationships/hyperlink" Target="https://www.southamptonbrc.nihr.ac.uk/our-people-all/miriam-santer" TargetMode="External"/><Relationship Id="rId110" Type="http://schemas.openxmlformats.org/officeDocument/2006/relationships/hyperlink" Target="https://www.thelondonskinandhairclinic.com/dermatologist-dr-padma-mohandas/" TargetMode="External"/><Relationship Id="rId115" Type="http://schemas.openxmlformats.org/officeDocument/2006/relationships/hyperlink" Target="https://www.thelondonskinandhairclinic.com/dermatologist-dr-padma-mohandas/" TargetMode="External"/><Relationship Id="rId131" Type="http://schemas.openxmlformats.org/officeDocument/2006/relationships/hyperlink" Target="https://www.topdoctors.co.uk/doctor/helen-brough" TargetMode="External"/><Relationship Id="rId136" Type="http://schemas.openxmlformats.org/officeDocument/2006/relationships/hyperlink" Target="https://www.nottingham.ac.uk/research/groups/cebd/about-us/people/laura.howells1" TargetMode="External"/><Relationship Id="rId157" Type="http://schemas.openxmlformats.org/officeDocument/2006/relationships/hyperlink" Target="https://www.linkedin.com/in/mark-turner-8901761a5/details/education/" TargetMode="External"/><Relationship Id="rId178" Type="http://schemas.openxmlformats.org/officeDocument/2006/relationships/hyperlink" Target="https://eczemaclinic.uk/pages/dr-aaron-hughes" TargetMode="External"/><Relationship Id="rId61" Type="http://schemas.openxmlformats.org/officeDocument/2006/relationships/hyperlink" Target="https://www.linkedin.com/in/paula-beattie-bb063bb0/details/education/" TargetMode="External"/><Relationship Id="rId82" Type="http://schemas.openxmlformats.org/officeDocument/2006/relationships/hyperlink" Target="https://www.bsmd.org.uk/team/dr-jenny-hughes" TargetMode="External"/><Relationship Id="rId152" Type="http://schemas.openxmlformats.org/officeDocument/2006/relationships/hyperlink" Target="https://www.topdoctors.co.uk/doctor/antonia-lloyd-lavery" TargetMode="External"/><Relationship Id="rId173" Type="http://schemas.openxmlformats.org/officeDocument/2006/relationships/hyperlink" Target="https://www.linkedin.com/in/markchakravarty/details/education/" TargetMode="External"/><Relationship Id="rId19" Type="http://schemas.openxmlformats.org/officeDocument/2006/relationships/hyperlink" Target="https://www.finder.bupa.co.uk/Consultant/view/28501/dr_sarah_h_wakelin" TargetMode="External"/><Relationship Id="rId14" Type="http://schemas.openxmlformats.org/officeDocument/2006/relationships/hyperlink" Target="https://www.finder.bupa.co.uk/Consultant/view/202069/dr_tess_mcpherson" TargetMode="External"/><Relationship Id="rId30" Type="http://schemas.openxmlformats.org/officeDocument/2006/relationships/hyperlink" Target="https://www.bristol.ac.uk/people/person/Matthew-Ridd-8276fd16-a4f9-4100-8fcf-56f69521128a/" TargetMode="External"/><Relationship Id="rId35" Type="http://schemas.openxmlformats.org/officeDocument/2006/relationships/hyperlink" Target="https://www.dermatologyconsulting.co.uk/about/medical-providers/" TargetMode="External"/><Relationship Id="rId56" Type="http://schemas.openxmlformats.org/officeDocument/2006/relationships/hyperlink" Target="https://www.finder.bupa.co.uk/Consultant/view/83187/dr_susannah_baron" TargetMode="External"/><Relationship Id="rId77" Type="http://schemas.openxmlformats.org/officeDocument/2006/relationships/hyperlink" Target="https://www.hbku.edu.qa/en/staff/martin-steinhoff" TargetMode="External"/><Relationship Id="rId100" Type="http://schemas.openxmlformats.org/officeDocument/2006/relationships/hyperlink" Target="https://www.gmc-uk.org/doctors/5206616" TargetMode="External"/><Relationship Id="rId105" Type="http://schemas.openxmlformats.org/officeDocument/2006/relationships/hyperlink" Target="https://www.linkedin.com/in/graham-ogg-81814a36" TargetMode="External"/><Relationship Id="rId126" Type="http://schemas.openxmlformats.org/officeDocument/2006/relationships/hyperlink" Target="https://research.manchester.ac.uk/en/persons/peter.arkwright" TargetMode="External"/><Relationship Id="rId147" Type="http://schemas.openxmlformats.org/officeDocument/2006/relationships/hyperlink" Target="https://profiles.cardiff.ac.uk/staff/hughesoa" TargetMode="External"/><Relationship Id="rId168" Type="http://schemas.openxmlformats.org/officeDocument/2006/relationships/hyperlink" Target="https://profiles.imperial.ac.uk/a.custovic/about" TargetMode="External"/><Relationship Id="rId8" Type="http://schemas.openxmlformats.org/officeDocument/2006/relationships/hyperlink" Target="https://www.crick.ac.uk/research/find-a-researcher/veronica-kinsler" TargetMode="External"/><Relationship Id="rId51" Type="http://schemas.openxmlformats.org/officeDocument/2006/relationships/hyperlink" Target="https://www.spirehealthcare.com/consultant-profiles/dr-tamara-griffiths-c4664857/" TargetMode="External"/><Relationship Id="rId72" Type="http://schemas.openxmlformats.org/officeDocument/2006/relationships/hyperlink" Target="https://www.nottingham.ac.uk/research/groups/cebd/documents/patientscarers/cebd-patient-panel-newsletter-5-final-version.pdf" TargetMode="External"/><Relationship Id="rId93" Type="http://schemas.openxmlformats.org/officeDocument/2006/relationships/hyperlink" Target="https://www.linkedin.com/in/sandra-lawton-obe-queen-s-nurse-b292a730/" TargetMode="External"/><Relationship Id="rId98" Type="http://schemas.openxmlformats.org/officeDocument/2006/relationships/hyperlink" Target="https://www.researchgate.net/profile/Jui-Vyas" TargetMode="External"/><Relationship Id="rId121" Type="http://schemas.openxmlformats.org/officeDocument/2006/relationships/hyperlink" Target="https://research-portal.uea.ac.uk/en/persons/tracey-sach" TargetMode="External"/><Relationship Id="rId142" Type="http://schemas.openxmlformats.org/officeDocument/2006/relationships/hyperlink" Target="https://www.ncpe.ie/about/" TargetMode="External"/><Relationship Id="rId163" Type="http://schemas.openxmlformats.org/officeDocument/2006/relationships/hyperlink" Target="https://www.collegesidekick.com/study-docs/1369602" TargetMode="External"/><Relationship Id="rId184" Type="http://schemas.openxmlformats.org/officeDocument/2006/relationships/hyperlink" Target="https://www.gmc-uk.org/doctors/7264617" TargetMode="External"/><Relationship Id="rId3" Type="http://schemas.openxmlformats.org/officeDocument/2006/relationships/hyperlink" Target="https://www.nnuh.nhs.uk/people/nick-levell/" TargetMode="External"/><Relationship Id="rId25" Type="http://schemas.openxmlformats.org/officeDocument/2006/relationships/hyperlink" Target="https://www.gmc-uk.org/doctors/6028975" TargetMode="External"/><Relationship Id="rId46" Type="http://schemas.openxmlformats.org/officeDocument/2006/relationships/hyperlink" Target="https://research.manchester.ac.uk/en/persons/amy.foulkes" TargetMode="External"/><Relationship Id="rId67" Type="http://schemas.openxmlformats.org/officeDocument/2006/relationships/hyperlink" Target="https://www.linkedin.com/in/dr-george-millington-50a74a14/details/experience/" TargetMode="External"/><Relationship Id="rId116" Type="http://schemas.openxmlformats.org/officeDocument/2006/relationships/hyperlink" Target="https://research-portal.uea.ac.uk/en/persons/tracey-sach" TargetMode="External"/><Relationship Id="rId137" Type="http://schemas.openxmlformats.org/officeDocument/2006/relationships/hyperlink" Target="https://www.nottingham.ac.uk/research/groups/cebd/about-us/people/laura.howells1" TargetMode="External"/><Relationship Id="rId158" Type="http://schemas.openxmlformats.org/officeDocument/2006/relationships/hyperlink" Target="https://www.linkedin.com/in/mark-turner-8901761a5/details/education/" TargetMode="External"/><Relationship Id="rId20" Type="http://schemas.openxmlformats.org/officeDocument/2006/relationships/hyperlink" Target="https://www.linkedin.com/in/sarah-wakelin-2930a913/?originalSubdomain=uk" TargetMode="External"/><Relationship Id="rId41" Type="http://schemas.openxmlformats.org/officeDocument/2006/relationships/hyperlink" Target="https://www.gmc-uk.org/doctors/2272009" TargetMode="External"/><Relationship Id="rId62" Type="http://schemas.openxmlformats.org/officeDocument/2006/relationships/hyperlink" Target="https://www.linkedin.com/in/paula-beattie-bb063bb0/details/education/" TargetMode="External"/><Relationship Id="rId83" Type="http://schemas.openxmlformats.org/officeDocument/2006/relationships/hyperlink" Target="https://www.gmc-uk.org/doctors/3140956" TargetMode="External"/><Relationship Id="rId88" Type="http://schemas.openxmlformats.org/officeDocument/2006/relationships/hyperlink" Target="https://www.linkedin.com/in/reiko-tanaka-7130b018/" TargetMode="External"/><Relationship Id="rId111" Type="http://schemas.openxmlformats.org/officeDocument/2006/relationships/hyperlink" Target="https://www.thelondonskinandhairclinic.com/dermatologist-dr-padma-mohandas/" TargetMode="External"/><Relationship Id="rId132" Type="http://schemas.openxmlformats.org/officeDocument/2006/relationships/hyperlink" Target="https://www.topdoctors.co.uk/doctor/helen-brough" TargetMode="External"/><Relationship Id="rId153" Type="http://schemas.openxmlformats.org/officeDocument/2006/relationships/hyperlink" Target="https://www.topdoctors.co.uk/doctor/antonia-lloyd-lavery" TargetMode="External"/><Relationship Id="rId174" Type="http://schemas.openxmlformats.org/officeDocument/2006/relationships/hyperlink" Target="https://www.gmc-uk.org/doctors/4176284" TargetMode="External"/><Relationship Id="rId179" Type="http://schemas.openxmlformats.org/officeDocument/2006/relationships/hyperlink" Target="https://eczemaclinic.uk/pages/dr-aaron-hughes" TargetMode="External"/><Relationship Id="rId15" Type="http://schemas.openxmlformats.org/officeDocument/2006/relationships/hyperlink" Target="https://www.finder.bupa.co.uk/Consultant/view/202069/dr_tess_mcpherson" TargetMode="External"/><Relationship Id="rId36" Type="http://schemas.openxmlformats.org/officeDocument/2006/relationships/hyperlink" Target="https://www.dermatologyconsulting.co.uk/about/medical-providers/" TargetMode="External"/><Relationship Id="rId57" Type="http://schemas.openxmlformats.org/officeDocument/2006/relationships/hyperlink" Target="https://www.onehealthcare.co.uk/consultants/dr-susannah-baron/" TargetMode="External"/><Relationship Id="rId106" Type="http://schemas.openxmlformats.org/officeDocument/2006/relationships/hyperlink" Target="https://www.linkedin.com/in/graham-ogg-81814a36/" TargetMode="External"/><Relationship Id="rId127" Type="http://schemas.openxmlformats.org/officeDocument/2006/relationships/hyperlink" Target="https://research.manchester.ac.uk/en/persons/peter.arkwright" TargetMode="External"/><Relationship Id="rId10" Type="http://schemas.openxmlformats.org/officeDocument/2006/relationships/hyperlink" Target="https://www.ouh.nhs.uk/privatehealthcare/services/medicine-rehab-cardiac/dermatology/consultants.aspx" TargetMode="External"/><Relationship Id="rId31" Type="http://schemas.openxmlformats.org/officeDocument/2006/relationships/hyperlink" Target="https://orcid.org/0000-0002-7954-8823" TargetMode="External"/><Relationship Id="rId52" Type="http://schemas.openxmlformats.org/officeDocument/2006/relationships/hyperlink" Target="https://www.topdoctors.co.uk/doctor/tamara-wang-griffiths" TargetMode="External"/><Relationship Id="rId73" Type="http://schemas.openxmlformats.org/officeDocument/2006/relationships/hyperlink" Target="https://orcid.org/0000-0002-2281-7367" TargetMode="External"/><Relationship Id="rId78" Type="http://schemas.openxmlformats.org/officeDocument/2006/relationships/hyperlink" Target="https://www.hbku.edu.qa/en/staff/martin-steinhoff" TargetMode="External"/><Relationship Id="rId94" Type="http://schemas.openxmlformats.org/officeDocument/2006/relationships/hyperlink" Target="https://www.linkedin.com/in/sandra-lawton-obe-queen-s-nurse-b292a730/" TargetMode="External"/><Relationship Id="rId99" Type="http://schemas.openxmlformats.org/officeDocument/2006/relationships/hyperlink" Target="https://www.researchgate.net/profile/Jui-Vyas" TargetMode="External"/><Relationship Id="rId101" Type="http://schemas.openxmlformats.org/officeDocument/2006/relationships/hyperlink" Target="https://www.chch.ox.ac.uk/people/professor-graham-ogg" TargetMode="External"/><Relationship Id="rId122" Type="http://schemas.openxmlformats.org/officeDocument/2006/relationships/hyperlink" Target="https://www.jaci-inpractice.org/content/edboard" TargetMode="External"/><Relationship Id="rId143" Type="http://schemas.openxmlformats.org/officeDocument/2006/relationships/hyperlink" Target="https://www.uhb.nhs.uk/get-in-touch/consultants-directory/?person=542536" TargetMode="External"/><Relationship Id="rId148" Type="http://schemas.openxmlformats.org/officeDocument/2006/relationships/hyperlink" Target="https://profiles.cardiff.ac.uk/staff/hughesoa" TargetMode="External"/><Relationship Id="rId164" Type="http://schemas.openxmlformats.org/officeDocument/2006/relationships/hyperlink" Target="https://profiles.imperial.ac.uk/a.custovic/professional?favouritesFirst=true&amp;perPage=25&amp;sort=dateDesc&amp;startFrom=0" TargetMode="External"/><Relationship Id="rId169" Type="http://schemas.openxmlformats.org/officeDocument/2006/relationships/hyperlink" Target="https://profiles.imperial.ac.uk/a.custovic/about" TargetMode="External"/><Relationship Id="rId185" Type="http://schemas.openxmlformats.org/officeDocument/2006/relationships/hyperlink" Target="https://www.linkedin.com/in/helen-alexander-80350b11a/details/education/" TargetMode="External"/><Relationship Id="rId4" Type="http://schemas.openxmlformats.org/officeDocument/2006/relationships/hyperlink" Target="https://www.linkedin.com/in/nick-levell-mbe-6983b6207/details/education/" TargetMode="External"/><Relationship Id="rId9" Type="http://schemas.openxmlformats.org/officeDocument/2006/relationships/hyperlink" Target="https://uk.linkedin.com/in/veronica-k-9b6ba2222" TargetMode="External"/><Relationship Id="rId180" Type="http://schemas.openxmlformats.org/officeDocument/2006/relationships/hyperlink" Target="https://eczemaclinic.uk/pages/dr-aaron-hughes" TargetMode="External"/><Relationship Id="rId26" Type="http://schemas.openxmlformats.org/officeDocument/2006/relationships/hyperlink" Target="https://orcid.org/0000-0002-7954-8823" TargetMode="External"/><Relationship Id="rId47" Type="http://schemas.openxmlformats.org/officeDocument/2006/relationships/hyperlink" Target="https://www.researchgate.net/profile/Amy-Foulkes" TargetMode="External"/><Relationship Id="rId68" Type="http://schemas.openxmlformats.org/officeDocument/2006/relationships/hyperlink" Target="https://www.linkedin.com/in/dr-george-millington-50a74a14/details/education/" TargetMode="External"/><Relationship Id="rId89" Type="http://schemas.openxmlformats.org/officeDocument/2006/relationships/hyperlink" Target="https://www.linkedin.com/in/simon-danby-408169124/" TargetMode="External"/><Relationship Id="rId112" Type="http://schemas.openxmlformats.org/officeDocument/2006/relationships/hyperlink" Target="https://www.thelondonskinandhairclinic.com/dermatologist-dr-padma-mohandas/" TargetMode="External"/><Relationship Id="rId133" Type="http://schemas.openxmlformats.org/officeDocument/2006/relationships/hyperlink" Target="https://www.topdoctors.co.uk/doctor/helen-brough" TargetMode="External"/><Relationship Id="rId154" Type="http://schemas.openxmlformats.org/officeDocument/2006/relationships/hyperlink" Target="https://www.kcl.ac.uk/people/ruchika-kumari" TargetMode="External"/><Relationship Id="rId175" Type="http://schemas.openxmlformats.org/officeDocument/2006/relationships/hyperlink" Target="https://www.linkedin.com/in/markchakravarty/details/education/" TargetMode="External"/><Relationship Id="rId16" Type="http://schemas.openxmlformats.org/officeDocument/2006/relationships/hyperlink" Target="https://www.finder.bupa.co.uk/Consultant/view/202069/dr_tess_mcpherson" TargetMode="External"/><Relationship Id="rId37" Type="http://schemas.openxmlformats.org/officeDocument/2006/relationships/hyperlink" Target="https://www.gmc-uk.org/doctors/6079243" TargetMode="External"/><Relationship Id="rId58" Type="http://schemas.openxmlformats.org/officeDocument/2006/relationships/hyperlink" Target="https://www.linkedin.com/in/susannah-baron-frcp-20a8b13a/?originalSubdomain=uk" TargetMode="External"/><Relationship Id="rId79" Type="http://schemas.openxmlformats.org/officeDocument/2006/relationships/hyperlink" Target="https://sciforschenonline.org/journals/clinical-cosmetic-dermatology/martin-steinhoff.php" TargetMode="External"/><Relationship Id="rId102" Type="http://schemas.openxmlformats.org/officeDocument/2006/relationships/hyperlink" Target="https://www.chch.ox.ac.uk/people/professor-graham-ogg" TargetMode="External"/><Relationship Id="rId123" Type="http://schemas.openxmlformats.org/officeDocument/2006/relationships/hyperlink" Target="https://www.jaci-inpractice.org/content/edboard" TargetMode="External"/><Relationship Id="rId144" Type="http://schemas.openxmlformats.org/officeDocument/2006/relationships/hyperlink" Target="https://www.uhb.nhs.uk/get-in-touch/consultants-directory/?person=542536" TargetMode="External"/><Relationship Id="rId90" Type="http://schemas.openxmlformats.org/officeDocument/2006/relationships/hyperlink" Target="https://www.linkedin.com/in/simon-danby-408169124/" TargetMode="External"/><Relationship Id="rId165" Type="http://schemas.openxmlformats.org/officeDocument/2006/relationships/hyperlink" Target="https://www.collegesidekick.com/study-docs/1369602" TargetMode="External"/><Relationship Id="rId186" Type="http://schemas.openxmlformats.org/officeDocument/2006/relationships/hyperlink" Target="https://www.linkedin.com/in/helen-alexander-80350b11a/details/education/" TargetMode="External"/><Relationship Id="rId27" Type="http://schemas.openxmlformats.org/officeDocument/2006/relationships/hyperlink" Target="https://www.bristol.ac.uk/people/person/Matthew-Ridd-8276fd16-a4f9-4100-8fcf-56f69521128a/" TargetMode="External"/><Relationship Id="rId48" Type="http://schemas.openxmlformats.org/officeDocument/2006/relationships/hyperlink" Target="https://www.researchgate.net/profile/Amy-Foulkes" TargetMode="External"/><Relationship Id="rId69" Type="http://schemas.openxmlformats.org/officeDocument/2006/relationships/hyperlink" Target="https://www.linkedin.com/in/dr-george-millington-50a74a14/details/education/" TargetMode="External"/><Relationship Id="rId113" Type="http://schemas.openxmlformats.org/officeDocument/2006/relationships/hyperlink" Target="https://www.thelondonskinandhairclinic.com/dermatologist-dr-padma-mohandas/" TargetMode="External"/><Relationship Id="rId134" Type="http://schemas.openxmlformats.org/officeDocument/2006/relationships/hyperlink" Target="https://www.linkedin.com/in/helen-brough-107b8038/details/education/" TargetMode="External"/><Relationship Id="rId80" Type="http://schemas.openxmlformats.org/officeDocument/2006/relationships/hyperlink" Target="https://www.bsmd.org.uk/team/dr-jenny-hughes" TargetMode="External"/><Relationship Id="rId155" Type="http://schemas.openxmlformats.org/officeDocument/2006/relationships/hyperlink" Target="https://www.kcl.ac.uk/people/ruchika-kumari" TargetMode="External"/><Relationship Id="rId176" Type="http://schemas.openxmlformats.org/officeDocument/2006/relationships/hyperlink" Target="https://eczemaclinic.uk/pages/dr-aaron-hughes" TargetMode="External"/><Relationship Id="rId17" Type="http://schemas.openxmlformats.org/officeDocument/2006/relationships/hyperlink" Target="https://www.finder.bupa.co.uk/Consultant/view/202069/dr_tess_mcpherson" TargetMode="External"/><Relationship Id="rId38" Type="http://schemas.openxmlformats.org/officeDocument/2006/relationships/hyperlink" Target="https://www.emedevents.com/speaker-profile/celia-moss" TargetMode="External"/><Relationship Id="rId59" Type="http://schemas.openxmlformats.org/officeDocument/2006/relationships/hyperlink" Target="https://www.linkedin.com/in/paula-beattie-bb063bb0/details/education/" TargetMode="External"/><Relationship Id="rId103" Type="http://schemas.openxmlformats.org/officeDocument/2006/relationships/hyperlink" Target="https://www.rdm.ox.ac.uk/people/graham-ogg" TargetMode="External"/><Relationship Id="rId124" Type="http://schemas.openxmlformats.org/officeDocument/2006/relationships/hyperlink" Target="https://mft.nhs.uk/rmch/consultants/dr-peter-arkwright/" TargetMode="External"/><Relationship Id="rId70" Type="http://schemas.openxmlformats.org/officeDocument/2006/relationships/hyperlink" Target="https://www.linkedin.com/in/dr-george-millington-50a74a14/details/education/" TargetMode="External"/><Relationship Id="rId91" Type="http://schemas.openxmlformats.org/officeDocument/2006/relationships/hyperlink" Target="https://www.linkedin.com/in/sandra-lawton-obe-queen-s-nurse-b292a730/" TargetMode="External"/><Relationship Id="rId145" Type="http://schemas.openxmlformats.org/officeDocument/2006/relationships/hyperlink" Target="https://www.finder.bupa.co.uk/Consultant/view/228989/dr_simona_ungureanu" TargetMode="External"/><Relationship Id="rId166" Type="http://schemas.openxmlformats.org/officeDocument/2006/relationships/hyperlink" Target="https://www.collegesidekick.com/study-docs/1369602" TargetMode="External"/><Relationship Id="rId187" Type="http://schemas.openxmlformats.org/officeDocument/2006/relationships/hyperlink" Target="https://www.eczemacouncil.org/assets/Speakers/BIO/Alexander_Helen%202022.pdf" TargetMode="External"/><Relationship Id="rId1" Type="http://schemas.openxmlformats.org/officeDocument/2006/relationships/hyperlink" Target="https://www.linkedin.com/in/nick-levell-mbe-6983b6207/details/education/" TargetMode="External"/><Relationship Id="rId28" Type="http://schemas.openxmlformats.org/officeDocument/2006/relationships/hyperlink" Target="https://www.bristol.ac.uk/people/person/Matthew-Ridd-8276fd16-a4f9-4100-8fcf-56f69521128a/" TargetMode="External"/><Relationship Id="rId49" Type="http://schemas.openxmlformats.org/officeDocument/2006/relationships/hyperlink" Target="https://www.researchgate.net/profile/Amy-Foulkes" TargetMode="External"/><Relationship Id="rId114" Type="http://schemas.openxmlformats.org/officeDocument/2006/relationships/hyperlink" Target="https://www.psychodermatology.co.uk/about-the-team" TargetMode="External"/><Relationship Id="rId60" Type="http://schemas.openxmlformats.org/officeDocument/2006/relationships/hyperlink" Target="https://www.linkedin.com/in/paula-beattie-bb063bb0/details/education/" TargetMode="External"/><Relationship Id="rId81" Type="http://schemas.openxmlformats.org/officeDocument/2006/relationships/hyperlink" Target="https://www.bsmd.org.uk/team/dr-jenny-hughes" TargetMode="External"/><Relationship Id="rId135" Type="http://schemas.openxmlformats.org/officeDocument/2006/relationships/hyperlink" Target="https://www.linkedin.com/in/helen-brough-107b8038/details/education/" TargetMode="External"/><Relationship Id="rId156" Type="http://schemas.openxmlformats.org/officeDocument/2006/relationships/hyperlink" Target="https://www.gmc-uk.org/doctors/7427101" TargetMode="External"/><Relationship Id="rId177" Type="http://schemas.openxmlformats.org/officeDocument/2006/relationships/hyperlink" Target="https://eczemaclinic.uk/pages/dr-aaron-hughes"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ped.org.uk/dr-antonia-lloyd-lavery.html" TargetMode="External"/><Relationship Id="rId21" Type="http://schemas.openxmlformats.org/officeDocument/2006/relationships/hyperlink" Target="https://www.linkedin.com/in/matthew-ridd-2a279924/" TargetMode="External"/><Relationship Id="rId42" Type="http://schemas.openxmlformats.org/officeDocument/2006/relationships/hyperlink" Target="https://thetweakmentsguide.com/practitioners/dr-tamara-griffiths/" TargetMode="External"/><Relationship Id="rId63" Type="http://schemas.openxmlformats.org/officeDocument/2006/relationships/hyperlink" Target="https://sciforschenonline.org/journals/clinical-cosmetic-dermatology/martin-steinhoff.php" TargetMode="External"/><Relationship Id="rId84" Type="http://schemas.openxmlformats.org/officeDocument/2006/relationships/hyperlink" Target="https://www.thelondonskinandhairclinic.com/dermatologist-dr-padma-mohandas/" TargetMode="External"/><Relationship Id="rId16" Type="http://schemas.openxmlformats.org/officeDocument/2006/relationships/hyperlink" Target="https://onewelbeck.com/consultants/dr-sarah-wakelin/" TargetMode="External"/><Relationship Id="rId107" Type="http://schemas.openxmlformats.org/officeDocument/2006/relationships/hyperlink" Target="https://www.bristol.ac.uk/people/person/Lavinia-Paternoster-cb3a38ec-2cc1-43d0-b062-3b73c8386b2a/" TargetMode="External"/><Relationship Id="rId11" Type="http://schemas.openxmlformats.org/officeDocument/2006/relationships/hyperlink" Target="https://www.ouh.nhs.uk/privatehealthcare/services/medicine-rehab-cardiac/dermatology/consultants.aspx" TargetMode="External"/><Relationship Id="rId32" Type="http://schemas.openxmlformats.org/officeDocument/2006/relationships/hyperlink" Target="https://www.finder.bupa.co.uk/Consultant/view/21285/dr_mary_glover" TargetMode="External"/><Relationship Id="rId37" Type="http://schemas.openxmlformats.org/officeDocument/2006/relationships/hyperlink" Target="https://research.manchester.ac.uk/en/persons/amy.foulkes" TargetMode="External"/><Relationship Id="rId53" Type="http://schemas.openxmlformats.org/officeDocument/2006/relationships/hyperlink" Target="https://www.nnuh.nhs.uk/people/george-millington/" TargetMode="External"/><Relationship Id="rId58" Type="http://schemas.openxmlformats.org/officeDocument/2006/relationships/hyperlink" Target="https://sciforschenonline.org/journals/clinical-cosmetic-dermatology/martin-steinhoff.php" TargetMode="External"/><Relationship Id="rId74" Type="http://schemas.openxmlformats.org/officeDocument/2006/relationships/hyperlink" Target="https://www.sheffield.ac.uk/smph/people/clinical-medicine/simon-g-danby" TargetMode="External"/><Relationship Id="rId79" Type="http://schemas.openxmlformats.org/officeDocument/2006/relationships/hyperlink" Target="https://qni.org.uk/people/sandra-lawton-obe/" TargetMode="External"/><Relationship Id="rId102" Type="http://schemas.openxmlformats.org/officeDocument/2006/relationships/hyperlink" Target="https://www.nottingham.ac.uk/research/groups/cebd/about-us/people/laura.howells1" TargetMode="External"/><Relationship Id="rId123" Type="http://schemas.openxmlformats.org/officeDocument/2006/relationships/hyperlink" Target="https://www.kcl.ac.uk/people/ruchika-kumari" TargetMode="External"/><Relationship Id="rId128" Type="http://schemas.openxmlformats.org/officeDocument/2006/relationships/hyperlink" Target="https://www.linkedin.com/in/mark-turner-8901761a5/" TargetMode="External"/><Relationship Id="rId5" Type="http://schemas.openxmlformats.org/officeDocument/2006/relationships/hyperlink" Target="https://www.gosh.ae/consultants/professor-veronica-kinsler" TargetMode="External"/><Relationship Id="rId90" Type="http://schemas.openxmlformats.org/officeDocument/2006/relationships/hyperlink" Target="https://mft.nhs.uk/rmch/consultants/dr-peter-arkwright/" TargetMode="External"/><Relationship Id="rId95" Type="http://schemas.openxmlformats.org/officeDocument/2006/relationships/hyperlink" Target="https://guysandstthomasspecialistcare.co.uk/specialists/helen-brough/" TargetMode="External"/><Relationship Id="rId22" Type="http://schemas.openxmlformats.org/officeDocument/2006/relationships/hyperlink" Target="https://www.finder.bupa.co.uk/Consultant/view/197390/dr_sarah_walsh" TargetMode="External"/><Relationship Id="rId27" Type="http://schemas.openxmlformats.org/officeDocument/2006/relationships/hyperlink" Target="https://healthtalk.org/interviewees/professor-celia-moss/" TargetMode="External"/><Relationship Id="rId43" Type="http://schemas.openxmlformats.org/officeDocument/2006/relationships/hyperlink" Target="https://thetweakmentsguide.com/practitioners/dr-tamara-griffiths/" TargetMode="External"/><Relationship Id="rId48" Type="http://schemas.openxmlformats.org/officeDocument/2006/relationships/hyperlink" Target="https://www.onehealthcare.co.uk/consultants/dr-susannah-baron/" TargetMode="External"/><Relationship Id="rId64" Type="http://schemas.openxmlformats.org/officeDocument/2006/relationships/hyperlink" Target="https://www.auctoresonline.org/journals/international-journal-of-clinical-case-reports-and-reviews/editor-profiles" TargetMode="External"/><Relationship Id="rId69" Type="http://schemas.openxmlformats.org/officeDocument/2006/relationships/hyperlink" Target="https://www.southampton.ac.uk/people/5x6d2n/professor-miriam-santer" TargetMode="External"/><Relationship Id="rId113" Type="http://schemas.openxmlformats.org/officeDocument/2006/relationships/hyperlink" Target="https://profiles.cardiff.ac.uk/staff/hughesoa" TargetMode="External"/><Relationship Id="rId118" Type="http://schemas.openxmlformats.org/officeDocument/2006/relationships/hyperlink" Target="https://www.topdoctors.co.uk/doctor/antonia-lloyd-lavery" TargetMode="External"/><Relationship Id="rId134" Type="http://schemas.openxmlformats.org/officeDocument/2006/relationships/hyperlink" Target="https://haniffalab.com/team/bayanne-olabi.html" TargetMode="External"/><Relationship Id="rId80" Type="http://schemas.openxmlformats.org/officeDocument/2006/relationships/hyperlink" Target="https://www.researchgate.net/profile/Jui-Vyas" TargetMode="External"/><Relationship Id="rId85" Type="http://schemas.openxmlformats.org/officeDocument/2006/relationships/hyperlink" Target="https://www.thelondonskinandhairclinic.com/dermatologist-dr-padma-mohandas/" TargetMode="External"/><Relationship Id="rId12" Type="http://schemas.openxmlformats.org/officeDocument/2006/relationships/hyperlink" Target="https://www.circlehealthgroup.co.uk/consultants/sarah-helen-wakelin?treatmentId=498c24bd-cd97-48d8-8324-643bb8b8296c&amp;hospitalId=6ff85a41-4835-407f-b4ac-6fa1cf667753" TargetMode="External"/><Relationship Id="rId17" Type="http://schemas.openxmlformats.org/officeDocument/2006/relationships/hyperlink" Target="https://onewelbeck.com/consultants/dr-sarah-wakelin/" TargetMode="External"/><Relationship Id="rId33" Type="http://schemas.openxmlformats.org/officeDocument/2006/relationships/hyperlink" Target="https://www.medifind.com/doctors/amy-c-foulkes/209479339" TargetMode="External"/><Relationship Id="rId38" Type="http://schemas.openxmlformats.org/officeDocument/2006/relationships/hyperlink" Target="https://thetweakmentsguide.com/practitioners/dr-tamara-griffiths/" TargetMode="External"/><Relationship Id="rId59" Type="http://schemas.openxmlformats.org/officeDocument/2006/relationships/hyperlink" Target="https://www.auctoresonline.org/journals/international-journal-of-clinical-case-reports-and-reviews/editor-profiles" TargetMode="External"/><Relationship Id="rId103" Type="http://schemas.openxmlformats.org/officeDocument/2006/relationships/hyperlink" Target="https://www.medifind.com/doctors/laura-m-howells/210329547" TargetMode="External"/><Relationship Id="rId108" Type="http://schemas.openxmlformats.org/officeDocument/2006/relationships/hyperlink" Target="https://www.spirehealthcare.com/consultant-profiles/dr-simona-ungureanu-c6100202/" TargetMode="External"/><Relationship Id="rId124" Type="http://schemas.openxmlformats.org/officeDocument/2006/relationships/hyperlink" Target="https://www.guysandstthomas.nhs.uk/our-consultants/mark-turner" TargetMode="External"/><Relationship Id="rId129" Type="http://schemas.openxmlformats.org/officeDocument/2006/relationships/hyperlink" Target="https://profiles.imperial.ac.uk/a.custovic/about" TargetMode="External"/><Relationship Id="rId54" Type="http://schemas.openxmlformats.org/officeDocument/2006/relationships/hyperlink" Target="https://www.nnuh.nhs.uk/people/george-millington/" TargetMode="External"/><Relationship Id="rId70" Type="http://schemas.openxmlformats.org/officeDocument/2006/relationships/hyperlink" Target="https://www.southampton.ac.uk/people/5x6d2n/professor-miriam-santer" TargetMode="External"/><Relationship Id="rId75" Type="http://schemas.openxmlformats.org/officeDocument/2006/relationships/hyperlink" Target="https://www.sheffield.ac.uk/smph/people/clinical-medicine/simon-g-danby" TargetMode="External"/><Relationship Id="rId91" Type="http://schemas.openxmlformats.org/officeDocument/2006/relationships/hyperlink" Target="https://research.manchester.ac.uk/en/persons/peter.arkwright" TargetMode="External"/><Relationship Id="rId96" Type="http://schemas.openxmlformats.org/officeDocument/2006/relationships/hyperlink" Target="https://guysandstthomasspecialistcare.co.uk/specialists/helen-brough/" TargetMode="External"/><Relationship Id="rId1" Type="http://schemas.openxmlformats.org/officeDocument/2006/relationships/hyperlink" Target="https://www.researchgate.net/profile/Nick-Levell/7" TargetMode="External"/><Relationship Id="rId6" Type="http://schemas.openxmlformats.org/officeDocument/2006/relationships/hyperlink" Target="https://www.gosh.ae/consultants/professor-veronica-kinsler" TargetMode="External"/><Relationship Id="rId23" Type="http://schemas.openxmlformats.org/officeDocument/2006/relationships/hyperlink" Target="https://www.finder.bupa.co.uk/Consultant/view/197390/dr_sarah_walsh" TargetMode="External"/><Relationship Id="rId28" Type="http://schemas.openxmlformats.org/officeDocument/2006/relationships/hyperlink" Target="https://www.gosh.nhs.uk/our-people/staff-z/mary-glover/" TargetMode="External"/><Relationship Id="rId49" Type="http://schemas.openxmlformats.org/officeDocument/2006/relationships/hyperlink" Target="https://www.onehealthcare.co.uk/consultants/dr-susannah-baron/" TargetMode="External"/><Relationship Id="rId114" Type="http://schemas.openxmlformats.org/officeDocument/2006/relationships/hyperlink" Target="https://profiles.cardiff.ac.uk/staff/hughesoa" TargetMode="External"/><Relationship Id="rId119" Type="http://schemas.openxmlformats.org/officeDocument/2006/relationships/hyperlink" Target="https://www.topdoctors.co.uk/doctor/antonia-lloyd-lavery" TargetMode="External"/><Relationship Id="rId44" Type="http://schemas.openxmlformats.org/officeDocument/2006/relationships/hyperlink" Target="https://thetweakmentsguide.com/practitioners/dr-tamara-griffiths/" TargetMode="External"/><Relationship Id="rId60" Type="http://schemas.openxmlformats.org/officeDocument/2006/relationships/hyperlink" Target="https://sciforschenonline.org/journals/clinical-cosmetic-dermatology/martin-steinhoff.php" TargetMode="External"/><Relationship Id="rId65" Type="http://schemas.openxmlformats.org/officeDocument/2006/relationships/hyperlink" Target="https://sciforschenonline.org/journals/clinical-cosmetic-dermatology/martin-steinhoff.php" TargetMode="External"/><Relationship Id="rId81" Type="http://schemas.openxmlformats.org/officeDocument/2006/relationships/hyperlink" Target="https://www.chch.ox.ac.uk/people/professor-graham-ogg" TargetMode="External"/><Relationship Id="rId86" Type="http://schemas.openxmlformats.org/officeDocument/2006/relationships/hyperlink" Target="https://www.thelondonskinandhairclinic.com/dermatologist-dr-padma-mohandas/" TargetMode="External"/><Relationship Id="rId130" Type="http://schemas.openxmlformats.org/officeDocument/2006/relationships/hyperlink" Target="https://profiles.imperial.ac.uk/a.custovic/about" TargetMode="External"/><Relationship Id="rId135" Type="http://schemas.openxmlformats.org/officeDocument/2006/relationships/hyperlink" Target="https://www.kcl.ac.uk/people/helen-alexander" TargetMode="External"/><Relationship Id="rId13" Type="http://schemas.openxmlformats.org/officeDocument/2006/relationships/hyperlink" Target="https://www.circlehealthgroup.co.uk/consultants/sarah-helen-wakelin?treatmentId=498c24bd-cd97-48d8-8324-643bb8b8296c&amp;hospitalId=6ff85a41-4835-407f-b4ac-6fa1cf667753" TargetMode="External"/><Relationship Id="rId18" Type="http://schemas.openxmlformats.org/officeDocument/2006/relationships/hyperlink" Target="https://academic.oup.com/bjd/pages/editorial-board" TargetMode="External"/><Relationship Id="rId39" Type="http://schemas.openxmlformats.org/officeDocument/2006/relationships/hyperlink" Target="https://thetweakmentsguide.com/practitioners/dr-tamara-griffiths/" TargetMode="External"/><Relationship Id="rId109" Type="http://schemas.openxmlformats.org/officeDocument/2006/relationships/hyperlink" Target="https://www.spirehealthcare.com/consultant-profiles/dr-simona-ungureanu-c6100202/" TargetMode="External"/><Relationship Id="rId34" Type="http://schemas.openxmlformats.org/officeDocument/2006/relationships/hyperlink" Target="https://www.medifind.com/doctors/amy-c-foulkes/209479339" TargetMode="External"/><Relationship Id="rId50" Type="http://schemas.openxmlformats.org/officeDocument/2006/relationships/hyperlink" Target="https://www.onehealthcare.co.uk/consultants/dr-susannah-baron/" TargetMode="External"/><Relationship Id="rId55" Type="http://schemas.openxmlformats.org/officeDocument/2006/relationships/hyperlink" Target="https://www.nnuh.nhs.uk/people/george-millington/" TargetMode="External"/><Relationship Id="rId76" Type="http://schemas.openxmlformats.org/officeDocument/2006/relationships/hyperlink" Target="https://www.sheffield.ac.uk/smph/people/clinical-medicine/simon-g-danby" TargetMode="External"/><Relationship Id="rId97" Type="http://schemas.openxmlformats.org/officeDocument/2006/relationships/hyperlink" Target="https://guysandstthomasspecialistcare.co.uk/specialists/helen-brough/" TargetMode="External"/><Relationship Id="rId104" Type="http://schemas.openxmlformats.org/officeDocument/2006/relationships/hyperlink" Target="https://www.medifind.com/doctors/laura-m-howells/210329547" TargetMode="External"/><Relationship Id="rId120" Type="http://schemas.openxmlformats.org/officeDocument/2006/relationships/hyperlink" Target="https://www.zapped.org.uk/dr-antonia-lloyd-lavery.html" TargetMode="External"/><Relationship Id="rId125" Type="http://schemas.openxmlformats.org/officeDocument/2006/relationships/hyperlink" Target="https://www.linkedin.com/in/mark-turner-8901761a5/" TargetMode="External"/><Relationship Id="rId7" Type="http://schemas.openxmlformats.org/officeDocument/2006/relationships/hyperlink" Target="https://www.gosh.ae/consultants/professor-veronica-kinsler" TargetMode="External"/><Relationship Id="rId71" Type="http://schemas.openxmlformats.org/officeDocument/2006/relationships/hyperlink" Target="https://www.emedevents.com/speaker-profile/miriam-santer" TargetMode="External"/><Relationship Id="rId92" Type="http://schemas.openxmlformats.org/officeDocument/2006/relationships/hyperlink" Target="https://mft.nhs.uk/rmch/consultants/dr-peter-arkwright/" TargetMode="External"/><Relationship Id="rId2" Type="http://schemas.openxmlformats.org/officeDocument/2006/relationships/hyperlink" Target="https://research-portal.uea.ac.uk/en/persons/nick-levell" TargetMode="External"/><Relationship Id="rId29" Type="http://schemas.openxmlformats.org/officeDocument/2006/relationships/hyperlink" Target="https://www.finder.bupa.co.uk/Consultant/view/21285/dr_mary_glover" TargetMode="External"/><Relationship Id="rId24" Type="http://schemas.openxmlformats.org/officeDocument/2006/relationships/hyperlink" Target="https://www.finder.bupa.co.uk/Consultant/view/197390/dr_sarah_walsh" TargetMode="External"/><Relationship Id="rId40" Type="http://schemas.openxmlformats.org/officeDocument/2006/relationships/hyperlink" Target="https://thetweakmentsguide.com/practitioners/dr-tamara-griffiths/" TargetMode="External"/><Relationship Id="rId45" Type="http://schemas.openxmlformats.org/officeDocument/2006/relationships/hyperlink" Target="https://www.onehealthcare.co.uk/consultants/dr-susannah-baron/" TargetMode="External"/><Relationship Id="rId66" Type="http://schemas.openxmlformats.org/officeDocument/2006/relationships/hyperlink" Target="https://www.bsmd.org.uk/team/dr-jenny-hughes" TargetMode="External"/><Relationship Id="rId87" Type="http://schemas.openxmlformats.org/officeDocument/2006/relationships/hyperlink" Target="https://www.thelondonskinandhairclinic.com/dermatologist-dr-padma-mohandas/" TargetMode="External"/><Relationship Id="rId110" Type="http://schemas.openxmlformats.org/officeDocument/2006/relationships/hyperlink" Target="https://www.spirehealthcare.com/consultant-profiles/dr-simona-ungureanu-c6100202/" TargetMode="External"/><Relationship Id="rId115" Type="http://schemas.openxmlformats.org/officeDocument/2006/relationships/hyperlink" Target="https://profiles.cardiff.ac.uk/staff/hughesoa" TargetMode="External"/><Relationship Id="rId131" Type="http://schemas.openxmlformats.org/officeDocument/2006/relationships/hyperlink" Target="https://www.imperial.nhs.uk/consultant-directory/adnan-custovic" TargetMode="External"/><Relationship Id="rId136" Type="http://schemas.openxmlformats.org/officeDocument/2006/relationships/hyperlink" Target="https://guysandstthomasspecialistcare.co.uk/specialists/helen-brough/" TargetMode="External"/><Relationship Id="rId61" Type="http://schemas.openxmlformats.org/officeDocument/2006/relationships/hyperlink" Target="https://www.auctoresonline.org/journals/international-journal-of-clinical-case-reports-and-reviews/editor-profiles" TargetMode="External"/><Relationship Id="rId82" Type="http://schemas.openxmlformats.org/officeDocument/2006/relationships/hyperlink" Target="https://www.chch.ox.ac.uk/people/professor-graham-ogg" TargetMode="External"/><Relationship Id="rId19" Type="http://schemas.openxmlformats.org/officeDocument/2006/relationships/hyperlink" Target="https://academic.oup.com/bjd/pages/editorial-board" TargetMode="External"/><Relationship Id="rId14" Type="http://schemas.openxmlformats.org/officeDocument/2006/relationships/hyperlink" Target="https://www.circlehealthgroup.co.uk/consultants/sarah-helen-wakelin?treatmentId=498c24bd-cd97-48d8-8324-643bb8b8296c&amp;hospitalId=6ff85a41-4835-407f-b4ac-6fa1cf667753" TargetMode="External"/><Relationship Id="rId30" Type="http://schemas.openxmlformats.org/officeDocument/2006/relationships/hyperlink" Target="https://www.gosh.nhs.uk/our-people/staff-z/mary-glover/" TargetMode="External"/><Relationship Id="rId35" Type="http://schemas.openxmlformats.org/officeDocument/2006/relationships/hyperlink" Target="https://research.manchester.ac.uk/en/persons/amy.foulkes" TargetMode="External"/><Relationship Id="rId56" Type="http://schemas.openxmlformats.org/officeDocument/2006/relationships/hyperlink" Target="https://www.nnuh.nhs.uk/people/george-millington/" TargetMode="External"/><Relationship Id="rId77" Type="http://schemas.openxmlformats.org/officeDocument/2006/relationships/hyperlink" Target="https://www.sheffield.ac.uk/smph/people/clinical-medicine/simon-g-danby" TargetMode="External"/><Relationship Id="rId100" Type="http://schemas.openxmlformats.org/officeDocument/2006/relationships/hyperlink" Target="https://guysandstthomasspecialistcare.co.uk/specialists/helen-brough/" TargetMode="External"/><Relationship Id="rId105" Type="http://schemas.openxmlformats.org/officeDocument/2006/relationships/hyperlink" Target="https://www.medifind.com/doctors/laura-m-howells/210329547" TargetMode="External"/><Relationship Id="rId126" Type="http://schemas.openxmlformats.org/officeDocument/2006/relationships/hyperlink" Target="https://www.linkedin.com/in/mark-turner-8901761a5/?originalSubdomain=uk" TargetMode="External"/><Relationship Id="rId8" Type="http://schemas.openxmlformats.org/officeDocument/2006/relationships/hyperlink" Target="https://www.gosh.ae/consultants/professor-veronica-kinsler" TargetMode="External"/><Relationship Id="rId51" Type="http://schemas.openxmlformats.org/officeDocument/2006/relationships/hyperlink" Target="https://astar-register.org/clinicians-and-participating-centres/" TargetMode="External"/><Relationship Id="rId72" Type="http://schemas.openxmlformats.org/officeDocument/2006/relationships/hyperlink" Target="https://profiles.imperial.ac.uk/r.tanaka" TargetMode="External"/><Relationship Id="rId93" Type="http://schemas.openxmlformats.org/officeDocument/2006/relationships/hyperlink" Target="https://mft.nhs.uk/rmch/consultants/dr-peter-arkwright/" TargetMode="External"/><Relationship Id="rId98" Type="http://schemas.openxmlformats.org/officeDocument/2006/relationships/hyperlink" Target="https://guysandstthomasspecialistcare.co.uk/specialists/helen-brough/" TargetMode="External"/><Relationship Id="rId121" Type="http://schemas.openxmlformats.org/officeDocument/2006/relationships/hyperlink" Target="https://www.zapped.org.uk/dr-antonia-lloyd-lavery.html" TargetMode="External"/><Relationship Id="rId3" Type="http://schemas.openxmlformats.org/officeDocument/2006/relationships/hyperlink" Target="https://www.nnuh.nhs.uk/people/nick-levell/" TargetMode="External"/><Relationship Id="rId25" Type="http://schemas.openxmlformats.org/officeDocument/2006/relationships/hyperlink" Target="https://www.finder.bupa.co.uk/Consultant/view/197390/dr_sarah_walsh" TargetMode="External"/><Relationship Id="rId46" Type="http://schemas.openxmlformats.org/officeDocument/2006/relationships/hyperlink" Target="https://www.onehealthcare.co.uk/consultants/dr-susannah-baron/" TargetMode="External"/><Relationship Id="rId67" Type="http://schemas.openxmlformats.org/officeDocument/2006/relationships/hyperlink" Target="https://www.bsmd.org.uk/team/dr-jenny-hughes" TargetMode="External"/><Relationship Id="rId116" Type="http://schemas.openxmlformats.org/officeDocument/2006/relationships/hyperlink" Target="https://profiles.cardiff.ac.uk/staff/hughesoa" TargetMode="External"/><Relationship Id="rId20" Type="http://schemas.openxmlformats.org/officeDocument/2006/relationships/hyperlink" Target="https://www.bristol.ac.uk/people/person/Matthew-Ridd-8276fd16-a4f9-4100-8fcf-56f69521128a/" TargetMode="External"/><Relationship Id="rId41" Type="http://schemas.openxmlformats.org/officeDocument/2006/relationships/hyperlink" Target="https://thetweakmentsguide.com/practitioners/dr-tamara-griffiths/" TargetMode="External"/><Relationship Id="rId62" Type="http://schemas.openxmlformats.org/officeDocument/2006/relationships/hyperlink" Target="https://sciforschenonline.org/journals/clinical-cosmetic-dermatology/martin-steinhoff.php" TargetMode="External"/><Relationship Id="rId83" Type="http://schemas.openxmlformats.org/officeDocument/2006/relationships/hyperlink" Target="https://www.chch.ox.ac.uk/people/professor-graham-ogg" TargetMode="External"/><Relationship Id="rId88" Type="http://schemas.openxmlformats.org/officeDocument/2006/relationships/hyperlink" Target="https://www.thelondonskinandhairclinic.com/dermatologist-dr-padma-mohandas/" TargetMode="External"/><Relationship Id="rId111" Type="http://schemas.openxmlformats.org/officeDocument/2006/relationships/hyperlink" Target="https://www.spirehealthcare.com/consultant-profiles/dr-simona-ungureanu-c6100202/" TargetMode="External"/><Relationship Id="rId132" Type="http://schemas.openxmlformats.org/officeDocument/2006/relationships/hyperlink" Target="https://www.researchgate.net/profile/Aaron-Hughes-6" TargetMode="External"/><Relationship Id="rId15" Type="http://schemas.openxmlformats.org/officeDocument/2006/relationships/hyperlink" Target="https://www.circlehealthgroup.co.uk/consultants/sarah-helen-wakelin?treatmentId=498c24bd-cd97-48d8-8324-643bb8b8296c&amp;hospitalId=6ff85a41-4835-407f-b4ac-6fa1cf667753" TargetMode="External"/><Relationship Id="rId36" Type="http://schemas.openxmlformats.org/officeDocument/2006/relationships/hyperlink" Target="https://www.medifind.com/doctors/amy-c-foulkes/209479339" TargetMode="External"/><Relationship Id="rId57" Type="http://schemas.openxmlformats.org/officeDocument/2006/relationships/hyperlink" Target="https://www.nottingham.ac.uk/research/groups/cebd/documents/patientscarers/cebd-patient-panel-newsletter-5-final-version.pdf" TargetMode="External"/><Relationship Id="rId106" Type="http://schemas.openxmlformats.org/officeDocument/2006/relationships/hyperlink" Target="https://research-information.bris.ac.uk/en/persons/lavinia-paternoster" TargetMode="External"/><Relationship Id="rId127" Type="http://schemas.openxmlformats.org/officeDocument/2006/relationships/hyperlink" Target="https://www.linkedin.com/in/mark-turner-8901761a5/?originalSubdomain=uk" TargetMode="External"/><Relationship Id="rId10" Type="http://schemas.openxmlformats.org/officeDocument/2006/relationships/hyperlink" Target="https://www.ouh.nhs.uk/privatehealthcare/services/medicine-rehab-cardiac/dermatology/consultants.aspx" TargetMode="External"/><Relationship Id="rId31" Type="http://schemas.openxmlformats.org/officeDocument/2006/relationships/hyperlink" Target="https://www.gosh.nhs.uk/our-people/staff-z/mary-glover/" TargetMode="External"/><Relationship Id="rId52" Type="http://schemas.openxmlformats.org/officeDocument/2006/relationships/hyperlink" Target="https://eczema.org/what-we-do/our-people/medical-advisory-board/medical-advisory-board/" TargetMode="External"/><Relationship Id="rId73" Type="http://schemas.openxmlformats.org/officeDocument/2006/relationships/hyperlink" Target="https://www.sheffield.ac.uk/smph/people/clinical-medicine/simon-g-danby" TargetMode="External"/><Relationship Id="rId78" Type="http://schemas.openxmlformats.org/officeDocument/2006/relationships/hyperlink" Target="https://www.sheffield.ac.uk/smph/people/clinical-medicine/simon-g-danby" TargetMode="External"/><Relationship Id="rId94" Type="http://schemas.openxmlformats.org/officeDocument/2006/relationships/hyperlink" Target="https://guysandstthomasspecialistcare.co.uk/specialists/helen-brough/" TargetMode="External"/><Relationship Id="rId99" Type="http://schemas.openxmlformats.org/officeDocument/2006/relationships/hyperlink" Target="https://guysandstthomasspecialistcare.co.uk/specialists/helen-brough/" TargetMode="External"/><Relationship Id="rId101" Type="http://schemas.openxmlformats.org/officeDocument/2006/relationships/hyperlink" Target="https://www.medifind.com/doctors/laura-m-howells/210329547" TargetMode="External"/><Relationship Id="rId122" Type="http://schemas.openxmlformats.org/officeDocument/2006/relationships/hyperlink" Target="https://www.zapped.org.uk/dr-antonia-lloyd-lavery.html" TargetMode="External"/><Relationship Id="rId4" Type="http://schemas.openxmlformats.org/officeDocument/2006/relationships/hyperlink" Target="https://research-portal.uea.ac.uk/en/persons/nick-levell" TargetMode="External"/><Relationship Id="rId9" Type="http://schemas.openxmlformats.org/officeDocument/2006/relationships/hyperlink" Target="https://www.ouh.nhs.uk/privatehealthcare/services/medicine-rehab-cardiac/dermatology/consultants.aspx" TargetMode="External"/><Relationship Id="rId26" Type="http://schemas.openxmlformats.org/officeDocument/2006/relationships/hyperlink" Target="https://www.finder.bupa.co.uk/Consultant/view/197390/dr_sarah_walsh" TargetMode="External"/><Relationship Id="rId47" Type="http://schemas.openxmlformats.org/officeDocument/2006/relationships/hyperlink" Target="https://www.onehealthcare.co.uk/consultants/dr-susannah-baron/" TargetMode="External"/><Relationship Id="rId68" Type="http://schemas.openxmlformats.org/officeDocument/2006/relationships/hyperlink" Target="https://www.southampton.ac.uk/people/5x6d2n/professor-miriam-santer" TargetMode="External"/><Relationship Id="rId89" Type="http://schemas.openxmlformats.org/officeDocument/2006/relationships/hyperlink" Target="https://www.thelondonskinandhairclinic.com/dermatologist-dr-padma-mohandas/" TargetMode="External"/><Relationship Id="rId112" Type="http://schemas.openxmlformats.org/officeDocument/2006/relationships/hyperlink" Target="https://profiles.cardiff.ac.uk/staff/hughesoa" TargetMode="External"/><Relationship Id="rId133" Type="http://schemas.openxmlformats.org/officeDocument/2006/relationships/hyperlink" Target="https://www.researchgate.net/profile/Aaron-Hughes-6"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ubmed.ncbi.nlm.nih.gov/31076476" TargetMode="External"/><Relationship Id="rId21" Type="http://schemas.openxmlformats.org/officeDocument/2006/relationships/hyperlink" Target="https://pubmed.ncbi.nlm.nih.gov/38512051" TargetMode="External"/><Relationship Id="rId42" Type="http://schemas.openxmlformats.org/officeDocument/2006/relationships/hyperlink" Target="https://pubmed.ncbi.nlm.nih.gov/31076476" TargetMode="External"/><Relationship Id="rId63" Type="http://schemas.openxmlformats.org/officeDocument/2006/relationships/hyperlink" Target="https://pubmed.ncbi.nlm.nih.gov/37722926" TargetMode="External"/><Relationship Id="rId84" Type="http://schemas.openxmlformats.org/officeDocument/2006/relationships/hyperlink" Target="https://pubmed.ncbi.nlm.nih.gov/28940316" TargetMode="External"/><Relationship Id="rId138" Type="http://schemas.openxmlformats.org/officeDocument/2006/relationships/hyperlink" Target="https://pubmed.ncbi.nlm.nih.gov/38194207" TargetMode="External"/><Relationship Id="rId159" Type="http://schemas.openxmlformats.org/officeDocument/2006/relationships/hyperlink" Target="https://pubmed.ncbi.nlm.nih.gov/39021147" TargetMode="External"/><Relationship Id="rId170" Type="http://schemas.openxmlformats.org/officeDocument/2006/relationships/hyperlink" Target="https://pubmed.ncbi.nlm.nih.gov/33550268" TargetMode="External"/><Relationship Id="rId191" Type="http://schemas.openxmlformats.org/officeDocument/2006/relationships/hyperlink" Target="https://pubmed.ncbi.nlm.nih.gov/25739908" TargetMode="External"/><Relationship Id="rId205" Type="http://schemas.openxmlformats.org/officeDocument/2006/relationships/hyperlink" Target="https://pubmed.ncbi.nlm.nih.gov/25112699" TargetMode="External"/><Relationship Id="rId226" Type="http://schemas.openxmlformats.org/officeDocument/2006/relationships/hyperlink" Target="https://pubmed.ncbi.nlm.nih.gov/30447026" TargetMode="External"/><Relationship Id="rId247" Type="http://schemas.openxmlformats.org/officeDocument/2006/relationships/hyperlink" Target="https://pubmed.ncbi.nlm.nih.gov/7795451" TargetMode="External"/><Relationship Id="rId107" Type="http://schemas.openxmlformats.org/officeDocument/2006/relationships/hyperlink" Target="https://pubmed.ncbi.nlm.nih.gov/35617974" TargetMode="External"/><Relationship Id="rId11" Type="http://schemas.openxmlformats.org/officeDocument/2006/relationships/hyperlink" Target="https://pubmed.ncbi.nlm.nih.gov/37951245" TargetMode="External"/><Relationship Id="rId32" Type="http://schemas.openxmlformats.org/officeDocument/2006/relationships/hyperlink" Target="https://pubmed.ncbi.nlm.nih.gov/35617974" TargetMode="External"/><Relationship Id="rId53" Type="http://schemas.openxmlformats.org/officeDocument/2006/relationships/hyperlink" Target="https://pubmed.ncbi.nlm.nih.gov/26525422" TargetMode="External"/><Relationship Id="rId74" Type="http://schemas.openxmlformats.org/officeDocument/2006/relationships/hyperlink" Target="https://pubmed.ncbi.nlm.nih.gov/33678253" TargetMode="External"/><Relationship Id="rId128" Type="http://schemas.openxmlformats.org/officeDocument/2006/relationships/hyperlink" Target="https://clinicaltrials.gov/ct2/show/NCT04295824" TargetMode="External"/><Relationship Id="rId149" Type="http://schemas.openxmlformats.org/officeDocument/2006/relationships/hyperlink" Target="https://pubmed.ncbi.nlm.nih.gov/26329718" TargetMode="External"/><Relationship Id="rId5" Type="http://schemas.openxmlformats.org/officeDocument/2006/relationships/hyperlink" Target="https://pubmed.ncbi.nlm.nih.gov/28168736" TargetMode="External"/><Relationship Id="rId95" Type="http://schemas.openxmlformats.org/officeDocument/2006/relationships/hyperlink" Target="https://pubmed.ncbi.nlm.nih.gov/24595578" TargetMode="External"/><Relationship Id="rId160" Type="http://schemas.openxmlformats.org/officeDocument/2006/relationships/hyperlink" Target="https://pubmed.ncbi.nlm.nih.gov/38081673" TargetMode="External"/><Relationship Id="rId181" Type="http://schemas.openxmlformats.org/officeDocument/2006/relationships/hyperlink" Target="https://pubmed.ncbi.nlm.nih.gov/38267692" TargetMode="External"/><Relationship Id="rId216" Type="http://schemas.openxmlformats.org/officeDocument/2006/relationships/hyperlink" Target="https://pubmed.ncbi.nlm.nih.gov/31645451" TargetMode="External"/><Relationship Id="rId237" Type="http://schemas.openxmlformats.org/officeDocument/2006/relationships/hyperlink" Target="https://pubmed.ncbi.nlm.nih.gov/15142868" TargetMode="External"/><Relationship Id="rId22" Type="http://schemas.openxmlformats.org/officeDocument/2006/relationships/hyperlink" Target="https://pubmed.ncbi.nlm.nih.gov/38296301" TargetMode="External"/><Relationship Id="rId43" Type="http://schemas.openxmlformats.org/officeDocument/2006/relationships/hyperlink" Target="https://pubmed.ncbi.nlm.nih.gov/30355360" TargetMode="External"/><Relationship Id="rId64" Type="http://schemas.openxmlformats.org/officeDocument/2006/relationships/hyperlink" Target="https://pubmed.ncbi.nlm.nih.gov/29727479" TargetMode="External"/><Relationship Id="rId118" Type="http://schemas.openxmlformats.org/officeDocument/2006/relationships/hyperlink" Target="https://pubmed.ncbi.nlm.nih.gov/30858255" TargetMode="External"/><Relationship Id="rId139" Type="http://schemas.openxmlformats.org/officeDocument/2006/relationships/hyperlink" Target="https://pubmed.ncbi.nlm.nih.gov/39021147" TargetMode="External"/><Relationship Id="rId85" Type="http://schemas.openxmlformats.org/officeDocument/2006/relationships/hyperlink" Target="https://pubmed.ncbi.nlm.nih.gov/28732519" TargetMode="External"/><Relationship Id="rId150" Type="http://schemas.openxmlformats.org/officeDocument/2006/relationships/hyperlink" Target="https://pubmed.ncbi.nlm.nih.gov/25909369" TargetMode="External"/><Relationship Id="rId171" Type="http://schemas.openxmlformats.org/officeDocument/2006/relationships/hyperlink" Target="https://pubmed.ncbi.nlm.nih.gov/33245043" TargetMode="External"/><Relationship Id="rId192" Type="http://schemas.openxmlformats.org/officeDocument/2006/relationships/hyperlink" Target="https://pubmed.ncbi.nlm.nih.gov/23841717" TargetMode="External"/><Relationship Id="rId206" Type="http://schemas.openxmlformats.org/officeDocument/2006/relationships/hyperlink" Target="https://pubmed.ncbi.nlm.nih.gov/38194207" TargetMode="External"/><Relationship Id="rId227" Type="http://schemas.openxmlformats.org/officeDocument/2006/relationships/hyperlink" Target="https://pubmed.ncbi.nlm.nih.gov/29383776" TargetMode="External"/><Relationship Id="rId248" Type="http://schemas.openxmlformats.org/officeDocument/2006/relationships/hyperlink" Target="https://pubmed.ncbi.nlm.nih.gov/23635049" TargetMode="External"/><Relationship Id="rId12" Type="http://schemas.openxmlformats.org/officeDocument/2006/relationships/hyperlink" Target="https://pubmed.ncbi.nlm.nih.gov/36912484" TargetMode="External"/><Relationship Id="rId33" Type="http://schemas.openxmlformats.org/officeDocument/2006/relationships/hyperlink" Target="https://pubmed.ncbi.nlm.nih.gov/35804433" TargetMode="External"/><Relationship Id="rId108" Type="http://schemas.openxmlformats.org/officeDocument/2006/relationships/hyperlink" Target="https://pubmed.ncbi.nlm.nih.gov/35340044" TargetMode="External"/><Relationship Id="rId129" Type="http://schemas.openxmlformats.org/officeDocument/2006/relationships/hyperlink" Target="https://pubmed.ncbi.nlm.nih.gov/35167133" TargetMode="External"/><Relationship Id="rId54" Type="http://schemas.openxmlformats.org/officeDocument/2006/relationships/hyperlink" Target="https://pubmed.ncbi.nlm.nih.gov/26170126" TargetMode="External"/><Relationship Id="rId75" Type="http://schemas.openxmlformats.org/officeDocument/2006/relationships/hyperlink" Target="https://pubmed.ncbi.nlm.nih.gov/33550268" TargetMode="External"/><Relationship Id="rId96" Type="http://schemas.openxmlformats.org/officeDocument/2006/relationships/hyperlink" Target="https://pubmed.ncbi.nlm.nih.gov/22050040" TargetMode="External"/><Relationship Id="rId140" Type="http://schemas.openxmlformats.org/officeDocument/2006/relationships/hyperlink" Target="https://pubmed.ncbi.nlm.nih.gov/37574761" TargetMode="External"/><Relationship Id="rId161" Type="http://schemas.openxmlformats.org/officeDocument/2006/relationships/hyperlink" Target="https://pubmed.ncbi.nlm.nih.gov/37722926" TargetMode="External"/><Relationship Id="rId182" Type="http://schemas.openxmlformats.org/officeDocument/2006/relationships/hyperlink" Target="https://pubmed.ncbi.nlm.nih.gov/37163622" TargetMode="External"/><Relationship Id="rId217" Type="http://schemas.openxmlformats.org/officeDocument/2006/relationships/hyperlink" Target="https://pubmed.ncbi.nlm.nih.gov/20074353" TargetMode="External"/><Relationship Id="rId6" Type="http://schemas.openxmlformats.org/officeDocument/2006/relationships/hyperlink" Target="https://pubmed.ncbi.nlm.nih.gov/8592060" TargetMode="External"/><Relationship Id="rId238" Type="http://schemas.openxmlformats.org/officeDocument/2006/relationships/hyperlink" Target="https://pubmed.ncbi.nlm.nih.gov/12956752" TargetMode="External"/><Relationship Id="rId23" Type="http://schemas.openxmlformats.org/officeDocument/2006/relationships/hyperlink" Target="https://pubmed.ncbi.nlm.nih.gov/38768129" TargetMode="External"/><Relationship Id="rId119" Type="http://schemas.openxmlformats.org/officeDocument/2006/relationships/hyperlink" Target="https://pubmed.ncbi.nlm.nih.gov/30355360" TargetMode="External"/><Relationship Id="rId44" Type="http://schemas.openxmlformats.org/officeDocument/2006/relationships/hyperlink" Target="https://pubmed.ncbi.nlm.nih.gov/30362939" TargetMode="External"/><Relationship Id="rId65" Type="http://schemas.openxmlformats.org/officeDocument/2006/relationships/hyperlink" Target="https://pubmed.ncbi.nlm.nih.gov/16681572" TargetMode="External"/><Relationship Id="rId86" Type="http://schemas.openxmlformats.org/officeDocument/2006/relationships/hyperlink" Target="https://pubmed.ncbi.nlm.nih.gov/28279484" TargetMode="External"/><Relationship Id="rId130" Type="http://schemas.openxmlformats.org/officeDocument/2006/relationships/hyperlink" Target="https://pubmed.ncbi.nlm.nih.gov/34921679" TargetMode="External"/><Relationship Id="rId151" Type="http://schemas.openxmlformats.org/officeDocument/2006/relationships/hyperlink" Target="https://pubmed.ncbi.nlm.nih.gov/18592619" TargetMode="External"/><Relationship Id="rId172" Type="http://schemas.openxmlformats.org/officeDocument/2006/relationships/hyperlink" Target="https://pubmed.ncbi.nlm.nih.gov/29727479" TargetMode="External"/><Relationship Id="rId193" Type="http://schemas.openxmlformats.org/officeDocument/2006/relationships/hyperlink" Target="https://pubmed.ncbi.nlm.nih.gov/22181034" TargetMode="External"/><Relationship Id="rId207" Type="http://schemas.openxmlformats.org/officeDocument/2006/relationships/hyperlink" Target="https://pubmed.ncbi.nlm.nih.gov/37924282" TargetMode="External"/><Relationship Id="rId228" Type="http://schemas.openxmlformats.org/officeDocument/2006/relationships/hyperlink" Target="https://pubmed.ncbi.nlm.nih.gov/28833810" TargetMode="External"/><Relationship Id="rId249" Type="http://schemas.openxmlformats.org/officeDocument/2006/relationships/hyperlink" Target="https://pubmed.ncbi.nlm.nih.gov/24147933" TargetMode="External"/><Relationship Id="rId13" Type="http://schemas.openxmlformats.org/officeDocument/2006/relationships/hyperlink" Target="https://pubmed.ncbi.nlm.nih.gov/29451693" TargetMode="External"/><Relationship Id="rId109" Type="http://schemas.openxmlformats.org/officeDocument/2006/relationships/hyperlink" Target="https://pubmed.ncbi.nlm.nih.gov/34446504" TargetMode="External"/><Relationship Id="rId34" Type="http://schemas.openxmlformats.org/officeDocument/2006/relationships/hyperlink" Target="https://pubmed.ncbi.nlm.nih.gov/34877731" TargetMode="External"/><Relationship Id="rId55" Type="http://schemas.openxmlformats.org/officeDocument/2006/relationships/hyperlink" Target="https://pubmed.ncbi.nlm.nih.gov/18782319" TargetMode="External"/><Relationship Id="rId76" Type="http://schemas.openxmlformats.org/officeDocument/2006/relationships/hyperlink" Target="https://pubmed.ncbi.nlm.nih.gov/33245043" TargetMode="External"/><Relationship Id="rId97" Type="http://schemas.openxmlformats.org/officeDocument/2006/relationships/hyperlink" Target="https://clinicaltrials.gov/study/NCT01355458" TargetMode="External"/><Relationship Id="rId120" Type="http://schemas.openxmlformats.org/officeDocument/2006/relationships/hyperlink" Target="https://pubmed.ncbi.nlm.nih.gov/30362939" TargetMode="External"/><Relationship Id="rId141" Type="http://schemas.openxmlformats.org/officeDocument/2006/relationships/hyperlink" Target="https://pubmed.ncbi.nlm.nih.gov/36263451" TargetMode="External"/><Relationship Id="rId7" Type="http://schemas.openxmlformats.org/officeDocument/2006/relationships/hyperlink" Target="https://pubmed.ncbi.nlm.nih.gov/7747540" TargetMode="External"/><Relationship Id="rId162" Type="http://schemas.openxmlformats.org/officeDocument/2006/relationships/hyperlink" Target="https://pubmed.ncbi.nlm.nih.gov/37574761" TargetMode="External"/><Relationship Id="rId183" Type="http://schemas.openxmlformats.org/officeDocument/2006/relationships/hyperlink" Target="https://pubmed.ncbi.nlm.nih.gov/36529811" TargetMode="External"/><Relationship Id="rId218" Type="http://schemas.openxmlformats.org/officeDocument/2006/relationships/hyperlink" Target="https://pubmed.ncbi.nlm.nih.gov/15762881" TargetMode="External"/><Relationship Id="rId239" Type="http://schemas.openxmlformats.org/officeDocument/2006/relationships/hyperlink" Target="https://pubmed.ncbi.nlm.nih.gov/12867606" TargetMode="External"/><Relationship Id="rId250" Type="http://schemas.openxmlformats.org/officeDocument/2006/relationships/printerSettings" Target="../printerSettings/printerSettings2.bin"/><Relationship Id="rId24" Type="http://schemas.openxmlformats.org/officeDocument/2006/relationships/hyperlink" Target="https://pubmed.ncbi.nlm.nih.gov/38081673" TargetMode="External"/><Relationship Id="rId45" Type="http://schemas.openxmlformats.org/officeDocument/2006/relationships/hyperlink" Target="https://pubmed.ncbi.nlm.nih.gov/29476542" TargetMode="External"/><Relationship Id="rId66" Type="http://schemas.openxmlformats.org/officeDocument/2006/relationships/hyperlink" Target="https://pubmed.ncbi.nlm.nih.gov/15245526" TargetMode="External"/><Relationship Id="rId87" Type="http://schemas.openxmlformats.org/officeDocument/2006/relationships/hyperlink" Target="https://pubmed.ncbi.nlm.nih.gov/28406394" TargetMode="External"/><Relationship Id="rId110" Type="http://schemas.openxmlformats.org/officeDocument/2006/relationships/hyperlink" Target="https://pubmed.ncbi.nlm.nih.gov/33006767" TargetMode="External"/><Relationship Id="rId131" Type="http://schemas.openxmlformats.org/officeDocument/2006/relationships/hyperlink" Target="https://pubmed.ncbi.nlm.nih.gov/34854157" TargetMode="External"/><Relationship Id="rId152" Type="http://schemas.openxmlformats.org/officeDocument/2006/relationships/hyperlink" Target="https://pubmed.ncbi.nlm.nih.gov/18445188" TargetMode="External"/><Relationship Id="rId173" Type="http://schemas.openxmlformats.org/officeDocument/2006/relationships/hyperlink" Target="https://pubmed.ncbi.nlm.nih.gov/29615444" TargetMode="External"/><Relationship Id="rId194" Type="http://schemas.openxmlformats.org/officeDocument/2006/relationships/hyperlink" Target="https://pubmed.ncbi.nlm.nih.gov/17342794" TargetMode="External"/><Relationship Id="rId208" Type="http://schemas.openxmlformats.org/officeDocument/2006/relationships/hyperlink" Target="https://pubmed.ncbi.nlm.nih.gov/35617974" TargetMode="External"/><Relationship Id="rId229" Type="http://schemas.openxmlformats.org/officeDocument/2006/relationships/hyperlink" Target="https://pubmed.ncbi.nlm.nih.gov/28342911" TargetMode="External"/><Relationship Id="rId240" Type="http://schemas.openxmlformats.org/officeDocument/2006/relationships/hyperlink" Target="https://pubmed.ncbi.nlm.nih.gov/12534557" TargetMode="External"/><Relationship Id="rId14" Type="http://schemas.openxmlformats.org/officeDocument/2006/relationships/hyperlink" Target="https://pubmed.ncbi.nlm.nih.gov/39397570" TargetMode="External"/><Relationship Id="rId35" Type="http://schemas.openxmlformats.org/officeDocument/2006/relationships/hyperlink" Target="https://pubmed.ncbi.nlm.nih.gov/35034867" TargetMode="External"/><Relationship Id="rId56" Type="http://schemas.openxmlformats.org/officeDocument/2006/relationships/hyperlink" Target="https://pubmed.ncbi.nlm.nih.gov/15030341" TargetMode="External"/><Relationship Id="rId77" Type="http://schemas.openxmlformats.org/officeDocument/2006/relationships/hyperlink" Target="https://pubmed.ncbi.nlm.nih.gov/32546180" TargetMode="External"/><Relationship Id="rId100" Type="http://schemas.openxmlformats.org/officeDocument/2006/relationships/hyperlink" Target="https://pubmed.ncbi.nlm.nih.gov/38194207" TargetMode="External"/><Relationship Id="rId8" Type="http://schemas.openxmlformats.org/officeDocument/2006/relationships/hyperlink" Target="https://pubmed.ncbi.nlm.nih.gov/8148281" TargetMode="External"/><Relationship Id="rId98" Type="http://schemas.openxmlformats.org/officeDocument/2006/relationships/hyperlink" Target="https://clinicaltrials.gov/study/NCT01174030" TargetMode="External"/><Relationship Id="rId121" Type="http://schemas.openxmlformats.org/officeDocument/2006/relationships/hyperlink" Target="https://pubmed.ncbi.nlm.nih.gov/29724749" TargetMode="External"/><Relationship Id="rId142" Type="http://schemas.openxmlformats.org/officeDocument/2006/relationships/hyperlink" Target="https://pubmed.ncbi.nlm.nih.gov/36740888" TargetMode="External"/><Relationship Id="rId163" Type="http://schemas.openxmlformats.org/officeDocument/2006/relationships/hyperlink" Target="https://pubmed.ncbi.nlm.nih.gov/37192767" TargetMode="External"/><Relationship Id="rId184" Type="http://schemas.openxmlformats.org/officeDocument/2006/relationships/hyperlink" Target="https://pubmed.ncbi.nlm.nih.gov/36116481" TargetMode="External"/><Relationship Id="rId219" Type="http://schemas.openxmlformats.org/officeDocument/2006/relationships/hyperlink" Target="https://clinicaltrials.gov/study/NCT05447832" TargetMode="External"/><Relationship Id="rId230" Type="http://schemas.openxmlformats.org/officeDocument/2006/relationships/hyperlink" Target="https://pubmed.ncbi.nlm.nih.gov/28282501" TargetMode="External"/><Relationship Id="rId25" Type="http://schemas.openxmlformats.org/officeDocument/2006/relationships/hyperlink" Target="https://pubmed.ncbi.nlm.nih.gov/37967894" TargetMode="External"/><Relationship Id="rId46" Type="http://schemas.openxmlformats.org/officeDocument/2006/relationships/hyperlink" Target="https://pubmed.ncbi.nlm.nih.gov/29724749" TargetMode="External"/><Relationship Id="rId67" Type="http://schemas.openxmlformats.org/officeDocument/2006/relationships/hyperlink" Target="https://pubmed.ncbi.nlm.nih.gov/39021147" TargetMode="External"/><Relationship Id="rId88" Type="http://schemas.openxmlformats.org/officeDocument/2006/relationships/hyperlink" Target="https://pubmed.ncbi.nlm.nih.gov/27097823" TargetMode="External"/><Relationship Id="rId111" Type="http://schemas.openxmlformats.org/officeDocument/2006/relationships/hyperlink" Target="https://pubmed.ncbi.nlm.nih.gov/32920824" TargetMode="External"/><Relationship Id="rId132" Type="http://schemas.openxmlformats.org/officeDocument/2006/relationships/hyperlink" Target="https://pubmed.ncbi.nlm.nih.gov/31434765" TargetMode="External"/><Relationship Id="rId153" Type="http://schemas.openxmlformats.org/officeDocument/2006/relationships/hyperlink" Target="https://pubmed.ncbi.nlm.nih.gov/35648794" TargetMode="External"/><Relationship Id="rId174" Type="http://schemas.openxmlformats.org/officeDocument/2006/relationships/hyperlink" Target="https://pubmed.ncbi.nlm.nih.gov/28732519" TargetMode="External"/><Relationship Id="rId195" Type="http://schemas.openxmlformats.org/officeDocument/2006/relationships/hyperlink" Target="https://pubmed.ncbi.nlm.nih.gov/16961710" TargetMode="External"/><Relationship Id="rId209" Type="http://schemas.openxmlformats.org/officeDocument/2006/relationships/hyperlink" Target="https://pubmed.ncbi.nlm.nih.gov/29355894" TargetMode="External"/><Relationship Id="rId220" Type="http://schemas.openxmlformats.org/officeDocument/2006/relationships/hyperlink" Target="https://pubmed.ncbi.nlm.nih.gov/36385515" TargetMode="External"/><Relationship Id="rId241" Type="http://schemas.openxmlformats.org/officeDocument/2006/relationships/hyperlink" Target="https://pubmed.ncbi.nlm.nih.gov/12431195" TargetMode="External"/><Relationship Id="rId15" Type="http://schemas.openxmlformats.org/officeDocument/2006/relationships/hyperlink" Target="https://pubmed.ncbi.nlm.nih.gov/38194207" TargetMode="External"/><Relationship Id="rId36" Type="http://schemas.openxmlformats.org/officeDocument/2006/relationships/hyperlink" Target="https://pubmed.ncbi.nlm.nih.gov/34446504" TargetMode="External"/><Relationship Id="rId57" Type="http://schemas.openxmlformats.org/officeDocument/2006/relationships/hyperlink" Target="https://pubmed.ncbi.nlm.nih.gov/12241656" TargetMode="External"/><Relationship Id="rId78" Type="http://schemas.openxmlformats.org/officeDocument/2006/relationships/hyperlink" Target="https://pubmed.ncbi.nlm.nih.gov/32087126" TargetMode="External"/><Relationship Id="rId99" Type="http://schemas.openxmlformats.org/officeDocument/2006/relationships/hyperlink" Target="https://pubmed.ncbi.nlm.nih.gov/12867500" TargetMode="External"/><Relationship Id="rId101" Type="http://schemas.openxmlformats.org/officeDocument/2006/relationships/hyperlink" Target="https://pubmed.ncbi.nlm.nih.gov/39268864" TargetMode="External"/><Relationship Id="rId122" Type="http://schemas.openxmlformats.org/officeDocument/2006/relationships/hyperlink" Target="https://pubmed.ncbi.nlm.nih.gov/29615444" TargetMode="External"/><Relationship Id="rId143" Type="http://schemas.openxmlformats.org/officeDocument/2006/relationships/hyperlink" Target="https://pubmed.ncbi.nlm.nih.gov/33550268" TargetMode="External"/><Relationship Id="rId164" Type="http://schemas.openxmlformats.org/officeDocument/2006/relationships/hyperlink" Target="https://pubmed.ncbi.nlm.nih.gov/36263451" TargetMode="External"/><Relationship Id="rId185" Type="http://schemas.openxmlformats.org/officeDocument/2006/relationships/hyperlink" Target="https://pubmed.ncbi.nlm.nih.gov/34477998" TargetMode="External"/><Relationship Id="rId4" Type="http://schemas.openxmlformats.org/officeDocument/2006/relationships/hyperlink" Target="https://pubmed.ncbi.nlm.nih.gov/29607480" TargetMode="External"/><Relationship Id="rId9" Type="http://schemas.openxmlformats.org/officeDocument/2006/relationships/hyperlink" Target="https://clinicaltrials.gov/study/NCT06397664" TargetMode="External"/><Relationship Id="rId180" Type="http://schemas.openxmlformats.org/officeDocument/2006/relationships/hyperlink" Target="https://pubmed.ncbi.nlm.nih.gov/18616772" TargetMode="External"/><Relationship Id="rId210" Type="http://schemas.openxmlformats.org/officeDocument/2006/relationships/hyperlink" Target="https://pubmed.ncbi.nlm.nih.gov/31441980" TargetMode="External"/><Relationship Id="rId215" Type="http://schemas.openxmlformats.org/officeDocument/2006/relationships/hyperlink" Target="https://pubmed.ncbi.nlm.nih.gov/11915005" TargetMode="External"/><Relationship Id="rId236" Type="http://schemas.openxmlformats.org/officeDocument/2006/relationships/hyperlink" Target="https://pubmed.ncbi.nlm.nih.gov/15762881" TargetMode="External"/><Relationship Id="rId26" Type="http://schemas.openxmlformats.org/officeDocument/2006/relationships/hyperlink" Target="https://pubmed.ncbi.nlm.nih.gov/37858323" TargetMode="External"/><Relationship Id="rId231" Type="http://schemas.openxmlformats.org/officeDocument/2006/relationships/hyperlink" Target="https://pubmed.ncbi.nlm.nih.gov/22092692" TargetMode="External"/><Relationship Id="rId47" Type="http://schemas.openxmlformats.org/officeDocument/2006/relationships/hyperlink" Target="https://pubmed.ncbi.nlm.nih.gov/29126461" TargetMode="External"/><Relationship Id="rId68" Type="http://schemas.openxmlformats.org/officeDocument/2006/relationships/hyperlink" Target="https://pubmed.ncbi.nlm.nih.gov/36263451" TargetMode="External"/><Relationship Id="rId89" Type="http://schemas.openxmlformats.org/officeDocument/2006/relationships/hyperlink" Target="https://pubmed.ncbi.nlm.nih.gov/25282563" TargetMode="External"/><Relationship Id="rId112" Type="http://schemas.openxmlformats.org/officeDocument/2006/relationships/hyperlink" Target="https://pubmed.ncbi.nlm.nih.gov/33386634" TargetMode="External"/><Relationship Id="rId133" Type="http://schemas.openxmlformats.org/officeDocument/2006/relationships/hyperlink" Target="https://pubmed.ncbi.nlm.nih.gov/27097823" TargetMode="External"/><Relationship Id="rId154" Type="http://schemas.openxmlformats.org/officeDocument/2006/relationships/hyperlink" Target="https://pubmed.ncbi.nlm.nih.gov/31568656" TargetMode="External"/><Relationship Id="rId175" Type="http://schemas.openxmlformats.org/officeDocument/2006/relationships/hyperlink" Target="https://pubmed.ncbi.nlm.nih.gov/28399154" TargetMode="External"/><Relationship Id="rId196" Type="http://schemas.openxmlformats.org/officeDocument/2006/relationships/hyperlink" Target="https://pubmed.ncbi.nlm.nih.gov/15762881" TargetMode="External"/><Relationship Id="rId200" Type="http://schemas.openxmlformats.org/officeDocument/2006/relationships/hyperlink" Target="https://pubmed.ncbi.nlm.nih.gov/38804779" TargetMode="External"/><Relationship Id="rId16" Type="http://schemas.openxmlformats.org/officeDocument/2006/relationships/hyperlink" Target="https://pubmed.ncbi.nlm.nih.gov/39268864" TargetMode="External"/><Relationship Id="rId221" Type="http://schemas.openxmlformats.org/officeDocument/2006/relationships/hyperlink" Target="https://pubmed.ncbi.nlm.nih.gov/36569939" TargetMode="External"/><Relationship Id="rId242" Type="http://schemas.openxmlformats.org/officeDocument/2006/relationships/hyperlink" Target="https://pubmed.ncbi.nlm.nih.gov/12688622" TargetMode="External"/><Relationship Id="rId37" Type="http://schemas.openxmlformats.org/officeDocument/2006/relationships/hyperlink" Target="https://pubmed.ncbi.nlm.nih.gov/33386634" TargetMode="External"/><Relationship Id="rId58" Type="http://schemas.openxmlformats.org/officeDocument/2006/relationships/hyperlink" Target="https://pubmed.ncbi.nlm.nih.gov/1611544" TargetMode="External"/><Relationship Id="rId79" Type="http://schemas.openxmlformats.org/officeDocument/2006/relationships/hyperlink" Target="https://pubmed.ncbi.nlm.nih.gov/31999862" TargetMode="External"/><Relationship Id="rId102" Type="http://schemas.openxmlformats.org/officeDocument/2006/relationships/hyperlink" Target="https://pubmed.ncbi.nlm.nih.gov/38081673" TargetMode="External"/><Relationship Id="rId123" Type="http://schemas.openxmlformats.org/officeDocument/2006/relationships/hyperlink" Target="https://pubmed.ncbi.nlm.nih.gov/27543590" TargetMode="External"/><Relationship Id="rId144" Type="http://schemas.openxmlformats.org/officeDocument/2006/relationships/hyperlink" Target="https://pubmed.ncbi.nlm.nih.gov/32087126" TargetMode="External"/><Relationship Id="rId90" Type="http://schemas.openxmlformats.org/officeDocument/2006/relationships/hyperlink" Target="https://pubmed.ncbi.nlm.nih.gov/24551029" TargetMode="External"/><Relationship Id="rId165" Type="http://schemas.openxmlformats.org/officeDocument/2006/relationships/hyperlink" Target="https://pubmed.ncbi.nlm.nih.gov/36740888" TargetMode="External"/><Relationship Id="rId186" Type="http://schemas.openxmlformats.org/officeDocument/2006/relationships/hyperlink" Target="https://pubmed.ncbi.nlm.nih.gov/34462864" TargetMode="External"/><Relationship Id="rId211" Type="http://schemas.openxmlformats.org/officeDocument/2006/relationships/hyperlink" Target="https://pubmed.ncbi.nlm.nih.gov/29129583" TargetMode="External"/><Relationship Id="rId232" Type="http://schemas.openxmlformats.org/officeDocument/2006/relationships/hyperlink" Target="https://pubmed.ncbi.nlm.nih.gov/20929609" TargetMode="External"/><Relationship Id="rId27" Type="http://schemas.openxmlformats.org/officeDocument/2006/relationships/hyperlink" Target="https://pubmed.ncbi.nlm.nih.gov/37574761" TargetMode="External"/><Relationship Id="rId48" Type="http://schemas.openxmlformats.org/officeDocument/2006/relationships/hyperlink" Target="https://pubmed.ncbi.nlm.nih.gov/28732519" TargetMode="External"/><Relationship Id="rId69" Type="http://schemas.openxmlformats.org/officeDocument/2006/relationships/hyperlink" Target="https://pubmed.ncbi.nlm.nih.gov/35340044" TargetMode="External"/><Relationship Id="rId113" Type="http://schemas.openxmlformats.org/officeDocument/2006/relationships/hyperlink" Target="https://pubmed.ncbi.nlm.nih.gov/33550268" TargetMode="External"/><Relationship Id="rId134" Type="http://schemas.openxmlformats.org/officeDocument/2006/relationships/hyperlink" Target="https://pubmed.ncbi.nlm.nih.gov/26551528" TargetMode="External"/><Relationship Id="rId80" Type="http://schemas.openxmlformats.org/officeDocument/2006/relationships/hyperlink" Target="https://pubmed.ncbi.nlm.nih.gov/31434765" TargetMode="External"/><Relationship Id="rId155" Type="http://schemas.openxmlformats.org/officeDocument/2006/relationships/hyperlink" Target="https://pubmed.ncbi.nlm.nih.gov/31645451" TargetMode="External"/><Relationship Id="rId176" Type="http://schemas.openxmlformats.org/officeDocument/2006/relationships/hyperlink" Target="https://pubmed.ncbi.nlm.nih.gov/28409557" TargetMode="External"/><Relationship Id="rId197" Type="http://schemas.openxmlformats.org/officeDocument/2006/relationships/hyperlink" Target="https://pubmed.ncbi.nlm.nih.gov/14632810" TargetMode="External"/><Relationship Id="rId201" Type="http://schemas.openxmlformats.org/officeDocument/2006/relationships/hyperlink" Target="https://clinicaltrials.gov/study/NCT01744990" TargetMode="External"/><Relationship Id="rId222" Type="http://schemas.openxmlformats.org/officeDocument/2006/relationships/hyperlink" Target="https://pubmed.ncbi.nlm.nih.gov/34518469" TargetMode="External"/><Relationship Id="rId243" Type="http://schemas.openxmlformats.org/officeDocument/2006/relationships/hyperlink" Target="https://pubmed.ncbi.nlm.nih.gov/11476835" TargetMode="External"/><Relationship Id="rId17" Type="http://schemas.openxmlformats.org/officeDocument/2006/relationships/hyperlink" Target="https://pubmed.ncbi.nlm.nih.gov/38499295" TargetMode="External"/><Relationship Id="rId38" Type="http://schemas.openxmlformats.org/officeDocument/2006/relationships/hyperlink" Target="https://pubmed.ncbi.nlm.nih.gov/33550268" TargetMode="External"/><Relationship Id="rId59" Type="http://schemas.openxmlformats.org/officeDocument/2006/relationships/hyperlink" Target="https://pubmed.ncbi.nlm.nih.gov/25296533" TargetMode="External"/><Relationship Id="rId103" Type="http://schemas.openxmlformats.org/officeDocument/2006/relationships/hyperlink" Target="https://pubmed.ncbi.nlm.nih.gov/37821899" TargetMode="External"/><Relationship Id="rId124" Type="http://schemas.openxmlformats.org/officeDocument/2006/relationships/hyperlink" Target="https://pubmed.ncbi.nlm.nih.gov/26525422" TargetMode="External"/><Relationship Id="rId70" Type="http://schemas.openxmlformats.org/officeDocument/2006/relationships/hyperlink" Target="https://pubmed.ncbi.nlm.nih.gov/34854157" TargetMode="External"/><Relationship Id="rId91" Type="http://schemas.openxmlformats.org/officeDocument/2006/relationships/hyperlink" Target="https://pubmed.ncbi.nlm.nih.gov/29462657" TargetMode="External"/><Relationship Id="rId145" Type="http://schemas.openxmlformats.org/officeDocument/2006/relationships/hyperlink" Target="https://pubmed.ncbi.nlm.nih.gov/28856661" TargetMode="External"/><Relationship Id="rId166" Type="http://schemas.openxmlformats.org/officeDocument/2006/relationships/hyperlink" Target="https://pubmed.ncbi.nlm.nih.gov/35340044" TargetMode="External"/><Relationship Id="rId187" Type="http://schemas.openxmlformats.org/officeDocument/2006/relationships/hyperlink" Target="https://pubmed.ncbi.nlm.nih.gov/32969489" TargetMode="External"/><Relationship Id="rId1" Type="http://schemas.openxmlformats.org/officeDocument/2006/relationships/hyperlink" Target="https://pubmed.ncbi.nlm.nih.gov/32920824" TargetMode="External"/><Relationship Id="rId212" Type="http://schemas.openxmlformats.org/officeDocument/2006/relationships/hyperlink" Target="https://pubmed.ncbi.nlm.nih.gov/26139583" TargetMode="External"/><Relationship Id="rId233" Type="http://schemas.openxmlformats.org/officeDocument/2006/relationships/hyperlink" Target="https://pubmed.ncbi.nlm.nih.gov/20167852" TargetMode="External"/><Relationship Id="rId28" Type="http://schemas.openxmlformats.org/officeDocument/2006/relationships/hyperlink" Target="https://pubmed.ncbi.nlm.nih.gov/37924282" TargetMode="External"/><Relationship Id="rId49" Type="http://schemas.openxmlformats.org/officeDocument/2006/relationships/hyperlink" Target="https://pubmed.ncbi.nlm.nih.gov/28289111" TargetMode="External"/><Relationship Id="rId114" Type="http://schemas.openxmlformats.org/officeDocument/2006/relationships/hyperlink" Target="https://pubmed.ncbi.nlm.nih.gov/33245043" TargetMode="External"/><Relationship Id="rId60" Type="http://schemas.openxmlformats.org/officeDocument/2006/relationships/hyperlink" Target="https://pubmed.ncbi.nlm.nih.gov/7657878" TargetMode="External"/><Relationship Id="rId81" Type="http://schemas.openxmlformats.org/officeDocument/2006/relationships/hyperlink" Target="https://pubmed.ncbi.nlm.nih.gov/31076476" TargetMode="External"/><Relationship Id="rId135" Type="http://schemas.openxmlformats.org/officeDocument/2006/relationships/hyperlink" Target="https://pubmed.ncbi.nlm.nih.gov/25594610" TargetMode="External"/><Relationship Id="rId156" Type="http://schemas.openxmlformats.org/officeDocument/2006/relationships/hyperlink" Target="https://pubmed.ncbi.nlm.nih.gov/32087126/" TargetMode="External"/><Relationship Id="rId177" Type="http://schemas.openxmlformats.org/officeDocument/2006/relationships/hyperlink" Target="https://pubmed.ncbi.nlm.nih.gov/26329718" TargetMode="External"/><Relationship Id="rId198" Type="http://schemas.openxmlformats.org/officeDocument/2006/relationships/hyperlink" Target="https://pubmed.ncbi.nlm.nih.gov/11240956" TargetMode="External"/><Relationship Id="rId202" Type="http://schemas.openxmlformats.org/officeDocument/2006/relationships/hyperlink" Target="https://pubmed.ncbi.nlm.nih.gov/26943128" TargetMode="External"/><Relationship Id="rId223" Type="http://schemas.openxmlformats.org/officeDocument/2006/relationships/hyperlink" Target="https://pubmed.ncbi.nlm.nih.gov/32270527" TargetMode="External"/><Relationship Id="rId244" Type="http://schemas.openxmlformats.org/officeDocument/2006/relationships/hyperlink" Target="https://pubmed.ncbi.nlm.nih.gov/10950233" TargetMode="External"/><Relationship Id="rId18" Type="http://schemas.openxmlformats.org/officeDocument/2006/relationships/hyperlink" Target="https://pubmed.ncbi.nlm.nih.gov/39021147" TargetMode="External"/><Relationship Id="rId39" Type="http://schemas.openxmlformats.org/officeDocument/2006/relationships/hyperlink" Target="https://pubmed.ncbi.nlm.nih.gov/32087126" TargetMode="External"/><Relationship Id="rId50" Type="http://schemas.openxmlformats.org/officeDocument/2006/relationships/hyperlink" Target="https://pubmed.ncbi.nlm.nih.gov/27855723" TargetMode="External"/><Relationship Id="rId104" Type="http://schemas.openxmlformats.org/officeDocument/2006/relationships/hyperlink" Target="https://pubmed.ncbi.nlm.nih.gov/37924282" TargetMode="External"/><Relationship Id="rId125" Type="http://schemas.openxmlformats.org/officeDocument/2006/relationships/hyperlink" Target="https://pubmed.ncbi.nlm.nih.gov/24594972" TargetMode="External"/><Relationship Id="rId146" Type="http://schemas.openxmlformats.org/officeDocument/2006/relationships/hyperlink" Target="https://pubmed.ncbi.nlm.nih.gov/28732519" TargetMode="External"/><Relationship Id="rId167" Type="http://schemas.openxmlformats.org/officeDocument/2006/relationships/hyperlink" Target="https://pubmed.ncbi.nlm.nih.gov/34446504" TargetMode="External"/><Relationship Id="rId188" Type="http://schemas.openxmlformats.org/officeDocument/2006/relationships/hyperlink" Target="https://pubmed.ncbi.nlm.nih.gov/32574587" TargetMode="External"/><Relationship Id="rId71" Type="http://schemas.openxmlformats.org/officeDocument/2006/relationships/hyperlink" Target="https://pubmed.ncbi.nlm.nih.gov/33006767" TargetMode="External"/><Relationship Id="rId92" Type="http://schemas.openxmlformats.org/officeDocument/2006/relationships/hyperlink" Target="https://clinicaltrials.gov/study/NCT01359228" TargetMode="External"/><Relationship Id="rId213" Type="http://schemas.openxmlformats.org/officeDocument/2006/relationships/hyperlink" Target="https://pubmed.ncbi.nlm.nih.gov/23821090" TargetMode="External"/><Relationship Id="rId234" Type="http://schemas.openxmlformats.org/officeDocument/2006/relationships/hyperlink" Target="https://pubmed.ncbi.nlm.nih.gov/17362249" TargetMode="External"/><Relationship Id="rId2" Type="http://schemas.openxmlformats.org/officeDocument/2006/relationships/hyperlink" Target="https://pubmed.ncbi.nlm.nih.gov/33006767" TargetMode="External"/><Relationship Id="rId29" Type="http://schemas.openxmlformats.org/officeDocument/2006/relationships/hyperlink" Target="https://pubmed.ncbi.nlm.nih.gov/37192767" TargetMode="External"/><Relationship Id="rId40" Type="http://schemas.openxmlformats.org/officeDocument/2006/relationships/hyperlink" Target="https://pubmed.ncbi.nlm.nih.gov/31699751" TargetMode="External"/><Relationship Id="rId115" Type="http://schemas.openxmlformats.org/officeDocument/2006/relationships/hyperlink" Target="https://pubmed.ncbi.nlm.nih.gov/31666237" TargetMode="External"/><Relationship Id="rId136" Type="http://schemas.openxmlformats.org/officeDocument/2006/relationships/hyperlink" Target="https://pubmed.ncbi.nlm.nih.gov/24328907" TargetMode="External"/><Relationship Id="rId157" Type="http://schemas.openxmlformats.org/officeDocument/2006/relationships/hyperlink" Target="https://pubmed.ncbi.nlm.nih.gov/38194207" TargetMode="External"/><Relationship Id="rId178" Type="http://schemas.openxmlformats.org/officeDocument/2006/relationships/hyperlink" Target="https://pubmed.ncbi.nlm.nih.gov/21358807" TargetMode="External"/><Relationship Id="rId61" Type="http://schemas.openxmlformats.org/officeDocument/2006/relationships/hyperlink" Target="https://pubmed.ncbi.nlm.nih.gov/37722926" TargetMode="External"/><Relationship Id="rId82" Type="http://schemas.openxmlformats.org/officeDocument/2006/relationships/hyperlink" Target="https://pubmed.ncbi.nlm.nih.gov/29355894" TargetMode="External"/><Relationship Id="rId199" Type="http://schemas.openxmlformats.org/officeDocument/2006/relationships/hyperlink" Target="https://pubmed.ncbi.nlm.nih.gov/36573442/" TargetMode="External"/><Relationship Id="rId203" Type="http://schemas.openxmlformats.org/officeDocument/2006/relationships/hyperlink" Target="https://pubmed.ncbi.nlm.nih.gov/26942922" TargetMode="External"/><Relationship Id="rId19" Type="http://schemas.openxmlformats.org/officeDocument/2006/relationships/hyperlink" Target="https://pubmed.ncbi.nlm.nih.gov/38113393" TargetMode="External"/><Relationship Id="rId224" Type="http://schemas.openxmlformats.org/officeDocument/2006/relationships/hyperlink" Target="https://pubmed.ncbi.nlm.nih.gov/31876035" TargetMode="External"/><Relationship Id="rId245" Type="http://schemas.openxmlformats.org/officeDocument/2006/relationships/hyperlink" Target="https://pubmed.ncbi.nlm.nih.gov/10669844" TargetMode="External"/><Relationship Id="rId30" Type="http://schemas.openxmlformats.org/officeDocument/2006/relationships/hyperlink" Target="https://pubmed.ncbi.nlm.nih.gov/36263451" TargetMode="External"/><Relationship Id="rId105" Type="http://schemas.openxmlformats.org/officeDocument/2006/relationships/hyperlink" Target="https://pubmed.ncbi.nlm.nih.gov/37192767" TargetMode="External"/><Relationship Id="rId126" Type="http://schemas.openxmlformats.org/officeDocument/2006/relationships/hyperlink" Target="https://pubmed.ncbi.nlm.nih.gov/23915885" TargetMode="External"/><Relationship Id="rId147" Type="http://schemas.openxmlformats.org/officeDocument/2006/relationships/hyperlink" Target="https://pubmed.ncbi.nlm.nih.gov/28399154" TargetMode="External"/><Relationship Id="rId168" Type="http://schemas.openxmlformats.org/officeDocument/2006/relationships/hyperlink" Target="https://pubmed.ncbi.nlm.nih.gov/33006767" TargetMode="External"/><Relationship Id="rId51" Type="http://schemas.openxmlformats.org/officeDocument/2006/relationships/hyperlink" Target="https://pubmed.ncbi.nlm.nih.gov/27852708" TargetMode="External"/><Relationship Id="rId72" Type="http://schemas.openxmlformats.org/officeDocument/2006/relationships/hyperlink" Target="https://pubmed.ncbi.nlm.nih.gov/32920824" TargetMode="External"/><Relationship Id="rId93" Type="http://schemas.openxmlformats.org/officeDocument/2006/relationships/hyperlink" Target="https://pubmed.ncbi.nlm.nih.gov/25607706" TargetMode="External"/><Relationship Id="rId189" Type="http://schemas.openxmlformats.org/officeDocument/2006/relationships/hyperlink" Target="https://pubmed.ncbi.nlm.nih.gov/31595499" TargetMode="External"/><Relationship Id="rId3" Type="http://schemas.openxmlformats.org/officeDocument/2006/relationships/hyperlink" Target="https://pubmed.ncbi.nlm.nih.gov/33245043" TargetMode="External"/><Relationship Id="rId214" Type="http://schemas.openxmlformats.org/officeDocument/2006/relationships/hyperlink" Target="https://pubmed.ncbi.nlm.nih.gov/12924535" TargetMode="External"/><Relationship Id="rId235" Type="http://schemas.openxmlformats.org/officeDocument/2006/relationships/hyperlink" Target="https://pubmed.ncbi.nlm.nih.gov/16935686" TargetMode="External"/><Relationship Id="rId116" Type="http://schemas.openxmlformats.org/officeDocument/2006/relationships/hyperlink" Target="https://pubmed.ncbi.nlm.nih.gov/31699751" TargetMode="External"/><Relationship Id="rId137" Type="http://schemas.openxmlformats.org/officeDocument/2006/relationships/hyperlink" Target="https://pubmed.ncbi.nlm.nih.gov/22995032" TargetMode="External"/><Relationship Id="rId158" Type="http://schemas.openxmlformats.org/officeDocument/2006/relationships/hyperlink" Target="https://pubmed.ncbi.nlm.nih.gov/39268864" TargetMode="External"/><Relationship Id="rId20" Type="http://schemas.openxmlformats.org/officeDocument/2006/relationships/hyperlink" Target="https://pubmed.ncbi.nlm.nih.gov/38508652" TargetMode="External"/><Relationship Id="rId41" Type="http://schemas.openxmlformats.org/officeDocument/2006/relationships/hyperlink" Target="https://pubmed.ncbi.nlm.nih.gov/31477160" TargetMode="External"/><Relationship Id="rId62" Type="http://schemas.openxmlformats.org/officeDocument/2006/relationships/hyperlink" Target="https://pubmed.ncbi.nlm.nih.gov/29727479" TargetMode="External"/><Relationship Id="rId83" Type="http://schemas.openxmlformats.org/officeDocument/2006/relationships/hyperlink" Target="https://pubmed.ncbi.nlm.nih.gov/29615444" TargetMode="External"/><Relationship Id="rId179" Type="http://schemas.openxmlformats.org/officeDocument/2006/relationships/hyperlink" Target="https://pubmed.ncbi.nlm.nih.gov/21324289" TargetMode="External"/><Relationship Id="rId190" Type="http://schemas.openxmlformats.org/officeDocument/2006/relationships/hyperlink" Target="https://pubmed.ncbi.nlm.nih.gov/27099149" TargetMode="External"/><Relationship Id="rId204" Type="http://schemas.openxmlformats.org/officeDocument/2006/relationships/hyperlink" Target="https://pubmed.ncbi.nlm.nih.gov/25705822" TargetMode="External"/><Relationship Id="rId225" Type="http://schemas.openxmlformats.org/officeDocument/2006/relationships/hyperlink" Target="https://pubmed.ncbi.nlm.nih.gov/31441980" TargetMode="External"/><Relationship Id="rId246" Type="http://schemas.openxmlformats.org/officeDocument/2006/relationships/hyperlink" Target="https://pubmed.ncbi.nlm.nih.gov/10232442" TargetMode="External"/><Relationship Id="rId106" Type="http://schemas.openxmlformats.org/officeDocument/2006/relationships/hyperlink" Target="https://pubmed.ncbi.nlm.nih.gov/36740888" TargetMode="External"/><Relationship Id="rId127" Type="http://schemas.openxmlformats.org/officeDocument/2006/relationships/hyperlink" Target="https://clinicaltrials.gov/study/NCT03143504" TargetMode="External"/><Relationship Id="rId10" Type="http://schemas.openxmlformats.org/officeDocument/2006/relationships/hyperlink" Target="https://pubmed.ncbi.nlm.nih.gov/37722926" TargetMode="External"/><Relationship Id="rId31" Type="http://schemas.openxmlformats.org/officeDocument/2006/relationships/hyperlink" Target="https://pubmed.ncbi.nlm.nih.gov/36740888" TargetMode="External"/><Relationship Id="rId52" Type="http://schemas.openxmlformats.org/officeDocument/2006/relationships/hyperlink" Target="https://pubmed.ncbi.nlm.nih.gov/26938214" TargetMode="External"/><Relationship Id="rId73" Type="http://schemas.openxmlformats.org/officeDocument/2006/relationships/hyperlink" Target="https://pubmed.ncbi.nlm.nih.gov/33386634" TargetMode="External"/><Relationship Id="rId94" Type="http://schemas.openxmlformats.org/officeDocument/2006/relationships/hyperlink" Target="https://pubmed.ncbi.nlm.nih.gov/24918560" TargetMode="External"/><Relationship Id="rId148" Type="http://schemas.openxmlformats.org/officeDocument/2006/relationships/hyperlink" Target="https://pubmed.ncbi.nlm.nih.gov/28409557" TargetMode="External"/><Relationship Id="rId169" Type="http://schemas.openxmlformats.org/officeDocument/2006/relationships/hyperlink" Target="https://pubmed.ncbi.nlm.nih.gov/3292082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pubmed.ncbi.nlm.nih.gov/29727479" TargetMode="External"/><Relationship Id="rId18" Type="http://schemas.openxmlformats.org/officeDocument/2006/relationships/hyperlink" Target="https://pubmed.ncbi.nlm.nih.gov/36223090" TargetMode="External"/><Relationship Id="rId26" Type="http://schemas.openxmlformats.org/officeDocument/2006/relationships/hyperlink" Target="https://pubmed.ncbi.nlm.nih.gov/18616772" TargetMode="External"/><Relationship Id="rId3" Type="http://schemas.openxmlformats.org/officeDocument/2006/relationships/hyperlink" Target="https://pubmed.ncbi.nlm.nih.gov/28279484" TargetMode="External"/><Relationship Id="rId21" Type="http://schemas.openxmlformats.org/officeDocument/2006/relationships/hyperlink" Target="https://pubmed.ncbi.nlm.nih.gov/39044673" TargetMode="External"/><Relationship Id="rId34" Type="http://schemas.openxmlformats.org/officeDocument/2006/relationships/hyperlink" Target="https://pubmed.ncbi.nlm.nih.gov/22382913" TargetMode="External"/><Relationship Id="rId7" Type="http://schemas.openxmlformats.org/officeDocument/2006/relationships/hyperlink" Target="https://pubmed.ncbi.nlm.nih.gov/37858323" TargetMode="External"/><Relationship Id="rId12" Type="http://schemas.openxmlformats.org/officeDocument/2006/relationships/hyperlink" Target="https://www.kcl.ac.uk/people/susannah-baron" TargetMode="External"/><Relationship Id="rId17" Type="http://schemas.openxmlformats.org/officeDocument/2006/relationships/hyperlink" Target="https://www.rtanakagroup.com/" TargetMode="External"/><Relationship Id="rId25" Type="http://schemas.openxmlformats.org/officeDocument/2006/relationships/hyperlink" Target="https://pubmed.ncbi.nlm.nih.gov/28856661/" TargetMode="External"/><Relationship Id="rId33" Type="http://schemas.openxmlformats.org/officeDocument/2006/relationships/hyperlink" Target="https://pubmed.ncbi.nlm.nih.gov/31516692" TargetMode="External"/><Relationship Id="rId2" Type="http://schemas.openxmlformats.org/officeDocument/2006/relationships/hyperlink" Target="https://pubmed.ncbi.nlm.nih.gov/36174714/" TargetMode="External"/><Relationship Id="rId16" Type="http://schemas.openxmlformats.org/officeDocument/2006/relationships/hyperlink" Target="https://www.acne-id.ac.uk/meet-the-team.aspx" TargetMode="External"/><Relationship Id="rId20" Type="http://schemas.openxmlformats.org/officeDocument/2006/relationships/hyperlink" Target="https://pubmed.ncbi.nlm.nih.gov/29727479/" TargetMode="External"/><Relationship Id="rId29" Type="http://schemas.openxmlformats.org/officeDocument/2006/relationships/hyperlink" Target="https://childrensallergydoctors.com/professor-helen-brough/" TargetMode="External"/><Relationship Id="rId1" Type="http://schemas.openxmlformats.org/officeDocument/2006/relationships/hyperlink" Target="https://pubmed.ncbi.nlm.nih.gov/37536512/" TargetMode="External"/><Relationship Id="rId6" Type="http://schemas.openxmlformats.org/officeDocument/2006/relationships/hyperlink" Target="https://pubmed.ncbi.nlm.nih.gov/37722926" TargetMode="External"/><Relationship Id="rId11" Type="http://schemas.openxmlformats.org/officeDocument/2006/relationships/hyperlink" Target="https://pubmed.ncbi.nlm.nih.gov/29727479" TargetMode="External"/><Relationship Id="rId24" Type="http://schemas.openxmlformats.org/officeDocument/2006/relationships/hyperlink" Target="https://pubmed.ncbi.nlm.nih.gov/18616772" TargetMode="External"/><Relationship Id="rId32" Type="http://schemas.openxmlformats.org/officeDocument/2006/relationships/hyperlink" Target="https://www.topdoctors.co.uk/doctor/antonia-lloyd-lavery" TargetMode="External"/><Relationship Id="rId5" Type="http://schemas.openxmlformats.org/officeDocument/2006/relationships/hyperlink" Target="https://pubmed.ncbi.nlm.nih.gov/37536512/" TargetMode="External"/><Relationship Id="rId15" Type="http://schemas.openxmlformats.org/officeDocument/2006/relationships/hyperlink" Target="https://pubmed.ncbi.nlm.nih.gov/36814132" TargetMode="External"/><Relationship Id="rId23" Type="http://schemas.openxmlformats.org/officeDocument/2006/relationships/hyperlink" Target="https://www.beacontrial.org/study-team/" TargetMode="External"/><Relationship Id="rId28" Type="http://schemas.openxmlformats.org/officeDocument/2006/relationships/hyperlink" Target="https://pubmed.ncbi.nlm.nih.gov/36116481" TargetMode="External"/><Relationship Id="rId10" Type="http://schemas.openxmlformats.org/officeDocument/2006/relationships/hyperlink" Target="https://www.kcl.ac.uk/people/susannah-baron" TargetMode="External"/><Relationship Id="rId19" Type="http://schemas.openxmlformats.org/officeDocument/2006/relationships/hyperlink" Target="https://astar-register.org/committees-collaborators/" TargetMode="External"/><Relationship Id="rId31" Type="http://schemas.openxmlformats.org/officeDocument/2006/relationships/hyperlink" Target="https://pubmed.ncbi.nlm.nih.gov/38055239" TargetMode="External"/><Relationship Id="rId4" Type="http://schemas.openxmlformats.org/officeDocument/2006/relationships/hyperlink" Target="https://pubmed.ncbi.nlm.nih.gov/38055239" TargetMode="External"/><Relationship Id="rId9" Type="http://schemas.openxmlformats.org/officeDocument/2006/relationships/hyperlink" Target="https://pubmed.ncbi.nlm.nih.gov/34729465/" TargetMode="External"/><Relationship Id="rId14" Type="http://schemas.openxmlformats.org/officeDocument/2006/relationships/hyperlink" Target="https://pubmed.ncbi.nlm.nih.gov/39044673" TargetMode="External"/><Relationship Id="rId22" Type="http://schemas.openxmlformats.org/officeDocument/2006/relationships/hyperlink" Target="https://pubmed.ncbi.nlm.nih.gov/32887977" TargetMode="External"/><Relationship Id="rId27" Type="http://schemas.openxmlformats.org/officeDocument/2006/relationships/hyperlink" Target="https://pubmed.ncbi.nlm.nih.gov/29727479" TargetMode="External"/><Relationship Id="rId30" Type="http://schemas.openxmlformats.org/officeDocument/2006/relationships/hyperlink" Target="https://pubmed.ncbi.nlm.nih.gov/36223090" TargetMode="External"/><Relationship Id="rId35" Type="http://schemas.openxmlformats.org/officeDocument/2006/relationships/hyperlink" Target="https://www.ilds.org/what-we-do/partnerships-and-networks/migrant-health-dermatology-working-group/" TargetMode="External"/><Relationship Id="rId8" Type="http://schemas.openxmlformats.org/officeDocument/2006/relationships/hyperlink" Target="https://pubmed.ncbi.nlm.nih.gov/37536512/"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orcid.org/0000-0003-4157-7394" TargetMode="External"/><Relationship Id="rId21" Type="http://schemas.openxmlformats.org/officeDocument/2006/relationships/hyperlink" Target="https://research-information.bris.ac.uk/en/projects/health-economics-analysis-plan-for-best-emollients-for-eczema-bee" TargetMode="External"/><Relationship Id="rId42" Type="http://schemas.openxmlformats.org/officeDocument/2006/relationships/hyperlink" Target="https://www.hbku.edu.qa/en/staff/martin-steinhoff" TargetMode="External"/><Relationship Id="rId63" Type="http://schemas.openxmlformats.org/officeDocument/2006/relationships/hyperlink" Target="https://fundingawards.nihr.ac.uk/award/PDF-2009-02-45" TargetMode="External"/><Relationship Id="rId84" Type="http://schemas.openxmlformats.org/officeDocument/2006/relationships/hyperlink" Target="https://fundingawards.nihr.ac.uk/award/NIHR129926" TargetMode="External"/><Relationship Id="rId138" Type="http://schemas.openxmlformats.org/officeDocument/2006/relationships/hyperlink" Target="https://gtr.ukri.org/projects?ref=MR%2FW028352%2F1" TargetMode="External"/><Relationship Id="rId159" Type="http://schemas.openxmlformats.org/officeDocument/2006/relationships/hyperlink" Target="https://gtr.ukri.org/projects?ref=MR%2FT008040%2F1" TargetMode="External"/><Relationship Id="rId107" Type="http://schemas.openxmlformats.org/officeDocument/2006/relationships/hyperlink" Target="https://fundingawards.nihr.ac.uk/award/PB-PG-0107-11112" TargetMode="External"/><Relationship Id="rId11" Type="http://schemas.openxmlformats.org/officeDocument/2006/relationships/hyperlink" Target="https://fundingawards.nihr.ac.uk/award/NIHR129720" TargetMode="External"/><Relationship Id="rId32" Type="http://schemas.openxmlformats.org/officeDocument/2006/relationships/hyperlink" Target="https://fundingawards.nihr.ac.uk/award/13/50/12" TargetMode="External"/><Relationship Id="rId53" Type="http://schemas.openxmlformats.org/officeDocument/2006/relationships/hyperlink" Target="https://fundingawards.nihr.ac.uk/award/NIHR202637" TargetMode="External"/><Relationship Id="rId74" Type="http://schemas.openxmlformats.org/officeDocument/2006/relationships/hyperlink" Target="https://gtr.ukri.org/projects?ref=MC_UU_00008%2F5" TargetMode="External"/><Relationship Id="rId128" Type="http://schemas.openxmlformats.org/officeDocument/2006/relationships/hyperlink" Target="https://research-information.bris.ac.uk/en/projects/mrc-ieu-studentship-full-tamsin-sharp" TargetMode="External"/><Relationship Id="rId149" Type="http://schemas.openxmlformats.org/officeDocument/2006/relationships/hyperlink" Target="https://orcid.org/0000-0001-5218-7071" TargetMode="External"/><Relationship Id="rId5" Type="http://schemas.openxmlformats.org/officeDocument/2006/relationships/hyperlink" Target="https://fundingawards.nihr.ac.uk/award/PB-PG-0213-30006" TargetMode="External"/><Relationship Id="rId95" Type="http://schemas.openxmlformats.org/officeDocument/2006/relationships/hyperlink" Target="https://fundingawards.nihr.ac.uk/award/11/66/02" TargetMode="External"/><Relationship Id="rId160" Type="http://schemas.openxmlformats.org/officeDocument/2006/relationships/hyperlink" Target="https://orcid.org/0000-0002-4786-7838" TargetMode="External"/><Relationship Id="rId22" Type="http://schemas.openxmlformats.org/officeDocument/2006/relationships/hyperlink" Target="https://fundingawards.nihr.ac.uk/award/16/90/03" TargetMode="External"/><Relationship Id="rId43" Type="http://schemas.openxmlformats.org/officeDocument/2006/relationships/hyperlink" Target="https://www.hbku.edu.qa/en/staff/martin-steinhoff" TargetMode="External"/><Relationship Id="rId64" Type="http://schemas.openxmlformats.org/officeDocument/2006/relationships/hyperlink" Target="https://fundingawards.nihr.ac.uk/award/PB-PG-0110-20243" TargetMode="External"/><Relationship Id="rId118" Type="http://schemas.openxmlformats.org/officeDocument/2006/relationships/hyperlink" Target="https://orcid.org/0000-0003-4157-7394" TargetMode="External"/><Relationship Id="rId139" Type="http://schemas.openxmlformats.org/officeDocument/2006/relationships/hyperlink" Target="https://gtr.ukri.org/projects?ref=MR%2FW025639%2F1" TargetMode="External"/><Relationship Id="rId80" Type="http://schemas.openxmlformats.org/officeDocument/2006/relationships/hyperlink" Target="https://fundingawards.nihr.ac.uk/award/NIHR157478" TargetMode="External"/><Relationship Id="rId85" Type="http://schemas.openxmlformats.org/officeDocument/2006/relationships/hyperlink" Target="https://fundingawards.nihr.ac.uk/award/NIHR158312" TargetMode="External"/><Relationship Id="rId150" Type="http://schemas.openxmlformats.org/officeDocument/2006/relationships/hyperlink" Target="https://gtr.ukri.org/projects?ref=MR%2FL012693%2F1" TargetMode="External"/><Relationship Id="rId155" Type="http://schemas.openxmlformats.org/officeDocument/2006/relationships/hyperlink" Target="https://gtr.ukri.org/projects?ref=G0601361%2F1" TargetMode="External"/><Relationship Id="rId12" Type="http://schemas.openxmlformats.org/officeDocument/2006/relationships/hyperlink" Target="https://fundingawards.nihr.ac.uk/award/NIHR133464" TargetMode="External"/><Relationship Id="rId17" Type="http://schemas.openxmlformats.org/officeDocument/2006/relationships/hyperlink" Target="https://fundingawards.nihr.ac.uk/award/16/162/01" TargetMode="External"/><Relationship Id="rId33" Type="http://schemas.openxmlformats.org/officeDocument/2006/relationships/hyperlink" Target="https://fundingawards.nihr.ac.uk/award/NIHR133464" TargetMode="External"/><Relationship Id="rId38" Type="http://schemas.openxmlformats.org/officeDocument/2006/relationships/hyperlink" Target="https://fundingawards.nihr.ac.uk/award/12/24/02" TargetMode="External"/><Relationship Id="rId59" Type="http://schemas.openxmlformats.org/officeDocument/2006/relationships/hyperlink" Target="https://fundingawards.nihr.ac.uk/award/15/130/07" TargetMode="External"/><Relationship Id="rId103" Type="http://schemas.openxmlformats.org/officeDocument/2006/relationships/hyperlink" Target="https://fundingawards.nihr.ac.uk/award/PB-PG-0909-19198" TargetMode="External"/><Relationship Id="rId108" Type="http://schemas.openxmlformats.org/officeDocument/2006/relationships/hyperlink" Target="https://fundingawards.nihr.ac.uk/award/PB-PG-0807-14027" TargetMode="External"/><Relationship Id="rId124" Type="http://schemas.openxmlformats.org/officeDocument/2006/relationships/hyperlink" Target="https://research-information.bris.ac.uk/en/projects/mrc-ieu-studentship-full-rebecca-lawn" TargetMode="External"/><Relationship Id="rId129" Type="http://schemas.openxmlformats.org/officeDocument/2006/relationships/hyperlink" Target="https://research-information.bris.ac.uk/en/projects/closed-8073-mrc-ieu-kberriman-studentship-consumables-linked-to-c" TargetMode="External"/><Relationship Id="rId54" Type="http://schemas.openxmlformats.org/officeDocument/2006/relationships/hyperlink" Target="https://fundingawards.nihr.ac.uk/award/RP-PG-0617-20005" TargetMode="External"/><Relationship Id="rId70" Type="http://schemas.openxmlformats.org/officeDocument/2006/relationships/hyperlink" Target="https://gtr.ukri.org/projects?ref=EP%2FS025944%2F1" TargetMode="External"/><Relationship Id="rId75" Type="http://schemas.openxmlformats.org/officeDocument/2006/relationships/hyperlink" Target="https://gtr.ukri.org/projects?ref=MC_PC_20002" TargetMode="External"/><Relationship Id="rId91" Type="http://schemas.openxmlformats.org/officeDocument/2006/relationships/hyperlink" Target="https://orcid.org/0000-0002-8098-9220" TargetMode="External"/><Relationship Id="rId96" Type="http://schemas.openxmlformats.org/officeDocument/2006/relationships/hyperlink" Target="https://fundingawards.nihr.ac.uk/?query=Tracey%20%20Sach" TargetMode="External"/><Relationship Id="rId140" Type="http://schemas.openxmlformats.org/officeDocument/2006/relationships/hyperlink" Target="https://gtr.ukri.org/projects?ref=MR%2FW018616%2F1" TargetMode="External"/><Relationship Id="rId145" Type="http://schemas.openxmlformats.org/officeDocument/2006/relationships/hyperlink" Target="https://app.dimensions.ai/details/grant/grant.6665207" TargetMode="External"/><Relationship Id="rId1" Type="http://schemas.openxmlformats.org/officeDocument/2006/relationships/hyperlink" Target="https://fundingawards.nihr.ac.uk/award/NIHR134867" TargetMode="External"/><Relationship Id="rId6" Type="http://schemas.openxmlformats.org/officeDocument/2006/relationships/hyperlink" Target="https://fundingawards.nihr.ac.uk/award/NIHR303123" TargetMode="External"/><Relationship Id="rId23" Type="http://schemas.openxmlformats.org/officeDocument/2006/relationships/hyperlink" Target="https://fundingawards.nihr.ac.uk/award/15/130/07" TargetMode="External"/><Relationship Id="rId28" Type="http://schemas.openxmlformats.org/officeDocument/2006/relationships/hyperlink" Target="https://fundingawards.nihr.ac.uk/award/09/118/03" TargetMode="External"/><Relationship Id="rId49" Type="http://schemas.openxmlformats.org/officeDocument/2006/relationships/hyperlink" Target="https://fundingawards.nihr.ac.uk/award/NIHR134867" TargetMode="External"/><Relationship Id="rId114" Type="http://schemas.openxmlformats.org/officeDocument/2006/relationships/hyperlink" Target="https://gtr.ukri.org/projects?ref=MR%2FW001454%2F1" TargetMode="External"/><Relationship Id="rId119" Type="http://schemas.openxmlformats.org/officeDocument/2006/relationships/hyperlink" Target="https://cordis.europa.eu/project/id/821511" TargetMode="External"/><Relationship Id="rId44" Type="http://schemas.openxmlformats.org/officeDocument/2006/relationships/hyperlink" Target="https://fundingawards.nihr.ac.uk/award/NIHR206263" TargetMode="External"/><Relationship Id="rId60" Type="http://schemas.openxmlformats.org/officeDocument/2006/relationships/hyperlink" Target="https://fundingawards.nihr.ac.uk/award/16/52/23" TargetMode="External"/><Relationship Id="rId65" Type="http://schemas.openxmlformats.org/officeDocument/2006/relationships/hyperlink" Target="https://fundingawards.nihr.ac.uk/award/NIHR203279" TargetMode="External"/><Relationship Id="rId81" Type="http://schemas.openxmlformats.org/officeDocument/2006/relationships/hyperlink" Target="https://fundingawards.nihr.ac.uk/award/NIHR135121" TargetMode="External"/><Relationship Id="rId86" Type="http://schemas.openxmlformats.org/officeDocument/2006/relationships/hyperlink" Target="https://fundingawards.nihr.ac.uk/award/RP-PG-0216-20007" TargetMode="External"/><Relationship Id="rId130" Type="http://schemas.openxmlformats.org/officeDocument/2006/relationships/hyperlink" Target="https://orcid.org/0000-0003-2514-0889" TargetMode="External"/><Relationship Id="rId135" Type="http://schemas.openxmlformats.org/officeDocument/2006/relationships/hyperlink" Target="https://gtr.ukri.org/projects?ref=MR%2FJ012165%2F1" TargetMode="External"/><Relationship Id="rId151" Type="http://schemas.openxmlformats.org/officeDocument/2006/relationships/hyperlink" Target="https://gtr.ukri.org/projects?ref=MR%2FK006665%2F1" TargetMode="External"/><Relationship Id="rId156" Type="http://schemas.openxmlformats.org/officeDocument/2006/relationships/hyperlink" Target="https://app.dimensions.ai/details/grant/grant.5325634" TargetMode="External"/><Relationship Id="rId13" Type="http://schemas.openxmlformats.org/officeDocument/2006/relationships/hyperlink" Target="https://fundingawards.nihr.ac.uk/award/NIHR131758" TargetMode="External"/><Relationship Id="rId18" Type="http://schemas.openxmlformats.org/officeDocument/2006/relationships/hyperlink" Target="https://fundingawards.nihr.ac.uk/award/16/13/02" TargetMode="External"/><Relationship Id="rId39" Type="http://schemas.openxmlformats.org/officeDocument/2006/relationships/hyperlink" Target="https://fundingawards.nihr.ac.uk/award/06/403/51" TargetMode="External"/><Relationship Id="rId109" Type="http://schemas.openxmlformats.org/officeDocument/2006/relationships/hyperlink" Target="https://fundingawards.nihr.ac.uk/award/05/16/01" TargetMode="External"/><Relationship Id="rId34" Type="http://schemas.openxmlformats.org/officeDocument/2006/relationships/hyperlink" Target="https://fundingawards.nihr.ac.uk/award/NIHR129926" TargetMode="External"/><Relationship Id="rId50" Type="http://schemas.openxmlformats.org/officeDocument/2006/relationships/hyperlink" Target="https://fundingawards.nihr.ac.uk/award/NIHR206431" TargetMode="External"/><Relationship Id="rId55" Type="http://schemas.openxmlformats.org/officeDocument/2006/relationships/hyperlink" Target="https://fundingawards.nihr.ac.uk/award/RP-PG-0216-20007" TargetMode="External"/><Relationship Id="rId76" Type="http://schemas.openxmlformats.org/officeDocument/2006/relationships/hyperlink" Target="https://gtr.ukri.org/projects?ref=G0701693%2F1" TargetMode="External"/><Relationship Id="rId97" Type="http://schemas.openxmlformats.org/officeDocument/2006/relationships/hyperlink" Target="https://fundingawards.nihr.ac.uk/award/PB-PG-0110-21023" TargetMode="External"/><Relationship Id="rId104" Type="http://schemas.openxmlformats.org/officeDocument/2006/relationships/hyperlink" Target="https://fundingawards.nihr.ac.uk/award/09/34/03" TargetMode="External"/><Relationship Id="rId120" Type="http://schemas.openxmlformats.org/officeDocument/2006/relationships/hyperlink" Target="https://research-information.bris.ac.uk/en/projects/identifying-causal-risk-factors-for-cognitive-decline" TargetMode="External"/><Relationship Id="rId125" Type="http://schemas.openxmlformats.org/officeDocument/2006/relationships/hyperlink" Target="https://research-information.bris.ac.uk/en/projects/mrc-ieu-studentship-full-kayleigh-easey-2" TargetMode="External"/><Relationship Id="rId141" Type="http://schemas.openxmlformats.org/officeDocument/2006/relationships/hyperlink" Target="https://gtr.ukri.org/projects?ref=MR%2FS036954%2F1" TargetMode="External"/><Relationship Id="rId146" Type="http://schemas.openxmlformats.org/officeDocument/2006/relationships/hyperlink" Target="https://gtr.ukri.org/projects?ref=MR%2FS025340%2F1" TargetMode="External"/><Relationship Id="rId7" Type="http://schemas.openxmlformats.org/officeDocument/2006/relationships/hyperlink" Target="https://fundingawards.nihr.ac.uk/award/NIHR203279" TargetMode="External"/><Relationship Id="rId71" Type="http://schemas.openxmlformats.org/officeDocument/2006/relationships/hyperlink" Target="https://fundingawards.nihr.ac.uk/award/RP-PG-0216-20007" TargetMode="External"/><Relationship Id="rId92" Type="http://schemas.openxmlformats.org/officeDocument/2006/relationships/hyperlink" Target="https://fundingawards.nihr.ac.uk/award/13/115/29" TargetMode="External"/><Relationship Id="rId2" Type="http://schemas.openxmlformats.org/officeDocument/2006/relationships/hyperlink" Target="https://fundingawards.nihr.ac.uk/award/14/211/02" TargetMode="External"/><Relationship Id="rId29" Type="http://schemas.openxmlformats.org/officeDocument/2006/relationships/hyperlink" Target="https://fundingawards.nihr.ac.uk/award/CTF-01-12-06" TargetMode="External"/><Relationship Id="rId24" Type="http://schemas.openxmlformats.org/officeDocument/2006/relationships/hyperlink" Target="https://research-information.bris.ac.uk/en/projects/creative-and-novel-approaches-to-engaging-with-children-with-ecze" TargetMode="External"/><Relationship Id="rId40" Type="http://schemas.openxmlformats.org/officeDocument/2006/relationships/hyperlink" Target="https://fundingawards.nihr.ac.uk/award/PB-PG-0407-11288" TargetMode="External"/><Relationship Id="rId45" Type="http://schemas.openxmlformats.org/officeDocument/2006/relationships/hyperlink" Target="https://fundingawards.nihr.ac.uk/award/NIHR151318" TargetMode="External"/><Relationship Id="rId66" Type="http://schemas.openxmlformats.org/officeDocument/2006/relationships/hyperlink" Target="https://profiles.imperial.ac.uk/r.tanaka/grants?favouritesFirst=true&amp;perPage=25&amp;sort=titleAsc&amp;startFrom=0" TargetMode="External"/><Relationship Id="rId87" Type="http://schemas.openxmlformats.org/officeDocument/2006/relationships/hyperlink" Target="https://fundingawards.nihr.ac.uk/award/15/130/11" TargetMode="External"/><Relationship Id="rId110" Type="http://schemas.openxmlformats.org/officeDocument/2006/relationships/hyperlink" Target="https://fundingawards.nihr.ac.uk/award/06/42/01" TargetMode="External"/><Relationship Id="rId115" Type="http://schemas.openxmlformats.org/officeDocument/2006/relationships/hyperlink" Target="https://orcid.org/0000-0003-4157-7394" TargetMode="External"/><Relationship Id="rId131" Type="http://schemas.openxmlformats.org/officeDocument/2006/relationships/hyperlink" Target="https://research-information.bris.ac.uk/en/projects/mrc-uob-unite-unit-core-2" TargetMode="External"/><Relationship Id="rId136" Type="http://schemas.openxmlformats.org/officeDocument/2006/relationships/hyperlink" Target="https://gtr.ukri.org/projects?ref=studentship-1643160" TargetMode="External"/><Relationship Id="rId157" Type="http://schemas.openxmlformats.org/officeDocument/2006/relationships/hyperlink" Target="https://app.dimensions.ai/details/grant/grant.5325841" TargetMode="External"/><Relationship Id="rId61" Type="http://schemas.openxmlformats.org/officeDocument/2006/relationships/hyperlink" Target="https://fundingawards.nihr.ac.uk/award/12/24/02" TargetMode="External"/><Relationship Id="rId82" Type="http://schemas.openxmlformats.org/officeDocument/2006/relationships/hyperlink" Target="https://fundingawards.nihr.ac.uk/award/NIHR202852" TargetMode="External"/><Relationship Id="rId152" Type="http://schemas.openxmlformats.org/officeDocument/2006/relationships/hyperlink" Target="https://orcid.org/0000-0001-5218-7071" TargetMode="External"/><Relationship Id="rId19" Type="http://schemas.openxmlformats.org/officeDocument/2006/relationships/hyperlink" Target="https://fundingawards.nihr.ac.uk/award/12/67/12" TargetMode="External"/><Relationship Id="rId14" Type="http://schemas.openxmlformats.org/officeDocument/2006/relationships/hyperlink" Target="https://research-information.bris.ac.uk/en/projects/paediatric-qol-dilemma-developing-paediatric-quality-of-life-digi" TargetMode="External"/><Relationship Id="rId30" Type="http://schemas.openxmlformats.org/officeDocument/2006/relationships/hyperlink" Target="https://research-information.bris.ac.uk/en/projects/poppie" TargetMode="External"/><Relationship Id="rId35" Type="http://schemas.openxmlformats.org/officeDocument/2006/relationships/hyperlink" Target="https://fundingawards.nihr.ac.uk/award/NIHR201993" TargetMode="External"/><Relationship Id="rId56" Type="http://schemas.openxmlformats.org/officeDocument/2006/relationships/hyperlink" Target="https://fundingawards.nihr.ac.uk/award/NIHR201993" TargetMode="External"/><Relationship Id="rId77" Type="http://schemas.openxmlformats.org/officeDocument/2006/relationships/hyperlink" Target="https://fundingawards.nihr.ac.uk/award/NIHR206263" TargetMode="External"/><Relationship Id="rId100" Type="http://schemas.openxmlformats.org/officeDocument/2006/relationships/hyperlink" Target="https://fundingawards.nihr.ac.uk/award/II-AR-0209-10012" TargetMode="External"/><Relationship Id="rId105" Type="http://schemas.openxmlformats.org/officeDocument/2006/relationships/hyperlink" Target="https://fundingawards.nihr.ac.uk/award/PB-PG-0808-16065" TargetMode="External"/><Relationship Id="rId126" Type="http://schemas.openxmlformats.org/officeDocument/2006/relationships/hyperlink" Target="https://research-information.bris.ac.uk/en/projects/mrc-ieu-studentship-expenses-katie-berryman" TargetMode="External"/><Relationship Id="rId147" Type="http://schemas.openxmlformats.org/officeDocument/2006/relationships/hyperlink" Target="https://gtr.ukri.org/projects?ref=studentship-2136142" TargetMode="External"/><Relationship Id="rId8" Type="http://schemas.openxmlformats.org/officeDocument/2006/relationships/hyperlink" Target="https://fundingawards.nihr.ac.uk/award/NIHR202852" TargetMode="External"/><Relationship Id="rId51" Type="http://schemas.openxmlformats.org/officeDocument/2006/relationships/hyperlink" Target="https://fundingawards.nihr.ac.uk/award/NIHR133464" TargetMode="External"/><Relationship Id="rId72" Type="http://schemas.openxmlformats.org/officeDocument/2006/relationships/hyperlink" Target="https://fundingawards.nihr.ac.uk/award/12/67/12" TargetMode="External"/><Relationship Id="rId93" Type="http://schemas.openxmlformats.org/officeDocument/2006/relationships/hyperlink" Target="https://fundingawards.nihr.ac.uk/award/12/24/02" TargetMode="External"/><Relationship Id="rId98" Type="http://schemas.openxmlformats.org/officeDocument/2006/relationships/hyperlink" Target="https://fundingawards.nihr.ac.uk/award/11/1023/10" TargetMode="External"/><Relationship Id="rId121" Type="http://schemas.openxmlformats.org/officeDocument/2006/relationships/hyperlink" Target="https://research-information.bris.ac.uk/en/projects/mrc-ieu-studentship-emily-jamieson" TargetMode="External"/><Relationship Id="rId142" Type="http://schemas.openxmlformats.org/officeDocument/2006/relationships/hyperlink" Target="https://gtr.ukri.org/projects?ref=EP%2FW002280%2F1" TargetMode="External"/><Relationship Id="rId3" Type="http://schemas.openxmlformats.org/officeDocument/2006/relationships/hyperlink" Target="https://fundingawards.nihr.ac.uk/award/NIHR300774" TargetMode="External"/><Relationship Id="rId25" Type="http://schemas.openxmlformats.org/officeDocument/2006/relationships/hyperlink" Target="https://fundingawards.nihr.ac.uk/award/PDF-2014-07-013" TargetMode="External"/><Relationship Id="rId46" Type="http://schemas.openxmlformats.org/officeDocument/2006/relationships/hyperlink" Target="https://fundingawards.nihr.ac.uk/award/NIHR160813" TargetMode="External"/><Relationship Id="rId67" Type="http://schemas.openxmlformats.org/officeDocument/2006/relationships/hyperlink" Target="https://fundingawards.nihr.ac.uk/award/NIHR204505" TargetMode="External"/><Relationship Id="rId116" Type="http://schemas.openxmlformats.org/officeDocument/2006/relationships/hyperlink" Target="https://orcid.org/0000-0003-4157-7394" TargetMode="External"/><Relationship Id="rId137" Type="http://schemas.openxmlformats.org/officeDocument/2006/relationships/hyperlink" Target="https://gtr.ukri.org/projects?ref=112960%2F1" TargetMode="External"/><Relationship Id="rId158" Type="http://schemas.openxmlformats.org/officeDocument/2006/relationships/hyperlink" Target="https://app.dimensions.ai/details/grant/grant.5325936" TargetMode="External"/><Relationship Id="rId20" Type="http://schemas.openxmlformats.org/officeDocument/2006/relationships/hyperlink" Target="https://fundingawards.nihr.ac.uk/award/NIHR127850" TargetMode="External"/><Relationship Id="rId41" Type="http://schemas.openxmlformats.org/officeDocument/2006/relationships/hyperlink" Target="https://www.hbku.edu.qa/en/staff/martin-steinhoff" TargetMode="External"/><Relationship Id="rId62" Type="http://schemas.openxmlformats.org/officeDocument/2006/relationships/hyperlink" Target="https://fundingawards.nihr.ac.uk/award/11/153/01" TargetMode="External"/><Relationship Id="rId83" Type="http://schemas.openxmlformats.org/officeDocument/2006/relationships/hyperlink" Target="https://fundingawards.nihr.ac.uk/award/NIHR134867" TargetMode="External"/><Relationship Id="rId88" Type="http://schemas.openxmlformats.org/officeDocument/2006/relationships/hyperlink" Target="https://fundingawards.nihr.ac.uk/award/16/13/02" TargetMode="External"/><Relationship Id="rId111" Type="http://schemas.openxmlformats.org/officeDocument/2006/relationships/hyperlink" Target="https://orcid.org/0000-0002-8098-9220" TargetMode="External"/><Relationship Id="rId132" Type="http://schemas.openxmlformats.org/officeDocument/2006/relationships/hyperlink" Target="https://research-information.bris.ac.uk/en/projects/mrc-ieu-studentship-expenses-eleanor-kennedy" TargetMode="External"/><Relationship Id="rId153" Type="http://schemas.openxmlformats.org/officeDocument/2006/relationships/hyperlink" Target="https://gtr.ukri.org/projects?ref=MR%2FK002449%2F2" TargetMode="External"/><Relationship Id="rId15" Type="http://schemas.openxmlformats.org/officeDocument/2006/relationships/hyperlink" Target="https://research-information.bris.ac.uk/en/projects/maximising-wellbeing-living-everyday-life-with-long-term-conditio" TargetMode="External"/><Relationship Id="rId36" Type="http://schemas.openxmlformats.org/officeDocument/2006/relationships/hyperlink" Target="https://fundingawards.nihr.ac.uk/award/12/67/12" TargetMode="External"/><Relationship Id="rId57" Type="http://schemas.openxmlformats.org/officeDocument/2006/relationships/hyperlink" Target="https://fundingawards.nihr.ac.uk/award/NIHR203688" TargetMode="External"/><Relationship Id="rId106" Type="http://schemas.openxmlformats.org/officeDocument/2006/relationships/hyperlink" Target="https://fundingawards.nihr.ac.uk/award/08/14/51" TargetMode="External"/><Relationship Id="rId127" Type="http://schemas.openxmlformats.org/officeDocument/2006/relationships/hyperlink" Target="https://research-information.bris.ac.uk/en/projects/mrc-ieu-studentship-expenses-diana-juvinao-quintero" TargetMode="External"/><Relationship Id="rId10" Type="http://schemas.openxmlformats.org/officeDocument/2006/relationships/hyperlink" Target="https://fundingawards.nihr.ac.uk/award/NIHR153216" TargetMode="External"/><Relationship Id="rId31" Type="http://schemas.openxmlformats.org/officeDocument/2006/relationships/hyperlink" Target="https://fundingawards.nihr.ac.uk/award/PB-PG-0213-30006" TargetMode="External"/><Relationship Id="rId52" Type="http://schemas.openxmlformats.org/officeDocument/2006/relationships/hyperlink" Target="https://fundingawards.nihr.ac.uk/award/17/82/02" TargetMode="External"/><Relationship Id="rId73" Type="http://schemas.openxmlformats.org/officeDocument/2006/relationships/hyperlink" Target="https://gtr.ukri.org/projects?ref=MC_UU_00036%2F2" TargetMode="External"/><Relationship Id="rId78" Type="http://schemas.openxmlformats.org/officeDocument/2006/relationships/hyperlink" Target="https://fundingawards.nihr.ac.uk/award/NIHR151318" TargetMode="External"/><Relationship Id="rId94" Type="http://schemas.openxmlformats.org/officeDocument/2006/relationships/hyperlink" Target="https://fundingawards.nihr.ac.uk/award/CDF-2014-07-006" TargetMode="External"/><Relationship Id="rId99" Type="http://schemas.openxmlformats.org/officeDocument/2006/relationships/hyperlink" Target="https://gtr.ukri.org/projects?ref=G0902184%2F1" TargetMode="External"/><Relationship Id="rId101" Type="http://schemas.openxmlformats.org/officeDocument/2006/relationships/hyperlink" Target="https://fundingawards.nihr.ac.uk/award/PB-PG-1208-18097" TargetMode="External"/><Relationship Id="rId122" Type="http://schemas.openxmlformats.org/officeDocument/2006/relationships/hyperlink" Target="https://research-information.bris.ac.uk/en/projects/mrc-ieu-studentship-full-alice-carter" TargetMode="External"/><Relationship Id="rId143" Type="http://schemas.openxmlformats.org/officeDocument/2006/relationships/hyperlink" Target="https://gtr.ukri.org/projects?ref=MR%2FT031565%2F1" TargetMode="External"/><Relationship Id="rId148" Type="http://schemas.openxmlformats.org/officeDocument/2006/relationships/hyperlink" Target="https://gtr.ukri.org/projects?ref=MR%2FS002359%2F1" TargetMode="External"/><Relationship Id="rId4" Type="http://schemas.openxmlformats.org/officeDocument/2006/relationships/hyperlink" Target="https://fundingawards.nihr.ac.uk/award/NIHR135121" TargetMode="External"/><Relationship Id="rId9" Type="http://schemas.openxmlformats.org/officeDocument/2006/relationships/hyperlink" Target="https://fundingawards.nihr.ac.uk/award/NIHR152257" TargetMode="External"/><Relationship Id="rId26" Type="http://schemas.openxmlformats.org/officeDocument/2006/relationships/hyperlink" Target="https://fundingawards.nihr.ac.uk/award/11/153/01" TargetMode="External"/><Relationship Id="rId47" Type="http://schemas.openxmlformats.org/officeDocument/2006/relationships/hyperlink" Target="https://fundingawards.nihr.ac.uk/award/NIHR203279" TargetMode="External"/><Relationship Id="rId68" Type="http://schemas.openxmlformats.org/officeDocument/2006/relationships/hyperlink" Target="https://profiles.imperial.ac.uk/r.tanaka/grants?favouritesFirst=true&amp;perPage=25&amp;sort=titleAsc&amp;startFrom=0" TargetMode="External"/><Relationship Id="rId89" Type="http://schemas.openxmlformats.org/officeDocument/2006/relationships/hyperlink" Target="https://fundingawards.nihr.ac.uk/award/12/67/12" TargetMode="External"/><Relationship Id="rId112" Type="http://schemas.openxmlformats.org/officeDocument/2006/relationships/hyperlink" Target="https://orcid.org/0000-0002-8098-9220" TargetMode="External"/><Relationship Id="rId133" Type="http://schemas.openxmlformats.org/officeDocument/2006/relationships/hyperlink" Target="https://research-information.bris.ac.uk/en/projects/mrc-ieu-studentship-expenses-james-jungius" TargetMode="External"/><Relationship Id="rId154" Type="http://schemas.openxmlformats.org/officeDocument/2006/relationships/hyperlink" Target="https://orcid.org/0000-0001-5218-7071" TargetMode="External"/><Relationship Id="rId16" Type="http://schemas.openxmlformats.org/officeDocument/2006/relationships/hyperlink" Target="https://fundingawards.nihr.ac.uk/award/RP-PG-0216-20007" TargetMode="External"/><Relationship Id="rId37" Type="http://schemas.openxmlformats.org/officeDocument/2006/relationships/hyperlink" Target="https://fundingawards.nihr.ac.uk/award/PB-PG-0317-20028" TargetMode="External"/><Relationship Id="rId58" Type="http://schemas.openxmlformats.org/officeDocument/2006/relationships/hyperlink" Target="https://fundingawards.nihr.ac.uk/award/16/13/02" TargetMode="External"/><Relationship Id="rId79" Type="http://schemas.openxmlformats.org/officeDocument/2006/relationships/hyperlink" Target="https://fundingawards.nihr.ac.uk/award/NIHR156746" TargetMode="External"/><Relationship Id="rId102" Type="http://schemas.openxmlformats.org/officeDocument/2006/relationships/hyperlink" Target="https://fundingawards.nihr.ac.uk/award/PB-PG-0110-20116" TargetMode="External"/><Relationship Id="rId123" Type="http://schemas.openxmlformats.org/officeDocument/2006/relationships/hyperlink" Target="https://research-information.bris.ac.uk/en/projects/mrc-ieu-studentship-full-jasmine-khouja" TargetMode="External"/><Relationship Id="rId144" Type="http://schemas.openxmlformats.org/officeDocument/2006/relationships/hyperlink" Target="https://profiles.imperial.ac.uk/a.custovic/grants" TargetMode="External"/><Relationship Id="rId90" Type="http://schemas.openxmlformats.org/officeDocument/2006/relationships/hyperlink" Target="https://fundingawards.nihr.ac.uk/award/PB-PG-1215-20019" TargetMode="External"/><Relationship Id="rId27" Type="http://schemas.openxmlformats.org/officeDocument/2006/relationships/hyperlink" Target="https://fundingawards.nihr.ac.uk/award/PB-PG-0712-28056" TargetMode="External"/><Relationship Id="rId48" Type="http://schemas.openxmlformats.org/officeDocument/2006/relationships/hyperlink" Target="https://fundingawards.nihr.ac.uk/award/NIHR202852" TargetMode="External"/><Relationship Id="rId69" Type="http://schemas.openxmlformats.org/officeDocument/2006/relationships/hyperlink" Target="https://gtr.ukri.org/projects?ref=studentship-2284779" TargetMode="External"/><Relationship Id="rId113" Type="http://schemas.openxmlformats.org/officeDocument/2006/relationships/hyperlink" Target="https://fundingawards.nihr.ac.uk/award/08/1604/132" TargetMode="External"/><Relationship Id="rId134" Type="http://schemas.openxmlformats.org/officeDocument/2006/relationships/hyperlink" Target="https://research-information.bris.ac.uk/en/projects/mrc-ieu-studentship-expenses-aayah-nouna"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pubmed.ncbi.nlm.nih.gov/27317286" TargetMode="External"/><Relationship Id="rId18" Type="http://schemas.openxmlformats.org/officeDocument/2006/relationships/hyperlink" Target="https://pubmed.ncbi.nlm.nih.gov/33097948" TargetMode="External"/><Relationship Id="rId26" Type="http://schemas.openxmlformats.org/officeDocument/2006/relationships/hyperlink" Target="https://www.nice.org.uk/guidance/ta81/resources/frequency-of-application-of-topical-corticosteroids-for-atopic-eczema-pdf-2294813945797" TargetMode="External"/><Relationship Id="rId39" Type="http://schemas.openxmlformats.org/officeDocument/2006/relationships/hyperlink" Target="https://www.nice.org.uk/guidance/ta82/resources/tacrolimus-and-pimecrolimus-for-atopic-eczema-pdf-2294815625413" TargetMode="External"/><Relationship Id="rId21" Type="http://schemas.openxmlformats.org/officeDocument/2006/relationships/hyperlink" Target="https://www.nice.org.uk/guidance/ta734/resources/secukinumab-for-treating-moderate-to-severe-plaque-psoriasis-in-children-and-young-people-pdf-82611254505157" TargetMode="External"/><Relationship Id="rId34" Type="http://schemas.openxmlformats.org/officeDocument/2006/relationships/hyperlink" Target="https://pubmed.ncbi.nlm.nih.gov/18331513" TargetMode="External"/><Relationship Id="rId7" Type="http://schemas.openxmlformats.org/officeDocument/2006/relationships/hyperlink" Target="https://academic.oup.com/bjd/article/180/6/1312/6731158" TargetMode="External"/><Relationship Id="rId12" Type="http://schemas.openxmlformats.org/officeDocument/2006/relationships/hyperlink" Target="https://www.nice.org.uk/guidance/cg57/update/cg57-update-1/documents/committee-member-list" TargetMode="External"/><Relationship Id="rId17" Type="http://schemas.openxmlformats.org/officeDocument/2006/relationships/hyperlink" Target="https://pubmed.ncbi.nlm.nih.gov/29774538" TargetMode="External"/><Relationship Id="rId25" Type="http://schemas.openxmlformats.org/officeDocument/2006/relationships/hyperlink" Target="https://www.nice.org.uk/guidance/cg57/update/cg57-update-1/documents/committee-member-list" TargetMode="External"/><Relationship Id="rId33" Type="http://schemas.openxmlformats.org/officeDocument/2006/relationships/hyperlink" Target="https://pubmed.ncbi.nlm.nih.gov/38664926" TargetMode="External"/><Relationship Id="rId38" Type="http://schemas.openxmlformats.org/officeDocument/2006/relationships/hyperlink" Target="https://www.nice.org.uk/guidance/ta103/resources/etanercept-and-efalizumab-for-the-treatment-of-adults-with-psoriasis-pdf-82598010732997" TargetMode="External"/><Relationship Id="rId2" Type="http://schemas.openxmlformats.org/officeDocument/2006/relationships/hyperlink" Target="https://pubmed.ncbi.nlm.nih.gov/29357600" TargetMode="External"/><Relationship Id="rId16" Type="http://schemas.openxmlformats.org/officeDocument/2006/relationships/hyperlink" Target="https://www.nice.org.uk/guidance/ta82/resources/tacrolimus-and-pimecrolimus-for-atopic-eczema-pdf-2294815625413" TargetMode="External"/><Relationship Id="rId20" Type="http://schemas.openxmlformats.org/officeDocument/2006/relationships/hyperlink" Target="https://pubmed.ncbi.nlm.nih.gov/29774538" TargetMode="External"/><Relationship Id="rId29" Type="http://schemas.openxmlformats.org/officeDocument/2006/relationships/hyperlink" Target="https://pubmed.ncbi.nlm.nih.gov/38727635" TargetMode="External"/><Relationship Id="rId1" Type="http://schemas.openxmlformats.org/officeDocument/2006/relationships/hyperlink" Target="https://pubmed.ncbi.nlm.nih.gov/30653672" TargetMode="External"/><Relationship Id="rId6" Type="http://schemas.openxmlformats.org/officeDocument/2006/relationships/hyperlink" Target="https://pubmed.ncbi.nlm.nih.gov/30829411" TargetMode="External"/><Relationship Id="rId11" Type="http://schemas.openxmlformats.org/officeDocument/2006/relationships/hyperlink" Target="https://pubmed.ncbi.nlm.nih.gov/15606506" TargetMode="External"/><Relationship Id="rId24" Type="http://schemas.openxmlformats.org/officeDocument/2006/relationships/hyperlink" Target="https://academic.oup.com/bjd/article/174/1/24/6616636" TargetMode="External"/><Relationship Id="rId32" Type="http://schemas.openxmlformats.org/officeDocument/2006/relationships/hyperlink" Target="https://academic.oup.com/bjd/article/174/1/24/6616636" TargetMode="External"/><Relationship Id="rId37" Type="http://schemas.openxmlformats.org/officeDocument/2006/relationships/hyperlink" Target="https://www.nice.org.uk/guidance/ta134/resources/infliximab-for-the-treatment-of-adults-with-psoriasis-pdf-82598193811141" TargetMode="External"/><Relationship Id="rId5" Type="http://schemas.openxmlformats.org/officeDocument/2006/relationships/hyperlink" Target="https://www.nice.org.uk/guidance/cg57/update/cg57-update-1/documents/committee-member-list" TargetMode="External"/><Relationship Id="rId15" Type="http://schemas.openxmlformats.org/officeDocument/2006/relationships/hyperlink" Target="https://www.nice.org.uk/guidance/ta81/resources/frequency-of-application-of-topical-corticosteroids-for-atopic-eczema-pdf-2294813945797" TargetMode="External"/><Relationship Id="rId23" Type="http://schemas.openxmlformats.org/officeDocument/2006/relationships/hyperlink" Target="https://pubmed.ncbi.nlm.nih.gov/28098385" TargetMode="External"/><Relationship Id="rId28" Type="http://schemas.openxmlformats.org/officeDocument/2006/relationships/hyperlink" Target="https://pubmed.ncbi.nlm.nih.gov/38727634" TargetMode="External"/><Relationship Id="rId36" Type="http://schemas.openxmlformats.org/officeDocument/2006/relationships/hyperlink" Target="https://www.nice.org.uk/guidance/ta146/resources/adalimumab-for-the-treatment-of-adults-with-psoriasis-pdf-82598257636549" TargetMode="External"/><Relationship Id="rId10" Type="http://schemas.openxmlformats.org/officeDocument/2006/relationships/hyperlink" Target="https://pubmed.ncbi.nlm.nih.gov/21950502" TargetMode="External"/><Relationship Id="rId19" Type="http://schemas.openxmlformats.org/officeDocument/2006/relationships/hyperlink" Target="https://www.clinicalguidelines.scot.nhs.uk/nhsggc-guidelines/nhsggc-guidelines/dermatology/management-of-atopic-eczema-in-children/" TargetMode="External"/><Relationship Id="rId31" Type="http://schemas.openxmlformats.org/officeDocument/2006/relationships/hyperlink" Target="https://onlinelibrary.wiley.com/doi/full/10.1111/bjd.14816" TargetMode="External"/><Relationship Id="rId4" Type="http://schemas.openxmlformats.org/officeDocument/2006/relationships/hyperlink" Target="https://academic.oup.com/bjd/article/174/1/24/6616636" TargetMode="External"/><Relationship Id="rId9" Type="http://schemas.openxmlformats.org/officeDocument/2006/relationships/hyperlink" Target="https://academic.oup.com/bjd/article/174/1/24/6616636" TargetMode="External"/><Relationship Id="rId14" Type="http://schemas.openxmlformats.org/officeDocument/2006/relationships/hyperlink" Target="https://pubmed.ncbi.nlm.nih.gov/27216885" TargetMode="External"/><Relationship Id="rId22" Type="http://schemas.openxmlformats.org/officeDocument/2006/relationships/hyperlink" Target="https://pubmed.ncbi.nlm.nih.gov/29357600" TargetMode="External"/><Relationship Id="rId27" Type="http://schemas.openxmlformats.org/officeDocument/2006/relationships/hyperlink" Target="https://pubmed.ncbi.nlm.nih.gov/38727633" TargetMode="External"/><Relationship Id="rId30" Type="http://schemas.openxmlformats.org/officeDocument/2006/relationships/hyperlink" Target="https://pubmed.ncbi.nlm.nih.gov/27288833" TargetMode="External"/><Relationship Id="rId35" Type="http://schemas.openxmlformats.org/officeDocument/2006/relationships/hyperlink" Target="https://pubmed.ncbi.nlm.nih.gov/15452918" TargetMode="External"/><Relationship Id="rId8" Type="http://schemas.openxmlformats.org/officeDocument/2006/relationships/hyperlink" Target="https://onlinelibrary.wiley.com/doi/full/10.1111/bjd.14816" TargetMode="External"/><Relationship Id="rId3" Type="http://schemas.openxmlformats.org/officeDocument/2006/relationships/hyperlink" Target="https://pubmed.ncbi.nlm.nih.gov/280983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W42"/>
  <sheetViews>
    <sheetView showGridLines="0" workbookViewId="0">
      <pane xSplit="6" ySplit="2" topLeftCell="G3" activePane="bottomRight" state="frozen"/>
      <selection pane="topRight"/>
      <selection pane="bottomLeft"/>
      <selection pane="bottomRight" activeCell="K16" sqref="K16"/>
    </sheetView>
  </sheetViews>
  <sheetFormatPr defaultRowHeight="14.5" x14ac:dyDescent="0.35"/>
  <cols>
    <col min="1" max="3" width="12.7265625" customWidth="1"/>
    <col min="4" max="4" width="15.7265625" customWidth="1"/>
    <col min="5" max="5" width="12.7265625" customWidth="1"/>
    <col min="6" max="6" width="25.7265625" customWidth="1"/>
    <col min="7" max="10" width="18.7265625" customWidth="1"/>
    <col min="11" max="11" width="30.7265625" customWidth="1"/>
    <col min="12" max="23" width="18.7265625" customWidth="1"/>
  </cols>
  <sheetData>
    <row r="1" spans="1:23" ht="27" x14ac:dyDescent="0.35">
      <c r="A1" s="30" t="s">
        <v>0</v>
      </c>
      <c r="B1" s="31"/>
      <c r="C1" s="31"/>
      <c r="D1" s="31"/>
      <c r="E1" s="31"/>
      <c r="F1" s="31"/>
      <c r="G1" s="31"/>
      <c r="H1" s="31"/>
      <c r="I1" s="31"/>
      <c r="J1" s="31"/>
      <c r="K1" s="31"/>
      <c r="L1" s="31"/>
      <c r="M1" s="31"/>
      <c r="N1" s="31"/>
      <c r="O1" s="31"/>
      <c r="P1" s="31"/>
      <c r="Q1" s="31"/>
      <c r="R1" s="31"/>
      <c r="S1" s="31"/>
      <c r="T1" s="31"/>
      <c r="U1" s="31"/>
      <c r="V1" s="31"/>
      <c r="W1" s="31"/>
    </row>
    <row r="2" spans="1:23" s="12" customFormat="1" ht="25" customHeight="1" x14ac:dyDescent="0.35">
      <c r="A2" s="15" t="s">
        <v>1</v>
      </c>
      <c r="B2" s="15" t="s">
        <v>2</v>
      </c>
      <c r="C2" s="15" t="s">
        <v>3</v>
      </c>
      <c r="D2" s="15" t="s">
        <v>4</v>
      </c>
      <c r="E2" s="15" t="s">
        <v>5</v>
      </c>
      <c r="F2" s="15" t="s">
        <v>6</v>
      </c>
      <c r="G2" s="15" t="s">
        <v>7</v>
      </c>
      <c r="H2" s="15" t="s">
        <v>8</v>
      </c>
      <c r="I2" s="15" t="s">
        <v>9</v>
      </c>
      <c r="J2" s="15" t="s">
        <v>10</v>
      </c>
      <c r="K2" s="15" t="s">
        <v>11</v>
      </c>
      <c r="L2" s="15" t="s">
        <v>18396</v>
      </c>
      <c r="M2" s="15" t="s">
        <v>12</v>
      </c>
      <c r="N2" s="15" t="s">
        <v>13</v>
      </c>
      <c r="O2" s="15" t="s">
        <v>15</v>
      </c>
      <c r="P2" s="15" t="s">
        <v>16</v>
      </c>
      <c r="Q2" s="15" t="s">
        <v>17</v>
      </c>
      <c r="R2" s="15" t="s">
        <v>18</v>
      </c>
      <c r="S2" s="15" t="s">
        <v>19</v>
      </c>
      <c r="T2" s="15" t="s">
        <v>20</v>
      </c>
      <c r="U2" s="19" t="s">
        <v>18278</v>
      </c>
      <c r="V2" s="15" t="s">
        <v>21</v>
      </c>
      <c r="W2" s="15" t="s">
        <v>22</v>
      </c>
    </row>
    <row r="3" spans="1:23" ht="15" customHeight="1" x14ac:dyDescent="0.35">
      <c r="A3" s="2" t="s">
        <v>23</v>
      </c>
      <c r="B3" s="2" t="s">
        <v>24</v>
      </c>
      <c r="C3" s="3">
        <v>1</v>
      </c>
      <c r="D3" s="3">
        <v>9</v>
      </c>
      <c r="E3" s="2" t="s">
        <v>25</v>
      </c>
      <c r="F3" s="14" t="str">
        <f>HYPERLINK("..\Word\PiHAD_009_Nicholas Julian Levell.docx","Nicholas Julian Levell")</f>
        <v>Nicholas Julian Levell</v>
      </c>
      <c r="G3" s="14" t="str">
        <f>HYPERLINK("..\Mind Map\PiHAD_009_Nicholas Julian Levell.jpg","View KOL Network")</f>
        <v>View KOL Network</v>
      </c>
      <c r="H3" s="2" t="s">
        <v>27</v>
      </c>
      <c r="I3" s="2" t="s">
        <v>28</v>
      </c>
      <c r="J3" s="2" t="s">
        <v>29</v>
      </c>
      <c r="K3" s="2" t="s">
        <v>30</v>
      </c>
      <c r="L3" s="2" t="s">
        <v>31</v>
      </c>
      <c r="M3" s="2" t="s">
        <v>32</v>
      </c>
      <c r="N3" s="2" t="s">
        <v>33</v>
      </c>
      <c r="O3" s="2" t="s">
        <v>34</v>
      </c>
      <c r="P3" s="2" t="s">
        <v>35</v>
      </c>
      <c r="Q3" s="2" t="s">
        <v>36</v>
      </c>
      <c r="R3" s="2"/>
      <c r="S3" s="2" t="s">
        <v>37</v>
      </c>
      <c r="T3" s="2" t="s">
        <v>38</v>
      </c>
      <c r="U3" s="2">
        <v>3054112</v>
      </c>
      <c r="V3" s="4" t="s">
        <v>39</v>
      </c>
      <c r="W3" s="4" t="s">
        <v>40</v>
      </c>
    </row>
    <row r="4" spans="1:23" ht="15" customHeight="1" x14ac:dyDescent="0.35">
      <c r="A4" s="2" t="s">
        <v>41</v>
      </c>
      <c r="B4" s="2" t="s">
        <v>42</v>
      </c>
      <c r="C4" s="3">
        <v>2</v>
      </c>
      <c r="D4" s="3">
        <v>11</v>
      </c>
      <c r="E4" s="2" t="s">
        <v>25</v>
      </c>
      <c r="F4" s="14" t="str">
        <f>HYPERLINK("..\Word\PiHAD_011_Veronica Anne Kinsler.docx","Veronica Anne Kinsler")</f>
        <v>Veronica Anne Kinsler</v>
      </c>
      <c r="G4" s="14" t="str">
        <f>HYPERLINK("..\Mind Map\PiHAD_011_Veronica Anne Kinsler.jpg","View KOL Network")</f>
        <v>View KOL Network</v>
      </c>
      <c r="H4" s="2" t="s">
        <v>44</v>
      </c>
      <c r="I4" s="2" t="s">
        <v>45</v>
      </c>
      <c r="J4" s="2" t="s">
        <v>46</v>
      </c>
      <c r="K4" s="2" t="s">
        <v>47</v>
      </c>
      <c r="L4" s="2" t="s">
        <v>48</v>
      </c>
      <c r="M4" s="2" t="s">
        <v>49</v>
      </c>
      <c r="N4" s="2" t="s">
        <v>50</v>
      </c>
      <c r="O4" s="2" t="s">
        <v>34</v>
      </c>
      <c r="P4" s="2" t="s">
        <v>51</v>
      </c>
      <c r="Q4" s="2"/>
      <c r="R4" s="2"/>
      <c r="S4" s="2" t="s">
        <v>52</v>
      </c>
      <c r="T4" s="2" t="s">
        <v>53</v>
      </c>
      <c r="U4" s="2">
        <v>4153421</v>
      </c>
      <c r="V4" s="4" t="s">
        <v>54</v>
      </c>
      <c r="W4" s="4" t="s">
        <v>55</v>
      </c>
    </row>
    <row r="5" spans="1:23" ht="15" customHeight="1" x14ac:dyDescent="0.35">
      <c r="A5" s="2" t="s">
        <v>56</v>
      </c>
      <c r="B5" s="2" t="s">
        <v>57</v>
      </c>
      <c r="C5" s="3">
        <v>3</v>
      </c>
      <c r="D5" s="3">
        <v>21</v>
      </c>
      <c r="E5" s="2" t="s">
        <v>58</v>
      </c>
      <c r="F5" s="14" t="str">
        <f>HYPERLINK("..\Word\PiHAD_021_Tess McPherson.docx","Tess McPherson")</f>
        <v>Tess McPherson</v>
      </c>
      <c r="G5" s="14" t="str">
        <f>HYPERLINK("..\Mind Map\PiHAD_021_Tess McPherson.jpg","View KOL Network")</f>
        <v>View KOL Network</v>
      </c>
      <c r="H5" s="2" t="s">
        <v>60</v>
      </c>
      <c r="I5" s="2"/>
      <c r="J5" s="2" t="s">
        <v>61</v>
      </c>
      <c r="K5" s="2" t="s">
        <v>62</v>
      </c>
      <c r="L5" s="2" t="s">
        <v>63</v>
      </c>
      <c r="M5" s="2" t="s">
        <v>64</v>
      </c>
      <c r="N5" s="2" t="s">
        <v>65</v>
      </c>
      <c r="O5" s="2" t="s">
        <v>34</v>
      </c>
      <c r="P5" s="2" t="s">
        <v>66</v>
      </c>
      <c r="Q5" s="2" t="s">
        <v>67</v>
      </c>
      <c r="R5" s="2"/>
      <c r="S5" s="2" t="s">
        <v>68</v>
      </c>
      <c r="T5" s="2" t="s">
        <v>38</v>
      </c>
      <c r="U5" s="2">
        <v>4418575</v>
      </c>
      <c r="V5" s="4" t="s">
        <v>69</v>
      </c>
      <c r="W5" s="4" t="s">
        <v>70</v>
      </c>
    </row>
    <row r="6" spans="1:23" ht="15" customHeight="1" x14ac:dyDescent="0.35">
      <c r="A6" s="2" t="s">
        <v>71</v>
      </c>
      <c r="B6" s="2" t="s">
        <v>72</v>
      </c>
      <c r="C6" s="3">
        <v>4</v>
      </c>
      <c r="D6" s="3">
        <v>30</v>
      </c>
      <c r="E6" s="2" t="s">
        <v>58</v>
      </c>
      <c r="F6" s="14" t="str">
        <f>HYPERLINK("..\Word\PiHAD_030_Sarah Helen Wakelin.docx","Sarah Helen Wakelin")</f>
        <v>Sarah Helen Wakelin</v>
      </c>
      <c r="G6" s="14" t="str">
        <f>HYPERLINK("..\Mind Map\PiHAD_030_Sarah Helen Wakelin.jpg","View KOL Network")</f>
        <v>View KOL Network</v>
      </c>
      <c r="H6" s="2" t="s">
        <v>74</v>
      </c>
      <c r="I6" s="2" t="s">
        <v>75</v>
      </c>
      <c r="J6" s="2" t="s">
        <v>76</v>
      </c>
      <c r="K6" s="2" t="s">
        <v>77</v>
      </c>
      <c r="L6" s="2" t="s">
        <v>78</v>
      </c>
      <c r="M6" s="2" t="s">
        <v>79</v>
      </c>
      <c r="N6" s="2" t="s">
        <v>50</v>
      </c>
      <c r="O6" s="2" t="s">
        <v>34</v>
      </c>
      <c r="P6" s="2" t="s">
        <v>80</v>
      </c>
      <c r="Q6" s="2" t="s">
        <v>81</v>
      </c>
      <c r="R6" s="2" t="s">
        <v>82</v>
      </c>
      <c r="S6" s="2" t="s">
        <v>83</v>
      </c>
      <c r="T6" s="2" t="s">
        <v>38</v>
      </c>
      <c r="U6" s="2">
        <v>3284274</v>
      </c>
      <c r="V6" s="4" t="s">
        <v>84</v>
      </c>
      <c r="W6" s="4" t="s">
        <v>85</v>
      </c>
    </row>
    <row r="7" spans="1:23" ht="15" customHeight="1" x14ac:dyDescent="0.35">
      <c r="A7" s="2" t="s">
        <v>86</v>
      </c>
      <c r="B7" s="2" t="s">
        <v>87</v>
      </c>
      <c r="C7" s="3">
        <v>5</v>
      </c>
      <c r="D7" s="3">
        <v>31</v>
      </c>
      <c r="E7" s="2" t="s">
        <v>58</v>
      </c>
      <c r="F7" s="14" t="str">
        <f>HYPERLINK("..\Word\PiHAD_031_Hamish John Alexander Hunter.docx","Hamish John Alexander Hunter")</f>
        <v>Hamish John Alexander Hunter</v>
      </c>
      <c r="G7" s="14" t="str">
        <f>HYPERLINK("..\Mind Map\PiHAD_031_Hamish John Alexander Hunter.jpg","View KOL Network")</f>
        <v>View KOL Network</v>
      </c>
      <c r="H7" s="2" t="s">
        <v>89</v>
      </c>
      <c r="I7" s="2" t="s">
        <v>90</v>
      </c>
      <c r="J7" s="2" t="s">
        <v>91</v>
      </c>
      <c r="K7" s="2" t="s">
        <v>92</v>
      </c>
      <c r="L7" s="2" t="s">
        <v>93</v>
      </c>
      <c r="M7" s="2" t="s">
        <v>94</v>
      </c>
      <c r="N7" s="2" t="s">
        <v>95</v>
      </c>
      <c r="O7" s="2" t="s">
        <v>34</v>
      </c>
      <c r="P7" s="2" t="s">
        <v>96</v>
      </c>
      <c r="Q7" s="2" t="s">
        <v>97</v>
      </c>
      <c r="R7" s="2"/>
      <c r="S7" s="2" t="s">
        <v>18380</v>
      </c>
      <c r="T7" s="2" t="s">
        <v>38</v>
      </c>
      <c r="U7" s="2">
        <v>6028975</v>
      </c>
      <c r="V7" s="4" t="s">
        <v>98</v>
      </c>
      <c r="W7" s="4" t="s">
        <v>99</v>
      </c>
    </row>
    <row r="8" spans="1:23" ht="15" customHeight="1" x14ac:dyDescent="0.35">
      <c r="A8" s="2" t="s">
        <v>100</v>
      </c>
      <c r="B8" s="2" t="s">
        <v>101</v>
      </c>
      <c r="C8" s="3">
        <v>6</v>
      </c>
      <c r="D8" s="3">
        <v>33</v>
      </c>
      <c r="E8" s="2" t="s">
        <v>25</v>
      </c>
      <c r="F8" s="14" t="str">
        <f>HYPERLINK("..\Word\PiHAD_033_Matthew John Ridd.docx","Matthew John Ridd")</f>
        <v>Matthew John Ridd</v>
      </c>
      <c r="G8" s="14" t="str">
        <f>HYPERLINK("..\Mind Map\PiHAD_033_Matthew John Ridd.jpg","View KOL Network")</f>
        <v>View KOL Network</v>
      </c>
      <c r="H8" s="2" t="s">
        <v>103</v>
      </c>
      <c r="I8" s="2" t="s">
        <v>104</v>
      </c>
      <c r="J8" s="2" t="s">
        <v>105</v>
      </c>
      <c r="K8" s="2" t="s">
        <v>106</v>
      </c>
      <c r="L8" s="2" t="s">
        <v>107</v>
      </c>
      <c r="M8" s="2" t="s">
        <v>108</v>
      </c>
      <c r="N8" s="2" t="s">
        <v>109</v>
      </c>
      <c r="O8" s="2" t="s">
        <v>34</v>
      </c>
      <c r="P8" s="2" t="s">
        <v>110</v>
      </c>
      <c r="Q8" s="2" t="s">
        <v>111</v>
      </c>
      <c r="R8" s="2"/>
      <c r="S8" s="2" t="s">
        <v>112</v>
      </c>
      <c r="T8" s="2" t="s">
        <v>113</v>
      </c>
      <c r="U8" s="2">
        <v>4503765</v>
      </c>
      <c r="V8" s="4" t="s">
        <v>114</v>
      </c>
      <c r="W8" s="4" t="s">
        <v>115</v>
      </c>
    </row>
    <row r="9" spans="1:23" ht="15" customHeight="1" x14ac:dyDescent="0.35">
      <c r="A9" s="2" t="s">
        <v>116</v>
      </c>
      <c r="B9" s="2" t="s">
        <v>117</v>
      </c>
      <c r="C9" s="3">
        <v>7</v>
      </c>
      <c r="D9" s="3">
        <v>35</v>
      </c>
      <c r="E9" s="2" t="s">
        <v>58</v>
      </c>
      <c r="F9" s="14" t="str">
        <f>HYPERLINK("..\Word\PiHAD_035_Sarah Anne Walsh.docx","Sarah Anne Walsh")</f>
        <v>Sarah Anne Walsh</v>
      </c>
      <c r="G9" s="14" t="str">
        <f>HYPERLINK("..\Mind Map\PiHAD_035_Sarah Anne Walsh.jpg","View KOL Network")</f>
        <v>View KOL Network</v>
      </c>
      <c r="H9" s="2" t="s">
        <v>74</v>
      </c>
      <c r="I9" s="2" t="s">
        <v>45</v>
      </c>
      <c r="J9" s="2" t="s">
        <v>119</v>
      </c>
      <c r="K9" s="2" t="s">
        <v>120</v>
      </c>
      <c r="L9" s="2" t="s">
        <v>121</v>
      </c>
      <c r="M9" s="2" t="s">
        <v>122</v>
      </c>
      <c r="N9" s="2" t="s">
        <v>50</v>
      </c>
      <c r="O9" s="2" t="s">
        <v>34</v>
      </c>
      <c r="P9" s="2" t="s">
        <v>123</v>
      </c>
      <c r="Q9" s="2" t="s">
        <v>124</v>
      </c>
      <c r="R9" s="2"/>
      <c r="S9" s="2" t="s">
        <v>125</v>
      </c>
      <c r="T9" s="2" t="s">
        <v>38</v>
      </c>
      <c r="U9" s="2">
        <v>6079243</v>
      </c>
      <c r="V9" s="4" t="s">
        <v>126</v>
      </c>
      <c r="W9" s="4" t="s">
        <v>127</v>
      </c>
    </row>
    <row r="10" spans="1:23" ht="15" customHeight="1" x14ac:dyDescent="0.35">
      <c r="A10" s="2" t="s">
        <v>128</v>
      </c>
      <c r="B10" s="2" t="s">
        <v>129</v>
      </c>
      <c r="C10" s="3">
        <v>8</v>
      </c>
      <c r="D10" s="3">
        <v>40</v>
      </c>
      <c r="E10" s="2" t="s">
        <v>25</v>
      </c>
      <c r="F10" s="14" t="str">
        <f>HYPERLINK("..\Word\PiHAD_040_Celia Moss.docx","Celia Moss")</f>
        <v>Celia Moss</v>
      </c>
      <c r="G10" s="14" t="str">
        <f>HYPERLINK("..\Mind Map\PiHAD_040_Celia Moss.jpg","View KOL Network")</f>
        <v>View KOL Network</v>
      </c>
      <c r="H10" s="2" t="s">
        <v>131</v>
      </c>
      <c r="I10" s="2"/>
      <c r="J10" s="2" t="s">
        <v>132</v>
      </c>
      <c r="K10" s="2" t="s">
        <v>133</v>
      </c>
      <c r="L10" s="2" t="s">
        <v>134</v>
      </c>
      <c r="M10" s="2" t="s">
        <v>135</v>
      </c>
      <c r="N10" s="2" t="s">
        <v>136</v>
      </c>
      <c r="O10" s="2" t="s">
        <v>34</v>
      </c>
      <c r="P10" s="2" t="s">
        <v>137</v>
      </c>
      <c r="Q10" s="2" t="s">
        <v>138</v>
      </c>
      <c r="R10" s="2"/>
      <c r="S10" s="2" t="s">
        <v>139</v>
      </c>
      <c r="T10" s="2" t="s">
        <v>53</v>
      </c>
      <c r="U10" s="2">
        <v>2272009</v>
      </c>
      <c r="V10" s="4" t="s">
        <v>140</v>
      </c>
      <c r="W10" s="4" t="s">
        <v>141</v>
      </c>
    </row>
    <row r="11" spans="1:23" ht="15" customHeight="1" x14ac:dyDescent="0.35">
      <c r="A11" s="2" t="s">
        <v>142</v>
      </c>
      <c r="B11" s="2" t="s">
        <v>143</v>
      </c>
      <c r="C11" s="3">
        <v>9</v>
      </c>
      <c r="D11" s="3">
        <v>49</v>
      </c>
      <c r="E11" s="2" t="s">
        <v>58</v>
      </c>
      <c r="F11" s="14" t="str">
        <f>HYPERLINK("..\Word\PiHAD_049_Mary Teresa Glover.docx","Mary Teresa Glover")</f>
        <v>Mary Teresa Glover</v>
      </c>
      <c r="G11" s="14" t="str">
        <f>HYPERLINK("..\Mind Map\PiHAD_049_Mary Teresa Glover.jpg","View KOL Network")</f>
        <v>View KOL Network</v>
      </c>
      <c r="H11" s="2" t="s">
        <v>145</v>
      </c>
      <c r="I11" s="2" t="s">
        <v>146</v>
      </c>
      <c r="J11" s="2" t="s">
        <v>147</v>
      </c>
      <c r="K11" s="2" t="s">
        <v>148</v>
      </c>
      <c r="L11" s="2" t="s">
        <v>48</v>
      </c>
      <c r="M11" s="2" t="s">
        <v>49</v>
      </c>
      <c r="N11" s="2" t="s">
        <v>50</v>
      </c>
      <c r="O11" s="2" t="s">
        <v>34</v>
      </c>
      <c r="P11" s="2" t="s">
        <v>51</v>
      </c>
      <c r="Q11" s="2" t="s">
        <v>149</v>
      </c>
      <c r="R11" s="2"/>
      <c r="S11" s="2" t="s">
        <v>150</v>
      </c>
      <c r="T11" s="2" t="s">
        <v>53</v>
      </c>
      <c r="U11" s="2">
        <v>2651958</v>
      </c>
      <c r="V11" s="4" t="s">
        <v>151</v>
      </c>
      <c r="W11" s="4" t="s">
        <v>152</v>
      </c>
    </row>
    <row r="12" spans="1:23" ht="15" customHeight="1" x14ac:dyDescent="0.35">
      <c r="A12" s="2" t="s">
        <v>153</v>
      </c>
      <c r="B12" s="2" t="s">
        <v>154</v>
      </c>
      <c r="C12" s="3">
        <v>10</v>
      </c>
      <c r="D12" s="3">
        <v>58</v>
      </c>
      <c r="E12" s="2" t="s">
        <v>58</v>
      </c>
      <c r="F12" s="14" t="str">
        <f>HYPERLINK("..\Word\PiHAD_058_Amy Charlotte Foulkes.docx","Amy Charlotte Foulkes")</f>
        <v>Amy Charlotte Foulkes</v>
      </c>
      <c r="G12" s="14" t="str">
        <f>HYPERLINK("..\Mind Map\PiHAD_058_Amy Charlotte Foulkes.jpg","View KOL Network")</f>
        <v>View KOL Network</v>
      </c>
      <c r="H12" s="2" t="s">
        <v>156</v>
      </c>
      <c r="I12" s="2" t="s">
        <v>157</v>
      </c>
      <c r="J12" s="2" t="s">
        <v>158</v>
      </c>
      <c r="K12" s="2" t="s">
        <v>159</v>
      </c>
      <c r="L12" s="2" t="s">
        <v>93</v>
      </c>
      <c r="M12" s="2" t="s">
        <v>94</v>
      </c>
      <c r="N12" s="2" t="s">
        <v>95</v>
      </c>
      <c r="O12" s="2" t="s">
        <v>34</v>
      </c>
      <c r="P12" s="2" t="s">
        <v>96</v>
      </c>
      <c r="Q12" s="2"/>
      <c r="R12" s="2"/>
      <c r="S12" s="2" t="s">
        <v>160</v>
      </c>
      <c r="T12" s="2" t="s">
        <v>38</v>
      </c>
      <c r="U12" s="2">
        <v>6101623</v>
      </c>
      <c r="V12" s="4" t="s">
        <v>161</v>
      </c>
      <c r="W12" s="4" t="s">
        <v>162</v>
      </c>
    </row>
    <row r="13" spans="1:23" ht="15" customHeight="1" x14ac:dyDescent="0.35">
      <c r="A13" s="2" t="s">
        <v>163</v>
      </c>
      <c r="B13" s="2" t="s">
        <v>164</v>
      </c>
      <c r="C13" s="3">
        <v>11</v>
      </c>
      <c r="D13" s="3">
        <v>60</v>
      </c>
      <c r="E13" s="2" t="s">
        <v>58</v>
      </c>
      <c r="F13" s="14" t="str">
        <f>HYPERLINK("..\Word\PiHAD_060_Tamara Wang Griffiths.docx","Tamara Wang Griffiths")</f>
        <v>Tamara Wang Griffiths</v>
      </c>
      <c r="G13" s="14" t="str">
        <f>HYPERLINK("..\Mind Map\PiHAD_060_Tamara Wang Griffiths.jpg","View KOL Network")</f>
        <v>View KOL Network</v>
      </c>
      <c r="H13" s="2" t="s">
        <v>166</v>
      </c>
      <c r="I13" s="2" t="s">
        <v>167</v>
      </c>
      <c r="J13" s="2" t="s">
        <v>168</v>
      </c>
      <c r="K13" s="2" t="s">
        <v>169</v>
      </c>
      <c r="L13" s="2" t="s">
        <v>170</v>
      </c>
      <c r="M13" s="2" t="s">
        <v>171</v>
      </c>
      <c r="N13" s="2" t="s">
        <v>95</v>
      </c>
      <c r="O13" s="2" t="s">
        <v>34</v>
      </c>
      <c r="P13" s="2" t="s">
        <v>172</v>
      </c>
      <c r="Q13" s="2" t="s">
        <v>173</v>
      </c>
      <c r="R13" s="2"/>
      <c r="S13" s="2" t="s">
        <v>174</v>
      </c>
      <c r="T13" s="2" t="s">
        <v>38</v>
      </c>
      <c r="U13" s="2">
        <v>4664857</v>
      </c>
      <c r="V13" s="4" t="s">
        <v>175</v>
      </c>
      <c r="W13" s="4" t="s">
        <v>176</v>
      </c>
    </row>
    <row r="14" spans="1:23" ht="15" customHeight="1" x14ac:dyDescent="0.35">
      <c r="A14" s="2" t="s">
        <v>177</v>
      </c>
      <c r="B14" s="2" t="s">
        <v>178</v>
      </c>
      <c r="C14" s="3">
        <v>12</v>
      </c>
      <c r="D14" s="3">
        <v>61</v>
      </c>
      <c r="E14" s="2" t="s">
        <v>58</v>
      </c>
      <c r="F14" s="14" t="str">
        <f>HYPERLINK("..\Word\PiHAD_061_Susannah Eve Baron.docx","Susannah Eve Baron")</f>
        <v>Susannah Eve Baron</v>
      </c>
      <c r="G14" s="14" t="str">
        <f>HYPERLINK("..\Mind Map\PiHAD_061_Susannah Eve Baron.jpg","View KOL Network")</f>
        <v>View KOL Network</v>
      </c>
      <c r="H14" s="2" t="s">
        <v>180</v>
      </c>
      <c r="I14" s="2" t="s">
        <v>181</v>
      </c>
      <c r="J14" s="2" t="s">
        <v>182</v>
      </c>
      <c r="K14" s="2" t="s">
        <v>183</v>
      </c>
      <c r="L14" s="2" t="s">
        <v>184</v>
      </c>
      <c r="M14" s="2" t="s">
        <v>185</v>
      </c>
      <c r="N14" s="2" t="s">
        <v>50</v>
      </c>
      <c r="O14" s="2" t="s">
        <v>34</v>
      </c>
      <c r="P14" s="2" t="s">
        <v>186</v>
      </c>
      <c r="Q14" s="2" t="s">
        <v>187</v>
      </c>
      <c r="R14" s="2"/>
      <c r="S14" s="2" t="s">
        <v>188</v>
      </c>
      <c r="T14" s="2" t="s">
        <v>38</v>
      </c>
      <c r="U14" s="2">
        <v>3681950</v>
      </c>
      <c r="V14" s="4" t="s">
        <v>189</v>
      </c>
      <c r="W14" s="4" t="s">
        <v>190</v>
      </c>
    </row>
    <row r="15" spans="1:23" ht="15" customHeight="1" x14ac:dyDescent="0.35">
      <c r="A15" s="2" t="s">
        <v>191</v>
      </c>
      <c r="B15" s="2" t="s">
        <v>192</v>
      </c>
      <c r="C15" s="3">
        <v>13</v>
      </c>
      <c r="D15" s="3">
        <v>72</v>
      </c>
      <c r="E15" s="2" t="s">
        <v>58</v>
      </c>
      <c r="F15" s="14" t="str">
        <f>HYPERLINK("..\Word\PiHAD_072_Paula Elizabeth Beattie.docx","Paula Elizabeth Beattie")</f>
        <v>Paula Elizabeth Beattie</v>
      </c>
      <c r="G15" s="14" t="str">
        <f>HYPERLINK("..\Mind Map\PiHAD_072_Paula Elizabeth Beattie.jpg","View KOL Network")</f>
        <v>View KOL Network</v>
      </c>
      <c r="H15" s="2" t="s">
        <v>194</v>
      </c>
      <c r="I15" s="2" t="s">
        <v>195</v>
      </c>
      <c r="J15" s="2" t="s">
        <v>196</v>
      </c>
      <c r="K15" s="2" t="s">
        <v>197</v>
      </c>
      <c r="L15" s="2" t="s">
        <v>198</v>
      </c>
      <c r="M15" s="2" t="s">
        <v>199</v>
      </c>
      <c r="N15" s="2" t="s">
        <v>200</v>
      </c>
      <c r="O15" s="2" t="s">
        <v>201</v>
      </c>
      <c r="P15" s="2" t="s">
        <v>202</v>
      </c>
      <c r="Q15" s="2" t="s">
        <v>203</v>
      </c>
      <c r="R15" s="2"/>
      <c r="S15" s="2" t="s">
        <v>204</v>
      </c>
      <c r="T15" s="2" t="s">
        <v>38</v>
      </c>
      <c r="U15" s="2">
        <v>4191630</v>
      </c>
      <c r="V15" s="4" t="s">
        <v>205</v>
      </c>
      <c r="W15" s="4" t="s">
        <v>206</v>
      </c>
    </row>
    <row r="16" spans="1:23" ht="15" customHeight="1" x14ac:dyDescent="0.35">
      <c r="A16" s="2" t="s">
        <v>207</v>
      </c>
      <c r="B16" s="2" t="s">
        <v>208</v>
      </c>
      <c r="C16" s="3">
        <v>14</v>
      </c>
      <c r="D16" s="3">
        <v>74</v>
      </c>
      <c r="E16" s="2" t="s">
        <v>58</v>
      </c>
      <c r="F16" s="14" t="str">
        <f>HYPERLINK("..\Word\PiHAD_074_George William Mark Millington.docx","George William Mark Millington")</f>
        <v>George William Mark Millington</v>
      </c>
      <c r="G16" s="14" t="str">
        <f>HYPERLINK("..\Mind Map\PiHAD_074_George William Mark Millington.jpg","View KOL Network")</f>
        <v>View KOL Network</v>
      </c>
      <c r="H16" s="2" t="s">
        <v>210</v>
      </c>
      <c r="I16" s="2" t="s">
        <v>211</v>
      </c>
      <c r="J16" s="2" t="s">
        <v>212</v>
      </c>
      <c r="K16" s="2" t="s">
        <v>213</v>
      </c>
      <c r="L16" s="2" t="s">
        <v>31</v>
      </c>
      <c r="M16" s="2" t="s">
        <v>32</v>
      </c>
      <c r="N16" s="2" t="s">
        <v>33</v>
      </c>
      <c r="O16" s="2" t="s">
        <v>34</v>
      </c>
      <c r="P16" s="2" t="s">
        <v>35</v>
      </c>
      <c r="Q16" s="2" t="s">
        <v>214</v>
      </c>
      <c r="R16" s="2"/>
      <c r="S16" s="2" t="s">
        <v>215</v>
      </c>
      <c r="T16" s="2" t="s">
        <v>38</v>
      </c>
      <c r="U16" s="2">
        <v>4028927</v>
      </c>
      <c r="V16" s="4" t="s">
        <v>216</v>
      </c>
      <c r="W16" s="4" t="s">
        <v>217</v>
      </c>
    </row>
    <row r="17" spans="1:23" ht="15" customHeight="1" x14ac:dyDescent="0.35">
      <c r="A17" s="2" t="s">
        <v>218</v>
      </c>
      <c r="B17" s="2" t="s">
        <v>219</v>
      </c>
      <c r="C17" s="3">
        <v>15</v>
      </c>
      <c r="D17" s="3">
        <v>78</v>
      </c>
      <c r="E17" s="2" t="s">
        <v>58</v>
      </c>
      <c r="F17" s="14" t="str">
        <f>HYPERLINK("..\Word\PiHAD_078_Joanne R Chalmers.docx","Joanne R Chalmers")</f>
        <v>Joanne R Chalmers</v>
      </c>
      <c r="G17" s="14" t="str">
        <f>HYPERLINK("..\Mind Map\PiHAD_078_Joanne R Chalmers.jpg","View KOL Network")</f>
        <v>View KOL Network</v>
      </c>
      <c r="H17" s="2" t="s">
        <v>221</v>
      </c>
      <c r="I17" s="2" t="s">
        <v>222</v>
      </c>
      <c r="J17" s="2" t="s">
        <v>223</v>
      </c>
      <c r="K17" s="2" t="s">
        <v>224</v>
      </c>
      <c r="L17" s="2" t="s">
        <v>225</v>
      </c>
      <c r="M17" s="2" t="s">
        <v>226</v>
      </c>
      <c r="N17" s="2" t="s">
        <v>227</v>
      </c>
      <c r="O17" s="2" t="s">
        <v>34</v>
      </c>
      <c r="P17" s="2" t="s">
        <v>228</v>
      </c>
      <c r="Q17" s="2" t="s">
        <v>229</v>
      </c>
      <c r="R17" s="2"/>
      <c r="S17" s="2" t="s">
        <v>230</v>
      </c>
      <c r="T17" s="2" t="s">
        <v>231</v>
      </c>
      <c r="U17" s="2"/>
      <c r="V17" s="4" t="s">
        <v>232</v>
      </c>
      <c r="W17" s="4" t="s">
        <v>233</v>
      </c>
    </row>
    <row r="18" spans="1:23" ht="15" customHeight="1" x14ac:dyDescent="0.35">
      <c r="A18" s="2" t="s">
        <v>234</v>
      </c>
      <c r="B18" s="2" t="s">
        <v>235</v>
      </c>
      <c r="C18" s="3">
        <v>16</v>
      </c>
      <c r="D18" s="3">
        <v>101</v>
      </c>
      <c r="E18" s="2" t="s">
        <v>25</v>
      </c>
      <c r="F18" s="14" t="str">
        <f>HYPERLINK("..\Word\PiHAD_101_Martin Steinhoff.docx","Martin Steinhoff")</f>
        <v>Martin Steinhoff</v>
      </c>
      <c r="G18" s="14" t="str">
        <f>HYPERLINK("..\Mind Map\PiHAD_101_Martin Steinhoff.jpg","View KOL Network")</f>
        <v>View KOL Network</v>
      </c>
      <c r="H18" s="2" t="s">
        <v>237</v>
      </c>
      <c r="I18" s="2"/>
      <c r="J18" s="2" t="s">
        <v>238</v>
      </c>
      <c r="K18" s="2" t="s">
        <v>239</v>
      </c>
      <c r="L18" s="2" t="s">
        <v>240</v>
      </c>
      <c r="M18" s="2" t="s">
        <v>241</v>
      </c>
      <c r="N18" s="2" t="s">
        <v>242</v>
      </c>
      <c r="O18" s="2" t="s">
        <v>243</v>
      </c>
      <c r="P18" s="2" t="s">
        <v>244</v>
      </c>
      <c r="Q18" s="2" t="s">
        <v>245</v>
      </c>
      <c r="R18" s="2"/>
      <c r="S18" s="2" t="s">
        <v>246</v>
      </c>
      <c r="T18" s="2" t="s">
        <v>247</v>
      </c>
      <c r="U18" s="2"/>
      <c r="V18" s="4" t="s">
        <v>248</v>
      </c>
      <c r="W18" s="4" t="s">
        <v>249</v>
      </c>
    </row>
    <row r="19" spans="1:23" ht="15" customHeight="1" x14ac:dyDescent="0.35">
      <c r="A19" s="2" t="s">
        <v>250</v>
      </c>
      <c r="B19" s="2" t="s">
        <v>251</v>
      </c>
      <c r="C19" s="3">
        <v>17</v>
      </c>
      <c r="D19" s="3">
        <v>103</v>
      </c>
      <c r="E19" s="2" t="s">
        <v>58</v>
      </c>
      <c r="F19" s="14" t="str">
        <f>HYPERLINK("..\Word\PiHAD_103_Jenny Rosanne Hughes.docx","Jenny Rosanne Hughes")</f>
        <v>Jenny Rosanne Hughes</v>
      </c>
      <c r="G19" s="14" t="str">
        <f>HYPERLINK("..\Mind Map\PiHAD_103_Jenny Rosanne Hughes.jpg","View KOL Network")</f>
        <v>View KOL Network</v>
      </c>
      <c r="H19" s="2" t="s">
        <v>253</v>
      </c>
      <c r="I19" s="2" t="s">
        <v>254</v>
      </c>
      <c r="J19" s="2" t="s">
        <v>255</v>
      </c>
      <c r="K19" s="2" t="s">
        <v>256</v>
      </c>
      <c r="L19" s="2" t="s">
        <v>257</v>
      </c>
      <c r="M19" s="2" t="s">
        <v>258</v>
      </c>
      <c r="N19" s="2" t="s">
        <v>259</v>
      </c>
      <c r="O19" s="2" t="s">
        <v>260</v>
      </c>
      <c r="P19" s="2" t="s">
        <v>261</v>
      </c>
      <c r="Q19" s="2"/>
      <c r="R19" s="2"/>
      <c r="S19" s="2"/>
      <c r="T19" s="2" t="s">
        <v>53</v>
      </c>
      <c r="U19" s="2">
        <v>3140956</v>
      </c>
      <c r="V19" s="4" t="s">
        <v>262</v>
      </c>
      <c r="W19" s="4" t="s">
        <v>263</v>
      </c>
    </row>
    <row r="20" spans="1:23" ht="15" customHeight="1" x14ac:dyDescent="0.35">
      <c r="A20" s="2" t="s">
        <v>264</v>
      </c>
      <c r="B20" s="2" t="s">
        <v>265</v>
      </c>
      <c r="C20" s="3">
        <v>18</v>
      </c>
      <c r="D20" s="3">
        <v>112</v>
      </c>
      <c r="E20" s="2" t="s">
        <v>25</v>
      </c>
      <c r="F20" s="14" t="str">
        <f>HYPERLINK("..\Word\PiHAD_113_Miriam Clare Santer.docx","Miriam Clare Santer")</f>
        <v>Miriam Clare Santer</v>
      </c>
      <c r="G20" s="14" t="str">
        <f>HYPERLINK("..\Mind Map\PiHAD_113_Miriam Clare Santer.jpg","View KOL Network")</f>
        <v>View KOL Network</v>
      </c>
      <c r="H20" s="2" t="s">
        <v>267</v>
      </c>
      <c r="I20" s="2" t="s">
        <v>268</v>
      </c>
      <c r="J20" s="2" t="s">
        <v>269</v>
      </c>
      <c r="K20" s="2" t="s">
        <v>270</v>
      </c>
      <c r="L20" s="2" t="s">
        <v>271</v>
      </c>
      <c r="M20" s="2" t="s">
        <v>272</v>
      </c>
      <c r="N20" s="2" t="s">
        <v>273</v>
      </c>
      <c r="O20" s="2" t="s">
        <v>34</v>
      </c>
      <c r="P20" s="2" t="s">
        <v>274</v>
      </c>
      <c r="Q20" s="2" t="s">
        <v>275</v>
      </c>
      <c r="R20" s="2"/>
      <c r="S20" s="2" t="s">
        <v>276</v>
      </c>
      <c r="T20" s="2" t="s">
        <v>113</v>
      </c>
      <c r="U20" s="2">
        <v>3657852</v>
      </c>
      <c r="V20" s="4" t="s">
        <v>277</v>
      </c>
      <c r="W20" s="4" t="s">
        <v>278</v>
      </c>
    </row>
    <row r="21" spans="1:23" ht="15" customHeight="1" x14ac:dyDescent="0.35">
      <c r="A21" s="2" t="s">
        <v>279</v>
      </c>
      <c r="B21" s="2" t="s">
        <v>280</v>
      </c>
      <c r="C21" s="3">
        <v>19</v>
      </c>
      <c r="D21" s="3">
        <v>113</v>
      </c>
      <c r="E21" s="2" t="s">
        <v>25</v>
      </c>
      <c r="F21" s="14" t="str">
        <f>HYPERLINK("..\Word\PiHAD_114_Reiko J Tanaka.docx","Reiko J Tanaka")</f>
        <v>Reiko J Tanaka</v>
      </c>
      <c r="G21" s="14" t="str">
        <f>HYPERLINK("..\Mind Map\PiHAD_114_Reiko J Tanaka.jpg","View KOL Network")</f>
        <v>View KOL Network</v>
      </c>
      <c r="H21" s="2" t="s">
        <v>282</v>
      </c>
      <c r="I21" s="2" t="s">
        <v>283</v>
      </c>
      <c r="J21" s="2" t="s">
        <v>284</v>
      </c>
      <c r="K21" s="2" t="s">
        <v>285</v>
      </c>
      <c r="L21" s="2" t="s">
        <v>286</v>
      </c>
      <c r="M21" s="2" t="s">
        <v>287</v>
      </c>
      <c r="N21" s="2" t="s">
        <v>50</v>
      </c>
      <c r="O21" s="2" t="s">
        <v>34</v>
      </c>
      <c r="P21" s="2" t="s">
        <v>288</v>
      </c>
      <c r="Q21" s="2" t="s">
        <v>289</v>
      </c>
      <c r="R21" s="2"/>
      <c r="S21" s="2" t="s">
        <v>290</v>
      </c>
      <c r="T21" s="2" t="s">
        <v>291</v>
      </c>
      <c r="U21" s="2"/>
      <c r="V21" s="4" t="s">
        <v>292</v>
      </c>
      <c r="W21" s="4" t="s">
        <v>293</v>
      </c>
    </row>
    <row r="22" spans="1:23" ht="15" customHeight="1" x14ac:dyDescent="0.35">
      <c r="A22" s="2" t="s">
        <v>294</v>
      </c>
      <c r="B22" s="2" t="s">
        <v>295</v>
      </c>
      <c r="C22" s="3">
        <v>20</v>
      </c>
      <c r="D22" s="3">
        <v>114</v>
      </c>
      <c r="E22" s="2" t="s">
        <v>58</v>
      </c>
      <c r="F22" s="14" t="str">
        <f>HYPERLINK("..\Word\PiHAD_115_Simon Geoffrey Danby.docx","Simon Geoffrey Danby")</f>
        <v>Simon Geoffrey Danby</v>
      </c>
      <c r="G22" s="14" t="str">
        <f>HYPERLINK("..\Mind Map\PiHAD_115_Simon Geoffrey Danby.jpg","View KOL Network")</f>
        <v>View KOL Network</v>
      </c>
      <c r="H22" s="2" t="s">
        <v>297</v>
      </c>
      <c r="I22" s="2" t="s">
        <v>298</v>
      </c>
      <c r="J22" s="2" t="s">
        <v>299</v>
      </c>
      <c r="K22" s="2" t="s">
        <v>300</v>
      </c>
      <c r="L22" s="2" t="s">
        <v>301</v>
      </c>
      <c r="M22" s="2" t="s">
        <v>302</v>
      </c>
      <c r="N22" s="2" t="s">
        <v>303</v>
      </c>
      <c r="O22" s="2" t="s">
        <v>34</v>
      </c>
      <c r="P22" s="2" t="s">
        <v>304</v>
      </c>
      <c r="Q22" s="2" t="s">
        <v>305</v>
      </c>
      <c r="R22" s="2"/>
      <c r="S22" s="2" t="s">
        <v>306</v>
      </c>
      <c r="T22" s="2" t="s">
        <v>307</v>
      </c>
      <c r="U22" s="2"/>
      <c r="V22" s="4" t="s">
        <v>308</v>
      </c>
      <c r="W22" s="4" t="s">
        <v>309</v>
      </c>
    </row>
    <row r="23" spans="1:23" ht="15" customHeight="1" x14ac:dyDescent="0.35">
      <c r="A23" s="2" t="s">
        <v>310</v>
      </c>
      <c r="B23" s="2" t="s">
        <v>311</v>
      </c>
      <c r="C23" s="3">
        <v>21</v>
      </c>
      <c r="D23" s="3">
        <v>115</v>
      </c>
      <c r="E23" s="2" t="s">
        <v>312</v>
      </c>
      <c r="F23" s="14" t="str">
        <f>HYPERLINK("..\Word\PiHAD_116_Sandra Lawton.docx","Sandra Lawton")</f>
        <v>Sandra Lawton</v>
      </c>
      <c r="G23" s="14" t="str">
        <f>HYPERLINK("..\Mind Map\PiHAD_116_Sandra Lawton.jpg","View KOL Network")</f>
        <v>View KOL Network</v>
      </c>
      <c r="H23" s="2" t="s">
        <v>314</v>
      </c>
      <c r="I23" s="2"/>
      <c r="J23" s="2" t="s">
        <v>315</v>
      </c>
      <c r="K23" s="2" t="s">
        <v>316</v>
      </c>
      <c r="L23" s="2" t="s">
        <v>317</v>
      </c>
      <c r="M23" s="2" t="s">
        <v>318</v>
      </c>
      <c r="N23" s="2" t="s">
        <v>319</v>
      </c>
      <c r="O23" s="2" t="s">
        <v>201</v>
      </c>
      <c r="P23" s="2" t="s">
        <v>320</v>
      </c>
      <c r="Q23" s="2"/>
      <c r="R23" s="2"/>
      <c r="S23" s="2" t="s">
        <v>321</v>
      </c>
      <c r="T23" s="2" t="s">
        <v>322</v>
      </c>
      <c r="U23" s="2"/>
      <c r="V23" s="4" t="s">
        <v>323</v>
      </c>
      <c r="W23" s="4" t="s">
        <v>324</v>
      </c>
    </row>
    <row r="24" spans="1:23" ht="15" customHeight="1" x14ac:dyDescent="0.35">
      <c r="A24" s="2" t="s">
        <v>325</v>
      </c>
      <c r="B24" s="2" t="s">
        <v>326</v>
      </c>
      <c r="C24" s="3">
        <v>22</v>
      </c>
      <c r="D24" s="3">
        <v>119</v>
      </c>
      <c r="E24" s="2" t="s">
        <v>58</v>
      </c>
      <c r="F24" s="14" t="str">
        <f>HYPERLINK("..\Word\PiHAD_120_Jui Jaykumar Vyas.docx","Jui Jaykumar Vyas")</f>
        <v>Jui Jaykumar Vyas</v>
      </c>
      <c r="G24" s="14" t="str">
        <f>HYPERLINK("..\Mind Map\PiHAD_120_Jui Jaykumar Vyas.jpg","View KOL Network")</f>
        <v>View KOL Network</v>
      </c>
      <c r="H24" s="2" t="s">
        <v>328</v>
      </c>
      <c r="I24" s="2" t="s">
        <v>329</v>
      </c>
      <c r="J24" s="2" t="s">
        <v>330</v>
      </c>
      <c r="K24" s="2" t="s">
        <v>331</v>
      </c>
      <c r="L24" s="2" t="s">
        <v>332</v>
      </c>
      <c r="M24" s="2" t="s">
        <v>333</v>
      </c>
      <c r="N24" s="2" t="s">
        <v>334</v>
      </c>
      <c r="O24" s="2" t="s">
        <v>260</v>
      </c>
      <c r="P24" s="2" t="s">
        <v>335</v>
      </c>
      <c r="Q24" s="2" t="s">
        <v>336</v>
      </c>
      <c r="R24" s="2"/>
      <c r="S24" s="2" t="s">
        <v>337</v>
      </c>
      <c r="T24" s="2" t="s">
        <v>38</v>
      </c>
      <c r="U24" s="2">
        <v>5206616</v>
      </c>
      <c r="V24" s="2"/>
      <c r="W24" s="4" t="s">
        <v>338</v>
      </c>
    </row>
    <row r="25" spans="1:23" ht="15" customHeight="1" x14ac:dyDescent="0.35">
      <c r="A25" s="2" t="s">
        <v>339</v>
      </c>
      <c r="B25" s="2" t="s">
        <v>340</v>
      </c>
      <c r="C25" s="3">
        <v>23</v>
      </c>
      <c r="D25" s="3">
        <v>126</v>
      </c>
      <c r="E25" s="2" t="s">
        <v>25</v>
      </c>
      <c r="F25" s="14" t="str">
        <f>HYPERLINK("..\Word\PiHAD_127_Graham Stuart Ogg.docx","Graham Stuart Ogg")</f>
        <v>Graham Stuart Ogg</v>
      </c>
      <c r="G25" s="14" t="str">
        <f>HYPERLINK("..\Mind Map\PiHAD_127_Graham Stuart Ogg.jpg","View KOL Network")</f>
        <v>View KOL Network</v>
      </c>
      <c r="H25" s="2" t="s">
        <v>342</v>
      </c>
      <c r="I25" s="2" t="s">
        <v>343</v>
      </c>
      <c r="J25" s="2" t="s">
        <v>344</v>
      </c>
      <c r="K25" s="2" t="s">
        <v>345</v>
      </c>
      <c r="L25" s="2" t="s">
        <v>346</v>
      </c>
      <c r="M25" s="2" t="s">
        <v>347</v>
      </c>
      <c r="N25" s="2" t="s">
        <v>65</v>
      </c>
      <c r="O25" s="2" t="s">
        <v>34</v>
      </c>
      <c r="P25" s="2" t="s">
        <v>348</v>
      </c>
      <c r="Q25" s="2"/>
      <c r="R25" s="2"/>
      <c r="S25" s="2" t="s">
        <v>349</v>
      </c>
      <c r="T25" s="2" t="s">
        <v>38</v>
      </c>
      <c r="U25" s="2">
        <v>3617861</v>
      </c>
      <c r="V25" s="4" t="s">
        <v>350</v>
      </c>
      <c r="W25" s="4" t="s">
        <v>351</v>
      </c>
    </row>
    <row r="26" spans="1:23" ht="15" customHeight="1" x14ac:dyDescent="0.35">
      <c r="A26" s="2" t="s">
        <v>352</v>
      </c>
      <c r="B26" s="2" t="s">
        <v>353</v>
      </c>
      <c r="C26" s="3">
        <v>24</v>
      </c>
      <c r="D26" s="3">
        <v>131</v>
      </c>
      <c r="E26" s="2" t="s">
        <v>58</v>
      </c>
      <c r="F26" s="14" t="str">
        <f>HYPERLINK("..\Word\PiHAD_133_Padma Mohandas.docx","Padma Mohandas")</f>
        <v>Padma Mohandas</v>
      </c>
      <c r="G26" s="14" t="str">
        <f>HYPERLINK("..\Mind Map\PiHAD_133_Padma Mohandas.jpg","View KOL Network")</f>
        <v>View KOL Network</v>
      </c>
      <c r="H26" s="2" t="s">
        <v>355</v>
      </c>
      <c r="I26" s="2"/>
      <c r="J26" s="2" t="s">
        <v>356</v>
      </c>
      <c r="K26" s="2" t="s">
        <v>357</v>
      </c>
      <c r="L26" s="2" t="s">
        <v>358</v>
      </c>
      <c r="M26" s="2" t="s">
        <v>359</v>
      </c>
      <c r="N26" s="2" t="s">
        <v>50</v>
      </c>
      <c r="O26" s="2" t="s">
        <v>34</v>
      </c>
      <c r="P26" s="2" t="s">
        <v>360</v>
      </c>
      <c r="Q26" s="2" t="s">
        <v>361</v>
      </c>
      <c r="R26" s="2"/>
      <c r="S26" s="2" t="s">
        <v>362</v>
      </c>
      <c r="T26" s="2" t="s">
        <v>38</v>
      </c>
      <c r="U26" s="2">
        <v>5197246</v>
      </c>
      <c r="V26" s="4" t="s">
        <v>363</v>
      </c>
      <c r="W26" s="4" t="s">
        <v>364</v>
      </c>
    </row>
    <row r="27" spans="1:23" ht="15" customHeight="1" x14ac:dyDescent="0.35">
      <c r="A27" s="2" t="s">
        <v>365</v>
      </c>
      <c r="B27" s="2" t="s">
        <v>366</v>
      </c>
      <c r="C27" s="3">
        <v>25</v>
      </c>
      <c r="D27" s="3">
        <v>150</v>
      </c>
      <c r="E27" s="2" t="s">
        <v>25</v>
      </c>
      <c r="F27" s="14" t="str">
        <f>HYPERLINK("..\Word\PiHAD_155_Tracey Helen Sach.docx","Tracey Helen Sach")</f>
        <v>Tracey Helen Sach</v>
      </c>
      <c r="G27" s="14" t="str">
        <f>HYPERLINK("..\Mind Map\PiHAD_155_Tracey Helen Sach.jpg","View KOL Network")</f>
        <v>View KOL Network</v>
      </c>
      <c r="H27" s="2" t="s">
        <v>368</v>
      </c>
      <c r="I27" s="2" t="s">
        <v>75</v>
      </c>
      <c r="J27" s="2" t="s">
        <v>369</v>
      </c>
      <c r="K27" s="2" t="s">
        <v>370</v>
      </c>
      <c r="L27" s="2" t="s">
        <v>271</v>
      </c>
      <c r="M27" s="2" t="s">
        <v>272</v>
      </c>
      <c r="N27" s="2" t="s">
        <v>273</v>
      </c>
      <c r="O27" s="2" t="s">
        <v>34</v>
      </c>
      <c r="P27" s="2" t="s">
        <v>274</v>
      </c>
      <c r="Q27" s="2" t="s">
        <v>275</v>
      </c>
      <c r="R27" s="2"/>
      <c r="S27" s="2" t="s">
        <v>371</v>
      </c>
      <c r="T27" s="2" t="s">
        <v>372</v>
      </c>
      <c r="U27" s="2"/>
      <c r="V27" s="4" t="s">
        <v>373</v>
      </c>
      <c r="W27" s="4" t="s">
        <v>374</v>
      </c>
    </row>
    <row r="28" spans="1:23" ht="15" customHeight="1" x14ac:dyDescent="0.35">
      <c r="A28" s="2" t="s">
        <v>375</v>
      </c>
      <c r="B28" s="2" t="s">
        <v>376</v>
      </c>
      <c r="C28" s="3">
        <v>26</v>
      </c>
      <c r="D28" s="3">
        <v>178</v>
      </c>
      <c r="E28" s="2" t="s">
        <v>58</v>
      </c>
      <c r="F28" s="14" t="str">
        <f>HYPERLINK("..\Word\PiHAD_186_Peter David Arkwright.docx","Peter David Arkwright")</f>
        <v>Peter David Arkwright</v>
      </c>
      <c r="G28" s="14" t="str">
        <f>HYPERLINK("..\Mind Map\PiHAD_186_Peter David Arkwright.jpg","View KOL Network")</f>
        <v>View KOL Network</v>
      </c>
      <c r="H28" s="2" t="s">
        <v>378</v>
      </c>
      <c r="I28" s="2" t="s">
        <v>379</v>
      </c>
      <c r="J28" s="2" t="s">
        <v>380</v>
      </c>
      <c r="K28" s="2" t="s">
        <v>381</v>
      </c>
      <c r="L28" s="2" t="s">
        <v>93</v>
      </c>
      <c r="M28" s="2" t="s">
        <v>94</v>
      </c>
      <c r="N28" s="2" t="s">
        <v>95</v>
      </c>
      <c r="O28" s="2" t="s">
        <v>34</v>
      </c>
      <c r="P28" s="2" t="s">
        <v>96</v>
      </c>
      <c r="Q28" s="2" t="s">
        <v>382</v>
      </c>
      <c r="R28" s="2"/>
      <c r="S28" s="2" t="s">
        <v>383</v>
      </c>
      <c r="T28" s="2" t="s">
        <v>384</v>
      </c>
      <c r="U28" s="2">
        <v>2978123</v>
      </c>
      <c r="V28" s="4" t="s">
        <v>385</v>
      </c>
      <c r="W28" s="4" t="s">
        <v>386</v>
      </c>
    </row>
    <row r="29" spans="1:23" ht="15" customHeight="1" x14ac:dyDescent="0.35">
      <c r="A29" s="2" t="s">
        <v>387</v>
      </c>
      <c r="B29" s="2" t="s">
        <v>388</v>
      </c>
      <c r="C29" s="3">
        <v>27</v>
      </c>
      <c r="D29" s="3">
        <v>179</v>
      </c>
      <c r="E29" s="2" t="s">
        <v>25</v>
      </c>
      <c r="F29" s="14" t="str">
        <f>HYPERLINK("..\Word\PiHAD_188_Helen Annaruth Brough.docx","Helen Annaruth Brough")</f>
        <v>Helen Annaruth Brough</v>
      </c>
      <c r="G29" s="14" t="str">
        <f>HYPERLINK("..\Mind Map\PiHAD_188_Helen Annaruth Brough.jpg","View KOL Network")</f>
        <v>View KOL Network</v>
      </c>
      <c r="H29" s="2" t="s">
        <v>75</v>
      </c>
      <c r="I29" s="2" t="s">
        <v>390</v>
      </c>
      <c r="J29" s="2" t="s">
        <v>391</v>
      </c>
      <c r="K29" s="2" t="s">
        <v>392</v>
      </c>
      <c r="L29" s="2" t="s">
        <v>393</v>
      </c>
      <c r="M29" s="2" t="s">
        <v>185</v>
      </c>
      <c r="N29" s="2" t="s">
        <v>50</v>
      </c>
      <c r="O29" s="2" t="s">
        <v>34</v>
      </c>
      <c r="P29" s="2" t="s">
        <v>186</v>
      </c>
      <c r="Q29" s="2" t="s">
        <v>187</v>
      </c>
      <c r="R29" s="2"/>
      <c r="S29" s="2" t="s">
        <v>394</v>
      </c>
      <c r="T29" s="2" t="s">
        <v>395</v>
      </c>
      <c r="U29" s="2">
        <v>6048377</v>
      </c>
      <c r="V29" s="4" t="s">
        <v>396</v>
      </c>
      <c r="W29" s="4" t="s">
        <v>397</v>
      </c>
    </row>
    <row r="30" spans="1:23" ht="15" customHeight="1" x14ac:dyDescent="0.35">
      <c r="A30" s="2" t="s">
        <v>398</v>
      </c>
      <c r="B30" s="2" t="s">
        <v>399</v>
      </c>
      <c r="C30" s="3">
        <v>28</v>
      </c>
      <c r="D30" s="3">
        <v>194</v>
      </c>
      <c r="E30" s="2" t="s">
        <v>58</v>
      </c>
      <c r="F30" s="14" t="str">
        <f>HYPERLINK("..\Word\PiHAD_206_Laura Howells.docx","Laura Howells")</f>
        <v>Laura Howells</v>
      </c>
      <c r="G30" s="14" t="str">
        <f>HYPERLINK("..\Mind Map\PiHAD_206_Laura Howells.jpg","View KOL Network")</f>
        <v>View KOL Network</v>
      </c>
      <c r="H30" s="2" t="s">
        <v>401</v>
      </c>
      <c r="I30" s="2"/>
      <c r="J30" s="2" t="s">
        <v>402</v>
      </c>
      <c r="K30" s="2" t="s">
        <v>403</v>
      </c>
      <c r="L30" s="2" t="s">
        <v>225</v>
      </c>
      <c r="M30" s="2" t="s">
        <v>404</v>
      </c>
      <c r="N30" s="2" t="s">
        <v>227</v>
      </c>
      <c r="O30" s="2" t="s">
        <v>34</v>
      </c>
      <c r="P30" s="2" t="s">
        <v>228</v>
      </c>
      <c r="Q30" s="2" t="s">
        <v>405</v>
      </c>
      <c r="R30" s="2"/>
      <c r="S30" s="2" t="s">
        <v>406</v>
      </c>
      <c r="T30" s="2" t="s">
        <v>407</v>
      </c>
      <c r="U30" s="2"/>
      <c r="V30" s="4" t="s">
        <v>408</v>
      </c>
      <c r="W30" s="4" t="s">
        <v>409</v>
      </c>
    </row>
    <row r="31" spans="1:23" ht="15" customHeight="1" x14ac:dyDescent="0.35">
      <c r="A31" s="2" t="s">
        <v>410</v>
      </c>
      <c r="B31" s="2" t="s">
        <v>411</v>
      </c>
      <c r="C31" s="3">
        <v>29</v>
      </c>
      <c r="D31" s="3">
        <v>224</v>
      </c>
      <c r="E31" s="2" t="s">
        <v>412</v>
      </c>
      <c r="F31" s="14" t="str">
        <f>HYPERLINK("..\Word\PiHAD_242_Lavinia Paternoster.docx","Lavinia Paternoster")</f>
        <v>Lavinia Paternoster</v>
      </c>
      <c r="G31" s="14" t="str">
        <f>HYPERLINK("..\Mind Map\PiHAD_242_Lavinia Paternoster.jpg","View KOL Network")</f>
        <v>View KOL Network</v>
      </c>
      <c r="H31" s="2" t="s">
        <v>414</v>
      </c>
      <c r="I31" s="2"/>
      <c r="J31" s="2" t="s">
        <v>415</v>
      </c>
      <c r="K31" s="2" t="s">
        <v>416</v>
      </c>
      <c r="L31" s="2" t="s">
        <v>107</v>
      </c>
      <c r="M31" s="2" t="s">
        <v>417</v>
      </c>
      <c r="N31" s="2" t="s">
        <v>109</v>
      </c>
      <c r="O31" s="2" t="s">
        <v>34</v>
      </c>
      <c r="P31" s="2" t="s">
        <v>418</v>
      </c>
      <c r="Q31" s="2" t="s">
        <v>419</v>
      </c>
      <c r="R31" s="2"/>
      <c r="S31" s="2" t="s">
        <v>420</v>
      </c>
      <c r="T31" s="2" t="s">
        <v>421</v>
      </c>
      <c r="U31" s="2"/>
      <c r="V31" s="4" t="s">
        <v>422</v>
      </c>
      <c r="W31" s="4" t="s">
        <v>423</v>
      </c>
    </row>
    <row r="32" spans="1:23" ht="15" customHeight="1" x14ac:dyDescent="0.35">
      <c r="A32" s="2" t="s">
        <v>424</v>
      </c>
      <c r="B32" s="2" t="s">
        <v>425</v>
      </c>
      <c r="C32" s="3">
        <v>30</v>
      </c>
      <c r="D32" s="3">
        <v>247</v>
      </c>
      <c r="E32" s="2" t="s">
        <v>412</v>
      </c>
      <c r="F32" s="14" t="str">
        <f>HYPERLINK("..\Word\PiHAD_266_Michael Barry.docx","Michael Barry")</f>
        <v>Michael Barry</v>
      </c>
      <c r="G32" s="14" t="str">
        <f>HYPERLINK("..\Mind Map\PiHAD_266_Michael Barry.jpg","View KOL Network")</f>
        <v>View KOL Network</v>
      </c>
      <c r="H32" s="2" t="s">
        <v>427</v>
      </c>
      <c r="I32" s="2"/>
      <c r="J32" s="2" t="s">
        <v>428</v>
      </c>
      <c r="K32" s="2" t="s">
        <v>18382</v>
      </c>
      <c r="L32" s="2" t="s">
        <v>240</v>
      </c>
      <c r="M32" s="2" t="s">
        <v>241</v>
      </c>
      <c r="N32" s="2" t="s">
        <v>242</v>
      </c>
      <c r="O32" s="2" t="s">
        <v>243</v>
      </c>
      <c r="P32" s="2" t="s">
        <v>244</v>
      </c>
      <c r="Q32" s="2" t="s">
        <v>429</v>
      </c>
      <c r="R32" s="2"/>
      <c r="S32" s="2" t="s">
        <v>430</v>
      </c>
      <c r="T32" s="2" t="s">
        <v>431</v>
      </c>
      <c r="U32" s="2"/>
      <c r="V32" s="4" t="s">
        <v>432</v>
      </c>
      <c r="W32" s="4" t="s">
        <v>433</v>
      </c>
    </row>
    <row r="33" spans="1:23" ht="15" customHeight="1" x14ac:dyDescent="0.35">
      <c r="A33" s="2" t="s">
        <v>434</v>
      </c>
      <c r="B33" s="2" t="s">
        <v>435</v>
      </c>
      <c r="C33" s="3">
        <v>31</v>
      </c>
      <c r="D33" s="3">
        <v>272</v>
      </c>
      <c r="E33" s="2" t="s">
        <v>58</v>
      </c>
      <c r="F33" s="14" t="str">
        <f>HYPERLINK("..\Word\PiHAD_294_Simona Petronela Ungureanu.docx","Simona Petronela Ungureanu")</f>
        <v>Simona Petronela Ungureanu</v>
      </c>
      <c r="G33" s="14" t="str">
        <f>HYPERLINK("..\Mind Map\PiHAD_294_Simona Petronela Ungureanu.jpg","View KOL Network")</f>
        <v>View KOL Network</v>
      </c>
      <c r="H33" s="2" t="s">
        <v>437</v>
      </c>
      <c r="I33" s="2" t="s">
        <v>438</v>
      </c>
      <c r="J33" s="2" t="s">
        <v>439</v>
      </c>
      <c r="K33" s="2" t="s">
        <v>440</v>
      </c>
      <c r="L33" s="2" t="s">
        <v>441</v>
      </c>
      <c r="M33" s="2" t="s">
        <v>442</v>
      </c>
      <c r="N33" s="2" t="s">
        <v>136</v>
      </c>
      <c r="O33" s="2" t="s">
        <v>34</v>
      </c>
      <c r="P33" s="2" t="s">
        <v>443</v>
      </c>
      <c r="Q33" s="2" t="s">
        <v>444</v>
      </c>
      <c r="R33" s="2"/>
      <c r="S33" s="2"/>
      <c r="T33" s="2" t="s">
        <v>38</v>
      </c>
      <c r="U33" s="2">
        <v>6100202</v>
      </c>
      <c r="V33" s="4" t="s">
        <v>445</v>
      </c>
      <c r="W33" s="4" t="s">
        <v>446</v>
      </c>
    </row>
    <row r="34" spans="1:23" ht="15" customHeight="1" x14ac:dyDescent="0.35">
      <c r="A34" s="2" t="s">
        <v>447</v>
      </c>
      <c r="B34" s="2" t="s">
        <v>448</v>
      </c>
      <c r="C34" s="3">
        <v>32</v>
      </c>
      <c r="D34" s="3">
        <v>282</v>
      </c>
      <c r="E34" s="2" t="s">
        <v>58</v>
      </c>
      <c r="F34" s="14" t="str">
        <f>HYPERLINK("..\Word\PiHAD_306_Olivia Hughes.docx","Olivia Hughes")</f>
        <v>Olivia Hughes</v>
      </c>
      <c r="G34" s="14" t="str">
        <f>HYPERLINK("..\Mind Map\PiHAD_306_Olivia Hughes.jpg","View KOL Network")</f>
        <v>View KOL Network</v>
      </c>
      <c r="H34" s="2" t="s">
        <v>450</v>
      </c>
      <c r="I34" s="2"/>
      <c r="J34" s="2" t="s">
        <v>255</v>
      </c>
      <c r="K34" s="2" t="s">
        <v>451</v>
      </c>
      <c r="L34" s="2" t="s">
        <v>332</v>
      </c>
      <c r="M34" s="2" t="s">
        <v>333</v>
      </c>
      <c r="N34" s="2" t="s">
        <v>334</v>
      </c>
      <c r="O34" s="2" t="s">
        <v>260</v>
      </c>
      <c r="P34" s="2" t="s">
        <v>335</v>
      </c>
      <c r="Q34" s="2"/>
      <c r="R34" s="2"/>
      <c r="S34" s="2" t="s">
        <v>452</v>
      </c>
      <c r="T34" s="2" t="s">
        <v>453</v>
      </c>
      <c r="U34" s="2"/>
      <c r="V34" s="4" t="s">
        <v>454</v>
      </c>
      <c r="W34" s="4" t="s">
        <v>455</v>
      </c>
    </row>
    <row r="35" spans="1:23" ht="15" customHeight="1" x14ac:dyDescent="0.35">
      <c r="A35" s="2" t="s">
        <v>456</v>
      </c>
      <c r="B35" s="2" t="s">
        <v>457</v>
      </c>
      <c r="C35" s="3">
        <v>33</v>
      </c>
      <c r="D35" s="3">
        <v>285</v>
      </c>
      <c r="E35" s="2" t="s">
        <v>58</v>
      </c>
      <c r="F35" s="14" t="str">
        <f>HYPERLINK("..\Word\PiHAD_309_Antonia Lloyd-Lavery.docx","Antonia Lloyd-Lavery")</f>
        <v>Antonia Lloyd-Lavery</v>
      </c>
      <c r="G35" s="14" t="str">
        <f>HYPERLINK("..\Mind Map\PiHAD_309_Antonia Lloyd-Lavery.jpg","View KOL Network")</f>
        <v>View KOL Network</v>
      </c>
      <c r="H35" s="2" t="s">
        <v>459</v>
      </c>
      <c r="I35" s="2"/>
      <c r="J35" s="2" t="s">
        <v>460</v>
      </c>
      <c r="K35" s="2" t="s">
        <v>461</v>
      </c>
      <c r="L35" s="2" t="s">
        <v>63</v>
      </c>
      <c r="M35" s="2" t="s">
        <v>64</v>
      </c>
      <c r="N35" s="2" t="s">
        <v>65</v>
      </c>
      <c r="O35" s="2" t="s">
        <v>34</v>
      </c>
      <c r="P35" s="2" t="s">
        <v>462</v>
      </c>
      <c r="Q35" s="2" t="s">
        <v>463</v>
      </c>
      <c r="R35" s="2"/>
      <c r="S35" s="2" t="s">
        <v>464</v>
      </c>
      <c r="T35" s="2" t="s">
        <v>38</v>
      </c>
      <c r="U35" s="2">
        <v>7016172</v>
      </c>
      <c r="V35" s="4" t="s">
        <v>465</v>
      </c>
      <c r="W35" s="4" t="s">
        <v>466</v>
      </c>
    </row>
    <row r="36" spans="1:23" ht="15" customHeight="1" x14ac:dyDescent="0.35">
      <c r="A36" s="2" t="s">
        <v>467</v>
      </c>
      <c r="B36" s="2" t="s">
        <v>468</v>
      </c>
      <c r="C36" s="3">
        <v>34</v>
      </c>
      <c r="D36" s="3">
        <v>298</v>
      </c>
      <c r="E36" s="2" t="s">
        <v>58</v>
      </c>
      <c r="F36" s="14" t="str">
        <f>HYPERLINK("..\Word\PiHAD_324_Ruchika Kumari.docx","Ruchika Kumari")</f>
        <v>Ruchika Kumari</v>
      </c>
      <c r="G36" s="14" t="str">
        <f>HYPERLINK("..\Mind Map\PiHAD_324_Ruchika Kumari.jpg","View KOL Network")</f>
        <v>View KOL Network</v>
      </c>
      <c r="H36" s="2" t="s">
        <v>470</v>
      </c>
      <c r="I36" s="2"/>
      <c r="J36" s="2" t="s">
        <v>471</v>
      </c>
      <c r="K36" s="2" t="s">
        <v>472</v>
      </c>
      <c r="L36" s="2" t="s">
        <v>473</v>
      </c>
      <c r="M36" s="2" t="s">
        <v>185</v>
      </c>
      <c r="N36" s="2" t="s">
        <v>50</v>
      </c>
      <c r="O36" s="2" t="s">
        <v>34</v>
      </c>
      <c r="P36" s="2" t="s">
        <v>186</v>
      </c>
      <c r="Q36" s="2" t="s">
        <v>474</v>
      </c>
      <c r="R36" s="2"/>
      <c r="S36" s="2"/>
      <c r="T36" s="2" t="s">
        <v>38</v>
      </c>
      <c r="U36" s="2">
        <v>7427101</v>
      </c>
      <c r="V36" s="4" t="s">
        <v>475</v>
      </c>
      <c r="W36" s="4" t="s">
        <v>476</v>
      </c>
    </row>
    <row r="37" spans="1:23" ht="15" customHeight="1" x14ac:dyDescent="0.35">
      <c r="A37" s="2" t="s">
        <v>477</v>
      </c>
      <c r="B37" s="2" t="s">
        <v>478</v>
      </c>
      <c r="C37" s="3">
        <v>35</v>
      </c>
      <c r="D37" s="3">
        <v>329</v>
      </c>
      <c r="E37" s="2" t="s">
        <v>58</v>
      </c>
      <c r="F37" s="14" t="str">
        <f>HYPERLINK("..\Word\PiHAD_358_Mark Alexander Turner.docx","Mark Alexander Turner")</f>
        <v>Mark Alexander Turner</v>
      </c>
      <c r="G37" s="14" t="str">
        <f>HYPERLINK("..\Mind Map\PiHAD_358_Mark Alexander Turner.jpg","View KOL Network")</f>
        <v>View KOL Network</v>
      </c>
      <c r="H37" s="2" t="s">
        <v>480</v>
      </c>
      <c r="I37" s="2" t="s">
        <v>481</v>
      </c>
      <c r="J37" s="2" t="s">
        <v>482</v>
      </c>
      <c r="K37" s="2" t="s">
        <v>483</v>
      </c>
      <c r="L37" s="2" t="s">
        <v>393</v>
      </c>
      <c r="M37" s="2" t="s">
        <v>185</v>
      </c>
      <c r="N37" s="2" t="s">
        <v>50</v>
      </c>
      <c r="O37" s="2" t="s">
        <v>34</v>
      </c>
      <c r="P37" s="2" t="s">
        <v>186</v>
      </c>
      <c r="Q37" s="2"/>
      <c r="R37" s="2"/>
      <c r="S37" s="2"/>
      <c r="T37" s="2" t="s">
        <v>484</v>
      </c>
      <c r="U37" s="2"/>
      <c r="V37" s="4" t="s">
        <v>485</v>
      </c>
      <c r="W37" s="4" t="s">
        <v>486</v>
      </c>
    </row>
    <row r="38" spans="1:23" ht="15" customHeight="1" x14ac:dyDescent="0.35">
      <c r="A38" s="2" t="s">
        <v>487</v>
      </c>
      <c r="B38" s="2" t="s">
        <v>488</v>
      </c>
      <c r="C38" s="3">
        <v>36</v>
      </c>
      <c r="D38" s="3">
        <v>439</v>
      </c>
      <c r="E38" s="2" t="s">
        <v>25</v>
      </c>
      <c r="F38" s="14" t="str">
        <f>HYPERLINK("..\Word\PiHAD_499_Adnan Custovic.docx","Adnan Custovic")</f>
        <v>Adnan Custovic</v>
      </c>
      <c r="G38" s="14" t="str">
        <f>HYPERLINK("..\Mind Map\PiHAD_499_Adnan Custovic.jpg","View KOL Network")</f>
        <v>View KOL Network</v>
      </c>
      <c r="H38" s="2" t="s">
        <v>490</v>
      </c>
      <c r="I38" s="2"/>
      <c r="J38" s="2" t="s">
        <v>491</v>
      </c>
      <c r="K38" s="2" t="s">
        <v>492</v>
      </c>
      <c r="L38" s="2" t="s">
        <v>286</v>
      </c>
      <c r="M38" s="2" t="s">
        <v>287</v>
      </c>
      <c r="N38" s="2" t="s">
        <v>50</v>
      </c>
      <c r="O38" s="2" t="s">
        <v>34</v>
      </c>
      <c r="P38" s="2" t="s">
        <v>288</v>
      </c>
      <c r="Q38" s="2" t="s">
        <v>493</v>
      </c>
      <c r="R38" s="2"/>
      <c r="S38" s="2" t="s">
        <v>494</v>
      </c>
      <c r="T38" s="2" t="s">
        <v>495</v>
      </c>
      <c r="U38" s="2">
        <v>4346320</v>
      </c>
      <c r="V38" s="4" t="s">
        <v>496</v>
      </c>
      <c r="W38" s="4" t="s">
        <v>497</v>
      </c>
    </row>
    <row r="39" spans="1:23" ht="15" customHeight="1" x14ac:dyDescent="0.35">
      <c r="A39" s="2" t="s">
        <v>498</v>
      </c>
      <c r="B39" s="2" t="s">
        <v>499</v>
      </c>
      <c r="C39" s="3">
        <v>37</v>
      </c>
      <c r="D39" s="3">
        <v>449</v>
      </c>
      <c r="E39" s="2" t="s">
        <v>58</v>
      </c>
      <c r="F39" s="14" t="str">
        <f>HYPERLINK("..\Word\PiHAD_511_Mark Robin Chakravarty.docx","Mark Robin Chakravarty")</f>
        <v>Mark Robin Chakravarty</v>
      </c>
      <c r="G39" s="14" t="str">
        <f>HYPERLINK("..\Mind Map\PiHAD_511_Mark Robin Chakravarty.jpg","View KOL Network")</f>
        <v>View KOL Network</v>
      </c>
      <c r="H39" s="2" t="s">
        <v>480</v>
      </c>
      <c r="I39" s="2" t="s">
        <v>501</v>
      </c>
      <c r="J39" s="2" t="s">
        <v>502</v>
      </c>
      <c r="K39" s="2" t="s">
        <v>503</v>
      </c>
      <c r="L39" s="2" t="s">
        <v>504</v>
      </c>
      <c r="M39" s="2" t="s">
        <v>505</v>
      </c>
      <c r="N39" s="2" t="s">
        <v>95</v>
      </c>
      <c r="O39" s="2" t="s">
        <v>34</v>
      </c>
      <c r="P39" s="2" t="s">
        <v>506</v>
      </c>
      <c r="Q39" s="2"/>
      <c r="R39" s="2"/>
      <c r="S39" s="2"/>
      <c r="T39" s="2" t="s">
        <v>507</v>
      </c>
      <c r="U39" s="2">
        <v>4176284</v>
      </c>
      <c r="V39" s="4" t="s">
        <v>508</v>
      </c>
      <c r="W39" s="4" t="s">
        <v>509</v>
      </c>
    </row>
    <row r="40" spans="1:23" ht="15" customHeight="1" x14ac:dyDescent="0.35">
      <c r="A40" s="2" t="s">
        <v>510</v>
      </c>
      <c r="B40" s="2" t="s">
        <v>511</v>
      </c>
      <c r="C40" s="3">
        <v>38</v>
      </c>
      <c r="D40" s="3">
        <v>468</v>
      </c>
      <c r="E40" s="2" t="s">
        <v>58</v>
      </c>
      <c r="F40" s="14" t="str">
        <f>HYPERLINK("..\Word\PiHAD_533_Aaron Jonathan Hughes.docx","Aaron Jonathan Hughes")</f>
        <v>Aaron Jonathan Hughes</v>
      </c>
      <c r="G40" s="14" t="str">
        <f>HYPERLINK("..\Mind Map\PiHAD_533_Aaron Jonathan Hughes.jpg","View KOL Network")</f>
        <v>View KOL Network</v>
      </c>
      <c r="H40" s="2" t="s">
        <v>513</v>
      </c>
      <c r="I40" s="2" t="s">
        <v>514</v>
      </c>
      <c r="J40" s="2" t="s">
        <v>255</v>
      </c>
      <c r="K40" s="2" t="s">
        <v>515</v>
      </c>
      <c r="L40" s="2" t="s">
        <v>516</v>
      </c>
      <c r="M40" s="2" t="s">
        <v>517</v>
      </c>
      <c r="N40" s="2" t="s">
        <v>50</v>
      </c>
      <c r="O40" s="2" t="s">
        <v>34</v>
      </c>
      <c r="P40" s="2" t="s">
        <v>518</v>
      </c>
      <c r="Q40" s="2" t="s">
        <v>519</v>
      </c>
      <c r="R40" s="2"/>
      <c r="S40" s="2" t="s">
        <v>520</v>
      </c>
      <c r="T40" s="2" t="s">
        <v>38</v>
      </c>
      <c r="U40" s="2">
        <v>7304042</v>
      </c>
      <c r="V40" s="4" t="s">
        <v>521</v>
      </c>
      <c r="W40" s="4" t="s">
        <v>522</v>
      </c>
    </row>
    <row r="41" spans="1:23" ht="15" customHeight="1" x14ac:dyDescent="0.35">
      <c r="A41" s="2" t="s">
        <v>523</v>
      </c>
      <c r="B41" s="2" t="s">
        <v>524</v>
      </c>
      <c r="C41" s="3">
        <v>39</v>
      </c>
      <c r="D41" s="3">
        <v>482</v>
      </c>
      <c r="E41" s="2" t="s">
        <v>58</v>
      </c>
      <c r="F41" s="14" t="str">
        <f>HYPERLINK("..\Word\PiHAD_551_Bayanne Olabi.docx","Bayanne Olabi")</f>
        <v>Bayanne Olabi</v>
      </c>
      <c r="G41" s="14" t="str">
        <f>HYPERLINK("..\Mind Map\PiHAD_551_Bayanne Olabi.jpg","View KOL Network")</f>
        <v>View KOL Network</v>
      </c>
      <c r="H41" s="2" t="s">
        <v>526</v>
      </c>
      <c r="I41" s="2"/>
      <c r="J41" s="2" t="s">
        <v>527</v>
      </c>
      <c r="K41" s="2" t="s">
        <v>528</v>
      </c>
      <c r="L41" s="2" t="s">
        <v>529</v>
      </c>
      <c r="M41" s="2" t="s">
        <v>530</v>
      </c>
      <c r="N41" s="2" t="s">
        <v>531</v>
      </c>
      <c r="O41" s="2" t="s">
        <v>34</v>
      </c>
      <c r="P41" s="2" t="s">
        <v>532</v>
      </c>
      <c r="Q41" s="2"/>
      <c r="R41" s="2"/>
      <c r="S41" s="2" t="s">
        <v>533</v>
      </c>
      <c r="T41" s="2" t="s">
        <v>534</v>
      </c>
      <c r="U41" s="2">
        <v>7264617</v>
      </c>
      <c r="V41" s="4" t="s">
        <v>535</v>
      </c>
      <c r="W41" s="4" t="s">
        <v>536</v>
      </c>
    </row>
    <row r="42" spans="1:23" ht="15" customHeight="1" x14ac:dyDescent="0.35">
      <c r="A42" s="2" t="s">
        <v>537</v>
      </c>
      <c r="B42" s="2" t="s">
        <v>538</v>
      </c>
      <c r="C42" s="3">
        <v>40</v>
      </c>
      <c r="D42" s="3">
        <v>494</v>
      </c>
      <c r="E42" s="2" t="s">
        <v>58</v>
      </c>
      <c r="F42" s="14" t="str">
        <f>HYPERLINK("..\Word\PiHAD_567_Helen Anne Alexander.docx","Helen Anne Alexander")</f>
        <v>Helen Anne Alexander</v>
      </c>
      <c r="G42" s="14" t="str">
        <f>HYPERLINK("..\Mind Map\PiHAD_567_Helen Anne Alexander.jpg","View KOL Network")</f>
        <v>View KOL Network</v>
      </c>
      <c r="H42" s="2" t="s">
        <v>75</v>
      </c>
      <c r="I42" s="2" t="s">
        <v>45</v>
      </c>
      <c r="J42" s="2" t="s">
        <v>481</v>
      </c>
      <c r="K42" s="2" t="s">
        <v>540</v>
      </c>
      <c r="L42" s="2" t="s">
        <v>473</v>
      </c>
      <c r="M42" s="2" t="s">
        <v>541</v>
      </c>
      <c r="N42" s="2" t="s">
        <v>50</v>
      </c>
      <c r="O42" s="2" t="s">
        <v>34</v>
      </c>
      <c r="P42" s="2" t="s">
        <v>186</v>
      </c>
      <c r="Q42" s="2" t="s">
        <v>542</v>
      </c>
      <c r="R42" s="2"/>
      <c r="S42" s="2" t="s">
        <v>543</v>
      </c>
      <c r="T42" s="2" t="s">
        <v>38</v>
      </c>
      <c r="U42" s="2">
        <v>7088263</v>
      </c>
      <c r="V42" s="4" t="s">
        <v>544</v>
      </c>
      <c r="W42" s="4" t="s">
        <v>545</v>
      </c>
    </row>
  </sheetData>
  <autoFilter ref="A2:W2" xr:uid="{00000000-0009-0000-0000-000000000000}"/>
  <mergeCells count="1">
    <mergeCell ref="A1:W1"/>
  </mergeCells>
  <hyperlinks>
    <hyperlink ref="V3" r:id="rId1" xr:uid="{00000000-0004-0000-0000-000000000000}"/>
    <hyperlink ref="W3" r:id="rId2" xr:uid="{00000000-0004-0000-0000-000001000000}"/>
    <hyperlink ref="V4" r:id="rId3" xr:uid="{00000000-0004-0000-0000-000002000000}"/>
    <hyperlink ref="W4" r:id="rId4" xr:uid="{00000000-0004-0000-0000-000003000000}"/>
    <hyperlink ref="V5" r:id="rId5" xr:uid="{00000000-0004-0000-0000-000004000000}"/>
    <hyperlink ref="W5" r:id="rId6" xr:uid="{00000000-0004-0000-0000-000005000000}"/>
    <hyperlink ref="V6" r:id="rId7" xr:uid="{00000000-0004-0000-0000-000006000000}"/>
    <hyperlink ref="W6" r:id="rId8" xr:uid="{00000000-0004-0000-0000-000007000000}"/>
    <hyperlink ref="V7" r:id="rId9" xr:uid="{00000000-0004-0000-0000-000008000000}"/>
    <hyperlink ref="W7" r:id="rId10" xr:uid="{00000000-0004-0000-0000-000009000000}"/>
    <hyperlink ref="V8" r:id="rId11" xr:uid="{00000000-0004-0000-0000-00000A000000}"/>
    <hyperlink ref="W8" r:id="rId12" xr:uid="{00000000-0004-0000-0000-00000B000000}"/>
    <hyperlink ref="V9" r:id="rId13" xr:uid="{00000000-0004-0000-0000-00000C000000}"/>
    <hyperlink ref="W9" r:id="rId14" xr:uid="{00000000-0004-0000-0000-00000D000000}"/>
    <hyperlink ref="V10" r:id="rId15" xr:uid="{00000000-0004-0000-0000-00000E000000}"/>
    <hyperlink ref="W10" r:id="rId16" xr:uid="{00000000-0004-0000-0000-00000F000000}"/>
    <hyperlink ref="V11" r:id="rId17" xr:uid="{00000000-0004-0000-0000-000010000000}"/>
    <hyperlink ref="W11" r:id="rId18" xr:uid="{00000000-0004-0000-0000-000011000000}"/>
    <hyperlink ref="V12" r:id="rId19" xr:uid="{00000000-0004-0000-0000-000012000000}"/>
    <hyperlink ref="W12" r:id="rId20" xr:uid="{00000000-0004-0000-0000-000013000000}"/>
    <hyperlink ref="V13" r:id="rId21" xr:uid="{00000000-0004-0000-0000-000014000000}"/>
    <hyperlink ref="W13" r:id="rId22" xr:uid="{00000000-0004-0000-0000-000015000000}"/>
    <hyperlink ref="V14" r:id="rId23" xr:uid="{00000000-0004-0000-0000-000016000000}"/>
    <hyperlink ref="W14" r:id="rId24" xr:uid="{00000000-0004-0000-0000-000017000000}"/>
    <hyperlink ref="V15" r:id="rId25" xr:uid="{00000000-0004-0000-0000-000018000000}"/>
    <hyperlink ref="W15" r:id="rId26" xr:uid="{00000000-0004-0000-0000-000019000000}"/>
    <hyperlink ref="V16" r:id="rId27" xr:uid="{00000000-0004-0000-0000-00001A000000}"/>
    <hyperlink ref="W16" r:id="rId28" xr:uid="{00000000-0004-0000-0000-00001B000000}"/>
    <hyperlink ref="V17" r:id="rId29" xr:uid="{00000000-0004-0000-0000-00001C000000}"/>
    <hyperlink ref="W17" r:id="rId30" xr:uid="{00000000-0004-0000-0000-00001D000000}"/>
    <hyperlink ref="V18" r:id="rId31" xr:uid="{00000000-0004-0000-0000-00001E000000}"/>
    <hyperlink ref="W18" r:id="rId32" xr:uid="{00000000-0004-0000-0000-00001F000000}"/>
    <hyperlink ref="V19" r:id="rId33" xr:uid="{00000000-0004-0000-0000-000020000000}"/>
    <hyperlink ref="W19" r:id="rId34" xr:uid="{00000000-0004-0000-0000-000021000000}"/>
    <hyperlink ref="V20" r:id="rId35" xr:uid="{00000000-0004-0000-0000-000022000000}"/>
    <hyperlink ref="W20" r:id="rId36" xr:uid="{00000000-0004-0000-0000-000023000000}"/>
    <hyperlink ref="V21" r:id="rId37" xr:uid="{00000000-0004-0000-0000-000024000000}"/>
    <hyperlink ref="W21" r:id="rId38" xr:uid="{00000000-0004-0000-0000-000025000000}"/>
    <hyperlink ref="V22" r:id="rId39" xr:uid="{00000000-0004-0000-0000-000026000000}"/>
    <hyperlink ref="W22" r:id="rId40" xr:uid="{00000000-0004-0000-0000-000027000000}"/>
    <hyperlink ref="V23" r:id="rId41" xr:uid="{00000000-0004-0000-0000-000028000000}"/>
    <hyperlink ref="W23" r:id="rId42" xr:uid="{00000000-0004-0000-0000-000029000000}"/>
    <hyperlink ref="W24" r:id="rId43" xr:uid="{00000000-0004-0000-0000-00002A000000}"/>
    <hyperlink ref="V25" r:id="rId44" xr:uid="{00000000-0004-0000-0000-00002B000000}"/>
    <hyperlink ref="W25" r:id="rId45" xr:uid="{00000000-0004-0000-0000-00002C000000}"/>
    <hyperlink ref="V26" r:id="rId46" xr:uid="{00000000-0004-0000-0000-00002D000000}"/>
    <hyperlink ref="W26" r:id="rId47" xr:uid="{00000000-0004-0000-0000-00002E000000}"/>
    <hyperlink ref="V27" r:id="rId48" xr:uid="{00000000-0004-0000-0000-00002F000000}"/>
    <hyperlink ref="W27" r:id="rId49" xr:uid="{00000000-0004-0000-0000-000030000000}"/>
    <hyperlink ref="V28" r:id="rId50" xr:uid="{00000000-0004-0000-0000-000031000000}"/>
    <hyperlink ref="W28" r:id="rId51" xr:uid="{00000000-0004-0000-0000-000032000000}"/>
    <hyperlink ref="V29" r:id="rId52" xr:uid="{00000000-0004-0000-0000-000033000000}"/>
    <hyperlink ref="W29" r:id="rId53" location=":~:text=Biography&amp;text=Dr%20Helen%20Brough%20is%20a,St%20Thomas'%20NHS%20Foundation%20Trust." xr:uid="{00000000-0004-0000-0000-000034000000}"/>
    <hyperlink ref="V30" r:id="rId54" xr:uid="{00000000-0004-0000-0000-000035000000}"/>
    <hyperlink ref="W30" r:id="rId55" xr:uid="{00000000-0004-0000-0000-000036000000}"/>
    <hyperlink ref="V31" r:id="rId56" xr:uid="{00000000-0004-0000-0000-000037000000}"/>
    <hyperlink ref="W31" r:id="rId57" xr:uid="{00000000-0004-0000-0000-000038000000}"/>
    <hyperlink ref="V32" r:id="rId58" xr:uid="{00000000-0004-0000-0000-000039000000}"/>
    <hyperlink ref="W32" r:id="rId59" xr:uid="{00000000-0004-0000-0000-00003A000000}"/>
    <hyperlink ref="V33" r:id="rId60" xr:uid="{00000000-0004-0000-0000-00003B000000}"/>
    <hyperlink ref="W33" r:id="rId61" xr:uid="{00000000-0004-0000-0000-00003C000000}"/>
    <hyperlink ref="V34" r:id="rId62" xr:uid="{00000000-0004-0000-0000-00003D000000}"/>
    <hyperlink ref="W34" r:id="rId63" xr:uid="{00000000-0004-0000-0000-00003E000000}"/>
    <hyperlink ref="V35" r:id="rId64" xr:uid="{00000000-0004-0000-0000-00003F000000}"/>
    <hyperlink ref="W35" r:id="rId65" xr:uid="{00000000-0004-0000-0000-000040000000}"/>
    <hyperlink ref="V36" r:id="rId66" xr:uid="{00000000-0004-0000-0000-000041000000}"/>
    <hyperlink ref="W36" r:id="rId67" xr:uid="{00000000-0004-0000-0000-000042000000}"/>
    <hyperlink ref="V37" r:id="rId68" xr:uid="{00000000-0004-0000-0000-000043000000}"/>
    <hyperlink ref="W37" r:id="rId69" xr:uid="{00000000-0004-0000-0000-000044000000}"/>
    <hyperlink ref="V38" r:id="rId70" xr:uid="{00000000-0004-0000-0000-000045000000}"/>
    <hyperlink ref="W38" r:id="rId71" xr:uid="{00000000-0004-0000-0000-000046000000}"/>
    <hyperlink ref="V39" r:id="rId72" xr:uid="{00000000-0004-0000-0000-000047000000}"/>
    <hyperlink ref="W39" r:id="rId73" xr:uid="{00000000-0004-0000-0000-000048000000}"/>
    <hyperlink ref="V40" r:id="rId74" xr:uid="{00000000-0004-0000-0000-000049000000}"/>
    <hyperlink ref="W40" r:id="rId75" xr:uid="{00000000-0004-0000-0000-00004A000000}"/>
    <hyperlink ref="V41" r:id="rId76" xr:uid="{00000000-0004-0000-0000-00004B000000}"/>
    <hyperlink ref="W41" r:id="rId77" xr:uid="{00000000-0004-0000-0000-00004C000000}"/>
    <hyperlink ref="V42" r:id="rId78" xr:uid="{00000000-0004-0000-0000-00004D000000}"/>
    <hyperlink ref="W42" r:id="rId79" xr:uid="{00000000-0004-0000-0000-00004E000000}"/>
  </hyperlinks>
  <pageMargins left="0.75" right="0.75" top="1" bottom="1" header="0.5" footer="0.5"/>
  <pageSetup orientation="portrait" r:id="rId8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J87"/>
  <sheetViews>
    <sheetView showGridLines="0" workbookViewId="0">
      <pane xSplit="4" ySplit="2" topLeftCell="E21" activePane="bottomRight" state="frozen"/>
      <selection pane="topRight"/>
      <selection pane="bottomLeft"/>
      <selection pane="bottomRight" activeCell="K22" sqref="K22"/>
    </sheetView>
  </sheetViews>
  <sheetFormatPr defaultRowHeight="14.5" x14ac:dyDescent="0.35"/>
  <cols>
    <col min="1" max="3" width="12.7265625" customWidth="1"/>
    <col min="4" max="4" width="25.7265625" customWidth="1"/>
    <col min="5" max="5" width="15.7265625" customWidth="1"/>
    <col min="6" max="6" width="17.7265625" customWidth="1"/>
    <col min="7" max="7" width="30.7265625" customWidth="1"/>
    <col min="8" max="9" width="15.7265625" customWidth="1"/>
    <col min="10" max="10" width="18.7265625" customWidth="1"/>
  </cols>
  <sheetData>
    <row r="1" spans="1:10" ht="27" x14ac:dyDescent="0.35">
      <c r="A1" s="30" t="s">
        <v>2840</v>
      </c>
      <c r="B1" s="31"/>
      <c r="C1" s="31"/>
      <c r="D1" s="31"/>
      <c r="E1" s="31"/>
      <c r="F1" s="31"/>
      <c r="G1" s="31"/>
      <c r="H1" s="31"/>
      <c r="I1" s="31"/>
      <c r="J1" s="31"/>
    </row>
    <row r="2" spans="1:10" s="12" customFormat="1" ht="25" customHeight="1" x14ac:dyDescent="0.35">
      <c r="A2" s="15" t="s">
        <v>1</v>
      </c>
      <c r="B2" s="15" t="s">
        <v>2</v>
      </c>
      <c r="C2" s="15" t="s">
        <v>3</v>
      </c>
      <c r="D2" s="15" t="s">
        <v>6</v>
      </c>
      <c r="E2" s="15" t="s">
        <v>549</v>
      </c>
      <c r="F2" s="15" t="s">
        <v>2749</v>
      </c>
      <c r="G2" s="15" t="s">
        <v>2841</v>
      </c>
      <c r="H2" s="15" t="s">
        <v>550</v>
      </c>
      <c r="I2" s="15" t="s">
        <v>551</v>
      </c>
      <c r="J2" s="15" t="s">
        <v>22</v>
      </c>
    </row>
    <row r="3" spans="1:10" ht="15" customHeight="1" x14ac:dyDescent="0.35">
      <c r="A3" s="2" t="s">
        <v>23</v>
      </c>
      <c r="B3" s="2" t="s">
        <v>24</v>
      </c>
      <c r="C3" s="3">
        <v>1</v>
      </c>
      <c r="D3" s="2" t="s">
        <v>26</v>
      </c>
      <c r="E3" s="2" t="s">
        <v>652</v>
      </c>
      <c r="F3" s="2" t="s">
        <v>2842</v>
      </c>
      <c r="G3" s="2" t="s">
        <v>2843</v>
      </c>
      <c r="H3" s="2"/>
      <c r="I3" s="2"/>
      <c r="J3" s="4" t="s">
        <v>2844</v>
      </c>
    </row>
    <row r="4" spans="1:10" ht="15" customHeight="1" x14ac:dyDescent="0.35">
      <c r="A4" s="2" t="s">
        <v>23</v>
      </c>
      <c r="B4" s="2" t="s">
        <v>24</v>
      </c>
      <c r="C4" s="3">
        <v>1</v>
      </c>
      <c r="D4" s="2" t="s">
        <v>26</v>
      </c>
      <c r="E4" s="2" t="s">
        <v>652</v>
      </c>
      <c r="F4" s="2" t="s">
        <v>2842</v>
      </c>
      <c r="G4" s="2" t="s">
        <v>2845</v>
      </c>
      <c r="H4" s="2"/>
      <c r="I4" s="2"/>
      <c r="J4" s="4" t="s">
        <v>2846</v>
      </c>
    </row>
    <row r="5" spans="1:10" ht="15" customHeight="1" x14ac:dyDescent="0.35">
      <c r="A5" s="2" t="s">
        <v>23</v>
      </c>
      <c r="B5" s="2" t="s">
        <v>24</v>
      </c>
      <c r="C5" s="3">
        <v>1</v>
      </c>
      <c r="D5" s="2" t="s">
        <v>26</v>
      </c>
      <c r="E5" s="2" t="s">
        <v>2847</v>
      </c>
      <c r="F5" s="2"/>
      <c r="G5" s="2" t="s">
        <v>2845</v>
      </c>
      <c r="H5" s="2">
        <v>2021</v>
      </c>
      <c r="I5" s="2">
        <v>2024</v>
      </c>
      <c r="J5" s="4" t="s">
        <v>2848</v>
      </c>
    </row>
    <row r="6" spans="1:10" ht="15" customHeight="1" x14ac:dyDescent="0.35">
      <c r="A6" s="2" t="s">
        <v>23</v>
      </c>
      <c r="B6" s="2" t="s">
        <v>24</v>
      </c>
      <c r="C6" s="3">
        <v>1</v>
      </c>
      <c r="D6" s="2" t="s">
        <v>26</v>
      </c>
      <c r="E6" s="2" t="s">
        <v>2847</v>
      </c>
      <c r="F6" s="2"/>
      <c r="G6" s="2" t="s">
        <v>2849</v>
      </c>
      <c r="H6" s="2"/>
      <c r="I6" s="2">
        <v>2023</v>
      </c>
      <c r="J6" s="4" t="s">
        <v>2848</v>
      </c>
    </row>
    <row r="7" spans="1:10" ht="15" customHeight="1" x14ac:dyDescent="0.35">
      <c r="A7" s="2" t="s">
        <v>23</v>
      </c>
      <c r="B7" s="2" t="s">
        <v>24</v>
      </c>
      <c r="C7" s="3">
        <v>1</v>
      </c>
      <c r="D7" s="2" t="s">
        <v>26</v>
      </c>
      <c r="E7" s="2" t="s">
        <v>2847</v>
      </c>
      <c r="F7" s="2"/>
      <c r="G7" s="2" t="s">
        <v>2843</v>
      </c>
      <c r="H7" s="2">
        <v>2020</v>
      </c>
      <c r="I7" s="2">
        <v>2021</v>
      </c>
      <c r="J7" s="4" t="s">
        <v>2848</v>
      </c>
    </row>
    <row r="8" spans="1:10" ht="15" customHeight="1" x14ac:dyDescent="0.35">
      <c r="A8" s="2" t="s">
        <v>23</v>
      </c>
      <c r="B8" s="2" t="s">
        <v>24</v>
      </c>
      <c r="C8" s="3">
        <v>1</v>
      </c>
      <c r="D8" s="2" t="s">
        <v>26</v>
      </c>
      <c r="E8" s="2" t="s">
        <v>2847</v>
      </c>
      <c r="F8" s="2"/>
      <c r="G8" s="2" t="s">
        <v>2849</v>
      </c>
      <c r="H8" s="2">
        <v>2016</v>
      </c>
      <c r="I8" s="2">
        <v>2021</v>
      </c>
      <c r="J8" s="4" t="s">
        <v>2848</v>
      </c>
    </row>
    <row r="9" spans="1:10" ht="15" customHeight="1" x14ac:dyDescent="0.35">
      <c r="A9" s="2" t="s">
        <v>23</v>
      </c>
      <c r="B9" s="2" t="s">
        <v>24</v>
      </c>
      <c r="C9" s="3">
        <v>1</v>
      </c>
      <c r="D9" s="2" t="s">
        <v>26</v>
      </c>
      <c r="E9" s="2" t="s">
        <v>2847</v>
      </c>
      <c r="F9" s="2"/>
      <c r="G9" s="2" t="s">
        <v>2850</v>
      </c>
      <c r="H9" s="2">
        <v>2017</v>
      </c>
      <c r="I9" s="2">
        <v>2018</v>
      </c>
      <c r="J9" s="4" t="s">
        <v>2848</v>
      </c>
    </row>
    <row r="10" spans="1:10" ht="15" customHeight="1" x14ac:dyDescent="0.35">
      <c r="A10" s="2" t="s">
        <v>23</v>
      </c>
      <c r="B10" s="2" t="s">
        <v>24</v>
      </c>
      <c r="C10" s="3">
        <v>1</v>
      </c>
      <c r="D10" s="2" t="s">
        <v>26</v>
      </c>
      <c r="E10" s="2" t="s">
        <v>2847</v>
      </c>
      <c r="F10" s="2"/>
      <c r="G10" s="2" t="s">
        <v>2851</v>
      </c>
      <c r="H10" s="2"/>
      <c r="I10" s="2">
        <v>2016</v>
      </c>
      <c r="J10" s="4" t="s">
        <v>2848</v>
      </c>
    </row>
    <row r="11" spans="1:10" ht="15" customHeight="1" x14ac:dyDescent="0.35">
      <c r="A11" s="2" t="s">
        <v>23</v>
      </c>
      <c r="B11" s="2" t="s">
        <v>24</v>
      </c>
      <c r="C11" s="3">
        <v>1</v>
      </c>
      <c r="D11" s="2" t="s">
        <v>26</v>
      </c>
      <c r="E11" s="2" t="s">
        <v>2847</v>
      </c>
      <c r="F11" s="2"/>
      <c r="G11" s="2" t="s">
        <v>2845</v>
      </c>
      <c r="H11" s="2"/>
      <c r="I11" s="2">
        <v>2015</v>
      </c>
      <c r="J11" s="4" t="s">
        <v>2848</v>
      </c>
    </row>
    <row r="12" spans="1:10" ht="15" customHeight="1" x14ac:dyDescent="0.35">
      <c r="A12" s="2" t="s">
        <v>23</v>
      </c>
      <c r="B12" s="2" t="s">
        <v>24</v>
      </c>
      <c r="C12" s="3">
        <v>1</v>
      </c>
      <c r="D12" s="2" t="s">
        <v>26</v>
      </c>
      <c r="E12" s="2" t="s">
        <v>2847</v>
      </c>
      <c r="F12" s="2"/>
      <c r="G12" s="2" t="s">
        <v>2849</v>
      </c>
      <c r="H12" s="2">
        <v>2006</v>
      </c>
      <c r="I12" s="2">
        <v>2014</v>
      </c>
      <c r="J12" s="4" t="s">
        <v>2848</v>
      </c>
    </row>
    <row r="13" spans="1:10" ht="15" customHeight="1" x14ac:dyDescent="0.35">
      <c r="A13" s="2" t="s">
        <v>23</v>
      </c>
      <c r="B13" s="2" t="s">
        <v>24</v>
      </c>
      <c r="C13" s="3">
        <v>1</v>
      </c>
      <c r="D13" s="2" t="s">
        <v>26</v>
      </c>
      <c r="E13" s="2" t="s">
        <v>2847</v>
      </c>
      <c r="F13" s="2"/>
      <c r="G13" s="2" t="s">
        <v>2845</v>
      </c>
      <c r="H13" s="2">
        <v>2012</v>
      </c>
      <c r="I13" s="2">
        <v>2013</v>
      </c>
      <c r="J13" s="4" t="s">
        <v>2848</v>
      </c>
    </row>
    <row r="14" spans="1:10" ht="15" customHeight="1" x14ac:dyDescent="0.35">
      <c r="A14" s="2" t="s">
        <v>23</v>
      </c>
      <c r="B14" s="2" t="s">
        <v>24</v>
      </c>
      <c r="C14" s="3">
        <v>1</v>
      </c>
      <c r="D14" s="2" t="s">
        <v>26</v>
      </c>
      <c r="E14" s="2" t="s">
        <v>2847</v>
      </c>
      <c r="F14" s="2"/>
      <c r="G14" s="2" t="s">
        <v>2852</v>
      </c>
      <c r="H14" s="2"/>
      <c r="I14" s="2">
        <v>2008</v>
      </c>
      <c r="J14" s="4" t="s">
        <v>2848</v>
      </c>
    </row>
    <row r="15" spans="1:10" ht="15" customHeight="1" x14ac:dyDescent="0.35">
      <c r="A15" s="2" t="s">
        <v>56</v>
      </c>
      <c r="B15" s="2" t="s">
        <v>57</v>
      </c>
      <c r="C15" s="3">
        <v>3</v>
      </c>
      <c r="D15" s="2" t="s">
        <v>59</v>
      </c>
      <c r="E15" s="2" t="s">
        <v>652</v>
      </c>
      <c r="F15" s="2" t="s">
        <v>2853</v>
      </c>
      <c r="G15" s="2" t="s">
        <v>2854</v>
      </c>
      <c r="H15" s="2"/>
      <c r="I15" s="2"/>
      <c r="J15" s="4" t="s">
        <v>2855</v>
      </c>
    </row>
    <row r="16" spans="1:10" ht="15" customHeight="1" x14ac:dyDescent="0.35">
      <c r="A16" s="2" t="s">
        <v>56</v>
      </c>
      <c r="B16" s="2" t="s">
        <v>57</v>
      </c>
      <c r="C16" s="3">
        <v>3</v>
      </c>
      <c r="D16" s="2" t="s">
        <v>59</v>
      </c>
      <c r="E16" s="2" t="s">
        <v>652</v>
      </c>
      <c r="F16" s="2" t="s">
        <v>2856</v>
      </c>
      <c r="G16" s="2" t="s">
        <v>2857</v>
      </c>
      <c r="H16" s="2"/>
      <c r="I16" s="2"/>
      <c r="J16" s="4" t="s">
        <v>2858</v>
      </c>
    </row>
    <row r="17" spans="1:10" ht="15" customHeight="1" x14ac:dyDescent="0.35">
      <c r="A17" s="2" t="s">
        <v>86</v>
      </c>
      <c r="B17" s="2" t="s">
        <v>87</v>
      </c>
      <c r="C17" s="3">
        <v>5</v>
      </c>
      <c r="D17" s="2" t="s">
        <v>88</v>
      </c>
      <c r="E17" s="2" t="s">
        <v>2859</v>
      </c>
      <c r="F17" s="2"/>
      <c r="G17" s="2" t="s">
        <v>2849</v>
      </c>
      <c r="H17" s="2"/>
      <c r="I17" s="2"/>
      <c r="J17" s="4" t="s">
        <v>2860</v>
      </c>
    </row>
    <row r="18" spans="1:10" ht="15" customHeight="1" x14ac:dyDescent="0.35">
      <c r="A18" s="2" t="s">
        <v>100</v>
      </c>
      <c r="B18" s="2" t="s">
        <v>101</v>
      </c>
      <c r="C18" s="3">
        <v>6</v>
      </c>
      <c r="D18" s="2" t="s">
        <v>102</v>
      </c>
      <c r="E18" s="2" t="s">
        <v>2847</v>
      </c>
      <c r="F18" s="2"/>
      <c r="G18" s="2" t="s">
        <v>2861</v>
      </c>
      <c r="H18" s="2"/>
      <c r="I18" s="2">
        <v>2023</v>
      </c>
      <c r="J18" s="4" t="s">
        <v>663</v>
      </c>
    </row>
    <row r="19" spans="1:10" ht="15" customHeight="1" x14ac:dyDescent="0.35">
      <c r="A19" s="2" t="s">
        <v>100</v>
      </c>
      <c r="B19" s="2" t="s">
        <v>101</v>
      </c>
      <c r="C19" s="3">
        <v>6</v>
      </c>
      <c r="D19" s="2" t="s">
        <v>102</v>
      </c>
      <c r="E19" s="2" t="s">
        <v>2847</v>
      </c>
      <c r="F19" s="2"/>
      <c r="G19" s="2" t="s">
        <v>2862</v>
      </c>
      <c r="H19" s="2"/>
      <c r="I19" s="2">
        <v>2023</v>
      </c>
      <c r="J19" s="4" t="s">
        <v>663</v>
      </c>
    </row>
    <row r="20" spans="1:10" ht="15" customHeight="1" x14ac:dyDescent="0.35">
      <c r="A20" s="2" t="s">
        <v>116</v>
      </c>
      <c r="B20" s="2" t="s">
        <v>117</v>
      </c>
      <c r="C20" s="3">
        <v>7</v>
      </c>
      <c r="D20" s="2" t="s">
        <v>118</v>
      </c>
      <c r="E20" s="2" t="s">
        <v>2859</v>
      </c>
      <c r="F20" s="2" t="s">
        <v>2856</v>
      </c>
      <c r="G20" s="2" t="s">
        <v>2857</v>
      </c>
      <c r="H20" s="2"/>
      <c r="I20" s="2"/>
      <c r="J20" s="4" t="s">
        <v>2858</v>
      </c>
    </row>
    <row r="21" spans="1:10" ht="15" customHeight="1" x14ac:dyDescent="0.35">
      <c r="A21" s="2" t="s">
        <v>116</v>
      </c>
      <c r="B21" s="2" t="s">
        <v>117</v>
      </c>
      <c r="C21" s="3">
        <v>7</v>
      </c>
      <c r="D21" s="2" t="s">
        <v>118</v>
      </c>
      <c r="E21" s="2" t="s">
        <v>652</v>
      </c>
      <c r="F21" s="2" t="s">
        <v>2842</v>
      </c>
      <c r="G21" s="2" t="s">
        <v>2843</v>
      </c>
      <c r="H21" s="2"/>
      <c r="I21" s="2"/>
      <c r="J21" s="4" t="s">
        <v>2844</v>
      </c>
    </row>
    <row r="22" spans="1:10" ht="15" customHeight="1" x14ac:dyDescent="0.35">
      <c r="A22" s="2" t="s">
        <v>116</v>
      </c>
      <c r="B22" s="2" t="s">
        <v>117</v>
      </c>
      <c r="C22" s="3">
        <v>7</v>
      </c>
      <c r="D22" s="2" t="s">
        <v>118</v>
      </c>
      <c r="E22" s="2" t="s">
        <v>2863</v>
      </c>
      <c r="F22" s="2"/>
      <c r="G22" s="2" t="s">
        <v>2849</v>
      </c>
      <c r="H22" s="2">
        <v>2011</v>
      </c>
      <c r="I22" s="2">
        <v>2018</v>
      </c>
      <c r="J22" s="14" t="s">
        <v>1337</v>
      </c>
    </row>
    <row r="23" spans="1:10" ht="15" customHeight="1" x14ac:dyDescent="0.35">
      <c r="A23" s="2" t="s">
        <v>128</v>
      </c>
      <c r="B23" s="2" t="s">
        <v>129</v>
      </c>
      <c r="C23" s="3">
        <v>8</v>
      </c>
      <c r="D23" s="2" t="s">
        <v>130</v>
      </c>
      <c r="E23" s="2" t="s">
        <v>652</v>
      </c>
      <c r="F23" s="2" t="s">
        <v>2842</v>
      </c>
      <c r="G23" s="2" t="s">
        <v>2849</v>
      </c>
      <c r="H23" s="2"/>
      <c r="I23" s="2"/>
      <c r="J23" s="4" t="s">
        <v>2860</v>
      </c>
    </row>
    <row r="24" spans="1:10" ht="15" customHeight="1" x14ac:dyDescent="0.35">
      <c r="A24" s="2" t="s">
        <v>128</v>
      </c>
      <c r="B24" s="2" t="s">
        <v>129</v>
      </c>
      <c r="C24" s="3">
        <v>8</v>
      </c>
      <c r="D24" s="2" t="s">
        <v>130</v>
      </c>
      <c r="E24" s="2" t="s">
        <v>652</v>
      </c>
      <c r="F24" s="2" t="s">
        <v>2842</v>
      </c>
      <c r="G24" s="2" t="s">
        <v>2845</v>
      </c>
      <c r="H24" s="2"/>
      <c r="I24" s="2"/>
      <c r="J24" s="4" t="s">
        <v>2846</v>
      </c>
    </row>
    <row r="25" spans="1:10" ht="15" customHeight="1" x14ac:dyDescent="0.35">
      <c r="A25" s="2" t="s">
        <v>128</v>
      </c>
      <c r="B25" s="2" t="s">
        <v>129</v>
      </c>
      <c r="C25" s="3">
        <v>8</v>
      </c>
      <c r="D25" s="2" t="s">
        <v>130</v>
      </c>
      <c r="E25" s="2" t="s">
        <v>2847</v>
      </c>
      <c r="F25" s="2"/>
      <c r="G25" s="2" t="s">
        <v>2864</v>
      </c>
      <c r="H25" s="2">
        <v>2023</v>
      </c>
      <c r="I25" s="2">
        <v>2024</v>
      </c>
      <c r="J25" s="4" t="s">
        <v>2865</v>
      </c>
    </row>
    <row r="26" spans="1:10" ht="15" customHeight="1" x14ac:dyDescent="0.35">
      <c r="A26" s="2" t="s">
        <v>128</v>
      </c>
      <c r="B26" s="2" t="s">
        <v>129</v>
      </c>
      <c r="C26" s="3">
        <v>8</v>
      </c>
      <c r="D26" s="2" t="s">
        <v>130</v>
      </c>
      <c r="E26" s="2" t="s">
        <v>2847</v>
      </c>
      <c r="F26" s="2"/>
      <c r="G26" s="2" t="s">
        <v>2866</v>
      </c>
      <c r="H26" s="2"/>
      <c r="I26" s="2">
        <v>2024</v>
      </c>
      <c r="J26" s="4" t="s">
        <v>2865</v>
      </c>
    </row>
    <row r="27" spans="1:10" ht="15" customHeight="1" x14ac:dyDescent="0.35">
      <c r="A27" s="2" t="s">
        <v>128</v>
      </c>
      <c r="B27" s="2" t="s">
        <v>129</v>
      </c>
      <c r="C27" s="3">
        <v>8</v>
      </c>
      <c r="D27" s="2" t="s">
        <v>130</v>
      </c>
      <c r="E27" s="2" t="s">
        <v>2847</v>
      </c>
      <c r="F27" s="2"/>
      <c r="G27" s="2" t="s">
        <v>2867</v>
      </c>
      <c r="H27" s="2"/>
      <c r="I27" s="2">
        <v>2024</v>
      </c>
      <c r="J27" s="4" t="s">
        <v>2865</v>
      </c>
    </row>
    <row r="28" spans="1:10" ht="15" customHeight="1" x14ac:dyDescent="0.35">
      <c r="A28" s="2" t="s">
        <v>128</v>
      </c>
      <c r="B28" s="2" t="s">
        <v>129</v>
      </c>
      <c r="C28" s="3">
        <v>8</v>
      </c>
      <c r="D28" s="2" t="s">
        <v>130</v>
      </c>
      <c r="E28" s="2" t="s">
        <v>2847</v>
      </c>
      <c r="F28" s="2"/>
      <c r="G28" s="2" t="s">
        <v>2868</v>
      </c>
      <c r="H28" s="2"/>
      <c r="I28" s="2">
        <v>2024</v>
      </c>
      <c r="J28" s="4" t="s">
        <v>2865</v>
      </c>
    </row>
    <row r="29" spans="1:10" ht="15" customHeight="1" x14ac:dyDescent="0.35">
      <c r="A29" s="2" t="s">
        <v>142</v>
      </c>
      <c r="B29" s="2" t="s">
        <v>143</v>
      </c>
      <c r="C29" s="3">
        <v>9</v>
      </c>
      <c r="D29" s="2" t="s">
        <v>144</v>
      </c>
      <c r="E29" s="2" t="s">
        <v>2859</v>
      </c>
      <c r="F29" s="2" t="s">
        <v>2856</v>
      </c>
      <c r="G29" s="2" t="s">
        <v>2845</v>
      </c>
      <c r="H29" s="2"/>
      <c r="I29" s="2"/>
      <c r="J29" s="4" t="s">
        <v>2846</v>
      </c>
    </row>
    <row r="30" spans="1:10" ht="15" customHeight="1" x14ac:dyDescent="0.35">
      <c r="A30" s="2" t="s">
        <v>142</v>
      </c>
      <c r="B30" s="2" t="s">
        <v>143</v>
      </c>
      <c r="C30" s="3">
        <v>9</v>
      </c>
      <c r="D30" s="2" t="s">
        <v>144</v>
      </c>
      <c r="E30" s="2" t="s">
        <v>2939</v>
      </c>
      <c r="F30" s="2"/>
      <c r="G30" s="2" t="s">
        <v>2869</v>
      </c>
      <c r="H30" s="2"/>
      <c r="I30" s="2"/>
      <c r="J30" s="4" t="s">
        <v>2870</v>
      </c>
    </row>
    <row r="31" spans="1:10" ht="15" customHeight="1" x14ac:dyDescent="0.35">
      <c r="A31" s="2" t="s">
        <v>153</v>
      </c>
      <c r="B31" s="2" t="s">
        <v>154</v>
      </c>
      <c r="C31" s="3">
        <v>10</v>
      </c>
      <c r="D31" s="2" t="s">
        <v>155</v>
      </c>
      <c r="E31" s="2" t="s">
        <v>652</v>
      </c>
      <c r="F31" s="2" t="s">
        <v>2871</v>
      </c>
      <c r="G31" s="2" t="s">
        <v>2872</v>
      </c>
      <c r="H31" s="2"/>
      <c r="I31" s="2"/>
      <c r="J31" s="4" t="s">
        <v>2873</v>
      </c>
    </row>
    <row r="32" spans="1:10" ht="15" customHeight="1" x14ac:dyDescent="0.35">
      <c r="A32" s="2" t="s">
        <v>163</v>
      </c>
      <c r="B32" s="2" t="s">
        <v>164</v>
      </c>
      <c r="C32" s="3">
        <v>11</v>
      </c>
      <c r="D32" s="2" t="s">
        <v>165</v>
      </c>
      <c r="E32" s="2" t="s">
        <v>2874</v>
      </c>
      <c r="F32" s="2" t="s">
        <v>2856</v>
      </c>
      <c r="G32" s="2" t="s">
        <v>2875</v>
      </c>
      <c r="H32" s="2"/>
      <c r="I32" s="2"/>
      <c r="J32" s="4" t="s">
        <v>2876</v>
      </c>
    </row>
    <row r="33" spans="1:10" ht="15" customHeight="1" x14ac:dyDescent="0.35">
      <c r="A33" s="2" t="s">
        <v>207</v>
      </c>
      <c r="B33" s="2" t="s">
        <v>208</v>
      </c>
      <c r="C33" s="3">
        <v>14</v>
      </c>
      <c r="D33" s="2" t="s">
        <v>209</v>
      </c>
      <c r="E33" s="2" t="s">
        <v>2877</v>
      </c>
      <c r="F33" s="2" t="s">
        <v>2856</v>
      </c>
      <c r="G33" s="2" t="s">
        <v>2843</v>
      </c>
      <c r="H33" s="2"/>
      <c r="I33" s="2"/>
      <c r="J33" s="4" t="s">
        <v>2844</v>
      </c>
    </row>
    <row r="34" spans="1:10" ht="15" customHeight="1" x14ac:dyDescent="0.35">
      <c r="A34" s="2" t="s">
        <v>207</v>
      </c>
      <c r="B34" s="2" t="s">
        <v>208</v>
      </c>
      <c r="C34" s="3">
        <v>14</v>
      </c>
      <c r="D34" s="2" t="s">
        <v>209</v>
      </c>
      <c r="E34" s="2" t="s">
        <v>2878</v>
      </c>
      <c r="F34" s="2"/>
      <c r="G34" s="2" t="s">
        <v>2843</v>
      </c>
      <c r="H34" s="2" t="s">
        <v>833</v>
      </c>
      <c r="I34" s="2" t="s">
        <v>945</v>
      </c>
      <c r="J34" s="4" t="s">
        <v>746</v>
      </c>
    </row>
    <row r="35" spans="1:10" ht="15" customHeight="1" x14ac:dyDescent="0.35">
      <c r="A35" s="2" t="s">
        <v>207</v>
      </c>
      <c r="B35" s="2" t="s">
        <v>208</v>
      </c>
      <c r="C35" s="3">
        <v>14</v>
      </c>
      <c r="D35" s="2" t="s">
        <v>209</v>
      </c>
      <c r="E35" s="2" t="s">
        <v>2879</v>
      </c>
      <c r="F35" s="2"/>
      <c r="G35" s="2" t="s">
        <v>2843</v>
      </c>
      <c r="H35" s="2" t="s">
        <v>1972</v>
      </c>
      <c r="I35" s="2" t="s">
        <v>833</v>
      </c>
      <c r="J35" s="4" t="s">
        <v>746</v>
      </c>
    </row>
    <row r="36" spans="1:10" ht="15" customHeight="1" x14ac:dyDescent="0.35">
      <c r="A36" s="2" t="s">
        <v>207</v>
      </c>
      <c r="B36" s="2" t="s">
        <v>208</v>
      </c>
      <c r="C36" s="3">
        <v>14</v>
      </c>
      <c r="D36" s="2" t="s">
        <v>209</v>
      </c>
      <c r="E36" s="2" t="s">
        <v>2879</v>
      </c>
      <c r="F36" s="2"/>
      <c r="G36" s="2" t="s">
        <v>2845</v>
      </c>
      <c r="H36" s="2" t="s">
        <v>2880</v>
      </c>
      <c r="I36" s="2" t="s">
        <v>1685</v>
      </c>
      <c r="J36" s="4" t="s">
        <v>746</v>
      </c>
    </row>
    <row r="37" spans="1:10" ht="15" customHeight="1" x14ac:dyDescent="0.35">
      <c r="A37" s="2" t="s">
        <v>207</v>
      </c>
      <c r="B37" s="2" t="s">
        <v>208</v>
      </c>
      <c r="C37" s="3">
        <v>14</v>
      </c>
      <c r="D37" s="2" t="s">
        <v>209</v>
      </c>
      <c r="E37" s="2" t="s">
        <v>2881</v>
      </c>
      <c r="F37" s="2"/>
      <c r="G37" s="2" t="s">
        <v>2845</v>
      </c>
      <c r="H37" s="2" t="s">
        <v>694</v>
      </c>
      <c r="I37" s="2" t="s">
        <v>2882</v>
      </c>
      <c r="J37" s="4" t="s">
        <v>746</v>
      </c>
    </row>
    <row r="38" spans="1:10" ht="15" customHeight="1" x14ac:dyDescent="0.35">
      <c r="A38" s="2" t="s">
        <v>234</v>
      </c>
      <c r="B38" s="2" t="s">
        <v>235</v>
      </c>
      <c r="C38" s="3">
        <v>16</v>
      </c>
      <c r="D38" s="2" t="s">
        <v>236</v>
      </c>
      <c r="E38" s="2" t="s">
        <v>2879</v>
      </c>
      <c r="F38" s="2"/>
      <c r="G38" s="2" t="s">
        <v>2883</v>
      </c>
      <c r="H38" s="2"/>
      <c r="I38" s="2"/>
      <c r="J38" s="4" t="s">
        <v>2884</v>
      </c>
    </row>
    <row r="39" spans="1:10" ht="15" customHeight="1" x14ac:dyDescent="0.35">
      <c r="A39" s="2" t="s">
        <v>234</v>
      </c>
      <c r="B39" s="2" t="s">
        <v>235</v>
      </c>
      <c r="C39" s="3">
        <v>16</v>
      </c>
      <c r="D39" s="2" t="s">
        <v>236</v>
      </c>
      <c r="E39" s="2" t="s">
        <v>2885</v>
      </c>
      <c r="F39" s="2" t="s">
        <v>38</v>
      </c>
      <c r="G39" s="2" t="s">
        <v>2886</v>
      </c>
      <c r="H39" s="2"/>
      <c r="I39" s="2"/>
      <c r="J39" s="4" t="s">
        <v>2887</v>
      </c>
    </row>
    <row r="40" spans="1:10" ht="15" customHeight="1" x14ac:dyDescent="0.35">
      <c r="A40" s="2" t="s">
        <v>234</v>
      </c>
      <c r="B40" s="2" t="s">
        <v>235</v>
      </c>
      <c r="C40" s="3">
        <v>16</v>
      </c>
      <c r="D40" s="2" t="s">
        <v>236</v>
      </c>
      <c r="E40" s="2" t="s">
        <v>652</v>
      </c>
      <c r="F40" s="2" t="s">
        <v>2856</v>
      </c>
      <c r="G40" s="2" t="s">
        <v>2888</v>
      </c>
      <c r="H40" s="2"/>
      <c r="I40" s="2"/>
      <c r="J40" s="4" t="s">
        <v>2889</v>
      </c>
    </row>
    <row r="41" spans="1:10" ht="15" customHeight="1" x14ac:dyDescent="0.35">
      <c r="A41" s="2" t="s">
        <v>264</v>
      </c>
      <c r="B41" s="2" t="s">
        <v>265</v>
      </c>
      <c r="C41" s="3">
        <v>18</v>
      </c>
      <c r="D41" s="2" t="s">
        <v>266</v>
      </c>
      <c r="E41" s="2" t="s">
        <v>652</v>
      </c>
      <c r="F41" s="2" t="s">
        <v>2856</v>
      </c>
      <c r="G41" s="2" t="s">
        <v>2890</v>
      </c>
      <c r="H41" s="2"/>
      <c r="I41" s="2"/>
      <c r="J41" s="4" t="s">
        <v>2891</v>
      </c>
    </row>
    <row r="42" spans="1:10" ht="15" customHeight="1" x14ac:dyDescent="0.35">
      <c r="A42" s="2" t="s">
        <v>279</v>
      </c>
      <c r="B42" s="2" t="s">
        <v>280</v>
      </c>
      <c r="C42" s="3">
        <v>19</v>
      </c>
      <c r="D42" s="2" t="s">
        <v>281</v>
      </c>
      <c r="E42" s="2" t="s">
        <v>652</v>
      </c>
      <c r="F42" s="2" t="s">
        <v>2892</v>
      </c>
      <c r="G42" s="2" t="s">
        <v>2893</v>
      </c>
      <c r="H42" s="2">
        <v>2017</v>
      </c>
      <c r="I42" s="2"/>
      <c r="J42" s="4" t="s">
        <v>2894</v>
      </c>
    </row>
    <row r="43" spans="1:10" ht="15" customHeight="1" x14ac:dyDescent="0.35">
      <c r="A43" s="2" t="s">
        <v>279</v>
      </c>
      <c r="B43" s="2" t="s">
        <v>280</v>
      </c>
      <c r="C43" s="3">
        <v>19</v>
      </c>
      <c r="D43" s="2" t="s">
        <v>281</v>
      </c>
      <c r="E43" s="2" t="s">
        <v>2847</v>
      </c>
      <c r="F43" s="2"/>
      <c r="G43" s="2" t="s">
        <v>2895</v>
      </c>
      <c r="H43" s="2"/>
      <c r="I43" s="2"/>
      <c r="J43" s="4" t="s">
        <v>2896</v>
      </c>
    </row>
    <row r="44" spans="1:10" ht="15" customHeight="1" x14ac:dyDescent="0.35">
      <c r="A44" s="2" t="s">
        <v>279</v>
      </c>
      <c r="B44" s="2" t="s">
        <v>280</v>
      </c>
      <c r="C44" s="3">
        <v>19</v>
      </c>
      <c r="D44" s="2" t="s">
        <v>281</v>
      </c>
      <c r="E44" s="2" t="s">
        <v>2897</v>
      </c>
      <c r="F44" s="2" t="s">
        <v>2898</v>
      </c>
      <c r="G44" s="2" t="s">
        <v>2899</v>
      </c>
      <c r="H44" s="2"/>
      <c r="I44" s="2"/>
      <c r="J44" s="4" t="s">
        <v>2900</v>
      </c>
    </row>
    <row r="45" spans="1:10" ht="15" customHeight="1" x14ac:dyDescent="0.35">
      <c r="A45" s="2" t="s">
        <v>294</v>
      </c>
      <c r="B45" s="2" t="s">
        <v>295</v>
      </c>
      <c r="C45" s="3">
        <v>20</v>
      </c>
      <c r="D45" s="2" t="s">
        <v>296</v>
      </c>
      <c r="E45" s="2" t="s">
        <v>2847</v>
      </c>
      <c r="F45" s="2"/>
      <c r="G45" s="2" t="s">
        <v>2901</v>
      </c>
      <c r="H45" s="2"/>
      <c r="I45" s="2">
        <v>2015</v>
      </c>
      <c r="J45" s="4" t="s">
        <v>2902</v>
      </c>
    </row>
    <row r="46" spans="1:10" ht="15" customHeight="1" x14ac:dyDescent="0.35">
      <c r="A46" s="2" t="s">
        <v>294</v>
      </c>
      <c r="B46" s="2" t="s">
        <v>295</v>
      </c>
      <c r="C46" s="3">
        <v>20</v>
      </c>
      <c r="D46" s="2" t="s">
        <v>296</v>
      </c>
      <c r="E46" s="2" t="s">
        <v>2847</v>
      </c>
      <c r="F46" s="2"/>
      <c r="G46" s="2" t="s">
        <v>2903</v>
      </c>
      <c r="H46" s="2"/>
      <c r="I46" s="2">
        <v>2013</v>
      </c>
      <c r="J46" s="4" t="s">
        <v>2904</v>
      </c>
    </row>
    <row r="47" spans="1:10" ht="15" customHeight="1" x14ac:dyDescent="0.35">
      <c r="A47" s="2" t="s">
        <v>310</v>
      </c>
      <c r="B47" s="2" t="s">
        <v>311</v>
      </c>
      <c r="C47" s="3">
        <v>21</v>
      </c>
      <c r="D47" s="2" t="s">
        <v>313</v>
      </c>
      <c r="E47" s="2" t="s">
        <v>2847</v>
      </c>
      <c r="F47" s="2"/>
      <c r="G47" s="2" t="s">
        <v>2905</v>
      </c>
      <c r="H47" s="2" t="s">
        <v>2379</v>
      </c>
      <c r="I47" s="2" t="s">
        <v>2380</v>
      </c>
      <c r="J47" s="4" t="s">
        <v>2906</v>
      </c>
    </row>
    <row r="48" spans="1:10" ht="15" customHeight="1" x14ac:dyDescent="0.35">
      <c r="A48" s="2" t="s">
        <v>325</v>
      </c>
      <c r="B48" s="2" t="s">
        <v>326</v>
      </c>
      <c r="C48" s="3">
        <v>22</v>
      </c>
      <c r="D48" s="2" t="s">
        <v>327</v>
      </c>
      <c r="E48" s="2" t="s">
        <v>2847</v>
      </c>
      <c r="F48" s="2"/>
      <c r="G48" s="2" t="s">
        <v>2907</v>
      </c>
      <c r="H48" s="2">
        <v>2022</v>
      </c>
      <c r="I48" s="2">
        <v>2023</v>
      </c>
      <c r="J48" s="4" t="s">
        <v>2908</v>
      </c>
    </row>
    <row r="49" spans="1:10" ht="15" customHeight="1" x14ac:dyDescent="0.35">
      <c r="A49" s="2" t="s">
        <v>339</v>
      </c>
      <c r="B49" s="2" t="s">
        <v>340</v>
      </c>
      <c r="C49" s="3">
        <v>23</v>
      </c>
      <c r="D49" s="2" t="s">
        <v>341</v>
      </c>
      <c r="E49" s="2" t="s">
        <v>652</v>
      </c>
      <c r="F49" s="2" t="s">
        <v>2909</v>
      </c>
      <c r="G49" s="2" t="s">
        <v>2910</v>
      </c>
      <c r="H49" s="2"/>
      <c r="I49" s="2"/>
      <c r="J49" s="4" t="s">
        <v>2911</v>
      </c>
    </row>
    <row r="50" spans="1:10" ht="15" customHeight="1" x14ac:dyDescent="0.35">
      <c r="A50" s="2" t="s">
        <v>339</v>
      </c>
      <c r="B50" s="2" t="s">
        <v>340</v>
      </c>
      <c r="C50" s="3">
        <v>23</v>
      </c>
      <c r="D50" s="2" t="s">
        <v>341</v>
      </c>
      <c r="E50" s="2" t="s">
        <v>652</v>
      </c>
      <c r="F50" s="2" t="s">
        <v>2856</v>
      </c>
      <c r="G50" s="2" t="s">
        <v>2912</v>
      </c>
      <c r="H50" s="2"/>
      <c r="I50" s="2"/>
      <c r="J50" s="4" t="s">
        <v>886</v>
      </c>
    </row>
    <row r="51" spans="1:10" ht="15" customHeight="1" x14ac:dyDescent="0.35">
      <c r="A51" s="2" t="s">
        <v>339</v>
      </c>
      <c r="B51" s="2" t="s">
        <v>340</v>
      </c>
      <c r="C51" s="3">
        <v>23</v>
      </c>
      <c r="D51" s="2" t="s">
        <v>341</v>
      </c>
      <c r="E51" s="2" t="s">
        <v>2913</v>
      </c>
      <c r="F51" s="2"/>
      <c r="G51" s="2" t="s">
        <v>2845</v>
      </c>
      <c r="H51" s="2"/>
      <c r="I51" s="2"/>
      <c r="J51" s="4" t="s">
        <v>2914</v>
      </c>
    </row>
    <row r="52" spans="1:10" ht="15" customHeight="1" x14ac:dyDescent="0.35">
      <c r="A52" s="2" t="s">
        <v>339</v>
      </c>
      <c r="B52" s="2" t="s">
        <v>340</v>
      </c>
      <c r="C52" s="3">
        <v>23</v>
      </c>
      <c r="D52" s="2" t="s">
        <v>341</v>
      </c>
      <c r="E52" s="2" t="s">
        <v>2885</v>
      </c>
      <c r="F52" s="2" t="s">
        <v>2915</v>
      </c>
      <c r="G52" s="2" t="s">
        <v>2916</v>
      </c>
      <c r="H52" s="2"/>
      <c r="I52" s="2"/>
      <c r="J52" s="4" t="s">
        <v>2917</v>
      </c>
    </row>
    <row r="53" spans="1:10" ht="15" customHeight="1" x14ac:dyDescent="0.35">
      <c r="A53" s="2" t="s">
        <v>352</v>
      </c>
      <c r="B53" s="2" t="s">
        <v>353</v>
      </c>
      <c r="C53" s="3">
        <v>24</v>
      </c>
      <c r="D53" s="2" t="s">
        <v>354</v>
      </c>
      <c r="E53" s="2" t="s">
        <v>652</v>
      </c>
      <c r="F53" s="2" t="s">
        <v>2918</v>
      </c>
      <c r="G53" s="2" t="s">
        <v>2919</v>
      </c>
      <c r="H53" s="2"/>
      <c r="I53" s="2"/>
      <c r="J53" s="4" t="s">
        <v>2920</v>
      </c>
    </row>
    <row r="54" spans="1:10" ht="15" customHeight="1" x14ac:dyDescent="0.35">
      <c r="A54" s="2" t="s">
        <v>365</v>
      </c>
      <c r="B54" s="2" t="s">
        <v>366</v>
      </c>
      <c r="C54" s="3">
        <v>25</v>
      </c>
      <c r="D54" s="2" t="s">
        <v>367</v>
      </c>
      <c r="E54" s="2" t="s">
        <v>2847</v>
      </c>
      <c r="F54" s="2"/>
      <c r="G54" s="2" t="s">
        <v>2921</v>
      </c>
      <c r="H54" s="2"/>
      <c r="I54" s="2">
        <v>2024</v>
      </c>
      <c r="J54" s="4" t="s">
        <v>2514</v>
      </c>
    </row>
    <row r="55" spans="1:10" ht="15" customHeight="1" x14ac:dyDescent="0.35">
      <c r="A55" s="2" t="s">
        <v>365</v>
      </c>
      <c r="B55" s="2" t="s">
        <v>366</v>
      </c>
      <c r="C55" s="3">
        <v>25</v>
      </c>
      <c r="D55" s="2" t="s">
        <v>367</v>
      </c>
      <c r="E55" s="2" t="s">
        <v>2847</v>
      </c>
      <c r="F55" s="2"/>
      <c r="G55" s="2" t="s">
        <v>2922</v>
      </c>
      <c r="H55" s="2"/>
      <c r="I55" s="2">
        <v>2023</v>
      </c>
      <c r="J55" s="4" t="s">
        <v>2514</v>
      </c>
    </row>
    <row r="56" spans="1:10" ht="15" customHeight="1" x14ac:dyDescent="0.35">
      <c r="A56" s="2" t="s">
        <v>375</v>
      </c>
      <c r="B56" s="2" t="s">
        <v>376</v>
      </c>
      <c r="C56" s="3">
        <v>26</v>
      </c>
      <c r="D56" s="2" t="s">
        <v>377</v>
      </c>
      <c r="E56" s="2" t="s">
        <v>652</v>
      </c>
      <c r="F56" s="2" t="s">
        <v>2856</v>
      </c>
      <c r="G56" s="2" t="s">
        <v>2923</v>
      </c>
      <c r="H56" s="2"/>
      <c r="I56" s="2"/>
      <c r="J56" s="4" t="s">
        <v>1248</v>
      </c>
    </row>
    <row r="57" spans="1:10" ht="15" customHeight="1" x14ac:dyDescent="0.35">
      <c r="A57" s="2" t="s">
        <v>375</v>
      </c>
      <c r="B57" s="2" t="s">
        <v>376</v>
      </c>
      <c r="C57" s="3">
        <v>26</v>
      </c>
      <c r="D57" s="2" t="s">
        <v>377</v>
      </c>
      <c r="E57" s="2" t="s">
        <v>652</v>
      </c>
      <c r="F57" s="2" t="s">
        <v>2856</v>
      </c>
      <c r="G57" s="2" t="s">
        <v>2862</v>
      </c>
      <c r="H57" s="2" t="s">
        <v>2924</v>
      </c>
      <c r="I57" s="2" t="s">
        <v>914</v>
      </c>
      <c r="J57" s="4" t="s">
        <v>2925</v>
      </c>
    </row>
    <row r="58" spans="1:10" ht="15" customHeight="1" x14ac:dyDescent="0.35">
      <c r="A58" s="2" t="s">
        <v>375</v>
      </c>
      <c r="B58" s="2" t="s">
        <v>376</v>
      </c>
      <c r="C58" s="3">
        <v>26</v>
      </c>
      <c r="D58" s="2" t="s">
        <v>377</v>
      </c>
      <c r="E58" s="2" t="s">
        <v>2847</v>
      </c>
      <c r="F58" s="2"/>
      <c r="G58" s="2" t="s">
        <v>2926</v>
      </c>
      <c r="H58" s="2"/>
      <c r="I58" s="2">
        <v>2023</v>
      </c>
      <c r="J58" s="4" t="s">
        <v>2927</v>
      </c>
    </row>
    <row r="59" spans="1:10" ht="15" customHeight="1" x14ac:dyDescent="0.35">
      <c r="A59" s="2" t="s">
        <v>375</v>
      </c>
      <c r="B59" s="2" t="s">
        <v>376</v>
      </c>
      <c r="C59" s="3">
        <v>26</v>
      </c>
      <c r="D59" s="2" t="s">
        <v>377</v>
      </c>
      <c r="E59" s="2" t="s">
        <v>2859</v>
      </c>
      <c r="F59" s="2"/>
      <c r="G59" s="2" t="s">
        <v>2862</v>
      </c>
      <c r="H59" s="2" t="s">
        <v>2928</v>
      </c>
      <c r="I59" s="2" t="s">
        <v>946</v>
      </c>
      <c r="J59" s="4" t="s">
        <v>2929</v>
      </c>
    </row>
    <row r="60" spans="1:10" ht="15" customHeight="1" x14ac:dyDescent="0.35">
      <c r="A60" s="2" t="s">
        <v>375</v>
      </c>
      <c r="B60" s="2" t="s">
        <v>376</v>
      </c>
      <c r="C60" s="3">
        <v>26</v>
      </c>
      <c r="D60" s="2" t="s">
        <v>377</v>
      </c>
      <c r="E60" s="2" t="s">
        <v>2847</v>
      </c>
      <c r="F60" s="2"/>
      <c r="G60" s="2" t="s">
        <v>2930</v>
      </c>
      <c r="H60" s="2"/>
      <c r="I60" s="2">
        <v>2019</v>
      </c>
      <c r="J60" s="4" t="s">
        <v>2931</v>
      </c>
    </row>
    <row r="61" spans="1:10" ht="15" customHeight="1" x14ac:dyDescent="0.35">
      <c r="A61" s="2" t="s">
        <v>375</v>
      </c>
      <c r="B61" s="2" t="s">
        <v>376</v>
      </c>
      <c r="C61" s="3">
        <v>26</v>
      </c>
      <c r="D61" s="2" t="s">
        <v>377</v>
      </c>
      <c r="E61" s="2" t="s">
        <v>2847</v>
      </c>
      <c r="F61" s="2"/>
      <c r="G61" s="2" t="s">
        <v>2932</v>
      </c>
      <c r="H61" s="2"/>
      <c r="I61" s="2">
        <v>2015</v>
      </c>
      <c r="J61" s="4" t="s">
        <v>2933</v>
      </c>
    </row>
    <row r="62" spans="1:10" ht="15" customHeight="1" x14ac:dyDescent="0.35">
      <c r="A62" s="2" t="s">
        <v>387</v>
      </c>
      <c r="B62" s="2" t="s">
        <v>388</v>
      </c>
      <c r="C62" s="3">
        <v>27</v>
      </c>
      <c r="D62" s="2" t="s">
        <v>389</v>
      </c>
      <c r="E62" s="2" t="s">
        <v>2847</v>
      </c>
      <c r="F62" s="2"/>
      <c r="G62" s="2" t="s">
        <v>2934</v>
      </c>
      <c r="H62" s="2"/>
      <c r="I62" s="2"/>
      <c r="J62" s="4" t="s">
        <v>2935</v>
      </c>
    </row>
    <row r="63" spans="1:10" ht="15" customHeight="1" x14ac:dyDescent="0.35">
      <c r="A63" s="2" t="s">
        <v>387</v>
      </c>
      <c r="B63" s="2" t="s">
        <v>388</v>
      </c>
      <c r="C63" s="3">
        <v>27</v>
      </c>
      <c r="D63" s="2" t="s">
        <v>389</v>
      </c>
      <c r="E63" s="2" t="s">
        <v>2859</v>
      </c>
      <c r="F63" s="2" t="s">
        <v>1336</v>
      </c>
      <c r="G63" s="2" t="s">
        <v>2936</v>
      </c>
      <c r="H63" s="2"/>
      <c r="I63" s="2"/>
      <c r="J63" s="4" t="s">
        <v>2937</v>
      </c>
    </row>
    <row r="64" spans="1:10" ht="15" customHeight="1" x14ac:dyDescent="0.35">
      <c r="A64" s="2" t="s">
        <v>387</v>
      </c>
      <c r="B64" s="2" t="s">
        <v>388</v>
      </c>
      <c r="C64" s="3">
        <v>27</v>
      </c>
      <c r="D64" s="2" t="s">
        <v>389</v>
      </c>
      <c r="E64" s="2" t="s">
        <v>2885</v>
      </c>
      <c r="F64" s="2" t="s">
        <v>2915</v>
      </c>
      <c r="G64" s="2" t="s">
        <v>2916</v>
      </c>
      <c r="H64" s="2"/>
      <c r="I64" s="2"/>
      <c r="J64" s="4" t="s">
        <v>2937</v>
      </c>
    </row>
    <row r="65" spans="1:10" ht="15" customHeight="1" x14ac:dyDescent="0.35">
      <c r="A65" s="2" t="s">
        <v>410</v>
      </c>
      <c r="B65" s="2" t="s">
        <v>411</v>
      </c>
      <c r="C65" s="3">
        <v>29</v>
      </c>
      <c r="D65" s="2" t="s">
        <v>413</v>
      </c>
      <c r="E65" s="2" t="s">
        <v>2859</v>
      </c>
      <c r="F65" s="2" t="s">
        <v>2938</v>
      </c>
      <c r="G65" s="2" t="s">
        <v>2849</v>
      </c>
      <c r="H65" s="2"/>
      <c r="I65" s="2"/>
      <c r="J65" s="4" t="s">
        <v>2860</v>
      </c>
    </row>
    <row r="66" spans="1:10" ht="15" customHeight="1" x14ac:dyDescent="0.35">
      <c r="A66" s="2" t="s">
        <v>410</v>
      </c>
      <c r="B66" s="2" t="s">
        <v>411</v>
      </c>
      <c r="C66" s="3">
        <v>29</v>
      </c>
      <c r="D66" s="2" t="s">
        <v>413</v>
      </c>
      <c r="E66" s="2" t="s">
        <v>2939</v>
      </c>
      <c r="F66" s="2"/>
      <c r="G66" s="2" t="s">
        <v>2862</v>
      </c>
      <c r="H66" s="2"/>
      <c r="I66" s="2">
        <v>2024</v>
      </c>
      <c r="J66" s="4" t="s">
        <v>1265</v>
      </c>
    </row>
    <row r="67" spans="1:10" ht="15" customHeight="1" x14ac:dyDescent="0.35">
      <c r="A67" s="2" t="s">
        <v>410</v>
      </c>
      <c r="B67" s="2" t="s">
        <v>411</v>
      </c>
      <c r="C67" s="3">
        <v>29</v>
      </c>
      <c r="D67" s="2" t="s">
        <v>413</v>
      </c>
      <c r="E67" s="2" t="s">
        <v>2939</v>
      </c>
      <c r="F67" s="2"/>
      <c r="G67" s="2" t="s">
        <v>2940</v>
      </c>
      <c r="H67" s="2"/>
      <c r="I67" s="2" t="s">
        <v>2941</v>
      </c>
      <c r="J67" s="4" t="s">
        <v>1265</v>
      </c>
    </row>
    <row r="68" spans="1:10" ht="15" customHeight="1" x14ac:dyDescent="0.35">
      <c r="A68" s="2" t="s">
        <v>434</v>
      </c>
      <c r="B68" s="2" t="s">
        <v>435</v>
      </c>
      <c r="C68" s="3">
        <v>31</v>
      </c>
      <c r="D68" s="2" t="s">
        <v>436</v>
      </c>
      <c r="E68" s="2" t="s">
        <v>2942</v>
      </c>
      <c r="F68" s="2" t="s">
        <v>2856</v>
      </c>
      <c r="G68" s="2" t="s">
        <v>2943</v>
      </c>
      <c r="H68" s="2"/>
      <c r="I68" s="2"/>
      <c r="J68" s="4" t="s">
        <v>2944</v>
      </c>
    </row>
    <row r="69" spans="1:10" ht="15" customHeight="1" x14ac:dyDescent="0.35">
      <c r="A69" s="2" t="s">
        <v>434</v>
      </c>
      <c r="B69" s="2" t="s">
        <v>435</v>
      </c>
      <c r="C69" s="3">
        <v>31</v>
      </c>
      <c r="D69" s="2" t="s">
        <v>436</v>
      </c>
      <c r="E69" s="2" t="s">
        <v>2847</v>
      </c>
      <c r="F69" s="2"/>
      <c r="G69" s="2" t="s">
        <v>2945</v>
      </c>
      <c r="H69" s="2"/>
      <c r="I69" s="2">
        <v>2022</v>
      </c>
      <c r="J69" s="4" t="s">
        <v>2946</v>
      </c>
    </row>
    <row r="70" spans="1:10" ht="15" customHeight="1" x14ac:dyDescent="0.35">
      <c r="A70" s="2" t="s">
        <v>447</v>
      </c>
      <c r="B70" s="2" t="s">
        <v>448</v>
      </c>
      <c r="C70" s="3">
        <v>32</v>
      </c>
      <c r="D70" s="2" t="s">
        <v>449</v>
      </c>
      <c r="E70" s="2" t="s">
        <v>2947</v>
      </c>
      <c r="F70" s="2" t="s">
        <v>2856</v>
      </c>
      <c r="G70" s="2" t="s">
        <v>2849</v>
      </c>
      <c r="H70" s="2" t="s">
        <v>2387</v>
      </c>
      <c r="I70" s="2"/>
      <c r="J70" s="4" t="s">
        <v>2860</v>
      </c>
    </row>
    <row r="71" spans="1:10" ht="15" customHeight="1" x14ac:dyDescent="0.35">
      <c r="A71" s="2" t="s">
        <v>456</v>
      </c>
      <c r="B71" s="2" t="s">
        <v>457</v>
      </c>
      <c r="C71" s="3">
        <v>33</v>
      </c>
      <c r="D71" s="2" t="s">
        <v>458</v>
      </c>
      <c r="E71" s="2" t="s">
        <v>2859</v>
      </c>
      <c r="F71" s="2" t="s">
        <v>2948</v>
      </c>
      <c r="G71" s="2" t="s">
        <v>2849</v>
      </c>
      <c r="H71" s="2"/>
      <c r="I71" s="2"/>
      <c r="J71" s="4" t="s">
        <v>2949</v>
      </c>
    </row>
    <row r="72" spans="1:10" ht="15" customHeight="1" x14ac:dyDescent="0.35">
      <c r="A72" s="2" t="s">
        <v>487</v>
      </c>
      <c r="B72" s="2" t="s">
        <v>488</v>
      </c>
      <c r="C72" s="3">
        <v>36</v>
      </c>
      <c r="D72" s="2" t="s">
        <v>489</v>
      </c>
      <c r="E72" s="2" t="s">
        <v>652</v>
      </c>
      <c r="F72" s="2" t="s">
        <v>2856</v>
      </c>
      <c r="G72" s="2" t="s">
        <v>2950</v>
      </c>
      <c r="H72" s="2" t="s">
        <v>2951</v>
      </c>
      <c r="I72" s="2"/>
      <c r="J72" s="4" t="s">
        <v>2952</v>
      </c>
    </row>
    <row r="73" spans="1:10" ht="15" customHeight="1" x14ac:dyDescent="0.35">
      <c r="A73" s="2" t="s">
        <v>487</v>
      </c>
      <c r="B73" s="2" t="s">
        <v>488</v>
      </c>
      <c r="C73" s="3">
        <v>36</v>
      </c>
      <c r="D73" s="2" t="s">
        <v>489</v>
      </c>
      <c r="E73" s="2" t="s">
        <v>652</v>
      </c>
      <c r="F73" s="2" t="s">
        <v>2953</v>
      </c>
      <c r="G73" s="2" t="s">
        <v>2954</v>
      </c>
      <c r="H73" s="2"/>
      <c r="I73" s="2"/>
      <c r="J73" s="4" t="s">
        <v>1023</v>
      </c>
    </row>
    <row r="74" spans="1:10" ht="15" customHeight="1" x14ac:dyDescent="0.35">
      <c r="A74" s="2" t="s">
        <v>487</v>
      </c>
      <c r="B74" s="2" t="s">
        <v>488</v>
      </c>
      <c r="C74" s="3">
        <v>36</v>
      </c>
      <c r="D74" s="2" t="s">
        <v>489</v>
      </c>
      <c r="E74" s="2" t="s">
        <v>2847</v>
      </c>
      <c r="F74" s="2"/>
      <c r="G74" s="2" t="s">
        <v>2862</v>
      </c>
      <c r="H74" s="2">
        <v>2023</v>
      </c>
      <c r="I74" s="2">
        <v>2024</v>
      </c>
      <c r="J74" s="4" t="s">
        <v>2710</v>
      </c>
    </row>
    <row r="75" spans="1:10" ht="15" customHeight="1" x14ac:dyDescent="0.35">
      <c r="A75" s="2" t="s">
        <v>487</v>
      </c>
      <c r="B75" s="2" t="s">
        <v>488</v>
      </c>
      <c r="C75" s="3">
        <v>36</v>
      </c>
      <c r="D75" s="2" t="s">
        <v>489</v>
      </c>
      <c r="E75" s="2" t="s">
        <v>2847</v>
      </c>
      <c r="F75" s="2"/>
      <c r="G75" s="2" t="s">
        <v>2934</v>
      </c>
      <c r="H75" s="2">
        <v>2023</v>
      </c>
      <c r="I75" s="2">
        <v>2024</v>
      </c>
      <c r="J75" s="4" t="s">
        <v>2710</v>
      </c>
    </row>
    <row r="76" spans="1:10" ht="15" customHeight="1" x14ac:dyDescent="0.35">
      <c r="A76" s="2" t="s">
        <v>487</v>
      </c>
      <c r="B76" s="2" t="s">
        <v>488</v>
      </c>
      <c r="C76" s="3">
        <v>36</v>
      </c>
      <c r="D76" s="2" t="s">
        <v>489</v>
      </c>
      <c r="E76" s="2" t="s">
        <v>2847</v>
      </c>
      <c r="F76" s="2"/>
      <c r="G76" s="2" t="s">
        <v>2955</v>
      </c>
      <c r="H76" s="2">
        <v>2019</v>
      </c>
      <c r="I76" s="2">
        <v>2024</v>
      </c>
      <c r="J76" s="4" t="s">
        <v>2710</v>
      </c>
    </row>
    <row r="77" spans="1:10" ht="15" customHeight="1" x14ac:dyDescent="0.35">
      <c r="A77" s="2" t="s">
        <v>487</v>
      </c>
      <c r="B77" s="2" t="s">
        <v>488</v>
      </c>
      <c r="C77" s="3">
        <v>36</v>
      </c>
      <c r="D77" s="2" t="s">
        <v>489</v>
      </c>
      <c r="E77" s="2" t="s">
        <v>2847</v>
      </c>
      <c r="F77" s="2"/>
      <c r="G77" s="2" t="s">
        <v>2851</v>
      </c>
      <c r="H77" s="2"/>
      <c r="I77" s="2">
        <v>2024</v>
      </c>
      <c r="J77" s="4" t="s">
        <v>2710</v>
      </c>
    </row>
    <row r="78" spans="1:10" ht="15" customHeight="1" x14ac:dyDescent="0.35">
      <c r="A78" s="2" t="s">
        <v>487</v>
      </c>
      <c r="B78" s="2" t="s">
        <v>488</v>
      </c>
      <c r="C78" s="3">
        <v>36</v>
      </c>
      <c r="D78" s="2" t="s">
        <v>489</v>
      </c>
      <c r="E78" s="2" t="s">
        <v>2847</v>
      </c>
      <c r="F78" s="2"/>
      <c r="G78" s="2" t="s">
        <v>2956</v>
      </c>
      <c r="H78" s="2"/>
      <c r="I78" s="2">
        <v>2023</v>
      </c>
      <c r="J78" s="4" t="s">
        <v>2710</v>
      </c>
    </row>
    <row r="79" spans="1:10" ht="15" customHeight="1" x14ac:dyDescent="0.35">
      <c r="A79" s="2" t="s">
        <v>487</v>
      </c>
      <c r="B79" s="2" t="s">
        <v>488</v>
      </c>
      <c r="C79" s="3">
        <v>36</v>
      </c>
      <c r="D79" s="2" t="s">
        <v>489</v>
      </c>
      <c r="E79" s="2" t="s">
        <v>2847</v>
      </c>
      <c r="F79" s="2"/>
      <c r="G79" s="2" t="s">
        <v>2849</v>
      </c>
      <c r="H79" s="2"/>
      <c r="I79" s="2">
        <v>2023</v>
      </c>
      <c r="J79" s="4" t="s">
        <v>2710</v>
      </c>
    </row>
    <row r="80" spans="1:10" ht="15" customHeight="1" x14ac:dyDescent="0.35">
      <c r="A80" s="2" t="s">
        <v>487</v>
      </c>
      <c r="B80" s="2" t="s">
        <v>488</v>
      </c>
      <c r="C80" s="3">
        <v>36</v>
      </c>
      <c r="D80" s="2" t="s">
        <v>489</v>
      </c>
      <c r="E80" s="2" t="s">
        <v>2847</v>
      </c>
      <c r="F80" s="2"/>
      <c r="G80" s="2" t="s">
        <v>1027</v>
      </c>
      <c r="H80" s="2"/>
      <c r="I80" s="2">
        <v>2023</v>
      </c>
      <c r="J80" s="4" t="s">
        <v>2710</v>
      </c>
    </row>
    <row r="81" spans="1:10" ht="15" customHeight="1" x14ac:dyDescent="0.35">
      <c r="A81" s="2" t="s">
        <v>487</v>
      </c>
      <c r="B81" s="2" t="s">
        <v>488</v>
      </c>
      <c r="C81" s="3">
        <v>36</v>
      </c>
      <c r="D81" s="2" t="s">
        <v>489</v>
      </c>
      <c r="E81" s="2" t="s">
        <v>652</v>
      </c>
      <c r="F81" s="2" t="s">
        <v>2953</v>
      </c>
      <c r="G81" s="2" t="s">
        <v>2957</v>
      </c>
      <c r="H81" s="2" t="s">
        <v>2958</v>
      </c>
      <c r="I81" s="2" t="s">
        <v>2959</v>
      </c>
      <c r="J81" s="4" t="s">
        <v>2960</v>
      </c>
    </row>
    <row r="82" spans="1:10" ht="15" customHeight="1" x14ac:dyDescent="0.35">
      <c r="A82" s="2" t="s">
        <v>487</v>
      </c>
      <c r="B82" s="2" t="s">
        <v>488</v>
      </c>
      <c r="C82" s="3">
        <v>36</v>
      </c>
      <c r="D82" s="2" t="s">
        <v>489</v>
      </c>
      <c r="E82" s="2" t="s">
        <v>652</v>
      </c>
      <c r="F82" s="2" t="s">
        <v>2856</v>
      </c>
      <c r="G82" s="2" t="s">
        <v>2955</v>
      </c>
      <c r="H82" s="2" t="s">
        <v>2958</v>
      </c>
      <c r="I82" s="2" t="s">
        <v>2959</v>
      </c>
      <c r="J82" s="4" t="s">
        <v>2960</v>
      </c>
    </row>
    <row r="83" spans="1:10" ht="15" customHeight="1" x14ac:dyDescent="0.35">
      <c r="A83" s="2" t="s">
        <v>487</v>
      </c>
      <c r="B83" s="2" t="s">
        <v>488</v>
      </c>
      <c r="C83" s="3">
        <v>36</v>
      </c>
      <c r="D83" s="2" t="s">
        <v>489</v>
      </c>
      <c r="E83" s="2" t="s">
        <v>2859</v>
      </c>
      <c r="F83" s="2"/>
      <c r="G83" s="2" t="s">
        <v>2961</v>
      </c>
      <c r="H83" s="2" t="s">
        <v>2958</v>
      </c>
      <c r="I83" s="2" t="s">
        <v>2959</v>
      </c>
      <c r="J83" s="4" t="s">
        <v>2960</v>
      </c>
    </row>
    <row r="84" spans="1:10" ht="15" customHeight="1" x14ac:dyDescent="0.35">
      <c r="A84" s="2" t="s">
        <v>487</v>
      </c>
      <c r="B84" s="2" t="s">
        <v>488</v>
      </c>
      <c r="C84" s="3">
        <v>36</v>
      </c>
      <c r="D84" s="2" t="s">
        <v>489</v>
      </c>
      <c r="E84" s="2" t="s">
        <v>2847</v>
      </c>
      <c r="F84" s="2"/>
      <c r="G84" s="2" t="s">
        <v>2956</v>
      </c>
      <c r="H84" s="2">
        <v>2020</v>
      </c>
      <c r="I84" s="2">
        <v>2021</v>
      </c>
      <c r="J84" s="4" t="s">
        <v>2710</v>
      </c>
    </row>
    <row r="85" spans="1:10" ht="15" customHeight="1" x14ac:dyDescent="0.35">
      <c r="A85" s="2" t="s">
        <v>487</v>
      </c>
      <c r="B85" s="2" t="s">
        <v>488</v>
      </c>
      <c r="C85" s="3">
        <v>36</v>
      </c>
      <c r="D85" s="2" t="s">
        <v>489</v>
      </c>
      <c r="E85" s="2" t="s">
        <v>2847</v>
      </c>
      <c r="F85" s="2"/>
      <c r="G85" s="2" t="s">
        <v>2962</v>
      </c>
      <c r="H85" s="2">
        <v>2020</v>
      </c>
      <c r="I85" s="2">
        <v>2021</v>
      </c>
      <c r="J85" s="4" t="s">
        <v>2710</v>
      </c>
    </row>
    <row r="86" spans="1:10" ht="15" customHeight="1" x14ac:dyDescent="0.35">
      <c r="A86" s="2" t="s">
        <v>487</v>
      </c>
      <c r="B86" s="2" t="s">
        <v>488</v>
      </c>
      <c r="C86" s="3">
        <v>36</v>
      </c>
      <c r="D86" s="2" t="s">
        <v>489</v>
      </c>
      <c r="E86" s="2" t="s">
        <v>2847</v>
      </c>
      <c r="F86" s="2"/>
      <c r="G86" s="2" t="s">
        <v>2963</v>
      </c>
      <c r="H86" s="2"/>
      <c r="I86" s="2">
        <v>2019</v>
      </c>
      <c r="J86" s="4" t="s">
        <v>2710</v>
      </c>
    </row>
    <row r="87" spans="1:10" ht="15" customHeight="1" x14ac:dyDescent="0.35">
      <c r="A87" s="2" t="s">
        <v>487</v>
      </c>
      <c r="B87" s="2" t="s">
        <v>488</v>
      </c>
      <c r="C87" s="3">
        <v>36</v>
      </c>
      <c r="D87" s="2" t="s">
        <v>489</v>
      </c>
      <c r="E87" s="2" t="s">
        <v>2897</v>
      </c>
      <c r="F87" s="2" t="s">
        <v>2964</v>
      </c>
      <c r="G87" s="2" t="s">
        <v>2886</v>
      </c>
      <c r="H87" s="2"/>
      <c r="I87" s="2" t="s">
        <v>2951</v>
      </c>
      <c r="J87" s="4" t="s">
        <v>2960</v>
      </c>
    </row>
  </sheetData>
  <autoFilter ref="A2:J87" xr:uid="{00000000-0009-0000-0000-000008000000}"/>
  <mergeCells count="1">
    <mergeCell ref="A1:J1"/>
  </mergeCells>
  <hyperlinks>
    <hyperlink ref="J3" r:id="rId1" xr:uid="{00000000-0004-0000-0800-000000000000}"/>
    <hyperlink ref="J4" r:id="rId2" xr:uid="{00000000-0004-0000-0800-000001000000}"/>
    <hyperlink ref="J5" r:id="rId3" xr:uid="{00000000-0004-0000-0800-000002000000}"/>
    <hyperlink ref="J6" r:id="rId4" xr:uid="{00000000-0004-0000-0800-000003000000}"/>
    <hyperlink ref="J7" r:id="rId5" xr:uid="{00000000-0004-0000-0800-000004000000}"/>
    <hyperlink ref="J8" r:id="rId6" xr:uid="{00000000-0004-0000-0800-000005000000}"/>
    <hyperlink ref="J9" r:id="rId7" xr:uid="{00000000-0004-0000-0800-000006000000}"/>
    <hyperlink ref="J10" r:id="rId8" xr:uid="{00000000-0004-0000-0800-000007000000}"/>
    <hyperlink ref="J11" r:id="rId9" xr:uid="{00000000-0004-0000-0800-000008000000}"/>
    <hyperlink ref="J12" r:id="rId10" xr:uid="{00000000-0004-0000-0800-000009000000}"/>
    <hyperlink ref="J13" r:id="rId11" xr:uid="{00000000-0004-0000-0800-00000A000000}"/>
    <hyperlink ref="J14" r:id="rId12" xr:uid="{00000000-0004-0000-0800-00000B000000}"/>
    <hyperlink ref="J15" r:id="rId13" xr:uid="{00000000-0004-0000-0800-00000C000000}"/>
    <hyperlink ref="J16" r:id="rId14" xr:uid="{00000000-0004-0000-0800-00000D000000}"/>
    <hyperlink ref="J17" r:id="rId15" location="Cowdell" xr:uid="{00000000-0004-0000-0800-00000E000000}"/>
    <hyperlink ref="J18" r:id="rId16" xr:uid="{00000000-0004-0000-0800-00000F000000}"/>
    <hyperlink ref="J19" r:id="rId17" xr:uid="{00000000-0004-0000-0800-000010000000}"/>
    <hyperlink ref="J20" r:id="rId18" xr:uid="{00000000-0004-0000-0800-000011000000}"/>
    <hyperlink ref="J21" r:id="rId19" xr:uid="{00000000-0004-0000-0800-000012000000}"/>
    <hyperlink ref="J23" r:id="rId20" location="Cowdell" xr:uid="{00000000-0004-0000-0800-000013000000}"/>
    <hyperlink ref="J24" r:id="rId21" xr:uid="{00000000-0004-0000-0800-000014000000}"/>
    <hyperlink ref="J25" r:id="rId22" xr:uid="{00000000-0004-0000-0800-000015000000}"/>
    <hyperlink ref="J26" r:id="rId23" xr:uid="{00000000-0004-0000-0800-000016000000}"/>
    <hyperlink ref="J27" r:id="rId24" xr:uid="{00000000-0004-0000-0800-000017000000}"/>
    <hyperlink ref="J28" r:id="rId25" xr:uid="{00000000-0004-0000-0800-000018000000}"/>
    <hyperlink ref="J29" r:id="rId26" xr:uid="{00000000-0004-0000-0800-000019000000}"/>
    <hyperlink ref="J30" r:id="rId27" xr:uid="{00000000-0004-0000-0800-00001A000000}"/>
    <hyperlink ref="J31" r:id="rId28" xr:uid="{00000000-0004-0000-0800-00001B000000}"/>
    <hyperlink ref="J32" r:id="rId29" xr:uid="{00000000-0004-0000-0800-00001C000000}"/>
    <hyperlink ref="J33" r:id="rId30" xr:uid="{00000000-0004-0000-0800-00001D000000}"/>
    <hyperlink ref="J34" r:id="rId31" xr:uid="{00000000-0004-0000-0800-00001E000000}"/>
    <hyperlink ref="J35" r:id="rId32" xr:uid="{00000000-0004-0000-0800-00001F000000}"/>
    <hyperlink ref="J36" r:id="rId33" xr:uid="{00000000-0004-0000-0800-000020000000}"/>
    <hyperlink ref="J37" r:id="rId34" xr:uid="{00000000-0004-0000-0800-000021000000}"/>
    <hyperlink ref="J38" r:id="rId35" xr:uid="{00000000-0004-0000-0800-000022000000}"/>
    <hyperlink ref="J39" r:id="rId36" xr:uid="{00000000-0004-0000-0800-000023000000}"/>
    <hyperlink ref="J40" r:id="rId37" xr:uid="{00000000-0004-0000-0800-000024000000}"/>
    <hyperlink ref="J41" r:id="rId38" xr:uid="{00000000-0004-0000-0800-000025000000}"/>
    <hyperlink ref="J42" r:id="rId39" xr:uid="{00000000-0004-0000-0800-000026000000}"/>
    <hyperlink ref="J43" r:id="rId40" xr:uid="{00000000-0004-0000-0800-000027000000}"/>
    <hyperlink ref="J44" r:id="rId41" xr:uid="{00000000-0004-0000-0800-000028000000}"/>
    <hyperlink ref="J45" r:id="rId42" xr:uid="{00000000-0004-0000-0800-000029000000}"/>
    <hyperlink ref="J46" r:id="rId43" xr:uid="{00000000-0004-0000-0800-00002A000000}"/>
    <hyperlink ref="J47" r:id="rId44" xr:uid="{00000000-0004-0000-0800-00002B000000}"/>
    <hyperlink ref="J48" r:id="rId45" xr:uid="{00000000-0004-0000-0800-00002C000000}"/>
    <hyperlink ref="J49" r:id="rId46" xr:uid="{00000000-0004-0000-0800-00002D000000}"/>
    <hyperlink ref="J50" r:id="rId47" xr:uid="{00000000-0004-0000-0800-00002E000000}"/>
    <hyperlink ref="J51" r:id="rId48" xr:uid="{00000000-0004-0000-0800-00002F000000}"/>
    <hyperlink ref="J52" r:id="rId49" xr:uid="{00000000-0004-0000-0800-000030000000}"/>
    <hyperlink ref="J53" r:id="rId50" xr:uid="{00000000-0004-0000-0800-000031000000}"/>
    <hyperlink ref="J54" r:id="rId51" xr:uid="{00000000-0004-0000-0800-000032000000}"/>
    <hyperlink ref="J55" r:id="rId52" xr:uid="{00000000-0004-0000-0800-000033000000}"/>
    <hyperlink ref="J56" r:id="rId53" xr:uid="{00000000-0004-0000-0800-000034000000}"/>
    <hyperlink ref="J57" r:id="rId54" xr:uid="{00000000-0004-0000-0800-000035000000}"/>
    <hyperlink ref="J58" r:id="rId55" xr:uid="{00000000-0004-0000-0800-000036000000}"/>
    <hyperlink ref="J59" r:id="rId56" xr:uid="{00000000-0004-0000-0800-000037000000}"/>
    <hyperlink ref="J60" r:id="rId57" xr:uid="{00000000-0004-0000-0800-000038000000}"/>
    <hyperlink ref="J61" r:id="rId58" xr:uid="{00000000-0004-0000-0800-000039000000}"/>
    <hyperlink ref="J62" r:id="rId59" xr:uid="{00000000-0004-0000-0800-00003A000000}"/>
    <hyperlink ref="J63" r:id="rId60" xr:uid="{00000000-0004-0000-0800-00003B000000}"/>
    <hyperlink ref="J64" r:id="rId61" xr:uid="{00000000-0004-0000-0800-00003C000000}"/>
    <hyperlink ref="J65" r:id="rId62" location="Cowdell" xr:uid="{00000000-0004-0000-0800-00003D000000}"/>
    <hyperlink ref="J66" r:id="rId63" xr:uid="{00000000-0004-0000-0800-00003E000000}"/>
    <hyperlink ref="J67" r:id="rId64" xr:uid="{00000000-0004-0000-0800-00003F000000}"/>
    <hyperlink ref="J68" r:id="rId65" xr:uid="{00000000-0004-0000-0800-000040000000}"/>
    <hyperlink ref="J69" r:id="rId66" xr:uid="{00000000-0004-0000-0800-000041000000}"/>
    <hyperlink ref="J70" r:id="rId67" location="Cowdell" xr:uid="{00000000-0004-0000-0800-000042000000}"/>
    <hyperlink ref="J71" r:id="rId68" xr:uid="{00000000-0004-0000-0800-000043000000}"/>
    <hyperlink ref="J72" r:id="rId69" xr:uid="{00000000-0004-0000-0800-000044000000}"/>
    <hyperlink ref="J73" r:id="rId70" xr:uid="{00000000-0004-0000-0800-000045000000}"/>
    <hyperlink ref="J74" r:id="rId71" xr:uid="{00000000-0004-0000-0800-000046000000}"/>
    <hyperlink ref="J75" r:id="rId72" xr:uid="{00000000-0004-0000-0800-000047000000}"/>
    <hyperlink ref="J76" r:id="rId73" xr:uid="{00000000-0004-0000-0800-000048000000}"/>
    <hyperlink ref="J77" r:id="rId74" xr:uid="{00000000-0004-0000-0800-000049000000}"/>
    <hyperlink ref="J78" r:id="rId75" xr:uid="{00000000-0004-0000-0800-00004A000000}"/>
    <hyperlink ref="J79" r:id="rId76" xr:uid="{00000000-0004-0000-0800-00004B000000}"/>
    <hyperlink ref="J80" r:id="rId77" xr:uid="{00000000-0004-0000-0800-00004C000000}"/>
    <hyperlink ref="J81" r:id="rId78" xr:uid="{00000000-0004-0000-0800-00004D000000}"/>
    <hyperlink ref="J82" r:id="rId79" xr:uid="{00000000-0004-0000-0800-00004E000000}"/>
    <hyperlink ref="J83" r:id="rId80" xr:uid="{00000000-0004-0000-0800-00004F000000}"/>
    <hyperlink ref="J84" r:id="rId81" xr:uid="{00000000-0004-0000-0800-000050000000}"/>
    <hyperlink ref="J85" r:id="rId82" xr:uid="{00000000-0004-0000-0800-000051000000}"/>
    <hyperlink ref="J86" r:id="rId83" xr:uid="{00000000-0004-0000-0800-000052000000}"/>
    <hyperlink ref="J87" r:id="rId84" xr:uid="{00000000-0004-0000-0800-000053000000}"/>
    <hyperlink ref="J22" r:id="rId85" xr:uid="{C943A12B-A992-4D1E-AB42-4F416370785E}"/>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O641"/>
  <sheetViews>
    <sheetView showGridLines="0" zoomScaleNormal="100" workbookViewId="0">
      <pane xSplit="4" ySplit="2" topLeftCell="E45" activePane="bottomRight" state="frozen"/>
      <selection pane="topRight"/>
      <selection pane="bottomLeft"/>
      <selection pane="bottomRight" activeCell="M59" sqref="M59"/>
    </sheetView>
  </sheetViews>
  <sheetFormatPr defaultRowHeight="14.5" x14ac:dyDescent="0.35"/>
  <cols>
    <col min="1" max="3" width="12.7265625" customWidth="1"/>
    <col min="4" max="4" width="25.7265625" customWidth="1"/>
    <col min="5" max="6" width="15.7265625" customWidth="1"/>
    <col min="7" max="7" width="30.7265625" customWidth="1"/>
    <col min="8" max="8" width="93.1796875" bestFit="1" customWidth="1"/>
    <col min="9" max="9" width="15.7265625" customWidth="1"/>
    <col min="10" max="10" width="18.7265625" customWidth="1"/>
    <col min="11" max="14" width="15.7265625" customWidth="1"/>
    <col min="15" max="15" width="18.7265625" customWidth="1"/>
  </cols>
  <sheetData>
    <row r="1" spans="1:15" ht="27" x14ac:dyDescent="0.35">
      <c r="A1" s="30" t="s">
        <v>2965</v>
      </c>
      <c r="B1" s="31"/>
      <c r="C1" s="31"/>
      <c r="D1" s="31"/>
      <c r="E1" s="31"/>
      <c r="F1" s="31"/>
      <c r="G1" s="31"/>
      <c r="H1" s="31"/>
      <c r="I1" s="31"/>
      <c r="J1" s="31"/>
      <c r="K1" s="31"/>
      <c r="L1" s="31"/>
      <c r="M1" s="31"/>
      <c r="N1" s="31"/>
      <c r="O1" s="31"/>
    </row>
    <row r="2" spans="1:15" s="12" customFormat="1" ht="25" customHeight="1" x14ac:dyDescent="0.35">
      <c r="A2" s="15" t="s">
        <v>1</v>
      </c>
      <c r="B2" s="15" t="s">
        <v>2</v>
      </c>
      <c r="C2" s="15" t="s">
        <v>3</v>
      </c>
      <c r="D2" s="15" t="s">
        <v>6</v>
      </c>
      <c r="E2" s="15" t="s">
        <v>2966</v>
      </c>
      <c r="F2" s="15" t="s">
        <v>18398</v>
      </c>
      <c r="G2" s="15" t="s">
        <v>2967</v>
      </c>
      <c r="H2" s="15" t="s">
        <v>549</v>
      </c>
      <c r="I2" s="15" t="s">
        <v>550</v>
      </c>
      <c r="J2" s="15" t="s">
        <v>2968</v>
      </c>
      <c r="K2" s="15" t="s">
        <v>551</v>
      </c>
      <c r="L2" s="15" t="s">
        <v>13</v>
      </c>
      <c r="M2" s="15" t="s">
        <v>14</v>
      </c>
      <c r="N2" s="15" t="s">
        <v>15</v>
      </c>
      <c r="O2" s="15" t="s">
        <v>22</v>
      </c>
    </row>
    <row r="3" spans="1:15" ht="15" hidden="1" customHeight="1" x14ac:dyDescent="0.35">
      <c r="A3" s="2" t="s">
        <v>23</v>
      </c>
      <c r="B3" s="2" t="s">
        <v>24</v>
      </c>
      <c r="C3" s="3">
        <v>1</v>
      </c>
      <c r="D3" s="2" t="s">
        <v>26</v>
      </c>
      <c r="E3" s="2" t="s">
        <v>2969</v>
      </c>
      <c r="F3" s="2" t="s">
        <v>2754</v>
      </c>
      <c r="G3" s="2"/>
      <c r="H3" s="2" t="s">
        <v>2970</v>
      </c>
      <c r="I3" s="2" t="s">
        <v>2971</v>
      </c>
      <c r="J3" s="2" t="s">
        <v>1490</v>
      </c>
      <c r="K3" s="2" t="s">
        <v>2972</v>
      </c>
      <c r="L3" s="2" t="s">
        <v>95</v>
      </c>
      <c r="M3" s="2"/>
      <c r="N3" s="2" t="s">
        <v>34</v>
      </c>
      <c r="O3" s="4" t="s">
        <v>2973</v>
      </c>
    </row>
    <row r="4" spans="1:15" ht="15" hidden="1" customHeight="1" x14ac:dyDescent="0.35">
      <c r="A4" s="2" t="s">
        <v>23</v>
      </c>
      <c r="B4" s="2" t="s">
        <v>24</v>
      </c>
      <c r="C4" s="3">
        <v>1</v>
      </c>
      <c r="D4" s="2" t="s">
        <v>26</v>
      </c>
      <c r="E4" s="2" t="s">
        <v>2969</v>
      </c>
      <c r="F4" s="2" t="s">
        <v>2754</v>
      </c>
      <c r="G4" s="2" t="s">
        <v>2974</v>
      </c>
      <c r="H4" s="2" t="s">
        <v>2970</v>
      </c>
      <c r="I4" s="2" t="s">
        <v>2971</v>
      </c>
      <c r="J4" s="2" t="s">
        <v>2975</v>
      </c>
      <c r="K4" s="2" t="s">
        <v>2972</v>
      </c>
      <c r="L4" s="2" t="s">
        <v>95</v>
      </c>
      <c r="M4" s="2"/>
      <c r="N4" s="2" t="s">
        <v>34</v>
      </c>
      <c r="O4" s="4" t="s">
        <v>2973</v>
      </c>
    </row>
    <row r="5" spans="1:15" ht="15" hidden="1" customHeight="1" x14ac:dyDescent="0.35">
      <c r="A5" s="2" t="s">
        <v>23</v>
      </c>
      <c r="B5" s="2" t="s">
        <v>24</v>
      </c>
      <c r="C5" s="3">
        <v>1</v>
      </c>
      <c r="D5" s="2" t="s">
        <v>26</v>
      </c>
      <c r="E5" s="2" t="s">
        <v>2969</v>
      </c>
      <c r="F5" s="2" t="s">
        <v>2754</v>
      </c>
      <c r="G5" s="2"/>
      <c r="H5" s="2" t="s">
        <v>2976</v>
      </c>
      <c r="I5" s="2" t="s">
        <v>2971</v>
      </c>
      <c r="J5" s="2" t="s">
        <v>2977</v>
      </c>
      <c r="K5" s="2" t="s">
        <v>2972</v>
      </c>
      <c r="L5" s="2" t="s">
        <v>95</v>
      </c>
      <c r="M5" s="2"/>
      <c r="N5" s="2" t="s">
        <v>34</v>
      </c>
      <c r="O5" s="4" t="s">
        <v>2973</v>
      </c>
    </row>
    <row r="6" spans="1:15" ht="15" hidden="1" customHeight="1" x14ac:dyDescent="0.35">
      <c r="A6" s="2" t="s">
        <v>23</v>
      </c>
      <c r="B6" s="2" t="s">
        <v>24</v>
      </c>
      <c r="C6" s="3">
        <v>1</v>
      </c>
      <c r="D6" s="2" t="s">
        <v>26</v>
      </c>
      <c r="E6" s="2" t="s">
        <v>2969</v>
      </c>
      <c r="F6" s="2" t="s">
        <v>2754</v>
      </c>
      <c r="G6" s="2" t="s">
        <v>2978</v>
      </c>
      <c r="H6" s="2" t="s">
        <v>2979</v>
      </c>
      <c r="I6" s="2" t="s">
        <v>2971</v>
      </c>
      <c r="J6" s="2" t="s">
        <v>2975</v>
      </c>
      <c r="K6" s="2" t="s">
        <v>2972</v>
      </c>
      <c r="L6" s="2" t="s">
        <v>95</v>
      </c>
      <c r="M6" s="2"/>
      <c r="N6" s="2" t="s">
        <v>34</v>
      </c>
      <c r="O6" s="4" t="s">
        <v>2973</v>
      </c>
    </row>
    <row r="7" spans="1:15" ht="15" hidden="1" customHeight="1" x14ac:dyDescent="0.35">
      <c r="A7" s="2" t="s">
        <v>23</v>
      </c>
      <c r="B7" s="2" t="s">
        <v>24</v>
      </c>
      <c r="C7" s="3">
        <v>1</v>
      </c>
      <c r="D7" s="2" t="s">
        <v>26</v>
      </c>
      <c r="E7" s="2" t="s">
        <v>2969</v>
      </c>
      <c r="F7" s="2" t="s">
        <v>2754</v>
      </c>
      <c r="G7" s="2" t="s">
        <v>2980</v>
      </c>
      <c r="H7" s="2" t="s">
        <v>2979</v>
      </c>
      <c r="I7" s="2" t="s">
        <v>2971</v>
      </c>
      <c r="J7" s="2" t="s">
        <v>2975</v>
      </c>
      <c r="K7" s="2" t="s">
        <v>2972</v>
      </c>
      <c r="L7" s="2" t="s">
        <v>95</v>
      </c>
      <c r="M7" s="2"/>
      <c r="N7" s="2" t="s">
        <v>34</v>
      </c>
      <c r="O7" s="4" t="s">
        <v>2973</v>
      </c>
    </row>
    <row r="8" spans="1:15" ht="15" hidden="1" customHeight="1" x14ac:dyDescent="0.35">
      <c r="A8" s="2" t="s">
        <v>23</v>
      </c>
      <c r="B8" s="2" t="s">
        <v>24</v>
      </c>
      <c r="C8" s="3">
        <v>1</v>
      </c>
      <c r="D8" s="2" t="s">
        <v>26</v>
      </c>
      <c r="E8" s="2" t="s">
        <v>2969</v>
      </c>
      <c r="F8" s="2" t="s">
        <v>2754</v>
      </c>
      <c r="G8" s="2" t="s">
        <v>2981</v>
      </c>
      <c r="H8" s="2" t="s">
        <v>2979</v>
      </c>
      <c r="I8" s="2" t="s">
        <v>2971</v>
      </c>
      <c r="J8" s="2" t="s">
        <v>2975</v>
      </c>
      <c r="K8" s="2" t="s">
        <v>2972</v>
      </c>
      <c r="L8" s="2" t="s">
        <v>95</v>
      </c>
      <c r="M8" s="2"/>
      <c r="N8" s="2" t="s">
        <v>34</v>
      </c>
      <c r="O8" s="4" t="s">
        <v>2973</v>
      </c>
    </row>
    <row r="9" spans="1:15" ht="15" hidden="1" customHeight="1" x14ac:dyDescent="0.35">
      <c r="A9" s="2" t="s">
        <v>23</v>
      </c>
      <c r="B9" s="2" t="s">
        <v>24</v>
      </c>
      <c r="C9" s="3">
        <v>1</v>
      </c>
      <c r="D9" s="2" t="s">
        <v>26</v>
      </c>
      <c r="E9" s="2" t="s">
        <v>2969</v>
      </c>
      <c r="F9" s="2" t="s">
        <v>2754</v>
      </c>
      <c r="G9" s="2" t="s">
        <v>2982</v>
      </c>
      <c r="H9" s="2" t="s">
        <v>2979</v>
      </c>
      <c r="I9" s="2" t="s">
        <v>2971</v>
      </c>
      <c r="J9" s="2" t="s">
        <v>2977</v>
      </c>
      <c r="K9" s="2" t="s">
        <v>2972</v>
      </c>
      <c r="L9" s="2" t="s">
        <v>95</v>
      </c>
      <c r="M9" s="2"/>
      <c r="N9" s="2" t="s">
        <v>34</v>
      </c>
      <c r="O9" s="4" t="s">
        <v>2973</v>
      </c>
    </row>
    <row r="10" spans="1:15" ht="15" hidden="1" customHeight="1" x14ac:dyDescent="0.35">
      <c r="A10" s="2" t="s">
        <v>23</v>
      </c>
      <c r="B10" s="2" t="s">
        <v>24</v>
      </c>
      <c r="C10" s="3">
        <v>1</v>
      </c>
      <c r="D10" s="2" t="s">
        <v>26</v>
      </c>
      <c r="E10" s="2" t="s">
        <v>2983</v>
      </c>
      <c r="F10" s="2" t="s">
        <v>2754</v>
      </c>
      <c r="G10" s="2" t="s">
        <v>2984</v>
      </c>
      <c r="H10" s="2" t="s">
        <v>2979</v>
      </c>
      <c r="I10" s="2" t="s">
        <v>2985</v>
      </c>
      <c r="J10" s="2" t="s">
        <v>2986</v>
      </c>
      <c r="K10" s="2" t="s">
        <v>2986</v>
      </c>
      <c r="L10" s="2" t="s">
        <v>2987</v>
      </c>
      <c r="M10" s="2"/>
      <c r="N10" s="2" t="s">
        <v>34</v>
      </c>
      <c r="O10" s="4" t="s">
        <v>2988</v>
      </c>
    </row>
    <row r="11" spans="1:15" ht="15" hidden="1" customHeight="1" x14ac:dyDescent="0.35">
      <c r="A11" s="2" t="s">
        <v>23</v>
      </c>
      <c r="B11" s="2" t="s">
        <v>24</v>
      </c>
      <c r="C11" s="3">
        <v>1</v>
      </c>
      <c r="D11" s="2" t="s">
        <v>26</v>
      </c>
      <c r="E11" s="2" t="s">
        <v>2983</v>
      </c>
      <c r="F11" s="2" t="s">
        <v>2754</v>
      </c>
      <c r="G11" s="2"/>
      <c r="H11" s="2" t="s">
        <v>2989</v>
      </c>
      <c r="I11" s="2" t="s">
        <v>2985</v>
      </c>
      <c r="J11" s="2" t="s">
        <v>868</v>
      </c>
      <c r="K11" s="2" t="s">
        <v>2986</v>
      </c>
      <c r="L11" s="2" t="s">
        <v>2987</v>
      </c>
      <c r="M11" s="2"/>
      <c r="N11" s="2" t="s">
        <v>34</v>
      </c>
      <c r="O11" s="4" t="s">
        <v>2988</v>
      </c>
    </row>
    <row r="12" spans="1:15" ht="15" hidden="1" customHeight="1" x14ac:dyDescent="0.35">
      <c r="A12" s="2" t="s">
        <v>23</v>
      </c>
      <c r="B12" s="2" t="s">
        <v>24</v>
      </c>
      <c r="C12" s="3">
        <v>1</v>
      </c>
      <c r="D12" s="2" t="s">
        <v>26</v>
      </c>
      <c r="E12" s="2" t="s">
        <v>2983</v>
      </c>
      <c r="F12" s="2" t="s">
        <v>2754</v>
      </c>
      <c r="G12" s="2" t="s">
        <v>2990</v>
      </c>
      <c r="H12" s="2" t="s">
        <v>2970</v>
      </c>
      <c r="I12" s="2" t="s">
        <v>2985</v>
      </c>
      <c r="J12" s="2" t="s">
        <v>2986</v>
      </c>
      <c r="K12" s="2" t="s">
        <v>2986</v>
      </c>
      <c r="L12" s="2" t="s">
        <v>2987</v>
      </c>
      <c r="M12" s="2"/>
      <c r="N12" s="2" t="s">
        <v>34</v>
      </c>
      <c r="O12" s="4" t="s">
        <v>2988</v>
      </c>
    </row>
    <row r="13" spans="1:15" ht="15" hidden="1" customHeight="1" x14ac:dyDescent="0.35">
      <c r="A13" s="2" t="s">
        <v>23</v>
      </c>
      <c r="B13" s="2" t="s">
        <v>24</v>
      </c>
      <c r="C13" s="3">
        <v>1</v>
      </c>
      <c r="D13" s="2" t="s">
        <v>26</v>
      </c>
      <c r="E13" s="2" t="s">
        <v>2983</v>
      </c>
      <c r="F13" s="2" t="s">
        <v>2754</v>
      </c>
      <c r="G13" s="2" t="s">
        <v>2991</v>
      </c>
      <c r="H13" s="2" t="s">
        <v>2979</v>
      </c>
      <c r="I13" s="2" t="s">
        <v>2985</v>
      </c>
      <c r="J13" s="2" t="s">
        <v>2986</v>
      </c>
      <c r="K13" s="2" t="s">
        <v>2986</v>
      </c>
      <c r="L13" s="2" t="s">
        <v>2987</v>
      </c>
      <c r="M13" s="2"/>
      <c r="N13" s="2" t="s">
        <v>34</v>
      </c>
      <c r="O13" s="4" t="s">
        <v>2988</v>
      </c>
    </row>
    <row r="14" spans="1:15" ht="15" hidden="1" customHeight="1" x14ac:dyDescent="0.35">
      <c r="A14" s="2" t="s">
        <v>23</v>
      </c>
      <c r="B14" s="2" t="s">
        <v>24</v>
      </c>
      <c r="C14" s="3">
        <v>1</v>
      </c>
      <c r="D14" s="2" t="s">
        <v>26</v>
      </c>
      <c r="E14" s="2" t="s">
        <v>2992</v>
      </c>
      <c r="F14" s="2" t="s">
        <v>2754</v>
      </c>
      <c r="G14" s="2" t="s">
        <v>2993</v>
      </c>
      <c r="H14" s="2" t="s">
        <v>2979</v>
      </c>
      <c r="I14" s="2" t="s">
        <v>2994</v>
      </c>
      <c r="J14" s="2" t="s">
        <v>2994</v>
      </c>
      <c r="K14" s="2" t="s">
        <v>2995</v>
      </c>
      <c r="L14" s="2" t="s">
        <v>200</v>
      </c>
      <c r="M14" s="2"/>
      <c r="N14" s="2" t="s">
        <v>201</v>
      </c>
      <c r="O14" s="4" t="s">
        <v>2996</v>
      </c>
    </row>
    <row r="15" spans="1:15" ht="15" hidden="1" customHeight="1" x14ac:dyDescent="0.35">
      <c r="A15" s="2" t="s">
        <v>23</v>
      </c>
      <c r="B15" s="2" t="s">
        <v>24</v>
      </c>
      <c r="C15" s="3">
        <v>1</v>
      </c>
      <c r="D15" s="2" t="s">
        <v>26</v>
      </c>
      <c r="E15" s="2" t="s">
        <v>2992</v>
      </c>
      <c r="F15" s="2" t="s">
        <v>2754</v>
      </c>
      <c r="G15" s="2" t="s">
        <v>2997</v>
      </c>
      <c r="H15" s="2" t="s">
        <v>2970</v>
      </c>
      <c r="I15" s="2" t="s">
        <v>2994</v>
      </c>
      <c r="J15" s="2" t="s">
        <v>2995</v>
      </c>
      <c r="K15" s="2" t="s">
        <v>2995</v>
      </c>
      <c r="L15" s="2" t="s">
        <v>200</v>
      </c>
      <c r="M15" s="2"/>
      <c r="N15" s="2" t="s">
        <v>201</v>
      </c>
      <c r="O15" s="4" t="s">
        <v>2996</v>
      </c>
    </row>
    <row r="16" spans="1:15" ht="15" hidden="1" customHeight="1" x14ac:dyDescent="0.35">
      <c r="A16" s="2" t="s">
        <v>23</v>
      </c>
      <c r="B16" s="2" t="s">
        <v>24</v>
      </c>
      <c r="C16" s="3">
        <v>1</v>
      </c>
      <c r="D16" s="2" t="s">
        <v>26</v>
      </c>
      <c r="E16" s="2" t="s">
        <v>2992</v>
      </c>
      <c r="F16" s="2" t="s">
        <v>2754</v>
      </c>
      <c r="G16" s="2" t="s">
        <v>2998</v>
      </c>
      <c r="H16" s="2" t="s">
        <v>2979</v>
      </c>
      <c r="I16" s="2" t="s">
        <v>2994</v>
      </c>
      <c r="J16" s="2" t="s">
        <v>2999</v>
      </c>
      <c r="K16" s="2" t="s">
        <v>2995</v>
      </c>
      <c r="L16" s="2" t="s">
        <v>200</v>
      </c>
      <c r="M16" s="2"/>
      <c r="N16" s="2" t="s">
        <v>201</v>
      </c>
      <c r="O16" s="4" t="s">
        <v>2996</v>
      </c>
    </row>
    <row r="17" spans="1:15" ht="15" hidden="1" customHeight="1" x14ac:dyDescent="0.35">
      <c r="A17" s="2" t="s">
        <v>23</v>
      </c>
      <c r="B17" s="2" t="s">
        <v>24</v>
      </c>
      <c r="C17" s="3">
        <v>1</v>
      </c>
      <c r="D17" s="2" t="s">
        <v>26</v>
      </c>
      <c r="E17" s="2" t="s">
        <v>2992</v>
      </c>
      <c r="F17" s="2" t="s">
        <v>2754</v>
      </c>
      <c r="G17" s="2" t="s">
        <v>3000</v>
      </c>
      <c r="H17" s="2" t="s">
        <v>2979</v>
      </c>
      <c r="I17" s="2" t="s">
        <v>2994</v>
      </c>
      <c r="J17" s="2" t="s">
        <v>2999</v>
      </c>
      <c r="K17" s="2" t="s">
        <v>2995</v>
      </c>
      <c r="L17" s="2" t="s">
        <v>200</v>
      </c>
      <c r="M17" s="2"/>
      <c r="N17" s="2" t="s">
        <v>201</v>
      </c>
      <c r="O17" s="4" t="s">
        <v>2996</v>
      </c>
    </row>
    <row r="18" spans="1:15" ht="15" hidden="1" customHeight="1" x14ac:dyDescent="0.35">
      <c r="A18" s="2" t="s">
        <v>23</v>
      </c>
      <c r="B18" s="2" t="s">
        <v>24</v>
      </c>
      <c r="C18" s="3">
        <v>1</v>
      </c>
      <c r="D18" s="2" t="s">
        <v>26</v>
      </c>
      <c r="E18" s="2" t="s">
        <v>3001</v>
      </c>
      <c r="F18" s="2" t="s">
        <v>2754</v>
      </c>
      <c r="G18" s="2" t="s">
        <v>3002</v>
      </c>
      <c r="H18" s="2" t="s">
        <v>2979</v>
      </c>
      <c r="I18" s="2" t="s">
        <v>3003</v>
      </c>
      <c r="J18" s="2" t="s">
        <v>2308</v>
      </c>
      <c r="K18" s="2" t="s">
        <v>3004</v>
      </c>
      <c r="L18" s="2"/>
      <c r="M18" s="2"/>
      <c r="N18" s="2"/>
      <c r="O18" s="4" t="s">
        <v>3005</v>
      </c>
    </row>
    <row r="19" spans="1:15" ht="15" hidden="1" customHeight="1" x14ac:dyDescent="0.35">
      <c r="A19" s="2" t="s">
        <v>23</v>
      </c>
      <c r="B19" s="2" t="s">
        <v>24</v>
      </c>
      <c r="C19" s="3">
        <v>1</v>
      </c>
      <c r="D19" s="2" t="s">
        <v>26</v>
      </c>
      <c r="E19" s="2" t="s">
        <v>3001</v>
      </c>
      <c r="F19" s="2" t="s">
        <v>2754</v>
      </c>
      <c r="G19" s="2"/>
      <c r="H19" s="2" t="s">
        <v>3006</v>
      </c>
      <c r="I19" s="2" t="s">
        <v>3003</v>
      </c>
      <c r="J19" s="2" t="s">
        <v>2308</v>
      </c>
      <c r="K19" s="2" t="s">
        <v>3004</v>
      </c>
      <c r="L19" s="2"/>
      <c r="M19" s="2"/>
      <c r="N19" s="2"/>
      <c r="O19" s="4" t="s">
        <v>3005</v>
      </c>
    </row>
    <row r="20" spans="1:15" ht="15" hidden="1" customHeight="1" x14ac:dyDescent="0.35">
      <c r="A20" s="2" t="s">
        <v>23</v>
      </c>
      <c r="B20" s="2" t="s">
        <v>24</v>
      </c>
      <c r="C20" s="3">
        <v>1</v>
      </c>
      <c r="D20" s="2" t="s">
        <v>26</v>
      </c>
      <c r="E20" s="2" t="s">
        <v>3001</v>
      </c>
      <c r="F20" s="2" t="s">
        <v>2754</v>
      </c>
      <c r="G20" s="2" t="s">
        <v>3007</v>
      </c>
      <c r="H20" s="2" t="s">
        <v>3008</v>
      </c>
      <c r="I20" s="2" t="s">
        <v>3003</v>
      </c>
      <c r="J20" s="2" t="s">
        <v>3004</v>
      </c>
      <c r="K20" s="2" t="s">
        <v>3004</v>
      </c>
      <c r="L20" s="2"/>
      <c r="M20" s="2"/>
      <c r="N20" s="2"/>
      <c r="O20" s="4" t="s">
        <v>3005</v>
      </c>
    </row>
    <row r="21" spans="1:15" ht="15" hidden="1" customHeight="1" x14ac:dyDescent="0.35">
      <c r="A21" s="2" t="s">
        <v>23</v>
      </c>
      <c r="B21" s="2" t="s">
        <v>24</v>
      </c>
      <c r="C21" s="3">
        <v>1</v>
      </c>
      <c r="D21" s="2" t="s">
        <v>26</v>
      </c>
      <c r="E21" s="2" t="s">
        <v>3009</v>
      </c>
      <c r="F21" s="2" t="s">
        <v>3010</v>
      </c>
      <c r="G21" s="2" t="s">
        <v>3011</v>
      </c>
      <c r="H21" s="2" t="s">
        <v>2979</v>
      </c>
      <c r="I21" s="2" t="s">
        <v>3012</v>
      </c>
      <c r="J21" s="2" t="s">
        <v>3013</v>
      </c>
      <c r="K21" s="2" t="s">
        <v>3014</v>
      </c>
      <c r="L21" s="2"/>
      <c r="M21" s="2"/>
      <c r="N21" s="2"/>
      <c r="O21" s="4" t="s">
        <v>3015</v>
      </c>
    </row>
    <row r="22" spans="1:15" ht="15" hidden="1" customHeight="1" x14ac:dyDescent="0.35">
      <c r="A22" s="2" t="s">
        <v>23</v>
      </c>
      <c r="B22" s="2" t="s">
        <v>24</v>
      </c>
      <c r="C22" s="3">
        <v>1</v>
      </c>
      <c r="D22" s="2" t="s">
        <v>26</v>
      </c>
      <c r="E22" s="2" t="s">
        <v>3016</v>
      </c>
      <c r="F22" s="2" t="s">
        <v>2754</v>
      </c>
      <c r="G22" s="2" t="s">
        <v>3017</v>
      </c>
      <c r="H22" s="2" t="s">
        <v>2979</v>
      </c>
      <c r="I22" s="2" t="s">
        <v>2689</v>
      </c>
      <c r="J22" s="2" t="s">
        <v>3018</v>
      </c>
      <c r="K22" s="2" t="s">
        <v>3018</v>
      </c>
      <c r="L22" s="2"/>
      <c r="M22" s="2"/>
      <c r="N22" s="2"/>
      <c r="O22" s="4" t="s">
        <v>3019</v>
      </c>
    </row>
    <row r="23" spans="1:15" ht="15" hidden="1" customHeight="1" x14ac:dyDescent="0.35">
      <c r="A23" s="2" t="s">
        <v>23</v>
      </c>
      <c r="B23" s="2" t="s">
        <v>24</v>
      </c>
      <c r="C23" s="3">
        <v>1</v>
      </c>
      <c r="D23" s="2" t="s">
        <v>26</v>
      </c>
      <c r="E23" s="2" t="s">
        <v>3016</v>
      </c>
      <c r="F23" s="2" t="s">
        <v>2754</v>
      </c>
      <c r="G23" s="2"/>
      <c r="H23" s="2" t="s">
        <v>2976</v>
      </c>
      <c r="I23" s="2" t="s">
        <v>2689</v>
      </c>
      <c r="J23" s="2" t="s">
        <v>815</v>
      </c>
      <c r="K23" s="2" t="s">
        <v>3018</v>
      </c>
      <c r="L23" s="2"/>
      <c r="M23" s="2"/>
      <c r="N23" s="2"/>
      <c r="O23" s="4" t="s">
        <v>3019</v>
      </c>
    </row>
    <row r="24" spans="1:15" ht="15" hidden="1" customHeight="1" x14ac:dyDescent="0.35">
      <c r="A24" s="2" t="s">
        <v>23</v>
      </c>
      <c r="B24" s="2" t="s">
        <v>24</v>
      </c>
      <c r="C24" s="3">
        <v>1</v>
      </c>
      <c r="D24" s="2" t="s">
        <v>26</v>
      </c>
      <c r="E24" s="2" t="s">
        <v>3016</v>
      </c>
      <c r="F24" s="2" t="s">
        <v>2754</v>
      </c>
      <c r="G24" s="2" t="s">
        <v>3020</v>
      </c>
      <c r="H24" s="2" t="s">
        <v>19684</v>
      </c>
      <c r="I24" s="2" t="s">
        <v>2689</v>
      </c>
      <c r="J24" s="2" t="s">
        <v>3018</v>
      </c>
      <c r="K24" s="2" t="s">
        <v>3018</v>
      </c>
      <c r="L24" s="2"/>
      <c r="M24" s="2"/>
      <c r="N24" s="2"/>
      <c r="O24" s="4" t="s">
        <v>3019</v>
      </c>
    </row>
    <row r="25" spans="1:15" ht="15" hidden="1" customHeight="1" x14ac:dyDescent="0.35">
      <c r="A25" s="2" t="s">
        <v>23</v>
      </c>
      <c r="B25" s="2" t="s">
        <v>24</v>
      </c>
      <c r="C25" s="3">
        <v>1</v>
      </c>
      <c r="D25" s="2" t="s">
        <v>26</v>
      </c>
      <c r="E25" s="2" t="s">
        <v>3021</v>
      </c>
      <c r="F25" s="2" t="s">
        <v>3010</v>
      </c>
      <c r="G25" s="2" t="s">
        <v>3022</v>
      </c>
      <c r="H25" s="2" t="s">
        <v>2979</v>
      </c>
      <c r="I25" s="2" t="s">
        <v>3023</v>
      </c>
      <c r="J25" s="2" t="s">
        <v>3024</v>
      </c>
      <c r="K25" s="2" t="s">
        <v>3025</v>
      </c>
      <c r="L25" s="2" t="s">
        <v>3026</v>
      </c>
      <c r="M25" s="2"/>
      <c r="N25" s="2" t="s">
        <v>3027</v>
      </c>
      <c r="O25" s="4" t="s">
        <v>3028</v>
      </c>
    </row>
    <row r="26" spans="1:15" ht="15" hidden="1" customHeight="1" x14ac:dyDescent="0.35">
      <c r="A26" s="2" t="s">
        <v>23</v>
      </c>
      <c r="B26" s="2" t="s">
        <v>24</v>
      </c>
      <c r="C26" s="3">
        <v>1</v>
      </c>
      <c r="D26" s="2" t="s">
        <v>26</v>
      </c>
      <c r="E26" s="2" t="s">
        <v>3021</v>
      </c>
      <c r="F26" s="2" t="s">
        <v>3010</v>
      </c>
      <c r="G26" s="2" t="s">
        <v>3029</v>
      </c>
      <c r="H26" s="2" t="s">
        <v>2970</v>
      </c>
      <c r="I26" s="2" t="s">
        <v>3023</v>
      </c>
      <c r="J26" s="2" t="s">
        <v>3024</v>
      </c>
      <c r="K26" s="2" t="s">
        <v>3025</v>
      </c>
      <c r="L26" s="2" t="s">
        <v>3026</v>
      </c>
      <c r="M26" s="2"/>
      <c r="N26" s="2" t="s">
        <v>3027</v>
      </c>
      <c r="O26" s="4" t="s">
        <v>3028</v>
      </c>
    </row>
    <row r="27" spans="1:15" ht="15" hidden="1" customHeight="1" x14ac:dyDescent="0.35">
      <c r="A27" s="2" t="s">
        <v>23</v>
      </c>
      <c r="B27" s="2" t="s">
        <v>24</v>
      </c>
      <c r="C27" s="3">
        <v>1</v>
      </c>
      <c r="D27" s="2" t="s">
        <v>26</v>
      </c>
      <c r="E27" s="2" t="s">
        <v>3030</v>
      </c>
      <c r="F27" s="2" t="s">
        <v>3031</v>
      </c>
      <c r="G27" s="2" t="s">
        <v>3032</v>
      </c>
      <c r="H27" s="2" t="s">
        <v>2979</v>
      </c>
      <c r="I27" s="2" t="s">
        <v>3033</v>
      </c>
      <c r="J27" s="2" t="s">
        <v>3033</v>
      </c>
      <c r="K27" s="2" t="s">
        <v>3034</v>
      </c>
      <c r="L27" s="2" t="s">
        <v>3035</v>
      </c>
      <c r="M27" s="2"/>
      <c r="N27" s="2" t="s">
        <v>34</v>
      </c>
      <c r="O27" s="4" t="s">
        <v>3036</v>
      </c>
    </row>
    <row r="28" spans="1:15" ht="15" hidden="1" customHeight="1" x14ac:dyDescent="0.35">
      <c r="A28" s="2" t="s">
        <v>23</v>
      </c>
      <c r="B28" s="2" t="s">
        <v>24</v>
      </c>
      <c r="C28" s="3">
        <v>1</v>
      </c>
      <c r="D28" s="2" t="s">
        <v>26</v>
      </c>
      <c r="E28" s="2" t="s">
        <v>3037</v>
      </c>
      <c r="F28" s="2" t="s">
        <v>2754</v>
      </c>
      <c r="G28" s="2" t="s">
        <v>3038</v>
      </c>
      <c r="H28" s="2" t="s">
        <v>818</v>
      </c>
      <c r="I28" s="2" t="s">
        <v>3039</v>
      </c>
      <c r="J28" s="2" t="s">
        <v>3040</v>
      </c>
      <c r="K28" s="2" t="s">
        <v>3040</v>
      </c>
      <c r="L28" s="2" t="s">
        <v>2987</v>
      </c>
      <c r="M28" s="2"/>
      <c r="N28" s="2" t="s">
        <v>34</v>
      </c>
      <c r="O28" s="4" t="s">
        <v>3041</v>
      </c>
    </row>
    <row r="29" spans="1:15" ht="15" hidden="1" customHeight="1" x14ac:dyDescent="0.35">
      <c r="A29" s="2" t="s">
        <v>23</v>
      </c>
      <c r="B29" s="2" t="s">
        <v>24</v>
      </c>
      <c r="C29" s="3">
        <v>1</v>
      </c>
      <c r="D29" s="2" t="s">
        <v>26</v>
      </c>
      <c r="E29" s="2" t="s">
        <v>3037</v>
      </c>
      <c r="F29" s="2" t="s">
        <v>2754</v>
      </c>
      <c r="G29" s="2"/>
      <c r="H29" s="2" t="s">
        <v>3042</v>
      </c>
      <c r="I29" s="2" t="s">
        <v>3039</v>
      </c>
      <c r="J29" s="2" t="s">
        <v>2400</v>
      </c>
      <c r="K29" s="2" t="s">
        <v>3040</v>
      </c>
      <c r="L29" s="2" t="s">
        <v>2987</v>
      </c>
      <c r="M29" s="2"/>
      <c r="N29" s="2" t="s">
        <v>34</v>
      </c>
      <c r="O29" s="4" t="s">
        <v>3041</v>
      </c>
    </row>
    <row r="30" spans="1:15" ht="15" hidden="1" customHeight="1" x14ac:dyDescent="0.35">
      <c r="A30" s="2" t="s">
        <v>23</v>
      </c>
      <c r="B30" s="2" t="s">
        <v>24</v>
      </c>
      <c r="C30" s="3">
        <v>1</v>
      </c>
      <c r="D30" s="2" t="s">
        <v>26</v>
      </c>
      <c r="E30" s="2" t="s">
        <v>3037</v>
      </c>
      <c r="F30" s="2" t="s">
        <v>2754</v>
      </c>
      <c r="G30" s="2" t="s">
        <v>3043</v>
      </c>
      <c r="H30" s="2" t="s">
        <v>2970</v>
      </c>
      <c r="I30" s="2" t="s">
        <v>3039</v>
      </c>
      <c r="J30" s="2" t="s">
        <v>3040</v>
      </c>
      <c r="K30" s="2" t="s">
        <v>3040</v>
      </c>
      <c r="L30" s="2" t="s">
        <v>2987</v>
      </c>
      <c r="M30" s="2"/>
      <c r="N30" s="2" t="s">
        <v>34</v>
      </c>
      <c r="O30" s="4" t="s">
        <v>3041</v>
      </c>
    </row>
    <row r="31" spans="1:15" ht="15" hidden="1" customHeight="1" x14ac:dyDescent="0.35">
      <c r="A31" s="2" t="s">
        <v>23</v>
      </c>
      <c r="B31" s="2" t="s">
        <v>24</v>
      </c>
      <c r="C31" s="3">
        <v>1</v>
      </c>
      <c r="D31" s="2" t="s">
        <v>26</v>
      </c>
      <c r="E31" s="2" t="s">
        <v>3044</v>
      </c>
      <c r="F31" s="2" t="s">
        <v>3045</v>
      </c>
      <c r="G31" s="2" t="s">
        <v>3046</v>
      </c>
      <c r="H31" s="2" t="s">
        <v>2979</v>
      </c>
      <c r="I31" s="2" t="s">
        <v>3047</v>
      </c>
      <c r="J31" s="2" t="s">
        <v>3048</v>
      </c>
      <c r="K31" s="2" t="s">
        <v>3048</v>
      </c>
      <c r="L31" s="2" t="s">
        <v>3049</v>
      </c>
      <c r="M31" s="2"/>
      <c r="N31" s="2" t="s">
        <v>3050</v>
      </c>
      <c r="O31" s="4" t="s">
        <v>3051</v>
      </c>
    </row>
    <row r="32" spans="1:15" ht="15" hidden="1" customHeight="1" x14ac:dyDescent="0.35">
      <c r="A32" s="2" t="s">
        <v>23</v>
      </c>
      <c r="B32" s="2" t="s">
        <v>24</v>
      </c>
      <c r="C32" s="3">
        <v>1</v>
      </c>
      <c r="D32" s="2" t="s">
        <v>26</v>
      </c>
      <c r="E32" s="2" t="s">
        <v>3044</v>
      </c>
      <c r="F32" s="2" t="s">
        <v>3045</v>
      </c>
      <c r="G32" s="2" t="s">
        <v>3052</v>
      </c>
      <c r="H32" s="2" t="s">
        <v>3053</v>
      </c>
      <c r="I32" s="2" t="s">
        <v>3047</v>
      </c>
      <c r="J32" s="2" t="s">
        <v>3048</v>
      </c>
      <c r="K32" s="2" t="s">
        <v>3048</v>
      </c>
      <c r="L32" s="2" t="s">
        <v>3049</v>
      </c>
      <c r="M32" s="2"/>
      <c r="N32" s="2" t="s">
        <v>3050</v>
      </c>
      <c r="O32" s="4" t="s">
        <v>3051</v>
      </c>
    </row>
    <row r="33" spans="1:15" ht="15" hidden="1" customHeight="1" x14ac:dyDescent="0.35">
      <c r="A33" s="2" t="s">
        <v>23</v>
      </c>
      <c r="B33" s="2" t="s">
        <v>24</v>
      </c>
      <c r="C33" s="3">
        <v>1</v>
      </c>
      <c r="D33" s="2" t="s">
        <v>26</v>
      </c>
      <c r="E33" s="2" t="s">
        <v>3054</v>
      </c>
      <c r="F33" s="2" t="s">
        <v>2754</v>
      </c>
      <c r="G33" s="2"/>
      <c r="H33" s="2" t="s">
        <v>3055</v>
      </c>
      <c r="I33" s="2" t="s">
        <v>3056</v>
      </c>
      <c r="J33" s="2" t="s">
        <v>678</v>
      </c>
      <c r="K33" s="2" t="s">
        <v>3057</v>
      </c>
      <c r="L33" s="2" t="s">
        <v>3058</v>
      </c>
      <c r="M33" s="2"/>
      <c r="N33" s="2" t="s">
        <v>201</v>
      </c>
      <c r="O33" s="4" t="s">
        <v>3059</v>
      </c>
    </row>
    <row r="34" spans="1:15" ht="15" hidden="1" customHeight="1" x14ac:dyDescent="0.35">
      <c r="A34" s="2" t="s">
        <v>23</v>
      </c>
      <c r="B34" s="2" t="s">
        <v>24</v>
      </c>
      <c r="C34" s="3">
        <v>1</v>
      </c>
      <c r="D34" s="2" t="s">
        <v>26</v>
      </c>
      <c r="E34" s="2" t="s">
        <v>3054</v>
      </c>
      <c r="F34" s="2" t="s">
        <v>2754</v>
      </c>
      <c r="G34" s="2" t="s">
        <v>3060</v>
      </c>
      <c r="H34" s="2" t="s">
        <v>2979</v>
      </c>
      <c r="I34" s="2" t="s">
        <v>3056</v>
      </c>
      <c r="J34" s="2" t="s">
        <v>3061</v>
      </c>
      <c r="K34" s="2" t="s">
        <v>3057</v>
      </c>
      <c r="L34" s="2" t="s">
        <v>3058</v>
      </c>
      <c r="M34" s="2"/>
      <c r="N34" s="2" t="s">
        <v>201</v>
      </c>
      <c r="O34" s="4" t="s">
        <v>3059</v>
      </c>
    </row>
    <row r="35" spans="1:15" ht="15" hidden="1" customHeight="1" x14ac:dyDescent="0.35">
      <c r="A35" s="2" t="s">
        <v>23</v>
      </c>
      <c r="B35" s="2" t="s">
        <v>24</v>
      </c>
      <c r="C35" s="3">
        <v>1</v>
      </c>
      <c r="D35" s="2" t="s">
        <v>26</v>
      </c>
      <c r="E35" s="2" t="s">
        <v>3054</v>
      </c>
      <c r="F35" s="2" t="s">
        <v>2754</v>
      </c>
      <c r="G35" s="2"/>
      <c r="H35" s="2" t="s">
        <v>2976</v>
      </c>
      <c r="I35" s="2" t="s">
        <v>3056</v>
      </c>
      <c r="J35" s="2" t="s">
        <v>678</v>
      </c>
      <c r="K35" s="2" t="s">
        <v>3057</v>
      </c>
      <c r="L35" s="2" t="s">
        <v>3058</v>
      </c>
      <c r="M35" s="2"/>
      <c r="N35" s="2" t="s">
        <v>201</v>
      </c>
      <c r="O35" s="4" t="s">
        <v>3059</v>
      </c>
    </row>
    <row r="36" spans="1:15" ht="15" hidden="1" customHeight="1" x14ac:dyDescent="0.35">
      <c r="A36" s="2" t="s">
        <v>23</v>
      </c>
      <c r="B36" s="2" t="s">
        <v>24</v>
      </c>
      <c r="C36" s="3">
        <v>1</v>
      </c>
      <c r="D36" s="2" t="s">
        <v>26</v>
      </c>
      <c r="E36" s="2" t="s">
        <v>3054</v>
      </c>
      <c r="F36" s="2" t="s">
        <v>2754</v>
      </c>
      <c r="G36" s="2"/>
      <c r="H36" s="2" t="s">
        <v>2970</v>
      </c>
      <c r="I36" s="2" t="s">
        <v>3056</v>
      </c>
      <c r="J36" s="2" t="s">
        <v>3056</v>
      </c>
      <c r="K36" s="2" t="s">
        <v>3057</v>
      </c>
      <c r="L36" s="2" t="s">
        <v>3058</v>
      </c>
      <c r="M36" s="2"/>
      <c r="N36" s="2" t="s">
        <v>201</v>
      </c>
      <c r="O36" s="4" t="s">
        <v>3059</v>
      </c>
    </row>
    <row r="37" spans="1:15" ht="15" hidden="1" customHeight="1" x14ac:dyDescent="0.35">
      <c r="A37" s="2" t="s">
        <v>23</v>
      </c>
      <c r="B37" s="2" t="s">
        <v>24</v>
      </c>
      <c r="C37" s="3">
        <v>1</v>
      </c>
      <c r="D37" s="2" t="s">
        <v>26</v>
      </c>
      <c r="E37" s="2" t="s">
        <v>3054</v>
      </c>
      <c r="F37" s="2" t="s">
        <v>2754</v>
      </c>
      <c r="G37" s="2" t="s">
        <v>3062</v>
      </c>
      <c r="H37" s="2" t="s">
        <v>2970</v>
      </c>
      <c r="I37" s="2" t="s">
        <v>3056</v>
      </c>
      <c r="J37" s="2" t="s">
        <v>3061</v>
      </c>
      <c r="K37" s="2" t="s">
        <v>3057</v>
      </c>
      <c r="L37" s="2" t="s">
        <v>3058</v>
      </c>
      <c r="M37" s="2"/>
      <c r="N37" s="2" t="s">
        <v>201</v>
      </c>
      <c r="O37" s="4" t="s">
        <v>3059</v>
      </c>
    </row>
    <row r="38" spans="1:15" ht="15" hidden="1" customHeight="1" x14ac:dyDescent="0.35">
      <c r="A38" s="2" t="s">
        <v>23</v>
      </c>
      <c r="B38" s="2" t="s">
        <v>24</v>
      </c>
      <c r="C38" s="3">
        <v>1</v>
      </c>
      <c r="D38" s="2" t="s">
        <v>26</v>
      </c>
      <c r="E38" s="2" t="s">
        <v>3054</v>
      </c>
      <c r="F38" s="2" t="s">
        <v>2754</v>
      </c>
      <c r="G38" s="2" t="s">
        <v>3063</v>
      </c>
      <c r="H38" s="2" t="s">
        <v>2979</v>
      </c>
      <c r="I38" s="2" t="s">
        <v>3056</v>
      </c>
      <c r="J38" s="2" t="s">
        <v>3057</v>
      </c>
      <c r="K38" s="2" t="s">
        <v>3057</v>
      </c>
      <c r="L38" s="2" t="s">
        <v>3058</v>
      </c>
      <c r="M38" s="2"/>
      <c r="N38" s="2" t="s">
        <v>201</v>
      </c>
      <c r="O38" s="4" t="s">
        <v>3059</v>
      </c>
    </row>
    <row r="39" spans="1:15" ht="15" hidden="1" customHeight="1" x14ac:dyDescent="0.35">
      <c r="A39" s="2" t="s">
        <v>23</v>
      </c>
      <c r="B39" s="2" t="s">
        <v>24</v>
      </c>
      <c r="C39" s="3">
        <v>1</v>
      </c>
      <c r="D39" s="2" t="s">
        <v>26</v>
      </c>
      <c r="E39" s="2" t="s">
        <v>3054</v>
      </c>
      <c r="F39" s="2" t="s">
        <v>2754</v>
      </c>
      <c r="G39" s="2" t="s">
        <v>3064</v>
      </c>
      <c r="H39" s="2" t="s">
        <v>2970</v>
      </c>
      <c r="I39" s="2" t="s">
        <v>3056</v>
      </c>
      <c r="J39" s="2" t="s">
        <v>3057</v>
      </c>
      <c r="K39" s="2" t="s">
        <v>3057</v>
      </c>
      <c r="L39" s="2" t="s">
        <v>3058</v>
      </c>
      <c r="M39" s="2"/>
      <c r="N39" s="2" t="s">
        <v>201</v>
      </c>
      <c r="O39" s="4" t="s">
        <v>3059</v>
      </c>
    </row>
    <row r="40" spans="1:15" ht="15" hidden="1" customHeight="1" x14ac:dyDescent="0.35">
      <c r="A40" s="2" t="s">
        <v>23</v>
      </c>
      <c r="B40" s="2" t="s">
        <v>24</v>
      </c>
      <c r="C40" s="3">
        <v>1</v>
      </c>
      <c r="D40" s="2" t="s">
        <v>26</v>
      </c>
      <c r="E40" s="2" t="s">
        <v>3054</v>
      </c>
      <c r="F40" s="2" t="s">
        <v>2754</v>
      </c>
      <c r="G40" s="2" t="s">
        <v>3065</v>
      </c>
      <c r="H40" s="2" t="s">
        <v>2970</v>
      </c>
      <c r="I40" s="2" t="s">
        <v>3056</v>
      </c>
      <c r="J40" s="2" t="s">
        <v>3057</v>
      </c>
      <c r="K40" s="2" t="s">
        <v>3057</v>
      </c>
      <c r="L40" s="2" t="s">
        <v>3058</v>
      </c>
      <c r="M40" s="2"/>
      <c r="N40" s="2" t="s">
        <v>201</v>
      </c>
      <c r="O40" s="4" t="s">
        <v>3059</v>
      </c>
    </row>
    <row r="41" spans="1:15" ht="15" hidden="1" customHeight="1" x14ac:dyDescent="0.35">
      <c r="A41" s="2" t="s">
        <v>23</v>
      </c>
      <c r="B41" s="2" t="s">
        <v>24</v>
      </c>
      <c r="C41" s="3">
        <v>1</v>
      </c>
      <c r="D41" s="2" t="s">
        <v>26</v>
      </c>
      <c r="E41" s="2" t="s">
        <v>3054</v>
      </c>
      <c r="F41" s="2" t="s">
        <v>2754</v>
      </c>
      <c r="G41" s="2"/>
      <c r="H41" s="2" t="s">
        <v>3066</v>
      </c>
      <c r="I41" s="2" t="s">
        <v>3056</v>
      </c>
      <c r="J41" s="2" t="s">
        <v>678</v>
      </c>
      <c r="K41" s="2" t="s">
        <v>3057</v>
      </c>
      <c r="L41" s="2" t="s">
        <v>3058</v>
      </c>
      <c r="M41" s="2"/>
      <c r="N41" s="2" t="s">
        <v>201</v>
      </c>
      <c r="O41" s="4" t="s">
        <v>3059</v>
      </c>
    </row>
    <row r="42" spans="1:15" ht="15" hidden="1" customHeight="1" x14ac:dyDescent="0.35">
      <c r="A42" s="2" t="s">
        <v>23</v>
      </c>
      <c r="B42" s="2" t="s">
        <v>24</v>
      </c>
      <c r="C42" s="3">
        <v>1</v>
      </c>
      <c r="D42" s="2" t="s">
        <v>26</v>
      </c>
      <c r="E42" s="2" t="s">
        <v>3067</v>
      </c>
      <c r="F42" s="2" t="s">
        <v>3068</v>
      </c>
      <c r="G42" s="2" t="s">
        <v>3069</v>
      </c>
      <c r="H42" s="2" t="s">
        <v>2979</v>
      </c>
      <c r="I42" s="2" t="s">
        <v>3070</v>
      </c>
      <c r="J42" s="2" t="s">
        <v>3071</v>
      </c>
      <c r="K42" s="2" t="s">
        <v>3072</v>
      </c>
      <c r="L42" s="2" t="s">
        <v>3073</v>
      </c>
      <c r="M42" s="2"/>
      <c r="N42" s="2" t="s">
        <v>3074</v>
      </c>
      <c r="O42" s="4" t="s">
        <v>3075</v>
      </c>
    </row>
    <row r="43" spans="1:15" ht="15" hidden="1" customHeight="1" x14ac:dyDescent="0.35">
      <c r="A43" s="2" t="s">
        <v>23</v>
      </c>
      <c r="B43" s="2" t="s">
        <v>24</v>
      </c>
      <c r="C43" s="3">
        <v>1</v>
      </c>
      <c r="D43" s="2" t="s">
        <v>26</v>
      </c>
      <c r="E43" s="2" t="s">
        <v>3076</v>
      </c>
      <c r="F43" s="2" t="s">
        <v>2754</v>
      </c>
      <c r="G43" s="2" t="s">
        <v>3077</v>
      </c>
      <c r="H43" s="2" t="s">
        <v>2979</v>
      </c>
      <c r="I43" s="2" t="s">
        <v>3078</v>
      </c>
      <c r="J43" s="2" t="s">
        <v>3079</v>
      </c>
      <c r="K43" s="2" t="s">
        <v>3079</v>
      </c>
      <c r="L43" s="2" t="s">
        <v>2987</v>
      </c>
      <c r="M43" s="2"/>
      <c r="N43" s="2" t="s">
        <v>34</v>
      </c>
      <c r="O43" s="4" t="s">
        <v>3080</v>
      </c>
    </row>
    <row r="44" spans="1:15" ht="15" hidden="1" customHeight="1" x14ac:dyDescent="0.35">
      <c r="A44" s="2" t="s">
        <v>23</v>
      </c>
      <c r="B44" s="2" t="s">
        <v>24</v>
      </c>
      <c r="C44" s="3">
        <v>1</v>
      </c>
      <c r="D44" s="2" t="s">
        <v>26</v>
      </c>
      <c r="E44" s="2" t="s">
        <v>3076</v>
      </c>
      <c r="F44" s="2" t="s">
        <v>2754</v>
      </c>
      <c r="G44" s="2"/>
      <c r="H44" s="2" t="s">
        <v>2970</v>
      </c>
      <c r="I44" s="2" t="s">
        <v>3078</v>
      </c>
      <c r="J44" s="2" t="s">
        <v>3078</v>
      </c>
      <c r="K44" s="2" t="s">
        <v>3079</v>
      </c>
      <c r="L44" s="2" t="s">
        <v>2987</v>
      </c>
      <c r="M44" s="2"/>
      <c r="N44" s="2" t="s">
        <v>34</v>
      </c>
      <c r="O44" s="4" t="s">
        <v>3080</v>
      </c>
    </row>
    <row r="45" spans="1:15" ht="15" hidden="1" customHeight="1" x14ac:dyDescent="0.35">
      <c r="A45" s="2" t="s">
        <v>23</v>
      </c>
      <c r="B45" s="2" t="s">
        <v>24</v>
      </c>
      <c r="C45" s="3">
        <v>1</v>
      </c>
      <c r="D45" s="2" t="s">
        <v>26</v>
      </c>
      <c r="E45" s="2" t="s">
        <v>3076</v>
      </c>
      <c r="F45" s="2" t="s">
        <v>2754</v>
      </c>
      <c r="G45" s="2"/>
      <c r="H45" s="2" t="s">
        <v>3081</v>
      </c>
      <c r="I45" s="2" t="s">
        <v>3078</v>
      </c>
      <c r="J45" s="2" t="s">
        <v>2504</v>
      </c>
      <c r="K45" s="2" t="s">
        <v>3079</v>
      </c>
      <c r="L45" s="2" t="s">
        <v>2987</v>
      </c>
      <c r="M45" s="2"/>
      <c r="N45" s="2" t="s">
        <v>34</v>
      </c>
      <c r="O45" s="4" t="s">
        <v>3080</v>
      </c>
    </row>
    <row r="46" spans="1:15" ht="15" hidden="1" customHeight="1" x14ac:dyDescent="0.35">
      <c r="A46" s="2" t="s">
        <v>23</v>
      </c>
      <c r="B46" s="2" t="s">
        <v>24</v>
      </c>
      <c r="C46" s="3">
        <v>1</v>
      </c>
      <c r="D46" s="2" t="s">
        <v>26</v>
      </c>
      <c r="E46" s="2" t="s">
        <v>3076</v>
      </c>
      <c r="F46" s="2" t="s">
        <v>2754</v>
      </c>
      <c r="G46" s="2" t="s">
        <v>3082</v>
      </c>
      <c r="H46" s="2" t="s">
        <v>2970</v>
      </c>
      <c r="I46" s="2" t="s">
        <v>3078</v>
      </c>
      <c r="J46" s="2" t="s">
        <v>3079</v>
      </c>
      <c r="K46" s="2" t="s">
        <v>3079</v>
      </c>
      <c r="L46" s="2" t="s">
        <v>2987</v>
      </c>
      <c r="M46" s="2"/>
      <c r="N46" s="2" t="s">
        <v>34</v>
      </c>
      <c r="O46" s="4" t="s">
        <v>3080</v>
      </c>
    </row>
    <row r="47" spans="1:15" ht="15" hidden="1" customHeight="1" x14ac:dyDescent="0.35">
      <c r="A47" s="2" t="s">
        <v>23</v>
      </c>
      <c r="B47" s="2" t="s">
        <v>24</v>
      </c>
      <c r="C47" s="3">
        <v>1</v>
      </c>
      <c r="D47" s="2" t="s">
        <v>26</v>
      </c>
      <c r="E47" s="2" t="s">
        <v>3083</v>
      </c>
      <c r="F47" s="2" t="s">
        <v>2754</v>
      </c>
      <c r="G47" s="2"/>
      <c r="H47" s="2" t="s">
        <v>3066</v>
      </c>
      <c r="I47" s="2" t="s">
        <v>3084</v>
      </c>
      <c r="J47" s="2" t="s">
        <v>3085</v>
      </c>
      <c r="K47" s="2" t="s">
        <v>3086</v>
      </c>
      <c r="L47" s="2" t="s">
        <v>136</v>
      </c>
      <c r="M47" s="2"/>
      <c r="N47" s="2" t="s">
        <v>34</v>
      </c>
      <c r="O47" s="4" t="s">
        <v>3087</v>
      </c>
    </row>
    <row r="48" spans="1:15" ht="15" customHeight="1" x14ac:dyDescent="0.35">
      <c r="A48" s="2" t="s">
        <v>23</v>
      </c>
      <c r="B48" s="2" t="s">
        <v>24</v>
      </c>
      <c r="C48" s="3">
        <v>1</v>
      </c>
      <c r="D48" s="2" t="s">
        <v>26</v>
      </c>
      <c r="E48" s="2" t="s">
        <v>3083</v>
      </c>
      <c r="F48" s="2" t="s">
        <v>2754</v>
      </c>
      <c r="G48" s="2"/>
      <c r="H48" s="2" t="s">
        <v>19685</v>
      </c>
      <c r="I48" s="2" t="s">
        <v>3084</v>
      </c>
      <c r="J48" s="2" t="s">
        <v>3085</v>
      </c>
      <c r="K48" s="2" t="s">
        <v>3086</v>
      </c>
      <c r="L48" s="2" t="s">
        <v>136</v>
      </c>
      <c r="M48" s="2"/>
      <c r="N48" s="2" t="s">
        <v>34</v>
      </c>
      <c r="O48" s="4" t="s">
        <v>3087</v>
      </c>
    </row>
    <row r="49" spans="1:15" ht="15" hidden="1" customHeight="1" x14ac:dyDescent="0.35">
      <c r="A49" s="2" t="s">
        <v>23</v>
      </c>
      <c r="B49" s="2" t="s">
        <v>24</v>
      </c>
      <c r="C49" s="3">
        <v>1</v>
      </c>
      <c r="D49" s="2" t="s">
        <v>26</v>
      </c>
      <c r="E49" s="2" t="s">
        <v>3083</v>
      </c>
      <c r="F49" s="2" t="s">
        <v>2754</v>
      </c>
      <c r="G49" s="2" t="s">
        <v>3088</v>
      </c>
      <c r="H49" s="2" t="s">
        <v>2979</v>
      </c>
      <c r="I49" s="2" t="s">
        <v>3084</v>
      </c>
      <c r="J49" s="2" t="s">
        <v>3086</v>
      </c>
      <c r="K49" s="2" t="s">
        <v>3086</v>
      </c>
      <c r="L49" s="2" t="s">
        <v>136</v>
      </c>
      <c r="M49" s="2"/>
      <c r="N49" s="2" t="s">
        <v>34</v>
      </c>
      <c r="O49" s="4" t="s">
        <v>3087</v>
      </c>
    </row>
    <row r="50" spans="1:15" ht="15" hidden="1" customHeight="1" x14ac:dyDescent="0.35">
      <c r="A50" s="2" t="s">
        <v>23</v>
      </c>
      <c r="B50" s="2" t="s">
        <v>24</v>
      </c>
      <c r="C50" s="3">
        <v>1</v>
      </c>
      <c r="D50" s="2" t="s">
        <v>26</v>
      </c>
      <c r="E50" s="2" t="s">
        <v>3083</v>
      </c>
      <c r="F50" s="2" t="s">
        <v>2754</v>
      </c>
      <c r="G50" s="2" t="s">
        <v>3089</v>
      </c>
      <c r="H50" s="2" t="s">
        <v>2970</v>
      </c>
      <c r="I50" s="2" t="s">
        <v>3084</v>
      </c>
      <c r="J50" s="2" t="s">
        <v>3084</v>
      </c>
      <c r="K50" s="2" t="s">
        <v>3086</v>
      </c>
      <c r="L50" s="2" t="s">
        <v>136</v>
      </c>
      <c r="M50" s="2"/>
      <c r="N50" s="2" t="s">
        <v>34</v>
      </c>
      <c r="O50" s="4" t="s">
        <v>3087</v>
      </c>
    </row>
    <row r="51" spans="1:15" ht="15" hidden="1" customHeight="1" x14ac:dyDescent="0.35">
      <c r="A51" s="2" t="s">
        <v>23</v>
      </c>
      <c r="B51" s="2" t="s">
        <v>24</v>
      </c>
      <c r="C51" s="3">
        <v>1</v>
      </c>
      <c r="D51" s="2" t="s">
        <v>26</v>
      </c>
      <c r="E51" s="2" t="s">
        <v>3083</v>
      </c>
      <c r="F51" s="2" t="s">
        <v>2754</v>
      </c>
      <c r="G51" s="2" t="s">
        <v>3090</v>
      </c>
      <c r="H51" s="2" t="s">
        <v>2979</v>
      </c>
      <c r="I51" s="2" t="s">
        <v>3084</v>
      </c>
      <c r="J51" s="2" t="s">
        <v>3086</v>
      </c>
      <c r="K51" s="2" t="s">
        <v>3086</v>
      </c>
      <c r="L51" s="2" t="s">
        <v>136</v>
      </c>
      <c r="M51" s="2"/>
      <c r="N51" s="2" t="s">
        <v>34</v>
      </c>
      <c r="O51" s="4" t="s">
        <v>3087</v>
      </c>
    </row>
    <row r="52" spans="1:15" ht="15" hidden="1" customHeight="1" x14ac:dyDescent="0.35">
      <c r="A52" s="2" t="s">
        <v>23</v>
      </c>
      <c r="B52" s="2" t="s">
        <v>24</v>
      </c>
      <c r="C52" s="3">
        <v>1</v>
      </c>
      <c r="D52" s="2" t="s">
        <v>26</v>
      </c>
      <c r="E52" s="2" t="s">
        <v>3083</v>
      </c>
      <c r="F52" s="2" t="s">
        <v>2754</v>
      </c>
      <c r="G52" s="2" t="s">
        <v>3091</v>
      </c>
      <c r="H52" s="2" t="s">
        <v>2979</v>
      </c>
      <c r="I52" s="2" t="s">
        <v>3084</v>
      </c>
      <c r="J52" s="2" t="s">
        <v>3086</v>
      </c>
      <c r="K52" s="2" t="s">
        <v>3086</v>
      </c>
      <c r="L52" s="2" t="s">
        <v>136</v>
      </c>
      <c r="M52" s="2"/>
      <c r="N52" s="2" t="s">
        <v>34</v>
      </c>
      <c r="O52" s="4" t="s">
        <v>3087</v>
      </c>
    </row>
    <row r="53" spans="1:15" ht="15" hidden="1" customHeight="1" x14ac:dyDescent="0.35">
      <c r="A53" s="2" t="s">
        <v>23</v>
      </c>
      <c r="B53" s="2" t="s">
        <v>24</v>
      </c>
      <c r="C53" s="3">
        <v>1</v>
      </c>
      <c r="D53" s="2" t="s">
        <v>26</v>
      </c>
      <c r="E53" s="2" t="s">
        <v>3083</v>
      </c>
      <c r="F53" s="2" t="s">
        <v>2754</v>
      </c>
      <c r="G53" s="2" t="s">
        <v>3092</v>
      </c>
      <c r="H53" s="2" t="s">
        <v>2979</v>
      </c>
      <c r="I53" s="2" t="s">
        <v>3084</v>
      </c>
      <c r="J53" s="2" t="s">
        <v>3086</v>
      </c>
      <c r="K53" s="2" t="s">
        <v>3086</v>
      </c>
      <c r="L53" s="2" t="s">
        <v>136</v>
      </c>
      <c r="M53" s="2"/>
      <c r="N53" s="2" t="s">
        <v>34</v>
      </c>
      <c r="O53" s="4" t="s">
        <v>3087</v>
      </c>
    </row>
    <row r="54" spans="1:15" ht="15" hidden="1" customHeight="1" x14ac:dyDescent="0.35">
      <c r="A54" s="2" t="s">
        <v>23</v>
      </c>
      <c r="B54" s="2" t="s">
        <v>24</v>
      </c>
      <c r="C54" s="3">
        <v>1</v>
      </c>
      <c r="D54" s="2" t="s">
        <v>26</v>
      </c>
      <c r="E54" s="2" t="s">
        <v>3093</v>
      </c>
      <c r="F54" s="2" t="s">
        <v>2754</v>
      </c>
      <c r="G54" s="2"/>
      <c r="H54" s="2" t="s">
        <v>2976</v>
      </c>
      <c r="I54" s="2" t="s">
        <v>3094</v>
      </c>
      <c r="J54" s="2" t="s">
        <v>1870</v>
      </c>
      <c r="K54" s="2" t="s">
        <v>3095</v>
      </c>
      <c r="L54" s="2" t="s">
        <v>50</v>
      </c>
      <c r="M54" s="2"/>
      <c r="N54" s="2" t="s">
        <v>34</v>
      </c>
      <c r="O54" s="4" t="s">
        <v>3096</v>
      </c>
    </row>
    <row r="55" spans="1:15" ht="15" hidden="1" customHeight="1" x14ac:dyDescent="0.35">
      <c r="A55" s="2" t="s">
        <v>23</v>
      </c>
      <c r="B55" s="2" t="s">
        <v>24</v>
      </c>
      <c r="C55" s="3">
        <v>1</v>
      </c>
      <c r="D55" s="2" t="s">
        <v>26</v>
      </c>
      <c r="E55" s="2" t="s">
        <v>3093</v>
      </c>
      <c r="F55" s="2" t="s">
        <v>2754</v>
      </c>
      <c r="G55" s="2" t="s">
        <v>3062</v>
      </c>
      <c r="H55" s="2" t="s">
        <v>2970</v>
      </c>
      <c r="I55" s="2" t="s">
        <v>3094</v>
      </c>
      <c r="J55" s="2" t="s">
        <v>3097</v>
      </c>
      <c r="K55" s="2" t="s">
        <v>3095</v>
      </c>
      <c r="L55" s="2" t="s">
        <v>50</v>
      </c>
      <c r="M55" s="2"/>
      <c r="N55" s="2" t="s">
        <v>34</v>
      </c>
      <c r="O55" s="4" t="s">
        <v>3096</v>
      </c>
    </row>
    <row r="56" spans="1:15" ht="15" hidden="1" customHeight="1" x14ac:dyDescent="0.35">
      <c r="A56" s="2" t="s">
        <v>23</v>
      </c>
      <c r="B56" s="2" t="s">
        <v>24</v>
      </c>
      <c r="C56" s="3">
        <v>1</v>
      </c>
      <c r="D56" s="2" t="s">
        <v>26</v>
      </c>
      <c r="E56" s="2" t="s">
        <v>3093</v>
      </c>
      <c r="F56" s="2" t="s">
        <v>2754</v>
      </c>
      <c r="G56" s="2" t="s">
        <v>3098</v>
      </c>
      <c r="H56" s="2" t="s">
        <v>2979</v>
      </c>
      <c r="I56" s="2" t="s">
        <v>3094</v>
      </c>
      <c r="J56" s="2" t="s">
        <v>3094</v>
      </c>
      <c r="K56" s="2" t="s">
        <v>3095</v>
      </c>
      <c r="L56" s="2" t="s">
        <v>50</v>
      </c>
      <c r="M56" s="2"/>
      <c r="N56" s="2" t="s">
        <v>34</v>
      </c>
      <c r="O56" s="4" t="s">
        <v>3096</v>
      </c>
    </row>
    <row r="57" spans="1:15" ht="15" hidden="1" customHeight="1" x14ac:dyDescent="0.35">
      <c r="A57" s="2" t="s">
        <v>23</v>
      </c>
      <c r="B57" s="2" t="s">
        <v>24</v>
      </c>
      <c r="C57" s="3">
        <v>1</v>
      </c>
      <c r="D57" s="2" t="s">
        <v>26</v>
      </c>
      <c r="E57" s="2" t="s">
        <v>3093</v>
      </c>
      <c r="F57" s="2" t="s">
        <v>2754</v>
      </c>
      <c r="G57" s="2"/>
      <c r="H57" s="2" t="s">
        <v>3066</v>
      </c>
      <c r="I57" s="2" t="s">
        <v>3094</v>
      </c>
      <c r="J57" s="2" t="s">
        <v>1870</v>
      </c>
      <c r="K57" s="2" t="s">
        <v>3095</v>
      </c>
      <c r="L57" s="2" t="s">
        <v>50</v>
      </c>
      <c r="M57" s="2"/>
      <c r="N57" s="2" t="s">
        <v>34</v>
      </c>
      <c r="O57" s="4" t="s">
        <v>3096</v>
      </c>
    </row>
    <row r="58" spans="1:15" ht="15" hidden="1" customHeight="1" x14ac:dyDescent="0.35">
      <c r="A58" s="2" t="s">
        <v>23</v>
      </c>
      <c r="B58" s="2" t="s">
        <v>24</v>
      </c>
      <c r="C58" s="3">
        <v>1</v>
      </c>
      <c r="D58" s="2" t="s">
        <v>26</v>
      </c>
      <c r="E58" s="2" t="s">
        <v>3099</v>
      </c>
      <c r="F58" s="2" t="s">
        <v>2754</v>
      </c>
      <c r="G58" s="2" t="s">
        <v>3100</v>
      </c>
      <c r="H58" s="2" t="s">
        <v>2979</v>
      </c>
      <c r="I58" s="2" t="s">
        <v>3101</v>
      </c>
      <c r="J58" s="2" t="s">
        <v>3101</v>
      </c>
      <c r="K58" s="2" t="s">
        <v>3102</v>
      </c>
      <c r="L58" s="2" t="s">
        <v>50</v>
      </c>
      <c r="M58" s="2"/>
      <c r="N58" s="2" t="s">
        <v>34</v>
      </c>
      <c r="O58" s="4" t="s">
        <v>3103</v>
      </c>
    </row>
    <row r="59" spans="1:15" ht="15" hidden="1" customHeight="1" x14ac:dyDescent="0.35">
      <c r="A59" s="2" t="s">
        <v>23</v>
      </c>
      <c r="B59" s="2" t="s">
        <v>24</v>
      </c>
      <c r="C59" s="3">
        <v>1</v>
      </c>
      <c r="D59" s="2" t="s">
        <v>26</v>
      </c>
      <c r="E59" s="2" t="s">
        <v>3099</v>
      </c>
      <c r="F59" s="2" t="s">
        <v>2754</v>
      </c>
      <c r="G59" s="2" t="s">
        <v>3062</v>
      </c>
      <c r="H59" s="2" t="s">
        <v>2970</v>
      </c>
      <c r="I59" s="2" t="s">
        <v>3101</v>
      </c>
      <c r="J59" s="2" t="s">
        <v>3101</v>
      </c>
      <c r="K59" s="2" t="s">
        <v>3102</v>
      </c>
      <c r="L59" s="2" t="s">
        <v>50</v>
      </c>
      <c r="M59" s="2"/>
      <c r="N59" s="2" t="s">
        <v>34</v>
      </c>
      <c r="O59" s="4" t="s">
        <v>3103</v>
      </c>
    </row>
    <row r="60" spans="1:15" ht="15" hidden="1" customHeight="1" x14ac:dyDescent="0.35">
      <c r="A60" s="2" t="s">
        <v>23</v>
      </c>
      <c r="B60" s="2" t="s">
        <v>24</v>
      </c>
      <c r="C60" s="3">
        <v>1</v>
      </c>
      <c r="D60" s="2" t="s">
        <v>26</v>
      </c>
      <c r="E60" s="2" t="s">
        <v>3104</v>
      </c>
      <c r="F60" s="2" t="s">
        <v>2754</v>
      </c>
      <c r="G60" s="2" t="s">
        <v>3062</v>
      </c>
      <c r="H60" s="2" t="s">
        <v>2970</v>
      </c>
      <c r="I60" s="2" t="s">
        <v>3105</v>
      </c>
      <c r="J60" s="2" t="s">
        <v>3106</v>
      </c>
      <c r="K60" s="2" t="s">
        <v>714</v>
      </c>
      <c r="L60" s="2" t="s">
        <v>2987</v>
      </c>
      <c r="M60" s="2"/>
      <c r="N60" s="2" t="s">
        <v>34</v>
      </c>
      <c r="O60" s="4" t="s">
        <v>3107</v>
      </c>
    </row>
    <row r="61" spans="1:15" ht="15" hidden="1" customHeight="1" x14ac:dyDescent="0.35">
      <c r="A61" s="2" t="s">
        <v>23</v>
      </c>
      <c r="B61" s="2" t="s">
        <v>24</v>
      </c>
      <c r="C61" s="3">
        <v>1</v>
      </c>
      <c r="D61" s="2" t="s">
        <v>26</v>
      </c>
      <c r="E61" s="2" t="s">
        <v>3104</v>
      </c>
      <c r="F61" s="2" t="s">
        <v>2754</v>
      </c>
      <c r="G61" s="2" t="s">
        <v>3108</v>
      </c>
      <c r="H61" s="2" t="s">
        <v>2979</v>
      </c>
      <c r="I61" s="2" t="s">
        <v>3105</v>
      </c>
      <c r="J61" s="2" t="s">
        <v>3106</v>
      </c>
      <c r="K61" s="2" t="s">
        <v>714</v>
      </c>
      <c r="L61" s="2" t="s">
        <v>2987</v>
      </c>
      <c r="M61" s="2"/>
      <c r="N61" s="2" t="s">
        <v>34</v>
      </c>
      <c r="O61" s="4" t="s">
        <v>3107</v>
      </c>
    </row>
    <row r="62" spans="1:15" ht="15" hidden="1" customHeight="1" x14ac:dyDescent="0.35">
      <c r="A62" s="2" t="s">
        <v>23</v>
      </c>
      <c r="B62" s="2" t="s">
        <v>24</v>
      </c>
      <c r="C62" s="3">
        <v>1</v>
      </c>
      <c r="D62" s="2" t="s">
        <v>26</v>
      </c>
      <c r="E62" s="2" t="s">
        <v>3104</v>
      </c>
      <c r="F62" s="2" t="s">
        <v>2754</v>
      </c>
      <c r="G62" s="2" t="s">
        <v>3109</v>
      </c>
      <c r="H62" s="2" t="s">
        <v>2979</v>
      </c>
      <c r="I62" s="2" t="s">
        <v>3105</v>
      </c>
      <c r="J62" s="2" t="s">
        <v>3106</v>
      </c>
      <c r="K62" s="2" t="s">
        <v>714</v>
      </c>
      <c r="L62" s="2" t="s">
        <v>2987</v>
      </c>
      <c r="M62" s="2"/>
      <c r="N62" s="2" t="s">
        <v>34</v>
      </c>
      <c r="O62" s="4" t="s">
        <v>3107</v>
      </c>
    </row>
    <row r="63" spans="1:15" ht="15" hidden="1" customHeight="1" x14ac:dyDescent="0.35">
      <c r="A63" s="2" t="s">
        <v>23</v>
      </c>
      <c r="B63" s="2" t="s">
        <v>24</v>
      </c>
      <c r="C63" s="3">
        <v>1</v>
      </c>
      <c r="D63" s="2" t="s">
        <v>26</v>
      </c>
      <c r="E63" s="2" t="s">
        <v>3104</v>
      </c>
      <c r="F63" s="2" t="s">
        <v>2754</v>
      </c>
      <c r="G63" s="2" t="s">
        <v>3110</v>
      </c>
      <c r="H63" s="2" t="s">
        <v>2979</v>
      </c>
      <c r="I63" s="2" t="s">
        <v>3105</v>
      </c>
      <c r="J63" s="2" t="s">
        <v>3106</v>
      </c>
      <c r="K63" s="2" t="s">
        <v>714</v>
      </c>
      <c r="L63" s="2" t="s">
        <v>2987</v>
      </c>
      <c r="M63" s="2"/>
      <c r="N63" s="2" t="s">
        <v>34</v>
      </c>
      <c r="O63" s="4" t="s">
        <v>3107</v>
      </c>
    </row>
    <row r="64" spans="1:15" ht="15" hidden="1" customHeight="1" x14ac:dyDescent="0.35">
      <c r="A64" s="2" t="s">
        <v>23</v>
      </c>
      <c r="B64" s="2" t="s">
        <v>24</v>
      </c>
      <c r="C64" s="3">
        <v>1</v>
      </c>
      <c r="D64" s="2" t="s">
        <v>26</v>
      </c>
      <c r="E64" s="2" t="s">
        <v>3104</v>
      </c>
      <c r="F64" s="2" t="s">
        <v>2754</v>
      </c>
      <c r="G64" s="2" t="s">
        <v>3111</v>
      </c>
      <c r="H64" s="2" t="s">
        <v>2979</v>
      </c>
      <c r="I64" s="2" t="s">
        <v>3105</v>
      </c>
      <c r="J64" s="2" t="s">
        <v>3106</v>
      </c>
      <c r="K64" s="2" t="s">
        <v>714</v>
      </c>
      <c r="L64" s="2" t="s">
        <v>2987</v>
      </c>
      <c r="M64" s="2"/>
      <c r="N64" s="2" t="s">
        <v>34</v>
      </c>
      <c r="O64" s="4" t="s">
        <v>3107</v>
      </c>
    </row>
    <row r="65" spans="1:15" ht="15" hidden="1" customHeight="1" x14ac:dyDescent="0.35">
      <c r="A65" s="2" t="s">
        <v>23</v>
      </c>
      <c r="B65" s="2" t="s">
        <v>24</v>
      </c>
      <c r="C65" s="3">
        <v>1</v>
      </c>
      <c r="D65" s="2" t="s">
        <v>26</v>
      </c>
      <c r="E65" s="2" t="s">
        <v>3104</v>
      </c>
      <c r="F65" s="2" t="s">
        <v>2754</v>
      </c>
      <c r="G65" s="2" t="s">
        <v>3112</v>
      </c>
      <c r="H65" s="2" t="s">
        <v>2979</v>
      </c>
      <c r="I65" s="2" t="s">
        <v>3105</v>
      </c>
      <c r="J65" s="2" t="s">
        <v>3106</v>
      </c>
      <c r="K65" s="2" t="s">
        <v>714</v>
      </c>
      <c r="L65" s="2" t="s">
        <v>2987</v>
      </c>
      <c r="M65" s="2"/>
      <c r="N65" s="2" t="s">
        <v>34</v>
      </c>
      <c r="O65" s="4" t="s">
        <v>3107</v>
      </c>
    </row>
    <row r="66" spans="1:15" ht="15" hidden="1" customHeight="1" x14ac:dyDescent="0.35">
      <c r="A66" s="2" t="s">
        <v>23</v>
      </c>
      <c r="B66" s="2" t="s">
        <v>24</v>
      </c>
      <c r="C66" s="3">
        <v>1</v>
      </c>
      <c r="D66" s="2" t="s">
        <v>26</v>
      </c>
      <c r="E66" s="2" t="s">
        <v>3104</v>
      </c>
      <c r="F66" s="2" t="s">
        <v>2754</v>
      </c>
      <c r="G66" s="2" t="s">
        <v>3113</v>
      </c>
      <c r="H66" s="2" t="s">
        <v>2979</v>
      </c>
      <c r="I66" s="2" t="s">
        <v>3105</v>
      </c>
      <c r="J66" s="2" t="s">
        <v>3105</v>
      </c>
      <c r="K66" s="2" t="s">
        <v>714</v>
      </c>
      <c r="L66" s="2" t="s">
        <v>2987</v>
      </c>
      <c r="M66" s="2"/>
      <c r="N66" s="2" t="s">
        <v>34</v>
      </c>
      <c r="O66" s="4" t="s">
        <v>3107</v>
      </c>
    </row>
    <row r="67" spans="1:15" ht="15" hidden="1" customHeight="1" x14ac:dyDescent="0.35">
      <c r="A67" s="2" t="s">
        <v>41</v>
      </c>
      <c r="B67" s="2" t="s">
        <v>42</v>
      </c>
      <c r="C67" s="3">
        <v>2</v>
      </c>
      <c r="D67" s="2" t="s">
        <v>43</v>
      </c>
      <c r="E67" s="2" t="s">
        <v>3114</v>
      </c>
      <c r="F67" s="2" t="s">
        <v>3010</v>
      </c>
      <c r="G67" s="2" t="s">
        <v>3115</v>
      </c>
      <c r="H67" s="2" t="s">
        <v>2970</v>
      </c>
      <c r="I67" s="2" t="s">
        <v>3116</v>
      </c>
      <c r="J67" s="2" t="s">
        <v>3117</v>
      </c>
      <c r="K67" s="2" t="s">
        <v>3118</v>
      </c>
      <c r="L67" s="2" t="s">
        <v>3119</v>
      </c>
      <c r="M67" s="2"/>
      <c r="N67" s="2" t="s">
        <v>3120</v>
      </c>
      <c r="O67" s="4" t="s">
        <v>3121</v>
      </c>
    </row>
    <row r="68" spans="1:15" ht="15" hidden="1" customHeight="1" x14ac:dyDescent="0.35">
      <c r="A68" s="2" t="s">
        <v>41</v>
      </c>
      <c r="B68" s="2" t="s">
        <v>42</v>
      </c>
      <c r="C68" s="3">
        <v>2</v>
      </c>
      <c r="D68" s="2" t="s">
        <v>43</v>
      </c>
      <c r="E68" s="2" t="s">
        <v>3114</v>
      </c>
      <c r="F68" s="2" t="s">
        <v>3010</v>
      </c>
      <c r="G68" s="2" t="s">
        <v>3122</v>
      </c>
      <c r="H68" s="2" t="s">
        <v>2979</v>
      </c>
      <c r="I68" s="2" t="s">
        <v>3116</v>
      </c>
      <c r="J68" s="2" t="s">
        <v>3117</v>
      </c>
      <c r="K68" s="2" t="s">
        <v>3118</v>
      </c>
      <c r="L68" s="2" t="s">
        <v>3119</v>
      </c>
      <c r="M68" s="2"/>
      <c r="N68" s="2" t="s">
        <v>3120</v>
      </c>
      <c r="O68" s="4" t="s">
        <v>3121</v>
      </c>
    </row>
    <row r="69" spans="1:15" ht="15" hidden="1" customHeight="1" x14ac:dyDescent="0.35">
      <c r="A69" s="2" t="s">
        <v>41</v>
      </c>
      <c r="B69" s="2" t="s">
        <v>42</v>
      </c>
      <c r="C69" s="3">
        <v>2</v>
      </c>
      <c r="D69" s="2" t="s">
        <v>43</v>
      </c>
      <c r="E69" s="2" t="s">
        <v>3123</v>
      </c>
      <c r="F69" s="2" t="s">
        <v>3124</v>
      </c>
      <c r="G69" s="2" t="s">
        <v>3125</v>
      </c>
      <c r="H69" s="2" t="s">
        <v>2979</v>
      </c>
      <c r="I69" s="2" t="s">
        <v>3126</v>
      </c>
      <c r="J69" s="2" t="s">
        <v>3127</v>
      </c>
      <c r="K69" s="2" t="s">
        <v>3127</v>
      </c>
      <c r="L69" s="2" t="s">
        <v>3128</v>
      </c>
      <c r="M69" s="2"/>
      <c r="N69" s="2" t="s">
        <v>3129</v>
      </c>
      <c r="O69" s="4" t="s">
        <v>3130</v>
      </c>
    </row>
    <row r="70" spans="1:15" ht="15" hidden="1" customHeight="1" x14ac:dyDescent="0.35">
      <c r="A70" s="2" t="s">
        <v>41</v>
      </c>
      <c r="B70" s="2" t="s">
        <v>42</v>
      </c>
      <c r="C70" s="3">
        <v>2</v>
      </c>
      <c r="D70" s="2" t="s">
        <v>43</v>
      </c>
      <c r="E70" s="2" t="s">
        <v>2969</v>
      </c>
      <c r="F70" s="2" t="s">
        <v>2754</v>
      </c>
      <c r="G70" s="2" t="s">
        <v>3131</v>
      </c>
      <c r="H70" s="2" t="s">
        <v>2979</v>
      </c>
      <c r="I70" s="2" t="s">
        <v>2971</v>
      </c>
      <c r="J70" s="2" t="s">
        <v>2972</v>
      </c>
      <c r="K70" s="2" t="s">
        <v>2972</v>
      </c>
      <c r="L70" s="2" t="s">
        <v>95</v>
      </c>
      <c r="M70" s="2"/>
      <c r="N70" s="2" t="s">
        <v>34</v>
      </c>
      <c r="O70" s="4" t="s">
        <v>2973</v>
      </c>
    </row>
    <row r="71" spans="1:15" ht="15" hidden="1" customHeight="1" x14ac:dyDescent="0.35">
      <c r="A71" s="2" t="s">
        <v>41</v>
      </c>
      <c r="B71" s="2" t="s">
        <v>42</v>
      </c>
      <c r="C71" s="3">
        <v>2</v>
      </c>
      <c r="D71" s="2" t="s">
        <v>43</v>
      </c>
      <c r="E71" s="2" t="s">
        <v>2969</v>
      </c>
      <c r="F71" s="2" t="s">
        <v>2754</v>
      </c>
      <c r="G71" s="2" t="s">
        <v>3132</v>
      </c>
      <c r="H71" s="2" t="s">
        <v>2979</v>
      </c>
      <c r="I71" s="2" t="s">
        <v>2971</v>
      </c>
      <c r="J71" s="2" t="s">
        <v>2972</v>
      </c>
      <c r="K71" s="2" t="s">
        <v>2972</v>
      </c>
      <c r="L71" s="2" t="s">
        <v>95</v>
      </c>
      <c r="M71" s="2"/>
      <c r="N71" s="2" t="s">
        <v>34</v>
      </c>
      <c r="O71" s="4" t="s">
        <v>2973</v>
      </c>
    </row>
    <row r="72" spans="1:15" ht="15" hidden="1" customHeight="1" x14ac:dyDescent="0.35">
      <c r="A72" s="2" t="s">
        <v>41</v>
      </c>
      <c r="B72" s="2" t="s">
        <v>42</v>
      </c>
      <c r="C72" s="3">
        <v>2</v>
      </c>
      <c r="D72" s="2" t="s">
        <v>43</v>
      </c>
      <c r="E72" s="2" t="s">
        <v>3133</v>
      </c>
      <c r="F72" s="2" t="s">
        <v>3134</v>
      </c>
      <c r="G72" s="2" t="s">
        <v>3135</v>
      </c>
      <c r="H72" s="2" t="s">
        <v>2979</v>
      </c>
      <c r="I72" s="2" t="s">
        <v>3136</v>
      </c>
      <c r="J72" s="2" t="s">
        <v>3137</v>
      </c>
      <c r="K72" s="2" t="s">
        <v>3138</v>
      </c>
      <c r="L72" s="2" t="s">
        <v>3026</v>
      </c>
      <c r="M72" s="2"/>
      <c r="N72" s="2" t="s">
        <v>3027</v>
      </c>
      <c r="O72" s="4" t="s">
        <v>3139</v>
      </c>
    </row>
    <row r="73" spans="1:15" ht="15" customHeight="1" x14ac:dyDescent="0.35">
      <c r="A73" s="2" t="s">
        <v>41</v>
      </c>
      <c r="B73" s="2" t="s">
        <v>42</v>
      </c>
      <c r="C73" s="3">
        <v>2</v>
      </c>
      <c r="D73" s="2" t="s">
        <v>43</v>
      </c>
      <c r="E73" s="2" t="s">
        <v>3140</v>
      </c>
      <c r="F73" s="2" t="s">
        <v>3141</v>
      </c>
      <c r="G73" s="2"/>
      <c r="H73" s="2" t="s">
        <v>19686</v>
      </c>
      <c r="I73" s="2" t="s">
        <v>3142</v>
      </c>
      <c r="J73" s="2" t="s">
        <v>3143</v>
      </c>
      <c r="K73" s="2" t="s">
        <v>3144</v>
      </c>
      <c r="L73" s="2" t="s">
        <v>3145</v>
      </c>
      <c r="M73" s="2"/>
      <c r="N73" s="2" t="s">
        <v>3146</v>
      </c>
      <c r="O73" s="4" t="s">
        <v>3147</v>
      </c>
    </row>
    <row r="74" spans="1:15" ht="15" hidden="1" customHeight="1" x14ac:dyDescent="0.35">
      <c r="A74" s="2" t="s">
        <v>41</v>
      </c>
      <c r="B74" s="2" t="s">
        <v>42</v>
      </c>
      <c r="C74" s="3">
        <v>2</v>
      </c>
      <c r="D74" s="2" t="s">
        <v>43</v>
      </c>
      <c r="E74" s="2" t="s">
        <v>3140</v>
      </c>
      <c r="F74" s="2" t="s">
        <v>3141</v>
      </c>
      <c r="G74" s="2" t="s">
        <v>3148</v>
      </c>
      <c r="H74" s="2" t="s">
        <v>2979</v>
      </c>
      <c r="I74" s="2" t="s">
        <v>3142</v>
      </c>
      <c r="J74" s="2" t="s">
        <v>3149</v>
      </c>
      <c r="K74" s="2" t="s">
        <v>3144</v>
      </c>
      <c r="L74" s="2" t="s">
        <v>3145</v>
      </c>
      <c r="M74" s="2"/>
      <c r="N74" s="2" t="s">
        <v>3146</v>
      </c>
      <c r="O74" s="4" t="s">
        <v>3147</v>
      </c>
    </row>
    <row r="75" spans="1:15" ht="15" hidden="1" customHeight="1" x14ac:dyDescent="0.35">
      <c r="A75" s="2" t="s">
        <v>41</v>
      </c>
      <c r="B75" s="2" t="s">
        <v>42</v>
      </c>
      <c r="C75" s="3">
        <v>2</v>
      </c>
      <c r="D75" s="2" t="s">
        <v>43</v>
      </c>
      <c r="E75" s="2" t="s">
        <v>3140</v>
      </c>
      <c r="F75" s="2" t="s">
        <v>3141</v>
      </c>
      <c r="G75" s="2" t="s">
        <v>3150</v>
      </c>
      <c r="H75" s="2" t="s">
        <v>2970</v>
      </c>
      <c r="I75" s="2" t="s">
        <v>3142</v>
      </c>
      <c r="J75" s="2" t="s">
        <v>3149</v>
      </c>
      <c r="K75" s="2" t="s">
        <v>3144</v>
      </c>
      <c r="L75" s="2" t="s">
        <v>3145</v>
      </c>
      <c r="M75" s="2"/>
      <c r="N75" s="2" t="s">
        <v>3146</v>
      </c>
      <c r="O75" s="4" t="s">
        <v>3147</v>
      </c>
    </row>
    <row r="76" spans="1:15" ht="15" hidden="1" customHeight="1" x14ac:dyDescent="0.35">
      <c r="A76" s="2" t="s">
        <v>41</v>
      </c>
      <c r="B76" s="2" t="s">
        <v>42</v>
      </c>
      <c r="C76" s="3">
        <v>2</v>
      </c>
      <c r="D76" s="2" t="s">
        <v>43</v>
      </c>
      <c r="E76" s="2" t="s">
        <v>3151</v>
      </c>
      <c r="F76" s="2" t="s">
        <v>3152</v>
      </c>
      <c r="G76" s="2"/>
      <c r="H76" s="2" t="s">
        <v>2970</v>
      </c>
      <c r="I76" s="2" t="s">
        <v>3153</v>
      </c>
      <c r="J76" s="2" t="s">
        <v>3154</v>
      </c>
      <c r="K76" s="2" t="s">
        <v>3155</v>
      </c>
      <c r="L76" s="2" t="s">
        <v>3058</v>
      </c>
      <c r="M76" s="2"/>
      <c r="N76" s="2" t="s">
        <v>201</v>
      </c>
      <c r="O76" s="4" t="s">
        <v>3156</v>
      </c>
    </row>
    <row r="77" spans="1:15" ht="15" hidden="1" customHeight="1" x14ac:dyDescent="0.35">
      <c r="A77" s="2" t="s">
        <v>41</v>
      </c>
      <c r="B77" s="2" t="s">
        <v>42</v>
      </c>
      <c r="C77" s="3">
        <v>2</v>
      </c>
      <c r="D77" s="2" t="s">
        <v>43</v>
      </c>
      <c r="E77" s="2" t="s">
        <v>3151</v>
      </c>
      <c r="F77" s="2" t="s">
        <v>3152</v>
      </c>
      <c r="G77" s="2" t="s">
        <v>3157</v>
      </c>
      <c r="H77" s="2" t="s">
        <v>2979</v>
      </c>
      <c r="I77" s="2" t="s">
        <v>3153</v>
      </c>
      <c r="J77" s="2" t="s">
        <v>3154</v>
      </c>
      <c r="K77" s="2" t="s">
        <v>3155</v>
      </c>
      <c r="L77" s="2" t="s">
        <v>3058</v>
      </c>
      <c r="M77" s="2"/>
      <c r="N77" s="2" t="s">
        <v>201</v>
      </c>
      <c r="O77" s="4" t="s">
        <v>3156</v>
      </c>
    </row>
    <row r="78" spans="1:15" ht="15" customHeight="1" x14ac:dyDescent="0.35">
      <c r="A78" s="2" t="s">
        <v>41</v>
      </c>
      <c r="B78" s="2" t="s">
        <v>42</v>
      </c>
      <c r="C78" s="3">
        <v>2</v>
      </c>
      <c r="D78" s="2" t="s">
        <v>43</v>
      </c>
      <c r="E78" s="2" t="s">
        <v>3158</v>
      </c>
      <c r="F78" s="2" t="s">
        <v>3141</v>
      </c>
      <c r="G78" s="2"/>
      <c r="H78" s="2" t="s">
        <v>19686</v>
      </c>
      <c r="I78" s="2" t="s">
        <v>3159</v>
      </c>
      <c r="J78" s="2" t="s">
        <v>3160</v>
      </c>
      <c r="K78" s="2" t="s">
        <v>3161</v>
      </c>
      <c r="L78" s="2" t="s">
        <v>3162</v>
      </c>
      <c r="M78" s="2"/>
      <c r="N78" s="2" t="s">
        <v>3027</v>
      </c>
      <c r="O78" s="4" t="s">
        <v>3163</v>
      </c>
    </row>
    <row r="79" spans="1:15" ht="15" hidden="1" customHeight="1" x14ac:dyDescent="0.35">
      <c r="A79" s="2" t="s">
        <v>41</v>
      </c>
      <c r="B79" s="2" t="s">
        <v>42</v>
      </c>
      <c r="C79" s="3">
        <v>2</v>
      </c>
      <c r="D79" s="2" t="s">
        <v>43</v>
      </c>
      <c r="E79" s="2" t="s">
        <v>3158</v>
      </c>
      <c r="F79" s="2" t="s">
        <v>3141</v>
      </c>
      <c r="G79" s="2" t="s">
        <v>3164</v>
      </c>
      <c r="H79" s="2" t="s">
        <v>2979</v>
      </c>
      <c r="I79" s="2" t="s">
        <v>3159</v>
      </c>
      <c r="J79" s="2" t="s">
        <v>3159</v>
      </c>
      <c r="K79" s="2" t="s">
        <v>3161</v>
      </c>
      <c r="L79" s="2" t="s">
        <v>3162</v>
      </c>
      <c r="M79" s="2"/>
      <c r="N79" s="2" t="s">
        <v>3027</v>
      </c>
      <c r="O79" s="4" t="s">
        <v>3163</v>
      </c>
    </row>
    <row r="80" spans="1:15" ht="15" hidden="1" customHeight="1" x14ac:dyDescent="0.35">
      <c r="A80" s="2" t="s">
        <v>41</v>
      </c>
      <c r="B80" s="2" t="s">
        <v>42</v>
      </c>
      <c r="C80" s="3">
        <v>2</v>
      </c>
      <c r="D80" s="2" t="s">
        <v>43</v>
      </c>
      <c r="E80" s="2" t="s">
        <v>3158</v>
      </c>
      <c r="F80" s="2" t="s">
        <v>3141</v>
      </c>
      <c r="G80" s="2" t="s">
        <v>3165</v>
      </c>
      <c r="H80" s="2" t="s">
        <v>609</v>
      </c>
      <c r="I80" s="2" t="s">
        <v>3159</v>
      </c>
      <c r="J80" s="2" t="s">
        <v>3166</v>
      </c>
      <c r="K80" s="2" t="s">
        <v>3161</v>
      </c>
      <c r="L80" s="2" t="s">
        <v>3162</v>
      </c>
      <c r="M80" s="2"/>
      <c r="N80" s="2" t="s">
        <v>3027</v>
      </c>
      <c r="O80" s="4" t="s">
        <v>3163</v>
      </c>
    </row>
    <row r="81" spans="1:15" ht="15" hidden="1" customHeight="1" x14ac:dyDescent="0.35">
      <c r="A81" s="2" t="s">
        <v>41</v>
      </c>
      <c r="B81" s="2" t="s">
        <v>42</v>
      </c>
      <c r="C81" s="3">
        <v>2</v>
      </c>
      <c r="D81" s="2" t="s">
        <v>43</v>
      </c>
      <c r="E81" s="2" t="s">
        <v>3167</v>
      </c>
      <c r="F81" s="2" t="s">
        <v>3168</v>
      </c>
      <c r="G81" s="2" t="s">
        <v>3169</v>
      </c>
      <c r="H81" s="2" t="s">
        <v>2979</v>
      </c>
      <c r="I81" s="2" t="s">
        <v>3170</v>
      </c>
      <c r="J81" s="2" t="s">
        <v>3170</v>
      </c>
      <c r="K81" s="2" t="s">
        <v>3171</v>
      </c>
      <c r="L81" s="2" t="s">
        <v>3172</v>
      </c>
      <c r="M81" s="2"/>
      <c r="N81" s="2" t="s">
        <v>3173</v>
      </c>
      <c r="O81" s="4" t="s">
        <v>3174</v>
      </c>
    </row>
    <row r="82" spans="1:15" ht="15" hidden="1" customHeight="1" x14ac:dyDescent="0.35">
      <c r="A82" s="2" t="s">
        <v>41</v>
      </c>
      <c r="B82" s="2" t="s">
        <v>42</v>
      </c>
      <c r="C82" s="3">
        <v>2</v>
      </c>
      <c r="D82" s="2" t="s">
        <v>43</v>
      </c>
      <c r="E82" s="2" t="s">
        <v>3175</v>
      </c>
      <c r="F82" s="2" t="s">
        <v>3176</v>
      </c>
      <c r="G82" s="2" t="s">
        <v>3177</v>
      </c>
      <c r="H82" s="2" t="s">
        <v>2979</v>
      </c>
      <c r="I82" s="2" t="s">
        <v>3178</v>
      </c>
      <c r="J82" s="2" t="s">
        <v>3178</v>
      </c>
      <c r="K82" s="2" t="s">
        <v>3179</v>
      </c>
      <c r="L82" s="2" t="s">
        <v>3180</v>
      </c>
      <c r="M82" s="2"/>
      <c r="N82" s="2" t="s">
        <v>3181</v>
      </c>
      <c r="O82" s="4" t="s">
        <v>3182</v>
      </c>
    </row>
    <row r="83" spans="1:15" ht="15" hidden="1" customHeight="1" x14ac:dyDescent="0.35">
      <c r="A83" s="2" t="s">
        <v>41</v>
      </c>
      <c r="B83" s="2" t="s">
        <v>42</v>
      </c>
      <c r="C83" s="3">
        <v>2</v>
      </c>
      <c r="D83" s="2" t="s">
        <v>43</v>
      </c>
      <c r="E83" s="2" t="s">
        <v>3183</v>
      </c>
      <c r="F83" s="2" t="s">
        <v>3184</v>
      </c>
      <c r="G83" s="2" t="s">
        <v>3185</v>
      </c>
      <c r="H83" s="2" t="s">
        <v>2979</v>
      </c>
      <c r="I83" s="2" t="s">
        <v>3186</v>
      </c>
      <c r="J83" s="2" t="s">
        <v>3187</v>
      </c>
      <c r="K83" s="2" t="s">
        <v>3188</v>
      </c>
      <c r="L83" s="2" t="s">
        <v>3119</v>
      </c>
      <c r="M83" s="2"/>
      <c r="N83" s="2" t="s">
        <v>3120</v>
      </c>
      <c r="O83" s="4" t="s">
        <v>3189</v>
      </c>
    </row>
    <row r="84" spans="1:15" ht="15" hidden="1" customHeight="1" x14ac:dyDescent="0.35">
      <c r="A84" s="2" t="s">
        <v>41</v>
      </c>
      <c r="B84" s="2" t="s">
        <v>42</v>
      </c>
      <c r="C84" s="3">
        <v>2</v>
      </c>
      <c r="D84" s="2" t="s">
        <v>43</v>
      </c>
      <c r="E84" s="2" t="s">
        <v>3183</v>
      </c>
      <c r="F84" s="2" t="s">
        <v>3184</v>
      </c>
      <c r="G84" s="2" t="s">
        <v>3190</v>
      </c>
      <c r="H84" s="2" t="s">
        <v>2979</v>
      </c>
      <c r="I84" s="2" t="s">
        <v>3186</v>
      </c>
      <c r="J84" s="2" t="s">
        <v>3191</v>
      </c>
      <c r="K84" s="2" t="s">
        <v>3188</v>
      </c>
      <c r="L84" s="2" t="s">
        <v>3119</v>
      </c>
      <c r="M84" s="2"/>
      <c r="N84" s="2" t="s">
        <v>3120</v>
      </c>
      <c r="O84" s="4" t="s">
        <v>3189</v>
      </c>
    </row>
    <row r="85" spans="1:15" ht="15" hidden="1" customHeight="1" x14ac:dyDescent="0.35">
      <c r="A85" s="2" t="s">
        <v>41</v>
      </c>
      <c r="B85" s="2" t="s">
        <v>42</v>
      </c>
      <c r="C85" s="3">
        <v>2</v>
      </c>
      <c r="D85" s="2" t="s">
        <v>43</v>
      </c>
      <c r="E85" s="2" t="s">
        <v>3192</v>
      </c>
      <c r="F85" s="2" t="s">
        <v>3124</v>
      </c>
      <c r="G85" s="2" t="s">
        <v>3190</v>
      </c>
      <c r="H85" s="2" t="s">
        <v>2979</v>
      </c>
      <c r="I85" s="2" t="s">
        <v>3186</v>
      </c>
      <c r="J85" s="2" t="s">
        <v>3193</v>
      </c>
      <c r="K85" s="2" t="s">
        <v>3188</v>
      </c>
      <c r="L85" s="2" t="s">
        <v>3119</v>
      </c>
      <c r="M85" s="2"/>
      <c r="N85" s="2" t="s">
        <v>3120</v>
      </c>
      <c r="O85" s="4" t="s">
        <v>3189</v>
      </c>
    </row>
    <row r="86" spans="1:15" ht="15" hidden="1" customHeight="1" x14ac:dyDescent="0.35">
      <c r="A86" s="2" t="s">
        <v>41</v>
      </c>
      <c r="B86" s="2" t="s">
        <v>42</v>
      </c>
      <c r="C86" s="3">
        <v>2</v>
      </c>
      <c r="D86" s="2" t="s">
        <v>43</v>
      </c>
      <c r="E86" s="2" t="s">
        <v>3192</v>
      </c>
      <c r="F86" s="2" t="s">
        <v>3124</v>
      </c>
      <c r="G86" s="2" t="s">
        <v>3185</v>
      </c>
      <c r="H86" s="2" t="s">
        <v>2979</v>
      </c>
      <c r="I86" s="2" t="s">
        <v>3186</v>
      </c>
      <c r="J86" s="2" t="s">
        <v>3194</v>
      </c>
      <c r="K86" s="2" t="s">
        <v>3188</v>
      </c>
      <c r="L86" s="2" t="s">
        <v>3119</v>
      </c>
      <c r="M86" s="2"/>
      <c r="N86" s="2" t="s">
        <v>3120</v>
      </c>
      <c r="O86" s="4" t="s">
        <v>3189</v>
      </c>
    </row>
    <row r="87" spans="1:15" ht="15" hidden="1" customHeight="1" x14ac:dyDescent="0.35">
      <c r="A87" s="2" t="s">
        <v>41</v>
      </c>
      <c r="B87" s="2" t="s">
        <v>42</v>
      </c>
      <c r="C87" s="3">
        <v>2</v>
      </c>
      <c r="D87" s="2" t="s">
        <v>43</v>
      </c>
      <c r="E87" s="2" t="s">
        <v>2992</v>
      </c>
      <c r="F87" s="2" t="s">
        <v>2754</v>
      </c>
      <c r="G87" s="2" t="s">
        <v>3195</v>
      </c>
      <c r="H87" s="2" t="s">
        <v>2970</v>
      </c>
      <c r="I87" s="2" t="s">
        <v>2994</v>
      </c>
      <c r="J87" s="2" t="s">
        <v>2999</v>
      </c>
      <c r="K87" s="2" t="s">
        <v>2995</v>
      </c>
      <c r="L87" s="2" t="s">
        <v>200</v>
      </c>
      <c r="M87" s="2"/>
      <c r="N87" s="2" t="s">
        <v>201</v>
      </c>
      <c r="O87" s="4" t="s">
        <v>2996</v>
      </c>
    </row>
    <row r="88" spans="1:15" ht="15" hidden="1" customHeight="1" x14ac:dyDescent="0.35">
      <c r="A88" s="2" t="s">
        <v>41</v>
      </c>
      <c r="B88" s="2" t="s">
        <v>42</v>
      </c>
      <c r="C88" s="3">
        <v>2</v>
      </c>
      <c r="D88" s="2" t="s">
        <v>43</v>
      </c>
      <c r="E88" s="2" t="s">
        <v>2992</v>
      </c>
      <c r="F88" s="2" t="s">
        <v>2754</v>
      </c>
      <c r="G88" s="2" t="s">
        <v>3196</v>
      </c>
      <c r="H88" s="2" t="s">
        <v>2979</v>
      </c>
      <c r="I88" s="2" t="s">
        <v>2994</v>
      </c>
      <c r="J88" s="2" t="s">
        <v>2999</v>
      </c>
      <c r="K88" s="2" t="s">
        <v>2995</v>
      </c>
      <c r="L88" s="2" t="s">
        <v>200</v>
      </c>
      <c r="M88" s="2"/>
      <c r="N88" s="2" t="s">
        <v>201</v>
      </c>
      <c r="O88" s="4" t="s">
        <v>2996</v>
      </c>
    </row>
    <row r="89" spans="1:15" ht="15" hidden="1" customHeight="1" x14ac:dyDescent="0.35">
      <c r="A89" s="2" t="s">
        <v>41</v>
      </c>
      <c r="B89" s="2" t="s">
        <v>42</v>
      </c>
      <c r="C89" s="3">
        <v>2</v>
      </c>
      <c r="D89" s="2" t="s">
        <v>43</v>
      </c>
      <c r="E89" s="2" t="s">
        <v>3197</v>
      </c>
      <c r="F89" s="2" t="s">
        <v>3141</v>
      </c>
      <c r="G89" s="2"/>
      <c r="H89" s="2" t="s">
        <v>3198</v>
      </c>
      <c r="I89" s="2" t="s">
        <v>3199</v>
      </c>
      <c r="J89" s="2" t="s">
        <v>1862</v>
      </c>
      <c r="K89" s="2" t="s">
        <v>3200</v>
      </c>
      <c r="L89" s="2" t="s">
        <v>3201</v>
      </c>
      <c r="M89" s="2"/>
      <c r="N89" s="2" t="s">
        <v>3202</v>
      </c>
      <c r="O89" s="4" t="s">
        <v>3203</v>
      </c>
    </row>
    <row r="90" spans="1:15" ht="15" hidden="1" customHeight="1" x14ac:dyDescent="0.35">
      <c r="A90" s="2" t="s">
        <v>41</v>
      </c>
      <c r="B90" s="2" t="s">
        <v>42</v>
      </c>
      <c r="C90" s="3">
        <v>2</v>
      </c>
      <c r="D90" s="2" t="s">
        <v>43</v>
      </c>
      <c r="E90" s="2" t="s">
        <v>3197</v>
      </c>
      <c r="F90" s="2" t="s">
        <v>3141</v>
      </c>
      <c r="G90" s="2" t="s">
        <v>3204</v>
      </c>
      <c r="H90" s="2" t="s">
        <v>2979</v>
      </c>
      <c r="I90" s="2" t="s">
        <v>3199</v>
      </c>
      <c r="J90" s="2" t="s">
        <v>3200</v>
      </c>
      <c r="K90" s="2" t="s">
        <v>3200</v>
      </c>
      <c r="L90" s="2" t="s">
        <v>3201</v>
      </c>
      <c r="M90" s="2"/>
      <c r="N90" s="2" t="s">
        <v>3202</v>
      </c>
      <c r="O90" s="4" t="s">
        <v>3203</v>
      </c>
    </row>
    <row r="91" spans="1:15" ht="15" hidden="1" customHeight="1" x14ac:dyDescent="0.35">
      <c r="A91" s="2" t="s">
        <v>41</v>
      </c>
      <c r="B91" s="2" t="s">
        <v>42</v>
      </c>
      <c r="C91" s="3">
        <v>2</v>
      </c>
      <c r="D91" s="2" t="s">
        <v>43</v>
      </c>
      <c r="E91" s="2" t="s">
        <v>3205</v>
      </c>
      <c r="F91" s="2" t="s">
        <v>3010</v>
      </c>
      <c r="G91" s="2" t="s">
        <v>3206</v>
      </c>
      <c r="H91" s="2" t="s">
        <v>2979</v>
      </c>
      <c r="I91" s="2" t="s">
        <v>2705</v>
      </c>
      <c r="J91" s="2" t="s">
        <v>2617</v>
      </c>
      <c r="K91" s="2" t="s">
        <v>3207</v>
      </c>
      <c r="L91" s="2"/>
      <c r="M91" s="2"/>
      <c r="N91" s="2"/>
      <c r="O91" s="4" t="s">
        <v>3208</v>
      </c>
    </row>
    <row r="92" spans="1:15" ht="15" customHeight="1" x14ac:dyDescent="0.35">
      <c r="A92" s="2" t="s">
        <v>41</v>
      </c>
      <c r="B92" s="2" t="s">
        <v>42</v>
      </c>
      <c r="C92" s="3">
        <v>2</v>
      </c>
      <c r="D92" s="2" t="s">
        <v>43</v>
      </c>
      <c r="E92" s="2" t="s">
        <v>3209</v>
      </c>
      <c r="F92" s="2" t="s">
        <v>3210</v>
      </c>
      <c r="G92" s="2"/>
      <c r="H92" s="2" t="s">
        <v>19688</v>
      </c>
      <c r="I92" s="2" t="s">
        <v>3211</v>
      </c>
      <c r="J92" s="2" t="s">
        <v>1961</v>
      </c>
      <c r="K92" s="2" t="s">
        <v>3212</v>
      </c>
      <c r="L92" s="2" t="s">
        <v>3058</v>
      </c>
      <c r="M92" s="2"/>
      <c r="N92" s="2" t="s">
        <v>201</v>
      </c>
      <c r="O92" s="4" t="s">
        <v>3213</v>
      </c>
    </row>
    <row r="93" spans="1:15" ht="15" hidden="1" customHeight="1" x14ac:dyDescent="0.35">
      <c r="A93" s="2" t="s">
        <v>41</v>
      </c>
      <c r="B93" s="2" t="s">
        <v>42</v>
      </c>
      <c r="C93" s="3">
        <v>2</v>
      </c>
      <c r="D93" s="2" t="s">
        <v>43</v>
      </c>
      <c r="E93" s="2" t="s">
        <v>3209</v>
      </c>
      <c r="F93" s="2" t="s">
        <v>3210</v>
      </c>
      <c r="G93" s="2"/>
      <c r="H93" s="2" t="s">
        <v>3214</v>
      </c>
      <c r="I93" s="2" t="s">
        <v>3211</v>
      </c>
      <c r="J93" s="2" t="s">
        <v>1961</v>
      </c>
      <c r="K93" s="2" t="s">
        <v>3212</v>
      </c>
      <c r="L93" s="2" t="s">
        <v>3058</v>
      </c>
      <c r="M93" s="2"/>
      <c r="N93" s="2" t="s">
        <v>201</v>
      </c>
      <c r="O93" s="4" t="s">
        <v>3213</v>
      </c>
    </row>
    <row r="94" spans="1:15" ht="15" hidden="1" customHeight="1" x14ac:dyDescent="0.35">
      <c r="A94" s="2" t="s">
        <v>41</v>
      </c>
      <c r="B94" s="2" t="s">
        <v>42</v>
      </c>
      <c r="C94" s="3">
        <v>2</v>
      </c>
      <c r="D94" s="2" t="s">
        <v>43</v>
      </c>
      <c r="E94" s="2" t="s">
        <v>3209</v>
      </c>
      <c r="F94" s="2" t="s">
        <v>3210</v>
      </c>
      <c r="G94" s="2" t="s">
        <v>3215</v>
      </c>
      <c r="H94" s="2" t="s">
        <v>2979</v>
      </c>
      <c r="I94" s="2" t="s">
        <v>3211</v>
      </c>
      <c r="J94" s="2" t="s">
        <v>3216</v>
      </c>
      <c r="K94" s="2" t="s">
        <v>3212</v>
      </c>
      <c r="L94" s="2" t="s">
        <v>3058</v>
      </c>
      <c r="M94" s="2"/>
      <c r="N94" s="2" t="s">
        <v>201</v>
      </c>
      <c r="O94" s="4" t="s">
        <v>3213</v>
      </c>
    </row>
    <row r="95" spans="1:15" ht="15" hidden="1" customHeight="1" x14ac:dyDescent="0.35">
      <c r="A95" s="2" t="s">
        <v>41</v>
      </c>
      <c r="B95" s="2" t="s">
        <v>42</v>
      </c>
      <c r="C95" s="3">
        <v>2</v>
      </c>
      <c r="D95" s="2" t="s">
        <v>43</v>
      </c>
      <c r="E95" s="2" t="s">
        <v>3209</v>
      </c>
      <c r="F95" s="2" t="s">
        <v>3210</v>
      </c>
      <c r="G95" s="2" t="s">
        <v>3217</v>
      </c>
      <c r="H95" s="2" t="s">
        <v>2979</v>
      </c>
      <c r="I95" s="2" t="s">
        <v>3211</v>
      </c>
      <c r="J95" s="2" t="s">
        <v>3211</v>
      </c>
      <c r="K95" s="2" t="s">
        <v>3212</v>
      </c>
      <c r="L95" s="2" t="s">
        <v>3058</v>
      </c>
      <c r="M95" s="2"/>
      <c r="N95" s="2" t="s">
        <v>201</v>
      </c>
      <c r="O95" s="4" t="s">
        <v>3213</v>
      </c>
    </row>
    <row r="96" spans="1:15" ht="15" hidden="1" customHeight="1" x14ac:dyDescent="0.35">
      <c r="A96" s="2" t="s">
        <v>41</v>
      </c>
      <c r="B96" s="2" t="s">
        <v>42</v>
      </c>
      <c r="C96" s="3">
        <v>2</v>
      </c>
      <c r="D96" s="2" t="s">
        <v>43</v>
      </c>
      <c r="E96" s="2" t="s">
        <v>3001</v>
      </c>
      <c r="F96" s="2" t="s">
        <v>2754</v>
      </c>
      <c r="G96" s="2" t="s">
        <v>3185</v>
      </c>
      <c r="H96" s="2" t="s">
        <v>2979</v>
      </c>
      <c r="I96" s="2" t="s">
        <v>3003</v>
      </c>
      <c r="J96" s="2" t="s">
        <v>3004</v>
      </c>
      <c r="K96" s="2" t="s">
        <v>3004</v>
      </c>
      <c r="L96" s="2"/>
      <c r="M96" s="2"/>
      <c r="N96" s="2"/>
      <c r="O96" s="4" t="s">
        <v>3005</v>
      </c>
    </row>
    <row r="97" spans="1:15" ht="15" customHeight="1" x14ac:dyDescent="0.35">
      <c r="A97" s="2" t="s">
        <v>41</v>
      </c>
      <c r="B97" s="2" t="s">
        <v>42</v>
      </c>
      <c r="C97" s="3">
        <v>2</v>
      </c>
      <c r="D97" s="2" t="s">
        <v>43</v>
      </c>
      <c r="E97" s="2" t="s">
        <v>3218</v>
      </c>
      <c r="F97" s="2" t="s">
        <v>3141</v>
      </c>
      <c r="G97" s="2"/>
      <c r="H97" s="2" t="s">
        <v>19686</v>
      </c>
      <c r="I97" s="2" t="s">
        <v>3219</v>
      </c>
      <c r="J97" s="2" t="s">
        <v>1408</v>
      </c>
      <c r="K97" s="2" t="s">
        <v>3220</v>
      </c>
      <c r="L97" s="2"/>
      <c r="M97" s="2"/>
      <c r="N97" s="2"/>
      <c r="O97" s="4" t="s">
        <v>3221</v>
      </c>
    </row>
    <row r="98" spans="1:15" ht="15" hidden="1" customHeight="1" x14ac:dyDescent="0.35">
      <c r="A98" s="2" t="s">
        <v>41</v>
      </c>
      <c r="B98" s="2" t="s">
        <v>42</v>
      </c>
      <c r="C98" s="3">
        <v>2</v>
      </c>
      <c r="D98" s="2" t="s">
        <v>43</v>
      </c>
      <c r="E98" s="2" t="s">
        <v>3218</v>
      </c>
      <c r="F98" s="2" t="s">
        <v>3141</v>
      </c>
      <c r="G98" s="2" t="s">
        <v>3222</v>
      </c>
      <c r="H98" s="2" t="s">
        <v>2970</v>
      </c>
      <c r="I98" s="2" t="s">
        <v>3219</v>
      </c>
      <c r="J98" s="2" t="s">
        <v>3220</v>
      </c>
      <c r="K98" s="2" t="s">
        <v>3220</v>
      </c>
      <c r="L98" s="2"/>
      <c r="M98" s="2"/>
      <c r="N98" s="2"/>
      <c r="O98" s="4" t="s">
        <v>3221</v>
      </c>
    </row>
    <row r="99" spans="1:15" ht="15" hidden="1" customHeight="1" x14ac:dyDescent="0.35">
      <c r="A99" s="2" t="s">
        <v>41</v>
      </c>
      <c r="B99" s="2" t="s">
        <v>42</v>
      </c>
      <c r="C99" s="3">
        <v>2</v>
      </c>
      <c r="D99" s="2" t="s">
        <v>43</v>
      </c>
      <c r="E99" s="2" t="s">
        <v>3218</v>
      </c>
      <c r="F99" s="2" t="s">
        <v>3141</v>
      </c>
      <c r="G99" s="2" t="s">
        <v>3223</v>
      </c>
      <c r="H99" s="2" t="s">
        <v>2979</v>
      </c>
      <c r="I99" s="2" t="s">
        <v>3219</v>
      </c>
      <c r="J99" s="2" t="s">
        <v>3224</v>
      </c>
      <c r="K99" s="2" t="s">
        <v>3220</v>
      </c>
      <c r="L99" s="2"/>
      <c r="M99" s="2"/>
      <c r="N99" s="2"/>
      <c r="O99" s="4" t="s">
        <v>3221</v>
      </c>
    </row>
    <row r="100" spans="1:15" ht="15" hidden="1" customHeight="1" x14ac:dyDescent="0.35">
      <c r="A100" s="2" t="s">
        <v>41</v>
      </c>
      <c r="B100" s="2" t="s">
        <v>42</v>
      </c>
      <c r="C100" s="3">
        <v>2</v>
      </c>
      <c r="D100" s="2" t="s">
        <v>43</v>
      </c>
      <c r="E100" s="2" t="s">
        <v>3218</v>
      </c>
      <c r="F100" s="2" t="s">
        <v>3141</v>
      </c>
      <c r="G100" s="2" t="s">
        <v>3225</v>
      </c>
      <c r="H100" s="2" t="s">
        <v>2979</v>
      </c>
      <c r="I100" s="2" t="s">
        <v>3219</v>
      </c>
      <c r="J100" s="2" t="s">
        <v>3224</v>
      </c>
      <c r="K100" s="2" t="s">
        <v>3220</v>
      </c>
      <c r="L100" s="2"/>
      <c r="M100" s="2"/>
      <c r="N100" s="2"/>
      <c r="O100" s="4" t="s">
        <v>3221</v>
      </c>
    </row>
    <row r="101" spans="1:15" ht="15" hidden="1" customHeight="1" x14ac:dyDescent="0.35">
      <c r="A101" s="2" t="s">
        <v>41</v>
      </c>
      <c r="B101" s="2" t="s">
        <v>42</v>
      </c>
      <c r="C101" s="3">
        <v>2</v>
      </c>
      <c r="D101" s="2" t="s">
        <v>43</v>
      </c>
      <c r="E101" s="2" t="s">
        <v>3016</v>
      </c>
      <c r="F101" s="2" t="s">
        <v>2754</v>
      </c>
      <c r="G101" s="2" t="s">
        <v>3226</v>
      </c>
      <c r="H101" s="2" t="s">
        <v>2979</v>
      </c>
      <c r="I101" s="2" t="s">
        <v>2689</v>
      </c>
      <c r="J101" s="2" t="s">
        <v>3018</v>
      </c>
      <c r="K101" s="2" t="s">
        <v>3018</v>
      </c>
      <c r="L101" s="2"/>
      <c r="M101" s="2"/>
      <c r="N101" s="2"/>
      <c r="O101" s="4" t="s">
        <v>3019</v>
      </c>
    </row>
    <row r="102" spans="1:15" ht="15" hidden="1" customHeight="1" x14ac:dyDescent="0.35">
      <c r="A102" s="2" t="s">
        <v>41</v>
      </c>
      <c r="B102" s="2" t="s">
        <v>42</v>
      </c>
      <c r="C102" s="3">
        <v>2</v>
      </c>
      <c r="D102" s="2" t="s">
        <v>43</v>
      </c>
      <c r="E102" s="2" t="s">
        <v>3227</v>
      </c>
      <c r="F102" s="2" t="s">
        <v>3228</v>
      </c>
      <c r="G102" s="2" t="s">
        <v>3229</v>
      </c>
      <c r="H102" s="2" t="s">
        <v>2979</v>
      </c>
      <c r="I102" s="2" t="s">
        <v>2640</v>
      </c>
      <c r="J102" s="2" t="s">
        <v>3024</v>
      </c>
      <c r="K102" s="2" t="s">
        <v>3230</v>
      </c>
      <c r="L102" s="2" t="s">
        <v>50</v>
      </c>
      <c r="M102" s="2"/>
      <c r="N102" s="2" t="s">
        <v>34</v>
      </c>
      <c r="O102" s="4" t="s">
        <v>3231</v>
      </c>
    </row>
    <row r="103" spans="1:15" ht="15" hidden="1" customHeight="1" x14ac:dyDescent="0.35">
      <c r="A103" s="2" t="s">
        <v>41</v>
      </c>
      <c r="B103" s="2" t="s">
        <v>42</v>
      </c>
      <c r="C103" s="3">
        <v>2</v>
      </c>
      <c r="D103" s="2" t="s">
        <v>43</v>
      </c>
      <c r="E103" s="2" t="s">
        <v>3232</v>
      </c>
      <c r="F103" s="2" t="s">
        <v>3184</v>
      </c>
      <c r="G103" s="2" t="s">
        <v>3233</v>
      </c>
      <c r="H103" s="2" t="s">
        <v>2979</v>
      </c>
      <c r="I103" s="2" t="s">
        <v>3234</v>
      </c>
      <c r="J103" s="2" t="s">
        <v>3235</v>
      </c>
      <c r="K103" s="2" t="s">
        <v>3235</v>
      </c>
      <c r="L103" s="2" t="s">
        <v>3236</v>
      </c>
      <c r="M103" s="2"/>
      <c r="N103" s="2" t="s">
        <v>3237</v>
      </c>
      <c r="O103" s="4" t="s">
        <v>3238</v>
      </c>
    </row>
    <row r="104" spans="1:15" ht="15" hidden="1" customHeight="1" x14ac:dyDescent="0.35">
      <c r="A104" s="2" t="s">
        <v>41</v>
      </c>
      <c r="B104" s="2" t="s">
        <v>42</v>
      </c>
      <c r="C104" s="3">
        <v>2</v>
      </c>
      <c r="D104" s="2" t="s">
        <v>43</v>
      </c>
      <c r="E104" s="2" t="s">
        <v>3037</v>
      </c>
      <c r="F104" s="2" t="s">
        <v>2754</v>
      </c>
      <c r="G104" s="2" t="s">
        <v>3239</v>
      </c>
      <c r="H104" s="2" t="s">
        <v>2979</v>
      </c>
      <c r="I104" s="2" t="s">
        <v>3039</v>
      </c>
      <c r="J104" s="2" t="s">
        <v>3240</v>
      </c>
      <c r="K104" s="2" t="s">
        <v>3040</v>
      </c>
      <c r="L104" s="2" t="s">
        <v>2987</v>
      </c>
      <c r="M104" s="2"/>
      <c r="N104" s="2" t="s">
        <v>34</v>
      </c>
      <c r="O104" s="4" t="s">
        <v>3041</v>
      </c>
    </row>
    <row r="105" spans="1:15" ht="15" hidden="1" customHeight="1" x14ac:dyDescent="0.35">
      <c r="A105" s="2" t="s">
        <v>41</v>
      </c>
      <c r="B105" s="2" t="s">
        <v>42</v>
      </c>
      <c r="C105" s="3">
        <v>2</v>
      </c>
      <c r="D105" s="2" t="s">
        <v>43</v>
      </c>
      <c r="E105" s="2" t="s">
        <v>3037</v>
      </c>
      <c r="F105" s="2" t="s">
        <v>2754</v>
      </c>
      <c r="G105" s="2" t="s">
        <v>3241</v>
      </c>
      <c r="H105" s="2" t="s">
        <v>2979</v>
      </c>
      <c r="I105" s="2" t="s">
        <v>3039</v>
      </c>
      <c r="J105" s="2" t="s">
        <v>3240</v>
      </c>
      <c r="K105" s="2" t="s">
        <v>3040</v>
      </c>
      <c r="L105" s="2" t="s">
        <v>2987</v>
      </c>
      <c r="M105" s="2"/>
      <c r="N105" s="2" t="s">
        <v>34</v>
      </c>
      <c r="O105" s="4" t="s">
        <v>3041</v>
      </c>
    </row>
    <row r="106" spans="1:15" ht="15" hidden="1" customHeight="1" x14ac:dyDescent="0.35">
      <c r="A106" s="2" t="s">
        <v>41</v>
      </c>
      <c r="B106" s="2" t="s">
        <v>42</v>
      </c>
      <c r="C106" s="3">
        <v>2</v>
      </c>
      <c r="D106" s="2" t="s">
        <v>43</v>
      </c>
      <c r="E106" s="2" t="s">
        <v>3037</v>
      </c>
      <c r="F106" s="2" t="s">
        <v>2754</v>
      </c>
      <c r="G106" s="2" t="s">
        <v>3242</v>
      </c>
      <c r="H106" s="2" t="s">
        <v>2979</v>
      </c>
      <c r="I106" s="2" t="s">
        <v>3039</v>
      </c>
      <c r="J106" s="2" t="s">
        <v>3240</v>
      </c>
      <c r="K106" s="2" t="s">
        <v>3040</v>
      </c>
      <c r="L106" s="2" t="s">
        <v>2987</v>
      </c>
      <c r="M106" s="2"/>
      <c r="N106" s="2" t="s">
        <v>34</v>
      </c>
      <c r="O106" s="4" t="s">
        <v>3041</v>
      </c>
    </row>
    <row r="107" spans="1:15" ht="15" hidden="1" customHeight="1" x14ac:dyDescent="0.35">
      <c r="A107" s="2" t="s">
        <v>41</v>
      </c>
      <c r="B107" s="2" t="s">
        <v>42</v>
      </c>
      <c r="C107" s="3">
        <v>2</v>
      </c>
      <c r="D107" s="2" t="s">
        <v>43</v>
      </c>
      <c r="E107" s="2" t="s">
        <v>3044</v>
      </c>
      <c r="F107" s="2" t="s">
        <v>3045</v>
      </c>
      <c r="G107" s="2" t="s">
        <v>3243</v>
      </c>
      <c r="H107" s="2" t="s">
        <v>2979</v>
      </c>
      <c r="I107" s="2" t="s">
        <v>3047</v>
      </c>
      <c r="J107" s="2" t="s">
        <v>3048</v>
      </c>
      <c r="K107" s="2" t="s">
        <v>3048</v>
      </c>
      <c r="L107" s="2" t="s">
        <v>3049</v>
      </c>
      <c r="M107" s="2"/>
      <c r="N107" s="2" t="s">
        <v>3050</v>
      </c>
      <c r="O107" s="4" t="s">
        <v>3051</v>
      </c>
    </row>
    <row r="108" spans="1:15" ht="15" hidden="1" customHeight="1" x14ac:dyDescent="0.35">
      <c r="A108" s="2" t="s">
        <v>41</v>
      </c>
      <c r="B108" s="2" t="s">
        <v>42</v>
      </c>
      <c r="C108" s="3">
        <v>2</v>
      </c>
      <c r="D108" s="2" t="s">
        <v>43</v>
      </c>
      <c r="E108" s="2" t="s">
        <v>3044</v>
      </c>
      <c r="F108" s="2" t="s">
        <v>3045</v>
      </c>
      <c r="G108" s="2" t="s">
        <v>3244</v>
      </c>
      <c r="H108" s="2" t="s">
        <v>2979</v>
      </c>
      <c r="I108" s="2" t="s">
        <v>3047</v>
      </c>
      <c r="J108" s="2" t="s">
        <v>3245</v>
      </c>
      <c r="K108" s="2" t="s">
        <v>3048</v>
      </c>
      <c r="L108" s="2" t="s">
        <v>3049</v>
      </c>
      <c r="M108" s="2"/>
      <c r="N108" s="2" t="s">
        <v>3050</v>
      </c>
      <c r="O108" s="4" t="s">
        <v>3051</v>
      </c>
    </row>
    <row r="109" spans="1:15" ht="15" hidden="1" customHeight="1" x14ac:dyDescent="0.35">
      <c r="A109" s="2" t="s">
        <v>41</v>
      </c>
      <c r="B109" s="2" t="s">
        <v>42</v>
      </c>
      <c r="C109" s="3">
        <v>2</v>
      </c>
      <c r="D109" s="2" t="s">
        <v>43</v>
      </c>
      <c r="E109" s="2" t="s">
        <v>3044</v>
      </c>
      <c r="F109" s="2" t="s">
        <v>3045</v>
      </c>
      <c r="G109" s="2" t="s">
        <v>3246</v>
      </c>
      <c r="H109" s="2" t="s">
        <v>2979</v>
      </c>
      <c r="I109" s="2" t="s">
        <v>3047</v>
      </c>
      <c r="J109" s="2" t="s">
        <v>3245</v>
      </c>
      <c r="K109" s="2" t="s">
        <v>3048</v>
      </c>
      <c r="L109" s="2" t="s">
        <v>3049</v>
      </c>
      <c r="M109" s="2"/>
      <c r="N109" s="2" t="s">
        <v>3050</v>
      </c>
      <c r="O109" s="4" t="s">
        <v>3051</v>
      </c>
    </row>
    <row r="110" spans="1:15" ht="15" hidden="1" customHeight="1" x14ac:dyDescent="0.35">
      <c r="A110" s="2" t="s">
        <v>41</v>
      </c>
      <c r="B110" s="2" t="s">
        <v>42</v>
      </c>
      <c r="C110" s="3">
        <v>2</v>
      </c>
      <c r="D110" s="2" t="s">
        <v>43</v>
      </c>
      <c r="E110" s="2" t="s">
        <v>3044</v>
      </c>
      <c r="F110" s="2" t="s">
        <v>3045</v>
      </c>
      <c r="G110" s="2" t="s">
        <v>3247</v>
      </c>
      <c r="H110" s="2" t="s">
        <v>2970</v>
      </c>
      <c r="I110" s="2" t="s">
        <v>3047</v>
      </c>
      <c r="J110" s="2" t="s">
        <v>3048</v>
      </c>
      <c r="K110" s="2" t="s">
        <v>3048</v>
      </c>
      <c r="L110" s="2" t="s">
        <v>3049</v>
      </c>
      <c r="M110" s="2"/>
      <c r="N110" s="2" t="s">
        <v>3050</v>
      </c>
      <c r="O110" s="4" t="s">
        <v>3051</v>
      </c>
    </row>
    <row r="111" spans="1:15" ht="15" customHeight="1" x14ac:dyDescent="0.35">
      <c r="A111" s="2" t="s">
        <v>41</v>
      </c>
      <c r="B111" s="2" t="s">
        <v>42</v>
      </c>
      <c r="C111" s="3">
        <v>2</v>
      </c>
      <c r="D111" s="2" t="s">
        <v>43</v>
      </c>
      <c r="E111" s="2" t="s">
        <v>3248</v>
      </c>
      <c r="F111" s="2" t="s">
        <v>3141</v>
      </c>
      <c r="G111" s="2"/>
      <c r="H111" s="2" t="s">
        <v>19686</v>
      </c>
      <c r="I111" s="2" t="s">
        <v>3249</v>
      </c>
      <c r="J111" s="2" t="s">
        <v>554</v>
      </c>
      <c r="K111" s="2" t="s">
        <v>3250</v>
      </c>
      <c r="L111" s="2" t="s">
        <v>3251</v>
      </c>
      <c r="M111" s="2"/>
      <c r="N111" s="2" t="s">
        <v>3252</v>
      </c>
      <c r="O111" s="4" t="s">
        <v>3253</v>
      </c>
    </row>
    <row r="112" spans="1:15" ht="15" hidden="1" customHeight="1" x14ac:dyDescent="0.35">
      <c r="A112" s="2" t="s">
        <v>41</v>
      </c>
      <c r="B112" s="2" t="s">
        <v>42</v>
      </c>
      <c r="C112" s="3">
        <v>2</v>
      </c>
      <c r="D112" s="2" t="s">
        <v>43</v>
      </c>
      <c r="E112" s="2" t="s">
        <v>3248</v>
      </c>
      <c r="F112" s="2" t="s">
        <v>3141</v>
      </c>
      <c r="G112" s="2" t="s">
        <v>3254</v>
      </c>
      <c r="H112" s="2" t="s">
        <v>2979</v>
      </c>
      <c r="I112" s="2" t="s">
        <v>3249</v>
      </c>
      <c r="J112" s="2" t="s">
        <v>3250</v>
      </c>
      <c r="K112" s="2" t="s">
        <v>3250</v>
      </c>
      <c r="L112" s="2" t="s">
        <v>3251</v>
      </c>
      <c r="M112" s="2"/>
      <c r="N112" s="2" t="s">
        <v>3252</v>
      </c>
      <c r="O112" s="4" t="s">
        <v>3253</v>
      </c>
    </row>
    <row r="113" spans="1:15" ht="15" hidden="1" customHeight="1" x14ac:dyDescent="0.35">
      <c r="A113" s="2" t="s">
        <v>41</v>
      </c>
      <c r="B113" s="2" t="s">
        <v>42</v>
      </c>
      <c r="C113" s="3">
        <v>2</v>
      </c>
      <c r="D113" s="2" t="s">
        <v>43</v>
      </c>
      <c r="E113" s="2" t="s">
        <v>3248</v>
      </c>
      <c r="F113" s="2" t="s">
        <v>3141</v>
      </c>
      <c r="G113" s="2"/>
      <c r="H113" s="2" t="s">
        <v>2970</v>
      </c>
      <c r="I113" s="2" t="s">
        <v>3249</v>
      </c>
      <c r="J113" s="2" t="s">
        <v>3250</v>
      </c>
      <c r="K113" s="2" t="s">
        <v>3250</v>
      </c>
      <c r="L113" s="2" t="s">
        <v>3251</v>
      </c>
      <c r="M113" s="2"/>
      <c r="N113" s="2" t="s">
        <v>3252</v>
      </c>
      <c r="O113" s="4" t="s">
        <v>3253</v>
      </c>
    </row>
    <row r="114" spans="1:15" ht="15" hidden="1" customHeight="1" x14ac:dyDescent="0.35">
      <c r="A114" s="2" t="s">
        <v>41</v>
      </c>
      <c r="B114" s="2" t="s">
        <v>42</v>
      </c>
      <c r="C114" s="3">
        <v>2</v>
      </c>
      <c r="D114" s="2" t="s">
        <v>43</v>
      </c>
      <c r="E114" s="2" t="s">
        <v>3255</v>
      </c>
      <c r="F114" s="2" t="s">
        <v>3256</v>
      </c>
      <c r="G114" s="2" t="s">
        <v>3257</v>
      </c>
      <c r="H114" s="2" t="s">
        <v>2979</v>
      </c>
      <c r="I114" s="2" t="s">
        <v>3258</v>
      </c>
      <c r="J114" s="2" t="s">
        <v>3259</v>
      </c>
      <c r="K114" s="2" t="s">
        <v>3260</v>
      </c>
      <c r="L114" s="2" t="s">
        <v>3261</v>
      </c>
      <c r="M114" s="2" t="s">
        <v>3262</v>
      </c>
      <c r="N114" s="2" t="s">
        <v>3263</v>
      </c>
      <c r="O114" s="4" t="s">
        <v>3107</v>
      </c>
    </row>
    <row r="115" spans="1:15" ht="15" hidden="1" customHeight="1" x14ac:dyDescent="0.35">
      <c r="A115" s="2" t="s">
        <v>41</v>
      </c>
      <c r="B115" s="2" t="s">
        <v>42</v>
      </c>
      <c r="C115" s="3">
        <v>2</v>
      </c>
      <c r="D115" s="2" t="s">
        <v>43</v>
      </c>
      <c r="E115" s="2" t="s">
        <v>3076</v>
      </c>
      <c r="F115" s="2" t="s">
        <v>2754</v>
      </c>
      <c r="G115" s="2" t="s">
        <v>3264</v>
      </c>
      <c r="H115" s="2" t="s">
        <v>2979</v>
      </c>
      <c r="I115" s="2" t="s">
        <v>3078</v>
      </c>
      <c r="J115" s="2" t="s">
        <v>3265</v>
      </c>
      <c r="K115" s="2" t="s">
        <v>3079</v>
      </c>
      <c r="L115" s="2" t="s">
        <v>2987</v>
      </c>
      <c r="M115" s="2"/>
      <c r="N115" s="2" t="s">
        <v>34</v>
      </c>
      <c r="O115" s="4" t="s">
        <v>3080</v>
      </c>
    </row>
    <row r="116" spans="1:15" ht="15" hidden="1" customHeight="1" x14ac:dyDescent="0.35">
      <c r="A116" s="2" t="s">
        <v>41</v>
      </c>
      <c r="B116" s="2" t="s">
        <v>42</v>
      </c>
      <c r="C116" s="3">
        <v>2</v>
      </c>
      <c r="D116" s="2" t="s">
        <v>43</v>
      </c>
      <c r="E116" s="2" t="s">
        <v>3076</v>
      </c>
      <c r="F116" s="2" t="s">
        <v>2754</v>
      </c>
      <c r="G116" s="2" t="s">
        <v>3266</v>
      </c>
      <c r="H116" s="2" t="s">
        <v>2979</v>
      </c>
      <c r="I116" s="2" t="s">
        <v>3078</v>
      </c>
      <c r="J116" s="2" t="s">
        <v>3265</v>
      </c>
      <c r="K116" s="2" t="s">
        <v>3079</v>
      </c>
      <c r="L116" s="2" t="s">
        <v>2987</v>
      </c>
      <c r="M116" s="2"/>
      <c r="N116" s="2" t="s">
        <v>34</v>
      </c>
      <c r="O116" s="4" t="s">
        <v>3080</v>
      </c>
    </row>
    <row r="117" spans="1:15" ht="15" customHeight="1" x14ac:dyDescent="0.35">
      <c r="A117" s="2" t="s">
        <v>41</v>
      </c>
      <c r="B117" s="2" t="s">
        <v>42</v>
      </c>
      <c r="C117" s="3">
        <v>2</v>
      </c>
      <c r="D117" s="2" t="s">
        <v>43</v>
      </c>
      <c r="E117" s="2" t="s">
        <v>3083</v>
      </c>
      <c r="F117" s="2" t="s">
        <v>2754</v>
      </c>
      <c r="G117" s="2"/>
      <c r="H117" s="2" t="s">
        <v>3311</v>
      </c>
      <c r="I117" s="2" t="s">
        <v>3084</v>
      </c>
      <c r="J117" s="2" t="s">
        <v>3085</v>
      </c>
      <c r="K117" s="2" t="s">
        <v>3086</v>
      </c>
      <c r="L117" s="2" t="s">
        <v>136</v>
      </c>
      <c r="M117" s="2"/>
      <c r="N117" s="2" t="s">
        <v>34</v>
      </c>
      <c r="O117" s="4" t="s">
        <v>3087</v>
      </c>
    </row>
    <row r="118" spans="1:15" ht="15" hidden="1" customHeight="1" x14ac:dyDescent="0.35">
      <c r="A118" s="2" t="s">
        <v>41</v>
      </c>
      <c r="B118" s="2" t="s">
        <v>42</v>
      </c>
      <c r="C118" s="3">
        <v>2</v>
      </c>
      <c r="D118" s="2" t="s">
        <v>43</v>
      </c>
      <c r="E118" s="2" t="s">
        <v>3083</v>
      </c>
      <c r="F118" s="2" t="s">
        <v>2754</v>
      </c>
      <c r="G118" s="2" t="s">
        <v>3267</v>
      </c>
      <c r="H118" s="2" t="s">
        <v>2979</v>
      </c>
      <c r="I118" s="2" t="s">
        <v>3084</v>
      </c>
      <c r="J118" s="2" t="s">
        <v>3268</v>
      </c>
      <c r="K118" s="2" t="s">
        <v>3086</v>
      </c>
      <c r="L118" s="2" t="s">
        <v>136</v>
      </c>
      <c r="M118" s="2"/>
      <c r="N118" s="2" t="s">
        <v>34</v>
      </c>
      <c r="O118" s="4" t="s">
        <v>3087</v>
      </c>
    </row>
    <row r="119" spans="1:15" ht="15" hidden="1" customHeight="1" x14ac:dyDescent="0.35">
      <c r="A119" s="2" t="s">
        <v>41</v>
      </c>
      <c r="B119" s="2" t="s">
        <v>42</v>
      </c>
      <c r="C119" s="3">
        <v>2</v>
      </c>
      <c r="D119" s="2" t="s">
        <v>43</v>
      </c>
      <c r="E119" s="2" t="s">
        <v>3083</v>
      </c>
      <c r="F119" s="2" t="s">
        <v>2754</v>
      </c>
      <c r="G119" s="2" t="s">
        <v>3269</v>
      </c>
      <c r="H119" s="2" t="s">
        <v>2979</v>
      </c>
      <c r="I119" s="2" t="s">
        <v>3084</v>
      </c>
      <c r="J119" s="2" t="s">
        <v>3268</v>
      </c>
      <c r="K119" s="2" t="s">
        <v>3086</v>
      </c>
      <c r="L119" s="2" t="s">
        <v>136</v>
      </c>
      <c r="M119" s="2"/>
      <c r="N119" s="2" t="s">
        <v>34</v>
      </c>
      <c r="O119" s="4" t="s">
        <v>3087</v>
      </c>
    </row>
    <row r="120" spans="1:15" ht="15" hidden="1" customHeight="1" x14ac:dyDescent="0.35">
      <c r="A120" s="2" t="s">
        <v>41</v>
      </c>
      <c r="B120" s="2" t="s">
        <v>42</v>
      </c>
      <c r="C120" s="3">
        <v>2</v>
      </c>
      <c r="D120" s="2" t="s">
        <v>43</v>
      </c>
      <c r="E120" s="2" t="s">
        <v>3083</v>
      </c>
      <c r="F120" s="2" t="s">
        <v>2754</v>
      </c>
      <c r="G120" s="2" t="s">
        <v>3270</v>
      </c>
      <c r="H120" s="2" t="s">
        <v>2979</v>
      </c>
      <c r="I120" s="2" t="s">
        <v>3084</v>
      </c>
      <c r="J120" s="2" t="s">
        <v>3268</v>
      </c>
      <c r="K120" s="2" t="s">
        <v>3086</v>
      </c>
      <c r="L120" s="2" t="s">
        <v>136</v>
      </c>
      <c r="M120" s="2"/>
      <c r="N120" s="2" t="s">
        <v>34</v>
      </c>
      <c r="O120" s="4" t="s">
        <v>3087</v>
      </c>
    </row>
    <row r="121" spans="1:15" ht="15" hidden="1" customHeight="1" x14ac:dyDescent="0.35">
      <c r="A121" s="2" t="s">
        <v>41</v>
      </c>
      <c r="B121" s="2" t="s">
        <v>42</v>
      </c>
      <c r="C121" s="3">
        <v>2</v>
      </c>
      <c r="D121" s="2" t="s">
        <v>43</v>
      </c>
      <c r="E121" s="2" t="s">
        <v>3083</v>
      </c>
      <c r="F121" s="2" t="s">
        <v>2754</v>
      </c>
      <c r="G121" s="2" t="s">
        <v>3031</v>
      </c>
      <c r="H121" s="2" t="s">
        <v>2970</v>
      </c>
      <c r="I121" s="2" t="s">
        <v>3084</v>
      </c>
      <c r="J121" s="2" t="s">
        <v>3084</v>
      </c>
      <c r="K121" s="2" t="s">
        <v>3086</v>
      </c>
      <c r="L121" s="2" t="s">
        <v>136</v>
      </c>
      <c r="M121" s="2"/>
      <c r="N121" s="2" t="s">
        <v>34</v>
      </c>
      <c r="O121" s="4" t="s">
        <v>3087</v>
      </c>
    </row>
    <row r="122" spans="1:15" ht="15" hidden="1" customHeight="1" x14ac:dyDescent="0.35">
      <c r="A122" s="2" t="s">
        <v>41</v>
      </c>
      <c r="B122" s="2" t="s">
        <v>42</v>
      </c>
      <c r="C122" s="3">
        <v>2</v>
      </c>
      <c r="D122" s="2" t="s">
        <v>43</v>
      </c>
      <c r="E122" s="2" t="s">
        <v>3083</v>
      </c>
      <c r="F122" s="2" t="s">
        <v>2754</v>
      </c>
      <c r="G122" s="2" t="s">
        <v>3271</v>
      </c>
      <c r="H122" s="2" t="s">
        <v>2979</v>
      </c>
      <c r="I122" s="2" t="s">
        <v>3084</v>
      </c>
      <c r="J122" s="2" t="s">
        <v>3086</v>
      </c>
      <c r="K122" s="2" t="s">
        <v>3086</v>
      </c>
      <c r="L122" s="2" t="s">
        <v>136</v>
      </c>
      <c r="M122" s="2"/>
      <c r="N122" s="2" t="s">
        <v>34</v>
      </c>
      <c r="O122" s="4" t="s">
        <v>3087</v>
      </c>
    </row>
    <row r="123" spans="1:15" ht="15" hidden="1" customHeight="1" x14ac:dyDescent="0.35">
      <c r="A123" s="2" t="s">
        <v>41</v>
      </c>
      <c r="B123" s="2" t="s">
        <v>42</v>
      </c>
      <c r="C123" s="3">
        <v>2</v>
      </c>
      <c r="D123" s="2" t="s">
        <v>43</v>
      </c>
      <c r="E123" s="2" t="s">
        <v>3083</v>
      </c>
      <c r="F123" s="2" t="s">
        <v>2754</v>
      </c>
      <c r="G123" s="2" t="s">
        <v>3272</v>
      </c>
      <c r="H123" s="2" t="s">
        <v>2979</v>
      </c>
      <c r="I123" s="2" t="s">
        <v>3084</v>
      </c>
      <c r="J123" s="2" t="s">
        <v>3086</v>
      </c>
      <c r="K123" s="2" t="s">
        <v>3086</v>
      </c>
      <c r="L123" s="2" t="s">
        <v>136</v>
      </c>
      <c r="M123" s="2"/>
      <c r="N123" s="2" t="s">
        <v>34</v>
      </c>
      <c r="O123" s="4" t="s">
        <v>3087</v>
      </c>
    </row>
    <row r="124" spans="1:15" ht="15" hidden="1" customHeight="1" x14ac:dyDescent="0.35">
      <c r="A124" s="2" t="s">
        <v>41</v>
      </c>
      <c r="B124" s="2" t="s">
        <v>42</v>
      </c>
      <c r="C124" s="3">
        <v>2</v>
      </c>
      <c r="D124" s="2" t="s">
        <v>43</v>
      </c>
      <c r="E124" s="2" t="s">
        <v>3093</v>
      </c>
      <c r="F124" s="2" t="s">
        <v>2754</v>
      </c>
      <c r="G124" s="2" t="s">
        <v>3273</v>
      </c>
      <c r="H124" s="2" t="s">
        <v>2979</v>
      </c>
      <c r="I124" s="2" t="s">
        <v>3094</v>
      </c>
      <c r="J124" s="2" t="s">
        <v>3095</v>
      </c>
      <c r="K124" s="2" t="s">
        <v>3095</v>
      </c>
      <c r="L124" s="2" t="s">
        <v>50</v>
      </c>
      <c r="M124" s="2"/>
      <c r="N124" s="2" t="s">
        <v>34</v>
      </c>
      <c r="O124" s="4" t="s">
        <v>3096</v>
      </c>
    </row>
    <row r="125" spans="1:15" ht="15" hidden="1" customHeight="1" x14ac:dyDescent="0.35">
      <c r="A125" s="2" t="s">
        <v>41</v>
      </c>
      <c r="B125" s="2" t="s">
        <v>42</v>
      </c>
      <c r="C125" s="3">
        <v>2</v>
      </c>
      <c r="D125" s="2" t="s">
        <v>43</v>
      </c>
      <c r="E125" s="2" t="s">
        <v>3093</v>
      </c>
      <c r="F125" s="2" t="s">
        <v>2754</v>
      </c>
      <c r="G125" s="2" t="s">
        <v>3274</v>
      </c>
      <c r="H125" s="2" t="s">
        <v>2979</v>
      </c>
      <c r="I125" s="2" t="s">
        <v>3094</v>
      </c>
      <c r="J125" s="2" t="s">
        <v>3095</v>
      </c>
      <c r="K125" s="2" t="s">
        <v>3095</v>
      </c>
      <c r="L125" s="2" t="s">
        <v>50</v>
      </c>
      <c r="M125" s="2"/>
      <c r="N125" s="2" t="s">
        <v>34</v>
      </c>
      <c r="O125" s="4" t="s">
        <v>3096</v>
      </c>
    </row>
    <row r="126" spans="1:15" ht="15" hidden="1" customHeight="1" x14ac:dyDescent="0.35">
      <c r="A126" s="2" t="s">
        <v>41</v>
      </c>
      <c r="B126" s="2" t="s">
        <v>42</v>
      </c>
      <c r="C126" s="3">
        <v>2</v>
      </c>
      <c r="D126" s="2" t="s">
        <v>43</v>
      </c>
      <c r="E126" s="2" t="s">
        <v>3099</v>
      </c>
      <c r="F126" s="2" t="s">
        <v>2754</v>
      </c>
      <c r="G126" s="2" t="s">
        <v>3275</v>
      </c>
      <c r="H126" s="2" t="s">
        <v>2979</v>
      </c>
      <c r="I126" s="2" t="s">
        <v>3101</v>
      </c>
      <c r="J126" s="2" t="s">
        <v>3101</v>
      </c>
      <c r="K126" s="2" t="s">
        <v>3102</v>
      </c>
      <c r="L126" s="2" t="s">
        <v>50</v>
      </c>
      <c r="M126" s="2"/>
      <c r="N126" s="2" t="s">
        <v>34</v>
      </c>
      <c r="O126" s="4" t="s">
        <v>3103</v>
      </c>
    </row>
    <row r="127" spans="1:15" ht="15" hidden="1" customHeight="1" x14ac:dyDescent="0.35">
      <c r="A127" s="2" t="s">
        <v>41</v>
      </c>
      <c r="B127" s="2" t="s">
        <v>42</v>
      </c>
      <c r="C127" s="3">
        <v>2</v>
      </c>
      <c r="D127" s="2" t="s">
        <v>43</v>
      </c>
      <c r="E127" s="2" t="s">
        <v>3099</v>
      </c>
      <c r="F127" s="2" t="s">
        <v>2754</v>
      </c>
      <c r="G127" s="2" t="s">
        <v>3276</v>
      </c>
      <c r="H127" s="2" t="s">
        <v>2979</v>
      </c>
      <c r="I127" s="2" t="s">
        <v>3101</v>
      </c>
      <c r="J127" s="2" t="s">
        <v>3277</v>
      </c>
      <c r="K127" s="2" t="s">
        <v>3102</v>
      </c>
      <c r="L127" s="2" t="s">
        <v>50</v>
      </c>
      <c r="M127" s="2"/>
      <c r="N127" s="2" t="s">
        <v>34</v>
      </c>
      <c r="O127" s="4" t="s">
        <v>3103</v>
      </c>
    </row>
    <row r="128" spans="1:15" ht="15" hidden="1" customHeight="1" x14ac:dyDescent="0.35">
      <c r="A128" s="2" t="s">
        <v>41</v>
      </c>
      <c r="B128" s="2" t="s">
        <v>42</v>
      </c>
      <c r="C128" s="3">
        <v>2</v>
      </c>
      <c r="D128" s="2" t="s">
        <v>43</v>
      </c>
      <c r="E128" s="2" t="s">
        <v>3278</v>
      </c>
      <c r="F128" s="2" t="s">
        <v>2754</v>
      </c>
      <c r="G128" s="2" t="s">
        <v>3279</v>
      </c>
      <c r="H128" s="2" t="s">
        <v>2979</v>
      </c>
      <c r="I128" s="2" t="s">
        <v>3280</v>
      </c>
      <c r="J128" s="2" t="s">
        <v>3281</v>
      </c>
      <c r="K128" s="2" t="s">
        <v>3282</v>
      </c>
      <c r="L128" s="2" t="s">
        <v>136</v>
      </c>
      <c r="M128" s="2"/>
      <c r="N128" s="2" t="s">
        <v>34</v>
      </c>
      <c r="O128" s="4" t="s">
        <v>3283</v>
      </c>
    </row>
    <row r="129" spans="1:15" ht="15" hidden="1" customHeight="1" x14ac:dyDescent="0.35">
      <c r="A129" s="2" t="s">
        <v>56</v>
      </c>
      <c r="B129" s="2" t="s">
        <v>57</v>
      </c>
      <c r="C129" s="3">
        <v>3</v>
      </c>
      <c r="D129" s="2" t="s">
        <v>59</v>
      </c>
      <c r="E129" s="2" t="s">
        <v>3284</v>
      </c>
      <c r="F129" s="2" t="s">
        <v>3285</v>
      </c>
      <c r="G129" s="2" t="s">
        <v>3286</v>
      </c>
      <c r="H129" s="2" t="s">
        <v>2979</v>
      </c>
      <c r="I129" s="2" t="s">
        <v>3287</v>
      </c>
      <c r="J129" s="2" t="s">
        <v>3288</v>
      </c>
      <c r="K129" s="2" t="s">
        <v>3289</v>
      </c>
      <c r="L129" s="2" t="s">
        <v>3290</v>
      </c>
      <c r="M129" s="2"/>
      <c r="N129" s="2" t="s">
        <v>34</v>
      </c>
      <c r="O129" s="4" t="s">
        <v>3291</v>
      </c>
    </row>
    <row r="130" spans="1:15" ht="15" hidden="1" customHeight="1" x14ac:dyDescent="0.35">
      <c r="A130" s="2" t="s">
        <v>56</v>
      </c>
      <c r="B130" s="2" t="s">
        <v>57</v>
      </c>
      <c r="C130" s="3">
        <v>3</v>
      </c>
      <c r="D130" s="2" t="s">
        <v>59</v>
      </c>
      <c r="E130" s="2" t="s">
        <v>2969</v>
      </c>
      <c r="F130" s="2" t="s">
        <v>2754</v>
      </c>
      <c r="G130" s="2" t="s">
        <v>3292</v>
      </c>
      <c r="H130" s="2" t="s">
        <v>2979</v>
      </c>
      <c r="I130" s="2" t="s">
        <v>2971</v>
      </c>
      <c r="J130" s="2" t="s">
        <v>2972</v>
      </c>
      <c r="K130" s="2" t="s">
        <v>2972</v>
      </c>
      <c r="L130" s="2" t="s">
        <v>95</v>
      </c>
      <c r="M130" s="2"/>
      <c r="N130" s="2" t="s">
        <v>34</v>
      </c>
      <c r="O130" s="4" t="s">
        <v>2973</v>
      </c>
    </row>
    <row r="131" spans="1:15" ht="15" hidden="1" customHeight="1" x14ac:dyDescent="0.35">
      <c r="A131" s="2" t="s">
        <v>56</v>
      </c>
      <c r="B131" s="2" t="s">
        <v>57</v>
      </c>
      <c r="C131" s="3">
        <v>3</v>
      </c>
      <c r="D131" s="2" t="s">
        <v>59</v>
      </c>
      <c r="E131" s="2" t="s">
        <v>2969</v>
      </c>
      <c r="F131" s="2" t="s">
        <v>2754</v>
      </c>
      <c r="G131" s="2"/>
      <c r="H131" s="2" t="s">
        <v>3293</v>
      </c>
      <c r="I131" s="2" t="s">
        <v>2971</v>
      </c>
      <c r="J131" s="2" t="s">
        <v>1490</v>
      </c>
      <c r="K131" s="2" t="s">
        <v>2972</v>
      </c>
      <c r="L131" s="2" t="s">
        <v>95</v>
      </c>
      <c r="M131" s="2"/>
      <c r="N131" s="2" t="s">
        <v>34</v>
      </c>
      <c r="O131" s="4" t="s">
        <v>2973</v>
      </c>
    </row>
    <row r="132" spans="1:15" ht="15" hidden="1" customHeight="1" x14ac:dyDescent="0.35">
      <c r="A132" s="2" t="s">
        <v>56</v>
      </c>
      <c r="B132" s="2" t="s">
        <v>57</v>
      </c>
      <c r="C132" s="3">
        <v>3</v>
      </c>
      <c r="D132" s="2" t="s">
        <v>59</v>
      </c>
      <c r="E132" s="2" t="s">
        <v>2983</v>
      </c>
      <c r="F132" s="2" t="s">
        <v>2754</v>
      </c>
      <c r="G132" s="2" t="s">
        <v>3294</v>
      </c>
      <c r="H132" s="2" t="s">
        <v>2979</v>
      </c>
      <c r="I132" s="2" t="s">
        <v>2985</v>
      </c>
      <c r="J132" s="2" t="s">
        <v>2986</v>
      </c>
      <c r="K132" s="2" t="s">
        <v>2986</v>
      </c>
      <c r="L132" s="2" t="s">
        <v>2987</v>
      </c>
      <c r="M132" s="2"/>
      <c r="N132" s="2" t="s">
        <v>34</v>
      </c>
      <c r="O132" s="4" t="s">
        <v>2988</v>
      </c>
    </row>
    <row r="133" spans="1:15" ht="15" hidden="1" customHeight="1" x14ac:dyDescent="0.35">
      <c r="A133" s="2" t="s">
        <v>56</v>
      </c>
      <c r="B133" s="2" t="s">
        <v>57</v>
      </c>
      <c r="C133" s="3">
        <v>3</v>
      </c>
      <c r="D133" s="2" t="s">
        <v>59</v>
      </c>
      <c r="E133" s="2" t="s">
        <v>2983</v>
      </c>
      <c r="F133" s="2" t="s">
        <v>2754</v>
      </c>
      <c r="G133" s="2" t="s">
        <v>3295</v>
      </c>
      <c r="H133" s="2" t="s">
        <v>2979</v>
      </c>
      <c r="I133" s="2" t="s">
        <v>2985</v>
      </c>
      <c r="J133" s="2" t="s">
        <v>2986</v>
      </c>
      <c r="K133" s="2" t="s">
        <v>2986</v>
      </c>
      <c r="L133" s="2" t="s">
        <v>2987</v>
      </c>
      <c r="M133" s="2"/>
      <c r="N133" s="2" t="s">
        <v>34</v>
      </c>
      <c r="O133" s="4" t="s">
        <v>2988</v>
      </c>
    </row>
    <row r="134" spans="1:15" ht="15" hidden="1" customHeight="1" x14ac:dyDescent="0.35">
      <c r="A134" s="2" t="s">
        <v>56</v>
      </c>
      <c r="B134" s="2" t="s">
        <v>57</v>
      </c>
      <c r="C134" s="3">
        <v>3</v>
      </c>
      <c r="D134" s="2" t="s">
        <v>59</v>
      </c>
      <c r="E134" s="2" t="s">
        <v>2983</v>
      </c>
      <c r="F134" s="2" t="s">
        <v>2754</v>
      </c>
      <c r="G134" s="2" t="s">
        <v>3296</v>
      </c>
      <c r="H134" s="2" t="s">
        <v>2979</v>
      </c>
      <c r="I134" s="2" t="s">
        <v>2985</v>
      </c>
      <c r="J134" s="2" t="s">
        <v>2986</v>
      </c>
      <c r="K134" s="2" t="s">
        <v>2986</v>
      </c>
      <c r="L134" s="2" t="s">
        <v>2987</v>
      </c>
      <c r="M134" s="2"/>
      <c r="N134" s="2" t="s">
        <v>34</v>
      </c>
      <c r="O134" s="4" t="s">
        <v>2988</v>
      </c>
    </row>
    <row r="135" spans="1:15" ht="15" hidden="1" customHeight="1" x14ac:dyDescent="0.35">
      <c r="A135" s="2" t="s">
        <v>56</v>
      </c>
      <c r="B135" s="2" t="s">
        <v>57</v>
      </c>
      <c r="C135" s="3">
        <v>3</v>
      </c>
      <c r="D135" s="2" t="s">
        <v>59</v>
      </c>
      <c r="E135" s="2" t="s">
        <v>2992</v>
      </c>
      <c r="F135" s="2" t="s">
        <v>2754</v>
      </c>
      <c r="G135" s="2" t="s">
        <v>3297</v>
      </c>
      <c r="H135" s="2" t="s">
        <v>2979</v>
      </c>
      <c r="I135" s="2" t="s">
        <v>2994</v>
      </c>
      <c r="J135" s="2" t="s">
        <v>2995</v>
      </c>
      <c r="K135" s="2" t="s">
        <v>2995</v>
      </c>
      <c r="L135" s="2" t="s">
        <v>200</v>
      </c>
      <c r="M135" s="2"/>
      <c r="N135" s="2" t="s">
        <v>201</v>
      </c>
      <c r="O135" s="4" t="s">
        <v>2996</v>
      </c>
    </row>
    <row r="136" spans="1:15" ht="15" hidden="1" customHeight="1" x14ac:dyDescent="0.35">
      <c r="A136" s="2" t="s">
        <v>56</v>
      </c>
      <c r="B136" s="2" t="s">
        <v>57</v>
      </c>
      <c r="C136" s="3">
        <v>3</v>
      </c>
      <c r="D136" s="2" t="s">
        <v>59</v>
      </c>
      <c r="E136" s="2" t="s">
        <v>2992</v>
      </c>
      <c r="F136" s="2" t="s">
        <v>2754</v>
      </c>
      <c r="G136" s="2" t="s">
        <v>3298</v>
      </c>
      <c r="H136" s="2" t="s">
        <v>2979</v>
      </c>
      <c r="I136" s="2" t="s">
        <v>2994</v>
      </c>
      <c r="J136" s="2" t="s">
        <v>2995</v>
      </c>
      <c r="K136" s="2" t="s">
        <v>2995</v>
      </c>
      <c r="L136" s="2" t="s">
        <v>200</v>
      </c>
      <c r="M136" s="2"/>
      <c r="N136" s="2" t="s">
        <v>201</v>
      </c>
      <c r="O136" s="4" t="s">
        <v>2996</v>
      </c>
    </row>
    <row r="137" spans="1:15" ht="15" hidden="1" customHeight="1" x14ac:dyDescent="0.35">
      <c r="A137" s="2" t="s">
        <v>56</v>
      </c>
      <c r="B137" s="2" t="s">
        <v>57</v>
      </c>
      <c r="C137" s="3">
        <v>3</v>
      </c>
      <c r="D137" s="2" t="s">
        <v>59</v>
      </c>
      <c r="E137" s="2" t="s">
        <v>2992</v>
      </c>
      <c r="F137" s="2" t="s">
        <v>2754</v>
      </c>
      <c r="G137" s="2" t="s">
        <v>3299</v>
      </c>
      <c r="H137" s="2" t="s">
        <v>2979</v>
      </c>
      <c r="I137" s="2" t="s">
        <v>2994</v>
      </c>
      <c r="J137" s="2" t="s">
        <v>2994</v>
      </c>
      <c r="K137" s="2" t="s">
        <v>2995</v>
      </c>
      <c r="L137" s="2" t="s">
        <v>200</v>
      </c>
      <c r="M137" s="2"/>
      <c r="N137" s="2" t="s">
        <v>201</v>
      </c>
      <c r="O137" s="4" t="s">
        <v>2996</v>
      </c>
    </row>
    <row r="138" spans="1:15" ht="15" hidden="1" customHeight="1" x14ac:dyDescent="0.35">
      <c r="A138" s="2" t="s">
        <v>56</v>
      </c>
      <c r="B138" s="2" t="s">
        <v>57</v>
      </c>
      <c r="C138" s="3">
        <v>3</v>
      </c>
      <c r="D138" s="2" t="s">
        <v>59</v>
      </c>
      <c r="E138" s="2" t="s">
        <v>2992</v>
      </c>
      <c r="F138" s="2" t="s">
        <v>2754</v>
      </c>
      <c r="G138" s="2" t="s">
        <v>3300</v>
      </c>
      <c r="H138" s="2" t="s">
        <v>2970</v>
      </c>
      <c r="I138" s="2" t="s">
        <v>2994</v>
      </c>
      <c r="J138" s="2" t="s">
        <v>2995</v>
      </c>
      <c r="K138" s="2" t="s">
        <v>2995</v>
      </c>
      <c r="L138" s="2" t="s">
        <v>200</v>
      </c>
      <c r="M138" s="2"/>
      <c r="N138" s="2" t="s">
        <v>201</v>
      </c>
      <c r="O138" s="4" t="s">
        <v>2996</v>
      </c>
    </row>
    <row r="139" spans="1:15" ht="15" hidden="1" customHeight="1" x14ac:dyDescent="0.35">
      <c r="A139" s="2" t="s">
        <v>56</v>
      </c>
      <c r="B139" s="2" t="s">
        <v>57</v>
      </c>
      <c r="C139" s="3">
        <v>3</v>
      </c>
      <c r="D139" s="2" t="s">
        <v>59</v>
      </c>
      <c r="E139" s="2" t="s">
        <v>3209</v>
      </c>
      <c r="F139" s="2" t="s">
        <v>3210</v>
      </c>
      <c r="G139" s="2"/>
      <c r="H139" s="2" t="s">
        <v>3301</v>
      </c>
      <c r="I139" s="2" t="s">
        <v>3211</v>
      </c>
      <c r="J139" s="2" t="s">
        <v>1961</v>
      </c>
      <c r="K139" s="2" t="s">
        <v>3212</v>
      </c>
      <c r="L139" s="2" t="s">
        <v>3058</v>
      </c>
      <c r="M139" s="2"/>
      <c r="N139" s="2" t="s">
        <v>201</v>
      </c>
      <c r="O139" s="4" t="s">
        <v>3213</v>
      </c>
    </row>
    <row r="140" spans="1:15" ht="15" hidden="1" customHeight="1" x14ac:dyDescent="0.35">
      <c r="A140" s="2" t="s">
        <v>56</v>
      </c>
      <c r="B140" s="2" t="s">
        <v>57</v>
      </c>
      <c r="C140" s="3">
        <v>3</v>
      </c>
      <c r="D140" s="2" t="s">
        <v>59</v>
      </c>
      <c r="E140" s="2" t="s">
        <v>3209</v>
      </c>
      <c r="F140" s="2" t="s">
        <v>3210</v>
      </c>
      <c r="G140" s="2" t="s">
        <v>3302</v>
      </c>
      <c r="H140" s="2" t="s">
        <v>2979</v>
      </c>
      <c r="I140" s="2" t="s">
        <v>3211</v>
      </c>
      <c r="J140" s="2" t="s">
        <v>3211</v>
      </c>
      <c r="K140" s="2" t="s">
        <v>3212</v>
      </c>
      <c r="L140" s="2" t="s">
        <v>3058</v>
      </c>
      <c r="M140" s="2"/>
      <c r="N140" s="2" t="s">
        <v>201</v>
      </c>
      <c r="O140" s="4" t="s">
        <v>3213</v>
      </c>
    </row>
    <row r="141" spans="1:15" ht="15" hidden="1" customHeight="1" x14ac:dyDescent="0.35">
      <c r="A141" s="2" t="s">
        <v>56</v>
      </c>
      <c r="B141" s="2" t="s">
        <v>57</v>
      </c>
      <c r="C141" s="3">
        <v>3</v>
      </c>
      <c r="D141" s="2" t="s">
        <v>59</v>
      </c>
      <c r="E141" s="2" t="s">
        <v>3209</v>
      </c>
      <c r="F141" s="2" t="s">
        <v>3210</v>
      </c>
      <c r="G141" s="2" t="s">
        <v>3303</v>
      </c>
      <c r="H141" s="2" t="s">
        <v>609</v>
      </c>
      <c r="I141" s="2" t="s">
        <v>3211</v>
      </c>
      <c r="J141" s="2" t="s">
        <v>3216</v>
      </c>
      <c r="K141" s="2" t="s">
        <v>3212</v>
      </c>
      <c r="L141" s="2" t="s">
        <v>3058</v>
      </c>
      <c r="M141" s="2"/>
      <c r="N141" s="2" t="s">
        <v>201</v>
      </c>
      <c r="O141" s="4" t="s">
        <v>3213</v>
      </c>
    </row>
    <row r="142" spans="1:15" ht="15" hidden="1" customHeight="1" x14ac:dyDescent="0.35">
      <c r="A142" s="2" t="s">
        <v>56</v>
      </c>
      <c r="B142" s="2" t="s">
        <v>57</v>
      </c>
      <c r="C142" s="3">
        <v>3</v>
      </c>
      <c r="D142" s="2" t="s">
        <v>59</v>
      </c>
      <c r="E142" s="2" t="s">
        <v>3209</v>
      </c>
      <c r="F142" s="2" t="s">
        <v>3210</v>
      </c>
      <c r="G142" s="2" t="s">
        <v>3304</v>
      </c>
      <c r="H142" s="2" t="s">
        <v>2979</v>
      </c>
      <c r="I142" s="2" t="s">
        <v>3211</v>
      </c>
      <c r="J142" s="2" t="s">
        <v>3216</v>
      </c>
      <c r="K142" s="2" t="s">
        <v>3212</v>
      </c>
      <c r="L142" s="2" t="s">
        <v>3058</v>
      </c>
      <c r="M142" s="2"/>
      <c r="N142" s="2" t="s">
        <v>201</v>
      </c>
      <c r="O142" s="4" t="s">
        <v>3213</v>
      </c>
    </row>
    <row r="143" spans="1:15" ht="15" hidden="1" customHeight="1" x14ac:dyDescent="0.35">
      <c r="A143" s="2" t="s">
        <v>56</v>
      </c>
      <c r="B143" s="2" t="s">
        <v>57</v>
      </c>
      <c r="C143" s="3">
        <v>3</v>
      </c>
      <c r="D143" s="2" t="s">
        <v>59</v>
      </c>
      <c r="E143" s="2" t="s">
        <v>3001</v>
      </c>
      <c r="F143" s="2" t="s">
        <v>2754</v>
      </c>
      <c r="G143" s="2" t="s">
        <v>3305</v>
      </c>
      <c r="H143" s="2" t="s">
        <v>2979</v>
      </c>
      <c r="I143" s="2" t="s">
        <v>3003</v>
      </c>
      <c r="J143" s="2" t="s">
        <v>2308</v>
      </c>
      <c r="K143" s="2" t="s">
        <v>3004</v>
      </c>
      <c r="L143" s="2"/>
      <c r="M143" s="2"/>
      <c r="N143" s="2"/>
      <c r="O143" s="4" t="s">
        <v>3005</v>
      </c>
    </row>
    <row r="144" spans="1:15" ht="15" hidden="1" customHeight="1" x14ac:dyDescent="0.35">
      <c r="A144" s="2" t="s">
        <v>56</v>
      </c>
      <c r="B144" s="2" t="s">
        <v>57</v>
      </c>
      <c r="C144" s="3">
        <v>3</v>
      </c>
      <c r="D144" s="2" t="s">
        <v>59</v>
      </c>
      <c r="E144" s="2" t="s">
        <v>3001</v>
      </c>
      <c r="F144" s="2" t="s">
        <v>2754</v>
      </c>
      <c r="G144" s="2"/>
      <c r="H144" s="2" t="s">
        <v>3306</v>
      </c>
      <c r="I144" s="2" t="s">
        <v>3003</v>
      </c>
      <c r="J144" s="2" t="s">
        <v>2308</v>
      </c>
      <c r="K144" s="2" t="s">
        <v>3004</v>
      </c>
      <c r="L144" s="2"/>
      <c r="M144" s="2"/>
      <c r="N144" s="2"/>
      <c r="O144" s="4" t="s">
        <v>3005</v>
      </c>
    </row>
    <row r="145" spans="1:15" ht="15" hidden="1" customHeight="1" x14ac:dyDescent="0.35">
      <c r="A145" s="2" t="s">
        <v>56</v>
      </c>
      <c r="B145" s="2" t="s">
        <v>57</v>
      </c>
      <c r="C145" s="3">
        <v>3</v>
      </c>
      <c r="D145" s="2" t="s">
        <v>59</v>
      </c>
      <c r="E145" s="2" t="s">
        <v>3001</v>
      </c>
      <c r="F145" s="2" t="s">
        <v>2754</v>
      </c>
      <c r="G145" s="2" t="s">
        <v>3307</v>
      </c>
      <c r="H145" s="2" t="s">
        <v>2979</v>
      </c>
      <c r="I145" s="2" t="s">
        <v>3003</v>
      </c>
      <c r="J145" s="2" t="s">
        <v>3004</v>
      </c>
      <c r="K145" s="2" t="s">
        <v>3004</v>
      </c>
      <c r="L145" s="2"/>
      <c r="M145" s="2"/>
      <c r="N145" s="2"/>
      <c r="O145" s="4" t="s">
        <v>3005</v>
      </c>
    </row>
    <row r="146" spans="1:15" ht="15" hidden="1" customHeight="1" x14ac:dyDescent="0.35">
      <c r="A146" s="2" t="s">
        <v>56</v>
      </c>
      <c r="B146" s="2" t="s">
        <v>57</v>
      </c>
      <c r="C146" s="3">
        <v>3</v>
      </c>
      <c r="D146" s="2" t="s">
        <v>59</v>
      </c>
      <c r="E146" s="2" t="s">
        <v>3016</v>
      </c>
      <c r="F146" s="2" t="s">
        <v>2754</v>
      </c>
      <c r="G146" s="2" t="s">
        <v>3308</v>
      </c>
      <c r="H146" s="2" t="s">
        <v>2979</v>
      </c>
      <c r="I146" s="2" t="s">
        <v>2689</v>
      </c>
      <c r="J146" s="2" t="s">
        <v>815</v>
      </c>
      <c r="K146" s="2" t="s">
        <v>3018</v>
      </c>
      <c r="L146" s="2"/>
      <c r="M146" s="2"/>
      <c r="N146" s="2"/>
      <c r="O146" s="4" t="s">
        <v>3019</v>
      </c>
    </row>
    <row r="147" spans="1:15" ht="15" hidden="1" customHeight="1" x14ac:dyDescent="0.35">
      <c r="A147" s="2" t="s">
        <v>56</v>
      </c>
      <c r="B147" s="2" t="s">
        <v>57</v>
      </c>
      <c r="C147" s="3">
        <v>3</v>
      </c>
      <c r="D147" s="2" t="s">
        <v>59</v>
      </c>
      <c r="E147" s="2" t="s">
        <v>3016</v>
      </c>
      <c r="F147" s="2" t="s">
        <v>2754</v>
      </c>
      <c r="G147" s="2" t="s">
        <v>3309</v>
      </c>
      <c r="H147" s="2" t="s">
        <v>2979</v>
      </c>
      <c r="I147" s="2" t="s">
        <v>2689</v>
      </c>
      <c r="J147" s="2" t="s">
        <v>815</v>
      </c>
      <c r="K147" s="2" t="s">
        <v>3018</v>
      </c>
      <c r="L147" s="2"/>
      <c r="M147" s="2"/>
      <c r="N147" s="2"/>
      <c r="O147" s="4" t="s">
        <v>3019</v>
      </c>
    </row>
    <row r="148" spans="1:15" ht="15" hidden="1" customHeight="1" x14ac:dyDescent="0.35">
      <c r="A148" s="2" t="s">
        <v>56</v>
      </c>
      <c r="B148" s="2" t="s">
        <v>57</v>
      </c>
      <c r="C148" s="3">
        <v>3</v>
      </c>
      <c r="D148" s="2" t="s">
        <v>59</v>
      </c>
      <c r="E148" s="2" t="s">
        <v>3016</v>
      </c>
      <c r="F148" s="2" t="s">
        <v>2754</v>
      </c>
      <c r="G148" s="2" t="s">
        <v>3310</v>
      </c>
      <c r="H148" s="2" t="s">
        <v>2979</v>
      </c>
      <c r="I148" s="2" t="s">
        <v>2689</v>
      </c>
      <c r="J148" s="2" t="s">
        <v>815</v>
      </c>
      <c r="K148" s="2" t="s">
        <v>3018</v>
      </c>
      <c r="L148" s="2"/>
      <c r="M148" s="2"/>
      <c r="N148" s="2"/>
      <c r="O148" s="4" t="s">
        <v>3019</v>
      </c>
    </row>
    <row r="149" spans="1:15" ht="15" customHeight="1" x14ac:dyDescent="0.35">
      <c r="A149" s="2" t="s">
        <v>56</v>
      </c>
      <c r="B149" s="2" t="s">
        <v>57</v>
      </c>
      <c r="C149" s="3">
        <v>3</v>
      </c>
      <c r="D149" s="2" t="s">
        <v>59</v>
      </c>
      <c r="E149" s="2" t="s">
        <v>3016</v>
      </c>
      <c r="F149" s="2" t="s">
        <v>2754</v>
      </c>
      <c r="G149" s="2"/>
      <c r="H149" s="2" t="s">
        <v>3311</v>
      </c>
      <c r="I149" s="2" t="s">
        <v>2689</v>
      </c>
      <c r="J149" s="2" t="s">
        <v>815</v>
      </c>
      <c r="K149" s="2" t="s">
        <v>3018</v>
      </c>
      <c r="L149" s="2"/>
      <c r="M149" s="2"/>
      <c r="N149" s="2"/>
      <c r="O149" s="4" t="s">
        <v>3019</v>
      </c>
    </row>
    <row r="150" spans="1:15" ht="15" hidden="1" customHeight="1" x14ac:dyDescent="0.35">
      <c r="A150" s="2" t="s">
        <v>56</v>
      </c>
      <c r="B150" s="2" t="s">
        <v>57</v>
      </c>
      <c r="C150" s="3">
        <v>3</v>
      </c>
      <c r="D150" s="2" t="s">
        <v>59</v>
      </c>
      <c r="E150" s="2" t="s">
        <v>3037</v>
      </c>
      <c r="F150" s="2" t="s">
        <v>2754</v>
      </c>
      <c r="G150" s="2" t="s">
        <v>3312</v>
      </c>
      <c r="H150" s="2" t="s">
        <v>2979</v>
      </c>
      <c r="I150" s="2" t="s">
        <v>3039</v>
      </c>
      <c r="J150" s="2" t="s">
        <v>3240</v>
      </c>
      <c r="K150" s="2" t="s">
        <v>3040</v>
      </c>
      <c r="L150" s="2" t="s">
        <v>2987</v>
      </c>
      <c r="M150" s="2"/>
      <c r="N150" s="2" t="s">
        <v>34</v>
      </c>
      <c r="O150" s="4" t="s">
        <v>3041</v>
      </c>
    </row>
    <row r="151" spans="1:15" ht="15" hidden="1" customHeight="1" x14ac:dyDescent="0.35">
      <c r="A151" s="2" t="s">
        <v>56</v>
      </c>
      <c r="B151" s="2" t="s">
        <v>57</v>
      </c>
      <c r="C151" s="3">
        <v>3</v>
      </c>
      <c r="D151" s="2" t="s">
        <v>59</v>
      </c>
      <c r="E151" s="2" t="s">
        <v>3037</v>
      </c>
      <c r="F151" s="2" t="s">
        <v>2754</v>
      </c>
      <c r="G151" s="2" t="s">
        <v>3313</v>
      </c>
      <c r="H151" s="2" t="s">
        <v>2970</v>
      </c>
      <c r="I151" s="2" t="s">
        <v>3039</v>
      </c>
      <c r="J151" s="2" t="s">
        <v>3040</v>
      </c>
      <c r="K151" s="2" t="s">
        <v>3040</v>
      </c>
      <c r="L151" s="2" t="s">
        <v>2987</v>
      </c>
      <c r="M151" s="2"/>
      <c r="N151" s="2" t="s">
        <v>34</v>
      </c>
      <c r="O151" s="4" t="s">
        <v>3041</v>
      </c>
    </row>
    <row r="152" spans="1:15" ht="15" customHeight="1" x14ac:dyDescent="0.35">
      <c r="A152" s="2" t="s">
        <v>56</v>
      </c>
      <c r="B152" s="2" t="s">
        <v>57</v>
      </c>
      <c r="C152" s="3">
        <v>3</v>
      </c>
      <c r="D152" s="2" t="s">
        <v>59</v>
      </c>
      <c r="E152" s="2" t="s">
        <v>3054</v>
      </c>
      <c r="F152" s="2" t="s">
        <v>2754</v>
      </c>
      <c r="G152" s="2"/>
      <c r="H152" s="2" t="s">
        <v>3311</v>
      </c>
      <c r="I152" s="2" t="s">
        <v>3056</v>
      </c>
      <c r="J152" s="2" t="s">
        <v>678</v>
      </c>
      <c r="K152" s="2" t="s">
        <v>3057</v>
      </c>
      <c r="L152" s="2" t="s">
        <v>3058</v>
      </c>
      <c r="M152" s="2"/>
      <c r="N152" s="2" t="s">
        <v>201</v>
      </c>
      <c r="O152" s="4" t="s">
        <v>3059</v>
      </c>
    </row>
    <row r="153" spans="1:15" ht="15" hidden="1" customHeight="1" x14ac:dyDescent="0.35">
      <c r="A153" s="2" t="s">
        <v>56</v>
      </c>
      <c r="B153" s="2" t="s">
        <v>57</v>
      </c>
      <c r="C153" s="3">
        <v>3</v>
      </c>
      <c r="D153" s="2" t="s">
        <v>59</v>
      </c>
      <c r="E153" s="2" t="s">
        <v>3054</v>
      </c>
      <c r="F153" s="2" t="s">
        <v>2754</v>
      </c>
      <c r="G153" s="2" t="s">
        <v>3314</v>
      </c>
      <c r="H153" s="2" t="s">
        <v>2979</v>
      </c>
      <c r="I153" s="2" t="s">
        <v>3056</v>
      </c>
      <c r="J153" s="2" t="s">
        <v>3056</v>
      </c>
      <c r="K153" s="2" t="s">
        <v>3057</v>
      </c>
      <c r="L153" s="2" t="s">
        <v>3058</v>
      </c>
      <c r="M153" s="2"/>
      <c r="N153" s="2" t="s">
        <v>201</v>
      </c>
      <c r="O153" s="4" t="s">
        <v>3059</v>
      </c>
    </row>
    <row r="154" spans="1:15" ht="15" hidden="1" customHeight="1" x14ac:dyDescent="0.35">
      <c r="A154" s="2" t="s">
        <v>56</v>
      </c>
      <c r="B154" s="2" t="s">
        <v>57</v>
      </c>
      <c r="C154" s="3">
        <v>3</v>
      </c>
      <c r="D154" s="2" t="s">
        <v>59</v>
      </c>
      <c r="E154" s="2" t="s">
        <v>3054</v>
      </c>
      <c r="F154" s="2" t="s">
        <v>2754</v>
      </c>
      <c r="G154" s="2" t="s">
        <v>3315</v>
      </c>
      <c r="H154" s="2" t="s">
        <v>2970</v>
      </c>
      <c r="I154" s="2" t="s">
        <v>3056</v>
      </c>
      <c r="J154" s="2" t="s">
        <v>3057</v>
      </c>
      <c r="K154" s="2" t="s">
        <v>3057</v>
      </c>
      <c r="L154" s="2" t="s">
        <v>3058</v>
      </c>
      <c r="M154" s="2"/>
      <c r="N154" s="2" t="s">
        <v>201</v>
      </c>
      <c r="O154" s="4" t="s">
        <v>3059</v>
      </c>
    </row>
    <row r="155" spans="1:15" ht="15" hidden="1" customHeight="1" x14ac:dyDescent="0.35">
      <c r="A155" s="2" t="s">
        <v>56</v>
      </c>
      <c r="B155" s="2" t="s">
        <v>57</v>
      </c>
      <c r="C155" s="3">
        <v>3</v>
      </c>
      <c r="D155" s="2" t="s">
        <v>59</v>
      </c>
      <c r="E155" s="2" t="s">
        <v>3054</v>
      </c>
      <c r="F155" s="2" t="s">
        <v>2754</v>
      </c>
      <c r="G155" s="2" t="s">
        <v>3316</v>
      </c>
      <c r="H155" s="2" t="s">
        <v>2979</v>
      </c>
      <c r="I155" s="2" t="s">
        <v>3056</v>
      </c>
      <c r="J155" s="2" t="s">
        <v>3057</v>
      </c>
      <c r="K155" s="2" t="s">
        <v>3057</v>
      </c>
      <c r="L155" s="2" t="s">
        <v>3058</v>
      </c>
      <c r="M155" s="2"/>
      <c r="N155" s="2" t="s">
        <v>201</v>
      </c>
      <c r="O155" s="4" t="s">
        <v>3059</v>
      </c>
    </row>
    <row r="156" spans="1:15" ht="15" hidden="1" customHeight="1" x14ac:dyDescent="0.35">
      <c r="A156" s="2" t="s">
        <v>56</v>
      </c>
      <c r="B156" s="2" t="s">
        <v>57</v>
      </c>
      <c r="C156" s="3">
        <v>3</v>
      </c>
      <c r="D156" s="2" t="s">
        <v>59</v>
      </c>
      <c r="E156" s="2" t="s">
        <v>3076</v>
      </c>
      <c r="F156" s="2" t="s">
        <v>2754</v>
      </c>
      <c r="G156" s="2" t="s">
        <v>3317</v>
      </c>
      <c r="H156" s="2" t="s">
        <v>2979</v>
      </c>
      <c r="I156" s="2" t="s">
        <v>3078</v>
      </c>
      <c r="J156" s="2" t="s">
        <v>3265</v>
      </c>
      <c r="K156" s="2" t="s">
        <v>3079</v>
      </c>
      <c r="L156" s="2" t="s">
        <v>2987</v>
      </c>
      <c r="M156" s="2"/>
      <c r="N156" s="2" t="s">
        <v>34</v>
      </c>
      <c r="O156" s="4" t="s">
        <v>3080</v>
      </c>
    </row>
    <row r="157" spans="1:15" ht="15" hidden="1" customHeight="1" x14ac:dyDescent="0.35">
      <c r="A157" s="2" t="s">
        <v>56</v>
      </c>
      <c r="B157" s="2" t="s">
        <v>57</v>
      </c>
      <c r="C157" s="3">
        <v>3</v>
      </c>
      <c r="D157" s="2" t="s">
        <v>59</v>
      </c>
      <c r="E157" s="2" t="s">
        <v>3076</v>
      </c>
      <c r="F157" s="2" t="s">
        <v>2754</v>
      </c>
      <c r="G157" s="2" t="s">
        <v>3318</v>
      </c>
      <c r="H157" s="2" t="s">
        <v>2979</v>
      </c>
      <c r="I157" s="2" t="s">
        <v>3078</v>
      </c>
      <c r="J157" s="2" t="s">
        <v>3079</v>
      </c>
      <c r="K157" s="2" t="s">
        <v>3079</v>
      </c>
      <c r="L157" s="2" t="s">
        <v>2987</v>
      </c>
      <c r="M157" s="2"/>
      <c r="N157" s="2" t="s">
        <v>34</v>
      </c>
      <c r="O157" s="4" t="s">
        <v>3080</v>
      </c>
    </row>
    <row r="158" spans="1:15" ht="15" hidden="1" customHeight="1" x14ac:dyDescent="0.35">
      <c r="A158" s="2" t="s">
        <v>56</v>
      </c>
      <c r="B158" s="2" t="s">
        <v>57</v>
      </c>
      <c r="C158" s="3">
        <v>3</v>
      </c>
      <c r="D158" s="2" t="s">
        <v>59</v>
      </c>
      <c r="E158" s="2" t="s">
        <v>3093</v>
      </c>
      <c r="F158" s="2" t="s">
        <v>2754</v>
      </c>
      <c r="G158" s="2" t="s">
        <v>3319</v>
      </c>
      <c r="H158" s="2" t="s">
        <v>2979</v>
      </c>
      <c r="I158" s="2" t="s">
        <v>3094</v>
      </c>
      <c r="J158" s="2" t="s">
        <v>3095</v>
      </c>
      <c r="K158" s="2" t="s">
        <v>3095</v>
      </c>
      <c r="L158" s="2" t="s">
        <v>50</v>
      </c>
      <c r="M158" s="2"/>
      <c r="N158" s="2" t="s">
        <v>34</v>
      </c>
      <c r="O158" s="4" t="s">
        <v>3096</v>
      </c>
    </row>
    <row r="159" spans="1:15" ht="15" customHeight="1" x14ac:dyDescent="0.35">
      <c r="A159" s="2" t="s">
        <v>56</v>
      </c>
      <c r="B159" s="2" t="s">
        <v>57</v>
      </c>
      <c r="C159" s="3">
        <v>3</v>
      </c>
      <c r="D159" s="2" t="s">
        <v>59</v>
      </c>
      <c r="E159" s="2" t="s">
        <v>3093</v>
      </c>
      <c r="F159" s="2" t="s">
        <v>2754</v>
      </c>
      <c r="G159" s="2"/>
      <c r="H159" s="2" t="s">
        <v>3311</v>
      </c>
      <c r="I159" s="2" t="s">
        <v>3094</v>
      </c>
      <c r="J159" s="2" t="s">
        <v>1870</v>
      </c>
      <c r="K159" s="2" t="s">
        <v>3095</v>
      </c>
      <c r="L159" s="2" t="s">
        <v>50</v>
      </c>
      <c r="M159" s="2"/>
      <c r="N159" s="2" t="s">
        <v>34</v>
      </c>
      <c r="O159" s="4" t="s">
        <v>3096</v>
      </c>
    </row>
    <row r="160" spans="1:15" ht="15" hidden="1" customHeight="1" x14ac:dyDescent="0.35">
      <c r="A160" s="2" t="s">
        <v>56</v>
      </c>
      <c r="B160" s="2" t="s">
        <v>57</v>
      </c>
      <c r="C160" s="3">
        <v>3</v>
      </c>
      <c r="D160" s="2" t="s">
        <v>59</v>
      </c>
      <c r="E160" s="2" t="s">
        <v>3278</v>
      </c>
      <c r="F160" s="2" t="s">
        <v>2754</v>
      </c>
      <c r="G160" s="2" t="s">
        <v>3320</v>
      </c>
      <c r="H160" s="2" t="s">
        <v>2979</v>
      </c>
      <c r="I160" s="2" t="s">
        <v>3280</v>
      </c>
      <c r="J160" s="2" t="s">
        <v>3280</v>
      </c>
      <c r="K160" s="2" t="s">
        <v>3282</v>
      </c>
      <c r="L160" s="2" t="s">
        <v>136</v>
      </c>
      <c r="M160" s="2"/>
      <c r="N160" s="2" t="s">
        <v>34</v>
      </c>
      <c r="O160" s="4" t="s">
        <v>3283</v>
      </c>
    </row>
    <row r="161" spans="1:15" ht="15" hidden="1" customHeight="1" x14ac:dyDescent="0.35">
      <c r="A161" s="2" t="s">
        <v>56</v>
      </c>
      <c r="B161" s="2" t="s">
        <v>57</v>
      </c>
      <c r="C161" s="3">
        <v>3</v>
      </c>
      <c r="D161" s="2" t="s">
        <v>59</v>
      </c>
      <c r="E161" s="2" t="s">
        <v>3278</v>
      </c>
      <c r="F161" s="2" t="s">
        <v>2754</v>
      </c>
      <c r="G161" s="2" t="s">
        <v>3321</v>
      </c>
      <c r="H161" s="2" t="s">
        <v>2979</v>
      </c>
      <c r="I161" s="2" t="s">
        <v>3280</v>
      </c>
      <c r="J161" s="2" t="s">
        <v>3280</v>
      </c>
      <c r="K161" s="2" t="s">
        <v>3282</v>
      </c>
      <c r="L161" s="2" t="s">
        <v>136</v>
      </c>
      <c r="M161" s="2"/>
      <c r="N161" s="2" t="s">
        <v>34</v>
      </c>
      <c r="O161" s="4" t="s">
        <v>3283</v>
      </c>
    </row>
    <row r="162" spans="1:15" ht="15" hidden="1" customHeight="1" x14ac:dyDescent="0.35">
      <c r="A162" s="2" t="s">
        <v>56</v>
      </c>
      <c r="B162" s="2" t="s">
        <v>57</v>
      </c>
      <c r="C162" s="3">
        <v>3</v>
      </c>
      <c r="D162" s="2" t="s">
        <v>59</v>
      </c>
      <c r="E162" s="2" t="s">
        <v>3278</v>
      </c>
      <c r="F162" s="2" t="s">
        <v>2754</v>
      </c>
      <c r="G162" s="2" t="s">
        <v>3322</v>
      </c>
      <c r="H162" s="2" t="s">
        <v>2979</v>
      </c>
      <c r="I162" s="2" t="s">
        <v>3280</v>
      </c>
      <c r="J162" s="2" t="s">
        <v>3280</v>
      </c>
      <c r="K162" s="2" t="s">
        <v>3282</v>
      </c>
      <c r="L162" s="2" t="s">
        <v>136</v>
      </c>
      <c r="M162" s="2"/>
      <c r="N162" s="2" t="s">
        <v>34</v>
      </c>
      <c r="O162" s="4" t="s">
        <v>3283</v>
      </c>
    </row>
    <row r="163" spans="1:15" ht="15" hidden="1" customHeight="1" x14ac:dyDescent="0.35">
      <c r="A163" s="2" t="s">
        <v>71</v>
      </c>
      <c r="B163" s="2" t="s">
        <v>72</v>
      </c>
      <c r="C163" s="3">
        <v>4</v>
      </c>
      <c r="D163" s="2" t="s">
        <v>73</v>
      </c>
      <c r="E163" s="2" t="s">
        <v>2969</v>
      </c>
      <c r="F163" s="2" t="s">
        <v>2754</v>
      </c>
      <c r="G163" s="2"/>
      <c r="H163" s="2" t="s">
        <v>3323</v>
      </c>
      <c r="I163" s="2" t="s">
        <v>2971</v>
      </c>
      <c r="J163" s="2" t="s">
        <v>1490</v>
      </c>
      <c r="K163" s="2" t="s">
        <v>2972</v>
      </c>
      <c r="L163" s="2" t="s">
        <v>95</v>
      </c>
      <c r="M163" s="2"/>
      <c r="N163" s="2" t="s">
        <v>34</v>
      </c>
      <c r="O163" s="4" t="s">
        <v>2973</v>
      </c>
    </row>
    <row r="164" spans="1:15" ht="15" hidden="1" customHeight="1" x14ac:dyDescent="0.35">
      <c r="A164" s="2" t="s">
        <v>71</v>
      </c>
      <c r="B164" s="2" t="s">
        <v>72</v>
      </c>
      <c r="C164" s="3">
        <v>4</v>
      </c>
      <c r="D164" s="2" t="s">
        <v>73</v>
      </c>
      <c r="E164" s="2" t="s">
        <v>2969</v>
      </c>
      <c r="F164" s="2" t="s">
        <v>2754</v>
      </c>
      <c r="G164" s="2"/>
      <c r="H164" s="2" t="s">
        <v>3066</v>
      </c>
      <c r="I164" s="2" t="s">
        <v>2971</v>
      </c>
      <c r="J164" s="2" t="s">
        <v>1490</v>
      </c>
      <c r="K164" s="2" t="s">
        <v>2972</v>
      </c>
      <c r="L164" s="2" t="s">
        <v>95</v>
      </c>
      <c r="M164" s="2"/>
      <c r="N164" s="2" t="s">
        <v>34</v>
      </c>
      <c r="O164" s="4" t="s">
        <v>2973</v>
      </c>
    </row>
    <row r="165" spans="1:15" ht="15" hidden="1" customHeight="1" x14ac:dyDescent="0.35">
      <c r="A165" s="2" t="s">
        <v>71</v>
      </c>
      <c r="B165" s="2" t="s">
        <v>72</v>
      </c>
      <c r="C165" s="3">
        <v>4</v>
      </c>
      <c r="D165" s="2" t="s">
        <v>73</v>
      </c>
      <c r="E165" s="2" t="s">
        <v>2969</v>
      </c>
      <c r="F165" s="2" t="s">
        <v>2754</v>
      </c>
      <c r="G165" s="2" t="s">
        <v>3031</v>
      </c>
      <c r="H165" s="2" t="s">
        <v>2970</v>
      </c>
      <c r="I165" s="2" t="s">
        <v>2971</v>
      </c>
      <c r="J165" s="2" t="s">
        <v>2971</v>
      </c>
      <c r="K165" s="2" t="s">
        <v>2972</v>
      </c>
      <c r="L165" s="2" t="s">
        <v>95</v>
      </c>
      <c r="M165" s="2"/>
      <c r="N165" s="2" t="s">
        <v>34</v>
      </c>
      <c r="O165" s="4" t="s">
        <v>2973</v>
      </c>
    </row>
    <row r="166" spans="1:15" ht="15" hidden="1" customHeight="1" x14ac:dyDescent="0.35">
      <c r="A166" s="2" t="s">
        <v>71</v>
      </c>
      <c r="B166" s="2" t="s">
        <v>72</v>
      </c>
      <c r="C166" s="3">
        <v>4</v>
      </c>
      <c r="D166" s="2" t="s">
        <v>73</v>
      </c>
      <c r="E166" s="2" t="s">
        <v>2969</v>
      </c>
      <c r="F166" s="2" t="s">
        <v>2754</v>
      </c>
      <c r="G166" s="2" t="s">
        <v>3324</v>
      </c>
      <c r="H166" s="2" t="s">
        <v>2979</v>
      </c>
      <c r="I166" s="2" t="s">
        <v>2971</v>
      </c>
      <c r="J166" s="2" t="s">
        <v>2972</v>
      </c>
      <c r="K166" s="2" t="s">
        <v>2972</v>
      </c>
      <c r="L166" s="2" t="s">
        <v>95</v>
      </c>
      <c r="M166" s="2"/>
      <c r="N166" s="2" t="s">
        <v>34</v>
      </c>
      <c r="O166" s="4" t="s">
        <v>2973</v>
      </c>
    </row>
    <row r="167" spans="1:15" ht="15" hidden="1" customHeight="1" x14ac:dyDescent="0.35">
      <c r="A167" s="2" t="s">
        <v>71</v>
      </c>
      <c r="B167" s="2" t="s">
        <v>72</v>
      </c>
      <c r="C167" s="3">
        <v>4</v>
      </c>
      <c r="D167" s="2" t="s">
        <v>73</v>
      </c>
      <c r="E167" s="2" t="s">
        <v>3325</v>
      </c>
      <c r="F167" s="2" t="s">
        <v>3326</v>
      </c>
      <c r="G167" s="2" t="s">
        <v>3327</v>
      </c>
      <c r="H167" s="2" t="s">
        <v>2979</v>
      </c>
      <c r="I167" s="2" t="s">
        <v>3328</v>
      </c>
      <c r="J167" s="2" t="s">
        <v>3328</v>
      </c>
      <c r="K167" s="2" t="s">
        <v>3329</v>
      </c>
      <c r="L167" s="2" t="s">
        <v>3330</v>
      </c>
      <c r="M167" s="2"/>
      <c r="N167" s="2" t="s">
        <v>243</v>
      </c>
      <c r="O167" s="4" t="s">
        <v>3331</v>
      </c>
    </row>
    <row r="168" spans="1:15" ht="15" hidden="1" customHeight="1" x14ac:dyDescent="0.35">
      <c r="A168" s="2" t="s">
        <v>71</v>
      </c>
      <c r="B168" s="2" t="s">
        <v>72</v>
      </c>
      <c r="C168" s="3">
        <v>4</v>
      </c>
      <c r="D168" s="2" t="s">
        <v>73</v>
      </c>
      <c r="E168" s="2" t="s">
        <v>3325</v>
      </c>
      <c r="F168" s="2" t="s">
        <v>3326</v>
      </c>
      <c r="G168" s="2" t="s">
        <v>3332</v>
      </c>
      <c r="H168" s="2" t="s">
        <v>2979</v>
      </c>
      <c r="I168" s="2" t="s">
        <v>3328</v>
      </c>
      <c r="J168" s="2" t="s">
        <v>3328</v>
      </c>
      <c r="K168" s="2" t="s">
        <v>3329</v>
      </c>
      <c r="L168" s="2" t="s">
        <v>3330</v>
      </c>
      <c r="M168" s="2"/>
      <c r="N168" s="2" t="s">
        <v>243</v>
      </c>
      <c r="O168" s="4" t="s">
        <v>3331</v>
      </c>
    </row>
    <row r="169" spans="1:15" ht="15" hidden="1" customHeight="1" x14ac:dyDescent="0.35">
      <c r="A169" s="2" t="s">
        <v>71</v>
      </c>
      <c r="B169" s="2" t="s">
        <v>72</v>
      </c>
      <c r="C169" s="3">
        <v>4</v>
      </c>
      <c r="D169" s="2" t="s">
        <v>73</v>
      </c>
      <c r="E169" s="2" t="s">
        <v>3333</v>
      </c>
      <c r="F169" s="2" t="s">
        <v>3031</v>
      </c>
      <c r="G169" s="2" t="s">
        <v>3334</v>
      </c>
      <c r="H169" s="2" t="s">
        <v>2979</v>
      </c>
      <c r="I169" s="2" t="s">
        <v>3335</v>
      </c>
      <c r="J169" s="2" t="s">
        <v>3335</v>
      </c>
      <c r="K169" s="2" t="s">
        <v>2747</v>
      </c>
      <c r="L169" s="2" t="s">
        <v>3336</v>
      </c>
      <c r="M169" s="2"/>
      <c r="N169" s="2" t="s">
        <v>34</v>
      </c>
      <c r="O169" s="4" t="s">
        <v>3337</v>
      </c>
    </row>
    <row r="170" spans="1:15" ht="15" hidden="1" customHeight="1" x14ac:dyDescent="0.35">
      <c r="A170" s="2" t="s">
        <v>71</v>
      </c>
      <c r="B170" s="2" t="s">
        <v>72</v>
      </c>
      <c r="C170" s="3">
        <v>4</v>
      </c>
      <c r="D170" s="2" t="s">
        <v>73</v>
      </c>
      <c r="E170" s="2" t="s">
        <v>2983</v>
      </c>
      <c r="F170" s="2" t="s">
        <v>2754</v>
      </c>
      <c r="G170" s="2" t="s">
        <v>3338</v>
      </c>
      <c r="H170" s="2" t="s">
        <v>2979</v>
      </c>
      <c r="I170" s="2" t="s">
        <v>2985</v>
      </c>
      <c r="J170" s="2" t="s">
        <v>2985</v>
      </c>
      <c r="K170" s="2" t="s">
        <v>2986</v>
      </c>
      <c r="L170" s="2" t="s">
        <v>2987</v>
      </c>
      <c r="M170" s="2"/>
      <c r="N170" s="2" t="s">
        <v>34</v>
      </c>
      <c r="O170" s="4" t="s">
        <v>2988</v>
      </c>
    </row>
    <row r="171" spans="1:15" ht="15" hidden="1" customHeight="1" x14ac:dyDescent="0.35">
      <c r="A171" s="2" t="s">
        <v>71</v>
      </c>
      <c r="B171" s="2" t="s">
        <v>72</v>
      </c>
      <c r="C171" s="3">
        <v>4</v>
      </c>
      <c r="D171" s="2" t="s">
        <v>73</v>
      </c>
      <c r="E171" s="2" t="s">
        <v>3205</v>
      </c>
      <c r="F171" s="2" t="s">
        <v>3010</v>
      </c>
      <c r="G171" s="2" t="s">
        <v>3339</v>
      </c>
      <c r="H171" s="2" t="s">
        <v>2979</v>
      </c>
      <c r="I171" s="2" t="s">
        <v>2705</v>
      </c>
      <c r="J171" s="2" t="s">
        <v>2617</v>
      </c>
      <c r="K171" s="2" t="s">
        <v>3207</v>
      </c>
      <c r="L171" s="2"/>
      <c r="M171" s="2"/>
      <c r="N171" s="2"/>
      <c r="O171" s="4" t="s">
        <v>3208</v>
      </c>
    </row>
    <row r="172" spans="1:15" ht="15" hidden="1" customHeight="1" x14ac:dyDescent="0.35">
      <c r="A172" s="2" t="s">
        <v>71</v>
      </c>
      <c r="B172" s="2" t="s">
        <v>72</v>
      </c>
      <c r="C172" s="3">
        <v>4</v>
      </c>
      <c r="D172" s="2" t="s">
        <v>73</v>
      </c>
      <c r="E172" s="2" t="s">
        <v>3340</v>
      </c>
      <c r="F172" s="2" t="s">
        <v>3031</v>
      </c>
      <c r="G172" s="2" t="s">
        <v>3341</v>
      </c>
      <c r="H172" s="2" t="s">
        <v>2979</v>
      </c>
      <c r="I172" s="2" t="s">
        <v>3342</v>
      </c>
      <c r="J172" s="2" t="s">
        <v>1408</v>
      </c>
      <c r="K172" s="2" t="s">
        <v>3342</v>
      </c>
      <c r="L172" s="2"/>
      <c r="M172" s="2"/>
      <c r="N172" s="2"/>
      <c r="O172" s="4" t="s">
        <v>3343</v>
      </c>
    </row>
    <row r="173" spans="1:15" ht="15" hidden="1" customHeight="1" x14ac:dyDescent="0.35">
      <c r="A173" s="2" t="s">
        <v>71</v>
      </c>
      <c r="B173" s="2" t="s">
        <v>72</v>
      </c>
      <c r="C173" s="3">
        <v>4</v>
      </c>
      <c r="D173" s="2" t="s">
        <v>73</v>
      </c>
      <c r="E173" s="2" t="s">
        <v>3340</v>
      </c>
      <c r="F173" s="2" t="s">
        <v>3031</v>
      </c>
      <c r="G173" s="2"/>
      <c r="H173" s="2" t="s">
        <v>2970</v>
      </c>
      <c r="I173" s="2" t="s">
        <v>3342</v>
      </c>
      <c r="J173" s="2" t="s">
        <v>1408</v>
      </c>
      <c r="K173" s="2" t="s">
        <v>3342</v>
      </c>
      <c r="L173" s="2"/>
      <c r="M173" s="2"/>
      <c r="N173" s="2"/>
      <c r="O173" s="4" t="s">
        <v>3343</v>
      </c>
    </row>
    <row r="174" spans="1:15" ht="15" hidden="1" customHeight="1" x14ac:dyDescent="0.35">
      <c r="A174" s="2" t="s">
        <v>71</v>
      </c>
      <c r="B174" s="2" t="s">
        <v>72</v>
      </c>
      <c r="C174" s="3">
        <v>4</v>
      </c>
      <c r="D174" s="2" t="s">
        <v>73</v>
      </c>
      <c r="E174" s="2" t="s">
        <v>3016</v>
      </c>
      <c r="F174" s="2" t="s">
        <v>2754</v>
      </c>
      <c r="G174" s="2" t="s">
        <v>3344</v>
      </c>
      <c r="H174" s="2" t="s">
        <v>2979</v>
      </c>
      <c r="I174" s="2" t="s">
        <v>2689</v>
      </c>
      <c r="J174" s="2" t="s">
        <v>815</v>
      </c>
      <c r="K174" s="2" t="s">
        <v>3018</v>
      </c>
      <c r="L174" s="2"/>
      <c r="M174" s="2"/>
      <c r="N174" s="2"/>
      <c r="O174" s="4" t="s">
        <v>3019</v>
      </c>
    </row>
    <row r="175" spans="1:15" ht="15" hidden="1" customHeight="1" x14ac:dyDescent="0.35">
      <c r="A175" s="2" t="s">
        <v>71</v>
      </c>
      <c r="B175" s="2" t="s">
        <v>72</v>
      </c>
      <c r="C175" s="3">
        <v>4</v>
      </c>
      <c r="D175" s="2" t="s">
        <v>73</v>
      </c>
      <c r="E175" s="2" t="s">
        <v>3016</v>
      </c>
      <c r="F175" s="2" t="s">
        <v>2754</v>
      </c>
      <c r="G175" s="2"/>
      <c r="H175" s="2" t="s">
        <v>3345</v>
      </c>
      <c r="I175" s="2" t="s">
        <v>2689</v>
      </c>
      <c r="J175" s="2" t="s">
        <v>815</v>
      </c>
      <c r="K175" s="2" t="s">
        <v>3018</v>
      </c>
      <c r="L175" s="2"/>
      <c r="M175" s="2"/>
      <c r="N175" s="2"/>
      <c r="O175" s="4" t="s">
        <v>3019</v>
      </c>
    </row>
    <row r="176" spans="1:15" ht="15" hidden="1" customHeight="1" x14ac:dyDescent="0.35">
      <c r="A176" s="2" t="s">
        <v>71</v>
      </c>
      <c r="B176" s="2" t="s">
        <v>72</v>
      </c>
      <c r="C176" s="3">
        <v>4</v>
      </c>
      <c r="D176" s="2" t="s">
        <v>73</v>
      </c>
      <c r="E176" s="2" t="s">
        <v>3016</v>
      </c>
      <c r="F176" s="2" t="s">
        <v>2754</v>
      </c>
      <c r="G176" s="2" t="s">
        <v>3346</v>
      </c>
      <c r="H176" s="2" t="s">
        <v>2979</v>
      </c>
      <c r="I176" s="2" t="s">
        <v>2689</v>
      </c>
      <c r="J176" s="2" t="s">
        <v>815</v>
      </c>
      <c r="K176" s="2" t="s">
        <v>3018</v>
      </c>
      <c r="L176" s="2"/>
      <c r="M176" s="2"/>
      <c r="N176" s="2"/>
      <c r="O176" s="4" t="s">
        <v>3019</v>
      </c>
    </row>
    <row r="177" spans="1:15" ht="15" hidden="1" customHeight="1" x14ac:dyDescent="0.35">
      <c r="A177" s="2" t="s">
        <v>71</v>
      </c>
      <c r="B177" s="2" t="s">
        <v>72</v>
      </c>
      <c r="C177" s="3">
        <v>4</v>
      </c>
      <c r="D177" s="2" t="s">
        <v>73</v>
      </c>
      <c r="E177" s="2" t="s">
        <v>3030</v>
      </c>
      <c r="F177" s="2" t="s">
        <v>3031</v>
      </c>
      <c r="G177" s="2" t="s">
        <v>3347</v>
      </c>
      <c r="H177" s="2" t="s">
        <v>2979</v>
      </c>
      <c r="I177" s="2" t="s">
        <v>3033</v>
      </c>
      <c r="J177" s="2" t="s">
        <v>3033</v>
      </c>
      <c r="K177" s="2" t="s">
        <v>3034</v>
      </c>
      <c r="L177" s="2" t="s">
        <v>3035</v>
      </c>
      <c r="M177" s="2"/>
      <c r="N177" s="2" t="s">
        <v>34</v>
      </c>
      <c r="O177" s="4" t="s">
        <v>3036</v>
      </c>
    </row>
    <row r="178" spans="1:15" ht="15" hidden="1" customHeight="1" x14ac:dyDescent="0.35">
      <c r="A178" s="2" t="s">
        <v>71</v>
      </c>
      <c r="B178" s="2" t="s">
        <v>72</v>
      </c>
      <c r="C178" s="3">
        <v>4</v>
      </c>
      <c r="D178" s="2" t="s">
        <v>73</v>
      </c>
      <c r="E178" s="2" t="s">
        <v>3037</v>
      </c>
      <c r="F178" s="2" t="s">
        <v>2754</v>
      </c>
      <c r="G178" s="2" t="s">
        <v>3348</v>
      </c>
      <c r="H178" s="2" t="s">
        <v>2979</v>
      </c>
      <c r="I178" s="2" t="s">
        <v>3039</v>
      </c>
      <c r="J178" s="2" t="s">
        <v>3039</v>
      </c>
      <c r="K178" s="2" t="s">
        <v>3040</v>
      </c>
      <c r="L178" s="2" t="s">
        <v>2987</v>
      </c>
      <c r="M178" s="2"/>
      <c r="N178" s="2" t="s">
        <v>34</v>
      </c>
      <c r="O178" s="4" t="s">
        <v>3041</v>
      </c>
    </row>
    <row r="179" spans="1:15" ht="15" hidden="1" customHeight="1" x14ac:dyDescent="0.35">
      <c r="A179" s="2" t="s">
        <v>71</v>
      </c>
      <c r="B179" s="2" t="s">
        <v>72</v>
      </c>
      <c r="C179" s="3">
        <v>4</v>
      </c>
      <c r="D179" s="2" t="s">
        <v>73</v>
      </c>
      <c r="E179" s="2" t="s">
        <v>3037</v>
      </c>
      <c r="F179" s="2" t="s">
        <v>2754</v>
      </c>
      <c r="G179" s="2" t="s">
        <v>3031</v>
      </c>
      <c r="H179" s="2" t="s">
        <v>2970</v>
      </c>
      <c r="I179" s="2" t="s">
        <v>3039</v>
      </c>
      <c r="J179" s="2" t="s">
        <v>3039</v>
      </c>
      <c r="K179" s="2" t="s">
        <v>3040</v>
      </c>
      <c r="L179" s="2" t="s">
        <v>2987</v>
      </c>
      <c r="M179" s="2"/>
      <c r="N179" s="2" t="s">
        <v>34</v>
      </c>
      <c r="O179" s="4" t="s">
        <v>3041</v>
      </c>
    </row>
    <row r="180" spans="1:15" ht="15" hidden="1" customHeight="1" x14ac:dyDescent="0.35">
      <c r="A180" s="2" t="s">
        <v>71</v>
      </c>
      <c r="B180" s="2" t="s">
        <v>72</v>
      </c>
      <c r="C180" s="3">
        <v>4</v>
      </c>
      <c r="D180" s="2" t="s">
        <v>73</v>
      </c>
      <c r="E180" s="2" t="s">
        <v>3037</v>
      </c>
      <c r="F180" s="2" t="s">
        <v>2754</v>
      </c>
      <c r="G180" s="2" t="s">
        <v>3349</v>
      </c>
      <c r="H180" s="2" t="s">
        <v>2979</v>
      </c>
      <c r="I180" s="2" t="s">
        <v>3039</v>
      </c>
      <c r="J180" s="2" t="s">
        <v>3039</v>
      </c>
      <c r="K180" s="2" t="s">
        <v>3040</v>
      </c>
      <c r="L180" s="2" t="s">
        <v>2987</v>
      </c>
      <c r="M180" s="2"/>
      <c r="N180" s="2" t="s">
        <v>34</v>
      </c>
      <c r="O180" s="4" t="s">
        <v>3041</v>
      </c>
    </row>
    <row r="181" spans="1:15" ht="15" hidden="1" customHeight="1" x14ac:dyDescent="0.35">
      <c r="A181" s="2" t="s">
        <v>71</v>
      </c>
      <c r="B181" s="2" t="s">
        <v>72</v>
      </c>
      <c r="C181" s="3">
        <v>4</v>
      </c>
      <c r="D181" s="2" t="s">
        <v>73</v>
      </c>
      <c r="E181" s="2" t="s">
        <v>3037</v>
      </c>
      <c r="F181" s="2" t="s">
        <v>2754</v>
      </c>
      <c r="G181" s="2" t="s">
        <v>3350</v>
      </c>
      <c r="H181" s="2" t="s">
        <v>2979</v>
      </c>
      <c r="I181" s="2" t="s">
        <v>3039</v>
      </c>
      <c r="J181" s="2" t="s">
        <v>3039</v>
      </c>
      <c r="K181" s="2" t="s">
        <v>3040</v>
      </c>
      <c r="L181" s="2" t="s">
        <v>2987</v>
      </c>
      <c r="M181" s="2"/>
      <c r="N181" s="2" t="s">
        <v>34</v>
      </c>
      <c r="O181" s="4" t="s">
        <v>3041</v>
      </c>
    </row>
    <row r="182" spans="1:15" ht="15" hidden="1" customHeight="1" x14ac:dyDescent="0.35">
      <c r="A182" s="2" t="s">
        <v>71</v>
      </c>
      <c r="B182" s="2" t="s">
        <v>72</v>
      </c>
      <c r="C182" s="3">
        <v>4</v>
      </c>
      <c r="D182" s="2" t="s">
        <v>73</v>
      </c>
      <c r="E182" s="2" t="s">
        <v>3037</v>
      </c>
      <c r="F182" s="2" t="s">
        <v>2754</v>
      </c>
      <c r="G182" s="2" t="s">
        <v>3351</v>
      </c>
      <c r="H182" s="2" t="s">
        <v>2979</v>
      </c>
      <c r="I182" s="2" t="s">
        <v>3039</v>
      </c>
      <c r="J182" s="2" t="s">
        <v>3039</v>
      </c>
      <c r="K182" s="2" t="s">
        <v>3040</v>
      </c>
      <c r="L182" s="2" t="s">
        <v>2987</v>
      </c>
      <c r="M182" s="2"/>
      <c r="N182" s="2" t="s">
        <v>34</v>
      </c>
      <c r="O182" s="4" t="s">
        <v>3041</v>
      </c>
    </row>
    <row r="183" spans="1:15" ht="15" hidden="1" customHeight="1" x14ac:dyDescent="0.35">
      <c r="A183" s="2" t="s">
        <v>71</v>
      </c>
      <c r="B183" s="2" t="s">
        <v>72</v>
      </c>
      <c r="C183" s="3">
        <v>4</v>
      </c>
      <c r="D183" s="2" t="s">
        <v>73</v>
      </c>
      <c r="E183" s="2" t="s">
        <v>3037</v>
      </c>
      <c r="F183" s="2" t="s">
        <v>2754</v>
      </c>
      <c r="G183" s="2"/>
      <c r="H183" s="2" t="s">
        <v>3345</v>
      </c>
      <c r="I183" s="2" t="s">
        <v>3039</v>
      </c>
      <c r="J183" s="2" t="s">
        <v>2400</v>
      </c>
      <c r="K183" s="2" t="s">
        <v>3040</v>
      </c>
      <c r="L183" s="2" t="s">
        <v>2987</v>
      </c>
      <c r="M183" s="2"/>
      <c r="N183" s="2" t="s">
        <v>34</v>
      </c>
      <c r="O183" s="4" t="s">
        <v>3041</v>
      </c>
    </row>
    <row r="184" spans="1:15" ht="15" hidden="1" customHeight="1" x14ac:dyDescent="0.35">
      <c r="A184" s="2" t="s">
        <v>71</v>
      </c>
      <c r="B184" s="2" t="s">
        <v>72</v>
      </c>
      <c r="C184" s="3">
        <v>4</v>
      </c>
      <c r="D184" s="2" t="s">
        <v>73</v>
      </c>
      <c r="E184" s="2" t="s">
        <v>3037</v>
      </c>
      <c r="F184" s="2" t="s">
        <v>2754</v>
      </c>
      <c r="G184" s="2" t="s">
        <v>3352</v>
      </c>
      <c r="H184" s="2" t="s">
        <v>2979</v>
      </c>
      <c r="I184" s="2" t="s">
        <v>3039</v>
      </c>
      <c r="J184" s="2" t="s">
        <v>3039</v>
      </c>
      <c r="K184" s="2" t="s">
        <v>3040</v>
      </c>
      <c r="L184" s="2" t="s">
        <v>2987</v>
      </c>
      <c r="M184" s="2"/>
      <c r="N184" s="2" t="s">
        <v>34</v>
      </c>
      <c r="O184" s="4" t="s">
        <v>3041</v>
      </c>
    </row>
    <row r="185" spans="1:15" ht="15" hidden="1" customHeight="1" x14ac:dyDescent="0.35">
      <c r="A185" s="2" t="s">
        <v>71</v>
      </c>
      <c r="B185" s="2" t="s">
        <v>72</v>
      </c>
      <c r="C185" s="3">
        <v>4</v>
      </c>
      <c r="D185" s="2" t="s">
        <v>73</v>
      </c>
      <c r="E185" s="2" t="s">
        <v>3037</v>
      </c>
      <c r="F185" s="2" t="s">
        <v>2754</v>
      </c>
      <c r="G185" s="2" t="s">
        <v>3353</v>
      </c>
      <c r="H185" s="2" t="s">
        <v>2979</v>
      </c>
      <c r="I185" s="2" t="s">
        <v>3039</v>
      </c>
      <c r="J185" s="2" t="s">
        <v>3039</v>
      </c>
      <c r="K185" s="2" t="s">
        <v>3040</v>
      </c>
      <c r="L185" s="2" t="s">
        <v>2987</v>
      </c>
      <c r="M185" s="2"/>
      <c r="N185" s="2" t="s">
        <v>34</v>
      </c>
      <c r="O185" s="4" t="s">
        <v>3041</v>
      </c>
    </row>
    <row r="186" spans="1:15" ht="15" hidden="1" customHeight="1" x14ac:dyDescent="0.35">
      <c r="A186" s="2" t="s">
        <v>71</v>
      </c>
      <c r="B186" s="2" t="s">
        <v>72</v>
      </c>
      <c r="C186" s="3">
        <v>4</v>
      </c>
      <c r="D186" s="2" t="s">
        <v>73</v>
      </c>
      <c r="E186" s="2" t="s">
        <v>3054</v>
      </c>
      <c r="F186" s="2" t="s">
        <v>2754</v>
      </c>
      <c r="G186" s="2" t="s">
        <v>3354</v>
      </c>
      <c r="H186" s="2" t="s">
        <v>2979</v>
      </c>
      <c r="I186" s="2" t="s">
        <v>3056</v>
      </c>
      <c r="J186" s="2" t="s">
        <v>3056</v>
      </c>
      <c r="K186" s="2" t="s">
        <v>3057</v>
      </c>
      <c r="L186" s="2" t="s">
        <v>3058</v>
      </c>
      <c r="M186" s="2"/>
      <c r="N186" s="2" t="s">
        <v>201</v>
      </c>
      <c r="O186" s="4" t="s">
        <v>3059</v>
      </c>
    </row>
    <row r="187" spans="1:15" ht="15" hidden="1" customHeight="1" x14ac:dyDescent="0.35">
      <c r="A187" s="2" t="s">
        <v>71</v>
      </c>
      <c r="B187" s="2" t="s">
        <v>72</v>
      </c>
      <c r="C187" s="3">
        <v>4</v>
      </c>
      <c r="D187" s="2" t="s">
        <v>73</v>
      </c>
      <c r="E187" s="2" t="s">
        <v>3054</v>
      </c>
      <c r="F187" s="2" t="s">
        <v>2754</v>
      </c>
      <c r="G187" s="2" t="s">
        <v>3355</v>
      </c>
      <c r="H187" s="2" t="s">
        <v>2979</v>
      </c>
      <c r="I187" s="2" t="s">
        <v>3056</v>
      </c>
      <c r="J187" s="2" t="s">
        <v>3061</v>
      </c>
      <c r="K187" s="2" t="s">
        <v>3057</v>
      </c>
      <c r="L187" s="2" t="s">
        <v>3058</v>
      </c>
      <c r="M187" s="2"/>
      <c r="N187" s="2" t="s">
        <v>201</v>
      </c>
      <c r="O187" s="4" t="s">
        <v>3059</v>
      </c>
    </row>
    <row r="188" spans="1:15" ht="15" hidden="1" customHeight="1" x14ac:dyDescent="0.35">
      <c r="A188" s="2" t="s">
        <v>71</v>
      </c>
      <c r="B188" s="2" t="s">
        <v>72</v>
      </c>
      <c r="C188" s="3">
        <v>4</v>
      </c>
      <c r="D188" s="2" t="s">
        <v>73</v>
      </c>
      <c r="E188" s="2" t="s">
        <v>3076</v>
      </c>
      <c r="F188" s="2" t="s">
        <v>2754</v>
      </c>
      <c r="G188" s="2" t="s">
        <v>3356</v>
      </c>
      <c r="H188" s="2" t="s">
        <v>2979</v>
      </c>
      <c r="I188" s="2" t="s">
        <v>3078</v>
      </c>
      <c r="J188" s="2" t="s">
        <v>3078</v>
      </c>
      <c r="K188" s="2" t="s">
        <v>3079</v>
      </c>
      <c r="L188" s="2" t="s">
        <v>2987</v>
      </c>
      <c r="M188" s="2"/>
      <c r="N188" s="2" t="s">
        <v>34</v>
      </c>
      <c r="O188" s="4" t="s">
        <v>3080</v>
      </c>
    </row>
    <row r="189" spans="1:15" ht="15" hidden="1" customHeight="1" x14ac:dyDescent="0.35">
      <c r="A189" s="2" t="s">
        <v>71</v>
      </c>
      <c r="B189" s="2" t="s">
        <v>72</v>
      </c>
      <c r="C189" s="3">
        <v>4</v>
      </c>
      <c r="D189" s="2" t="s">
        <v>73</v>
      </c>
      <c r="E189" s="2" t="s">
        <v>3076</v>
      </c>
      <c r="F189" s="2" t="s">
        <v>2754</v>
      </c>
      <c r="G189" s="2" t="s">
        <v>3357</v>
      </c>
      <c r="H189" s="2" t="s">
        <v>2979</v>
      </c>
      <c r="I189" s="2" t="s">
        <v>3078</v>
      </c>
      <c r="J189" s="2" t="s">
        <v>3078</v>
      </c>
      <c r="K189" s="2" t="s">
        <v>3079</v>
      </c>
      <c r="L189" s="2" t="s">
        <v>2987</v>
      </c>
      <c r="M189" s="2"/>
      <c r="N189" s="2" t="s">
        <v>34</v>
      </c>
      <c r="O189" s="4" t="s">
        <v>3080</v>
      </c>
    </row>
    <row r="190" spans="1:15" ht="15" hidden="1" customHeight="1" x14ac:dyDescent="0.35">
      <c r="A190" s="2" t="s">
        <v>86</v>
      </c>
      <c r="B190" s="2" t="s">
        <v>87</v>
      </c>
      <c r="C190" s="3">
        <v>5</v>
      </c>
      <c r="D190" s="2" t="s">
        <v>88</v>
      </c>
      <c r="E190" s="2" t="s">
        <v>2983</v>
      </c>
      <c r="F190" s="2" t="s">
        <v>2754</v>
      </c>
      <c r="G190" s="2"/>
      <c r="H190" s="2" t="s">
        <v>3358</v>
      </c>
      <c r="I190" s="2" t="s">
        <v>2985</v>
      </c>
      <c r="J190" s="2" t="s">
        <v>868</v>
      </c>
      <c r="K190" s="2" t="s">
        <v>2986</v>
      </c>
      <c r="L190" s="2" t="s">
        <v>2987</v>
      </c>
      <c r="M190" s="2"/>
      <c r="N190" s="2" t="s">
        <v>34</v>
      </c>
      <c r="O190" s="4" t="s">
        <v>2988</v>
      </c>
    </row>
    <row r="191" spans="1:15" ht="15" hidden="1" customHeight="1" x14ac:dyDescent="0.35">
      <c r="A191" s="2" t="s">
        <v>86</v>
      </c>
      <c r="B191" s="2" t="s">
        <v>87</v>
      </c>
      <c r="C191" s="3">
        <v>5</v>
      </c>
      <c r="D191" s="2" t="s">
        <v>88</v>
      </c>
      <c r="E191" s="2" t="s">
        <v>2992</v>
      </c>
      <c r="F191" s="2" t="s">
        <v>2754</v>
      </c>
      <c r="G191" s="2" t="s">
        <v>3359</v>
      </c>
      <c r="H191" s="2" t="s">
        <v>2979</v>
      </c>
      <c r="I191" s="2" t="s">
        <v>2994</v>
      </c>
      <c r="J191" s="2" t="s">
        <v>2999</v>
      </c>
      <c r="K191" s="2" t="s">
        <v>2995</v>
      </c>
      <c r="L191" s="2" t="s">
        <v>200</v>
      </c>
      <c r="M191" s="2"/>
      <c r="N191" s="2" t="s">
        <v>201</v>
      </c>
      <c r="O191" s="4" t="s">
        <v>2996</v>
      </c>
    </row>
    <row r="192" spans="1:15" ht="15" hidden="1" customHeight="1" x14ac:dyDescent="0.35">
      <c r="A192" s="2" t="s">
        <v>86</v>
      </c>
      <c r="B192" s="2" t="s">
        <v>87</v>
      </c>
      <c r="C192" s="3">
        <v>5</v>
      </c>
      <c r="D192" s="2" t="s">
        <v>88</v>
      </c>
      <c r="E192" s="2" t="s">
        <v>2992</v>
      </c>
      <c r="F192" s="2" t="s">
        <v>2754</v>
      </c>
      <c r="G192" s="2" t="s">
        <v>3360</v>
      </c>
      <c r="H192" s="2" t="s">
        <v>2979</v>
      </c>
      <c r="I192" s="2" t="s">
        <v>2994</v>
      </c>
      <c r="J192" s="2" t="s">
        <v>2999</v>
      </c>
      <c r="K192" s="2" t="s">
        <v>2995</v>
      </c>
      <c r="L192" s="2" t="s">
        <v>200</v>
      </c>
      <c r="M192" s="2"/>
      <c r="N192" s="2" t="s">
        <v>201</v>
      </c>
      <c r="O192" s="4" t="s">
        <v>2996</v>
      </c>
    </row>
    <row r="193" spans="1:15" ht="15" hidden="1" customHeight="1" x14ac:dyDescent="0.35">
      <c r="A193" s="2" t="s">
        <v>86</v>
      </c>
      <c r="B193" s="2" t="s">
        <v>87</v>
      </c>
      <c r="C193" s="3">
        <v>5</v>
      </c>
      <c r="D193" s="2" t="s">
        <v>88</v>
      </c>
      <c r="E193" s="2" t="s">
        <v>2992</v>
      </c>
      <c r="F193" s="2" t="s">
        <v>2754</v>
      </c>
      <c r="G193" s="2"/>
      <c r="H193" s="2" t="s">
        <v>3323</v>
      </c>
      <c r="I193" s="2" t="s">
        <v>2994</v>
      </c>
      <c r="J193" s="2" t="s">
        <v>950</v>
      </c>
      <c r="K193" s="2" t="s">
        <v>2995</v>
      </c>
      <c r="L193" s="2" t="s">
        <v>200</v>
      </c>
      <c r="M193" s="2"/>
      <c r="N193" s="2" t="s">
        <v>201</v>
      </c>
      <c r="O193" s="4" t="s">
        <v>2996</v>
      </c>
    </row>
    <row r="194" spans="1:15" ht="15" hidden="1" customHeight="1" x14ac:dyDescent="0.35">
      <c r="A194" s="2" t="s">
        <v>86</v>
      </c>
      <c r="B194" s="2" t="s">
        <v>87</v>
      </c>
      <c r="C194" s="3">
        <v>5</v>
      </c>
      <c r="D194" s="2" t="s">
        <v>88</v>
      </c>
      <c r="E194" s="2" t="s">
        <v>2992</v>
      </c>
      <c r="F194" s="2" t="s">
        <v>2754</v>
      </c>
      <c r="G194" s="2" t="s">
        <v>3361</v>
      </c>
      <c r="H194" s="2" t="s">
        <v>2970</v>
      </c>
      <c r="I194" s="2" t="s">
        <v>2994</v>
      </c>
      <c r="J194" s="2" t="s">
        <v>2999</v>
      </c>
      <c r="K194" s="2" t="s">
        <v>2995</v>
      </c>
      <c r="L194" s="2" t="s">
        <v>200</v>
      </c>
      <c r="M194" s="2"/>
      <c r="N194" s="2" t="s">
        <v>201</v>
      </c>
      <c r="O194" s="4" t="s">
        <v>2996</v>
      </c>
    </row>
    <row r="195" spans="1:15" ht="15" hidden="1" customHeight="1" x14ac:dyDescent="0.35">
      <c r="A195" s="2" t="s">
        <v>86</v>
      </c>
      <c r="B195" s="2" t="s">
        <v>87</v>
      </c>
      <c r="C195" s="3">
        <v>5</v>
      </c>
      <c r="D195" s="2" t="s">
        <v>88</v>
      </c>
      <c r="E195" s="2" t="s">
        <v>2992</v>
      </c>
      <c r="F195" s="2" t="s">
        <v>2754</v>
      </c>
      <c r="G195" s="2" t="s">
        <v>3362</v>
      </c>
      <c r="H195" s="2" t="s">
        <v>2979</v>
      </c>
      <c r="I195" s="2" t="s">
        <v>2994</v>
      </c>
      <c r="J195" s="2" t="s">
        <v>2999</v>
      </c>
      <c r="K195" s="2" t="s">
        <v>2995</v>
      </c>
      <c r="L195" s="2" t="s">
        <v>200</v>
      </c>
      <c r="M195" s="2"/>
      <c r="N195" s="2" t="s">
        <v>201</v>
      </c>
      <c r="O195" s="4" t="s">
        <v>2996</v>
      </c>
    </row>
    <row r="196" spans="1:15" ht="15" hidden="1" customHeight="1" x14ac:dyDescent="0.35">
      <c r="A196" s="2" t="s">
        <v>86</v>
      </c>
      <c r="B196" s="2" t="s">
        <v>87</v>
      </c>
      <c r="C196" s="3">
        <v>5</v>
      </c>
      <c r="D196" s="2" t="s">
        <v>88</v>
      </c>
      <c r="E196" s="2" t="s">
        <v>2992</v>
      </c>
      <c r="F196" s="2" t="s">
        <v>2754</v>
      </c>
      <c r="G196" s="2" t="s">
        <v>3363</v>
      </c>
      <c r="H196" s="2" t="s">
        <v>3364</v>
      </c>
      <c r="I196" s="2" t="s">
        <v>2994</v>
      </c>
      <c r="J196" s="2" t="s">
        <v>950</v>
      </c>
      <c r="K196" s="2" t="s">
        <v>2995</v>
      </c>
      <c r="L196" s="2" t="s">
        <v>200</v>
      </c>
      <c r="M196" s="2"/>
      <c r="N196" s="2" t="s">
        <v>201</v>
      </c>
      <c r="O196" s="4" t="s">
        <v>2996</v>
      </c>
    </row>
    <row r="197" spans="1:15" ht="15" hidden="1" customHeight="1" x14ac:dyDescent="0.35">
      <c r="A197" s="2" t="s">
        <v>86</v>
      </c>
      <c r="B197" s="2" t="s">
        <v>87</v>
      </c>
      <c r="C197" s="3">
        <v>5</v>
      </c>
      <c r="D197" s="2" t="s">
        <v>88</v>
      </c>
      <c r="E197" s="2" t="s">
        <v>3001</v>
      </c>
      <c r="F197" s="2" t="s">
        <v>2754</v>
      </c>
      <c r="G197" s="2"/>
      <c r="H197" s="2" t="s">
        <v>3365</v>
      </c>
      <c r="I197" s="2" t="s">
        <v>3003</v>
      </c>
      <c r="J197" s="2" t="s">
        <v>2308</v>
      </c>
      <c r="K197" s="2" t="s">
        <v>3004</v>
      </c>
      <c r="L197" s="2"/>
      <c r="M197" s="2"/>
      <c r="N197" s="2"/>
      <c r="O197" s="4" t="s">
        <v>3005</v>
      </c>
    </row>
    <row r="198" spans="1:15" ht="15" hidden="1" customHeight="1" x14ac:dyDescent="0.35">
      <c r="A198" s="2" t="s">
        <v>86</v>
      </c>
      <c r="B198" s="2" t="s">
        <v>87</v>
      </c>
      <c r="C198" s="3">
        <v>5</v>
      </c>
      <c r="D198" s="2" t="s">
        <v>88</v>
      </c>
      <c r="E198" s="2" t="s">
        <v>3001</v>
      </c>
      <c r="F198" s="2" t="s">
        <v>2754</v>
      </c>
      <c r="G198" s="2" t="s">
        <v>3366</v>
      </c>
      <c r="H198" s="2" t="s">
        <v>2979</v>
      </c>
      <c r="I198" s="2" t="s">
        <v>3003</v>
      </c>
      <c r="J198" s="2" t="s">
        <v>3367</v>
      </c>
      <c r="K198" s="2" t="s">
        <v>3004</v>
      </c>
      <c r="L198" s="2"/>
      <c r="M198" s="2"/>
      <c r="N198" s="2"/>
      <c r="O198" s="4" t="s">
        <v>3005</v>
      </c>
    </row>
    <row r="199" spans="1:15" ht="15" hidden="1" customHeight="1" x14ac:dyDescent="0.35">
      <c r="A199" s="2" t="s">
        <v>86</v>
      </c>
      <c r="B199" s="2" t="s">
        <v>87</v>
      </c>
      <c r="C199" s="3">
        <v>5</v>
      </c>
      <c r="D199" s="2" t="s">
        <v>88</v>
      </c>
      <c r="E199" s="2" t="s">
        <v>3001</v>
      </c>
      <c r="F199" s="2" t="s">
        <v>2754</v>
      </c>
      <c r="G199" s="2" t="s">
        <v>3368</v>
      </c>
      <c r="H199" s="2" t="s">
        <v>3369</v>
      </c>
      <c r="I199" s="2" t="s">
        <v>3003</v>
      </c>
      <c r="J199" s="2" t="s">
        <v>2308</v>
      </c>
      <c r="K199" s="2" t="s">
        <v>3004</v>
      </c>
      <c r="L199" s="2"/>
      <c r="M199" s="2"/>
      <c r="N199" s="2"/>
      <c r="O199" s="4" t="s">
        <v>3005</v>
      </c>
    </row>
    <row r="200" spans="1:15" ht="15" hidden="1" customHeight="1" x14ac:dyDescent="0.35">
      <c r="A200" s="2" t="s">
        <v>86</v>
      </c>
      <c r="B200" s="2" t="s">
        <v>87</v>
      </c>
      <c r="C200" s="3">
        <v>5</v>
      </c>
      <c r="D200" s="2" t="s">
        <v>88</v>
      </c>
      <c r="E200" s="2" t="s">
        <v>3001</v>
      </c>
      <c r="F200" s="2" t="s">
        <v>2754</v>
      </c>
      <c r="G200" s="2" t="s">
        <v>3370</v>
      </c>
      <c r="H200" s="2" t="s">
        <v>2979</v>
      </c>
      <c r="I200" s="2" t="s">
        <v>3003</v>
      </c>
      <c r="J200" s="2" t="s">
        <v>2308</v>
      </c>
      <c r="K200" s="2" t="s">
        <v>3004</v>
      </c>
      <c r="L200" s="2"/>
      <c r="M200" s="2"/>
      <c r="N200" s="2"/>
      <c r="O200" s="4" t="s">
        <v>3005</v>
      </c>
    </row>
    <row r="201" spans="1:15" ht="15" customHeight="1" x14ac:dyDescent="0.35">
      <c r="A201" s="2" t="s">
        <v>86</v>
      </c>
      <c r="B201" s="2" t="s">
        <v>87</v>
      </c>
      <c r="C201" s="3">
        <v>5</v>
      </c>
      <c r="D201" s="2" t="s">
        <v>88</v>
      </c>
      <c r="E201" s="2" t="s">
        <v>3016</v>
      </c>
      <c r="F201" s="2" t="s">
        <v>2754</v>
      </c>
      <c r="G201" s="2"/>
      <c r="H201" s="2" t="s">
        <v>3311</v>
      </c>
      <c r="I201" s="2" t="s">
        <v>2689</v>
      </c>
      <c r="J201" s="2" t="s">
        <v>815</v>
      </c>
      <c r="K201" s="2" t="s">
        <v>3018</v>
      </c>
      <c r="L201" s="2"/>
      <c r="M201" s="2"/>
      <c r="N201" s="2"/>
      <c r="O201" s="4" t="s">
        <v>3019</v>
      </c>
    </row>
    <row r="202" spans="1:15" ht="15" customHeight="1" x14ac:dyDescent="0.35">
      <c r="A202" s="2" t="s">
        <v>86</v>
      </c>
      <c r="B202" s="2" t="s">
        <v>87</v>
      </c>
      <c r="C202" s="3">
        <v>5</v>
      </c>
      <c r="D202" s="2" t="s">
        <v>88</v>
      </c>
      <c r="E202" s="2" t="s">
        <v>3037</v>
      </c>
      <c r="F202" s="2" t="s">
        <v>2754</v>
      </c>
      <c r="G202" s="2"/>
      <c r="H202" s="2" t="s">
        <v>3311</v>
      </c>
      <c r="I202" s="2" t="s">
        <v>3039</v>
      </c>
      <c r="J202" s="2" t="s">
        <v>2400</v>
      </c>
      <c r="K202" s="2" t="s">
        <v>3040</v>
      </c>
      <c r="L202" s="2" t="s">
        <v>2987</v>
      </c>
      <c r="M202" s="2"/>
      <c r="N202" s="2" t="s">
        <v>34</v>
      </c>
      <c r="O202" s="4" t="s">
        <v>3041</v>
      </c>
    </row>
    <row r="203" spans="1:15" ht="15" customHeight="1" x14ac:dyDescent="0.35">
      <c r="A203" s="2" t="s">
        <v>86</v>
      </c>
      <c r="B203" s="2" t="s">
        <v>87</v>
      </c>
      <c r="C203" s="3">
        <v>5</v>
      </c>
      <c r="D203" s="2" t="s">
        <v>88</v>
      </c>
      <c r="E203" s="2" t="s">
        <v>3054</v>
      </c>
      <c r="F203" s="2" t="s">
        <v>2754</v>
      </c>
      <c r="G203" s="2"/>
      <c r="H203" s="2" t="s">
        <v>3311</v>
      </c>
      <c r="I203" s="2" t="s">
        <v>3056</v>
      </c>
      <c r="J203" s="2" t="s">
        <v>678</v>
      </c>
      <c r="K203" s="2" t="s">
        <v>3057</v>
      </c>
      <c r="L203" s="2" t="s">
        <v>3058</v>
      </c>
      <c r="M203" s="2"/>
      <c r="N203" s="2" t="s">
        <v>201</v>
      </c>
      <c r="O203" s="4" t="s">
        <v>3059</v>
      </c>
    </row>
    <row r="204" spans="1:15" ht="15" customHeight="1" x14ac:dyDescent="0.35">
      <c r="A204" s="2" t="s">
        <v>86</v>
      </c>
      <c r="B204" s="2" t="s">
        <v>87</v>
      </c>
      <c r="C204" s="3">
        <v>5</v>
      </c>
      <c r="D204" s="2" t="s">
        <v>88</v>
      </c>
      <c r="E204" s="2" t="s">
        <v>3076</v>
      </c>
      <c r="F204" s="2" t="s">
        <v>2754</v>
      </c>
      <c r="G204" s="2"/>
      <c r="H204" s="2" t="s">
        <v>3311</v>
      </c>
      <c r="I204" s="2" t="s">
        <v>3078</v>
      </c>
      <c r="J204" s="2" t="s">
        <v>2504</v>
      </c>
      <c r="K204" s="2" t="s">
        <v>3079</v>
      </c>
      <c r="L204" s="2" t="s">
        <v>2987</v>
      </c>
      <c r="M204" s="2"/>
      <c r="N204" s="2" t="s">
        <v>34</v>
      </c>
      <c r="O204" s="4" t="s">
        <v>3080</v>
      </c>
    </row>
    <row r="205" spans="1:15" ht="15" hidden="1" customHeight="1" x14ac:dyDescent="0.35">
      <c r="A205" s="2" t="s">
        <v>86</v>
      </c>
      <c r="B205" s="2" t="s">
        <v>87</v>
      </c>
      <c r="C205" s="3">
        <v>5</v>
      </c>
      <c r="D205" s="2" t="s">
        <v>88</v>
      </c>
      <c r="E205" s="2" t="s">
        <v>3093</v>
      </c>
      <c r="F205" s="2" t="s">
        <v>2754</v>
      </c>
      <c r="G205" s="2" t="s">
        <v>3371</v>
      </c>
      <c r="H205" s="2" t="s">
        <v>2979</v>
      </c>
      <c r="I205" s="2" t="s">
        <v>3094</v>
      </c>
      <c r="J205" s="2" t="s">
        <v>3094</v>
      </c>
      <c r="K205" s="2" t="s">
        <v>3095</v>
      </c>
      <c r="L205" s="2" t="s">
        <v>50</v>
      </c>
      <c r="M205" s="2"/>
      <c r="N205" s="2" t="s">
        <v>34</v>
      </c>
      <c r="O205" s="4" t="s">
        <v>3096</v>
      </c>
    </row>
    <row r="206" spans="1:15" ht="15" customHeight="1" x14ac:dyDescent="0.35">
      <c r="A206" s="2" t="s">
        <v>86</v>
      </c>
      <c r="B206" s="2" t="s">
        <v>87</v>
      </c>
      <c r="C206" s="3">
        <v>5</v>
      </c>
      <c r="D206" s="2" t="s">
        <v>88</v>
      </c>
      <c r="E206" s="2" t="s">
        <v>3093</v>
      </c>
      <c r="F206" s="2" t="s">
        <v>2754</v>
      </c>
      <c r="G206" s="2"/>
      <c r="H206" s="2" t="s">
        <v>3311</v>
      </c>
      <c r="I206" s="2" t="s">
        <v>3094</v>
      </c>
      <c r="J206" s="2" t="s">
        <v>1870</v>
      </c>
      <c r="K206" s="2" t="s">
        <v>3095</v>
      </c>
      <c r="L206" s="2" t="s">
        <v>50</v>
      </c>
      <c r="M206" s="2"/>
      <c r="N206" s="2" t="s">
        <v>34</v>
      </c>
      <c r="O206" s="4" t="s">
        <v>3096</v>
      </c>
    </row>
    <row r="207" spans="1:15" ht="15" hidden="1" customHeight="1" x14ac:dyDescent="0.35">
      <c r="A207" s="2" t="s">
        <v>100</v>
      </c>
      <c r="B207" s="2" t="s">
        <v>101</v>
      </c>
      <c r="C207" s="3">
        <v>6</v>
      </c>
      <c r="D207" s="2" t="s">
        <v>102</v>
      </c>
      <c r="E207" s="2" t="s">
        <v>3372</v>
      </c>
      <c r="F207" s="2" t="s">
        <v>3373</v>
      </c>
      <c r="G207" s="2"/>
      <c r="H207" s="2" t="s">
        <v>3374</v>
      </c>
      <c r="I207" s="2" t="s">
        <v>3375</v>
      </c>
      <c r="J207" s="2" t="s">
        <v>1473</v>
      </c>
      <c r="K207" s="2" t="s">
        <v>3376</v>
      </c>
      <c r="L207" s="2" t="s">
        <v>3377</v>
      </c>
      <c r="M207" s="2"/>
      <c r="N207" s="2" t="s">
        <v>34</v>
      </c>
      <c r="O207" s="4" t="s">
        <v>3378</v>
      </c>
    </row>
    <row r="208" spans="1:15" ht="15" hidden="1" customHeight="1" x14ac:dyDescent="0.35">
      <c r="A208" s="2" t="s">
        <v>100</v>
      </c>
      <c r="B208" s="2" t="s">
        <v>101</v>
      </c>
      <c r="C208" s="3">
        <v>6</v>
      </c>
      <c r="D208" s="2" t="s">
        <v>102</v>
      </c>
      <c r="E208" s="2" t="s">
        <v>3379</v>
      </c>
      <c r="F208" s="2" t="s">
        <v>3380</v>
      </c>
      <c r="G208" s="2" t="s">
        <v>3381</v>
      </c>
      <c r="H208" s="2" t="s">
        <v>2970</v>
      </c>
      <c r="I208" s="2" t="s">
        <v>2975</v>
      </c>
      <c r="J208" s="2" t="s">
        <v>2972</v>
      </c>
      <c r="K208" s="2" t="s">
        <v>3382</v>
      </c>
      <c r="L208" s="2" t="s">
        <v>109</v>
      </c>
      <c r="M208" s="2"/>
      <c r="N208" s="2" t="s">
        <v>34</v>
      </c>
      <c r="O208" s="4" t="s">
        <v>3383</v>
      </c>
    </row>
    <row r="209" spans="1:15" ht="15" hidden="1" customHeight="1" x14ac:dyDescent="0.35">
      <c r="A209" s="2" t="s">
        <v>100</v>
      </c>
      <c r="B209" s="2" t="s">
        <v>101</v>
      </c>
      <c r="C209" s="3">
        <v>6</v>
      </c>
      <c r="D209" s="2" t="s">
        <v>102</v>
      </c>
      <c r="E209" s="2" t="s">
        <v>2983</v>
      </c>
      <c r="F209" s="2" t="s">
        <v>2754</v>
      </c>
      <c r="G209" s="2" t="s">
        <v>3384</v>
      </c>
      <c r="H209" s="2" t="s">
        <v>2979</v>
      </c>
      <c r="I209" s="2" t="s">
        <v>2985</v>
      </c>
      <c r="J209" s="2" t="s">
        <v>2986</v>
      </c>
      <c r="K209" s="2" t="s">
        <v>2986</v>
      </c>
      <c r="L209" s="2" t="s">
        <v>2987</v>
      </c>
      <c r="M209" s="2"/>
      <c r="N209" s="2" t="s">
        <v>34</v>
      </c>
      <c r="O209" s="4" t="s">
        <v>2988</v>
      </c>
    </row>
    <row r="210" spans="1:15" ht="15" hidden="1" customHeight="1" x14ac:dyDescent="0.35">
      <c r="A210" s="2" t="s">
        <v>100</v>
      </c>
      <c r="B210" s="2" t="s">
        <v>101</v>
      </c>
      <c r="C210" s="3">
        <v>6</v>
      </c>
      <c r="D210" s="2" t="s">
        <v>102</v>
      </c>
      <c r="E210" s="2" t="s">
        <v>3054</v>
      </c>
      <c r="F210" s="2" t="s">
        <v>2754</v>
      </c>
      <c r="G210" s="2" t="s">
        <v>3385</v>
      </c>
      <c r="H210" s="2" t="s">
        <v>2979</v>
      </c>
      <c r="I210" s="2" t="s">
        <v>3056</v>
      </c>
      <c r="J210" s="2" t="s">
        <v>3057</v>
      </c>
      <c r="K210" s="2" t="s">
        <v>3057</v>
      </c>
      <c r="L210" s="2" t="s">
        <v>3058</v>
      </c>
      <c r="M210" s="2"/>
      <c r="N210" s="2" t="s">
        <v>201</v>
      </c>
      <c r="O210" s="4" t="s">
        <v>3059</v>
      </c>
    </row>
    <row r="211" spans="1:15" ht="15" hidden="1" customHeight="1" x14ac:dyDescent="0.35">
      <c r="A211" s="2" t="s">
        <v>100</v>
      </c>
      <c r="B211" s="2" t="s">
        <v>101</v>
      </c>
      <c r="C211" s="3">
        <v>6</v>
      </c>
      <c r="D211" s="2" t="s">
        <v>102</v>
      </c>
      <c r="E211" s="2" t="s">
        <v>3083</v>
      </c>
      <c r="F211" s="2" t="s">
        <v>2754</v>
      </c>
      <c r="G211" s="2" t="s">
        <v>3386</v>
      </c>
      <c r="H211" s="2" t="s">
        <v>2979</v>
      </c>
      <c r="I211" s="2" t="s">
        <v>3084</v>
      </c>
      <c r="J211" s="2" t="s">
        <v>3086</v>
      </c>
      <c r="K211" s="2" t="s">
        <v>3086</v>
      </c>
      <c r="L211" s="2" t="s">
        <v>136</v>
      </c>
      <c r="M211" s="2"/>
      <c r="N211" s="2" t="s">
        <v>34</v>
      </c>
      <c r="O211" s="4" t="s">
        <v>3087</v>
      </c>
    </row>
    <row r="212" spans="1:15" ht="15" hidden="1" customHeight="1" x14ac:dyDescent="0.35">
      <c r="A212" s="2" t="s">
        <v>100</v>
      </c>
      <c r="B212" s="2" t="s">
        <v>101</v>
      </c>
      <c r="C212" s="3">
        <v>6</v>
      </c>
      <c r="D212" s="2" t="s">
        <v>102</v>
      </c>
      <c r="E212" s="2" t="s">
        <v>3083</v>
      </c>
      <c r="F212" s="2" t="s">
        <v>2754</v>
      </c>
      <c r="G212" s="2" t="s">
        <v>3387</v>
      </c>
      <c r="H212" s="2" t="s">
        <v>2979</v>
      </c>
      <c r="I212" s="2" t="s">
        <v>3084</v>
      </c>
      <c r="J212" s="2" t="s">
        <v>3268</v>
      </c>
      <c r="K212" s="2" t="s">
        <v>3086</v>
      </c>
      <c r="L212" s="2" t="s">
        <v>136</v>
      </c>
      <c r="M212" s="2"/>
      <c r="N212" s="2" t="s">
        <v>34</v>
      </c>
      <c r="O212" s="4" t="s">
        <v>3087</v>
      </c>
    </row>
    <row r="213" spans="1:15" ht="15" hidden="1" customHeight="1" x14ac:dyDescent="0.35">
      <c r="A213" s="2" t="s">
        <v>116</v>
      </c>
      <c r="B213" s="2" t="s">
        <v>117</v>
      </c>
      <c r="C213" s="3">
        <v>7</v>
      </c>
      <c r="D213" s="2" t="s">
        <v>118</v>
      </c>
      <c r="E213" s="2" t="s">
        <v>3388</v>
      </c>
      <c r="F213" s="2" t="s">
        <v>3389</v>
      </c>
      <c r="G213" s="2" t="s">
        <v>3390</v>
      </c>
      <c r="H213" s="2" t="s">
        <v>2970</v>
      </c>
      <c r="I213" s="2" t="s">
        <v>3391</v>
      </c>
      <c r="J213" s="2" t="s">
        <v>3392</v>
      </c>
      <c r="K213" s="2" t="s">
        <v>3393</v>
      </c>
      <c r="L213" s="2" t="s">
        <v>3394</v>
      </c>
      <c r="M213" s="2"/>
      <c r="N213" s="2" t="s">
        <v>3050</v>
      </c>
      <c r="O213" s="4" t="s">
        <v>3395</v>
      </c>
    </row>
    <row r="214" spans="1:15" ht="15" hidden="1" customHeight="1" x14ac:dyDescent="0.35">
      <c r="A214" s="2" t="s">
        <v>116</v>
      </c>
      <c r="B214" s="2" t="s">
        <v>117</v>
      </c>
      <c r="C214" s="3">
        <v>7</v>
      </c>
      <c r="D214" s="2" t="s">
        <v>118</v>
      </c>
      <c r="E214" s="2" t="s">
        <v>3388</v>
      </c>
      <c r="F214" s="2" t="s">
        <v>3389</v>
      </c>
      <c r="G214" s="2" t="s">
        <v>3396</v>
      </c>
      <c r="H214" s="2" t="s">
        <v>2979</v>
      </c>
      <c r="I214" s="2" t="s">
        <v>3391</v>
      </c>
      <c r="J214" s="2" t="s">
        <v>3392</v>
      </c>
      <c r="K214" s="2" t="s">
        <v>3393</v>
      </c>
      <c r="L214" s="2" t="s">
        <v>3394</v>
      </c>
      <c r="M214" s="2"/>
      <c r="N214" s="2" t="s">
        <v>3050</v>
      </c>
      <c r="O214" s="4" t="s">
        <v>3395</v>
      </c>
    </row>
    <row r="215" spans="1:15" ht="15" hidden="1" customHeight="1" x14ac:dyDescent="0.35">
      <c r="A215" s="2" t="s">
        <v>116</v>
      </c>
      <c r="B215" s="2" t="s">
        <v>117</v>
      </c>
      <c r="C215" s="3">
        <v>7</v>
      </c>
      <c r="D215" s="2" t="s">
        <v>118</v>
      </c>
      <c r="E215" s="2" t="s">
        <v>3114</v>
      </c>
      <c r="F215" s="2" t="s">
        <v>3010</v>
      </c>
      <c r="G215" s="2" t="s">
        <v>3397</v>
      </c>
      <c r="H215" s="2" t="s">
        <v>2970</v>
      </c>
      <c r="I215" s="2" t="s">
        <v>3116</v>
      </c>
      <c r="J215" s="2" t="s">
        <v>3398</v>
      </c>
      <c r="K215" s="2" t="s">
        <v>3118</v>
      </c>
      <c r="L215" s="2" t="s">
        <v>3119</v>
      </c>
      <c r="M215" s="2"/>
      <c r="N215" s="2" t="s">
        <v>3120</v>
      </c>
      <c r="O215" s="4" t="s">
        <v>3121</v>
      </c>
    </row>
    <row r="216" spans="1:15" ht="15" hidden="1" customHeight="1" x14ac:dyDescent="0.35">
      <c r="A216" s="2" t="s">
        <v>116</v>
      </c>
      <c r="B216" s="2" t="s">
        <v>117</v>
      </c>
      <c r="C216" s="3">
        <v>7</v>
      </c>
      <c r="D216" s="2" t="s">
        <v>118</v>
      </c>
      <c r="E216" s="2" t="s">
        <v>3114</v>
      </c>
      <c r="F216" s="2" t="s">
        <v>3010</v>
      </c>
      <c r="G216" s="2" t="s">
        <v>3399</v>
      </c>
      <c r="H216" s="2" t="s">
        <v>2979</v>
      </c>
      <c r="I216" s="2" t="s">
        <v>3116</v>
      </c>
      <c r="J216" s="2" t="s">
        <v>3398</v>
      </c>
      <c r="K216" s="2" t="s">
        <v>3118</v>
      </c>
      <c r="L216" s="2" t="s">
        <v>3119</v>
      </c>
      <c r="M216" s="2"/>
      <c r="N216" s="2" t="s">
        <v>3120</v>
      </c>
      <c r="O216" s="4" t="s">
        <v>3121</v>
      </c>
    </row>
    <row r="217" spans="1:15" ht="15" hidden="1" customHeight="1" x14ac:dyDescent="0.35">
      <c r="A217" s="2" t="s">
        <v>116</v>
      </c>
      <c r="B217" s="2" t="s">
        <v>117</v>
      </c>
      <c r="C217" s="3">
        <v>7</v>
      </c>
      <c r="D217" s="2" t="s">
        <v>118</v>
      </c>
      <c r="E217" s="2" t="s">
        <v>3400</v>
      </c>
      <c r="F217" s="2" t="s">
        <v>3401</v>
      </c>
      <c r="G217" s="2" t="s">
        <v>3402</v>
      </c>
      <c r="H217" s="2" t="s">
        <v>2970</v>
      </c>
      <c r="I217" s="2" t="s">
        <v>3403</v>
      </c>
      <c r="J217" s="2" t="s">
        <v>3404</v>
      </c>
      <c r="K217" s="2" t="s">
        <v>3405</v>
      </c>
      <c r="L217" s="2" t="s">
        <v>3406</v>
      </c>
      <c r="M217" s="2"/>
      <c r="N217" s="2" t="s">
        <v>3406</v>
      </c>
      <c r="O217" s="4" t="s">
        <v>3407</v>
      </c>
    </row>
    <row r="218" spans="1:15" ht="15" hidden="1" customHeight="1" x14ac:dyDescent="0.35">
      <c r="A218" s="2" t="s">
        <v>116</v>
      </c>
      <c r="B218" s="2" t="s">
        <v>117</v>
      </c>
      <c r="C218" s="3">
        <v>7</v>
      </c>
      <c r="D218" s="2" t="s">
        <v>118</v>
      </c>
      <c r="E218" s="2" t="s">
        <v>3400</v>
      </c>
      <c r="F218" s="2" t="s">
        <v>3401</v>
      </c>
      <c r="G218" s="2" t="s">
        <v>3408</v>
      </c>
      <c r="H218" s="2" t="s">
        <v>3409</v>
      </c>
      <c r="I218" s="2" t="s">
        <v>3403</v>
      </c>
      <c r="J218" s="2" t="s">
        <v>3410</v>
      </c>
      <c r="K218" s="2" t="s">
        <v>3405</v>
      </c>
      <c r="L218" s="2" t="s">
        <v>3406</v>
      </c>
      <c r="M218" s="2"/>
      <c r="N218" s="2" t="s">
        <v>3406</v>
      </c>
      <c r="O218" s="4" t="s">
        <v>3407</v>
      </c>
    </row>
    <row r="219" spans="1:15" ht="15" hidden="1" customHeight="1" x14ac:dyDescent="0.35">
      <c r="A219" s="2" t="s">
        <v>116</v>
      </c>
      <c r="B219" s="2" t="s">
        <v>117</v>
      </c>
      <c r="C219" s="3">
        <v>7</v>
      </c>
      <c r="D219" s="2" t="s">
        <v>118</v>
      </c>
      <c r="E219" s="2" t="s">
        <v>3400</v>
      </c>
      <c r="F219" s="2" t="s">
        <v>3401</v>
      </c>
      <c r="G219" s="2" t="s">
        <v>3411</v>
      </c>
      <c r="H219" s="2" t="s">
        <v>2979</v>
      </c>
      <c r="I219" s="2" t="s">
        <v>3403</v>
      </c>
      <c r="J219" s="2" t="s">
        <v>3410</v>
      </c>
      <c r="K219" s="2" t="s">
        <v>3405</v>
      </c>
      <c r="L219" s="2" t="s">
        <v>3406</v>
      </c>
      <c r="M219" s="2"/>
      <c r="N219" s="2" t="s">
        <v>3406</v>
      </c>
      <c r="O219" s="4" t="s">
        <v>3407</v>
      </c>
    </row>
    <row r="220" spans="1:15" ht="15" hidden="1" customHeight="1" x14ac:dyDescent="0.35">
      <c r="A220" s="2" t="s">
        <v>116</v>
      </c>
      <c r="B220" s="2" t="s">
        <v>117</v>
      </c>
      <c r="C220" s="3">
        <v>7</v>
      </c>
      <c r="D220" s="2" t="s">
        <v>118</v>
      </c>
      <c r="E220" s="2" t="s">
        <v>3400</v>
      </c>
      <c r="F220" s="2" t="s">
        <v>3401</v>
      </c>
      <c r="G220" s="2" t="s">
        <v>3412</v>
      </c>
      <c r="H220" s="2" t="s">
        <v>2979</v>
      </c>
      <c r="I220" s="2" t="s">
        <v>3403</v>
      </c>
      <c r="J220" s="2" t="s">
        <v>3410</v>
      </c>
      <c r="K220" s="2" t="s">
        <v>3405</v>
      </c>
      <c r="L220" s="2" t="s">
        <v>3406</v>
      </c>
      <c r="M220" s="2"/>
      <c r="N220" s="2" t="s">
        <v>3406</v>
      </c>
      <c r="O220" s="4" t="s">
        <v>3407</v>
      </c>
    </row>
    <row r="221" spans="1:15" ht="15" hidden="1" customHeight="1" x14ac:dyDescent="0.35">
      <c r="A221" s="2" t="s">
        <v>116</v>
      </c>
      <c r="B221" s="2" t="s">
        <v>117</v>
      </c>
      <c r="C221" s="3">
        <v>7</v>
      </c>
      <c r="D221" s="2" t="s">
        <v>118</v>
      </c>
      <c r="E221" s="2" t="s">
        <v>3413</v>
      </c>
      <c r="F221" s="2" t="s">
        <v>3010</v>
      </c>
      <c r="G221" s="2" t="s">
        <v>3414</v>
      </c>
      <c r="H221" s="2" t="s">
        <v>2979</v>
      </c>
      <c r="I221" s="2" t="s">
        <v>3415</v>
      </c>
      <c r="J221" s="2" t="s">
        <v>3416</v>
      </c>
      <c r="K221" s="2" t="s">
        <v>3417</v>
      </c>
      <c r="L221" s="2" t="s">
        <v>3418</v>
      </c>
      <c r="M221" s="2"/>
      <c r="N221" s="2" t="s">
        <v>3027</v>
      </c>
      <c r="O221" s="4" t="s">
        <v>3419</v>
      </c>
    </row>
    <row r="222" spans="1:15" ht="15" hidden="1" customHeight="1" x14ac:dyDescent="0.35">
      <c r="A222" s="2" t="s">
        <v>116</v>
      </c>
      <c r="B222" s="2" t="s">
        <v>117</v>
      </c>
      <c r="C222" s="3">
        <v>7</v>
      </c>
      <c r="D222" s="2" t="s">
        <v>118</v>
      </c>
      <c r="E222" s="2" t="s">
        <v>3420</v>
      </c>
      <c r="F222" s="2" t="s">
        <v>3010</v>
      </c>
      <c r="G222" s="2" t="s">
        <v>3421</v>
      </c>
      <c r="H222" s="2" t="s">
        <v>2979</v>
      </c>
      <c r="I222" s="2" t="s">
        <v>3422</v>
      </c>
      <c r="J222" s="2" t="s">
        <v>3423</v>
      </c>
      <c r="K222" s="2" t="s">
        <v>3424</v>
      </c>
      <c r="L222" s="2" t="s">
        <v>3425</v>
      </c>
      <c r="M222" s="2"/>
      <c r="N222" s="2" t="s">
        <v>3202</v>
      </c>
      <c r="O222" s="4" t="s">
        <v>3426</v>
      </c>
    </row>
    <row r="223" spans="1:15" ht="15" hidden="1" customHeight="1" x14ac:dyDescent="0.35">
      <c r="A223" s="2" t="s">
        <v>116</v>
      </c>
      <c r="B223" s="2" t="s">
        <v>117</v>
      </c>
      <c r="C223" s="3">
        <v>7</v>
      </c>
      <c r="D223" s="2" t="s">
        <v>118</v>
      </c>
      <c r="E223" s="2" t="s">
        <v>3420</v>
      </c>
      <c r="F223" s="2" t="s">
        <v>3010</v>
      </c>
      <c r="G223" s="2" t="s">
        <v>3427</v>
      </c>
      <c r="H223" s="2" t="s">
        <v>2979</v>
      </c>
      <c r="I223" s="2" t="s">
        <v>3422</v>
      </c>
      <c r="J223" s="2" t="s">
        <v>3424</v>
      </c>
      <c r="K223" s="2" t="s">
        <v>3424</v>
      </c>
      <c r="L223" s="2" t="s">
        <v>3425</v>
      </c>
      <c r="M223" s="2"/>
      <c r="N223" s="2" t="s">
        <v>3202</v>
      </c>
      <c r="O223" s="4" t="s">
        <v>3426</v>
      </c>
    </row>
    <row r="224" spans="1:15" ht="15" hidden="1" customHeight="1" x14ac:dyDescent="0.35">
      <c r="A224" s="2" t="s">
        <v>116</v>
      </c>
      <c r="B224" s="2" t="s">
        <v>117</v>
      </c>
      <c r="C224" s="3">
        <v>7</v>
      </c>
      <c r="D224" s="2" t="s">
        <v>118</v>
      </c>
      <c r="E224" s="2" t="s">
        <v>3420</v>
      </c>
      <c r="F224" s="2" t="s">
        <v>3010</v>
      </c>
      <c r="G224" s="2" t="s">
        <v>3428</v>
      </c>
      <c r="H224" s="2" t="s">
        <v>2979</v>
      </c>
      <c r="I224" s="2" t="s">
        <v>3422</v>
      </c>
      <c r="J224" s="2" t="s">
        <v>3423</v>
      </c>
      <c r="K224" s="2" t="s">
        <v>3424</v>
      </c>
      <c r="L224" s="2" t="s">
        <v>3425</v>
      </c>
      <c r="M224" s="2"/>
      <c r="N224" s="2" t="s">
        <v>3202</v>
      </c>
      <c r="O224" s="4" t="s">
        <v>3426</v>
      </c>
    </row>
    <row r="225" spans="1:15" ht="15" hidden="1" customHeight="1" x14ac:dyDescent="0.35">
      <c r="A225" s="2" t="s">
        <v>116</v>
      </c>
      <c r="B225" s="2" t="s">
        <v>117</v>
      </c>
      <c r="C225" s="3">
        <v>7</v>
      </c>
      <c r="D225" s="2" t="s">
        <v>118</v>
      </c>
      <c r="E225" s="2" t="s">
        <v>3420</v>
      </c>
      <c r="F225" s="2" t="s">
        <v>3010</v>
      </c>
      <c r="G225" s="2" t="s">
        <v>3429</v>
      </c>
      <c r="H225" s="2" t="s">
        <v>2979</v>
      </c>
      <c r="I225" s="2" t="s">
        <v>3422</v>
      </c>
      <c r="J225" s="2" t="s">
        <v>3422</v>
      </c>
      <c r="K225" s="2" t="s">
        <v>3424</v>
      </c>
      <c r="L225" s="2" t="s">
        <v>3425</v>
      </c>
      <c r="M225" s="2"/>
      <c r="N225" s="2" t="s">
        <v>3202</v>
      </c>
      <c r="O225" s="4" t="s">
        <v>3426</v>
      </c>
    </row>
    <row r="226" spans="1:15" ht="15" hidden="1" customHeight="1" x14ac:dyDescent="0.35">
      <c r="A226" s="2" t="s">
        <v>116</v>
      </c>
      <c r="B226" s="2" t="s">
        <v>117</v>
      </c>
      <c r="C226" s="3">
        <v>7</v>
      </c>
      <c r="D226" s="2" t="s">
        <v>118</v>
      </c>
      <c r="E226" s="2" t="s">
        <v>3420</v>
      </c>
      <c r="F226" s="2" t="s">
        <v>3010</v>
      </c>
      <c r="G226" s="2" t="s">
        <v>3430</v>
      </c>
      <c r="H226" s="2" t="s">
        <v>2970</v>
      </c>
      <c r="I226" s="2" t="s">
        <v>3422</v>
      </c>
      <c r="J226" s="2" t="s">
        <v>3423</v>
      </c>
      <c r="K226" s="2" t="s">
        <v>3424</v>
      </c>
      <c r="L226" s="2" t="s">
        <v>3425</v>
      </c>
      <c r="M226" s="2"/>
      <c r="N226" s="2" t="s">
        <v>3202</v>
      </c>
      <c r="O226" s="4" t="s">
        <v>3426</v>
      </c>
    </row>
    <row r="227" spans="1:15" ht="15" hidden="1" customHeight="1" x14ac:dyDescent="0.35">
      <c r="A227" s="2" t="s">
        <v>116</v>
      </c>
      <c r="B227" s="2" t="s">
        <v>117</v>
      </c>
      <c r="C227" s="3">
        <v>7</v>
      </c>
      <c r="D227" s="2" t="s">
        <v>118</v>
      </c>
      <c r="E227" s="2" t="s">
        <v>3420</v>
      </c>
      <c r="F227" s="2" t="s">
        <v>3010</v>
      </c>
      <c r="G227" s="2" t="s">
        <v>3431</v>
      </c>
      <c r="H227" s="2" t="s">
        <v>2970</v>
      </c>
      <c r="I227" s="2" t="s">
        <v>3422</v>
      </c>
      <c r="J227" s="2" t="s">
        <v>3424</v>
      </c>
      <c r="K227" s="2" t="s">
        <v>3424</v>
      </c>
      <c r="L227" s="2" t="s">
        <v>3425</v>
      </c>
      <c r="M227" s="2"/>
      <c r="N227" s="2" t="s">
        <v>3202</v>
      </c>
      <c r="O227" s="4" t="s">
        <v>3426</v>
      </c>
    </row>
    <row r="228" spans="1:15" ht="15" hidden="1" customHeight="1" x14ac:dyDescent="0.35">
      <c r="A228" s="2" t="s">
        <v>116</v>
      </c>
      <c r="B228" s="2" t="s">
        <v>117</v>
      </c>
      <c r="C228" s="3">
        <v>7</v>
      </c>
      <c r="D228" s="2" t="s">
        <v>118</v>
      </c>
      <c r="E228" s="2" t="s">
        <v>3432</v>
      </c>
      <c r="F228" s="2" t="s">
        <v>3010</v>
      </c>
      <c r="G228" s="2" t="s">
        <v>3433</v>
      </c>
      <c r="H228" s="2" t="s">
        <v>2979</v>
      </c>
      <c r="I228" s="2" t="s">
        <v>3434</v>
      </c>
      <c r="J228" s="2" t="s">
        <v>2290</v>
      </c>
      <c r="K228" s="2" t="s">
        <v>3435</v>
      </c>
      <c r="L228" s="2" t="s">
        <v>3049</v>
      </c>
      <c r="M228" s="2"/>
      <c r="N228" s="2" t="s">
        <v>3050</v>
      </c>
      <c r="O228" s="4" t="s">
        <v>3436</v>
      </c>
    </row>
    <row r="229" spans="1:15" ht="15" hidden="1" customHeight="1" x14ac:dyDescent="0.35">
      <c r="A229" s="2" t="s">
        <v>116</v>
      </c>
      <c r="B229" s="2" t="s">
        <v>117</v>
      </c>
      <c r="C229" s="3">
        <v>7</v>
      </c>
      <c r="D229" s="2" t="s">
        <v>118</v>
      </c>
      <c r="E229" s="2" t="s">
        <v>3205</v>
      </c>
      <c r="F229" s="2" t="s">
        <v>3010</v>
      </c>
      <c r="G229" s="2" t="s">
        <v>3437</v>
      </c>
      <c r="H229" s="2" t="s">
        <v>2979</v>
      </c>
      <c r="I229" s="2" t="s">
        <v>2705</v>
      </c>
      <c r="J229" s="2" t="s">
        <v>3207</v>
      </c>
      <c r="K229" s="2" t="s">
        <v>3207</v>
      </c>
      <c r="L229" s="2"/>
      <c r="M229" s="2"/>
      <c r="N229" s="2"/>
      <c r="O229" s="4" t="s">
        <v>3208</v>
      </c>
    </row>
    <row r="230" spans="1:15" ht="15" hidden="1" customHeight="1" x14ac:dyDescent="0.35">
      <c r="A230" s="2" t="s">
        <v>116</v>
      </c>
      <c r="B230" s="2" t="s">
        <v>117</v>
      </c>
      <c r="C230" s="3">
        <v>7</v>
      </c>
      <c r="D230" s="2" t="s">
        <v>118</v>
      </c>
      <c r="E230" s="2" t="s">
        <v>3205</v>
      </c>
      <c r="F230" s="2" t="s">
        <v>3010</v>
      </c>
      <c r="G230" s="2" t="s">
        <v>3438</v>
      </c>
      <c r="H230" s="2" t="s">
        <v>2979</v>
      </c>
      <c r="I230" s="2" t="s">
        <v>2705</v>
      </c>
      <c r="J230" s="2" t="s">
        <v>3439</v>
      </c>
      <c r="K230" s="2" t="s">
        <v>3207</v>
      </c>
      <c r="L230" s="2"/>
      <c r="M230" s="2"/>
      <c r="N230" s="2"/>
      <c r="O230" s="4" t="s">
        <v>3208</v>
      </c>
    </row>
    <row r="231" spans="1:15" ht="15" hidden="1" customHeight="1" x14ac:dyDescent="0.35">
      <c r="A231" s="2" t="s">
        <v>116</v>
      </c>
      <c r="B231" s="2" t="s">
        <v>117</v>
      </c>
      <c r="C231" s="3">
        <v>7</v>
      </c>
      <c r="D231" s="2" t="s">
        <v>118</v>
      </c>
      <c r="E231" s="2" t="s">
        <v>3001</v>
      </c>
      <c r="F231" s="2" t="s">
        <v>2754</v>
      </c>
      <c r="G231" s="2" t="s">
        <v>3440</v>
      </c>
      <c r="H231" s="2" t="s">
        <v>2979</v>
      </c>
      <c r="I231" s="2" t="s">
        <v>3003</v>
      </c>
      <c r="J231" s="2" t="s">
        <v>2308</v>
      </c>
      <c r="K231" s="2" t="s">
        <v>3004</v>
      </c>
      <c r="L231" s="2"/>
      <c r="M231" s="2"/>
      <c r="N231" s="2"/>
      <c r="O231" s="4" t="s">
        <v>3005</v>
      </c>
    </row>
    <row r="232" spans="1:15" ht="15" hidden="1" customHeight="1" x14ac:dyDescent="0.35">
      <c r="A232" s="2" t="s">
        <v>116</v>
      </c>
      <c r="B232" s="2" t="s">
        <v>117</v>
      </c>
      <c r="C232" s="3">
        <v>7</v>
      </c>
      <c r="D232" s="2" t="s">
        <v>118</v>
      </c>
      <c r="E232" s="2" t="s">
        <v>3001</v>
      </c>
      <c r="F232" s="2" t="s">
        <v>2754</v>
      </c>
      <c r="G232" s="2" t="s">
        <v>3441</v>
      </c>
      <c r="H232" s="2" t="s">
        <v>2979</v>
      </c>
      <c r="I232" s="2" t="s">
        <v>3003</v>
      </c>
      <c r="J232" s="2" t="s">
        <v>2308</v>
      </c>
      <c r="K232" s="2" t="s">
        <v>3004</v>
      </c>
      <c r="L232" s="2"/>
      <c r="M232" s="2"/>
      <c r="N232" s="2"/>
      <c r="O232" s="4" t="s">
        <v>3005</v>
      </c>
    </row>
    <row r="233" spans="1:15" ht="15" hidden="1" customHeight="1" x14ac:dyDescent="0.35">
      <c r="A233" s="2" t="s">
        <v>116</v>
      </c>
      <c r="B233" s="2" t="s">
        <v>117</v>
      </c>
      <c r="C233" s="3">
        <v>7</v>
      </c>
      <c r="D233" s="2" t="s">
        <v>118</v>
      </c>
      <c r="E233" s="2" t="s">
        <v>3442</v>
      </c>
      <c r="F233" s="2" t="s">
        <v>3443</v>
      </c>
      <c r="G233" s="2"/>
      <c r="H233" s="2" t="s">
        <v>2979</v>
      </c>
      <c r="I233" s="2" t="s">
        <v>3220</v>
      </c>
      <c r="J233" s="2" t="s">
        <v>3220</v>
      </c>
      <c r="K233" s="2" t="s">
        <v>3220</v>
      </c>
      <c r="L233" s="2"/>
      <c r="M233" s="2"/>
      <c r="N233" s="2"/>
      <c r="O233" s="4" t="s">
        <v>3444</v>
      </c>
    </row>
    <row r="234" spans="1:15" ht="15" hidden="1" customHeight="1" x14ac:dyDescent="0.35">
      <c r="A234" s="2" t="s">
        <v>116</v>
      </c>
      <c r="B234" s="2" t="s">
        <v>117</v>
      </c>
      <c r="C234" s="3">
        <v>7</v>
      </c>
      <c r="D234" s="2" t="s">
        <v>118</v>
      </c>
      <c r="E234" s="2" t="s">
        <v>3009</v>
      </c>
      <c r="F234" s="2" t="s">
        <v>3010</v>
      </c>
      <c r="G234" s="2" t="s">
        <v>3445</v>
      </c>
      <c r="H234" s="2" t="s">
        <v>2979</v>
      </c>
      <c r="I234" s="2" t="s">
        <v>3012</v>
      </c>
      <c r="J234" s="2" t="s">
        <v>3013</v>
      </c>
      <c r="K234" s="2" t="s">
        <v>3014</v>
      </c>
      <c r="L234" s="2"/>
      <c r="M234" s="2"/>
      <c r="N234" s="2"/>
      <c r="O234" s="4" t="s">
        <v>3015</v>
      </c>
    </row>
    <row r="235" spans="1:15" ht="15" hidden="1" customHeight="1" x14ac:dyDescent="0.35">
      <c r="A235" s="2" t="s">
        <v>116</v>
      </c>
      <c r="B235" s="2" t="s">
        <v>117</v>
      </c>
      <c r="C235" s="3">
        <v>7</v>
      </c>
      <c r="D235" s="2" t="s">
        <v>118</v>
      </c>
      <c r="E235" s="2" t="s">
        <v>3016</v>
      </c>
      <c r="F235" s="2" t="s">
        <v>2754</v>
      </c>
      <c r="G235" s="2" t="s">
        <v>3446</v>
      </c>
      <c r="H235" s="2" t="s">
        <v>2979</v>
      </c>
      <c r="I235" s="2" t="s">
        <v>2689</v>
      </c>
      <c r="J235" s="2" t="s">
        <v>815</v>
      </c>
      <c r="K235" s="2" t="s">
        <v>3018</v>
      </c>
      <c r="L235" s="2"/>
      <c r="M235" s="2"/>
      <c r="N235" s="2"/>
      <c r="O235" s="4" t="s">
        <v>3019</v>
      </c>
    </row>
    <row r="236" spans="1:15" ht="15" hidden="1" customHeight="1" x14ac:dyDescent="0.35">
      <c r="A236" s="2" t="s">
        <v>116</v>
      </c>
      <c r="B236" s="2" t="s">
        <v>117</v>
      </c>
      <c r="C236" s="3">
        <v>7</v>
      </c>
      <c r="D236" s="2" t="s">
        <v>118</v>
      </c>
      <c r="E236" s="2" t="s">
        <v>3016</v>
      </c>
      <c r="F236" s="2" t="s">
        <v>2754</v>
      </c>
      <c r="G236" s="2" t="s">
        <v>3447</v>
      </c>
      <c r="H236" s="2" t="s">
        <v>2979</v>
      </c>
      <c r="I236" s="2" t="s">
        <v>2689</v>
      </c>
      <c r="J236" s="2" t="s">
        <v>815</v>
      </c>
      <c r="K236" s="2" t="s">
        <v>3018</v>
      </c>
      <c r="L236" s="2"/>
      <c r="M236" s="2"/>
      <c r="N236" s="2"/>
      <c r="O236" s="4" t="s">
        <v>3019</v>
      </c>
    </row>
    <row r="237" spans="1:15" ht="15" hidden="1" customHeight="1" x14ac:dyDescent="0.35">
      <c r="A237" s="2" t="s">
        <v>116</v>
      </c>
      <c r="B237" s="2" t="s">
        <v>117</v>
      </c>
      <c r="C237" s="3">
        <v>7</v>
      </c>
      <c r="D237" s="2" t="s">
        <v>118</v>
      </c>
      <c r="E237" s="2" t="s">
        <v>3016</v>
      </c>
      <c r="F237" s="2" t="s">
        <v>2754</v>
      </c>
      <c r="G237" s="2" t="s">
        <v>3448</v>
      </c>
      <c r="H237" s="2" t="s">
        <v>2979</v>
      </c>
      <c r="I237" s="2" t="s">
        <v>2689</v>
      </c>
      <c r="J237" s="2" t="s">
        <v>3018</v>
      </c>
      <c r="K237" s="2" t="s">
        <v>3018</v>
      </c>
      <c r="L237" s="2"/>
      <c r="M237" s="2"/>
      <c r="N237" s="2"/>
      <c r="O237" s="4" t="s">
        <v>3019</v>
      </c>
    </row>
    <row r="238" spans="1:15" ht="15" hidden="1" customHeight="1" x14ac:dyDescent="0.35">
      <c r="A238" s="2" t="s">
        <v>116</v>
      </c>
      <c r="B238" s="2" t="s">
        <v>117</v>
      </c>
      <c r="C238" s="3">
        <v>7</v>
      </c>
      <c r="D238" s="2" t="s">
        <v>118</v>
      </c>
      <c r="E238" s="2" t="s">
        <v>3449</v>
      </c>
      <c r="F238" s="2" t="s">
        <v>3450</v>
      </c>
      <c r="G238" s="2" t="s">
        <v>3451</v>
      </c>
      <c r="H238" s="2" t="s">
        <v>2979</v>
      </c>
      <c r="I238" s="2" t="s">
        <v>3452</v>
      </c>
      <c r="J238" s="2" t="s">
        <v>3453</v>
      </c>
      <c r="K238" s="2" t="s">
        <v>3454</v>
      </c>
      <c r="L238" s="2" t="s">
        <v>3455</v>
      </c>
      <c r="M238" s="2"/>
      <c r="N238" s="2" t="s">
        <v>3456</v>
      </c>
      <c r="O238" s="4" t="s">
        <v>3457</v>
      </c>
    </row>
    <row r="239" spans="1:15" ht="15" hidden="1" customHeight="1" x14ac:dyDescent="0.35">
      <c r="A239" s="2" t="s">
        <v>116</v>
      </c>
      <c r="B239" s="2" t="s">
        <v>117</v>
      </c>
      <c r="C239" s="3">
        <v>7</v>
      </c>
      <c r="D239" s="2" t="s">
        <v>118</v>
      </c>
      <c r="E239" s="2" t="s">
        <v>3449</v>
      </c>
      <c r="F239" s="2" t="s">
        <v>3450</v>
      </c>
      <c r="G239" s="2"/>
      <c r="H239" s="2" t="s">
        <v>2970</v>
      </c>
      <c r="I239" s="2" t="s">
        <v>3452</v>
      </c>
      <c r="J239" s="2" t="s">
        <v>3458</v>
      </c>
      <c r="K239" s="2" t="s">
        <v>3454</v>
      </c>
      <c r="L239" s="2" t="s">
        <v>3455</v>
      </c>
      <c r="M239" s="2"/>
      <c r="N239" s="2" t="s">
        <v>3456</v>
      </c>
      <c r="O239" s="4" t="s">
        <v>3457</v>
      </c>
    </row>
    <row r="240" spans="1:15" ht="15" hidden="1" customHeight="1" x14ac:dyDescent="0.35">
      <c r="A240" s="2" t="s">
        <v>116</v>
      </c>
      <c r="B240" s="2" t="s">
        <v>117</v>
      </c>
      <c r="C240" s="3">
        <v>7</v>
      </c>
      <c r="D240" s="2" t="s">
        <v>118</v>
      </c>
      <c r="E240" s="2" t="s">
        <v>3044</v>
      </c>
      <c r="F240" s="2" t="s">
        <v>3045</v>
      </c>
      <c r="G240" s="2" t="s">
        <v>3459</v>
      </c>
      <c r="H240" s="2" t="s">
        <v>2970</v>
      </c>
      <c r="I240" s="2" t="s">
        <v>3047</v>
      </c>
      <c r="J240" s="2" t="s">
        <v>3460</v>
      </c>
      <c r="K240" s="2" t="s">
        <v>3048</v>
      </c>
      <c r="L240" s="2" t="s">
        <v>3049</v>
      </c>
      <c r="M240" s="2"/>
      <c r="N240" s="2" t="s">
        <v>3050</v>
      </c>
      <c r="O240" s="4" t="s">
        <v>3051</v>
      </c>
    </row>
    <row r="241" spans="1:15" ht="15" hidden="1" customHeight="1" x14ac:dyDescent="0.35">
      <c r="A241" s="2" t="s">
        <v>116</v>
      </c>
      <c r="B241" s="2" t="s">
        <v>117</v>
      </c>
      <c r="C241" s="3">
        <v>7</v>
      </c>
      <c r="D241" s="2" t="s">
        <v>118</v>
      </c>
      <c r="E241" s="2" t="s">
        <v>3044</v>
      </c>
      <c r="F241" s="2" t="s">
        <v>3045</v>
      </c>
      <c r="G241" s="2" t="s">
        <v>3461</v>
      </c>
      <c r="H241" s="2" t="s">
        <v>2979</v>
      </c>
      <c r="I241" s="2" t="s">
        <v>3047</v>
      </c>
      <c r="J241" s="2" t="s">
        <v>3462</v>
      </c>
      <c r="K241" s="2" t="s">
        <v>3048</v>
      </c>
      <c r="L241" s="2" t="s">
        <v>3049</v>
      </c>
      <c r="M241" s="2"/>
      <c r="N241" s="2" t="s">
        <v>3050</v>
      </c>
      <c r="O241" s="4" t="s">
        <v>3051</v>
      </c>
    </row>
    <row r="242" spans="1:15" ht="15" hidden="1" customHeight="1" x14ac:dyDescent="0.35">
      <c r="A242" s="2" t="s">
        <v>116</v>
      </c>
      <c r="B242" s="2" t="s">
        <v>117</v>
      </c>
      <c r="C242" s="3">
        <v>7</v>
      </c>
      <c r="D242" s="2" t="s">
        <v>118</v>
      </c>
      <c r="E242" s="2" t="s">
        <v>3054</v>
      </c>
      <c r="F242" s="2" t="s">
        <v>2754</v>
      </c>
      <c r="G242" s="2" t="s">
        <v>3463</v>
      </c>
      <c r="H242" s="2" t="s">
        <v>2979</v>
      </c>
      <c r="I242" s="2" t="s">
        <v>3056</v>
      </c>
      <c r="J242" s="2" t="s">
        <v>3056</v>
      </c>
      <c r="K242" s="2" t="s">
        <v>3057</v>
      </c>
      <c r="L242" s="2" t="s">
        <v>3058</v>
      </c>
      <c r="M242" s="2"/>
      <c r="N242" s="2" t="s">
        <v>201</v>
      </c>
      <c r="O242" s="4" t="s">
        <v>3059</v>
      </c>
    </row>
    <row r="243" spans="1:15" ht="15" hidden="1" customHeight="1" x14ac:dyDescent="0.35">
      <c r="A243" s="2" t="s">
        <v>116</v>
      </c>
      <c r="B243" s="2" t="s">
        <v>117</v>
      </c>
      <c r="C243" s="3">
        <v>7</v>
      </c>
      <c r="D243" s="2" t="s">
        <v>118</v>
      </c>
      <c r="E243" s="2" t="s">
        <v>3054</v>
      </c>
      <c r="F243" s="2" t="s">
        <v>2754</v>
      </c>
      <c r="G243" s="2" t="s">
        <v>3464</v>
      </c>
      <c r="H243" s="2" t="s">
        <v>2979</v>
      </c>
      <c r="I243" s="2" t="s">
        <v>3056</v>
      </c>
      <c r="J243" s="2" t="s">
        <v>3057</v>
      </c>
      <c r="K243" s="2" t="s">
        <v>3057</v>
      </c>
      <c r="L243" s="2" t="s">
        <v>3058</v>
      </c>
      <c r="M243" s="2"/>
      <c r="N243" s="2" t="s">
        <v>201</v>
      </c>
      <c r="O243" s="4" t="s">
        <v>3059</v>
      </c>
    </row>
    <row r="244" spans="1:15" ht="15" hidden="1" customHeight="1" x14ac:dyDescent="0.35">
      <c r="A244" s="2" t="s">
        <v>116</v>
      </c>
      <c r="B244" s="2" t="s">
        <v>117</v>
      </c>
      <c r="C244" s="3">
        <v>7</v>
      </c>
      <c r="D244" s="2" t="s">
        <v>118</v>
      </c>
      <c r="E244" s="2" t="s">
        <v>3083</v>
      </c>
      <c r="F244" s="2" t="s">
        <v>2754</v>
      </c>
      <c r="G244" s="2" t="s">
        <v>3465</v>
      </c>
      <c r="H244" s="2" t="s">
        <v>2979</v>
      </c>
      <c r="I244" s="2" t="s">
        <v>3084</v>
      </c>
      <c r="J244" s="2" t="s">
        <v>3268</v>
      </c>
      <c r="K244" s="2" t="s">
        <v>3086</v>
      </c>
      <c r="L244" s="2" t="s">
        <v>136</v>
      </c>
      <c r="M244" s="2"/>
      <c r="N244" s="2" t="s">
        <v>34</v>
      </c>
      <c r="O244" s="4" t="s">
        <v>3087</v>
      </c>
    </row>
    <row r="245" spans="1:15" ht="15" hidden="1" customHeight="1" x14ac:dyDescent="0.35">
      <c r="A245" s="2" t="s">
        <v>116</v>
      </c>
      <c r="B245" s="2" t="s">
        <v>117</v>
      </c>
      <c r="C245" s="3">
        <v>7</v>
      </c>
      <c r="D245" s="2" t="s">
        <v>118</v>
      </c>
      <c r="E245" s="2" t="s">
        <v>3093</v>
      </c>
      <c r="F245" s="2" t="s">
        <v>2754</v>
      </c>
      <c r="G245" s="2" t="s">
        <v>3466</v>
      </c>
      <c r="H245" s="2" t="s">
        <v>2979</v>
      </c>
      <c r="I245" s="2" t="s">
        <v>3094</v>
      </c>
      <c r="J245" s="2" t="s">
        <v>3095</v>
      </c>
      <c r="K245" s="2" t="s">
        <v>3095</v>
      </c>
      <c r="L245" s="2" t="s">
        <v>50</v>
      </c>
      <c r="M245" s="2"/>
      <c r="N245" s="2" t="s">
        <v>34</v>
      </c>
      <c r="O245" s="4" t="s">
        <v>3096</v>
      </c>
    </row>
    <row r="246" spans="1:15" ht="15" hidden="1" customHeight="1" x14ac:dyDescent="0.35">
      <c r="A246" s="2" t="s">
        <v>116</v>
      </c>
      <c r="B246" s="2" t="s">
        <v>117</v>
      </c>
      <c r="C246" s="3">
        <v>7</v>
      </c>
      <c r="D246" s="2" t="s">
        <v>118</v>
      </c>
      <c r="E246" s="2" t="s">
        <v>3093</v>
      </c>
      <c r="F246" s="2" t="s">
        <v>2754</v>
      </c>
      <c r="G246" s="2" t="s">
        <v>3467</v>
      </c>
      <c r="H246" s="2" t="s">
        <v>2979</v>
      </c>
      <c r="I246" s="2" t="s">
        <v>3094</v>
      </c>
      <c r="J246" s="2" t="s">
        <v>3468</v>
      </c>
      <c r="K246" s="2" t="s">
        <v>3095</v>
      </c>
      <c r="L246" s="2" t="s">
        <v>50</v>
      </c>
      <c r="M246" s="2"/>
      <c r="N246" s="2" t="s">
        <v>34</v>
      </c>
      <c r="O246" s="4" t="s">
        <v>3096</v>
      </c>
    </row>
    <row r="247" spans="1:15" ht="15" hidden="1" customHeight="1" x14ac:dyDescent="0.35">
      <c r="A247" s="2" t="s">
        <v>128</v>
      </c>
      <c r="B247" s="2" t="s">
        <v>129</v>
      </c>
      <c r="C247" s="3">
        <v>8</v>
      </c>
      <c r="D247" s="2" t="s">
        <v>130</v>
      </c>
      <c r="E247" s="2" t="s">
        <v>2983</v>
      </c>
      <c r="F247" s="2" t="s">
        <v>2754</v>
      </c>
      <c r="G247" s="2" t="s">
        <v>3469</v>
      </c>
      <c r="H247" s="2" t="s">
        <v>2979</v>
      </c>
      <c r="I247" s="2" t="s">
        <v>2985</v>
      </c>
      <c r="J247" s="2" t="s">
        <v>3470</v>
      </c>
      <c r="K247" s="2" t="s">
        <v>2986</v>
      </c>
      <c r="L247" s="2" t="s">
        <v>2987</v>
      </c>
      <c r="M247" s="2"/>
      <c r="N247" s="2" t="s">
        <v>34</v>
      </c>
      <c r="O247" s="4" t="s">
        <v>2988</v>
      </c>
    </row>
    <row r="248" spans="1:15" ht="15" hidden="1" customHeight="1" x14ac:dyDescent="0.35">
      <c r="A248" s="2" t="s">
        <v>128</v>
      </c>
      <c r="B248" s="2" t="s">
        <v>129</v>
      </c>
      <c r="C248" s="3">
        <v>8</v>
      </c>
      <c r="D248" s="2" t="s">
        <v>130</v>
      </c>
      <c r="E248" s="2" t="s">
        <v>2983</v>
      </c>
      <c r="F248" s="2" t="s">
        <v>2754</v>
      </c>
      <c r="G248" s="2" t="s">
        <v>3471</v>
      </c>
      <c r="H248" s="2" t="s">
        <v>2979</v>
      </c>
      <c r="I248" s="2" t="s">
        <v>2985</v>
      </c>
      <c r="J248" s="2" t="s">
        <v>2986</v>
      </c>
      <c r="K248" s="2" t="s">
        <v>2986</v>
      </c>
      <c r="L248" s="2" t="s">
        <v>2987</v>
      </c>
      <c r="M248" s="2"/>
      <c r="N248" s="2" t="s">
        <v>34</v>
      </c>
      <c r="O248" s="4" t="s">
        <v>2988</v>
      </c>
    </row>
    <row r="249" spans="1:15" ht="15" hidden="1" customHeight="1" x14ac:dyDescent="0.35">
      <c r="A249" s="2" t="s">
        <v>128</v>
      </c>
      <c r="B249" s="2" t="s">
        <v>129</v>
      </c>
      <c r="C249" s="3">
        <v>8</v>
      </c>
      <c r="D249" s="2" t="s">
        <v>130</v>
      </c>
      <c r="E249" s="2" t="s">
        <v>3209</v>
      </c>
      <c r="F249" s="2" t="s">
        <v>3210</v>
      </c>
      <c r="G249" s="2" t="s">
        <v>3472</v>
      </c>
      <c r="H249" s="2" t="s">
        <v>2979</v>
      </c>
      <c r="I249" s="2" t="s">
        <v>3211</v>
      </c>
      <c r="J249" s="2" t="s">
        <v>3211</v>
      </c>
      <c r="K249" s="2" t="s">
        <v>3212</v>
      </c>
      <c r="L249" s="2" t="s">
        <v>3058</v>
      </c>
      <c r="M249" s="2"/>
      <c r="N249" s="2" t="s">
        <v>201</v>
      </c>
      <c r="O249" s="4" t="s">
        <v>3213</v>
      </c>
    </row>
    <row r="250" spans="1:15" ht="15" hidden="1" customHeight="1" x14ac:dyDescent="0.35">
      <c r="A250" s="2" t="s">
        <v>128</v>
      </c>
      <c r="B250" s="2" t="s">
        <v>129</v>
      </c>
      <c r="C250" s="3">
        <v>8</v>
      </c>
      <c r="D250" s="2" t="s">
        <v>130</v>
      </c>
      <c r="E250" s="2" t="s">
        <v>3001</v>
      </c>
      <c r="F250" s="2" t="s">
        <v>2754</v>
      </c>
      <c r="G250" s="2" t="s">
        <v>3473</v>
      </c>
      <c r="H250" s="2" t="s">
        <v>2979</v>
      </c>
      <c r="I250" s="2" t="s">
        <v>3003</v>
      </c>
      <c r="J250" s="2" t="s">
        <v>2308</v>
      </c>
      <c r="K250" s="2" t="s">
        <v>3004</v>
      </c>
      <c r="L250" s="2"/>
      <c r="M250" s="2"/>
      <c r="N250" s="2"/>
      <c r="O250" s="4" t="s">
        <v>3005</v>
      </c>
    </row>
    <row r="251" spans="1:15" ht="15" hidden="1" customHeight="1" x14ac:dyDescent="0.35">
      <c r="A251" s="2" t="s">
        <v>128</v>
      </c>
      <c r="B251" s="2" t="s">
        <v>129</v>
      </c>
      <c r="C251" s="3">
        <v>8</v>
      </c>
      <c r="D251" s="2" t="s">
        <v>130</v>
      </c>
      <c r="E251" s="2" t="s">
        <v>3001</v>
      </c>
      <c r="F251" s="2" t="s">
        <v>2754</v>
      </c>
      <c r="G251" s="2" t="s">
        <v>3474</v>
      </c>
      <c r="H251" s="2" t="s">
        <v>2979</v>
      </c>
      <c r="I251" s="2" t="s">
        <v>3003</v>
      </c>
      <c r="J251" s="2" t="s">
        <v>2308</v>
      </c>
      <c r="K251" s="2" t="s">
        <v>3004</v>
      </c>
      <c r="L251" s="2"/>
      <c r="M251" s="2"/>
      <c r="N251" s="2"/>
      <c r="O251" s="4" t="s">
        <v>3005</v>
      </c>
    </row>
    <row r="252" spans="1:15" ht="15" hidden="1" customHeight="1" x14ac:dyDescent="0.35">
      <c r="A252" s="2" t="s">
        <v>128</v>
      </c>
      <c r="B252" s="2" t="s">
        <v>129</v>
      </c>
      <c r="C252" s="3">
        <v>8</v>
      </c>
      <c r="D252" s="2" t="s">
        <v>130</v>
      </c>
      <c r="E252" s="2" t="s">
        <v>3001</v>
      </c>
      <c r="F252" s="2" t="s">
        <v>2754</v>
      </c>
      <c r="G252" s="2" t="s">
        <v>3475</v>
      </c>
      <c r="H252" s="2" t="s">
        <v>2979</v>
      </c>
      <c r="I252" s="2" t="s">
        <v>3003</v>
      </c>
      <c r="J252" s="2" t="s">
        <v>2308</v>
      </c>
      <c r="K252" s="2" t="s">
        <v>3004</v>
      </c>
      <c r="L252" s="2"/>
      <c r="M252" s="2"/>
      <c r="N252" s="2"/>
      <c r="O252" s="4" t="s">
        <v>3005</v>
      </c>
    </row>
    <row r="253" spans="1:15" ht="15" hidden="1" customHeight="1" x14ac:dyDescent="0.35">
      <c r="A253" s="2" t="s">
        <v>128</v>
      </c>
      <c r="B253" s="2" t="s">
        <v>129</v>
      </c>
      <c r="C253" s="3">
        <v>8</v>
      </c>
      <c r="D253" s="2" t="s">
        <v>130</v>
      </c>
      <c r="E253" s="2" t="s">
        <v>3016</v>
      </c>
      <c r="F253" s="2" t="s">
        <v>2754</v>
      </c>
      <c r="G253" s="2" t="s">
        <v>3476</v>
      </c>
      <c r="H253" s="2" t="s">
        <v>2979</v>
      </c>
      <c r="I253" s="2" t="s">
        <v>2689</v>
      </c>
      <c r="J253" s="2" t="s">
        <v>815</v>
      </c>
      <c r="K253" s="2" t="s">
        <v>3018</v>
      </c>
      <c r="L253" s="2"/>
      <c r="M253" s="2"/>
      <c r="N253" s="2"/>
      <c r="O253" s="4" t="s">
        <v>3019</v>
      </c>
    </row>
    <row r="254" spans="1:15" ht="15" hidden="1" customHeight="1" x14ac:dyDescent="0.35">
      <c r="A254" s="2" t="s">
        <v>128</v>
      </c>
      <c r="B254" s="2" t="s">
        <v>129</v>
      </c>
      <c r="C254" s="3">
        <v>8</v>
      </c>
      <c r="D254" s="2" t="s">
        <v>130</v>
      </c>
      <c r="E254" s="2" t="s">
        <v>3016</v>
      </c>
      <c r="F254" s="2" t="s">
        <v>2754</v>
      </c>
      <c r="G254" s="2" t="s">
        <v>3477</v>
      </c>
      <c r="H254" s="2" t="s">
        <v>2979</v>
      </c>
      <c r="I254" s="2" t="s">
        <v>2689</v>
      </c>
      <c r="J254" s="2" t="s">
        <v>815</v>
      </c>
      <c r="K254" s="2" t="s">
        <v>3018</v>
      </c>
      <c r="L254" s="2"/>
      <c r="M254" s="2"/>
      <c r="N254" s="2"/>
      <c r="O254" s="4" t="s">
        <v>3019</v>
      </c>
    </row>
    <row r="255" spans="1:15" ht="15" hidden="1" customHeight="1" x14ac:dyDescent="0.35">
      <c r="A255" s="2" t="s">
        <v>128</v>
      </c>
      <c r="B255" s="2" t="s">
        <v>129</v>
      </c>
      <c r="C255" s="3">
        <v>8</v>
      </c>
      <c r="D255" s="2" t="s">
        <v>130</v>
      </c>
      <c r="E255" s="2" t="s">
        <v>3016</v>
      </c>
      <c r="F255" s="2" t="s">
        <v>2754</v>
      </c>
      <c r="G255" s="2"/>
      <c r="H255" s="2" t="s">
        <v>3478</v>
      </c>
      <c r="I255" s="2" t="s">
        <v>2689</v>
      </c>
      <c r="J255" s="2" t="s">
        <v>815</v>
      </c>
      <c r="K255" s="2" t="s">
        <v>3018</v>
      </c>
      <c r="L255" s="2"/>
      <c r="M255" s="2"/>
      <c r="N255" s="2"/>
      <c r="O255" s="4" t="s">
        <v>3019</v>
      </c>
    </row>
    <row r="256" spans="1:15" ht="15" hidden="1" customHeight="1" x14ac:dyDescent="0.35">
      <c r="A256" s="2" t="s">
        <v>128</v>
      </c>
      <c r="B256" s="2" t="s">
        <v>129</v>
      </c>
      <c r="C256" s="3">
        <v>8</v>
      </c>
      <c r="D256" s="2" t="s">
        <v>130</v>
      </c>
      <c r="E256" s="2" t="s">
        <v>3479</v>
      </c>
      <c r="F256" s="2" t="s">
        <v>3285</v>
      </c>
      <c r="G256" s="2" t="s">
        <v>3480</v>
      </c>
      <c r="H256" s="2" t="s">
        <v>2979</v>
      </c>
      <c r="I256" s="2" t="s">
        <v>3481</v>
      </c>
      <c r="J256" s="2" t="s">
        <v>3481</v>
      </c>
      <c r="K256" s="2" t="s">
        <v>3482</v>
      </c>
      <c r="L256" s="2" t="s">
        <v>3483</v>
      </c>
      <c r="M256" s="2"/>
      <c r="N256" s="2" t="s">
        <v>3484</v>
      </c>
      <c r="O256" s="4" t="s">
        <v>3485</v>
      </c>
    </row>
    <row r="257" spans="1:15" ht="15" hidden="1" customHeight="1" x14ac:dyDescent="0.35">
      <c r="A257" s="2" t="s">
        <v>128</v>
      </c>
      <c r="B257" s="2" t="s">
        <v>129</v>
      </c>
      <c r="C257" s="3">
        <v>8</v>
      </c>
      <c r="D257" s="2" t="s">
        <v>130</v>
      </c>
      <c r="E257" s="2" t="s">
        <v>3037</v>
      </c>
      <c r="F257" s="2" t="s">
        <v>2754</v>
      </c>
      <c r="G257" s="2"/>
      <c r="H257" s="2" t="s">
        <v>3478</v>
      </c>
      <c r="I257" s="2" t="s">
        <v>3039</v>
      </c>
      <c r="J257" s="2" t="s">
        <v>2400</v>
      </c>
      <c r="K257" s="2" t="s">
        <v>3040</v>
      </c>
      <c r="L257" s="2" t="s">
        <v>2987</v>
      </c>
      <c r="M257" s="2"/>
      <c r="N257" s="2" t="s">
        <v>34</v>
      </c>
      <c r="O257" s="4" t="s">
        <v>3041</v>
      </c>
    </row>
    <row r="258" spans="1:15" ht="15" hidden="1" customHeight="1" x14ac:dyDescent="0.35">
      <c r="A258" s="2" t="s">
        <v>128</v>
      </c>
      <c r="B258" s="2" t="s">
        <v>129</v>
      </c>
      <c r="C258" s="3">
        <v>8</v>
      </c>
      <c r="D258" s="2" t="s">
        <v>130</v>
      </c>
      <c r="E258" s="2" t="s">
        <v>3037</v>
      </c>
      <c r="F258" s="2" t="s">
        <v>2754</v>
      </c>
      <c r="G258" s="2" t="s">
        <v>3486</v>
      </c>
      <c r="H258" s="2" t="s">
        <v>2979</v>
      </c>
      <c r="I258" s="2" t="s">
        <v>3039</v>
      </c>
      <c r="J258" s="2" t="s">
        <v>3240</v>
      </c>
      <c r="K258" s="2" t="s">
        <v>3040</v>
      </c>
      <c r="L258" s="2" t="s">
        <v>2987</v>
      </c>
      <c r="M258" s="2"/>
      <c r="N258" s="2" t="s">
        <v>34</v>
      </c>
      <c r="O258" s="4" t="s">
        <v>3041</v>
      </c>
    </row>
    <row r="259" spans="1:15" ht="15" hidden="1" customHeight="1" x14ac:dyDescent="0.35">
      <c r="A259" s="2" t="s">
        <v>128</v>
      </c>
      <c r="B259" s="2" t="s">
        <v>129</v>
      </c>
      <c r="C259" s="3">
        <v>8</v>
      </c>
      <c r="D259" s="2" t="s">
        <v>130</v>
      </c>
      <c r="E259" s="2" t="s">
        <v>3037</v>
      </c>
      <c r="F259" s="2" t="s">
        <v>2754</v>
      </c>
      <c r="G259" s="2" t="s">
        <v>3487</v>
      </c>
      <c r="H259" s="2" t="s">
        <v>2979</v>
      </c>
      <c r="I259" s="2" t="s">
        <v>3039</v>
      </c>
      <c r="J259" s="2" t="s">
        <v>3240</v>
      </c>
      <c r="K259" s="2" t="s">
        <v>3040</v>
      </c>
      <c r="L259" s="2" t="s">
        <v>2987</v>
      </c>
      <c r="M259" s="2"/>
      <c r="N259" s="2" t="s">
        <v>34</v>
      </c>
      <c r="O259" s="4" t="s">
        <v>3041</v>
      </c>
    </row>
    <row r="260" spans="1:15" ht="15" hidden="1" customHeight="1" x14ac:dyDescent="0.35">
      <c r="A260" s="2" t="s">
        <v>128</v>
      </c>
      <c r="B260" s="2" t="s">
        <v>129</v>
      </c>
      <c r="C260" s="3">
        <v>8</v>
      </c>
      <c r="D260" s="2" t="s">
        <v>130</v>
      </c>
      <c r="E260" s="2" t="s">
        <v>3037</v>
      </c>
      <c r="F260" s="2" t="s">
        <v>2754</v>
      </c>
      <c r="G260" s="2" t="s">
        <v>3488</v>
      </c>
      <c r="H260" s="2" t="s">
        <v>2979</v>
      </c>
      <c r="I260" s="2" t="s">
        <v>3039</v>
      </c>
      <c r="J260" s="2" t="s">
        <v>3040</v>
      </c>
      <c r="K260" s="2" t="s">
        <v>3040</v>
      </c>
      <c r="L260" s="2" t="s">
        <v>2987</v>
      </c>
      <c r="M260" s="2"/>
      <c r="N260" s="2" t="s">
        <v>34</v>
      </c>
      <c r="O260" s="4" t="s">
        <v>3041</v>
      </c>
    </row>
    <row r="261" spans="1:15" ht="15" hidden="1" customHeight="1" x14ac:dyDescent="0.35">
      <c r="A261" s="2" t="s">
        <v>128</v>
      </c>
      <c r="B261" s="2" t="s">
        <v>129</v>
      </c>
      <c r="C261" s="3">
        <v>8</v>
      </c>
      <c r="D261" s="2" t="s">
        <v>130</v>
      </c>
      <c r="E261" s="2" t="s">
        <v>3037</v>
      </c>
      <c r="F261" s="2" t="s">
        <v>2754</v>
      </c>
      <c r="G261" s="2" t="s">
        <v>3489</v>
      </c>
      <c r="H261" s="2" t="s">
        <v>2979</v>
      </c>
      <c r="I261" s="2" t="s">
        <v>3039</v>
      </c>
      <c r="J261" s="2" t="s">
        <v>3240</v>
      </c>
      <c r="K261" s="2" t="s">
        <v>3040</v>
      </c>
      <c r="L261" s="2" t="s">
        <v>2987</v>
      </c>
      <c r="M261" s="2"/>
      <c r="N261" s="2" t="s">
        <v>34</v>
      </c>
      <c r="O261" s="4" t="s">
        <v>3041</v>
      </c>
    </row>
    <row r="262" spans="1:15" ht="15" hidden="1" customHeight="1" x14ac:dyDescent="0.35">
      <c r="A262" s="2" t="s">
        <v>128</v>
      </c>
      <c r="B262" s="2" t="s">
        <v>129</v>
      </c>
      <c r="C262" s="3">
        <v>8</v>
      </c>
      <c r="D262" s="2" t="s">
        <v>130</v>
      </c>
      <c r="E262" s="2" t="s">
        <v>3054</v>
      </c>
      <c r="F262" s="2" t="s">
        <v>2754</v>
      </c>
      <c r="G262" s="2" t="s">
        <v>3490</v>
      </c>
      <c r="H262" s="2" t="s">
        <v>2979</v>
      </c>
      <c r="I262" s="2" t="s">
        <v>3056</v>
      </c>
      <c r="J262" s="2" t="s">
        <v>3061</v>
      </c>
      <c r="K262" s="2" t="s">
        <v>3057</v>
      </c>
      <c r="L262" s="2" t="s">
        <v>3058</v>
      </c>
      <c r="M262" s="2"/>
      <c r="N262" s="2" t="s">
        <v>201</v>
      </c>
      <c r="O262" s="4" t="s">
        <v>3059</v>
      </c>
    </row>
    <row r="263" spans="1:15" ht="15" hidden="1" customHeight="1" x14ac:dyDescent="0.35">
      <c r="A263" s="2" t="s">
        <v>128</v>
      </c>
      <c r="B263" s="2" t="s">
        <v>129</v>
      </c>
      <c r="C263" s="3">
        <v>8</v>
      </c>
      <c r="D263" s="2" t="s">
        <v>130</v>
      </c>
      <c r="E263" s="2" t="s">
        <v>3054</v>
      </c>
      <c r="F263" s="2" t="s">
        <v>2754</v>
      </c>
      <c r="G263" s="2" t="s">
        <v>3491</v>
      </c>
      <c r="H263" s="2" t="s">
        <v>2979</v>
      </c>
      <c r="I263" s="2" t="s">
        <v>3056</v>
      </c>
      <c r="J263" s="2" t="s">
        <v>3061</v>
      </c>
      <c r="K263" s="2" t="s">
        <v>3057</v>
      </c>
      <c r="L263" s="2" t="s">
        <v>3058</v>
      </c>
      <c r="M263" s="2"/>
      <c r="N263" s="2" t="s">
        <v>201</v>
      </c>
      <c r="O263" s="4" t="s">
        <v>3059</v>
      </c>
    </row>
    <row r="264" spans="1:15" ht="15" hidden="1" customHeight="1" x14ac:dyDescent="0.35">
      <c r="A264" s="2" t="s">
        <v>128</v>
      </c>
      <c r="B264" s="2" t="s">
        <v>129</v>
      </c>
      <c r="C264" s="3">
        <v>8</v>
      </c>
      <c r="D264" s="2" t="s">
        <v>130</v>
      </c>
      <c r="E264" s="2" t="s">
        <v>3054</v>
      </c>
      <c r="F264" s="2" t="s">
        <v>2754</v>
      </c>
      <c r="G264" s="2" t="s">
        <v>3492</v>
      </c>
      <c r="H264" s="2" t="s">
        <v>2979</v>
      </c>
      <c r="I264" s="2" t="s">
        <v>3056</v>
      </c>
      <c r="J264" s="2" t="s">
        <v>3061</v>
      </c>
      <c r="K264" s="2" t="s">
        <v>3057</v>
      </c>
      <c r="L264" s="2" t="s">
        <v>3058</v>
      </c>
      <c r="M264" s="2"/>
      <c r="N264" s="2" t="s">
        <v>201</v>
      </c>
      <c r="O264" s="4" t="s">
        <v>3059</v>
      </c>
    </row>
    <row r="265" spans="1:15" ht="15" hidden="1" customHeight="1" x14ac:dyDescent="0.35">
      <c r="A265" s="2" t="s">
        <v>128</v>
      </c>
      <c r="B265" s="2" t="s">
        <v>129</v>
      </c>
      <c r="C265" s="3">
        <v>8</v>
      </c>
      <c r="D265" s="2" t="s">
        <v>130</v>
      </c>
      <c r="E265" s="2" t="s">
        <v>3054</v>
      </c>
      <c r="F265" s="2" t="s">
        <v>2754</v>
      </c>
      <c r="G265" s="2" t="s">
        <v>3493</v>
      </c>
      <c r="H265" s="2" t="s">
        <v>2979</v>
      </c>
      <c r="I265" s="2" t="s">
        <v>3056</v>
      </c>
      <c r="J265" s="2" t="s">
        <v>3061</v>
      </c>
      <c r="K265" s="2" t="s">
        <v>3057</v>
      </c>
      <c r="L265" s="2" t="s">
        <v>3058</v>
      </c>
      <c r="M265" s="2"/>
      <c r="N265" s="2" t="s">
        <v>201</v>
      </c>
      <c r="O265" s="4" t="s">
        <v>3059</v>
      </c>
    </row>
    <row r="266" spans="1:15" ht="15" hidden="1" customHeight="1" x14ac:dyDescent="0.35">
      <c r="A266" s="2" t="s">
        <v>128</v>
      </c>
      <c r="B266" s="2" t="s">
        <v>129</v>
      </c>
      <c r="C266" s="3">
        <v>8</v>
      </c>
      <c r="D266" s="2" t="s">
        <v>130</v>
      </c>
      <c r="E266" s="2" t="s">
        <v>3054</v>
      </c>
      <c r="F266" s="2" t="s">
        <v>2754</v>
      </c>
      <c r="G266" s="2" t="s">
        <v>3494</v>
      </c>
      <c r="H266" s="2" t="s">
        <v>2979</v>
      </c>
      <c r="I266" s="2" t="s">
        <v>3056</v>
      </c>
      <c r="J266" s="2" t="s">
        <v>3061</v>
      </c>
      <c r="K266" s="2" t="s">
        <v>3057</v>
      </c>
      <c r="L266" s="2" t="s">
        <v>3058</v>
      </c>
      <c r="M266" s="2"/>
      <c r="N266" s="2" t="s">
        <v>201</v>
      </c>
      <c r="O266" s="4" t="s">
        <v>3059</v>
      </c>
    </row>
    <row r="267" spans="1:15" ht="15" hidden="1" customHeight="1" x14ac:dyDescent="0.35">
      <c r="A267" s="2" t="s">
        <v>128</v>
      </c>
      <c r="B267" s="2" t="s">
        <v>129</v>
      </c>
      <c r="C267" s="3">
        <v>8</v>
      </c>
      <c r="D267" s="2" t="s">
        <v>130</v>
      </c>
      <c r="E267" s="2" t="s">
        <v>3255</v>
      </c>
      <c r="F267" s="2" t="s">
        <v>3256</v>
      </c>
      <c r="G267" s="2" t="s">
        <v>3495</v>
      </c>
      <c r="H267" s="2" t="s">
        <v>2979</v>
      </c>
      <c r="I267" s="2" t="s">
        <v>3258</v>
      </c>
      <c r="J267" s="2" t="s">
        <v>3259</v>
      </c>
      <c r="K267" s="2" t="s">
        <v>3260</v>
      </c>
      <c r="L267" s="2" t="s">
        <v>3261</v>
      </c>
      <c r="M267" s="2" t="s">
        <v>3262</v>
      </c>
      <c r="N267" s="2" t="s">
        <v>3263</v>
      </c>
      <c r="O267" s="4" t="s">
        <v>3107</v>
      </c>
    </row>
    <row r="268" spans="1:15" ht="15" hidden="1" customHeight="1" x14ac:dyDescent="0.35">
      <c r="A268" s="2" t="s">
        <v>128</v>
      </c>
      <c r="B268" s="2" t="s">
        <v>129</v>
      </c>
      <c r="C268" s="3">
        <v>8</v>
      </c>
      <c r="D268" s="2" t="s">
        <v>130</v>
      </c>
      <c r="E268" s="2" t="s">
        <v>3083</v>
      </c>
      <c r="F268" s="2" t="s">
        <v>2754</v>
      </c>
      <c r="G268" s="2" t="s">
        <v>3496</v>
      </c>
      <c r="H268" s="2" t="s">
        <v>2979</v>
      </c>
      <c r="I268" s="2" t="s">
        <v>3084</v>
      </c>
      <c r="J268" s="2" t="s">
        <v>3086</v>
      </c>
      <c r="K268" s="2" t="s">
        <v>3086</v>
      </c>
      <c r="L268" s="2" t="s">
        <v>136</v>
      </c>
      <c r="M268" s="2"/>
      <c r="N268" s="2" t="s">
        <v>34</v>
      </c>
      <c r="O268" s="4" t="s">
        <v>3087</v>
      </c>
    </row>
    <row r="269" spans="1:15" ht="15" hidden="1" customHeight="1" x14ac:dyDescent="0.35">
      <c r="A269" s="2" t="s">
        <v>128</v>
      </c>
      <c r="B269" s="2" t="s">
        <v>129</v>
      </c>
      <c r="C269" s="3">
        <v>8</v>
      </c>
      <c r="D269" s="2" t="s">
        <v>130</v>
      </c>
      <c r="E269" s="2" t="s">
        <v>3083</v>
      </c>
      <c r="F269" s="2" t="s">
        <v>2754</v>
      </c>
      <c r="G269" s="2" t="s">
        <v>3497</v>
      </c>
      <c r="H269" s="2" t="s">
        <v>2970</v>
      </c>
      <c r="I269" s="2" t="s">
        <v>3084</v>
      </c>
      <c r="J269" s="2" t="s">
        <v>3268</v>
      </c>
      <c r="K269" s="2" t="s">
        <v>3086</v>
      </c>
      <c r="L269" s="2" t="s">
        <v>136</v>
      </c>
      <c r="M269" s="2"/>
      <c r="N269" s="2" t="s">
        <v>34</v>
      </c>
      <c r="O269" s="4" t="s">
        <v>3087</v>
      </c>
    </row>
    <row r="270" spans="1:15" ht="15" hidden="1" customHeight="1" x14ac:dyDescent="0.35">
      <c r="A270" s="2" t="s">
        <v>128</v>
      </c>
      <c r="B270" s="2" t="s">
        <v>129</v>
      </c>
      <c r="C270" s="3">
        <v>8</v>
      </c>
      <c r="D270" s="2" t="s">
        <v>130</v>
      </c>
      <c r="E270" s="2" t="s">
        <v>3083</v>
      </c>
      <c r="F270" s="2" t="s">
        <v>2754</v>
      </c>
      <c r="G270" s="2" t="s">
        <v>3498</v>
      </c>
      <c r="H270" s="2" t="s">
        <v>2979</v>
      </c>
      <c r="I270" s="2" t="s">
        <v>3084</v>
      </c>
      <c r="J270" s="2" t="s">
        <v>3086</v>
      </c>
      <c r="K270" s="2" t="s">
        <v>3086</v>
      </c>
      <c r="L270" s="2" t="s">
        <v>136</v>
      </c>
      <c r="M270" s="2"/>
      <c r="N270" s="2" t="s">
        <v>34</v>
      </c>
      <c r="O270" s="4" t="s">
        <v>3087</v>
      </c>
    </row>
    <row r="271" spans="1:15" ht="15" hidden="1" customHeight="1" x14ac:dyDescent="0.35">
      <c r="A271" s="2" t="s">
        <v>128</v>
      </c>
      <c r="B271" s="2" t="s">
        <v>129</v>
      </c>
      <c r="C271" s="3">
        <v>8</v>
      </c>
      <c r="D271" s="2" t="s">
        <v>130</v>
      </c>
      <c r="E271" s="2" t="s">
        <v>3083</v>
      </c>
      <c r="F271" s="2" t="s">
        <v>2754</v>
      </c>
      <c r="G271" s="2" t="s">
        <v>3499</v>
      </c>
      <c r="H271" s="2" t="s">
        <v>2979</v>
      </c>
      <c r="I271" s="2" t="s">
        <v>3084</v>
      </c>
      <c r="J271" s="2" t="s">
        <v>3086</v>
      </c>
      <c r="K271" s="2" t="s">
        <v>3086</v>
      </c>
      <c r="L271" s="2" t="s">
        <v>136</v>
      </c>
      <c r="M271" s="2"/>
      <c r="N271" s="2" t="s">
        <v>34</v>
      </c>
      <c r="O271" s="4" t="s">
        <v>3087</v>
      </c>
    </row>
    <row r="272" spans="1:15" ht="15" hidden="1" customHeight="1" x14ac:dyDescent="0.35">
      <c r="A272" s="2" t="s">
        <v>128</v>
      </c>
      <c r="B272" s="2" t="s">
        <v>129</v>
      </c>
      <c r="C272" s="3">
        <v>8</v>
      </c>
      <c r="D272" s="2" t="s">
        <v>130</v>
      </c>
      <c r="E272" s="2" t="s">
        <v>3083</v>
      </c>
      <c r="F272" s="2" t="s">
        <v>2754</v>
      </c>
      <c r="G272" s="2" t="s">
        <v>3500</v>
      </c>
      <c r="H272" s="2" t="s">
        <v>2979</v>
      </c>
      <c r="I272" s="2" t="s">
        <v>3084</v>
      </c>
      <c r="J272" s="2" t="s">
        <v>3086</v>
      </c>
      <c r="K272" s="2" t="s">
        <v>3086</v>
      </c>
      <c r="L272" s="2" t="s">
        <v>136</v>
      </c>
      <c r="M272" s="2"/>
      <c r="N272" s="2" t="s">
        <v>34</v>
      </c>
      <c r="O272" s="4" t="s">
        <v>3087</v>
      </c>
    </row>
    <row r="273" spans="1:15" ht="15" hidden="1" customHeight="1" x14ac:dyDescent="0.35">
      <c r="A273" s="2" t="s">
        <v>128</v>
      </c>
      <c r="B273" s="2" t="s">
        <v>129</v>
      </c>
      <c r="C273" s="3">
        <v>8</v>
      </c>
      <c r="D273" s="2" t="s">
        <v>130</v>
      </c>
      <c r="E273" s="2" t="s">
        <v>3093</v>
      </c>
      <c r="F273" s="2" t="s">
        <v>2754</v>
      </c>
      <c r="G273" s="2" t="s">
        <v>3501</v>
      </c>
      <c r="H273" s="2" t="s">
        <v>2979</v>
      </c>
      <c r="I273" s="2" t="s">
        <v>3094</v>
      </c>
      <c r="J273" s="2" t="s">
        <v>3097</v>
      </c>
      <c r="K273" s="2" t="s">
        <v>3095</v>
      </c>
      <c r="L273" s="2" t="s">
        <v>50</v>
      </c>
      <c r="M273" s="2"/>
      <c r="N273" s="2" t="s">
        <v>34</v>
      </c>
      <c r="O273" s="4" t="s">
        <v>3096</v>
      </c>
    </row>
    <row r="274" spans="1:15" ht="15" hidden="1" customHeight="1" x14ac:dyDescent="0.35">
      <c r="A274" s="2" t="s">
        <v>128</v>
      </c>
      <c r="B274" s="2" t="s">
        <v>129</v>
      </c>
      <c r="C274" s="3">
        <v>8</v>
      </c>
      <c r="D274" s="2" t="s">
        <v>130</v>
      </c>
      <c r="E274" s="2" t="s">
        <v>3502</v>
      </c>
      <c r="F274" s="2" t="s">
        <v>3068</v>
      </c>
      <c r="G274" s="2" t="s">
        <v>3503</v>
      </c>
      <c r="H274" s="2" t="s">
        <v>2979</v>
      </c>
      <c r="I274" s="2" t="s">
        <v>3504</v>
      </c>
      <c r="J274" s="2" t="s">
        <v>3504</v>
      </c>
      <c r="K274" s="2" t="s">
        <v>3504</v>
      </c>
      <c r="L274" s="2" t="s">
        <v>3505</v>
      </c>
      <c r="M274" s="2" t="s">
        <v>3506</v>
      </c>
      <c r="N274" s="2" t="s">
        <v>3507</v>
      </c>
      <c r="O274" s="4" t="s">
        <v>3508</v>
      </c>
    </row>
    <row r="275" spans="1:15" ht="15" hidden="1" customHeight="1" x14ac:dyDescent="0.35">
      <c r="A275" s="2" t="s">
        <v>128</v>
      </c>
      <c r="B275" s="2" t="s">
        <v>129</v>
      </c>
      <c r="C275" s="3">
        <v>8</v>
      </c>
      <c r="D275" s="2" t="s">
        <v>130</v>
      </c>
      <c r="E275" s="2" t="s">
        <v>3099</v>
      </c>
      <c r="F275" s="2" t="s">
        <v>2754</v>
      </c>
      <c r="G275" s="2" t="s">
        <v>3509</v>
      </c>
      <c r="H275" s="2" t="s">
        <v>2979</v>
      </c>
      <c r="I275" s="2" t="s">
        <v>3101</v>
      </c>
      <c r="J275" s="2" t="s">
        <v>3101</v>
      </c>
      <c r="K275" s="2" t="s">
        <v>3102</v>
      </c>
      <c r="L275" s="2" t="s">
        <v>50</v>
      </c>
      <c r="M275" s="2"/>
      <c r="N275" s="2" t="s">
        <v>34</v>
      </c>
      <c r="O275" s="4" t="s">
        <v>3103</v>
      </c>
    </row>
    <row r="276" spans="1:15" ht="15" hidden="1" customHeight="1" x14ac:dyDescent="0.35">
      <c r="A276" s="2" t="s">
        <v>128</v>
      </c>
      <c r="B276" s="2" t="s">
        <v>129</v>
      </c>
      <c r="C276" s="3">
        <v>8</v>
      </c>
      <c r="D276" s="2" t="s">
        <v>130</v>
      </c>
      <c r="E276" s="2" t="s">
        <v>3104</v>
      </c>
      <c r="F276" s="2" t="s">
        <v>2754</v>
      </c>
      <c r="G276" s="2" t="s">
        <v>3510</v>
      </c>
      <c r="H276" s="2" t="s">
        <v>2979</v>
      </c>
      <c r="I276" s="2" t="s">
        <v>3105</v>
      </c>
      <c r="J276" s="2" t="s">
        <v>3106</v>
      </c>
      <c r="K276" s="2" t="s">
        <v>714</v>
      </c>
      <c r="L276" s="2" t="s">
        <v>2987</v>
      </c>
      <c r="M276" s="2"/>
      <c r="N276" s="2" t="s">
        <v>34</v>
      </c>
      <c r="O276" s="4" t="s">
        <v>3107</v>
      </c>
    </row>
    <row r="277" spans="1:15" ht="15" hidden="1" customHeight="1" x14ac:dyDescent="0.35">
      <c r="A277" s="2" t="s">
        <v>128</v>
      </c>
      <c r="B277" s="2" t="s">
        <v>129</v>
      </c>
      <c r="C277" s="3">
        <v>8</v>
      </c>
      <c r="D277" s="2" t="s">
        <v>130</v>
      </c>
      <c r="E277" s="2" t="s">
        <v>3104</v>
      </c>
      <c r="F277" s="2" t="s">
        <v>2754</v>
      </c>
      <c r="G277" s="2" t="s">
        <v>3511</v>
      </c>
      <c r="H277" s="2" t="s">
        <v>2979</v>
      </c>
      <c r="I277" s="2" t="s">
        <v>3105</v>
      </c>
      <c r="J277" s="2" t="s">
        <v>3512</v>
      </c>
      <c r="K277" s="2" t="s">
        <v>714</v>
      </c>
      <c r="L277" s="2" t="s">
        <v>2987</v>
      </c>
      <c r="M277" s="2"/>
      <c r="N277" s="2" t="s">
        <v>34</v>
      </c>
      <c r="O277" s="4" t="s">
        <v>3107</v>
      </c>
    </row>
    <row r="278" spans="1:15" ht="15" hidden="1" customHeight="1" x14ac:dyDescent="0.35">
      <c r="A278" s="2" t="s">
        <v>128</v>
      </c>
      <c r="B278" s="2" t="s">
        <v>129</v>
      </c>
      <c r="C278" s="3">
        <v>8</v>
      </c>
      <c r="D278" s="2" t="s">
        <v>130</v>
      </c>
      <c r="E278" s="2" t="s">
        <v>3278</v>
      </c>
      <c r="F278" s="2" t="s">
        <v>2754</v>
      </c>
      <c r="G278" s="2" t="s">
        <v>3513</v>
      </c>
      <c r="H278" s="2" t="s">
        <v>2979</v>
      </c>
      <c r="I278" s="2" t="s">
        <v>3280</v>
      </c>
      <c r="J278" s="2" t="s">
        <v>3281</v>
      </c>
      <c r="K278" s="2" t="s">
        <v>3282</v>
      </c>
      <c r="L278" s="2" t="s">
        <v>136</v>
      </c>
      <c r="M278" s="2"/>
      <c r="N278" s="2" t="s">
        <v>34</v>
      </c>
      <c r="O278" s="4" t="s">
        <v>3283</v>
      </c>
    </row>
    <row r="279" spans="1:15" ht="15" hidden="1" customHeight="1" x14ac:dyDescent="0.35">
      <c r="A279" s="2" t="s">
        <v>128</v>
      </c>
      <c r="B279" s="2" t="s">
        <v>129</v>
      </c>
      <c r="C279" s="3">
        <v>8</v>
      </c>
      <c r="D279" s="2" t="s">
        <v>130</v>
      </c>
      <c r="E279" s="2" t="s">
        <v>3278</v>
      </c>
      <c r="F279" s="2" t="s">
        <v>2754</v>
      </c>
      <c r="G279" s="2" t="s">
        <v>3514</v>
      </c>
      <c r="H279" s="2" t="s">
        <v>2979</v>
      </c>
      <c r="I279" s="2" t="s">
        <v>3280</v>
      </c>
      <c r="J279" s="2" t="s">
        <v>3280</v>
      </c>
      <c r="K279" s="2" t="s">
        <v>3282</v>
      </c>
      <c r="L279" s="2" t="s">
        <v>136</v>
      </c>
      <c r="M279" s="2"/>
      <c r="N279" s="2" t="s">
        <v>34</v>
      </c>
      <c r="O279" s="4" t="s">
        <v>3283</v>
      </c>
    </row>
    <row r="280" spans="1:15" ht="15" hidden="1" customHeight="1" x14ac:dyDescent="0.35">
      <c r="A280" s="2" t="s">
        <v>128</v>
      </c>
      <c r="B280" s="2" t="s">
        <v>129</v>
      </c>
      <c r="C280" s="3">
        <v>8</v>
      </c>
      <c r="D280" s="2" t="s">
        <v>130</v>
      </c>
      <c r="E280" s="2" t="s">
        <v>3278</v>
      </c>
      <c r="F280" s="2" t="s">
        <v>2754</v>
      </c>
      <c r="G280" s="2" t="s">
        <v>3515</v>
      </c>
      <c r="H280" s="2" t="s">
        <v>2979</v>
      </c>
      <c r="I280" s="2" t="s">
        <v>3280</v>
      </c>
      <c r="J280" s="2" t="s">
        <v>3280</v>
      </c>
      <c r="K280" s="2" t="s">
        <v>3282</v>
      </c>
      <c r="L280" s="2" t="s">
        <v>136</v>
      </c>
      <c r="M280" s="2"/>
      <c r="N280" s="2" t="s">
        <v>34</v>
      </c>
      <c r="O280" s="4" t="s">
        <v>3283</v>
      </c>
    </row>
    <row r="281" spans="1:15" ht="15" hidden="1" customHeight="1" x14ac:dyDescent="0.35">
      <c r="A281" s="2" t="s">
        <v>142</v>
      </c>
      <c r="B281" s="2" t="s">
        <v>143</v>
      </c>
      <c r="C281" s="3">
        <v>9</v>
      </c>
      <c r="D281" s="2" t="s">
        <v>144</v>
      </c>
      <c r="E281" s="2" t="s">
        <v>2969</v>
      </c>
      <c r="F281" s="2" t="s">
        <v>2754</v>
      </c>
      <c r="G281" s="2" t="s">
        <v>3132</v>
      </c>
      <c r="H281" s="2" t="s">
        <v>2979</v>
      </c>
      <c r="I281" s="2" t="s">
        <v>2971</v>
      </c>
      <c r="J281" s="2" t="s">
        <v>2972</v>
      </c>
      <c r="K281" s="2" t="s">
        <v>2972</v>
      </c>
      <c r="L281" s="2" t="s">
        <v>95</v>
      </c>
      <c r="M281" s="2"/>
      <c r="N281" s="2" t="s">
        <v>34</v>
      </c>
      <c r="O281" s="4" t="s">
        <v>2973</v>
      </c>
    </row>
    <row r="282" spans="1:15" ht="15" hidden="1" customHeight="1" x14ac:dyDescent="0.35">
      <c r="A282" s="2" t="s">
        <v>142</v>
      </c>
      <c r="B282" s="2" t="s">
        <v>143</v>
      </c>
      <c r="C282" s="3">
        <v>9</v>
      </c>
      <c r="D282" s="2" t="s">
        <v>144</v>
      </c>
      <c r="E282" s="2" t="s">
        <v>2969</v>
      </c>
      <c r="F282" s="2" t="s">
        <v>2754</v>
      </c>
      <c r="G282" s="2" t="s">
        <v>3516</v>
      </c>
      <c r="H282" s="2" t="s">
        <v>2979</v>
      </c>
      <c r="I282" s="2" t="s">
        <v>2971</v>
      </c>
      <c r="J282" s="2" t="s">
        <v>2972</v>
      </c>
      <c r="K282" s="2" t="s">
        <v>2972</v>
      </c>
      <c r="L282" s="2" t="s">
        <v>95</v>
      </c>
      <c r="M282" s="2"/>
      <c r="N282" s="2" t="s">
        <v>34</v>
      </c>
      <c r="O282" s="4" t="s">
        <v>2973</v>
      </c>
    </row>
    <row r="283" spans="1:15" ht="15" hidden="1" customHeight="1" x14ac:dyDescent="0.35">
      <c r="A283" s="2" t="s">
        <v>142</v>
      </c>
      <c r="B283" s="2" t="s">
        <v>143</v>
      </c>
      <c r="C283" s="3">
        <v>9</v>
      </c>
      <c r="D283" s="2" t="s">
        <v>144</v>
      </c>
      <c r="E283" s="2" t="s">
        <v>3133</v>
      </c>
      <c r="F283" s="2" t="s">
        <v>3134</v>
      </c>
      <c r="G283" s="2" t="s">
        <v>3135</v>
      </c>
      <c r="H283" s="2" t="s">
        <v>2979</v>
      </c>
      <c r="I283" s="2" t="s">
        <v>3136</v>
      </c>
      <c r="J283" s="2" t="s">
        <v>3137</v>
      </c>
      <c r="K283" s="2" t="s">
        <v>3138</v>
      </c>
      <c r="L283" s="2" t="s">
        <v>3026</v>
      </c>
      <c r="M283" s="2"/>
      <c r="N283" s="2" t="s">
        <v>3027</v>
      </c>
      <c r="O283" s="4" t="s">
        <v>3139</v>
      </c>
    </row>
    <row r="284" spans="1:15" ht="15" hidden="1" customHeight="1" x14ac:dyDescent="0.35">
      <c r="A284" s="2" t="s">
        <v>142</v>
      </c>
      <c r="B284" s="2" t="s">
        <v>143</v>
      </c>
      <c r="C284" s="3">
        <v>9</v>
      </c>
      <c r="D284" s="2" t="s">
        <v>144</v>
      </c>
      <c r="E284" s="2" t="s">
        <v>3140</v>
      </c>
      <c r="F284" s="2" t="s">
        <v>3141</v>
      </c>
      <c r="G284" s="2" t="s">
        <v>3517</v>
      </c>
      <c r="H284" s="2" t="s">
        <v>2970</v>
      </c>
      <c r="I284" s="2" t="s">
        <v>3142</v>
      </c>
      <c r="J284" s="2" t="s">
        <v>3149</v>
      </c>
      <c r="K284" s="2" t="s">
        <v>3144</v>
      </c>
      <c r="L284" s="2" t="s">
        <v>3145</v>
      </c>
      <c r="M284" s="2"/>
      <c r="N284" s="2" t="s">
        <v>3146</v>
      </c>
      <c r="O284" s="4" t="s">
        <v>3147</v>
      </c>
    </row>
    <row r="285" spans="1:15" ht="15" customHeight="1" x14ac:dyDescent="0.35">
      <c r="A285" s="2" t="s">
        <v>142</v>
      </c>
      <c r="B285" s="2" t="s">
        <v>143</v>
      </c>
      <c r="C285" s="3">
        <v>9</v>
      </c>
      <c r="D285" s="2" t="s">
        <v>144</v>
      </c>
      <c r="E285" s="2" t="s">
        <v>3140</v>
      </c>
      <c r="F285" s="2" t="s">
        <v>3141</v>
      </c>
      <c r="G285" s="2"/>
      <c r="H285" s="2" t="s">
        <v>19686</v>
      </c>
      <c r="I285" s="2" t="s">
        <v>3142</v>
      </c>
      <c r="J285" s="2" t="s">
        <v>3143</v>
      </c>
      <c r="K285" s="2" t="s">
        <v>3144</v>
      </c>
      <c r="L285" s="2" t="s">
        <v>3145</v>
      </c>
      <c r="M285" s="2"/>
      <c r="N285" s="2" t="s">
        <v>3146</v>
      </c>
      <c r="O285" s="4" t="s">
        <v>3147</v>
      </c>
    </row>
    <row r="286" spans="1:15" ht="15" hidden="1" customHeight="1" x14ac:dyDescent="0.35">
      <c r="A286" s="2" t="s">
        <v>142</v>
      </c>
      <c r="B286" s="2" t="s">
        <v>143</v>
      </c>
      <c r="C286" s="3">
        <v>9</v>
      </c>
      <c r="D286" s="2" t="s">
        <v>144</v>
      </c>
      <c r="E286" s="2" t="s">
        <v>3140</v>
      </c>
      <c r="F286" s="2" t="s">
        <v>3141</v>
      </c>
      <c r="G286" s="2" t="s">
        <v>3518</v>
      </c>
      <c r="H286" s="2" t="s">
        <v>2970</v>
      </c>
      <c r="I286" s="2" t="s">
        <v>3142</v>
      </c>
      <c r="J286" s="2" t="s">
        <v>3149</v>
      </c>
      <c r="K286" s="2" t="s">
        <v>3144</v>
      </c>
      <c r="L286" s="2" t="s">
        <v>3145</v>
      </c>
      <c r="M286" s="2"/>
      <c r="N286" s="2" t="s">
        <v>3146</v>
      </c>
      <c r="O286" s="4" t="s">
        <v>3147</v>
      </c>
    </row>
    <row r="287" spans="1:15" ht="15" hidden="1" customHeight="1" x14ac:dyDescent="0.35">
      <c r="A287" s="2" t="s">
        <v>142</v>
      </c>
      <c r="B287" s="2" t="s">
        <v>143</v>
      </c>
      <c r="C287" s="3">
        <v>9</v>
      </c>
      <c r="D287" s="2" t="s">
        <v>144</v>
      </c>
      <c r="E287" s="2" t="s">
        <v>3158</v>
      </c>
      <c r="F287" s="2" t="s">
        <v>3141</v>
      </c>
      <c r="G287" s="2" t="s">
        <v>3519</v>
      </c>
      <c r="H287" s="2" t="s">
        <v>2979</v>
      </c>
      <c r="I287" s="2" t="s">
        <v>3159</v>
      </c>
      <c r="J287" s="2" t="s">
        <v>3166</v>
      </c>
      <c r="K287" s="2" t="s">
        <v>3161</v>
      </c>
      <c r="L287" s="2" t="s">
        <v>3162</v>
      </c>
      <c r="M287" s="2"/>
      <c r="N287" s="2" t="s">
        <v>3027</v>
      </c>
      <c r="O287" s="4" t="s">
        <v>3163</v>
      </c>
    </row>
    <row r="288" spans="1:15" ht="15" customHeight="1" x14ac:dyDescent="0.35">
      <c r="A288" s="2" t="s">
        <v>142</v>
      </c>
      <c r="B288" s="2" t="s">
        <v>143</v>
      </c>
      <c r="C288" s="3">
        <v>9</v>
      </c>
      <c r="D288" s="2" t="s">
        <v>144</v>
      </c>
      <c r="E288" s="2" t="s">
        <v>3158</v>
      </c>
      <c r="F288" s="2" t="s">
        <v>3141</v>
      </c>
      <c r="G288" s="2"/>
      <c r="H288" s="2" t="s">
        <v>19686</v>
      </c>
      <c r="I288" s="2" t="s">
        <v>3159</v>
      </c>
      <c r="J288" s="2" t="s">
        <v>3160</v>
      </c>
      <c r="K288" s="2" t="s">
        <v>3161</v>
      </c>
      <c r="L288" s="2" t="s">
        <v>3162</v>
      </c>
      <c r="M288" s="2"/>
      <c r="N288" s="2" t="s">
        <v>3027</v>
      </c>
      <c r="O288" s="4" t="s">
        <v>3163</v>
      </c>
    </row>
    <row r="289" spans="1:15" ht="15" hidden="1" customHeight="1" x14ac:dyDescent="0.35">
      <c r="A289" s="2" t="s">
        <v>142</v>
      </c>
      <c r="B289" s="2" t="s">
        <v>143</v>
      </c>
      <c r="C289" s="3">
        <v>9</v>
      </c>
      <c r="D289" s="2" t="s">
        <v>144</v>
      </c>
      <c r="E289" s="2" t="s">
        <v>3197</v>
      </c>
      <c r="F289" s="2" t="s">
        <v>3141</v>
      </c>
      <c r="G289" s="2"/>
      <c r="H289" s="2" t="s">
        <v>3198</v>
      </c>
      <c r="I289" s="2" t="s">
        <v>3199</v>
      </c>
      <c r="J289" s="2" t="s">
        <v>1862</v>
      </c>
      <c r="K289" s="2" t="s">
        <v>3200</v>
      </c>
      <c r="L289" s="2" t="s">
        <v>3201</v>
      </c>
      <c r="M289" s="2"/>
      <c r="N289" s="2" t="s">
        <v>3202</v>
      </c>
      <c r="O289" s="4" t="s">
        <v>3203</v>
      </c>
    </row>
    <row r="290" spans="1:15" ht="15" hidden="1" customHeight="1" x14ac:dyDescent="0.35">
      <c r="A290" s="2" t="s">
        <v>142</v>
      </c>
      <c r="B290" s="2" t="s">
        <v>143</v>
      </c>
      <c r="C290" s="3">
        <v>9</v>
      </c>
      <c r="D290" s="2" t="s">
        <v>144</v>
      </c>
      <c r="E290" s="2" t="s">
        <v>3197</v>
      </c>
      <c r="F290" s="2" t="s">
        <v>3141</v>
      </c>
      <c r="G290" s="2" t="s">
        <v>3520</v>
      </c>
      <c r="H290" s="2" t="s">
        <v>2970</v>
      </c>
      <c r="I290" s="2" t="s">
        <v>3199</v>
      </c>
      <c r="J290" s="2" t="s">
        <v>3199</v>
      </c>
      <c r="K290" s="2" t="s">
        <v>3200</v>
      </c>
      <c r="L290" s="2" t="s">
        <v>3201</v>
      </c>
      <c r="M290" s="2"/>
      <c r="N290" s="2" t="s">
        <v>3202</v>
      </c>
      <c r="O290" s="4" t="s">
        <v>3203</v>
      </c>
    </row>
    <row r="291" spans="1:15" ht="15" hidden="1" customHeight="1" x14ac:dyDescent="0.35">
      <c r="A291" s="2" t="s">
        <v>142</v>
      </c>
      <c r="B291" s="2" t="s">
        <v>143</v>
      </c>
      <c r="C291" s="3">
        <v>9</v>
      </c>
      <c r="D291" s="2" t="s">
        <v>144</v>
      </c>
      <c r="E291" s="2" t="s">
        <v>3209</v>
      </c>
      <c r="F291" s="2" t="s">
        <v>3210</v>
      </c>
      <c r="G291" s="2" t="s">
        <v>3521</v>
      </c>
      <c r="H291" s="2" t="s">
        <v>2979</v>
      </c>
      <c r="I291" s="2" t="s">
        <v>3211</v>
      </c>
      <c r="J291" s="2" t="s">
        <v>3216</v>
      </c>
      <c r="K291" s="2" t="s">
        <v>3212</v>
      </c>
      <c r="L291" s="2" t="s">
        <v>3058</v>
      </c>
      <c r="M291" s="2"/>
      <c r="N291" s="2" t="s">
        <v>201</v>
      </c>
      <c r="O291" s="4" t="s">
        <v>3213</v>
      </c>
    </row>
    <row r="292" spans="1:15" ht="15" hidden="1" customHeight="1" x14ac:dyDescent="0.35">
      <c r="A292" s="2" t="s">
        <v>142</v>
      </c>
      <c r="B292" s="2" t="s">
        <v>143</v>
      </c>
      <c r="C292" s="3">
        <v>9</v>
      </c>
      <c r="D292" s="2" t="s">
        <v>144</v>
      </c>
      <c r="E292" s="2" t="s">
        <v>3209</v>
      </c>
      <c r="F292" s="2" t="s">
        <v>3210</v>
      </c>
      <c r="G292" s="2"/>
      <c r="H292" s="2" t="s">
        <v>3301</v>
      </c>
      <c r="I292" s="2" t="s">
        <v>3211</v>
      </c>
      <c r="J292" s="2" t="s">
        <v>1961</v>
      </c>
      <c r="K292" s="2" t="s">
        <v>3212</v>
      </c>
      <c r="L292" s="2" t="s">
        <v>3058</v>
      </c>
      <c r="M292" s="2"/>
      <c r="N292" s="2" t="s">
        <v>201</v>
      </c>
      <c r="O292" s="4" t="s">
        <v>3213</v>
      </c>
    </row>
    <row r="293" spans="1:15" ht="15" hidden="1" customHeight="1" x14ac:dyDescent="0.35">
      <c r="A293" s="2" t="s">
        <v>142</v>
      </c>
      <c r="B293" s="2" t="s">
        <v>143</v>
      </c>
      <c r="C293" s="3">
        <v>9</v>
      </c>
      <c r="D293" s="2" t="s">
        <v>144</v>
      </c>
      <c r="E293" s="2" t="s">
        <v>3209</v>
      </c>
      <c r="F293" s="2" t="s">
        <v>3210</v>
      </c>
      <c r="G293" s="2" t="s">
        <v>3522</v>
      </c>
      <c r="H293" s="2" t="s">
        <v>2979</v>
      </c>
      <c r="I293" s="2" t="s">
        <v>3211</v>
      </c>
      <c r="J293" s="2" t="s">
        <v>3216</v>
      </c>
      <c r="K293" s="2" t="s">
        <v>3212</v>
      </c>
      <c r="L293" s="2" t="s">
        <v>3058</v>
      </c>
      <c r="M293" s="2"/>
      <c r="N293" s="2" t="s">
        <v>201</v>
      </c>
      <c r="O293" s="4" t="s">
        <v>3213</v>
      </c>
    </row>
    <row r="294" spans="1:15" ht="15" hidden="1" customHeight="1" x14ac:dyDescent="0.35">
      <c r="A294" s="2" t="s">
        <v>142</v>
      </c>
      <c r="B294" s="2" t="s">
        <v>143</v>
      </c>
      <c r="C294" s="3">
        <v>9</v>
      </c>
      <c r="D294" s="2" t="s">
        <v>144</v>
      </c>
      <c r="E294" s="2" t="s">
        <v>3255</v>
      </c>
      <c r="F294" s="2" t="s">
        <v>3256</v>
      </c>
      <c r="G294" s="2" t="s">
        <v>3495</v>
      </c>
      <c r="H294" s="2" t="s">
        <v>2979</v>
      </c>
      <c r="I294" s="2" t="s">
        <v>3258</v>
      </c>
      <c r="J294" s="2" t="s">
        <v>3259</v>
      </c>
      <c r="K294" s="2" t="s">
        <v>3260</v>
      </c>
      <c r="L294" s="2" t="s">
        <v>3261</v>
      </c>
      <c r="M294" s="2" t="s">
        <v>3262</v>
      </c>
      <c r="N294" s="2" t="s">
        <v>3263</v>
      </c>
      <c r="O294" s="4" t="s">
        <v>3107</v>
      </c>
    </row>
    <row r="295" spans="1:15" ht="15" hidden="1" customHeight="1" x14ac:dyDescent="0.35">
      <c r="A295" s="2" t="s">
        <v>142</v>
      </c>
      <c r="B295" s="2" t="s">
        <v>143</v>
      </c>
      <c r="C295" s="3">
        <v>9</v>
      </c>
      <c r="D295" s="2" t="s">
        <v>144</v>
      </c>
      <c r="E295" s="2" t="s">
        <v>3076</v>
      </c>
      <c r="F295" s="2" t="s">
        <v>2754</v>
      </c>
      <c r="G295" s="2" t="s">
        <v>3264</v>
      </c>
      <c r="H295" s="2" t="s">
        <v>2979</v>
      </c>
      <c r="I295" s="2" t="s">
        <v>3078</v>
      </c>
      <c r="J295" s="2" t="s">
        <v>3265</v>
      </c>
      <c r="K295" s="2" t="s">
        <v>3079</v>
      </c>
      <c r="L295" s="2" t="s">
        <v>2987</v>
      </c>
      <c r="M295" s="2"/>
      <c r="N295" s="2" t="s">
        <v>34</v>
      </c>
      <c r="O295" s="4" t="s">
        <v>3080</v>
      </c>
    </row>
    <row r="296" spans="1:15" ht="15" hidden="1" customHeight="1" x14ac:dyDescent="0.35">
      <c r="A296" s="2" t="s">
        <v>142</v>
      </c>
      <c r="B296" s="2" t="s">
        <v>143</v>
      </c>
      <c r="C296" s="3">
        <v>9</v>
      </c>
      <c r="D296" s="2" t="s">
        <v>144</v>
      </c>
      <c r="E296" s="2" t="s">
        <v>3076</v>
      </c>
      <c r="F296" s="2" t="s">
        <v>2754</v>
      </c>
      <c r="G296" s="2" t="s">
        <v>3523</v>
      </c>
      <c r="H296" s="2" t="s">
        <v>2979</v>
      </c>
      <c r="I296" s="2" t="s">
        <v>3078</v>
      </c>
      <c r="J296" s="2" t="s">
        <v>3079</v>
      </c>
      <c r="K296" s="2" t="s">
        <v>3079</v>
      </c>
      <c r="L296" s="2" t="s">
        <v>2987</v>
      </c>
      <c r="M296" s="2"/>
      <c r="N296" s="2" t="s">
        <v>34</v>
      </c>
      <c r="O296" s="4" t="s">
        <v>3080</v>
      </c>
    </row>
    <row r="297" spans="1:15" ht="15" hidden="1" customHeight="1" x14ac:dyDescent="0.35">
      <c r="A297" s="2" t="s">
        <v>142</v>
      </c>
      <c r="B297" s="2" t="s">
        <v>143</v>
      </c>
      <c r="C297" s="3">
        <v>9</v>
      </c>
      <c r="D297" s="2" t="s">
        <v>144</v>
      </c>
      <c r="E297" s="2" t="s">
        <v>3076</v>
      </c>
      <c r="F297" s="2" t="s">
        <v>2754</v>
      </c>
      <c r="G297" s="2" t="s">
        <v>3266</v>
      </c>
      <c r="H297" s="2" t="s">
        <v>2979</v>
      </c>
      <c r="I297" s="2" t="s">
        <v>3078</v>
      </c>
      <c r="J297" s="2" t="s">
        <v>3265</v>
      </c>
      <c r="K297" s="2" t="s">
        <v>3079</v>
      </c>
      <c r="L297" s="2" t="s">
        <v>2987</v>
      </c>
      <c r="M297" s="2"/>
      <c r="N297" s="2" t="s">
        <v>34</v>
      </c>
      <c r="O297" s="4" t="s">
        <v>3080</v>
      </c>
    </row>
    <row r="298" spans="1:15" ht="15" hidden="1" customHeight="1" x14ac:dyDescent="0.35">
      <c r="A298" s="2" t="s">
        <v>142</v>
      </c>
      <c r="B298" s="2" t="s">
        <v>143</v>
      </c>
      <c r="C298" s="3">
        <v>9</v>
      </c>
      <c r="D298" s="2" t="s">
        <v>144</v>
      </c>
      <c r="E298" s="2" t="s">
        <v>3093</v>
      </c>
      <c r="F298" s="2" t="s">
        <v>2754</v>
      </c>
      <c r="G298" s="2" t="s">
        <v>3319</v>
      </c>
      <c r="H298" s="2" t="s">
        <v>2979</v>
      </c>
      <c r="I298" s="2" t="s">
        <v>3094</v>
      </c>
      <c r="J298" s="2" t="s">
        <v>3095</v>
      </c>
      <c r="K298" s="2" t="s">
        <v>3095</v>
      </c>
      <c r="L298" s="2" t="s">
        <v>50</v>
      </c>
      <c r="M298" s="2"/>
      <c r="N298" s="2" t="s">
        <v>34</v>
      </c>
      <c r="O298" s="4" t="s">
        <v>3096</v>
      </c>
    </row>
    <row r="299" spans="1:15" ht="15" hidden="1" customHeight="1" x14ac:dyDescent="0.35">
      <c r="A299" s="2" t="s">
        <v>142</v>
      </c>
      <c r="B299" s="2" t="s">
        <v>143</v>
      </c>
      <c r="C299" s="3">
        <v>9</v>
      </c>
      <c r="D299" s="2" t="s">
        <v>144</v>
      </c>
      <c r="E299" s="2" t="s">
        <v>3093</v>
      </c>
      <c r="F299" s="2" t="s">
        <v>2754</v>
      </c>
      <c r="G299" s="2" t="s">
        <v>3524</v>
      </c>
      <c r="H299" s="2" t="s">
        <v>2979</v>
      </c>
      <c r="I299" s="2" t="s">
        <v>3094</v>
      </c>
      <c r="J299" s="2" t="s">
        <v>3095</v>
      </c>
      <c r="K299" s="2" t="s">
        <v>3095</v>
      </c>
      <c r="L299" s="2" t="s">
        <v>50</v>
      </c>
      <c r="M299" s="2"/>
      <c r="N299" s="2" t="s">
        <v>34</v>
      </c>
      <c r="O299" s="4" t="s">
        <v>3096</v>
      </c>
    </row>
    <row r="300" spans="1:15" ht="15" hidden="1" customHeight="1" x14ac:dyDescent="0.35">
      <c r="A300" s="2" t="s">
        <v>142</v>
      </c>
      <c r="B300" s="2" t="s">
        <v>143</v>
      </c>
      <c r="C300" s="3">
        <v>9</v>
      </c>
      <c r="D300" s="2" t="s">
        <v>144</v>
      </c>
      <c r="E300" s="2" t="s">
        <v>3093</v>
      </c>
      <c r="F300" s="2" t="s">
        <v>2754</v>
      </c>
      <c r="G300" s="2" t="s">
        <v>3274</v>
      </c>
      <c r="H300" s="2" t="s">
        <v>2979</v>
      </c>
      <c r="I300" s="2" t="s">
        <v>3094</v>
      </c>
      <c r="J300" s="2" t="s">
        <v>3095</v>
      </c>
      <c r="K300" s="2" t="s">
        <v>3095</v>
      </c>
      <c r="L300" s="2" t="s">
        <v>50</v>
      </c>
      <c r="M300" s="2"/>
      <c r="N300" s="2" t="s">
        <v>34</v>
      </c>
      <c r="O300" s="4" t="s">
        <v>3096</v>
      </c>
    </row>
    <row r="301" spans="1:15" ht="15" hidden="1" customHeight="1" x14ac:dyDescent="0.35">
      <c r="A301" s="2" t="s">
        <v>142</v>
      </c>
      <c r="B301" s="2" t="s">
        <v>143</v>
      </c>
      <c r="C301" s="3">
        <v>9</v>
      </c>
      <c r="D301" s="2" t="s">
        <v>144</v>
      </c>
      <c r="E301" s="2" t="s">
        <v>3093</v>
      </c>
      <c r="F301" s="2" t="s">
        <v>2754</v>
      </c>
      <c r="G301" s="2" t="s">
        <v>2794</v>
      </c>
      <c r="H301" s="2" t="s">
        <v>2970</v>
      </c>
      <c r="I301" s="2" t="s">
        <v>3094</v>
      </c>
      <c r="J301" s="2" t="s">
        <v>3095</v>
      </c>
      <c r="K301" s="2" t="s">
        <v>3095</v>
      </c>
      <c r="L301" s="2" t="s">
        <v>50</v>
      </c>
      <c r="M301" s="2"/>
      <c r="N301" s="2" t="s">
        <v>34</v>
      </c>
      <c r="O301" s="4" t="s">
        <v>3096</v>
      </c>
    </row>
    <row r="302" spans="1:15" ht="15" hidden="1" customHeight="1" x14ac:dyDescent="0.35">
      <c r="A302" s="2" t="s">
        <v>142</v>
      </c>
      <c r="B302" s="2" t="s">
        <v>143</v>
      </c>
      <c r="C302" s="3">
        <v>9</v>
      </c>
      <c r="D302" s="2" t="s">
        <v>144</v>
      </c>
      <c r="E302" s="2" t="s">
        <v>3104</v>
      </c>
      <c r="F302" s="2" t="s">
        <v>2754</v>
      </c>
      <c r="G302" s="2" t="s">
        <v>3525</v>
      </c>
      <c r="H302" s="2" t="s">
        <v>2979</v>
      </c>
      <c r="I302" s="2" t="s">
        <v>3105</v>
      </c>
      <c r="J302" s="2" t="s">
        <v>3512</v>
      </c>
      <c r="K302" s="2" t="s">
        <v>714</v>
      </c>
      <c r="L302" s="2" t="s">
        <v>2987</v>
      </c>
      <c r="M302" s="2"/>
      <c r="N302" s="2" t="s">
        <v>34</v>
      </c>
      <c r="O302" s="4" t="s">
        <v>3107</v>
      </c>
    </row>
    <row r="303" spans="1:15" ht="15" hidden="1" customHeight="1" x14ac:dyDescent="0.35">
      <c r="A303" s="2" t="s">
        <v>153</v>
      </c>
      <c r="B303" s="2" t="s">
        <v>154</v>
      </c>
      <c r="C303" s="3">
        <v>10</v>
      </c>
      <c r="D303" s="2" t="s">
        <v>155</v>
      </c>
      <c r="E303" s="2" t="s">
        <v>3526</v>
      </c>
      <c r="F303" s="2" t="s">
        <v>3527</v>
      </c>
      <c r="G303" s="2" t="s">
        <v>3528</v>
      </c>
      <c r="H303" s="2" t="s">
        <v>2979</v>
      </c>
      <c r="I303" s="2" t="s">
        <v>3529</v>
      </c>
      <c r="J303" s="2" t="s">
        <v>3530</v>
      </c>
      <c r="K303" s="2" t="s">
        <v>3531</v>
      </c>
      <c r="L303" s="2" t="s">
        <v>50</v>
      </c>
      <c r="M303" s="2"/>
      <c r="N303" s="2" t="s">
        <v>34</v>
      </c>
      <c r="O303" s="4" t="s">
        <v>3532</v>
      </c>
    </row>
    <row r="304" spans="1:15" ht="15" customHeight="1" x14ac:dyDescent="0.35">
      <c r="A304" s="2" t="s">
        <v>153</v>
      </c>
      <c r="B304" s="2" t="s">
        <v>154</v>
      </c>
      <c r="C304" s="3">
        <v>10</v>
      </c>
      <c r="D304" s="2" t="s">
        <v>155</v>
      </c>
      <c r="E304" s="2" t="s">
        <v>2969</v>
      </c>
      <c r="F304" s="2" t="s">
        <v>2754</v>
      </c>
      <c r="G304" s="2" t="s">
        <v>3516</v>
      </c>
      <c r="H304" s="2" t="s">
        <v>3311</v>
      </c>
      <c r="I304" s="2" t="s">
        <v>2971</v>
      </c>
      <c r="J304" s="2" t="s">
        <v>1490</v>
      </c>
      <c r="K304" s="2" t="s">
        <v>2972</v>
      </c>
      <c r="L304" s="2" t="s">
        <v>95</v>
      </c>
      <c r="M304" s="2"/>
      <c r="N304" s="2" t="s">
        <v>34</v>
      </c>
      <c r="O304" s="4" t="s">
        <v>2973</v>
      </c>
    </row>
    <row r="305" spans="1:15" ht="15" hidden="1" customHeight="1" x14ac:dyDescent="0.35">
      <c r="A305" s="2" t="s">
        <v>153</v>
      </c>
      <c r="B305" s="2" t="s">
        <v>154</v>
      </c>
      <c r="C305" s="3">
        <v>10</v>
      </c>
      <c r="D305" s="2" t="s">
        <v>155</v>
      </c>
      <c r="E305" s="2" t="s">
        <v>3400</v>
      </c>
      <c r="F305" s="2" t="s">
        <v>3401</v>
      </c>
      <c r="G305" s="2" t="s">
        <v>3533</v>
      </c>
      <c r="H305" s="2" t="s">
        <v>2979</v>
      </c>
      <c r="I305" s="2" t="s">
        <v>3403</v>
      </c>
      <c r="J305" s="2" t="s">
        <v>3410</v>
      </c>
      <c r="K305" s="2" t="s">
        <v>3405</v>
      </c>
      <c r="L305" s="2" t="s">
        <v>3406</v>
      </c>
      <c r="M305" s="2"/>
      <c r="N305" s="2" t="s">
        <v>3406</v>
      </c>
      <c r="O305" s="4" t="s">
        <v>3407</v>
      </c>
    </row>
    <row r="306" spans="1:15" ht="15" hidden="1" customHeight="1" x14ac:dyDescent="0.35">
      <c r="A306" s="2" t="s">
        <v>153</v>
      </c>
      <c r="B306" s="2" t="s">
        <v>154</v>
      </c>
      <c r="C306" s="3">
        <v>10</v>
      </c>
      <c r="D306" s="2" t="s">
        <v>155</v>
      </c>
      <c r="E306" s="2" t="s">
        <v>3400</v>
      </c>
      <c r="F306" s="2" t="s">
        <v>3401</v>
      </c>
      <c r="G306" s="2" t="s">
        <v>3534</v>
      </c>
      <c r="H306" s="2" t="s">
        <v>3364</v>
      </c>
      <c r="I306" s="2" t="s">
        <v>3403</v>
      </c>
      <c r="J306" s="2" t="s">
        <v>3410</v>
      </c>
      <c r="K306" s="2" t="s">
        <v>3405</v>
      </c>
      <c r="L306" s="2" t="s">
        <v>3406</v>
      </c>
      <c r="M306" s="2"/>
      <c r="N306" s="2" t="s">
        <v>3406</v>
      </c>
      <c r="O306" s="4" t="s">
        <v>3407</v>
      </c>
    </row>
    <row r="307" spans="1:15" ht="15" hidden="1" customHeight="1" x14ac:dyDescent="0.35">
      <c r="A307" s="2" t="s">
        <v>153</v>
      </c>
      <c r="B307" s="2" t="s">
        <v>154</v>
      </c>
      <c r="C307" s="3">
        <v>10</v>
      </c>
      <c r="D307" s="2" t="s">
        <v>155</v>
      </c>
      <c r="E307" s="2" t="s">
        <v>2983</v>
      </c>
      <c r="F307" s="2" t="s">
        <v>2754</v>
      </c>
      <c r="G307" s="2" t="s">
        <v>3535</v>
      </c>
      <c r="H307" s="2" t="s">
        <v>2979</v>
      </c>
      <c r="I307" s="2" t="s">
        <v>2985</v>
      </c>
      <c r="J307" s="2" t="s">
        <v>2985</v>
      </c>
      <c r="K307" s="2" t="s">
        <v>2986</v>
      </c>
      <c r="L307" s="2" t="s">
        <v>2987</v>
      </c>
      <c r="M307" s="2"/>
      <c r="N307" s="2" t="s">
        <v>34</v>
      </c>
      <c r="O307" s="4" t="s">
        <v>2988</v>
      </c>
    </row>
    <row r="308" spans="1:15" ht="15" hidden="1" customHeight="1" x14ac:dyDescent="0.35">
      <c r="A308" s="2" t="s">
        <v>153</v>
      </c>
      <c r="B308" s="2" t="s">
        <v>154</v>
      </c>
      <c r="C308" s="3">
        <v>10</v>
      </c>
      <c r="D308" s="2" t="s">
        <v>155</v>
      </c>
      <c r="E308" s="2" t="s">
        <v>2983</v>
      </c>
      <c r="F308" s="2" t="s">
        <v>2754</v>
      </c>
      <c r="G308" s="2" t="s">
        <v>3536</v>
      </c>
      <c r="H308" s="2" t="s">
        <v>2979</v>
      </c>
      <c r="I308" s="2" t="s">
        <v>2985</v>
      </c>
      <c r="J308" s="2" t="s">
        <v>2985</v>
      </c>
      <c r="K308" s="2" t="s">
        <v>2986</v>
      </c>
      <c r="L308" s="2" t="s">
        <v>2987</v>
      </c>
      <c r="M308" s="2"/>
      <c r="N308" s="2" t="s">
        <v>34</v>
      </c>
      <c r="O308" s="4" t="s">
        <v>2988</v>
      </c>
    </row>
    <row r="309" spans="1:15" ht="15" hidden="1" customHeight="1" x14ac:dyDescent="0.35">
      <c r="A309" s="2" t="s">
        <v>153</v>
      </c>
      <c r="B309" s="2" t="s">
        <v>154</v>
      </c>
      <c r="C309" s="3">
        <v>10</v>
      </c>
      <c r="D309" s="2" t="s">
        <v>155</v>
      </c>
      <c r="E309" s="2" t="s">
        <v>2983</v>
      </c>
      <c r="F309" s="2" t="s">
        <v>2754</v>
      </c>
      <c r="G309" s="2"/>
      <c r="H309" s="2" t="s">
        <v>3537</v>
      </c>
      <c r="I309" s="2" t="s">
        <v>2985</v>
      </c>
      <c r="J309" s="2" t="s">
        <v>868</v>
      </c>
      <c r="K309" s="2" t="s">
        <v>2986</v>
      </c>
      <c r="L309" s="2" t="s">
        <v>2987</v>
      </c>
      <c r="M309" s="2"/>
      <c r="N309" s="2" t="s">
        <v>34</v>
      </c>
      <c r="O309" s="4" t="s">
        <v>2988</v>
      </c>
    </row>
    <row r="310" spans="1:15" ht="15" hidden="1" customHeight="1" x14ac:dyDescent="0.35">
      <c r="A310" s="2" t="s">
        <v>153</v>
      </c>
      <c r="B310" s="2" t="s">
        <v>154</v>
      </c>
      <c r="C310" s="3">
        <v>10</v>
      </c>
      <c r="D310" s="2" t="s">
        <v>155</v>
      </c>
      <c r="E310" s="2" t="s">
        <v>3420</v>
      </c>
      <c r="F310" s="2" t="s">
        <v>3010</v>
      </c>
      <c r="G310" s="2" t="s">
        <v>3538</v>
      </c>
      <c r="H310" s="2" t="s">
        <v>2979</v>
      </c>
      <c r="I310" s="2" t="s">
        <v>3422</v>
      </c>
      <c r="J310" s="2" t="s">
        <v>3423</v>
      </c>
      <c r="K310" s="2" t="s">
        <v>3424</v>
      </c>
      <c r="L310" s="2" t="s">
        <v>3425</v>
      </c>
      <c r="M310" s="2"/>
      <c r="N310" s="2" t="s">
        <v>3202</v>
      </c>
      <c r="O310" s="4" t="s">
        <v>3426</v>
      </c>
    </row>
    <row r="311" spans="1:15" ht="15" hidden="1" customHeight="1" x14ac:dyDescent="0.35">
      <c r="A311" s="2" t="s">
        <v>153</v>
      </c>
      <c r="B311" s="2" t="s">
        <v>154</v>
      </c>
      <c r="C311" s="3">
        <v>10</v>
      </c>
      <c r="D311" s="2" t="s">
        <v>155</v>
      </c>
      <c r="E311" s="2" t="s">
        <v>3420</v>
      </c>
      <c r="F311" s="2" t="s">
        <v>3010</v>
      </c>
      <c r="G311" s="2" t="s">
        <v>3539</v>
      </c>
      <c r="H311" s="2" t="s">
        <v>2979</v>
      </c>
      <c r="I311" s="2" t="s">
        <v>3422</v>
      </c>
      <c r="J311" s="2" t="s">
        <v>3423</v>
      </c>
      <c r="K311" s="2" t="s">
        <v>3424</v>
      </c>
      <c r="L311" s="2" t="s">
        <v>3425</v>
      </c>
      <c r="M311" s="2"/>
      <c r="N311" s="2" t="s">
        <v>3202</v>
      </c>
      <c r="O311" s="4" t="s">
        <v>3426</v>
      </c>
    </row>
    <row r="312" spans="1:15" ht="15" hidden="1" customHeight="1" x14ac:dyDescent="0.35">
      <c r="A312" s="2" t="s">
        <v>153</v>
      </c>
      <c r="B312" s="2" t="s">
        <v>154</v>
      </c>
      <c r="C312" s="3">
        <v>10</v>
      </c>
      <c r="D312" s="2" t="s">
        <v>155</v>
      </c>
      <c r="E312" s="2" t="s">
        <v>3183</v>
      </c>
      <c r="F312" s="2" t="s">
        <v>3184</v>
      </c>
      <c r="G312" s="2" t="s">
        <v>3540</v>
      </c>
      <c r="H312" s="2" t="s">
        <v>2979</v>
      </c>
      <c r="I312" s="2" t="s">
        <v>3186</v>
      </c>
      <c r="J312" s="2" t="s">
        <v>3191</v>
      </c>
      <c r="K312" s="2" t="s">
        <v>3188</v>
      </c>
      <c r="L312" s="2" t="s">
        <v>3119</v>
      </c>
      <c r="M312" s="2"/>
      <c r="N312" s="2" t="s">
        <v>3120</v>
      </c>
      <c r="O312" s="4" t="s">
        <v>3189</v>
      </c>
    </row>
    <row r="313" spans="1:15" ht="15" hidden="1" customHeight="1" x14ac:dyDescent="0.35">
      <c r="A313" s="2" t="s">
        <v>153</v>
      </c>
      <c r="B313" s="2" t="s">
        <v>154</v>
      </c>
      <c r="C313" s="3">
        <v>10</v>
      </c>
      <c r="D313" s="2" t="s">
        <v>155</v>
      </c>
      <c r="E313" s="2" t="s">
        <v>3192</v>
      </c>
      <c r="F313" s="2" t="s">
        <v>3124</v>
      </c>
      <c r="G313" s="2" t="s">
        <v>3540</v>
      </c>
      <c r="H313" s="2" t="s">
        <v>2979</v>
      </c>
      <c r="I313" s="2" t="s">
        <v>3186</v>
      </c>
      <c r="J313" s="2" t="s">
        <v>3193</v>
      </c>
      <c r="K313" s="2" t="s">
        <v>3188</v>
      </c>
      <c r="L313" s="2" t="s">
        <v>3119</v>
      </c>
      <c r="M313" s="2"/>
      <c r="N313" s="2" t="s">
        <v>3120</v>
      </c>
      <c r="O313" s="4" t="s">
        <v>3189</v>
      </c>
    </row>
    <row r="314" spans="1:15" ht="15" hidden="1" customHeight="1" x14ac:dyDescent="0.35">
      <c r="A314" s="2" t="s">
        <v>153</v>
      </c>
      <c r="B314" s="2" t="s">
        <v>154</v>
      </c>
      <c r="C314" s="3">
        <v>10</v>
      </c>
      <c r="D314" s="2" t="s">
        <v>155</v>
      </c>
      <c r="E314" s="2" t="s">
        <v>2992</v>
      </c>
      <c r="F314" s="2" t="s">
        <v>2754</v>
      </c>
      <c r="G314" s="2" t="s">
        <v>3541</v>
      </c>
      <c r="H314" s="2" t="s">
        <v>3369</v>
      </c>
      <c r="I314" s="2" t="s">
        <v>2994</v>
      </c>
      <c r="J314" s="2" t="s">
        <v>2999</v>
      </c>
      <c r="K314" s="2" t="s">
        <v>2995</v>
      </c>
      <c r="L314" s="2" t="s">
        <v>200</v>
      </c>
      <c r="M314" s="2"/>
      <c r="N314" s="2" t="s">
        <v>201</v>
      </c>
      <c r="O314" s="4" t="s">
        <v>2996</v>
      </c>
    </row>
    <row r="315" spans="1:15" ht="15" hidden="1" customHeight="1" x14ac:dyDescent="0.35">
      <c r="A315" s="2" t="s">
        <v>153</v>
      </c>
      <c r="B315" s="2" t="s">
        <v>154</v>
      </c>
      <c r="C315" s="3">
        <v>10</v>
      </c>
      <c r="D315" s="2" t="s">
        <v>155</v>
      </c>
      <c r="E315" s="2" t="s">
        <v>2992</v>
      </c>
      <c r="F315" s="2" t="s">
        <v>2754</v>
      </c>
      <c r="G315" s="2" t="s">
        <v>3363</v>
      </c>
      <c r="H315" s="2" t="s">
        <v>3364</v>
      </c>
      <c r="I315" s="2" t="s">
        <v>2994</v>
      </c>
      <c r="J315" s="2" t="s">
        <v>950</v>
      </c>
      <c r="K315" s="2" t="s">
        <v>2995</v>
      </c>
      <c r="L315" s="2" t="s">
        <v>200</v>
      </c>
      <c r="M315" s="2"/>
      <c r="N315" s="2" t="s">
        <v>201</v>
      </c>
      <c r="O315" s="4" t="s">
        <v>2996</v>
      </c>
    </row>
    <row r="316" spans="1:15" ht="15" hidden="1" customHeight="1" x14ac:dyDescent="0.35">
      <c r="A316" s="2" t="s">
        <v>153</v>
      </c>
      <c r="B316" s="2" t="s">
        <v>154</v>
      </c>
      <c r="C316" s="3">
        <v>10</v>
      </c>
      <c r="D316" s="2" t="s">
        <v>155</v>
      </c>
      <c r="E316" s="2" t="s">
        <v>2992</v>
      </c>
      <c r="F316" s="2" t="s">
        <v>2754</v>
      </c>
      <c r="G316" s="2" t="s">
        <v>3542</v>
      </c>
      <c r="H316" s="2" t="s">
        <v>2979</v>
      </c>
      <c r="I316" s="2" t="s">
        <v>2994</v>
      </c>
      <c r="J316" s="2" t="s">
        <v>950</v>
      </c>
      <c r="K316" s="2" t="s">
        <v>2995</v>
      </c>
      <c r="L316" s="2" t="s">
        <v>200</v>
      </c>
      <c r="M316" s="2"/>
      <c r="N316" s="2" t="s">
        <v>201</v>
      </c>
      <c r="O316" s="4" t="s">
        <v>2996</v>
      </c>
    </row>
    <row r="317" spans="1:15" ht="15" hidden="1" customHeight="1" x14ac:dyDescent="0.35">
      <c r="A317" s="2" t="s">
        <v>153</v>
      </c>
      <c r="B317" s="2" t="s">
        <v>154</v>
      </c>
      <c r="C317" s="3">
        <v>10</v>
      </c>
      <c r="D317" s="2" t="s">
        <v>155</v>
      </c>
      <c r="E317" s="2" t="s">
        <v>2992</v>
      </c>
      <c r="F317" s="2" t="s">
        <v>2754</v>
      </c>
      <c r="G317" s="2" t="s">
        <v>3543</v>
      </c>
      <c r="H317" s="2" t="s">
        <v>2979</v>
      </c>
      <c r="I317" s="2" t="s">
        <v>2994</v>
      </c>
      <c r="J317" s="2" t="s">
        <v>2995</v>
      </c>
      <c r="K317" s="2" t="s">
        <v>2995</v>
      </c>
      <c r="L317" s="2" t="s">
        <v>200</v>
      </c>
      <c r="M317" s="2"/>
      <c r="N317" s="2" t="s">
        <v>201</v>
      </c>
      <c r="O317" s="4" t="s">
        <v>2996</v>
      </c>
    </row>
    <row r="318" spans="1:15" ht="15" hidden="1" customHeight="1" x14ac:dyDescent="0.35">
      <c r="A318" s="2" t="s">
        <v>153</v>
      </c>
      <c r="B318" s="2" t="s">
        <v>154</v>
      </c>
      <c r="C318" s="3">
        <v>10</v>
      </c>
      <c r="D318" s="2" t="s">
        <v>155</v>
      </c>
      <c r="E318" s="2" t="s">
        <v>2992</v>
      </c>
      <c r="F318" s="2" t="s">
        <v>2754</v>
      </c>
      <c r="G318" s="2" t="s">
        <v>3359</v>
      </c>
      <c r="H318" s="2" t="s">
        <v>2970</v>
      </c>
      <c r="I318" s="2" t="s">
        <v>2994</v>
      </c>
      <c r="J318" s="2" t="s">
        <v>2999</v>
      </c>
      <c r="K318" s="2" t="s">
        <v>2995</v>
      </c>
      <c r="L318" s="2" t="s">
        <v>200</v>
      </c>
      <c r="M318" s="2"/>
      <c r="N318" s="2" t="s">
        <v>201</v>
      </c>
      <c r="O318" s="4" t="s">
        <v>2996</v>
      </c>
    </row>
    <row r="319" spans="1:15" ht="15" hidden="1" customHeight="1" x14ac:dyDescent="0.35">
      <c r="A319" s="2" t="s">
        <v>153</v>
      </c>
      <c r="B319" s="2" t="s">
        <v>154</v>
      </c>
      <c r="C319" s="3">
        <v>10</v>
      </c>
      <c r="D319" s="2" t="s">
        <v>155</v>
      </c>
      <c r="E319" s="2" t="s">
        <v>3001</v>
      </c>
      <c r="F319" s="2" t="s">
        <v>2754</v>
      </c>
      <c r="G319" s="2" t="s">
        <v>3544</v>
      </c>
      <c r="H319" s="2" t="s">
        <v>2979</v>
      </c>
      <c r="I319" s="2" t="s">
        <v>3003</v>
      </c>
      <c r="J319" s="2" t="s">
        <v>2308</v>
      </c>
      <c r="K319" s="2" t="s">
        <v>3004</v>
      </c>
      <c r="L319" s="2"/>
      <c r="M319" s="2"/>
      <c r="N319" s="2"/>
      <c r="O319" s="4" t="s">
        <v>3005</v>
      </c>
    </row>
    <row r="320" spans="1:15" ht="15" hidden="1" customHeight="1" x14ac:dyDescent="0.35">
      <c r="A320" s="2" t="s">
        <v>153</v>
      </c>
      <c r="B320" s="2" t="s">
        <v>154</v>
      </c>
      <c r="C320" s="3">
        <v>10</v>
      </c>
      <c r="D320" s="2" t="s">
        <v>155</v>
      </c>
      <c r="E320" s="2" t="s">
        <v>3001</v>
      </c>
      <c r="F320" s="2" t="s">
        <v>2754</v>
      </c>
      <c r="G320" s="2" t="s">
        <v>3545</v>
      </c>
      <c r="H320" s="2" t="s">
        <v>2979</v>
      </c>
      <c r="I320" s="2" t="s">
        <v>3003</v>
      </c>
      <c r="J320" s="2" t="s">
        <v>2308</v>
      </c>
      <c r="K320" s="2" t="s">
        <v>3004</v>
      </c>
      <c r="L320" s="2"/>
      <c r="M320" s="2"/>
      <c r="N320" s="2"/>
      <c r="O320" s="4" t="s">
        <v>3005</v>
      </c>
    </row>
    <row r="321" spans="1:15" ht="15" customHeight="1" x14ac:dyDescent="0.35">
      <c r="A321" s="2" t="s">
        <v>153</v>
      </c>
      <c r="B321" s="2" t="s">
        <v>154</v>
      </c>
      <c r="C321" s="3">
        <v>10</v>
      </c>
      <c r="D321" s="2" t="s">
        <v>155</v>
      </c>
      <c r="E321" s="2" t="s">
        <v>3001</v>
      </c>
      <c r="F321" s="2" t="s">
        <v>2754</v>
      </c>
      <c r="G321" s="2"/>
      <c r="H321" s="2" t="s">
        <v>3311</v>
      </c>
      <c r="I321" s="2" t="s">
        <v>3003</v>
      </c>
      <c r="J321" s="2" t="s">
        <v>2308</v>
      </c>
      <c r="K321" s="2" t="s">
        <v>3004</v>
      </c>
      <c r="L321" s="2"/>
      <c r="M321" s="2"/>
      <c r="N321" s="2"/>
      <c r="O321" s="4" t="s">
        <v>3005</v>
      </c>
    </row>
    <row r="322" spans="1:15" ht="15" hidden="1" customHeight="1" x14ac:dyDescent="0.35">
      <c r="A322" s="2" t="s">
        <v>153</v>
      </c>
      <c r="B322" s="2" t="s">
        <v>154</v>
      </c>
      <c r="C322" s="3">
        <v>10</v>
      </c>
      <c r="D322" s="2" t="s">
        <v>155</v>
      </c>
      <c r="E322" s="2" t="s">
        <v>3001</v>
      </c>
      <c r="F322" s="2" t="s">
        <v>2754</v>
      </c>
      <c r="G322" s="2" t="s">
        <v>3546</v>
      </c>
      <c r="H322" s="2" t="s">
        <v>3364</v>
      </c>
      <c r="I322" s="2" t="s">
        <v>3003</v>
      </c>
      <c r="J322" s="2" t="s">
        <v>2308</v>
      </c>
      <c r="K322" s="2" t="s">
        <v>3004</v>
      </c>
      <c r="L322" s="2"/>
      <c r="M322" s="2"/>
      <c r="N322" s="2"/>
      <c r="O322" s="4" t="s">
        <v>3005</v>
      </c>
    </row>
    <row r="323" spans="1:15" ht="15" hidden="1" customHeight="1" x14ac:dyDescent="0.35">
      <c r="A323" s="2" t="s">
        <v>153</v>
      </c>
      <c r="B323" s="2" t="s">
        <v>154</v>
      </c>
      <c r="C323" s="3">
        <v>10</v>
      </c>
      <c r="D323" s="2" t="s">
        <v>155</v>
      </c>
      <c r="E323" s="2" t="s">
        <v>3037</v>
      </c>
      <c r="F323" s="2" t="s">
        <v>2754</v>
      </c>
      <c r="G323" s="2" t="s">
        <v>3547</v>
      </c>
      <c r="H323" s="2" t="s">
        <v>2979</v>
      </c>
      <c r="I323" s="2" t="s">
        <v>3039</v>
      </c>
      <c r="J323" s="2" t="s">
        <v>3039</v>
      </c>
      <c r="K323" s="2" t="s">
        <v>3040</v>
      </c>
      <c r="L323" s="2" t="s">
        <v>2987</v>
      </c>
      <c r="M323" s="2"/>
      <c r="N323" s="2" t="s">
        <v>34</v>
      </c>
      <c r="O323" s="4" t="s">
        <v>3041</v>
      </c>
    </row>
    <row r="324" spans="1:15" ht="15" hidden="1" customHeight="1" x14ac:dyDescent="0.35">
      <c r="A324" s="2" t="s">
        <v>153</v>
      </c>
      <c r="B324" s="2" t="s">
        <v>154</v>
      </c>
      <c r="C324" s="3">
        <v>10</v>
      </c>
      <c r="D324" s="2" t="s">
        <v>155</v>
      </c>
      <c r="E324" s="2" t="s">
        <v>3076</v>
      </c>
      <c r="F324" s="2" t="s">
        <v>2754</v>
      </c>
      <c r="G324" s="2" t="s">
        <v>3548</v>
      </c>
      <c r="H324" s="2" t="s">
        <v>2979</v>
      </c>
      <c r="I324" s="2" t="s">
        <v>3078</v>
      </c>
      <c r="J324" s="2" t="s">
        <v>3079</v>
      </c>
      <c r="K324" s="2" t="s">
        <v>3079</v>
      </c>
      <c r="L324" s="2" t="s">
        <v>2987</v>
      </c>
      <c r="M324" s="2"/>
      <c r="N324" s="2" t="s">
        <v>34</v>
      </c>
      <c r="O324" s="4" t="s">
        <v>3080</v>
      </c>
    </row>
    <row r="325" spans="1:15" ht="15" hidden="1" customHeight="1" x14ac:dyDescent="0.35">
      <c r="A325" s="2" t="s">
        <v>153</v>
      </c>
      <c r="B325" s="2" t="s">
        <v>154</v>
      </c>
      <c r="C325" s="3">
        <v>10</v>
      </c>
      <c r="D325" s="2" t="s">
        <v>155</v>
      </c>
      <c r="E325" s="2" t="s">
        <v>3083</v>
      </c>
      <c r="F325" s="2" t="s">
        <v>2754</v>
      </c>
      <c r="G325" s="2" t="s">
        <v>3549</v>
      </c>
      <c r="H325" s="2" t="s">
        <v>2979</v>
      </c>
      <c r="I325" s="2" t="s">
        <v>3084</v>
      </c>
      <c r="J325" s="2" t="s">
        <v>3268</v>
      </c>
      <c r="K325" s="2" t="s">
        <v>3086</v>
      </c>
      <c r="L325" s="2" t="s">
        <v>136</v>
      </c>
      <c r="M325" s="2"/>
      <c r="N325" s="2" t="s">
        <v>34</v>
      </c>
      <c r="O325" s="4" t="s">
        <v>3087</v>
      </c>
    </row>
    <row r="326" spans="1:15" ht="15" hidden="1" customHeight="1" x14ac:dyDescent="0.35">
      <c r="A326" s="2" t="s">
        <v>153</v>
      </c>
      <c r="B326" s="2" t="s">
        <v>154</v>
      </c>
      <c r="C326" s="3">
        <v>10</v>
      </c>
      <c r="D326" s="2" t="s">
        <v>155</v>
      </c>
      <c r="E326" s="2" t="s">
        <v>3093</v>
      </c>
      <c r="F326" s="2" t="s">
        <v>2754</v>
      </c>
      <c r="G326" s="2" t="s">
        <v>3550</v>
      </c>
      <c r="H326" s="2" t="s">
        <v>2979</v>
      </c>
      <c r="I326" s="2" t="s">
        <v>3094</v>
      </c>
      <c r="J326" s="2" t="s">
        <v>3095</v>
      </c>
      <c r="K326" s="2" t="s">
        <v>3095</v>
      </c>
      <c r="L326" s="2" t="s">
        <v>50</v>
      </c>
      <c r="M326" s="2"/>
      <c r="N326" s="2" t="s">
        <v>34</v>
      </c>
      <c r="O326" s="4" t="s">
        <v>3096</v>
      </c>
    </row>
    <row r="327" spans="1:15" ht="15" hidden="1" customHeight="1" x14ac:dyDescent="0.35">
      <c r="A327" s="2" t="s">
        <v>153</v>
      </c>
      <c r="B327" s="2" t="s">
        <v>154</v>
      </c>
      <c r="C327" s="3">
        <v>10</v>
      </c>
      <c r="D327" s="2" t="s">
        <v>155</v>
      </c>
      <c r="E327" s="2" t="s">
        <v>3099</v>
      </c>
      <c r="F327" s="2" t="s">
        <v>2754</v>
      </c>
      <c r="G327" s="2" t="s">
        <v>3551</v>
      </c>
      <c r="H327" s="2" t="s">
        <v>2979</v>
      </c>
      <c r="I327" s="2" t="s">
        <v>3101</v>
      </c>
      <c r="J327" s="2" t="s">
        <v>3552</v>
      </c>
      <c r="K327" s="2" t="s">
        <v>3102</v>
      </c>
      <c r="L327" s="2" t="s">
        <v>50</v>
      </c>
      <c r="M327" s="2"/>
      <c r="N327" s="2" t="s">
        <v>34</v>
      </c>
      <c r="O327" s="4" t="s">
        <v>3103</v>
      </c>
    </row>
    <row r="328" spans="1:15" ht="15" hidden="1" customHeight="1" x14ac:dyDescent="0.35">
      <c r="A328" s="2" t="s">
        <v>163</v>
      </c>
      <c r="B328" s="2" t="s">
        <v>164</v>
      </c>
      <c r="C328" s="3">
        <v>11</v>
      </c>
      <c r="D328" s="2" t="s">
        <v>165</v>
      </c>
      <c r="E328" s="2" t="s">
        <v>2969</v>
      </c>
      <c r="F328" s="2" t="s">
        <v>2754</v>
      </c>
      <c r="G328" s="2" t="s">
        <v>3553</v>
      </c>
      <c r="H328" s="2" t="s">
        <v>2979</v>
      </c>
      <c r="I328" s="2" t="s">
        <v>2971</v>
      </c>
      <c r="J328" s="2" t="s">
        <v>2971</v>
      </c>
      <c r="K328" s="2" t="s">
        <v>2972</v>
      </c>
      <c r="L328" s="2" t="s">
        <v>95</v>
      </c>
      <c r="M328" s="2"/>
      <c r="N328" s="2" t="s">
        <v>34</v>
      </c>
      <c r="O328" s="4" t="s">
        <v>2973</v>
      </c>
    </row>
    <row r="329" spans="1:15" ht="15" hidden="1" customHeight="1" x14ac:dyDescent="0.35">
      <c r="A329" s="2" t="s">
        <v>163</v>
      </c>
      <c r="B329" s="2" t="s">
        <v>164</v>
      </c>
      <c r="C329" s="3">
        <v>11</v>
      </c>
      <c r="D329" s="2" t="s">
        <v>165</v>
      </c>
      <c r="E329" s="2" t="s">
        <v>2969</v>
      </c>
      <c r="F329" s="2" t="s">
        <v>2754</v>
      </c>
      <c r="G329" s="2"/>
      <c r="H329" s="2" t="s">
        <v>2976</v>
      </c>
      <c r="I329" s="2" t="s">
        <v>2971</v>
      </c>
      <c r="J329" s="2" t="s">
        <v>1490</v>
      </c>
      <c r="K329" s="2" t="s">
        <v>2972</v>
      </c>
      <c r="L329" s="2" t="s">
        <v>95</v>
      </c>
      <c r="M329" s="2"/>
      <c r="N329" s="2" t="s">
        <v>34</v>
      </c>
      <c r="O329" s="4" t="s">
        <v>2973</v>
      </c>
    </row>
    <row r="330" spans="1:15" ht="15" hidden="1" customHeight="1" x14ac:dyDescent="0.35">
      <c r="A330" s="2" t="s">
        <v>163</v>
      </c>
      <c r="B330" s="2" t="s">
        <v>164</v>
      </c>
      <c r="C330" s="3">
        <v>11</v>
      </c>
      <c r="D330" s="2" t="s">
        <v>165</v>
      </c>
      <c r="E330" s="2" t="s">
        <v>2969</v>
      </c>
      <c r="F330" s="2" t="s">
        <v>2754</v>
      </c>
      <c r="G330" s="2"/>
      <c r="H330" s="2" t="s">
        <v>2970</v>
      </c>
      <c r="I330" s="2" t="s">
        <v>2971</v>
      </c>
      <c r="J330" s="2" t="s">
        <v>2975</v>
      </c>
      <c r="K330" s="2" t="s">
        <v>2972</v>
      </c>
      <c r="L330" s="2" t="s">
        <v>95</v>
      </c>
      <c r="M330" s="2"/>
      <c r="N330" s="2" t="s">
        <v>34</v>
      </c>
      <c r="O330" s="4" t="s">
        <v>2973</v>
      </c>
    </row>
    <row r="331" spans="1:15" ht="15" hidden="1" customHeight="1" x14ac:dyDescent="0.35">
      <c r="A331" s="2" t="s">
        <v>163</v>
      </c>
      <c r="B331" s="2" t="s">
        <v>164</v>
      </c>
      <c r="C331" s="3">
        <v>11</v>
      </c>
      <c r="D331" s="2" t="s">
        <v>165</v>
      </c>
      <c r="E331" s="2" t="s">
        <v>2969</v>
      </c>
      <c r="F331" s="2" t="s">
        <v>2754</v>
      </c>
      <c r="G331" s="2"/>
      <c r="H331" s="2" t="s">
        <v>3066</v>
      </c>
      <c r="I331" s="2" t="s">
        <v>2971</v>
      </c>
      <c r="J331" s="2" t="s">
        <v>2977</v>
      </c>
      <c r="K331" s="2" t="s">
        <v>2972</v>
      </c>
      <c r="L331" s="2" t="s">
        <v>95</v>
      </c>
      <c r="M331" s="2"/>
      <c r="N331" s="2" t="s">
        <v>34</v>
      </c>
      <c r="O331" s="4" t="s">
        <v>2973</v>
      </c>
    </row>
    <row r="332" spans="1:15" ht="15" hidden="1" customHeight="1" x14ac:dyDescent="0.35">
      <c r="A332" s="2" t="s">
        <v>163</v>
      </c>
      <c r="B332" s="2" t="s">
        <v>164</v>
      </c>
      <c r="C332" s="3">
        <v>11</v>
      </c>
      <c r="D332" s="2" t="s">
        <v>165</v>
      </c>
      <c r="E332" s="2" t="s">
        <v>2969</v>
      </c>
      <c r="F332" s="2" t="s">
        <v>2754</v>
      </c>
      <c r="G332" s="2" t="s">
        <v>3554</v>
      </c>
      <c r="H332" s="2" t="s">
        <v>2979</v>
      </c>
      <c r="I332" s="2" t="s">
        <v>2971</v>
      </c>
      <c r="J332" s="2" t="s">
        <v>2975</v>
      </c>
      <c r="K332" s="2" t="s">
        <v>2972</v>
      </c>
      <c r="L332" s="2" t="s">
        <v>95</v>
      </c>
      <c r="M332" s="2"/>
      <c r="N332" s="2" t="s">
        <v>34</v>
      </c>
      <c r="O332" s="4" t="s">
        <v>2973</v>
      </c>
    </row>
    <row r="333" spans="1:15" ht="15" hidden="1" customHeight="1" x14ac:dyDescent="0.35">
      <c r="A333" s="2" t="s">
        <v>163</v>
      </c>
      <c r="B333" s="2" t="s">
        <v>164</v>
      </c>
      <c r="C333" s="3">
        <v>11</v>
      </c>
      <c r="D333" s="2" t="s">
        <v>165</v>
      </c>
      <c r="E333" s="2" t="s">
        <v>2969</v>
      </c>
      <c r="F333" s="2" t="s">
        <v>2754</v>
      </c>
      <c r="G333" s="2" t="s">
        <v>3555</v>
      </c>
      <c r="H333" s="2" t="s">
        <v>2979</v>
      </c>
      <c r="I333" s="2" t="s">
        <v>2971</v>
      </c>
      <c r="J333" s="2" t="s">
        <v>2977</v>
      </c>
      <c r="K333" s="2" t="s">
        <v>2972</v>
      </c>
      <c r="L333" s="2" t="s">
        <v>95</v>
      </c>
      <c r="M333" s="2"/>
      <c r="N333" s="2" t="s">
        <v>34</v>
      </c>
      <c r="O333" s="4" t="s">
        <v>2973</v>
      </c>
    </row>
    <row r="334" spans="1:15" ht="15" hidden="1" customHeight="1" x14ac:dyDescent="0.35">
      <c r="A334" s="2" t="s">
        <v>163</v>
      </c>
      <c r="B334" s="2" t="s">
        <v>164</v>
      </c>
      <c r="C334" s="3">
        <v>11</v>
      </c>
      <c r="D334" s="2" t="s">
        <v>165</v>
      </c>
      <c r="E334" s="2" t="s">
        <v>2969</v>
      </c>
      <c r="F334" s="2" t="s">
        <v>2754</v>
      </c>
      <c r="G334" s="2" t="s">
        <v>3556</v>
      </c>
      <c r="H334" s="2" t="s">
        <v>2979</v>
      </c>
      <c r="I334" s="2" t="s">
        <v>2971</v>
      </c>
      <c r="J334" s="2" t="s">
        <v>2975</v>
      </c>
      <c r="K334" s="2" t="s">
        <v>2972</v>
      </c>
      <c r="L334" s="2" t="s">
        <v>95</v>
      </c>
      <c r="M334" s="2"/>
      <c r="N334" s="2" t="s">
        <v>34</v>
      </c>
      <c r="O334" s="4" t="s">
        <v>2973</v>
      </c>
    </row>
    <row r="335" spans="1:15" ht="15" hidden="1" customHeight="1" x14ac:dyDescent="0.35">
      <c r="A335" s="2" t="s">
        <v>163</v>
      </c>
      <c r="B335" s="2" t="s">
        <v>164</v>
      </c>
      <c r="C335" s="3">
        <v>11</v>
      </c>
      <c r="D335" s="2" t="s">
        <v>165</v>
      </c>
      <c r="E335" s="2" t="s">
        <v>2969</v>
      </c>
      <c r="F335" s="2" t="s">
        <v>2754</v>
      </c>
      <c r="G335" s="2" t="s">
        <v>3557</v>
      </c>
      <c r="H335" s="2" t="s">
        <v>2979</v>
      </c>
      <c r="I335" s="2" t="s">
        <v>2971</v>
      </c>
      <c r="J335" s="2" t="s">
        <v>2975</v>
      </c>
      <c r="K335" s="2" t="s">
        <v>2972</v>
      </c>
      <c r="L335" s="2" t="s">
        <v>95</v>
      </c>
      <c r="M335" s="2"/>
      <c r="N335" s="2" t="s">
        <v>34</v>
      </c>
      <c r="O335" s="4" t="s">
        <v>2973</v>
      </c>
    </row>
    <row r="336" spans="1:15" ht="15" hidden="1" customHeight="1" x14ac:dyDescent="0.35">
      <c r="A336" s="2" t="s">
        <v>163</v>
      </c>
      <c r="B336" s="2" t="s">
        <v>164</v>
      </c>
      <c r="C336" s="3">
        <v>11</v>
      </c>
      <c r="D336" s="2" t="s">
        <v>165</v>
      </c>
      <c r="E336" s="2" t="s">
        <v>3400</v>
      </c>
      <c r="F336" s="2" t="s">
        <v>3401</v>
      </c>
      <c r="G336" s="2" t="s">
        <v>3558</v>
      </c>
      <c r="H336" s="2" t="s">
        <v>2979</v>
      </c>
      <c r="I336" s="2" t="s">
        <v>3403</v>
      </c>
      <c r="J336" s="2" t="s">
        <v>3559</v>
      </c>
      <c r="K336" s="2" t="s">
        <v>3405</v>
      </c>
      <c r="L336" s="2" t="s">
        <v>3406</v>
      </c>
      <c r="M336" s="2"/>
      <c r="N336" s="2" t="s">
        <v>3406</v>
      </c>
      <c r="O336" s="4" t="s">
        <v>3407</v>
      </c>
    </row>
    <row r="337" spans="1:15" ht="15" hidden="1" customHeight="1" x14ac:dyDescent="0.35">
      <c r="A337" s="2" t="s">
        <v>163</v>
      </c>
      <c r="B337" s="2" t="s">
        <v>164</v>
      </c>
      <c r="C337" s="3">
        <v>11</v>
      </c>
      <c r="D337" s="2" t="s">
        <v>165</v>
      </c>
      <c r="E337" s="2" t="s">
        <v>2983</v>
      </c>
      <c r="F337" s="2" t="s">
        <v>2754</v>
      </c>
      <c r="G337" s="2" t="s">
        <v>3560</v>
      </c>
      <c r="H337" s="2" t="s">
        <v>2970</v>
      </c>
      <c r="I337" s="2" t="s">
        <v>2985</v>
      </c>
      <c r="J337" s="2" t="s">
        <v>3470</v>
      </c>
      <c r="K337" s="2" t="s">
        <v>2986</v>
      </c>
      <c r="L337" s="2" t="s">
        <v>2987</v>
      </c>
      <c r="M337" s="2"/>
      <c r="N337" s="2" t="s">
        <v>34</v>
      </c>
      <c r="O337" s="4" t="s">
        <v>2988</v>
      </c>
    </row>
    <row r="338" spans="1:15" ht="15" hidden="1" customHeight="1" x14ac:dyDescent="0.35">
      <c r="A338" s="2" t="s">
        <v>163</v>
      </c>
      <c r="B338" s="2" t="s">
        <v>164</v>
      </c>
      <c r="C338" s="3">
        <v>11</v>
      </c>
      <c r="D338" s="2" t="s">
        <v>165</v>
      </c>
      <c r="E338" s="2" t="s">
        <v>2983</v>
      </c>
      <c r="F338" s="2" t="s">
        <v>2754</v>
      </c>
      <c r="G338" s="2"/>
      <c r="H338" s="2" t="s">
        <v>3561</v>
      </c>
      <c r="I338" s="2" t="s">
        <v>2985</v>
      </c>
      <c r="J338" s="2" t="s">
        <v>868</v>
      </c>
      <c r="K338" s="2" t="s">
        <v>2986</v>
      </c>
      <c r="L338" s="2" t="s">
        <v>2987</v>
      </c>
      <c r="M338" s="2"/>
      <c r="N338" s="2" t="s">
        <v>34</v>
      </c>
      <c r="O338" s="4" t="s">
        <v>2988</v>
      </c>
    </row>
    <row r="339" spans="1:15" ht="15" hidden="1" customHeight="1" x14ac:dyDescent="0.35">
      <c r="A339" s="2" t="s">
        <v>163</v>
      </c>
      <c r="B339" s="2" t="s">
        <v>164</v>
      </c>
      <c r="C339" s="3">
        <v>11</v>
      </c>
      <c r="D339" s="2" t="s">
        <v>165</v>
      </c>
      <c r="E339" s="2" t="s">
        <v>2992</v>
      </c>
      <c r="F339" s="2" t="s">
        <v>2754</v>
      </c>
      <c r="G339" s="2" t="s">
        <v>3562</v>
      </c>
      <c r="H339" s="2" t="s">
        <v>2979</v>
      </c>
      <c r="I339" s="2" t="s">
        <v>2994</v>
      </c>
      <c r="J339" s="2" t="s">
        <v>2999</v>
      </c>
      <c r="K339" s="2" t="s">
        <v>2995</v>
      </c>
      <c r="L339" s="2" t="s">
        <v>200</v>
      </c>
      <c r="M339" s="2"/>
      <c r="N339" s="2" t="s">
        <v>201</v>
      </c>
      <c r="O339" s="4" t="s">
        <v>2996</v>
      </c>
    </row>
    <row r="340" spans="1:15" ht="15" hidden="1" customHeight="1" x14ac:dyDescent="0.35">
      <c r="A340" s="2" t="s">
        <v>163</v>
      </c>
      <c r="B340" s="2" t="s">
        <v>164</v>
      </c>
      <c r="C340" s="3">
        <v>11</v>
      </c>
      <c r="D340" s="2" t="s">
        <v>165</v>
      </c>
      <c r="E340" s="2" t="s">
        <v>3001</v>
      </c>
      <c r="F340" s="2" t="s">
        <v>2754</v>
      </c>
      <c r="G340" s="2" t="s">
        <v>3563</v>
      </c>
      <c r="H340" s="2" t="s">
        <v>3008</v>
      </c>
      <c r="I340" s="2" t="s">
        <v>3003</v>
      </c>
      <c r="J340" s="2" t="s">
        <v>3004</v>
      </c>
      <c r="K340" s="2" t="s">
        <v>3004</v>
      </c>
      <c r="L340" s="2"/>
      <c r="M340" s="2"/>
      <c r="N340" s="2"/>
      <c r="O340" s="4" t="s">
        <v>3005</v>
      </c>
    </row>
    <row r="341" spans="1:15" ht="15" hidden="1" customHeight="1" x14ac:dyDescent="0.35">
      <c r="A341" s="2" t="s">
        <v>163</v>
      </c>
      <c r="B341" s="2" t="s">
        <v>164</v>
      </c>
      <c r="C341" s="3">
        <v>11</v>
      </c>
      <c r="D341" s="2" t="s">
        <v>165</v>
      </c>
      <c r="E341" s="2" t="s">
        <v>3009</v>
      </c>
      <c r="F341" s="2" t="s">
        <v>3010</v>
      </c>
      <c r="G341" s="2" t="s">
        <v>3564</v>
      </c>
      <c r="H341" s="2" t="s">
        <v>2979</v>
      </c>
      <c r="I341" s="2" t="s">
        <v>3012</v>
      </c>
      <c r="J341" s="2" t="s">
        <v>3012</v>
      </c>
      <c r="K341" s="2" t="s">
        <v>3014</v>
      </c>
      <c r="L341" s="2"/>
      <c r="M341" s="2"/>
      <c r="N341" s="2"/>
      <c r="O341" s="4" t="s">
        <v>3015</v>
      </c>
    </row>
    <row r="342" spans="1:15" ht="15" hidden="1" customHeight="1" x14ac:dyDescent="0.35">
      <c r="A342" s="2" t="s">
        <v>163</v>
      </c>
      <c r="B342" s="2" t="s">
        <v>164</v>
      </c>
      <c r="C342" s="3">
        <v>11</v>
      </c>
      <c r="D342" s="2" t="s">
        <v>165</v>
      </c>
      <c r="E342" s="2" t="s">
        <v>3016</v>
      </c>
      <c r="F342" s="2" t="s">
        <v>2754</v>
      </c>
      <c r="G342" s="2" t="s">
        <v>3565</v>
      </c>
      <c r="H342" s="2" t="s">
        <v>2979</v>
      </c>
      <c r="I342" s="2" t="s">
        <v>2689</v>
      </c>
      <c r="J342" s="2" t="s">
        <v>815</v>
      </c>
      <c r="K342" s="2" t="s">
        <v>3018</v>
      </c>
      <c r="L342" s="2"/>
      <c r="M342" s="2"/>
      <c r="N342" s="2"/>
      <c r="O342" s="4" t="s">
        <v>3019</v>
      </c>
    </row>
    <row r="343" spans="1:15" ht="15" hidden="1" customHeight="1" x14ac:dyDescent="0.35">
      <c r="A343" s="2" t="s">
        <v>163</v>
      </c>
      <c r="B343" s="2" t="s">
        <v>164</v>
      </c>
      <c r="C343" s="3">
        <v>11</v>
      </c>
      <c r="D343" s="2" t="s">
        <v>165</v>
      </c>
      <c r="E343" s="2" t="s">
        <v>3016</v>
      </c>
      <c r="F343" s="2" t="s">
        <v>2754</v>
      </c>
      <c r="G343" s="2" t="s">
        <v>3566</v>
      </c>
      <c r="H343" s="2" t="s">
        <v>2979</v>
      </c>
      <c r="I343" s="2" t="s">
        <v>2689</v>
      </c>
      <c r="J343" s="2" t="s">
        <v>815</v>
      </c>
      <c r="K343" s="2" t="s">
        <v>3018</v>
      </c>
      <c r="L343" s="2"/>
      <c r="M343" s="2"/>
      <c r="N343" s="2"/>
      <c r="O343" s="4" t="s">
        <v>3019</v>
      </c>
    </row>
    <row r="344" spans="1:15" ht="15" hidden="1" customHeight="1" x14ac:dyDescent="0.35">
      <c r="A344" s="2" t="s">
        <v>163</v>
      </c>
      <c r="B344" s="2" t="s">
        <v>164</v>
      </c>
      <c r="C344" s="3">
        <v>11</v>
      </c>
      <c r="D344" s="2" t="s">
        <v>165</v>
      </c>
      <c r="E344" s="2" t="s">
        <v>3016</v>
      </c>
      <c r="F344" s="2" t="s">
        <v>2754</v>
      </c>
      <c r="G344" s="2" t="s">
        <v>3567</v>
      </c>
      <c r="H344" s="2" t="s">
        <v>2979</v>
      </c>
      <c r="I344" s="2" t="s">
        <v>2689</v>
      </c>
      <c r="J344" s="2" t="s">
        <v>815</v>
      </c>
      <c r="K344" s="2" t="s">
        <v>3018</v>
      </c>
      <c r="L344" s="2"/>
      <c r="M344" s="2"/>
      <c r="N344" s="2"/>
      <c r="O344" s="4" t="s">
        <v>3019</v>
      </c>
    </row>
    <row r="345" spans="1:15" ht="15" hidden="1" customHeight="1" x14ac:dyDescent="0.35">
      <c r="A345" s="2" t="s">
        <v>163</v>
      </c>
      <c r="B345" s="2" t="s">
        <v>164</v>
      </c>
      <c r="C345" s="3">
        <v>11</v>
      </c>
      <c r="D345" s="2" t="s">
        <v>165</v>
      </c>
      <c r="E345" s="2" t="s">
        <v>3037</v>
      </c>
      <c r="F345" s="2" t="s">
        <v>2754</v>
      </c>
      <c r="G345" s="2"/>
      <c r="H345" s="2" t="s">
        <v>3568</v>
      </c>
      <c r="I345" s="2" t="s">
        <v>3039</v>
      </c>
      <c r="J345" s="2" t="s">
        <v>2400</v>
      </c>
      <c r="K345" s="2" t="s">
        <v>3040</v>
      </c>
      <c r="L345" s="2" t="s">
        <v>2987</v>
      </c>
      <c r="M345" s="2"/>
      <c r="N345" s="2" t="s">
        <v>34</v>
      </c>
      <c r="O345" s="4" t="s">
        <v>3041</v>
      </c>
    </row>
    <row r="346" spans="1:15" ht="15" hidden="1" customHeight="1" x14ac:dyDescent="0.35">
      <c r="A346" s="2" t="s">
        <v>163</v>
      </c>
      <c r="B346" s="2" t="s">
        <v>164</v>
      </c>
      <c r="C346" s="3">
        <v>11</v>
      </c>
      <c r="D346" s="2" t="s">
        <v>165</v>
      </c>
      <c r="E346" s="2" t="s">
        <v>3037</v>
      </c>
      <c r="F346" s="2" t="s">
        <v>2754</v>
      </c>
      <c r="G346" s="2" t="s">
        <v>3569</v>
      </c>
      <c r="H346" s="2" t="s">
        <v>2979</v>
      </c>
      <c r="I346" s="2" t="s">
        <v>3039</v>
      </c>
      <c r="J346" s="2" t="s">
        <v>3240</v>
      </c>
      <c r="K346" s="2" t="s">
        <v>3040</v>
      </c>
      <c r="L346" s="2" t="s">
        <v>2987</v>
      </c>
      <c r="M346" s="2"/>
      <c r="N346" s="2" t="s">
        <v>34</v>
      </c>
      <c r="O346" s="4" t="s">
        <v>3041</v>
      </c>
    </row>
    <row r="347" spans="1:15" ht="15" hidden="1" customHeight="1" x14ac:dyDescent="0.35">
      <c r="A347" s="2" t="s">
        <v>163</v>
      </c>
      <c r="B347" s="2" t="s">
        <v>164</v>
      </c>
      <c r="C347" s="3">
        <v>11</v>
      </c>
      <c r="D347" s="2" t="s">
        <v>165</v>
      </c>
      <c r="E347" s="2" t="s">
        <v>3044</v>
      </c>
      <c r="F347" s="2" t="s">
        <v>3045</v>
      </c>
      <c r="G347" s="2" t="s">
        <v>3570</v>
      </c>
      <c r="H347" s="2" t="s">
        <v>2970</v>
      </c>
      <c r="I347" s="2" t="s">
        <v>3047</v>
      </c>
      <c r="J347" s="2" t="s">
        <v>3462</v>
      </c>
      <c r="K347" s="2" t="s">
        <v>3048</v>
      </c>
      <c r="L347" s="2" t="s">
        <v>3049</v>
      </c>
      <c r="M347" s="2"/>
      <c r="N347" s="2" t="s">
        <v>3050</v>
      </c>
      <c r="O347" s="4" t="s">
        <v>3051</v>
      </c>
    </row>
    <row r="348" spans="1:15" ht="15" hidden="1" customHeight="1" x14ac:dyDescent="0.35">
      <c r="A348" s="2" t="s">
        <v>163</v>
      </c>
      <c r="B348" s="2" t="s">
        <v>164</v>
      </c>
      <c r="C348" s="3">
        <v>11</v>
      </c>
      <c r="D348" s="2" t="s">
        <v>165</v>
      </c>
      <c r="E348" s="2" t="s">
        <v>3044</v>
      </c>
      <c r="F348" s="2" t="s">
        <v>3045</v>
      </c>
      <c r="G348" s="2" t="s">
        <v>3571</v>
      </c>
      <c r="H348" s="2" t="s">
        <v>2979</v>
      </c>
      <c r="I348" s="2" t="s">
        <v>3047</v>
      </c>
      <c r="J348" s="2" t="s">
        <v>3460</v>
      </c>
      <c r="K348" s="2" t="s">
        <v>3048</v>
      </c>
      <c r="L348" s="2" t="s">
        <v>3049</v>
      </c>
      <c r="M348" s="2"/>
      <c r="N348" s="2" t="s">
        <v>3050</v>
      </c>
      <c r="O348" s="4" t="s">
        <v>3051</v>
      </c>
    </row>
    <row r="349" spans="1:15" ht="15" hidden="1" customHeight="1" x14ac:dyDescent="0.35">
      <c r="A349" s="2" t="s">
        <v>163</v>
      </c>
      <c r="B349" s="2" t="s">
        <v>164</v>
      </c>
      <c r="C349" s="3">
        <v>11</v>
      </c>
      <c r="D349" s="2" t="s">
        <v>165</v>
      </c>
      <c r="E349" s="2" t="s">
        <v>3572</v>
      </c>
      <c r="F349" s="2" t="s">
        <v>3443</v>
      </c>
      <c r="G349" s="2" t="s">
        <v>3573</v>
      </c>
      <c r="H349" s="2" t="s">
        <v>18394</v>
      </c>
      <c r="I349" s="2" t="s">
        <v>1598</v>
      </c>
      <c r="J349" s="2" t="s">
        <v>3574</v>
      </c>
      <c r="K349" s="2" t="s">
        <v>3575</v>
      </c>
      <c r="L349" s="2" t="s">
        <v>3483</v>
      </c>
      <c r="M349" s="2"/>
      <c r="N349" s="2" t="s">
        <v>3484</v>
      </c>
      <c r="O349" s="4" t="s">
        <v>3576</v>
      </c>
    </row>
    <row r="350" spans="1:15" ht="15" hidden="1" customHeight="1" x14ac:dyDescent="0.35">
      <c r="A350" s="2" t="s">
        <v>163</v>
      </c>
      <c r="B350" s="2" t="s">
        <v>164</v>
      </c>
      <c r="C350" s="3">
        <v>11</v>
      </c>
      <c r="D350" s="2" t="s">
        <v>165</v>
      </c>
      <c r="E350" s="2" t="s">
        <v>3054</v>
      </c>
      <c r="F350" s="2" t="s">
        <v>2754</v>
      </c>
      <c r="G350" s="2"/>
      <c r="H350" s="2" t="s">
        <v>3577</v>
      </c>
      <c r="I350" s="2" t="s">
        <v>3056</v>
      </c>
      <c r="J350" s="2" t="s">
        <v>3061</v>
      </c>
      <c r="K350" s="2" t="s">
        <v>3057</v>
      </c>
      <c r="L350" s="2" t="s">
        <v>3058</v>
      </c>
      <c r="M350" s="2"/>
      <c r="N350" s="2" t="s">
        <v>201</v>
      </c>
      <c r="O350" s="4" t="s">
        <v>3059</v>
      </c>
    </row>
    <row r="351" spans="1:15" ht="15" hidden="1" customHeight="1" x14ac:dyDescent="0.35">
      <c r="A351" s="2" t="s">
        <v>163</v>
      </c>
      <c r="B351" s="2" t="s">
        <v>164</v>
      </c>
      <c r="C351" s="3">
        <v>11</v>
      </c>
      <c r="D351" s="2" t="s">
        <v>165</v>
      </c>
      <c r="E351" s="2" t="s">
        <v>3054</v>
      </c>
      <c r="F351" s="2" t="s">
        <v>2754</v>
      </c>
      <c r="G351" s="2"/>
      <c r="H351" s="2" t="s">
        <v>3578</v>
      </c>
      <c r="I351" s="2" t="s">
        <v>3056</v>
      </c>
      <c r="J351" s="2" t="s">
        <v>678</v>
      </c>
      <c r="K351" s="2" t="s">
        <v>3057</v>
      </c>
      <c r="L351" s="2" t="s">
        <v>3058</v>
      </c>
      <c r="M351" s="2"/>
      <c r="N351" s="2" t="s">
        <v>201</v>
      </c>
      <c r="O351" s="4" t="s">
        <v>3059</v>
      </c>
    </row>
    <row r="352" spans="1:15" ht="15" hidden="1" customHeight="1" x14ac:dyDescent="0.35">
      <c r="A352" s="2" t="s">
        <v>163</v>
      </c>
      <c r="B352" s="2" t="s">
        <v>164</v>
      </c>
      <c r="C352" s="3">
        <v>11</v>
      </c>
      <c r="D352" s="2" t="s">
        <v>165</v>
      </c>
      <c r="E352" s="2" t="s">
        <v>3076</v>
      </c>
      <c r="F352" s="2" t="s">
        <v>2754</v>
      </c>
      <c r="G352" s="2" t="s">
        <v>3579</v>
      </c>
      <c r="H352" s="2" t="s">
        <v>2979</v>
      </c>
      <c r="I352" s="2" t="s">
        <v>3078</v>
      </c>
      <c r="J352" s="2" t="s">
        <v>3265</v>
      </c>
      <c r="K352" s="2" t="s">
        <v>3079</v>
      </c>
      <c r="L352" s="2" t="s">
        <v>2987</v>
      </c>
      <c r="M352" s="2"/>
      <c r="N352" s="2" t="s">
        <v>34</v>
      </c>
      <c r="O352" s="4" t="s">
        <v>3080</v>
      </c>
    </row>
    <row r="353" spans="1:15" ht="15" hidden="1" customHeight="1" x14ac:dyDescent="0.35">
      <c r="A353" s="2" t="s">
        <v>163</v>
      </c>
      <c r="B353" s="2" t="s">
        <v>164</v>
      </c>
      <c r="C353" s="3">
        <v>11</v>
      </c>
      <c r="D353" s="2" t="s">
        <v>165</v>
      </c>
      <c r="E353" s="2" t="s">
        <v>3083</v>
      </c>
      <c r="F353" s="2" t="s">
        <v>2754</v>
      </c>
      <c r="G353" s="2" t="s">
        <v>3580</v>
      </c>
      <c r="H353" s="2" t="s">
        <v>2979</v>
      </c>
      <c r="I353" s="2" t="s">
        <v>3084</v>
      </c>
      <c r="J353" s="2" t="s">
        <v>3268</v>
      </c>
      <c r="K353" s="2" t="s">
        <v>3086</v>
      </c>
      <c r="L353" s="2" t="s">
        <v>136</v>
      </c>
      <c r="M353" s="2"/>
      <c r="N353" s="2" t="s">
        <v>34</v>
      </c>
      <c r="O353" s="4" t="s">
        <v>3087</v>
      </c>
    </row>
    <row r="354" spans="1:15" ht="15" hidden="1" customHeight="1" x14ac:dyDescent="0.35">
      <c r="A354" s="2" t="s">
        <v>163</v>
      </c>
      <c r="B354" s="2" t="s">
        <v>164</v>
      </c>
      <c r="C354" s="3">
        <v>11</v>
      </c>
      <c r="D354" s="2" t="s">
        <v>165</v>
      </c>
      <c r="E354" s="2" t="s">
        <v>3083</v>
      </c>
      <c r="F354" s="2" t="s">
        <v>2754</v>
      </c>
      <c r="G354" s="2" t="s">
        <v>3581</v>
      </c>
      <c r="H354" s="2" t="s">
        <v>2979</v>
      </c>
      <c r="I354" s="2" t="s">
        <v>3084</v>
      </c>
      <c r="J354" s="2" t="s">
        <v>3582</v>
      </c>
      <c r="K354" s="2" t="s">
        <v>3086</v>
      </c>
      <c r="L354" s="2" t="s">
        <v>136</v>
      </c>
      <c r="M354" s="2"/>
      <c r="N354" s="2" t="s">
        <v>34</v>
      </c>
      <c r="O354" s="4" t="s">
        <v>3087</v>
      </c>
    </row>
    <row r="355" spans="1:15" ht="15" hidden="1" customHeight="1" x14ac:dyDescent="0.35">
      <c r="A355" s="2" t="s">
        <v>163</v>
      </c>
      <c r="B355" s="2" t="s">
        <v>164</v>
      </c>
      <c r="C355" s="3">
        <v>11</v>
      </c>
      <c r="D355" s="2" t="s">
        <v>165</v>
      </c>
      <c r="E355" s="2" t="s">
        <v>3083</v>
      </c>
      <c r="F355" s="2" t="s">
        <v>2754</v>
      </c>
      <c r="G355" s="2" t="s">
        <v>3583</v>
      </c>
      <c r="H355" s="2" t="s">
        <v>2979</v>
      </c>
      <c r="I355" s="2" t="s">
        <v>3084</v>
      </c>
      <c r="J355" s="2" t="s">
        <v>3268</v>
      </c>
      <c r="K355" s="2" t="s">
        <v>3086</v>
      </c>
      <c r="L355" s="2" t="s">
        <v>136</v>
      </c>
      <c r="M355" s="2"/>
      <c r="N355" s="2" t="s">
        <v>34</v>
      </c>
      <c r="O355" s="4" t="s">
        <v>3087</v>
      </c>
    </row>
    <row r="356" spans="1:15" ht="15" hidden="1" customHeight="1" x14ac:dyDescent="0.35">
      <c r="A356" s="2" t="s">
        <v>163</v>
      </c>
      <c r="B356" s="2" t="s">
        <v>164</v>
      </c>
      <c r="C356" s="3">
        <v>11</v>
      </c>
      <c r="D356" s="2" t="s">
        <v>165</v>
      </c>
      <c r="E356" s="2" t="s">
        <v>3093</v>
      </c>
      <c r="F356" s="2" t="s">
        <v>2754</v>
      </c>
      <c r="G356" s="2" t="s">
        <v>3584</v>
      </c>
      <c r="H356" s="2" t="s">
        <v>2979</v>
      </c>
      <c r="I356" s="2" t="s">
        <v>3094</v>
      </c>
      <c r="J356" s="2" t="s">
        <v>3097</v>
      </c>
      <c r="K356" s="2" t="s">
        <v>3095</v>
      </c>
      <c r="L356" s="2" t="s">
        <v>50</v>
      </c>
      <c r="M356" s="2"/>
      <c r="N356" s="2" t="s">
        <v>34</v>
      </c>
      <c r="O356" s="4" t="s">
        <v>3096</v>
      </c>
    </row>
    <row r="357" spans="1:15" ht="15" hidden="1" customHeight="1" x14ac:dyDescent="0.35">
      <c r="A357" s="2" t="s">
        <v>163</v>
      </c>
      <c r="B357" s="2" t="s">
        <v>164</v>
      </c>
      <c r="C357" s="3">
        <v>11</v>
      </c>
      <c r="D357" s="2" t="s">
        <v>165</v>
      </c>
      <c r="E357" s="2" t="s">
        <v>3093</v>
      </c>
      <c r="F357" s="2" t="s">
        <v>2754</v>
      </c>
      <c r="G357" s="2" t="s">
        <v>3585</v>
      </c>
      <c r="H357" s="2" t="s">
        <v>2979</v>
      </c>
      <c r="I357" s="2" t="s">
        <v>3094</v>
      </c>
      <c r="J357" s="2" t="s">
        <v>3094</v>
      </c>
      <c r="K357" s="2" t="s">
        <v>3095</v>
      </c>
      <c r="L357" s="2" t="s">
        <v>50</v>
      </c>
      <c r="M357" s="2"/>
      <c r="N357" s="2" t="s">
        <v>34</v>
      </c>
      <c r="O357" s="4" t="s">
        <v>3096</v>
      </c>
    </row>
    <row r="358" spans="1:15" ht="15" hidden="1" customHeight="1" x14ac:dyDescent="0.35">
      <c r="A358" s="2" t="s">
        <v>163</v>
      </c>
      <c r="B358" s="2" t="s">
        <v>164</v>
      </c>
      <c r="C358" s="3">
        <v>11</v>
      </c>
      <c r="D358" s="2" t="s">
        <v>165</v>
      </c>
      <c r="E358" s="2" t="s">
        <v>3099</v>
      </c>
      <c r="F358" s="2" t="s">
        <v>2754</v>
      </c>
      <c r="G358" s="2" t="s">
        <v>3586</v>
      </c>
      <c r="H358" s="2" t="s">
        <v>2979</v>
      </c>
      <c r="I358" s="2" t="s">
        <v>3101</v>
      </c>
      <c r="J358" s="2" t="s">
        <v>3277</v>
      </c>
      <c r="K358" s="2" t="s">
        <v>3102</v>
      </c>
      <c r="L358" s="2" t="s">
        <v>50</v>
      </c>
      <c r="M358" s="2"/>
      <c r="N358" s="2" t="s">
        <v>34</v>
      </c>
      <c r="O358" s="4" t="s">
        <v>3103</v>
      </c>
    </row>
    <row r="359" spans="1:15" ht="15" hidden="1" customHeight="1" x14ac:dyDescent="0.35">
      <c r="A359" s="2" t="s">
        <v>163</v>
      </c>
      <c r="B359" s="2" t="s">
        <v>164</v>
      </c>
      <c r="C359" s="3">
        <v>11</v>
      </c>
      <c r="D359" s="2" t="s">
        <v>165</v>
      </c>
      <c r="E359" s="2" t="s">
        <v>3099</v>
      </c>
      <c r="F359" s="2" t="s">
        <v>2754</v>
      </c>
      <c r="G359" s="2" t="s">
        <v>3587</v>
      </c>
      <c r="H359" s="2" t="s">
        <v>2970</v>
      </c>
      <c r="I359" s="2" t="s">
        <v>3101</v>
      </c>
      <c r="J359" s="2" t="s">
        <v>3552</v>
      </c>
      <c r="K359" s="2" t="s">
        <v>3102</v>
      </c>
      <c r="L359" s="2" t="s">
        <v>50</v>
      </c>
      <c r="M359" s="2"/>
      <c r="N359" s="2" t="s">
        <v>34</v>
      </c>
      <c r="O359" s="4" t="s">
        <v>3103</v>
      </c>
    </row>
    <row r="360" spans="1:15" ht="15" hidden="1" customHeight="1" x14ac:dyDescent="0.35">
      <c r="A360" s="2" t="s">
        <v>163</v>
      </c>
      <c r="B360" s="2" t="s">
        <v>164</v>
      </c>
      <c r="C360" s="3">
        <v>11</v>
      </c>
      <c r="D360" s="2" t="s">
        <v>165</v>
      </c>
      <c r="E360" s="2" t="s">
        <v>3104</v>
      </c>
      <c r="F360" s="2" t="s">
        <v>2754</v>
      </c>
      <c r="G360" s="2" t="s">
        <v>3588</v>
      </c>
      <c r="H360" s="2" t="s">
        <v>2979</v>
      </c>
      <c r="I360" s="2" t="s">
        <v>3105</v>
      </c>
      <c r="J360" s="2" t="s">
        <v>3512</v>
      </c>
      <c r="K360" s="2" t="s">
        <v>714</v>
      </c>
      <c r="L360" s="2" t="s">
        <v>2987</v>
      </c>
      <c r="M360" s="2"/>
      <c r="N360" s="2" t="s">
        <v>34</v>
      </c>
      <c r="O360" s="4" t="s">
        <v>3107</v>
      </c>
    </row>
    <row r="361" spans="1:15" ht="15" hidden="1" customHeight="1" x14ac:dyDescent="0.35">
      <c r="A361" s="2" t="s">
        <v>163</v>
      </c>
      <c r="B361" s="2" t="s">
        <v>164</v>
      </c>
      <c r="C361" s="3">
        <v>11</v>
      </c>
      <c r="D361" s="2" t="s">
        <v>165</v>
      </c>
      <c r="E361" s="2" t="s">
        <v>3278</v>
      </c>
      <c r="F361" s="2" t="s">
        <v>2754</v>
      </c>
      <c r="G361" s="2" t="s">
        <v>3589</v>
      </c>
      <c r="H361" s="2" t="s">
        <v>2979</v>
      </c>
      <c r="I361" s="2" t="s">
        <v>3280</v>
      </c>
      <c r="J361" s="2" t="s">
        <v>3590</v>
      </c>
      <c r="K361" s="2" t="s">
        <v>3282</v>
      </c>
      <c r="L361" s="2" t="s">
        <v>136</v>
      </c>
      <c r="M361" s="2"/>
      <c r="N361" s="2" t="s">
        <v>34</v>
      </c>
      <c r="O361" s="4" t="s">
        <v>3283</v>
      </c>
    </row>
    <row r="362" spans="1:15" ht="15" hidden="1" customHeight="1" x14ac:dyDescent="0.35">
      <c r="A362" s="2" t="s">
        <v>177</v>
      </c>
      <c r="B362" s="2" t="s">
        <v>178</v>
      </c>
      <c r="C362" s="3">
        <v>12</v>
      </c>
      <c r="D362" s="2" t="s">
        <v>179</v>
      </c>
      <c r="E362" s="2" t="s">
        <v>2983</v>
      </c>
      <c r="F362" s="2" t="s">
        <v>2754</v>
      </c>
      <c r="G362" s="2" t="s">
        <v>3296</v>
      </c>
      <c r="H362" s="2" t="s">
        <v>2979</v>
      </c>
      <c r="I362" s="2" t="s">
        <v>2985</v>
      </c>
      <c r="J362" s="2" t="s">
        <v>2986</v>
      </c>
      <c r="K362" s="2" t="s">
        <v>2986</v>
      </c>
      <c r="L362" s="2" t="s">
        <v>2987</v>
      </c>
      <c r="M362" s="2"/>
      <c r="N362" s="2" t="s">
        <v>34</v>
      </c>
      <c r="O362" s="4" t="s">
        <v>2988</v>
      </c>
    </row>
    <row r="363" spans="1:15" ht="15" hidden="1" customHeight="1" x14ac:dyDescent="0.35">
      <c r="A363" s="2" t="s">
        <v>177</v>
      </c>
      <c r="B363" s="2" t="s">
        <v>178</v>
      </c>
      <c r="C363" s="3">
        <v>12</v>
      </c>
      <c r="D363" s="2" t="s">
        <v>179</v>
      </c>
      <c r="E363" s="2" t="s">
        <v>2983</v>
      </c>
      <c r="F363" s="2" t="s">
        <v>2754</v>
      </c>
      <c r="G363" s="2" t="s">
        <v>3295</v>
      </c>
      <c r="H363" s="2" t="s">
        <v>2979</v>
      </c>
      <c r="I363" s="2" t="s">
        <v>2985</v>
      </c>
      <c r="J363" s="2" t="s">
        <v>2986</v>
      </c>
      <c r="K363" s="2" t="s">
        <v>2986</v>
      </c>
      <c r="L363" s="2" t="s">
        <v>2987</v>
      </c>
      <c r="M363" s="2"/>
      <c r="N363" s="2" t="s">
        <v>34</v>
      </c>
      <c r="O363" s="4" t="s">
        <v>2988</v>
      </c>
    </row>
    <row r="364" spans="1:15" ht="15" hidden="1" customHeight="1" x14ac:dyDescent="0.35">
      <c r="A364" s="2" t="s">
        <v>177</v>
      </c>
      <c r="B364" s="2" t="s">
        <v>178</v>
      </c>
      <c r="C364" s="3">
        <v>12</v>
      </c>
      <c r="D364" s="2" t="s">
        <v>179</v>
      </c>
      <c r="E364" s="2" t="s">
        <v>2992</v>
      </c>
      <c r="F364" s="2" t="s">
        <v>2754</v>
      </c>
      <c r="G364" s="2" t="s">
        <v>3297</v>
      </c>
      <c r="H364" s="2" t="s">
        <v>2979</v>
      </c>
      <c r="I364" s="2" t="s">
        <v>2994</v>
      </c>
      <c r="J364" s="2" t="s">
        <v>2995</v>
      </c>
      <c r="K364" s="2" t="s">
        <v>2995</v>
      </c>
      <c r="L364" s="2" t="s">
        <v>200</v>
      </c>
      <c r="M364" s="2"/>
      <c r="N364" s="2" t="s">
        <v>201</v>
      </c>
      <c r="O364" s="4" t="s">
        <v>2996</v>
      </c>
    </row>
    <row r="365" spans="1:15" ht="15" hidden="1" customHeight="1" x14ac:dyDescent="0.35">
      <c r="A365" s="2" t="s">
        <v>177</v>
      </c>
      <c r="B365" s="2" t="s">
        <v>178</v>
      </c>
      <c r="C365" s="3">
        <v>12</v>
      </c>
      <c r="D365" s="2" t="s">
        <v>179</v>
      </c>
      <c r="E365" s="2" t="s">
        <v>2992</v>
      </c>
      <c r="F365" s="2" t="s">
        <v>2754</v>
      </c>
      <c r="G365" s="2" t="s">
        <v>3300</v>
      </c>
      <c r="H365" s="2" t="s">
        <v>2970</v>
      </c>
      <c r="I365" s="2" t="s">
        <v>2994</v>
      </c>
      <c r="J365" s="2" t="s">
        <v>2995</v>
      </c>
      <c r="K365" s="2" t="s">
        <v>2995</v>
      </c>
      <c r="L365" s="2" t="s">
        <v>200</v>
      </c>
      <c r="M365" s="2"/>
      <c r="N365" s="2" t="s">
        <v>201</v>
      </c>
      <c r="O365" s="4" t="s">
        <v>2996</v>
      </c>
    </row>
    <row r="366" spans="1:15" ht="15" hidden="1" customHeight="1" x14ac:dyDescent="0.35">
      <c r="A366" s="2" t="s">
        <v>177</v>
      </c>
      <c r="B366" s="2" t="s">
        <v>178</v>
      </c>
      <c r="C366" s="3">
        <v>12</v>
      </c>
      <c r="D366" s="2" t="s">
        <v>179</v>
      </c>
      <c r="E366" s="2" t="s">
        <v>2992</v>
      </c>
      <c r="F366" s="2" t="s">
        <v>2754</v>
      </c>
      <c r="G366" s="2"/>
      <c r="H366" s="2" t="s">
        <v>3537</v>
      </c>
      <c r="I366" s="2" t="s">
        <v>2994</v>
      </c>
      <c r="J366" s="2" t="s">
        <v>950</v>
      </c>
      <c r="K366" s="2" t="s">
        <v>2995</v>
      </c>
      <c r="L366" s="2" t="s">
        <v>200</v>
      </c>
      <c r="M366" s="2"/>
      <c r="N366" s="2" t="s">
        <v>201</v>
      </c>
      <c r="O366" s="4" t="s">
        <v>2996</v>
      </c>
    </row>
    <row r="367" spans="1:15" ht="15" hidden="1" customHeight="1" x14ac:dyDescent="0.35">
      <c r="A367" s="2" t="s">
        <v>177</v>
      </c>
      <c r="B367" s="2" t="s">
        <v>178</v>
      </c>
      <c r="C367" s="3">
        <v>12</v>
      </c>
      <c r="D367" s="2" t="s">
        <v>179</v>
      </c>
      <c r="E367" s="2" t="s">
        <v>2992</v>
      </c>
      <c r="F367" s="2" t="s">
        <v>2754</v>
      </c>
      <c r="G367" s="2" t="s">
        <v>3591</v>
      </c>
      <c r="H367" s="2" t="s">
        <v>2970</v>
      </c>
      <c r="I367" s="2" t="s">
        <v>2994</v>
      </c>
      <c r="J367" s="2" t="s">
        <v>2999</v>
      </c>
      <c r="K367" s="2" t="s">
        <v>2995</v>
      </c>
      <c r="L367" s="2" t="s">
        <v>200</v>
      </c>
      <c r="M367" s="2"/>
      <c r="N367" s="2" t="s">
        <v>201</v>
      </c>
      <c r="O367" s="4" t="s">
        <v>2996</v>
      </c>
    </row>
    <row r="368" spans="1:15" ht="15" hidden="1" customHeight="1" x14ac:dyDescent="0.35">
      <c r="A368" s="2" t="s">
        <v>177</v>
      </c>
      <c r="B368" s="2" t="s">
        <v>178</v>
      </c>
      <c r="C368" s="3">
        <v>12</v>
      </c>
      <c r="D368" s="2" t="s">
        <v>179</v>
      </c>
      <c r="E368" s="2" t="s">
        <v>2992</v>
      </c>
      <c r="F368" s="2" t="s">
        <v>2754</v>
      </c>
      <c r="G368" s="2" t="s">
        <v>3592</v>
      </c>
      <c r="H368" s="2" t="s">
        <v>2979</v>
      </c>
      <c r="I368" s="2" t="s">
        <v>2994</v>
      </c>
      <c r="J368" s="2" t="s">
        <v>2999</v>
      </c>
      <c r="K368" s="2" t="s">
        <v>2995</v>
      </c>
      <c r="L368" s="2" t="s">
        <v>200</v>
      </c>
      <c r="M368" s="2"/>
      <c r="N368" s="2" t="s">
        <v>201</v>
      </c>
      <c r="O368" s="4" t="s">
        <v>2996</v>
      </c>
    </row>
    <row r="369" spans="1:15" ht="15" hidden="1" customHeight="1" x14ac:dyDescent="0.35">
      <c r="A369" s="2" t="s">
        <v>177</v>
      </c>
      <c r="B369" s="2" t="s">
        <v>178</v>
      </c>
      <c r="C369" s="3">
        <v>12</v>
      </c>
      <c r="D369" s="2" t="s">
        <v>179</v>
      </c>
      <c r="E369" s="2" t="s">
        <v>3001</v>
      </c>
      <c r="F369" s="2" t="s">
        <v>2754</v>
      </c>
      <c r="G369" s="2"/>
      <c r="H369" s="2" t="s">
        <v>3593</v>
      </c>
      <c r="I369" s="2" t="s">
        <v>3003</v>
      </c>
      <c r="J369" s="2" t="s">
        <v>2308</v>
      </c>
      <c r="K369" s="2" t="s">
        <v>3004</v>
      </c>
      <c r="L369" s="2"/>
      <c r="M369" s="2"/>
      <c r="N369" s="2"/>
      <c r="O369" s="4" t="s">
        <v>3005</v>
      </c>
    </row>
    <row r="370" spans="1:15" ht="15" hidden="1" customHeight="1" x14ac:dyDescent="0.35">
      <c r="A370" s="2" t="s">
        <v>177</v>
      </c>
      <c r="B370" s="2" t="s">
        <v>178</v>
      </c>
      <c r="C370" s="3">
        <v>12</v>
      </c>
      <c r="D370" s="2" t="s">
        <v>179</v>
      </c>
      <c r="E370" s="2" t="s">
        <v>3016</v>
      </c>
      <c r="F370" s="2" t="s">
        <v>2754</v>
      </c>
      <c r="G370" s="2" t="s">
        <v>3594</v>
      </c>
      <c r="H370" s="2" t="s">
        <v>2979</v>
      </c>
      <c r="I370" s="2" t="s">
        <v>2689</v>
      </c>
      <c r="J370" s="2" t="s">
        <v>815</v>
      </c>
      <c r="K370" s="2" t="s">
        <v>3018</v>
      </c>
      <c r="L370" s="2"/>
      <c r="M370" s="2"/>
      <c r="N370" s="2"/>
      <c r="O370" s="4" t="s">
        <v>3019</v>
      </c>
    </row>
    <row r="371" spans="1:15" ht="15" hidden="1" customHeight="1" x14ac:dyDescent="0.35">
      <c r="A371" s="2" t="s">
        <v>177</v>
      </c>
      <c r="B371" s="2" t="s">
        <v>178</v>
      </c>
      <c r="C371" s="3">
        <v>12</v>
      </c>
      <c r="D371" s="2" t="s">
        <v>179</v>
      </c>
      <c r="E371" s="2" t="s">
        <v>3016</v>
      </c>
      <c r="F371" s="2" t="s">
        <v>2754</v>
      </c>
      <c r="G371" s="2"/>
      <c r="H371" s="2" t="s">
        <v>3593</v>
      </c>
      <c r="I371" s="2" t="s">
        <v>2689</v>
      </c>
      <c r="J371" s="2" t="s">
        <v>815</v>
      </c>
      <c r="K371" s="2" t="s">
        <v>3018</v>
      </c>
      <c r="L371" s="2"/>
      <c r="M371" s="2"/>
      <c r="N371" s="2"/>
      <c r="O371" s="4" t="s">
        <v>3019</v>
      </c>
    </row>
    <row r="372" spans="1:15" ht="15" hidden="1" customHeight="1" x14ac:dyDescent="0.35">
      <c r="A372" s="2" t="s">
        <v>177</v>
      </c>
      <c r="B372" s="2" t="s">
        <v>178</v>
      </c>
      <c r="C372" s="3">
        <v>12</v>
      </c>
      <c r="D372" s="2" t="s">
        <v>179</v>
      </c>
      <c r="E372" s="2" t="s">
        <v>3037</v>
      </c>
      <c r="F372" s="2" t="s">
        <v>2754</v>
      </c>
      <c r="G372" s="2"/>
      <c r="H372" s="2" t="s">
        <v>3595</v>
      </c>
      <c r="I372" s="2" t="s">
        <v>3039</v>
      </c>
      <c r="J372" s="2" t="s">
        <v>2400</v>
      </c>
      <c r="K372" s="2" t="s">
        <v>3040</v>
      </c>
      <c r="L372" s="2" t="s">
        <v>2987</v>
      </c>
      <c r="M372" s="2"/>
      <c r="N372" s="2" t="s">
        <v>34</v>
      </c>
      <c r="O372" s="4" t="s">
        <v>3041</v>
      </c>
    </row>
    <row r="373" spans="1:15" ht="15" hidden="1" customHeight="1" x14ac:dyDescent="0.35">
      <c r="A373" s="2" t="s">
        <v>177</v>
      </c>
      <c r="B373" s="2" t="s">
        <v>178</v>
      </c>
      <c r="C373" s="3">
        <v>12</v>
      </c>
      <c r="D373" s="2" t="s">
        <v>179</v>
      </c>
      <c r="E373" s="2" t="s">
        <v>3037</v>
      </c>
      <c r="F373" s="2" t="s">
        <v>2754</v>
      </c>
      <c r="G373" s="2" t="s">
        <v>3596</v>
      </c>
      <c r="H373" s="2" t="s">
        <v>2979</v>
      </c>
      <c r="I373" s="2" t="s">
        <v>3039</v>
      </c>
      <c r="J373" s="2" t="s">
        <v>3040</v>
      </c>
      <c r="K373" s="2" t="s">
        <v>3040</v>
      </c>
      <c r="L373" s="2" t="s">
        <v>2987</v>
      </c>
      <c r="M373" s="2"/>
      <c r="N373" s="2" t="s">
        <v>34</v>
      </c>
      <c r="O373" s="4" t="s">
        <v>3041</v>
      </c>
    </row>
    <row r="374" spans="1:15" ht="15" hidden="1" customHeight="1" x14ac:dyDescent="0.35">
      <c r="A374" s="2" t="s">
        <v>177</v>
      </c>
      <c r="B374" s="2" t="s">
        <v>178</v>
      </c>
      <c r="C374" s="3">
        <v>12</v>
      </c>
      <c r="D374" s="2" t="s">
        <v>179</v>
      </c>
      <c r="E374" s="2" t="s">
        <v>3054</v>
      </c>
      <c r="F374" s="2" t="s">
        <v>2754</v>
      </c>
      <c r="G374" s="2"/>
      <c r="H374" s="2" t="s">
        <v>3593</v>
      </c>
      <c r="I374" s="2" t="s">
        <v>3056</v>
      </c>
      <c r="J374" s="2" t="s">
        <v>678</v>
      </c>
      <c r="K374" s="2" t="s">
        <v>3057</v>
      </c>
      <c r="L374" s="2" t="s">
        <v>3058</v>
      </c>
      <c r="M374" s="2"/>
      <c r="N374" s="2" t="s">
        <v>201</v>
      </c>
      <c r="O374" s="4" t="s">
        <v>3059</v>
      </c>
    </row>
    <row r="375" spans="1:15" ht="15" hidden="1" customHeight="1" x14ac:dyDescent="0.35">
      <c r="A375" s="2" t="s">
        <v>177</v>
      </c>
      <c r="B375" s="2" t="s">
        <v>178</v>
      </c>
      <c r="C375" s="3">
        <v>12</v>
      </c>
      <c r="D375" s="2" t="s">
        <v>179</v>
      </c>
      <c r="E375" s="2" t="s">
        <v>3054</v>
      </c>
      <c r="F375" s="2" t="s">
        <v>2754</v>
      </c>
      <c r="G375" s="2" t="s">
        <v>3597</v>
      </c>
      <c r="H375" s="2" t="s">
        <v>2970</v>
      </c>
      <c r="I375" s="2" t="s">
        <v>3056</v>
      </c>
      <c r="J375" s="2" t="s">
        <v>3061</v>
      </c>
      <c r="K375" s="2" t="s">
        <v>3057</v>
      </c>
      <c r="L375" s="2" t="s">
        <v>3058</v>
      </c>
      <c r="M375" s="2"/>
      <c r="N375" s="2" t="s">
        <v>201</v>
      </c>
      <c r="O375" s="4" t="s">
        <v>3059</v>
      </c>
    </row>
    <row r="376" spans="1:15" ht="15" hidden="1" customHeight="1" x14ac:dyDescent="0.35">
      <c r="A376" s="2" t="s">
        <v>177</v>
      </c>
      <c r="B376" s="2" t="s">
        <v>178</v>
      </c>
      <c r="C376" s="3">
        <v>12</v>
      </c>
      <c r="D376" s="2" t="s">
        <v>179</v>
      </c>
      <c r="E376" s="2" t="s">
        <v>3054</v>
      </c>
      <c r="F376" s="2" t="s">
        <v>2754</v>
      </c>
      <c r="G376" s="2" t="s">
        <v>3598</v>
      </c>
      <c r="H376" s="2" t="s">
        <v>2979</v>
      </c>
      <c r="I376" s="2" t="s">
        <v>3056</v>
      </c>
      <c r="J376" s="2" t="s">
        <v>3057</v>
      </c>
      <c r="K376" s="2" t="s">
        <v>3057</v>
      </c>
      <c r="L376" s="2" t="s">
        <v>3058</v>
      </c>
      <c r="M376" s="2"/>
      <c r="N376" s="2" t="s">
        <v>201</v>
      </c>
      <c r="O376" s="4" t="s">
        <v>3059</v>
      </c>
    </row>
    <row r="377" spans="1:15" ht="15" hidden="1" customHeight="1" x14ac:dyDescent="0.35">
      <c r="A377" s="2" t="s">
        <v>177</v>
      </c>
      <c r="B377" s="2" t="s">
        <v>178</v>
      </c>
      <c r="C377" s="3">
        <v>12</v>
      </c>
      <c r="D377" s="2" t="s">
        <v>179</v>
      </c>
      <c r="E377" s="2" t="s">
        <v>3054</v>
      </c>
      <c r="F377" s="2" t="s">
        <v>2754</v>
      </c>
      <c r="G377" s="2" t="s">
        <v>3599</v>
      </c>
      <c r="H377" s="2" t="s">
        <v>2979</v>
      </c>
      <c r="I377" s="2" t="s">
        <v>3056</v>
      </c>
      <c r="J377" s="2" t="s">
        <v>3057</v>
      </c>
      <c r="K377" s="2" t="s">
        <v>3057</v>
      </c>
      <c r="L377" s="2" t="s">
        <v>3058</v>
      </c>
      <c r="M377" s="2"/>
      <c r="N377" s="2" t="s">
        <v>201</v>
      </c>
      <c r="O377" s="4" t="s">
        <v>3059</v>
      </c>
    </row>
    <row r="378" spans="1:15" ht="15" hidden="1" customHeight="1" x14ac:dyDescent="0.35">
      <c r="A378" s="2" t="s">
        <v>177</v>
      </c>
      <c r="B378" s="2" t="s">
        <v>178</v>
      </c>
      <c r="C378" s="3">
        <v>12</v>
      </c>
      <c r="D378" s="2" t="s">
        <v>179</v>
      </c>
      <c r="E378" s="2" t="s">
        <v>3076</v>
      </c>
      <c r="F378" s="2" t="s">
        <v>2754</v>
      </c>
      <c r="G378" s="2"/>
      <c r="H378" s="2" t="s">
        <v>3593</v>
      </c>
      <c r="I378" s="2" t="s">
        <v>3078</v>
      </c>
      <c r="J378" s="2" t="s">
        <v>2504</v>
      </c>
      <c r="K378" s="2" t="s">
        <v>3079</v>
      </c>
      <c r="L378" s="2" t="s">
        <v>2987</v>
      </c>
      <c r="M378" s="2"/>
      <c r="N378" s="2" t="s">
        <v>34</v>
      </c>
      <c r="O378" s="4" t="s">
        <v>3080</v>
      </c>
    </row>
    <row r="379" spans="1:15" ht="15" hidden="1" customHeight="1" x14ac:dyDescent="0.35">
      <c r="A379" s="2" t="s">
        <v>177</v>
      </c>
      <c r="B379" s="2" t="s">
        <v>178</v>
      </c>
      <c r="C379" s="3">
        <v>12</v>
      </c>
      <c r="D379" s="2" t="s">
        <v>179</v>
      </c>
      <c r="E379" s="2" t="s">
        <v>3083</v>
      </c>
      <c r="F379" s="2" t="s">
        <v>2754</v>
      </c>
      <c r="G379" s="2" t="s">
        <v>3600</v>
      </c>
      <c r="H379" s="2" t="s">
        <v>2979</v>
      </c>
      <c r="I379" s="2" t="s">
        <v>3084</v>
      </c>
      <c r="J379" s="2" t="s">
        <v>3268</v>
      </c>
      <c r="K379" s="2" t="s">
        <v>3086</v>
      </c>
      <c r="L379" s="2" t="s">
        <v>136</v>
      </c>
      <c r="M379" s="2"/>
      <c r="N379" s="2" t="s">
        <v>34</v>
      </c>
      <c r="O379" s="4" t="s">
        <v>3087</v>
      </c>
    </row>
    <row r="380" spans="1:15" ht="15" hidden="1" customHeight="1" x14ac:dyDescent="0.35">
      <c r="A380" s="2" t="s">
        <v>177</v>
      </c>
      <c r="B380" s="2" t="s">
        <v>178</v>
      </c>
      <c r="C380" s="3">
        <v>12</v>
      </c>
      <c r="D380" s="2" t="s">
        <v>179</v>
      </c>
      <c r="E380" s="2" t="s">
        <v>3083</v>
      </c>
      <c r="F380" s="2" t="s">
        <v>2754</v>
      </c>
      <c r="G380" s="2" t="s">
        <v>3597</v>
      </c>
      <c r="H380" s="2" t="s">
        <v>2970</v>
      </c>
      <c r="I380" s="2" t="s">
        <v>3084</v>
      </c>
      <c r="J380" s="2" t="s">
        <v>3268</v>
      </c>
      <c r="K380" s="2" t="s">
        <v>3086</v>
      </c>
      <c r="L380" s="2" t="s">
        <v>136</v>
      </c>
      <c r="M380" s="2"/>
      <c r="N380" s="2" t="s">
        <v>34</v>
      </c>
      <c r="O380" s="4" t="s">
        <v>3087</v>
      </c>
    </row>
    <row r="381" spans="1:15" ht="15" hidden="1" customHeight="1" x14ac:dyDescent="0.35">
      <c r="A381" s="2" t="s">
        <v>177</v>
      </c>
      <c r="B381" s="2" t="s">
        <v>178</v>
      </c>
      <c r="C381" s="3">
        <v>12</v>
      </c>
      <c r="D381" s="2" t="s">
        <v>179</v>
      </c>
      <c r="E381" s="2" t="s">
        <v>3093</v>
      </c>
      <c r="F381" s="2" t="s">
        <v>2754</v>
      </c>
      <c r="G381" s="2" t="s">
        <v>3597</v>
      </c>
      <c r="H381" s="2" t="s">
        <v>2970</v>
      </c>
      <c r="I381" s="2" t="s">
        <v>3094</v>
      </c>
      <c r="J381" s="2" t="s">
        <v>3097</v>
      </c>
      <c r="K381" s="2" t="s">
        <v>3095</v>
      </c>
      <c r="L381" s="2" t="s">
        <v>50</v>
      </c>
      <c r="M381" s="2"/>
      <c r="N381" s="2" t="s">
        <v>34</v>
      </c>
      <c r="O381" s="4" t="s">
        <v>3096</v>
      </c>
    </row>
    <row r="382" spans="1:15" ht="15" hidden="1" customHeight="1" x14ac:dyDescent="0.35">
      <c r="A382" s="2" t="s">
        <v>191</v>
      </c>
      <c r="B382" s="2" t="s">
        <v>192</v>
      </c>
      <c r="C382" s="3">
        <v>13</v>
      </c>
      <c r="D382" s="2" t="s">
        <v>193</v>
      </c>
      <c r="E382" s="2" t="s">
        <v>2969</v>
      </c>
      <c r="F382" s="2" t="s">
        <v>2754</v>
      </c>
      <c r="G382" s="2" t="s">
        <v>3601</v>
      </c>
      <c r="H382" s="2" t="s">
        <v>2979</v>
      </c>
      <c r="I382" s="2" t="s">
        <v>2971</v>
      </c>
      <c r="J382" s="2" t="s">
        <v>2975</v>
      </c>
      <c r="K382" s="2" t="s">
        <v>2972</v>
      </c>
      <c r="L382" s="2" t="s">
        <v>95</v>
      </c>
      <c r="M382" s="2"/>
      <c r="N382" s="2" t="s">
        <v>34</v>
      </c>
      <c r="O382" s="4" t="s">
        <v>2973</v>
      </c>
    </row>
    <row r="383" spans="1:15" ht="15" hidden="1" customHeight="1" x14ac:dyDescent="0.35">
      <c r="A383" s="2" t="s">
        <v>191</v>
      </c>
      <c r="B383" s="2" t="s">
        <v>192</v>
      </c>
      <c r="C383" s="3">
        <v>13</v>
      </c>
      <c r="D383" s="2" t="s">
        <v>193</v>
      </c>
      <c r="E383" s="2" t="s">
        <v>2969</v>
      </c>
      <c r="F383" s="2" t="s">
        <v>2754</v>
      </c>
      <c r="G383" s="2" t="s">
        <v>3602</v>
      </c>
      <c r="H383" s="2" t="s">
        <v>2979</v>
      </c>
      <c r="I383" s="2" t="s">
        <v>2971</v>
      </c>
      <c r="J383" s="2" t="s">
        <v>2975</v>
      </c>
      <c r="K383" s="2" t="s">
        <v>2972</v>
      </c>
      <c r="L383" s="2" t="s">
        <v>95</v>
      </c>
      <c r="M383" s="2"/>
      <c r="N383" s="2" t="s">
        <v>34</v>
      </c>
      <c r="O383" s="4" t="s">
        <v>2973</v>
      </c>
    </row>
    <row r="384" spans="1:15" ht="15" hidden="1" customHeight="1" x14ac:dyDescent="0.35">
      <c r="A384" s="2" t="s">
        <v>191</v>
      </c>
      <c r="B384" s="2" t="s">
        <v>192</v>
      </c>
      <c r="C384" s="3">
        <v>13</v>
      </c>
      <c r="D384" s="2" t="s">
        <v>193</v>
      </c>
      <c r="E384" s="2" t="s">
        <v>3603</v>
      </c>
      <c r="F384" s="2" t="s">
        <v>3443</v>
      </c>
      <c r="G384" s="2" t="s">
        <v>3604</v>
      </c>
      <c r="H384" s="2" t="s">
        <v>2979</v>
      </c>
      <c r="I384" s="2" t="s">
        <v>3605</v>
      </c>
      <c r="J384" s="2" t="s">
        <v>3138</v>
      </c>
      <c r="K384" s="2" t="s">
        <v>3606</v>
      </c>
      <c r="L384" s="2" t="s">
        <v>3607</v>
      </c>
      <c r="M384" s="2"/>
      <c r="N384" s="2" t="s">
        <v>243</v>
      </c>
      <c r="O384" s="4" t="s">
        <v>3608</v>
      </c>
    </row>
    <row r="385" spans="1:15" ht="15" hidden="1" customHeight="1" x14ac:dyDescent="0.35">
      <c r="A385" s="2" t="s">
        <v>191</v>
      </c>
      <c r="B385" s="2" t="s">
        <v>192</v>
      </c>
      <c r="C385" s="3">
        <v>13</v>
      </c>
      <c r="D385" s="2" t="s">
        <v>193</v>
      </c>
      <c r="E385" s="2" t="s">
        <v>3603</v>
      </c>
      <c r="F385" s="2" t="s">
        <v>3443</v>
      </c>
      <c r="G385" s="2" t="s">
        <v>3609</v>
      </c>
      <c r="H385" s="2" t="s">
        <v>2979</v>
      </c>
      <c r="I385" s="2" t="s">
        <v>3605</v>
      </c>
      <c r="J385" s="2" t="s">
        <v>3138</v>
      </c>
      <c r="K385" s="2" t="s">
        <v>3606</v>
      </c>
      <c r="L385" s="2" t="s">
        <v>3607</v>
      </c>
      <c r="M385" s="2"/>
      <c r="N385" s="2" t="s">
        <v>243</v>
      </c>
      <c r="O385" s="4" t="s">
        <v>3608</v>
      </c>
    </row>
    <row r="386" spans="1:15" ht="15" hidden="1" customHeight="1" x14ac:dyDescent="0.35">
      <c r="A386" s="2" t="s">
        <v>191</v>
      </c>
      <c r="B386" s="2" t="s">
        <v>192</v>
      </c>
      <c r="C386" s="3">
        <v>13</v>
      </c>
      <c r="D386" s="2" t="s">
        <v>193</v>
      </c>
      <c r="E386" s="2" t="s">
        <v>3192</v>
      </c>
      <c r="F386" s="2" t="s">
        <v>3124</v>
      </c>
      <c r="G386" s="2" t="s">
        <v>3610</v>
      </c>
      <c r="H386" s="2" t="s">
        <v>2979</v>
      </c>
      <c r="I386" s="2" t="s">
        <v>3186</v>
      </c>
      <c r="J386" s="2" t="s">
        <v>3193</v>
      </c>
      <c r="K386" s="2" t="s">
        <v>3188</v>
      </c>
      <c r="L386" s="2" t="s">
        <v>3119</v>
      </c>
      <c r="M386" s="2"/>
      <c r="N386" s="2" t="s">
        <v>3120</v>
      </c>
      <c r="O386" s="4" t="s">
        <v>3189</v>
      </c>
    </row>
    <row r="387" spans="1:15" ht="15" hidden="1" customHeight="1" x14ac:dyDescent="0.35">
      <c r="A387" s="2" t="s">
        <v>191</v>
      </c>
      <c r="B387" s="2" t="s">
        <v>192</v>
      </c>
      <c r="C387" s="3">
        <v>13</v>
      </c>
      <c r="D387" s="2" t="s">
        <v>193</v>
      </c>
      <c r="E387" s="2" t="s">
        <v>3183</v>
      </c>
      <c r="F387" s="2" t="s">
        <v>3184</v>
      </c>
      <c r="G387" s="2" t="s">
        <v>3610</v>
      </c>
      <c r="H387" s="2" t="s">
        <v>2979</v>
      </c>
      <c r="I387" s="2" t="s">
        <v>3186</v>
      </c>
      <c r="J387" s="2" t="s">
        <v>3191</v>
      </c>
      <c r="K387" s="2" t="s">
        <v>3188</v>
      </c>
      <c r="L387" s="2" t="s">
        <v>3119</v>
      </c>
      <c r="M387" s="2"/>
      <c r="N387" s="2" t="s">
        <v>3120</v>
      </c>
      <c r="O387" s="4" t="s">
        <v>3189</v>
      </c>
    </row>
    <row r="388" spans="1:15" ht="15" hidden="1" customHeight="1" x14ac:dyDescent="0.35">
      <c r="A388" s="2" t="s">
        <v>191</v>
      </c>
      <c r="B388" s="2" t="s">
        <v>192</v>
      </c>
      <c r="C388" s="3">
        <v>13</v>
      </c>
      <c r="D388" s="2" t="s">
        <v>193</v>
      </c>
      <c r="E388" s="2" t="s">
        <v>2992</v>
      </c>
      <c r="F388" s="2" t="s">
        <v>2754</v>
      </c>
      <c r="G388" s="2"/>
      <c r="H388" s="2" t="s">
        <v>3537</v>
      </c>
      <c r="I388" s="2" t="s">
        <v>2994</v>
      </c>
      <c r="J388" s="2" t="s">
        <v>950</v>
      </c>
      <c r="K388" s="2" t="s">
        <v>2995</v>
      </c>
      <c r="L388" s="2" t="s">
        <v>200</v>
      </c>
      <c r="M388" s="2"/>
      <c r="N388" s="2" t="s">
        <v>201</v>
      </c>
      <c r="O388" s="4" t="s">
        <v>2996</v>
      </c>
    </row>
    <row r="389" spans="1:15" ht="15" hidden="1" customHeight="1" x14ac:dyDescent="0.35">
      <c r="A389" s="2" t="s">
        <v>191</v>
      </c>
      <c r="B389" s="2" t="s">
        <v>192</v>
      </c>
      <c r="C389" s="3">
        <v>13</v>
      </c>
      <c r="D389" s="2" t="s">
        <v>193</v>
      </c>
      <c r="E389" s="2" t="s">
        <v>2992</v>
      </c>
      <c r="F389" s="2" t="s">
        <v>2754</v>
      </c>
      <c r="G389" s="2" t="s">
        <v>3611</v>
      </c>
      <c r="H389" s="2" t="s">
        <v>2979</v>
      </c>
      <c r="I389" s="2" t="s">
        <v>2994</v>
      </c>
      <c r="J389" s="2" t="s">
        <v>2995</v>
      </c>
      <c r="K389" s="2" t="s">
        <v>2995</v>
      </c>
      <c r="L389" s="2" t="s">
        <v>200</v>
      </c>
      <c r="M389" s="2"/>
      <c r="N389" s="2" t="s">
        <v>201</v>
      </c>
      <c r="O389" s="4" t="s">
        <v>2996</v>
      </c>
    </row>
    <row r="390" spans="1:15" ht="15" hidden="1" customHeight="1" x14ac:dyDescent="0.35">
      <c r="A390" s="2" t="s">
        <v>191</v>
      </c>
      <c r="B390" s="2" t="s">
        <v>192</v>
      </c>
      <c r="C390" s="3">
        <v>13</v>
      </c>
      <c r="D390" s="2" t="s">
        <v>193</v>
      </c>
      <c r="E390" s="2" t="s">
        <v>3209</v>
      </c>
      <c r="F390" s="2" t="s">
        <v>3210</v>
      </c>
      <c r="G390" s="2" t="s">
        <v>3612</v>
      </c>
      <c r="H390" s="2" t="s">
        <v>2979</v>
      </c>
      <c r="I390" s="2" t="s">
        <v>3211</v>
      </c>
      <c r="J390" s="2" t="s">
        <v>3211</v>
      </c>
      <c r="K390" s="2" t="s">
        <v>3212</v>
      </c>
      <c r="L390" s="2" t="s">
        <v>3058</v>
      </c>
      <c r="M390" s="2"/>
      <c r="N390" s="2" t="s">
        <v>201</v>
      </c>
      <c r="O390" s="4" t="s">
        <v>3213</v>
      </c>
    </row>
    <row r="391" spans="1:15" ht="15" hidden="1" customHeight="1" x14ac:dyDescent="0.35">
      <c r="A391" s="2" t="s">
        <v>191</v>
      </c>
      <c r="B391" s="2" t="s">
        <v>192</v>
      </c>
      <c r="C391" s="3">
        <v>13</v>
      </c>
      <c r="D391" s="2" t="s">
        <v>193</v>
      </c>
      <c r="E391" s="2" t="s">
        <v>3209</v>
      </c>
      <c r="F391" s="2" t="s">
        <v>3210</v>
      </c>
      <c r="G391" s="2"/>
      <c r="H391" s="2" t="s">
        <v>3301</v>
      </c>
      <c r="I391" s="2" t="s">
        <v>3211</v>
      </c>
      <c r="J391" s="2" t="s">
        <v>1961</v>
      </c>
      <c r="K391" s="2" t="s">
        <v>3212</v>
      </c>
      <c r="L391" s="2" t="s">
        <v>3058</v>
      </c>
      <c r="M391" s="2"/>
      <c r="N391" s="2" t="s">
        <v>201</v>
      </c>
      <c r="O391" s="4" t="s">
        <v>3213</v>
      </c>
    </row>
    <row r="392" spans="1:15" ht="15" hidden="1" customHeight="1" x14ac:dyDescent="0.35">
      <c r="A392" s="2" t="s">
        <v>191</v>
      </c>
      <c r="B392" s="2" t="s">
        <v>192</v>
      </c>
      <c r="C392" s="3">
        <v>13</v>
      </c>
      <c r="D392" s="2" t="s">
        <v>193</v>
      </c>
      <c r="E392" s="2" t="s">
        <v>3209</v>
      </c>
      <c r="F392" s="2" t="s">
        <v>3210</v>
      </c>
      <c r="G392" s="2" t="s">
        <v>3613</v>
      </c>
      <c r="H392" s="2" t="s">
        <v>609</v>
      </c>
      <c r="I392" s="2" t="s">
        <v>3211</v>
      </c>
      <c r="J392" s="2" t="s">
        <v>3614</v>
      </c>
      <c r="K392" s="2" t="s">
        <v>3212</v>
      </c>
      <c r="L392" s="2" t="s">
        <v>3058</v>
      </c>
      <c r="M392" s="2"/>
      <c r="N392" s="2" t="s">
        <v>201</v>
      </c>
      <c r="O392" s="4" t="s">
        <v>3213</v>
      </c>
    </row>
    <row r="393" spans="1:15" ht="15" hidden="1" customHeight="1" x14ac:dyDescent="0.35">
      <c r="A393" s="2" t="s">
        <v>191</v>
      </c>
      <c r="B393" s="2" t="s">
        <v>192</v>
      </c>
      <c r="C393" s="3">
        <v>13</v>
      </c>
      <c r="D393" s="2" t="s">
        <v>193</v>
      </c>
      <c r="E393" s="2" t="s">
        <v>3016</v>
      </c>
      <c r="F393" s="2" t="s">
        <v>2754</v>
      </c>
      <c r="G393" s="2" t="s">
        <v>3615</v>
      </c>
      <c r="H393" s="2" t="s">
        <v>2979</v>
      </c>
      <c r="I393" s="2" t="s">
        <v>2689</v>
      </c>
      <c r="J393" s="2" t="s">
        <v>815</v>
      </c>
      <c r="K393" s="2" t="s">
        <v>3018</v>
      </c>
      <c r="L393" s="2"/>
      <c r="M393" s="2"/>
      <c r="N393" s="2"/>
      <c r="O393" s="4" t="s">
        <v>3019</v>
      </c>
    </row>
    <row r="394" spans="1:15" ht="15" hidden="1" customHeight="1" x14ac:dyDescent="0.35">
      <c r="A394" s="2" t="s">
        <v>191</v>
      </c>
      <c r="B394" s="2" t="s">
        <v>192</v>
      </c>
      <c r="C394" s="3">
        <v>13</v>
      </c>
      <c r="D394" s="2" t="s">
        <v>193</v>
      </c>
      <c r="E394" s="2" t="s">
        <v>3016</v>
      </c>
      <c r="F394" s="2" t="s">
        <v>2754</v>
      </c>
      <c r="G394" s="2" t="s">
        <v>3594</v>
      </c>
      <c r="H394" s="2" t="s">
        <v>2979</v>
      </c>
      <c r="I394" s="2" t="s">
        <v>2689</v>
      </c>
      <c r="J394" s="2" t="s">
        <v>815</v>
      </c>
      <c r="K394" s="2" t="s">
        <v>3018</v>
      </c>
      <c r="L394" s="2"/>
      <c r="M394" s="2"/>
      <c r="N394" s="2"/>
      <c r="O394" s="4" t="s">
        <v>3019</v>
      </c>
    </row>
    <row r="395" spans="1:15" ht="15" hidden="1" customHeight="1" x14ac:dyDescent="0.35">
      <c r="A395" s="2" t="s">
        <v>191</v>
      </c>
      <c r="B395" s="2" t="s">
        <v>192</v>
      </c>
      <c r="C395" s="3">
        <v>13</v>
      </c>
      <c r="D395" s="2" t="s">
        <v>193</v>
      </c>
      <c r="E395" s="2" t="s">
        <v>3479</v>
      </c>
      <c r="F395" s="2" t="s">
        <v>3285</v>
      </c>
      <c r="G395" s="2" t="s">
        <v>3616</v>
      </c>
      <c r="H395" s="2" t="s">
        <v>609</v>
      </c>
      <c r="I395" s="2" t="s">
        <v>3481</v>
      </c>
      <c r="J395" s="2" t="s">
        <v>3481</v>
      </c>
      <c r="K395" s="2" t="s">
        <v>3482</v>
      </c>
      <c r="L395" s="2" t="s">
        <v>3483</v>
      </c>
      <c r="M395" s="2"/>
      <c r="N395" s="2" t="s">
        <v>3484</v>
      </c>
      <c r="O395" s="4" t="s">
        <v>3485</v>
      </c>
    </row>
    <row r="396" spans="1:15" ht="15" hidden="1" customHeight="1" x14ac:dyDescent="0.35">
      <c r="A396" s="2" t="s">
        <v>191</v>
      </c>
      <c r="B396" s="2" t="s">
        <v>192</v>
      </c>
      <c r="C396" s="3">
        <v>13</v>
      </c>
      <c r="D396" s="2" t="s">
        <v>193</v>
      </c>
      <c r="E396" s="2" t="s">
        <v>3054</v>
      </c>
      <c r="F396" s="2" t="s">
        <v>2754</v>
      </c>
      <c r="G396" s="2" t="s">
        <v>3617</v>
      </c>
      <c r="H396" s="2" t="s">
        <v>2979</v>
      </c>
      <c r="I396" s="2" t="s">
        <v>3056</v>
      </c>
      <c r="J396" s="2" t="s">
        <v>3057</v>
      </c>
      <c r="K396" s="2" t="s">
        <v>3057</v>
      </c>
      <c r="L396" s="2" t="s">
        <v>3058</v>
      </c>
      <c r="M396" s="2"/>
      <c r="N396" s="2" t="s">
        <v>201</v>
      </c>
      <c r="O396" s="4" t="s">
        <v>3059</v>
      </c>
    </row>
    <row r="397" spans="1:15" ht="15" hidden="1" customHeight="1" x14ac:dyDescent="0.35">
      <c r="A397" s="2" t="s">
        <v>191</v>
      </c>
      <c r="B397" s="2" t="s">
        <v>192</v>
      </c>
      <c r="C397" s="3">
        <v>13</v>
      </c>
      <c r="D397" s="2" t="s">
        <v>193</v>
      </c>
      <c r="E397" s="2" t="s">
        <v>3076</v>
      </c>
      <c r="F397" s="2" t="s">
        <v>2754</v>
      </c>
      <c r="G397" s="2" t="s">
        <v>3523</v>
      </c>
      <c r="H397" s="2" t="s">
        <v>2979</v>
      </c>
      <c r="I397" s="2" t="s">
        <v>3078</v>
      </c>
      <c r="J397" s="2" t="s">
        <v>3079</v>
      </c>
      <c r="K397" s="2" t="s">
        <v>3079</v>
      </c>
      <c r="L397" s="2" t="s">
        <v>2987</v>
      </c>
      <c r="M397" s="2"/>
      <c r="N397" s="2" t="s">
        <v>34</v>
      </c>
      <c r="O397" s="4" t="s">
        <v>3080</v>
      </c>
    </row>
    <row r="398" spans="1:15" ht="15" hidden="1" customHeight="1" x14ac:dyDescent="0.35">
      <c r="A398" s="2" t="s">
        <v>191</v>
      </c>
      <c r="B398" s="2" t="s">
        <v>192</v>
      </c>
      <c r="C398" s="3">
        <v>13</v>
      </c>
      <c r="D398" s="2" t="s">
        <v>193</v>
      </c>
      <c r="E398" s="2" t="s">
        <v>3076</v>
      </c>
      <c r="F398" s="2" t="s">
        <v>2754</v>
      </c>
      <c r="G398" s="2" t="s">
        <v>3618</v>
      </c>
      <c r="H398" s="2" t="s">
        <v>2979</v>
      </c>
      <c r="I398" s="2" t="s">
        <v>3078</v>
      </c>
      <c r="J398" s="2" t="s">
        <v>3079</v>
      </c>
      <c r="K398" s="2" t="s">
        <v>3079</v>
      </c>
      <c r="L398" s="2" t="s">
        <v>2987</v>
      </c>
      <c r="M398" s="2"/>
      <c r="N398" s="2" t="s">
        <v>34</v>
      </c>
      <c r="O398" s="4" t="s">
        <v>3080</v>
      </c>
    </row>
    <row r="399" spans="1:15" ht="15" hidden="1" customHeight="1" x14ac:dyDescent="0.35">
      <c r="A399" s="2" t="s">
        <v>191</v>
      </c>
      <c r="B399" s="2" t="s">
        <v>192</v>
      </c>
      <c r="C399" s="3">
        <v>13</v>
      </c>
      <c r="D399" s="2" t="s">
        <v>193</v>
      </c>
      <c r="E399" s="2" t="s">
        <v>3076</v>
      </c>
      <c r="F399" s="2" t="s">
        <v>2754</v>
      </c>
      <c r="G399" s="2" t="s">
        <v>3619</v>
      </c>
      <c r="H399" s="2" t="s">
        <v>2979</v>
      </c>
      <c r="I399" s="2" t="s">
        <v>3078</v>
      </c>
      <c r="J399" s="2" t="s">
        <v>3265</v>
      </c>
      <c r="K399" s="2" t="s">
        <v>3079</v>
      </c>
      <c r="L399" s="2" t="s">
        <v>2987</v>
      </c>
      <c r="M399" s="2"/>
      <c r="N399" s="2" t="s">
        <v>34</v>
      </c>
      <c r="O399" s="4" t="s">
        <v>3080</v>
      </c>
    </row>
    <row r="400" spans="1:15" ht="15" customHeight="1" x14ac:dyDescent="0.35">
      <c r="A400" s="2" t="s">
        <v>191</v>
      </c>
      <c r="B400" s="2" t="s">
        <v>192</v>
      </c>
      <c r="C400" s="3">
        <v>13</v>
      </c>
      <c r="D400" s="2" t="s">
        <v>193</v>
      </c>
      <c r="E400" s="2" t="s">
        <v>3083</v>
      </c>
      <c r="F400" s="2" t="s">
        <v>2754</v>
      </c>
      <c r="G400" s="2"/>
      <c r="H400" s="2" t="s">
        <v>19689</v>
      </c>
      <c r="I400" s="2" t="s">
        <v>3084</v>
      </c>
      <c r="J400" s="2" t="s">
        <v>3085</v>
      </c>
      <c r="K400" s="2" t="s">
        <v>3086</v>
      </c>
      <c r="L400" s="2" t="s">
        <v>136</v>
      </c>
      <c r="M400" s="2"/>
      <c r="N400" s="2" t="s">
        <v>34</v>
      </c>
      <c r="O400" s="4" t="s">
        <v>3087</v>
      </c>
    </row>
    <row r="401" spans="1:15" ht="15" customHeight="1" x14ac:dyDescent="0.35">
      <c r="A401" s="2" t="s">
        <v>191</v>
      </c>
      <c r="B401" s="2" t="s">
        <v>192</v>
      </c>
      <c r="C401" s="3">
        <v>13</v>
      </c>
      <c r="D401" s="2" t="s">
        <v>193</v>
      </c>
      <c r="E401" s="2" t="s">
        <v>3093</v>
      </c>
      <c r="F401" s="2" t="s">
        <v>2754</v>
      </c>
      <c r="G401" s="2"/>
      <c r="H401" s="2" t="s">
        <v>19689</v>
      </c>
      <c r="I401" s="2" t="s">
        <v>3094</v>
      </c>
      <c r="J401" s="2" t="s">
        <v>1870</v>
      </c>
      <c r="K401" s="2" t="s">
        <v>3095</v>
      </c>
      <c r="L401" s="2" t="s">
        <v>50</v>
      </c>
      <c r="M401" s="2"/>
      <c r="N401" s="2" t="s">
        <v>34</v>
      </c>
      <c r="O401" s="4" t="s">
        <v>3096</v>
      </c>
    </row>
    <row r="402" spans="1:15" ht="15" hidden="1" customHeight="1" x14ac:dyDescent="0.35">
      <c r="A402" s="2" t="s">
        <v>191</v>
      </c>
      <c r="B402" s="2" t="s">
        <v>192</v>
      </c>
      <c r="C402" s="3">
        <v>13</v>
      </c>
      <c r="D402" s="2" t="s">
        <v>193</v>
      </c>
      <c r="E402" s="2" t="s">
        <v>3093</v>
      </c>
      <c r="F402" s="2" t="s">
        <v>2754</v>
      </c>
      <c r="G402" s="2" t="s">
        <v>2794</v>
      </c>
      <c r="H402" s="2" t="s">
        <v>2970</v>
      </c>
      <c r="I402" s="2" t="s">
        <v>3094</v>
      </c>
      <c r="J402" s="2" t="s">
        <v>3095</v>
      </c>
      <c r="K402" s="2" t="s">
        <v>3095</v>
      </c>
      <c r="L402" s="2" t="s">
        <v>50</v>
      </c>
      <c r="M402" s="2"/>
      <c r="N402" s="2" t="s">
        <v>34</v>
      </c>
      <c r="O402" s="4" t="s">
        <v>3096</v>
      </c>
    </row>
    <row r="403" spans="1:15" ht="15" hidden="1" customHeight="1" x14ac:dyDescent="0.35">
      <c r="A403" s="2" t="s">
        <v>191</v>
      </c>
      <c r="B403" s="2" t="s">
        <v>192</v>
      </c>
      <c r="C403" s="3">
        <v>13</v>
      </c>
      <c r="D403" s="2" t="s">
        <v>193</v>
      </c>
      <c r="E403" s="2" t="s">
        <v>3099</v>
      </c>
      <c r="F403" s="2" t="s">
        <v>2754</v>
      </c>
      <c r="G403" s="2" t="s">
        <v>3620</v>
      </c>
      <c r="H403" s="2" t="s">
        <v>2979</v>
      </c>
      <c r="I403" s="2" t="s">
        <v>3101</v>
      </c>
      <c r="J403" s="2" t="s">
        <v>3101</v>
      </c>
      <c r="K403" s="2" t="s">
        <v>3102</v>
      </c>
      <c r="L403" s="2" t="s">
        <v>50</v>
      </c>
      <c r="M403" s="2"/>
      <c r="N403" s="2" t="s">
        <v>34</v>
      </c>
      <c r="O403" s="4" t="s">
        <v>3103</v>
      </c>
    </row>
    <row r="404" spans="1:15" ht="15" hidden="1" customHeight="1" x14ac:dyDescent="0.35">
      <c r="A404" s="2" t="s">
        <v>191</v>
      </c>
      <c r="B404" s="2" t="s">
        <v>192</v>
      </c>
      <c r="C404" s="3">
        <v>13</v>
      </c>
      <c r="D404" s="2" t="s">
        <v>193</v>
      </c>
      <c r="E404" s="2" t="s">
        <v>3278</v>
      </c>
      <c r="F404" s="2" t="s">
        <v>2754</v>
      </c>
      <c r="G404" s="2" t="s">
        <v>3621</v>
      </c>
      <c r="H404" s="2" t="s">
        <v>2979</v>
      </c>
      <c r="I404" s="2" t="s">
        <v>3280</v>
      </c>
      <c r="J404" s="2" t="s">
        <v>3280</v>
      </c>
      <c r="K404" s="2" t="s">
        <v>3282</v>
      </c>
      <c r="L404" s="2" t="s">
        <v>136</v>
      </c>
      <c r="M404" s="2"/>
      <c r="N404" s="2" t="s">
        <v>34</v>
      </c>
      <c r="O404" s="4" t="s">
        <v>3283</v>
      </c>
    </row>
    <row r="405" spans="1:15" ht="15" hidden="1" customHeight="1" x14ac:dyDescent="0.35">
      <c r="A405" s="2" t="s">
        <v>207</v>
      </c>
      <c r="B405" s="2" t="s">
        <v>208</v>
      </c>
      <c r="C405" s="3">
        <v>14</v>
      </c>
      <c r="D405" s="2" t="s">
        <v>209</v>
      </c>
      <c r="E405" s="2" t="s">
        <v>2969</v>
      </c>
      <c r="F405" s="2" t="s">
        <v>2754</v>
      </c>
      <c r="G405" s="2" t="s">
        <v>3622</v>
      </c>
      <c r="H405" s="2" t="s">
        <v>2979</v>
      </c>
      <c r="I405" s="2" t="s">
        <v>2971</v>
      </c>
      <c r="J405" s="2" t="s">
        <v>2975</v>
      </c>
      <c r="K405" s="2" t="s">
        <v>2972</v>
      </c>
      <c r="L405" s="2" t="s">
        <v>95</v>
      </c>
      <c r="M405" s="2"/>
      <c r="N405" s="2" t="s">
        <v>34</v>
      </c>
      <c r="O405" s="4" t="s">
        <v>2973</v>
      </c>
    </row>
    <row r="406" spans="1:15" ht="15" hidden="1" customHeight="1" x14ac:dyDescent="0.35">
      <c r="A406" s="2" t="s">
        <v>207</v>
      </c>
      <c r="B406" s="2" t="s">
        <v>208</v>
      </c>
      <c r="C406" s="3">
        <v>14</v>
      </c>
      <c r="D406" s="2" t="s">
        <v>209</v>
      </c>
      <c r="E406" s="2" t="s">
        <v>2983</v>
      </c>
      <c r="F406" s="2" t="s">
        <v>2754</v>
      </c>
      <c r="G406" s="2" t="s">
        <v>3623</v>
      </c>
      <c r="H406" s="2" t="s">
        <v>2979</v>
      </c>
      <c r="I406" s="2" t="s">
        <v>2985</v>
      </c>
      <c r="J406" s="2" t="s">
        <v>2985</v>
      </c>
      <c r="K406" s="2" t="s">
        <v>2986</v>
      </c>
      <c r="L406" s="2" t="s">
        <v>2987</v>
      </c>
      <c r="M406" s="2"/>
      <c r="N406" s="2" t="s">
        <v>34</v>
      </c>
      <c r="O406" s="4" t="s">
        <v>2988</v>
      </c>
    </row>
    <row r="407" spans="1:15" ht="15" hidden="1" customHeight="1" x14ac:dyDescent="0.35">
      <c r="A407" s="2" t="s">
        <v>207</v>
      </c>
      <c r="B407" s="2" t="s">
        <v>208</v>
      </c>
      <c r="C407" s="3">
        <v>14</v>
      </c>
      <c r="D407" s="2" t="s">
        <v>209</v>
      </c>
      <c r="E407" s="2" t="s">
        <v>2992</v>
      </c>
      <c r="F407" s="2" t="s">
        <v>2754</v>
      </c>
      <c r="G407" s="2" t="s">
        <v>3624</v>
      </c>
      <c r="H407" s="2" t="s">
        <v>2979</v>
      </c>
      <c r="I407" s="2" t="s">
        <v>2994</v>
      </c>
      <c r="J407" s="2" t="s">
        <v>2994</v>
      </c>
      <c r="K407" s="2" t="s">
        <v>2995</v>
      </c>
      <c r="L407" s="2" t="s">
        <v>200</v>
      </c>
      <c r="M407" s="2"/>
      <c r="N407" s="2" t="s">
        <v>201</v>
      </c>
      <c r="O407" s="4" t="s">
        <v>2996</v>
      </c>
    </row>
    <row r="408" spans="1:15" ht="15" hidden="1" customHeight="1" x14ac:dyDescent="0.35">
      <c r="A408" s="2" t="s">
        <v>207</v>
      </c>
      <c r="B408" s="2" t="s">
        <v>208</v>
      </c>
      <c r="C408" s="3">
        <v>14</v>
      </c>
      <c r="D408" s="2" t="s">
        <v>209</v>
      </c>
      <c r="E408" s="2" t="s">
        <v>3001</v>
      </c>
      <c r="F408" s="2" t="s">
        <v>2754</v>
      </c>
      <c r="G408" s="2" t="s">
        <v>3625</v>
      </c>
      <c r="H408" s="2" t="s">
        <v>2979</v>
      </c>
      <c r="I408" s="2" t="s">
        <v>3003</v>
      </c>
      <c r="J408" s="2" t="s">
        <v>2308</v>
      </c>
      <c r="K408" s="2" t="s">
        <v>3004</v>
      </c>
      <c r="L408" s="2"/>
      <c r="M408" s="2"/>
      <c r="N408" s="2"/>
      <c r="O408" s="4" t="s">
        <v>3005</v>
      </c>
    </row>
    <row r="409" spans="1:15" ht="15" hidden="1" customHeight="1" x14ac:dyDescent="0.35">
      <c r="A409" s="2" t="s">
        <v>207</v>
      </c>
      <c r="B409" s="2" t="s">
        <v>208</v>
      </c>
      <c r="C409" s="3">
        <v>14</v>
      </c>
      <c r="D409" s="2" t="s">
        <v>209</v>
      </c>
      <c r="E409" s="2" t="s">
        <v>3001</v>
      </c>
      <c r="F409" s="2" t="s">
        <v>2754</v>
      </c>
      <c r="G409" s="2" t="s">
        <v>3626</v>
      </c>
      <c r="H409" s="2" t="s">
        <v>2970</v>
      </c>
      <c r="I409" s="2" t="s">
        <v>3003</v>
      </c>
      <c r="J409" s="2" t="s">
        <v>3004</v>
      </c>
      <c r="K409" s="2" t="s">
        <v>3004</v>
      </c>
      <c r="L409" s="2"/>
      <c r="M409" s="2"/>
      <c r="N409" s="2"/>
      <c r="O409" s="4" t="s">
        <v>3005</v>
      </c>
    </row>
    <row r="410" spans="1:15" ht="15" hidden="1" customHeight="1" x14ac:dyDescent="0.35">
      <c r="A410" s="2" t="s">
        <v>207</v>
      </c>
      <c r="B410" s="2" t="s">
        <v>208</v>
      </c>
      <c r="C410" s="3">
        <v>14</v>
      </c>
      <c r="D410" s="2" t="s">
        <v>209</v>
      </c>
      <c r="E410" s="2" t="s">
        <v>3001</v>
      </c>
      <c r="F410" s="2" t="s">
        <v>2754</v>
      </c>
      <c r="G410" s="2"/>
      <c r="H410" s="2" t="s">
        <v>3627</v>
      </c>
      <c r="I410" s="2" t="s">
        <v>3003</v>
      </c>
      <c r="J410" s="2" t="s">
        <v>2308</v>
      </c>
      <c r="K410" s="2" t="s">
        <v>3004</v>
      </c>
      <c r="L410" s="2"/>
      <c r="M410" s="2"/>
      <c r="N410" s="2"/>
      <c r="O410" s="4" t="s">
        <v>3005</v>
      </c>
    </row>
    <row r="411" spans="1:15" ht="15" hidden="1" customHeight="1" x14ac:dyDescent="0.35">
      <c r="A411" s="2" t="s">
        <v>207</v>
      </c>
      <c r="B411" s="2" t="s">
        <v>208</v>
      </c>
      <c r="C411" s="3">
        <v>14</v>
      </c>
      <c r="D411" s="2" t="s">
        <v>209</v>
      </c>
      <c r="E411" s="2" t="s">
        <v>3016</v>
      </c>
      <c r="F411" s="2" t="s">
        <v>2754</v>
      </c>
      <c r="G411" s="2"/>
      <c r="H411" s="2" t="s">
        <v>2976</v>
      </c>
      <c r="I411" s="2" t="s">
        <v>2689</v>
      </c>
      <c r="J411" s="2" t="s">
        <v>815</v>
      </c>
      <c r="K411" s="2" t="s">
        <v>3018</v>
      </c>
      <c r="L411" s="2"/>
      <c r="M411" s="2"/>
      <c r="N411" s="2"/>
      <c r="O411" s="4" t="s">
        <v>3019</v>
      </c>
    </row>
    <row r="412" spans="1:15" ht="15" hidden="1" customHeight="1" x14ac:dyDescent="0.35">
      <c r="A412" s="2" t="s">
        <v>207</v>
      </c>
      <c r="B412" s="2" t="s">
        <v>208</v>
      </c>
      <c r="C412" s="3">
        <v>14</v>
      </c>
      <c r="D412" s="2" t="s">
        <v>209</v>
      </c>
      <c r="E412" s="2" t="s">
        <v>3016</v>
      </c>
      <c r="F412" s="2" t="s">
        <v>2754</v>
      </c>
      <c r="G412" s="2" t="s">
        <v>3628</v>
      </c>
      <c r="H412" s="2" t="s">
        <v>2979</v>
      </c>
      <c r="I412" s="2" t="s">
        <v>2689</v>
      </c>
      <c r="J412" s="2" t="s">
        <v>3018</v>
      </c>
      <c r="K412" s="2" t="s">
        <v>3018</v>
      </c>
      <c r="L412" s="2"/>
      <c r="M412" s="2"/>
      <c r="N412" s="2"/>
      <c r="O412" s="4" t="s">
        <v>3019</v>
      </c>
    </row>
    <row r="413" spans="1:15" ht="15" hidden="1" customHeight="1" x14ac:dyDescent="0.35">
      <c r="A413" s="2" t="s">
        <v>207</v>
      </c>
      <c r="B413" s="2" t="s">
        <v>208</v>
      </c>
      <c r="C413" s="3">
        <v>14</v>
      </c>
      <c r="D413" s="2" t="s">
        <v>209</v>
      </c>
      <c r="E413" s="2" t="s">
        <v>3054</v>
      </c>
      <c r="F413" s="2" t="s">
        <v>2754</v>
      </c>
      <c r="G413" s="2" t="s">
        <v>3629</v>
      </c>
      <c r="H413" s="2" t="s">
        <v>2979</v>
      </c>
      <c r="I413" s="2" t="s">
        <v>3056</v>
      </c>
      <c r="J413" s="2" t="s">
        <v>3061</v>
      </c>
      <c r="K413" s="2" t="s">
        <v>3057</v>
      </c>
      <c r="L413" s="2" t="s">
        <v>3058</v>
      </c>
      <c r="M413" s="2"/>
      <c r="N413" s="2" t="s">
        <v>201</v>
      </c>
      <c r="O413" s="4" t="s">
        <v>3059</v>
      </c>
    </row>
    <row r="414" spans="1:15" ht="15" hidden="1" customHeight="1" x14ac:dyDescent="0.35">
      <c r="A414" s="2" t="s">
        <v>207</v>
      </c>
      <c r="B414" s="2" t="s">
        <v>208</v>
      </c>
      <c r="C414" s="3">
        <v>14</v>
      </c>
      <c r="D414" s="2" t="s">
        <v>209</v>
      </c>
      <c r="E414" s="2" t="s">
        <v>3054</v>
      </c>
      <c r="F414" s="2" t="s">
        <v>2754</v>
      </c>
      <c r="G414" s="2" t="s">
        <v>3630</v>
      </c>
      <c r="H414" s="2" t="s">
        <v>2979</v>
      </c>
      <c r="I414" s="2" t="s">
        <v>3056</v>
      </c>
      <c r="J414" s="2" t="s">
        <v>3057</v>
      </c>
      <c r="K414" s="2" t="s">
        <v>3057</v>
      </c>
      <c r="L414" s="2" t="s">
        <v>3058</v>
      </c>
      <c r="M414" s="2"/>
      <c r="N414" s="2" t="s">
        <v>201</v>
      </c>
      <c r="O414" s="4" t="s">
        <v>3059</v>
      </c>
    </row>
    <row r="415" spans="1:15" ht="15" hidden="1" customHeight="1" x14ac:dyDescent="0.35">
      <c r="A415" s="2" t="s">
        <v>207</v>
      </c>
      <c r="B415" s="2" t="s">
        <v>208</v>
      </c>
      <c r="C415" s="3">
        <v>14</v>
      </c>
      <c r="D415" s="2" t="s">
        <v>209</v>
      </c>
      <c r="E415" s="2" t="s">
        <v>3093</v>
      </c>
      <c r="F415" s="2" t="s">
        <v>2754</v>
      </c>
      <c r="G415" s="2" t="s">
        <v>3631</v>
      </c>
      <c r="H415" s="2" t="s">
        <v>2979</v>
      </c>
      <c r="I415" s="2" t="s">
        <v>3094</v>
      </c>
      <c r="J415" s="2" t="s">
        <v>3095</v>
      </c>
      <c r="K415" s="2" t="s">
        <v>3095</v>
      </c>
      <c r="L415" s="2" t="s">
        <v>50</v>
      </c>
      <c r="M415" s="2"/>
      <c r="N415" s="2" t="s">
        <v>34</v>
      </c>
      <c r="O415" s="4" t="s">
        <v>3096</v>
      </c>
    </row>
    <row r="416" spans="1:15" ht="15" hidden="1" customHeight="1" x14ac:dyDescent="0.35">
      <c r="A416" s="2" t="s">
        <v>207</v>
      </c>
      <c r="B416" s="2" t="s">
        <v>208</v>
      </c>
      <c r="C416" s="3">
        <v>14</v>
      </c>
      <c r="D416" s="2" t="s">
        <v>209</v>
      </c>
      <c r="E416" s="2" t="s">
        <v>3099</v>
      </c>
      <c r="F416" s="2" t="s">
        <v>2754</v>
      </c>
      <c r="G416" s="2" t="s">
        <v>3632</v>
      </c>
      <c r="H416" s="2" t="s">
        <v>2979</v>
      </c>
      <c r="I416" s="2" t="s">
        <v>3101</v>
      </c>
      <c r="J416" s="2" t="s">
        <v>3101</v>
      </c>
      <c r="K416" s="2" t="s">
        <v>3102</v>
      </c>
      <c r="L416" s="2" t="s">
        <v>50</v>
      </c>
      <c r="M416" s="2"/>
      <c r="N416" s="2" t="s">
        <v>34</v>
      </c>
      <c r="O416" s="4" t="s">
        <v>3103</v>
      </c>
    </row>
    <row r="417" spans="1:15" ht="15" hidden="1" customHeight="1" x14ac:dyDescent="0.35">
      <c r="A417" s="2" t="s">
        <v>207</v>
      </c>
      <c r="B417" s="2" t="s">
        <v>208</v>
      </c>
      <c r="C417" s="3">
        <v>14</v>
      </c>
      <c r="D417" s="2" t="s">
        <v>209</v>
      </c>
      <c r="E417" s="2" t="s">
        <v>3099</v>
      </c>
      <c r="F417" s="2" t="s">
        <v>2754</v>
      </c>
      <c r="G417" s="2" t="s">
        <v>3100</v>
      </c>
      <c r="H417" s="2" t="s">
        <v>2979</v>
      </c>
      <c r="I417" s="2" t="s">
        <v>3101</v>
      </c>
      <c r="J417" s="2" t="s">
        <v>3101</v>
      </c>
      <c r="K417" s="2" t="s">
        <v>3102</v>
      </c>
      <c r="L417" s="2" t="s">
        <v>50</v>
      </c>
      <c r="M417" s="2"/>
      <c r="N417" s="2" t="s">
        <v>34</v>
      </c>
      <c r="O417" s="4" t="s">
        <v>3103</v>
      </c>
    </row>
    <row r="418" spans="1:15" ht="15" hidden="1" customHeight="1" x14ac:dyDescent="0.35">
      <c r="A418" s="2" t="s">
        <v>207</v>
      </c>
      <c r="B418" s="2" t="s">
        <v>208</v>
      </c>
      <c r="C418" s="3">
        <v>14</v>
      </c>
      <c r="D418" s="2" t="s">
        <v>209</v>
      </c>
      <c r="E418" s="2" t="s">
        <v>3099</v>
      </c>
      <c r="F418" s="2" t="s">
        <v>2754</v>
      </c>
      <c r="G418" s="2" t="s">
        <v>3633</v>
      </c>
      <c r="H418" s="2" t="s">
        <v>2979</v>
      </c>
      <c r="I418" s="2" t="s">
        <v>3101</v>
      </c>
      <c r="J418" s="2" t="s">
        <v>3101</v>
      </c>
      <c r="K418" s="2" t="s">
        <v>3102</v>
      </c>
      <c r="L418" s="2" t="s">
        <v>50</v>
      </c>
      <c r="M418" s="2"/>
      <c r="N418" s="2" t="s">
        <v>34</v>
      </c>
      <c r="O418" s="4" t="s">
        <v>3103</v>
      </c>
    </row>
    <row r="419" spans="1:15" ht="15" hidden="1" customHeight="1" x14ac:dyDescent="0.35">
      <c r="A419" s="2" t="s">
        <v>207</v>
      </c>
      <c r="B419" s="2" t="s">
        <v>208</v>
      </c>
      <c r="C419" s="3">
        <v>14</v>
      </c>
      <c r="D419" s="2" t="s">
        <v>209</v>
      </c>
      <c r="E419" s="2" t="s">
        <v>3104</v>
      </c>
      <c r="F419" s="2" t="s">
        <v>2754</v>
      </c>
      <c r="G419" s="2" t="s">
        <v>3634</v>
      </c>
      <c r="H419" s="2" t="s">
        <v>2979</v>
      </c>
      <c r="I419" s="2" t="s">
        <v>3105</v>
      </c>
      <c r="J419" s="2" t="s">
        <v>3106</v>
      </c>
      <c r="K419" s="2" t="s">
        <v>714</v>
      </c>
      <c r="L419" s="2" t="s">
        <v>2987</v>
      </c>
      <c r="M419" s="2"/>
      <c r="N419" s="2" t="s">
        <v>34</v>
      </c>
      <c r="O419" s="4" t="s">
        <v>3107</v>
      </c>
    </row>
    <row r="420" spans="1:15" ht="15" hidden="1" customHeight="1" x14ac:dyDescent="0.35">
      <c r="A420" s="2" t="s">
        <v>207</v>
      </c>
      <c r="B420" s="2" t="s">
        <v>208</v>
      </c>
      <c r="C420" s="3">
        <v>14</v>
      </c>
      <c r="D420" s="2" t="s">
        <v>209</v>
      </c>
      <c r="E420" s="2" t="s">
        <v>3104</v>
      </c>
      <c r="F420" s="2" t="s">
        <v>2754</v>
      </c>
      <c r="G420" s="2" t="s">
        <v>3112</v>
      </c>
      <c r="H420" s="2" t="s">
        <v>2979</v>
      </c>
      <c r="I420" s="2" t="s">
        <v>3105</v>
      </c>
      <c r="J420" s="2" t="s">
        <v>3106</v>
      </c>
      <c r="K420" s="2" t="s">
        <v>714</v>
      </c>
      <c r="L420" s="2" t="s">
        <v>2987</v>
      </c>
      <c r="M420" s="2"/>
      <c r="N420" s="2" t="s">
        <v>34</v>
      </c>
      <c r="O420" s="4" t="s">
        <v>3107</v>
      </c>
    </row>
    <row r="421" spans="1:15" ht="15" hidden="1" customHeight="1" x14ac:dyDescent="0.35">
      <c r="A421" s="2" t="s">
        <v>207</v>
      </c>
      <c r="B421" s="2" t="s">
        <v>208</v>
      </c>
      <c r="C421" s="3">
        <v>14</v>
      </c>
      <c r="D421" s="2" t="s">
        <v>209</v>
      </c>
      <c r="E421" s="2" t="s">
        <v>3104</v>
      </c>
      <c r="F421" s="2" t="s">
        <v>2754</v>
      </c>
      <c r="G421" s="2" t="s">
        <v>3635</v>
      </c>
      <c r="H421" s="2" t="s">
        <v>2979</v>
      </c>
      <c r="I421" s="2" t="s">
        <v>3105</v>
      </c>
      <c r="J421" s="2" t="s">
        <v>3106</v>
      </c>
      <c r="K421" s="2" t="s">
        <v>714</v>
      </c>
      <c r="L421" s="2" t="s">
        <v>2987</v>
      </c>
      <c r="M421" s="2"/>
      <c r="N421" s="2" t="s">
        <v>34</v>
      </c>
      <c r="O421" s="4" t="s">
        <v>3107</v>
      </c>
    </row>
    <row r="422" spans="1:15" ht="15" hidden="1" customHeight="1" x14ac:dyDescent="0.35">
      <c r="A422" s="2" t="s">
        <v>207</v>
      </c>
      <c r="B422" s="2" t="s">
        <v>208</v>
      </c>
      <c r="C422" s="3">
        <v>14</v>
      </c>
      <c r="D422" s="2" t="s">
        <v>209</v>
      </c>
      <c r="E422" s="2" t="s">
        <v>3104</v>
      </c>
      <c r="F422" s="2" t="s">
        <v>2754</v>
      </c>
      <c r="G422" s="2" t="s">
        <v>3636</v>
      </c>
      <c r="H422" s="2" t="s">
        <v>2979</v>
      </c>
      <c r="I422" s="2" t="s">
        <v>3105</v>
      </c>
      <c r="J422" s="2" t="s">
        <v>3105</v>
      </c>
      <c r="K422" s="2" t="s">
        <v>714</v>
      </c>
      <c r="L422" s="2" t="s">
        <v>2987</v>
      </c>
      <c r="M422" s="2"/>
      <c r="N422" s="2" t="s">
        <v>34</v>
      </c>
      <c r="O422" s="4" t="s">
        <v>3107</v>
      </c>
    </row>
    <row r="423" spans="1:15" ht="15" hidden="1" customHeight="1" x14ac:dyDescent="0.35">
      <c r="A423" s="2" t="s">
        <v>207</v>
      </c>
      <c r="B423" s="2" t="s">
        <v>208</v>
      </c>
      <c r="C423" s="3">
        <v>14</v>
      </c>
      <c r="D423" s="2" t="s">
        <v>209</v>
      </c>
      <c r="E423" s="2" t="s">
        <v>3104</v>
      </c>
      <c r="F423" s="2" t="s">
        <v>2754</v>
      </c>
      <c r="G423" s="2" t="s">
        <v>3637</v>
      </c>
      <c r="H423" s="2" t="s">
        <v>2979</v>
      </c>
      <c r="I423" s="2" t="s">
        <v>3105</v>
      </c>
      <c r="J423" s="2" t="s">
        <v>3105</v>
      </c>
      <c r="K423" s="2" t="s">
        <v>714</v>
      </c>
      <c r="L423" s="2" t="s">
        <v>2987</v>
      </c>
      <c r="M423" s="2"/>
      <c r="N423" s="2" t="s">
        <v>34</v>
      </c>
      <c r="O423" s="4" t="s">
        <v>3107</v>
      </c>
    </row>
    <row r="424" spans="1:15" ht="15" hidden="1" customHeight="1" x14ac:dyDescent="0.35">
      <c r="A424" s="2" t="s">
        <v>218</v>
      </c>
      <c r="B424" s="2" t="s">
        <v>219</v>
      </c>
      <c r="C424" s="3">
        <v>15</v>
      </c>
      <c r="D424" s="2" t="s">
        <v>220</v>
      </c>
      <c r="E424" s="2" t="s">
        <v>3001</v>
      </c>
      <c r="F424" s="2" t="s">
        <v>2754</v>
      </c>
      <c r="G424" s="2" t="s">
        <v>3638</v>
      </c>
      <c r="H424" s="2" t="s">
        <v>2979</v>
      </c>
      <c r="I424" s="2" t="s">
        <v>3003</v>
      </c>
      <c r="J424" s="2" t="s">
        <v>2308</v>
      </c>
      <c r="K424" s="2" t="s">
        <v>3004</v>
      </c>
      <c r="L424" s="2"/>
      <c r="M424" s="2"/>
      <c r="N424" s="2"/>
      <c r="O424" s="4" t="s">
        <v>3005</v>
      </c>
    </row>
    <row r="425" spans="1:15" ht="15" hidden="1" customHeight="1" x14ac:dyDescent="0.35">
      <c r="A425" s="2" t="s">
        <v>218</v>
      </c>
      <c r="B425" s="2" t="s">
        <v>219</v>
      </c>
      <c r="C425" s="3">
        <v>15</v>
      </c>
      <c r="D425" s="2" t="s">
        <v>220</v>
      </c>
      <c r="E425" s="2" t="s">
        <v>3639</v>
      </c>
      <c r="F425" s="2" t="s">
        <v>3640</v>
      </c>
      <c r="G425" s="2" t="s">
        <v>3641</v>
      </c>
      <c r="H425" s="2" t="s">
        <v>2979</v>
      </c>
      <c r="I425" s="2" t="s">
        <v>3642</v>
      </c>
      <c r="J425" s="2" t="s">
        <v>3642</v>
      </c>
      <c r="K425" s="2" t="s">
        <v>3643</v>
      </c>
      <c r="L425" s="2" t="s">
        <v>3644</v>
      </c>
      <c r="M425" s="2"/>
      <c r="N425" s="2" t="s">
        <v>3645</v>
      </c>
      <c r="O425" s="4" t="s">
        <v>3646</v>
      </c>
    </row>
    <row r="426" spans="1:15" ht="15" hidden="1" customHeight="1" x14ac:dyDescent="0.35">
      <c r="A426" s="2" t="s">
        <v>218</v>
      </c>
      <c r="B426" s="2" t="s">
        <v>219</v>
      </c>
      <c r="C426" s="3">
        <v>15</v>
      </c>
      <c r="D426" s="2" t="s">
        <v>220</v>
      </c>
      <c r="E426" s="2" t="s">
        <v>3037</v>
      </c>
      <c r="F426" s="2" t="s">
        <v>2754</v>
      </c>
      <c r="G426" s="2" t="s">
        <v>3647</v>
      </c>
      <c r="H426" s="2" t="s">
        <v>2979</v>
      </c>
      <c r="I426" s="2" t="s">
        <v>3039</v>
      </c>
      <c r="J426" s="2" t="s">
        <v>3240</v>
      </c>
      <c r="K426" s="2" t="s">
        <v>3040</v>
      </c>
      <c r="L426" s="2" t="s">
        <v>2987</v>
      </c>
      <c r="M426" s="2"/>
      <c r="N426" s="2" t="s">
        <v>34</v>
      </c>
      <c r="O426" s="4" t="s">
        <v>3041</v>
      </c>
    </row>
    <row r="427" spans="1:15" ht="15" hidden="1" customHeight="1" x14ac:dyDescent="0.35">
      <c r="A427" s="2" t="s">
        <v>218</v>
      </c>
      <c r="B427" s="2" t="s">
        <v>219</v>
      </c>
      <c r="C427" s="3">
        <v>15</v>
      </c>
      <c r="D427" s="2" t="s">
        <v>220</v>
      </c>
      <c r="E427" s="2" t="s">
        <v>3648</v>
      </c>
      <c r="F427" s="2" t="s">
        <v>3649</v>
      </c>
      <c r="G427" s="2" t="s">
        <v>3650</v>
      </c>
      <c r="H427" s="2" t="s">
        <v>2979</v>
      </c>
      <c r="I427" s="2" t="s">
        <v>3651</v>
      </c>
      <c r="J427" s="2" t="s">
        <v>949</v>
      </c>
      <c r="K427" s="2" t="s">
        <v>3652</v>
      </c>
      <c r="L427" s="2" t="s">
        <v>3377</v>
      </c>
      <c r="M427" s="2"/>
      <c r="N427" s="2" t="s">
        <v>34</v>
      </c>
      <c r="O427" s="4" t="s">
        <v>3653</v>
      </c>
    </row>
    <row r="428" spans="1:15" ht="15" hidden="1" customHeight="1" x14ac:dyDescent="0.35">
      <c r="A428" s="2" t="s">
        <v>218</v>
      </c>
      <c r="B428" s="2" t="s">
        <v>219</v>
      </c>
      <c r="C428" s="3">
        <v>15</v>
      </c>
      <c r="D428" s="2" t="s">
        <v>220</v>
      </c>
      <c r="E428" s="2" t="s">
        <v>3076</v>
      </c>
      <c r="F428" s="2" t="s">
        <v>2754</v>
      </c>
      <c r="G428" s="2" t="s">
        <v>3654</v>
      </c>
      <c r="H428" s="2" t="s">
        <v>2979</v>
      </c>
      <c r="I428" s="2" t="s">
        <v>3078</v>
      </c>
      <c r="J428" s="2" t="s">
        <v>3079</v>
      </c>
      <c r="K428" s="2" t="s">
        <v>3079</v>
      </c>
      <c r="L428" s="2" t="s">
        <v>2987</v>
      </c>
      <c r="M428" s="2"/>
      <c r="N428" s="2" t="s">
        <v>34</v>
      </c>
      <c r="O428" s="4" t="s">
        <v>3080</v>
      </c>
    </row>
    <row r="429" spans="1:15" ht="15" hidden="1" customHeight="1" x14ac:dyDescent="0.35">
      <c r="A429" s="2" t="s">
        <v>218</v>
      </c>
      <c r="B429" s="2" t="s">
        <v>219</v>
      </c>
      <c r="C429" s="3">
        <v>15</v>
      </c>
      <c r="D429" s="2" t="s">
        <v>220</v>
      </c>
      <c r="E429" s="2" t="s">
        <v>3083</v>
      </c>
      <c r="F429" s="2" t="s">
        <v>2754</v>
      </c>
      <c r="G429" s="2" t="s">
        <v>3655</v>
      </c>
      <c r="H429" s="2" t="s">
        <v>2979</v>
      </c>
      <c r="I429" s="2" t="s">
        <v>3084</v>
      </c>
      <c r="J429" s="2" t="s">
        <v>3268</v>
      </c>
      <c r="K429" s="2" t="s">
        <v>3086</v>
      </c>
      <c r="L429" s="2" t="s">
        <v>136</v>
      </c>
      <c r="M429" s="2"/>
      <c r="N429" s="2" t="s">
        <v>34</v>
      </c>
      <c r="O429" s="4" t="s">
        <v>3087</v>
      </c>
    </row>
    <row r="430" spans="1:15" ht="15" hidden="1" customHeight="1" x14ac:dyDescent="0.35">
      <c r="A430" s="2" t="s">
        <v>218</v>
      </c>
      <c r="B430" s="2" t="s">
        <v>219</v>
      </c>
      <c r="C430" s="3">
        <v>15</v>
      </c>
      <c r="D430" s="2" t="s">
        <v>220</v>
      </c>
      <c r="E430" s="2" t="s">
        <v>3093</v>
      </c>
      <c r="F430" s="2" t="s">
        <v>2754</v>
      </c>
      <c r="G430" s="2" t="s">
        <v>3656</v>
      </c>
      <c r="H430" s="2" t="s">
        <v>2979</v>
      </c>
      <c r="I430" s="2" t="s">
        <v>3094</v>
      </c>
      <c r="J430" s="2" t="s">
        <v>3097</v>
      </c>
      <c r="K430" s="2" t="s">
        <v>3095</v>
      </c>
      <c r="L430" s="2" t="s">
        <v>50</v>
      </c>
      <c r="M430" s="2"/>
      <c r="N430" s="2" t="s">
        <v>34</v>
      </c>
      <c r="O430" s="4" t="s">
        <v>3096</v>
      </c>
    </row>
    <row r="431" spans="1:15" ht="15" hidden="1" customHeight="1" x14ac:dyDescent="0.35">
      <c r="A431" s="2" t="s">
        <v>234</v>
      </c>
      <c r="B431" s="2" t="s">
        <v>235</v>
      </c>
      <c r="C431" s="3">
        <v>16</v>
      </c>
      <c r="D431" s="2" t="s">
        <v>236</v>
      </c>
      <c r="E431" s="2" t="s">
        <v>3657</v>
      </c>
      <c r="F431" s="2" t="s">
        <v>3658</v>
      </c>
      <c r="G431" s="2"/>
      <c r="H431" s="2" t="s">
        <v>609</v>
      </c>
      <c r="I431" s="2" t="s">
        <v>3659</v>
      </c>
      <c r="J431" s="2" t="s">
        <v>1473</v>
      </c>
      <c r="K431" s="2" t="s">
        <v>3660</v>
      </c>
      <c r="L431" s="2" t="s">
        <v>3661</v>
      </c>
      <c r="M431" s="2"/>
      <c r="N431" s="2" t="s">
        <v>3662</v>
      </c>
      <c r="O431" s="4" t="s">
        <v>3663</v>
      </c>
    </row>
    <row r="432" spans="1:15" ht="15" hidden="1" customHeight="1" x14ac:dyDescent="0.35">
      <c r="A432" s="2" t="s">
        <v>234</v>
      </c>
      <c r="B432" s="2" t="s">
        <v>235</v>
      </c>
      <c r="C432" s="3">
        <v>16</v>
      </c>
      <c r="D432" s="2" t="s">
        <v>236</v>
      </c>
      <c r="E432" s="2" t="s">
        <v>3657</v>
      </c>
      <c r="F432" s="2" t="s">
        <v>3658</v>
      </c>
      <c r="G432" s="2"/>
      <c r="H432" s="2" t="s">
        <v>3664</v>
      </c>
      <c r="I432" s="2" t="s">
        <v>3659</v>
      </c>
      <c r="J432" s="2" t="s">
        <v>1473</v>
      </c>
      <c r="K432" s="2" t="s">
        <v>3660</v>
      </c>
      <c r="L432" s="2" t="s">
        <v>3661</v>
      </c>
      <c r="M432" s="2"/>
      <c r="N432" s="2" t="s">
        <v>3662</v>
      </c>
      <c r="O432" s="4" t="s">
        <v>3663</v>
      </c>
    </row>
    <row r="433" spans="1:15" ht="15" hidden="1" customHeight="1" x14ac:dyDescent="0.35">
      <c r="A433" s="2" t="s">
        <v>234</v>
      </c>
      <c r="B433" s="2" t="s">
        <v>235</v>
      </c>
      <c r="C433" s="3">
        <v>16</v>
      </c>
      <c r="D433" s="2" t="s">
        <v>236</v>
      </c>
      <c r="E433" s="2" t="s">
        <v>3657</v>
      </c>
      <c r="F433" s="2" t="s">
        <v>3658</v>
      </c>
      <c r="G433" s="2"/>
      <c r="H433" s="2" t="s">
        <v>3665</v>
      </c>
      <c r="I433" s="2" t="s">
        <v>3659</v>
      </c>
      <c r="J433" s="2" t="s">
        <v>1473</v>
      </c>
      <c r="K433" s="2" t="s">
        <v>3660</v>
      </c>
      <c r="L433" s="2" t="s">
        <v>3661</v>
      </c>
      <c r="M433" s="2"/>
      <c r="N433" s="2" t="s">
        <v>3662</v>
      </c>
      <c r="O433" s="4" t="s">
        <v>3663</v>
      </c>
    </row>
    <row r="434" spans="1:15" ht="15" hidden="1" customHeight="1" x14ac:dyDescent="0.35">
      <c r="A434" s="2" t="s">
        <v>234</v>
      </c>
      <c r="B434" s="2" t="s">
        <v>235</v>
      </c>
      <c r="C434" s="3">
        <v>16</v>
      </c>
      <c r="D434" s="2" t="s">
        <v>236</v>
      </c>
      <c r="E434" s="2" t="s">
        <v>3657</v>
      </c>
      <c r="F434" s="2" t="s">
        <v>3658</v>
      </c>
      <c r="G434" s="2" t="s">
        <v>3666</v>
      </c>
      <c r="H434" s="2" t="s">
        <v>2979</v>
      </c>
      <c r="I434" s="2" t="s">
        <v>3659</v>
      </c>
      <c r="J434" s="2" t="s">
        <v>3667</v>
      </c>
      <c r="K434" s="2" t="s">
        <v>3660</v>
      </c>
      <c r="L434" s="2" t="s">
        <v>3661</v>
      </c>
      <c r="M434" s="2"/>
      <c r="N434" s="2" t="s">
        <v>3662</v>
      </c>
      <c r="O434" s="4" t="s">
        <v>3663</v>
      </c>
    </row>
    <row r="435" spans="1:15" ht="15" hidden="1" customHeight="1" x14ac:dyDescent="0.35">
      <c r="A435" s="2" t="s">
        <v>234</v>
      </c>
      <c r="B435" s="2" t="s">
        <v>235</v>
      </c>
      <c r="C435" s="3">
        <v>16</v>
      </c>
      <c r="D435" s="2" t="s">
        <v>236</v>
      </c>
      <c r="E435" s="2" t="s">
        <v>3114</v>
      </c>
      <c r="F435" s="2" t="s">
        <v>3010</v>
      </c>
      <c r="G435" s="2" t="s">
        <v>3668</v>
      </c>
      <c r="H435" s="2" t="s">
        <v>2979</v>
      </c>
      <c r="I435" s="2" t="s">
        <v>3116</v>
      </c>
      <c r="J435" s="2" t="s">
        <v>3116</v>
      </c>
      <c r="K435" s="2" t="s">
        <v>3118</v>
      </c>
      <c r="L435" s="2" t="s">
        <v>3119</v>
      </c>
      <c r="M435" s="2"/>
      <c r="N435" s="2" t="s">
        <v>3120</v>
      </c>
      <c r="O435" s="4" t="s">
        <v>3121</v>
      </c>
    </row>
    <row r="436" spans="1:15" ht="15" hidden="1" customHeight="1" x14ac:dyDescent="0.35">
      <c r="A436" s="2" t="s">
        <v>234</v>
      </c>
      <c r="B436" s="2" t="s">
        <v>235</v>
      </c>
      <c r="C436" s="3">
        <v>16</v>
      </c>
      <c r="D436" s="2" t="s">
        <v>236</v>
      </c>
      <c r="E436" s="2" t="s">
        <v>3114</v>
      </c>
      <c r="F436" s="2" t="s">
        <v>3010</v>
      </c>
      <c r="G436" s="2" t="s">
        <v>1361</v>
      </c>
      <c r="H436" s="2" t="s">
        <v>2979</v>
      </c>
      <c r="I436" s="2" t="s">
        <v>3116</v>
      </c>
      <c r="J436" s="2" t="s">
        <v>3398</v>
      </c>
      <c r="K436" s="2" t="s">
        <v>3118</v>
      </c>
      <c r="L436" s="2" t="s">
        <v>3119</v>
      </c>
      <c r="M436" s="2"/>
      <c r="N436" s="2" t="s">
        <v>3120</v>
      </c>
      <c r="O436" s="4" t="s">
        <v>3121</v>
      </c>
    </row>
    <row r="437" spans="1:15" ht="15" hidden="1" customHeight="1" x14ac:dyDescent="0.35">
      <c r="A437" s="2" t="s">
        <v>234</v>
      </c>
      <c r="B437" s="2" t="s">
        <v>235</v>
      </c>
      <c r="C437" s="3">
        <v>16</v>
      </c>
      <c r="D437" s="2" t="s">
        <v>236</v>
      </c>
      <c r="E437" s="2" t="s">
        <v>3123</v>
      </c>
      <c r="F437" s="2" t="s">
        <v>3124</v>
      </c>
      <c r="G437" s="2" t="s">
        <v>3669</v>
      </c>
      <c r="H437" s="2" t="s">
        <v>2979</v>
      </c>
      <c r="I437" s="2" t="s">
        <v>3126</v>
      </c>
      <c r="J437" s="2" t="s">
        <v>3670</v>
      </c>
      <c r="K437" s="2" t="s">
        <v>3127</v>
      </c>
      <c r="L437" s="2" t="s">
        <v>3128</v>
      </c>
      <c r="M437" s="2"/>
      <c r="N437" s="2" t="s">
        <v>3129</v>
      </c>
      <c r="O437" s="4" t="s">
        <v>3130</v>
      </c>
    </row>
    <row r="438" spans="1:15" ht="15" hidden="1" customHeight="1" x14ac:dyDescent="0.35">
      <c r="A438" s="2" t="s">
        <v>234</v>
      </c>
      <c r="B438" s="2" t="s">
        <v>235</v>
      </c>
      <c r="C438" s="3">
        <v>16</v>
      </c>
      <c r="D438" s="2" t="s">
        <v>236</v>
      </c>
      <c r="E438" s="2" t="s">
        <v>3123</v>
      </c>
      <c r="F438" s="2" t="s">
        <v>3124</v>
      </c>
      <c r="G438" s="2" t="s">
        <v>3671</v>
      </c>
      <c r="H438" s="2" t="s">
        <v>2970</v>
      </c>
      <c r="I438" s="2" t="s">
        <v>3126</v>
      </c>
      <c r="J438" s="2" t="s">
        <v>3670</v>
      </c>
      <c r="K438" s="2" t="s">
        <v>3127</v>
      </c>
      <c r="L438" s="2" t="s">
        <v>3128</v>
      </c>
      <c r="M438" s="2"/>
      <c r="N438" s="2" t="s">
        <v>3129</v>
      </c>
      <c r="O438" s="4" t="s">
        <v>3130</v>
      </c>
    </row>
    <row r="439" spans="1:15" ht="15" hidden="1" customHeight="1" x14ac:dyDescent="0.35">
      <c r="A439" s="2" t="s">
        <v>234</v>
      </c>
      <c r="B439" s="2" t="s">
        <v>235</v>
      </c>
      <c r="C439" s="3">
        <v>16</v>
      </c>
      <c r="D439" s="2" t="s">
        <v>236</v>
      </c>
      <c r="E439" s="2" t="s">
        <v>3672</v>
      </c>
      <c r="F439" s="2" t="s">
        <v>3658</v>
      </c>
      <c r="G439" s="2" t="s">
        <v>3673</v>
      </c>
      <c r="H439" s="2" t="s">
        <v>609</v>
      </c>
      <c r="I439" s="2" t="s">
        <v>3674</v>
      </c>
      <c r="J439" s="2" t="s">
        <v>3675</v>
      </c>
      <c r="K439" s="2" t="s">
        <v>3676</v>
      </c>
      <c r="L439" s="2" t="s">
        <v>3677</v>
      </c>
      <c r="M439" s="2"/>
      <c r="N439" s="2" t="s">
        <v>3678</v>
      </c>
      <c r="O439" s="4" t="s">
        <v>3679</v>
      </c>
    </row>
    <row r="440" spans="1:15" ht="15" hidden="1" customHeight="1" x14ac:dyDescent="0.35">
      <c r="A440" s="2" t="s">
        <v>234</v>
      </c>
      <c r="B440" s="2" t="s">
        <v>235</v>
      </c>
      <c r="C440" s="3">
        <v>16</v>
      </c>
      <c r="D440" s="2" t="s">
        <v>236</v>
      </c>
      <c r="E440" s="2" t="s">
        <v>3672</v>
      </c>
      <c r="F440" s="2" t="s">
        <v>3658</v>
      </c>
      <c r="G440" s="2" t="s">
        <v>3680</v>
      </c>
      <c r="H440" s="2" t="s">
        <v>2979</v>
      </c>
      <c r="I440" s="2" t="s">
        <v>3674</v>
      </c>
      <c r="J440" s="2" t="s">
        <v>3674</v>
      </c>
      <c r="K440" s="2" t="s">
        <v>3676</v>
      </c>
      <c r="L440" s="2" t="s">
        <v>3677</v>
      </c>
      <c r="M440" s="2"/>
      <c r="N440" s="2" t="s">
        <v>3678</v>
      </c>
      <c r="O440" s="4" t="s">
        <v>3679</v>
      </c>
    </row>
    <row r="441" spans="1:15" ht="15" hidden="1" customHeight="1" x14ac:dyDescent="0.35">
      <c r="A441" s="2" t="s">
        <v>234</v>
      </c>
      <c r="B441" s="2" t="s">
        <v>235</v>
      </c>
      <c r="C441" s="3">
        <v>16</v>
      </c>
      <c r="D441" s="2" t="s">
        <v>236</v>
      </c>
      <c r="E441" s="2" t="s">
        <v>3672</v>
      </c>
      <c r="F441" s="2" t="s">
        <v>3658</v>
      </c>
      <c r="G441" s="2"/>
      <c r="H441" s="2" t="s">
        <v>3665</v>
      </c>
      <c r="I441" s="2" t="s">
        <v>3674</v>
      </c>
      <c r="J441" s="2" t="s">
        <v>799</v>
      </c>
      <c r="K441" s="2" t="s">
        <v>3676</v>
      </c>
      <c r="L441" s="2" t="s">
        <v>3677</v>
      </c>
      <c r="M441" s="2"/>
      <c r="N441" s="2" t="s">
        <v>3678</v>
      </c>
      <c r="O441" s="4" t="s">
        <v>3679</v>
      </c>
    </row>
    <row r="442" spans="1:15" ht="15" hidden="1" customHeight="1" x14ac:dyDescent="0.35">
      <c r="A442" s="2" t="s">
        <v>234</v>
      </c>
      <c r="B442" s="2" t="s">
        <v>235</v>
      </c>
      <c r="C442" s="3">
        <v>16</v>
      </c>
      <c r="D442" s="2" t="s">
        <v>236</v>
      </c>
      <c r="E442" s="2" t="s">
        <v>3672</v>
      </c>
      <c r="F442" s="2" t="s">
        <v>3658</v>
      </c>
      <c r="G442" s="2" t="s">
        <v>3681</v>
      </c>
      <c r="H442" s="2" t="s">
        <v>2979</v>
      </c>
      <c r="I442" s="2" t="s">
        <v>3674</v>
      </c>
      <c r="J442" s="2" t="s">
        <v>3676</v>
      </c>
      <c r="K442" s="2" t="s">
        <v>3676</v>
      </c>
      <c r="L442" s="2" t="s">
        <v>3677</v>
      </c>
      <c r="M442" s="2"/>
      <c r="N442" s="2" t="s">
        <v>3678</v>
      </c>
      <c r="O442" s="4" t="s">
        <v>3679</v>
      </c>
    </row>
    <row r="443" spans="1:15" ht="15" hidden="1" customHeight="1" x14ac:dyDescent="0.35">
      <c r="A443" s="2" t="s">
        <v>234</v>
      </c>
      <c r="B443" s="2" t="s">
        <v>235</v>
      </c>
      <c r="C443" s="3">
        <v>16</v>
      </c>
      <c r="D443" s="2" t="s">
        <v>236</v>
      </c>
      <c r="E443" s="2" t="s">
        <v>3400</v>
      </c>
      <c r="F443" s="2" t="s">
        <v>3401</v>
      </c>
      <c r="G443" s="2" t="s">
        <v>3682</v>
      </c>
      <c r="H443" s="2" t="s">
        <v>2979</v>
      </c>
      <c r="I443" s="2" t="s">
        <v>3403</v>
      </c>
      <c r="J443" s="2" t="s">
        <v>3404</v>
      </c>
      <c r="K443" s="2" t="s">
        <v>3405</v>
      </c>
      <c r="L443" s="2" t="s">
        <v>3406</v>
      </c>
      <c r="M443" s="2"/>
      <c r="N443" s="2" t="s">
        <v>3406</v>
      </c>
      <c r="O443" s="4" t="s">
        <v>3407</v>
      </c>
    </row>
    <row r="444" spans="1:15" ht="15" hidden="1" customHeight="1" x14ac:dyDescent="0.35">
      <c r="A444" s="2" t="s">
        <v>234</v>
      </c>
      <c r="B444" s="2" t="s">
        <v>235</v>
      </c>
      <c r="C444" s="3">
        <v>16</v>
      </c>
      <c r="D444" s="2" t="s">
        <v>236</v>
      </c>
      <c r="E444" s="2" t="s">
        <v>3400</v>
      </c>
      <c r="F444" s="2" t="s">
        <v>3401</v>
      </c>
      <c r="G444" s="2" t="s">
        <v>3683</v>
      </c>
      <c r="H444" s="2" t="s">
        <v>2979</v>
      </c>
      <c r="I444" s="2" t="s">
        <v>3403</v>
      </c>
      <c r="J444" s="2" t="s">
        <v>3404</v>
      </c>
      <c r="K444" s="2" t="s">
        <v>3405</v>
      </c>
      <c r="L444" s="2" t="s">
        <v>3406</v>
      </c>
      <c r="M444" s="2"/>
      <c r="N444" s="2" t="s">
        <v>3406</v>
      </c>
      <c r="O444" s="4" t="s">
        <v>3407</v>
      </c>
    </row>
    <row r="445" spans="1:15" ht="15" hidden="1" customHeight="1" x14ac:dyDescent="0.35">
      <c r="A445" s="2" t="s">
        <v>234</v>
      </c>
      <c r="B445" s="2" t="s">
        <v>235</v>
      </c>
      <c r="C445" s="3">
        <v>16</v>
      </c>
      <c r="D445" s="2" t="s">
        <v>236</v>
      </c>
      <c r="E445" s="2" t="s">
        <v>3400</v>
      </c>
      <c r="F445" s="2" t="s">
        <v>3401</v>
      </c>
      <c r="G445" s="2" t="s">
        <v>3684</v>
      </c>
      <c r="H445" s="2" t="s">
        <v>2979</v>
      </c>
      <c r="I445" s="2" t="s">
        <v>3403</v>
      </c>
      <c r="J445" s="2" t="s">
        <v>3559</v>
      </c>
      <c r="K445" s="2" t="s">
        <v>3405</v>
      </c>
      <c r="L445" s="2" t="s">
        <v>3406</v>
      </c>
      <c r="M445" s="2"/>
      <c r="N445" s="2" t="s">
        <v>3406</v>
      </c>
      <c r="O445" s="4" t="s">
        <v>3407</v>
      </c>
    </row>
    <row r="446" spans="1:15" ht="15" hidden="1" customHeight="1" x14ac:dyDescent="0.35">
      <c r="A446" s="2" t="s">
        <v>234</v>
      </c>
      <c r="B446" s="2" t="s">
        <v>235</v>
      </c>
      <c r="C446" s="3">
        <v>16</v>
      </c>
      <c r="D446" s="2" t="s">
        <v>236</v>
      </c>
      <c r="E446" s="2" t="s">
        <v>3400</v>
      </c>
      <c r="F446" s="2" t="s">
        <v>3401</v>
      </c>
      <c r="G446" s="2" t="s">
        <v>3685</v>
      </c>
      <c r="H446" s="2" t="s">
        <v>2979</v>
      </c>
      <c r="I446" s="2" t="s">
        <v>3403</v>
      </c>
      <c r="J446" s="2" t="s">
        <v>3404</v>
      </c>
      <c r="K446" s="2" t="s">
        <v>3405</v>
      </c>
      <c r="L446" s="2" t="s">
        <v>3406</v>
      </c>
      <c r="M446" s="2"/>
      <c r="N446" s="2" t="s">
        <v>3406</v>
      </c>
      <c r="O446" s="4" t="s">
        <v>3407</v>
      </c>
    </row>
    <row r="447" spans="1:15" ht="15" hidden="1" customHeight="1" x14ac:dyDescent="0.35">
      <c r="A447" s="2" t="s">
        <v>234</v>
      </c>
      <c r="B447" s="2" t="s">
        <v>235</v>
      </c>
      <c r="C447" s="3">
        <v>16</v>
      </c>
      <c r="D447" s="2" t="s">
        <v>236</v>
      </c>
      <c r="E447" s="2" t="s">
        <v>3400</v>
      </c>
      <c r="F447" s="2" t="s">
        <v>3401</v>
      </c>
      <c r="G447" s="2" t="s">
        <v>3686</v>
      </c>
      <c r="H447" s="2" t="s">
        <v>3053</v>
      </c>
      <c r="I447" s="2" t="s">
        <v>3403</v>
      </c>
      <c r="J447" s="2" t="s">
        <v>3404</v>
      </c>
      <c r="K447" s="2" t="s">
        <v>3405</v>
      </c>
      <c r="L447" s="2" t="s">
        <v>3406</v>
      </c>
      <c r="M447" s="2"/>
      <c r="N447" s="2" t="s">
        <v>3406</v>
      </c>
      <c r="O447" s="4" t="s">
        <v>3407</v>
      </c>
    </row>
    <row r="448" spans="1:15" ht="15" hidden="1" customHeight="1" x14ac:dyDescent="0.35">
      <c r="A448" s="2" t="s">
        <v>234</v>
      </c>
      <c r="B448" s="2" t="s">
        <v>235</v>
      </c>
      <c r="C448" s="3">
        <v>16</v>
      </c>
      <c r="D448" s="2" t="s">
        <v>236</v>
      </c>
      <c r="E448" s="2" t="s">
        <v>3400</v>
      </c>
      <c r="F448" s="2" t="s">
        <v>3401</v>
      </c>
      <c r="G448" s="2" t="s">
        <v>3687</v>
      </c>
      <c r="H448" s="2" t="s">
        <v>2979</v>
      </c>
      <c r="I448" s="2" t="s">
        <v>3403</v>
      </c>
      <c r="J448" s="2" t="s">
        <v>3410</v>
      </c>
      <c r="K448" s="2" t="s">
        <v>3405</v>
      </c>
      <c r="L448" s="2" t="s">
        <v>3406</v>
      </c>
      <c r="M448" s="2"/>
      <c r="N448" s="2" t="s">
        <v>3406</v>
      </c>
      <c r="O448" s="4" t="s">
        <v>3407</v>
      </c>
    </row>
    <row r="449" spans="1:15" ht="15" hidden="1" customHeight="1" x14ac:dyDescent="0.35">
      <c r="A449" s="2" t="s">
        <v>234</v>
      </c>
      <c r="B449" s="2" t="s">
        <v>235</v>
      </c>
      <c r="C449" s="3">
        <v>16</v>
      </c>
      <c r="D449" s="2" t="s">
        <v>236</v>
      </c>
      <c r="E449" s="2" t="s">
        <v>3413</v>
      </c>
      <c r="F449" s="2" t="s">
        <v>3010</v>
      </c>
      <c r="G449" s="2" t="s">
        <v>3688</v>
      </c>
      <c r="H449" s="2" t="s">
        <v>2979</v>
      </c>
      <c r="I449" s="2" t="s">
        <v>3415</v>
      </c>
      <c r="J449" s="2" t="s">
        <v>3416</v>
      </c>
      <c r="K449" s="2" t="s">
        <v>3417</v>
      </c>
      <c r="L449" s="2" t="s">
        <v>3418</v>
      </c>
      <c r="M449" s="2"/>
      <c r="N449" s="2" t="s">
        <v>3027</v>
      </c>
      <c r="O449" s="4" t="s">
        <v>3419</v>
      </c>
    </row>
    <row r="450" spans="1:15" ht="15" hidden="1" customHeight="1" x14ac:dyDescent="0.35">
      <c r="A450" s="2" t="s">
        <v>234</v>
      </c>
      <c r="B450" s="2" t="s">
        <v>235</v>
      </c>
      <c r="C450" s="3">
        <v>16</v>
      </c>
      <c r="D450" s="2" t="s">
        <v>236</v>
      </c>
      <c r="E450" s="2" t="s">
        <v>3413</v>
      </c>
      <c r="F450" s="2" t="s">
        <v>3010</v>
      </c>
      <c r="G450" s="2" t="s">
        <v>3689</v>
      </c>
      <c r="H450" s="2" t="s">
        <v>2970</v>
      </c>
      <c r="I450" s="2" t="s">
        <v>3415</v>
      </c>
      <c r="J450" s="2" t="s">
        <v>3416</v>
      </c>
      <c r="K450" s="2" t="s">
        <v>3417</v>
      </c>
      <c r="L450" s="2" t="s">
        <v>3418</v>
      </c>
      <c r="M450" s="2"/>
      <c r="N450" s="2" t="s">
        <v>3027</v>
      </c>
      <c r="O450" s="4" t="s">
        <v>3419</v>
      </c>
    </row>
    <row r="451" spans="1:15" ht="15" hidden="1" customHeight="1" x14ac:dyDescent="0.35">
      <c r="A451" s="2" t="s">
        <v>234</v>
      </c>
      <c r="B451" s="2" t="s">
        <v>235</v>
      </c>
      <c r="C451" s="3">
        <v>16</v>
      </c>
      <c r="D451" s="2" t="s">
        <v>236</v>
      </c>
      <c r="E451" s="2" t="s">
        <v>3420</v>
      </c>
      <c r="F451" s="2" t="s">
        <v>3010</v>
      </c>
      <c r="G451" s="2" t="s">
        <v>1361</v>
      </c>
      <c r="H451" s="2" t="s">
        <v>2970</v>
      </c>
      <c r="I451" s="2" t="s">
        <v>3422</v>
      </c>
      <c r="J451" s="2" t="s">
        <v>3422</v>
      </c>
      <c r="K451" s="2" t="s">
        <v>3424</v>
      </c>
      <c r="L451" s="2" t="s">
        <v>3425</v>
      </c>
      <c r="M451" s="2"/>
      <c r="N451" s="2" t="s">
        <v>3202</v>
      </c>
      <c r="O451" s="4" t="s">
        <v>3426</v>
      </c>
    </row>
    <row r="452" spans="1:15" ht="15" hidden="1" customHeight="1" x14ac:dyDescent="0.35">
      <c r="A452" s="2" t="s">
        <v>234</v>
      </c>
      <c r="B452" s="2" t="s">
        <v>235</v>
      </c>
      <c r="C452" s="3">
        <v>16</v>
      </c>
      <c r="D452" s="2" t="s">
        <v>236</v>
      </c>
      <c r="E452" s="2" t="s">
        <v>3420</v>
      </c>
      <c r="F452" s="2" t="s">
        <v>3010</v>
      </c>
      <c r="G452" s="2" t="s">
        <v>3690</v>
      </c>
      <c r="H452" s="2" t="s">
        <v>2979</v>
      </c>
      <c r="I452" s="2" t="s">
        <v>3422</v>
      </c>
      <c r="J452" s="2" t="s">
        <v>3422</v>
      </c>
      <c r="K452" s="2" t="s">
        <v>3424</v>
      </c>
      <c r="L452" s="2" t="s">
        <v>3425</v>
      </c>
      <c r="M452" s="2"/>
      <c r="N452" s="2" t="s">
        <v>3202</v>
      </c>
      <c r="O452" s="4" t="s">
        <v>3426</v>
      </c>
    </row>
    <row r="453" spans="1:15" ht="15" hidden="1" customHeight="1" x14ac:dyDescent="0.35">
      <c r="A453" s="2" t="s">
        <v>234</v>
      </c>
      <c r="B453" s="2" t="s">
        <v>235</v>
      </c>
      <c r="C453" s="3">
        <v>16</v>
      </c>
      <c r="D453" s="2" t="s">
        <v>236</v>
      </c>
      <c r="E453" s="2" t="s">
        <v>3183</v>
      </c>
      <c r="F453" s="2" t="s">
        <v>3184</v>
      </c>
      <c r="G453" s="2" t="s">
        <v>3691</v>
      </c>
      <c r="H453" s="2" t="s">
        <v>2979</v>
      </c>
      <c r="I453" s="2" t="s">
        <v>3186</v>
      </c>
      <c r="J453" s="2" t="s">
        <v>3191</v>
      </c>
      <c r="K453" s="2" t="s">
        <v>3188</v>
      </c>
      <c r="L453" s="2" t="s">
        <v>3119</v>
      </c>
      <c r="M453" s="2"/>
      <c r="N453" s="2" t="s">
        <v>3120</v>
      </c>
      <c r="O453" s="4" t="s">
        <v>3189</v>
      </c>
    </row>
    <row r="454" spans="1:15" ht="15" hidden="1" customHeight="1" x14ac:dyDescent="0.35">
      <c r="A454" s="2" t="s">
        <v>234</v>
      </c>
      <c r="B454" s="2" t="s">
        <v>235</v>
      </c>
      <c r="C454" s="3">
        <v>16</v>
      </c>
      <c r="D454" s="2" t="s">
        <v>236</v>
      </c>
      <c r="E454" s="2" t="s">
        <v>3192</v>
      </c>
      <c r="F454" s="2" t="s">
        <v>3124</v>
      </c>
      <c r="G454" s="2" t="s">
        <v>3692</v>
      </c>
      <c r="H454" s="2" t="s">
        <v>2970</v>
      </c>
      <c r="I454" s="2" t="s">
        <v>3186</v>
      </c>
      <c r="J454" s="2" t="s">
        <v>3193</v>
      </c>
      <c r="K454" s="2" t="s">
        <v>3188</v>
      </c>
      <c r="L454" s="2" t="s">
        <v>3119</v>
      </c>
      <c r="M454" s="2"/>
      <c r="N454" s="2" t="s">
        <v>3120</v>
      </c>
      <c r="O454" s="4" t="s">
        <v>3189</v>
      </c>
    </row>
    <row r="455" spans="1:15" ht="15" hidden="1" customHeight="1" x14ac:dyDescent="0.35">
      <c r="A455" s="2" t="s">
        <v>234</v>
      </c>
      <c r="B455" s="2" t="s">
        <v>235</v>
      </c>
      <c r="C455" s="3">
        <v>16</v>
      </c>
      <c r="D455" s="2" t="s">
        <v>236</v>
      </c>
      <c r="E455" s="2" t="s">
        <v>3183</v>
      </c>
      <c r="F455" s="2" t="s">
        <v>3184</v>
      </c>
      <c r="G455" s="2" t="s">
        <v>3693</v>
      </c>
      <c r="H455" s="2" t="s">
        <v>2970</v>
      </c>
      <c r="I455" s="2" t="s">
        <v>3186</v>
      </c>
      <c r="J455" s="2" t="s">
        <v>3191</v>
      </c>
      <c r="K455" s="2" t="s">
        <v>3188</v>
      </c>
      <c r="L455" s="2" t="s">
        <v>3119</v>
      </c>
      <c r="M455" s="2"/>
      <c r="N455" s="2" t="s">
        <v>3120</v>
      </c>
      <c r="O455" s="4" t="s">
        <v>3189</v>
      </c>
    </row>
    <row r="456" spans="1:15" ht="15" hidden="1" customHeight="1" x14ac:dyDescent="0.35">
      <c r="A456" s="2" t="s">
        <v>234</v>
      </c>
      <c r="B456" s="2" t="s">
        <v>235</v>
      </c>
      <c r="C456" s="3">
        <v>16</v>
      </c>
      <c r="D456" s="2" t="s">
        <v>236</v>
      </c>
      <c r="E456" s="2" t="s">
        <v>3192</v>
      </c>
      <c r="F456" s="2" t="s">
        <v>3124</v>
      </c>
      <c r="G456" s="2" t="s">
        <v>3691</v>
      </c>
      <c r="H456" s="2" t="s">
        <v>2979</v>
      </c>
      <c r="I456" s="2" t="s">
        <v>3186</v>
      </c>
      <c r="J456" s="2" t="s">
        <v>3193</v>
      </c>
      <c r="K456" s="2" t="s">
        <v>3188</v>
      </c>
      <c r="L456" s="2" t="s">
        <v>3119</v>
      </c>
      <c r="M456" s="2"/>
      <c r="N456" s="2" t="s">
        <v>3120</v>
      </c>
      <c r="O456" s="4" t="s">
        <v>3189</v>
      </c>
    </row>
    <row r="457" spans="1:15" ht="15" hidden="1" customHeight="1" x14ac:dyDescent="0.35">
      <c r="A457" s="2" t="s">
        <v>234</v>
      </c>
      <c r="B457" s="2" t="s">
        <v>235</v>
      </c>
      <c r="C457" s="3">
        <v>16</v>
      </c>
      <c r="D457" s="2" t="s">
        <v>236</v>
      </c>
      <c r="E457" s="2" t="s">
        <v>3694</v>
      </c>
      <c r="F457" s="2" t="s">
        <v>3184</v>
      </c>
      <c r="G457" s="2" t="s">
        <v>3695</v>
      </c>
      <c r="H457" s="2" t="s">
        <v>2970</v>
      </c>
      <c r="I457" s="2" t="s">
        <v>3211</v>
      </c>
      <c r="J457" s="2" t="s">
        <v>3614</v>
      </c>
      <c r="K457" s="2" t="s">
        <v>3212</v>
      </c>
      <c r="L457" s="2"/>
      <c r="M457" s="2"/>
      <c r="N457" s="2"/>
      <c r="O457" s="4" t="s">
        <v>3696</v>
      </c>
    </row>
    <row r="458" spans="1:15" ht="15" hidden="1" customHeight="1" x14ac:dyDescent="0.35">
      <c r="A458" s="2" t="s">
        <v>234</v>
      </c>
      <c r="B458" s="2" t="s">
        <v>235</v>
      </c>
      <c r="C458" s="3">
        <v>16</v>
      </c>
      <c r="D458" s="2" t="s">
        <v>236</v>
      </c>
      <c r="E458" s="2" t="s">
        <v>3694</v>
      </c>
      <c r="F458" s="2" t="s">
        <v>3184</v>
      </c>
      <c r="G458" s="2" t="s">
        <v>3697</v>
      </c>
      <c r="H458" s="2" t="s">
        <v>2979</v>
      </c>
      <c r="I458" s="2" t="s">
        <v>3211</v>
      </c>
      <c r="J458" s="2" t="s">
        <v>3614</v>
      </c>
      <c r="K458" s="2" t="s">
        <v>3212</v>
      </c>
      <c r="L458" s="2"/>
      <c r="M458" s="2"/>
      <c r="N458" s="2"/>
      <c r="O458" s="4" t="s">
        <v>3696</v>
      </c>
    </row>
    <row r="459" spans="1:15" ht="15" hidden="1" customHeight="1" x14ac:dyDescent="0.35">
      <c r="A459" s="2" t="s">
        <v>234</v>
      </c>
      <c r="B459" s="2" t="s">
        <v>235</v>
      </c>
      <c r="C459" s="3">
        <v>16</v>
      </c>
      <c r="D459" s="2" t="s">
        <v>236</v>
      </c>
      <c r="E459" s="2" t="s">
        <v>3698</v>
      </c>
      <c r="F459" s="2" t="s">
        <v>3010</v>
      </c>
      <c r="G459" s="2" t="s">
        <v>1361</v>
      </c>
      <c r="H459" s="2" t="s">
        <v>2970</v>
      </c>
      <c r="I459" s="2" t="s">
        <v>3699</v>
      </c>
      <c r="J459" s="2" t="s">
        <v>3699</v>
      </c>
      <c r="K459" s="2" t="s">
        <v>3342</v>
      </c>
      <c r="L459" s="2"/>
      <c r="M459" s="2"/>
      <c r="N459" s="2"/>
      <c r="O459" s="4" t="s">
        <v>3700</v>
      </c>
    </row>
    <row r="460" spans="1:15" ht="15" hidden="1" customHeight="1" x14ac:dyDescent="0.35">
      <c r="A460" s="2" t="s">
        <v>234</v>
      </c>
      <c r="B460" s="2" t="s">
        <v>235</v>
      </c>
      <c r="C460" s="3">
        <v>16</v>
      </c>
      <c r="D460" s="2" t="s">
        <v>236</v>
      </c>
      <c r="E460" s="2" t="s">
        <v>3698</v>
      </c>
      <c r="F460" s="2" t="s">
        <v>3010</v>
      </c>
      <c r="G460" s="2" t="s">
        <v>3701</v>
      </c>
      <c r="H460" s="2" t="s">
        <v>2979</v>
      </c>
      <c r="I460" s="2" t="s">
        <v>3699</v>
      </c>
      <c r="J460" s="2" t="s">
        <v>3699</v>
      </c>
      <c r="K460" s="2" t="s">
        <v>3342</v>
      </c>
      <c r="L460" s="2"/>
      <c r="M460" s="2"/>
      <c r="N460" s="2"/>
      <c r="O460" s="4" t="s">
        <v>3700</v>
      </c>
    </row>
    <row r="461" spans="1:15" ht="15" hidden="1" customHeight="1" x14ac:dyDescent="0.35">
      <c r="A461" s="2" t="s">
        <v>234</v>
      </c>
      <c r="B461" s="2" t="s">
        <v>235</v>
      </c>
      <c r="C461" s="3">
        <v>16</v>
      </c>
      <c r="D461" s="2" t="s">
        <v>236</v>
      </c>
      <c r="E461" s="2" t="s">
        <v>3639</v>
      </c>
      <c r="F461" s="2" t="s">
        <v>3640</v>
      </c>
      <c r="G461" s="2" t="s">
        <v>3702</v>
      </c>
      <c r="H461" s="2" t="s">
        <v>2979</v>
      </c>
      <c r="I461" s="2" t="s">
        <v>3642</v>
      </c>
      <c r="J461" s="2" t="s">
        <v>3642</v>
      </c>
      <c r="K461" s="2" t="s">
        <v>3643</v>
      </c>
      <c r="L461" s="2" t="s">
        <v>3644</v>
      </c>
      <c r="M461" s="2"/>
      <c r="N461" s="2" t="s">
        <v>3645</v>
      </c>
      <c r="O461" s="4" t="s">
        <v>3646</v>
      </c>
    </row>
    <row r="462" spans="1:15" ht="15" hidden="1" customHeight="1" x14ac:dyDescent="0.35">
      <c r="A462" s="2" t="s">
        <v>234</v>
      </c>
      <c r="B462" s="2" t="s">
        <v>235</v>
      </c>
      <c r="C462" s="3">
        <v>16</v>
      </c>
      <c r="D462" s="2" t="s">
        <v>236</v>
      </c>
      <c r="E462" s="2" t="s">
        <v>3703</v>
      </c>
      <c r="F462" s="2" t="s">
        <v>3658</v>
      </c>
      <c r="G462" s="2" t="s">
        <v>3704</v>
      </c>
      <c r="H462" s="2" t="s">
        <v>2979</v>
      </c>
      <c r="I462" s="2" t="s">
        <v>3018</v>
      </c>
      <c r="J462" s="2" t="s">
        <v>3018</v>
      </c>
      <c r="K462" s="2" t="s">
        <v>3018</v>
      </c>
      <c r="L462" s="2"/>
      <c r="M462" s="2"/>
      <c r="N462" s="2"/>
      <c r="O462" s="4" t="s">
        <v>3705</v>
      </c>
    </row>
    <row r="463" spans="1:15" ht="15" hidden="1" customHeight="1" x14ac:dyDescent="0.35">
      <c r="A463" s="2" t="s">
        <v>234</v>
      </c>
      <c r="B463" s="2" t="s">
        <v>235</v>
      </c>
      <c r="C463" s="3">
        <v>16</v>
      </c>
      <c r="D463" s="2" t="s">
        <v>236</v>
      </c>
      <c r="E463" s="2" t="s">
        <v>3232</v>
      </c>
      <c r="F463" s="2" t="s">
        <v>3184</v>
      </c>
      <c r="G463" s="2" t="s">
        <v>3706</v>
      </c>
      <c r="H463" s="2" t="s">
        <v>2979</v>
      </c>
      <c r="I463" s="2" t="s">
        <v>3234</v>
      </c>
      <c r="J463" s="2" t="s">
        <v>3235</v>
      </c>
      <c r="K463" s="2" t="s">
        <v>3235</v>
      </c>
      <c r="L463" s="2" t="s">
        <v>3236</v>
      </c>
      <c r="M463" s="2"/>
      <c r="N463" s="2" t="s">
        <v>3237</v>
      </c>
      <c r="O463" s="4" t="s">
        <v>3238</v>
      </c>
    </row>
    <row r="464" spans="1:15" ht="15" hidden="1" customHeight="1" x14ac:dyDescent="0.35">
      <c r="A464" s="2" t="s">
        <v>234</v>
      </c>
      <c r="B464" s="2" t="s">
        <v>235</v>
      </c>
      <c r="C464" s="3">
        <v>16</v>
      </c>
      <c r="D464" s="2" t="s">
        <v>236</v>
      </c>
      <c r="E464" s="2" t="s">
        <v>3044</v>
      </c>
      <c r="F464" s="2" t="s">
        <v>3045</v>
      </c>
      <c r="G464" s="2" t="s">
        <v>1360</v>
      </c>
      <c r="H464" s="2" t="s">
        <v>2970</v>
      </c>
      <c r="I464" s="2" t="s">
        <v>3047</v>
      </c>
      <c r="J464" s="2" t="s">
        <v>3245</v>
      </c>
      <c r="K464" s="2" t="s">
        <v>3048</v>
      </c>
      <c r="L464" s="2" t="s">
        <v>3049</v>
      </c>
      <c r="M464" s="2"/>
      <c r="N464" s="2" t="s">
        <v>3050</v>
      </c>
      <c r="O464" s="4" t="s">
        <v>3051</v>
      </c>
    </row>
    <row r="465" spans="1:15" ht="15" hidden="1" customHeight="1" x14ac:dyDescent="0.35">
      <c r="A465" s="2" t="s">
        <v>234</v>
      </c>
      <c r="B465" s="2" t="s">
        <v>235</v>
      </c>
      <c r="C465" s="3">
        <v>16</v>
      </c>
      <c r="D465" s="2" t="s">
        <v>236</v>
      </c>
      <c r="E465" s="2" t="s">
        <v>3044</v>
      </c>
      <c r="F465" s="2" t="s">
        <v>3045</v>
      </c>
      <c r="G465" s="2" t="s">
        <v>3707</v>
      </c>
      <c r="H465" s="2" t="s">
        <v>2979</v>
      </c>
      <c r="I465" s="2" t="s">
        <v>3047</v>
      </c>
      <c r="J465" s="2" t="s">
        <v>3245</v>
      </c>
      <c r="K465" s="2" t="s">
        <v>3048</v>
      </c>
      <c r="L465" s="2" t="s">
        <v>3049</v>
      </c>
      <c r="M465" s="2"/>
      <c r="N465" s="2" t="s">
        <v>3050</v>
      </c>
      <c r="O465" s="4" t="s">
        <v>3051</v>
      </c>
    </row>
    <row r="466" spans="1:15" ht="15" hidden="1" customHeight="1" x14ac:dyDescent="0.35">
      <c r="A466" s="2" t="s">
        <v>234</v>
      </c>
      <c r="B466" s="2" t="s">
        <v>235</v>
      </c>
      <c r="C466" s="3">
        <v>16</v>
      </c>
      <c r="D466" s="2" t="s">
        <v>236</v>
      </c>
      <c r="E466" s="2" t="s">
        <v>3255</v>
      </c>
      <c r="F466" s="2" t="s">
        <v>3256</v>
      </c>
      <c r="G466" s="2"/>
      <c r="H466" s="2" t="s">
        <v>3708</v>
      </c>
      <c r="I466" s="2" t="s">
        <v>3258</v>
      </c>
      <c r="J466" s="2" t="s">
        <v>1723</v>
      </c>
      <c r="K466" s="2" t="s">
        <v>3260</v>
      </c>
      <c r="L466" s="2" t="s">
        <v>3261</v>
      </c>
      <c r="M466" s="2" t="s">
        <v>3262</v>
      </c>
      <c r="N466" s="2" t="s">
        <v>3263</v>
      </c>
      <c r="O466" s="4" t="s">
        <v>3107</v>
      </c>
    </row>
    <row r="467" spans="1:15" ht="15" hidden="1" customHeight="1" x14ac:dyDescent="0.35">
      <c r="A467" s="2" t="s">
        <v>234</v>
      </c>
      <c r="B467" s="2" t="s">
        <v>235</v>
      </c>
      <c r="C467" s="3">
        <v>16</v>
      </c>
      <c r="D467" s="2" t="s">
        <v>236</v>
      </c>
      <c r="E467" s="2" t="s">
        <v>3255</v>
      </c>
      <c r="F467" s="2" t="s">
        <v>3256</v>
      </c>
      <c r="G467" s="2" t="s">
        <v>3709</v>
      </c>
      <c r="H467" s="2" t="s">
        <v>2979</v>
      </c>
      <c r="I467" s="2" t="s">
        <v>3258</v>
      </c>
      <c r="J467" s="2" t="s">
        <v>3260</v>
      </c>
      <c r="K467" s="2" t="s">
        <v>3260</v>
      </c>
      <c r="L467" s="2" t="s">
        <v>3261</v>
      </c>
      <c r="M467" s="2" t="s">
        <v>3262</v>
      </c>
      <c r="N467" s="2" t="s">
        <v>3263</v>
      </c>
      <c r="O467" s="4" t="s">
        <v>3107</v>
      </c>
    </row>
    <row r="468" spans="1:15" ht="15" hidden="1" customHeight="1" x14ac:dyDescent="0.35">
      <c r="A468" s="2" t="s">
        <v>234</v>
      </c>
      <c r="B468" s="2" t="s">
        <v>235</v>
      </c>
      <c r="C468" s="3">
        <v>16</v>
      </c>
      <c r="D468" s="2" t="s">
        <v>236</v>
      </c>
      <c r="E468" s="2" t="s">
        <v>3083</v>
      </c>
      <c r="F468" s="2" t="s">
        <v>2754</v>
      </c>
      <c r="G468" s="2" t="s">
        <v>3710</v>
      </c>
      <c r="H468" s="2" t="s">
        <v>2979</v>
      </c>
      <c r="I468" s="2" t="s">
        <v>3084</v>
      </c>
      <c r="J468" s="2" t="s">
        <v>3268</v>
      </c>
      <c r="K468" s="2" t="s">
        <v>3086</v>
      </c>
      <c r="L468" s="2" t="s">
        <v>136</v>
      </c>
      <c r="M468" s="2"/>
      <c r="N468" s="2" t="s">
        <v>34</v>
      </c>
      <c r="O468" s="4" t="s">
        <v>3087</v>
      </c>
    </row>
    <row r="469" spans="1:15" ht="15" hidden="1" customHeight="1" x14ac:dyDescent="0.35">
      <c r="A469" s="2" t="s">
        <v>234</v>
      </c>
      <c r="B469" s="2" t="s">
        <v>235</v>
      </c>
      <c r="C469" s="3">
        <v>16</v>
      </c>
      <c r="D469" s="2" t="s">
        <v>236</v>
      </c>
      <c r="E469" s="2" t="s">
        <v>3083</v>
      </c>
      <c r="F469" s="2" t="s">
        <v>2754</v>
      </c>
      <c r="G469" s="2" t="s">
        <v>3711</v>
      </c>
      <c r="H469" s="2" t="s">
        <v>2979</v>
      </c>
      <c r="I469" s="2" t="s">
        <v>3084</v>
      </c>
      <c r="J469" s="2" t="s">
        <v>3268</v>
      </c>
      <c r="K469" s="2" t="s">
        <v>3086</v>
      </c>
      <c r="L469" s="2" t="s">
        <v>136</v>
      </c>
      <c r="M469" s="2"/>
      <c r="N469" s="2" t="s">
        <v>34</v>
      </c>
      <c r="O469" s="4" t="s">
        <v>3087</v>
      </c>
    </row>
    <row r="470" spans="1:15" ht="15" hidden="1" customHeight="1" x14ac:dyDescent="0.35">
      <c r="A470" s="2" t="s">
        <v>234</v>
      </c>
      <c r="B470" s="2" t="s">
        <v>235</v>
      </c>
      <c r="C470" s="3">
        <v>16</v>
      </c>
      <c r="D470" s="2" t="s">
        <v>236</v>
      </c>
      <c r="E470" s="2" t="s">
        <v>3712</v>
      </c>
      <c r="F470" s="2" t="s">
        <v>774</v>
      </c>
      <c r="G470" s="2" t="s">
        <v>3713</v>
      </c>
      <c r="H470" s="2" t="s">
        <v>2979</v>
      </c>
      <c r="I470" s="2" t="s">
        <v>3714</v>
      </c>
      <c r="J470" s="2" t="s">
        <v>3715</v>
      </c>
      <c r="K470" s="2" t="s">
        <v>3715</v>
      </c>
      <c r="L470" s="2" t="s">
        <v>242</v>
      </c>
      <c r="M470" s="2"/>
      <c r="N470" s="2" t="s">
        <v>243</v>
      </c>
      <c r="O470" s="4" t="s">
        <v>3716</v>
      </c>
    </row>
    <row r="471" spans="1:15" ht="15" hidden="1" customHeight="1" x14ac:dyDescent="0.35">
      <c r="A471" s="2" t="s">
        <v>234</v>
      </c>
      <c r="B471" s="2" t="s">
        <v>235</v>
      </c>
      <c r="C471" s="3">
        <v>16</v>
      </c>
      <c r="D471" s="2" t="s">
        <v>236</v>
      </c>
      <c r="E471" s="2" t="s">
        <v>3712</v>
      </c>
      <c r="F471" s="2" t="s">
        <v>774</v>
      </c>
      <c r="G471" s="2" t="s">
        <v>3717</v>
      </c>
      <c r="H471" s="2" t="s">
        <v>2970</v>
      </c>
      <c r="I471" s="2" t="s">
        <v>3714</v>
      </c>
      <c r="J471" s="2" t="s">
        <v>3714</v>
      </c>
      <c r="K471" s="2" t="s">
        <v>3715</v>
      </c>
      <c r="L471" s="2" t="s">
        <v>242</v>
      </c>
      <c r="M471" s="2"/>
      <c r="N471" s="2" t="s">
        <v>243</v>
      </c>
      <c r="O471" s="4" t="s">
        <v>3716</v>
      </c>
    </row>
    <row r="472" spans="1:15" ht="15" hidden="1" customHeight="1" x14ac:dyDescent="0.35">
      <c r="A472" s="2" t="s">
        <v>250</v>
      </c>
      <c r="B472" s="2" t="s">
        <v>251</v>
      </c>
      <c r="C472" s="3">
        <v>17</v>
      </c>
      <c r="D472" s="2" t="s">
        <v>252</v>
      </c>
      <c r="E472" s="2" t="s">
        <v>2969</v>
      </c>
      <c r="F472" s="2" t="s">
        <v>2754</v>
      </c>
      <c r="G472" s="2"/>
      <c r="H472" s="2" t="s">
        <v>3066</v>
      </c>
      <c r="I472" s="2" t="s">
        <v>2971</v>
      </c>
      <c r="J472" s="2" t="s">
        <v>1490</v>
      </c>
      <c r="K472" s="2" t="s">
        <v>2972</v>
      </c>
      <c r="L472" s="2" t="s">
        <v>95</v>
      </c>
      <c r="M472" s="2"/>
      <c r="N472" s="2" t="s">
        <v>34</v>
      </c>
      <c r="O472" s="4" t="s">
        <v>2973</v>
      </c>
    </row>
    <row r="473" spans="1:15" ht="15" customHeight="1" x14ac:dyDescent="0.35">
      <c r="A473" s="2" t="s">
        <v>250</v>
      </c>
      <c r="B473" s="2" t="s">
        <v>251</v>
      </c>
      <c r="C473" s="3">
        <v>17</v>
      </c>
      <c r="D473" s="2" t="s">
        <v>252</v>
      </c>
      <c r="E473" s="2" t="s">
        <v>2969</v>
      </c>
      <c r="F473" s="2" t="s">
        <v>2754</v>
      </c>
      <c r="G473" s="2"/>
      <c r="H473" s="2" t="s">
        <v>3311</v>
      </c>
      <c r="I473" s="2" t="s">
        <v>2971</v>
      </c>
      <c r="J473" s="2" t="s">
        <v>1490</v>
      </c>
      <c r="K473" s="2" t="s">
        <v>2972</v>
      </c>
      <c r="L473" s="2" t="s">
        <v>95</v>
      </c>
      <c r="M473" s="2"/>
      <c r="N473" s="2" t="s">
        <v>34</v>
      </c>
      <c r="O473" s="4" t="s">
        <v>2973</v>
      </c>
    </row>
    <row r="474" spans="1:15" ht="15" hidden="1" customHeight="1" x14ac:dyDescent="0.35">
      <c r="A474" s="2" t="s">
        <v>250</v>
      </c>
      <c r="B474" s="2" t="s">
        <v>251</v>
      </c>
      <c r="C474" s="3">
        <v>17</v>
      </c>
      <c r="D474" s="2" t="s">
        <v>252</v>
      </c>
      <c r="E474" s="2" t="s">
        <v>2969</v>
      </c>
      <c r="F474" s="2" t="s">
        <v>2754</v>
      </c>
      <c r="G474" s="2"/>
      <c r="H474" s="2" t="s">
        <v>2970</v>
      </c>
      <c r="I474" s="2" t="s">
        <v>2971</v>
      </c>
      <c r="J474" s="2" t="s">
        <v>2975</v>
      </c>
      <c r="K474" s="2" t="s">
        <v>2972</v>
      </c>
      <c r="L474" s="2" t="s">
        <v>95</v>
      </c>
      <c r="M474" s="2"/>
      <c r="N474" s="2" t="s">
        <v>34</v>
      </c>
      <c r="O474" s="4" t="s">
        <v>2973</v>
      </c>
    </row>
    <row r="475" spans="1:15" ht="15" hidden="1" customHeight="1" x14ac:dyDescent="0.35">
      <c r="A475" s="2" t="s">
        <v>250</v>
      </c>
      <c r="B475" s="2" t="s">
        <v>251</v>
      </c>
      <c r="C475" s="3">
        <v>17</v>
      </c>
      <c r="D475" s="2" t="s">
        <v>252</v>
      </c>
      <c r="E475" s="2" t="s">
        <v>2969</v>
      </c>
      <c r="F475" s="2" t="s">
        <v>2754</v>
      </c>
      <c r="G475" s="2" t="s">
        <v>3718</v>
      </c>
      <c r="H475" s="2" t="s">
        <v>2979</v>
      </c>
      <c r="I475" s="2" t="s">
        <v>2971</v>
      </c>
      <c r="J475" s="2" t="s">
        <v>2975</v>
      </c>
      <c r="K475" s="2" t="s">
        <v>2972</v>
      </c>
      <c r="L475" s="2" t="s">
        <v>95</v>
      </c>
      <c r="M475" s="2"/>
      <c r="N475" s="2" t="s">
        <v>34</v>
      </c>
      <c r="O475" s="4" t="s">
        <v>2973</v>
      </c>
    </row>
    <row r="476" spans="1:15" ht="15" customHeight="1" x14ac:dyDescent="0.35">
      <c r="A476" s="2" t="s">
        <v>250</v>
      </c>
      <c r="B476" s="2" t="s">
        <v>251</v>
      </c>
      <c r="C476" s="3">
        <v>17</v>
      </c>
      <c r="D476" s="2" t="s">
        <v>252</v>
      </c>
      <c r="E476" s="2" t="s">
        <v>3001</v>
      </c>
      <c r="F476" s="2" t="s">
        <v>2754</v>
      </c>
      <c r="G476" s="2"/>
      <c r="H476" s="2" t="s">
        <v>3311</v>
      </c>
      <c r="I476" s="2" t="s">
        <v>3003</v>
      </c>
      <c r="J476" s="2" t="s">
        <v>2308</v>
      </c>
      <c r="K476" s="2" t="s">
        <v>3004</v>
      </c>
      <c r="L476" s="2"/>
      <c r="M476" s="2"/>
      <c r="N476" s="2"/>
      <c r="O476" s="4" t="s">
        <v>3005</v>
      </c>
    </row>
    <row r="477" spans="1:15" ht="15" hidden="1" customHeight="1" x14ac:dyDescent="0.35">
      <c r="A477" s="2" t="s">
        <v>250</v>
      </c>
      <c r="B477" s="2" t="s">
        <v>251</v>
      </c>
      <c r="C477" s="3">
        <v>17</v>
      </c>
      <c r="D477" s="2" t="s">
        <v>252</v>
      </c>
      <c r="E477" s="2" t="s">
        <v>3001</v>
      </c>
      <c r="F477" s="2" t="s">
        <v>2754</v>
      </c>
      <c r="G477" s="2" t="s">
        <v>3719</v>
      </c>
      <c r="H477" s="2" t="s">
        <v>2979</v>
      </c>
      <c r="I477" s="2" t="s">
        <v>3003</v>
      </c>
      <c r="J477" s="2" t="s">
        <v>3003</v>
      </c>
      <c r="K477" s="2" t="s">
        <v>3004</v>
      </c>
      <c r="L477" s="2"/>
      <c r="M477" s="2"/>
      <c r="N477" s="2"/>
      <c r="O477" s="4" t="s">
        <v>3005</v>
      </c>
    </row>
    <row r="478" spans="1:15" ht="15" hidden="1" customHeight="1" x14ac:dyDescent="0.35">
      <c r="A478" s="2" t="s">
        <v>250</v>
      </c>
      <c r="B478" s="2" t="s">
        <v>251</v>
      </c>
      <c r="C478" s="3">
        <v>17</v>
      </c>
      <c r="D478" s="2" t="s">
        <v>252</v>
      </c>
      <c r="E478" s="2" t="s">
        <v>3001</v>
      </c>
      <c r="F478" s="2" t="s">
        <v>2754</v>
      </c>
      <c r="G478" s="2" t="s">
        <v>3720</v>
      </c>
      <c r="H478" s="2" t="s">
        <v>2970</v>
      </c>
      <c r="I478" s="2" t="s">
        <v>3003</v>
      </c>
      <c r="J478" s="2" t="s">
        <v>3367</v>
      </c>
      <c r="K478" s="2" t="s">
        <v>3004</v>
      </c>
      <c r="L478" s="2"/>
      <c r="M478" s="2"/>
      <c r="N478" s="2"/>
      <c r="O478" s="4" t="s">
        <v>3005</v>
      </c>
    </row>
    <row r="479" spans="1:15" ht="15" customHeight="1" x14ac:dyDescent="0.35">
      <c r="A479" s="2" t="s">
        <v>250</v>
      </c>
      <c r="B479" s="2" t="s">
        <v>251</v>
      </c>
      <c r="C479" s="3">
        <v>17</v>
      </c>
      <c r="D479" s="2" t="s">
        <v>252</v>
      </c>
      <c r="E479" s="2" t="s">
        <v>3037</v>
      </c>
      <c r="F479" s="2" t="s">
        <v>2754</v>
      </c>
      <c r="G479" s="2"/>
      <c r="H479" s="2" t="s">
        <v>3311</v>
      </c>
      <c r="I479" s="2" t="s">
        <v>3039</v>
      </c>
      <c r="J479" s="2" t="s">
        <v>2400</v>
      </c>
      <c r="K479" s="2" t="s">
        <v>3040</v>
      </c>
      <c r="L479" s="2" t="s">
        <v>2987</v>
      </c>
      <c r="M479" s="2"/>
      <c r="N479" s="2" t="s">
        <v>34</v>
      </c>
      <c r="O479" s="4" t="s">
        <v>3041</v>
      </c>
    </row>
    <row r="480" spans="1:15" ht="15" hidden="1" customHeight="1" x14ac:dyDescent="0.35">
      <c r="A480" s="2" t="s">
        <v>250</v>
      </c>
      <c r="B480" s="2" t="s">
        <v>251</v>
      </c>
      <c r="C480" s="3">
        <v>17</v>
      </c>
      <c r="D480" s="2" t="s">
        <v>252</v>
      </c>
      <c r="E480" s="2" t="s">
        <v>3037</v>
      </c>
      <c r="F480" s="2" t="s">
        <v>2754</v>
      </c>
      <c r="G480" s="2" t="s">
        <v>3721</v>
      </c>
      <c r="H480" s="2" t="s">
        <v>2970</v>
      </c>
      <c r="I480" s="2" t="s">
        <v>3039</v>
      </c>
      <c r="J480" s="2" t="s">
        <v>3240</v>
      </c>
      <c r="K480" s="2" t="s">
        <v>3040</v>
      </c>
      <c r="L480" s="2" t="s">
        <v>2987</v>
      </c>
      <c r="M480" s="2"/>
      <c r="N480" s="2" t="s">
        <v>34</v>
      </c>
      <c r="O480" s="4" t="s">
        <v>3041</v>
      </c>
    </row>
    <row r="481" spans="1:15" ht="15" hidden="1" customHeight="1" x14ac:dyDescent="0.35">
      <c r="A481" s="2" t="s">
        <v>250</v>
      </c>
      <c r="B481" s="2" t="s">
        <v>251</v>
      </c>
      <c r="C481" s="3">
        <v>17</v>
      </c>
      <c r="D481" s="2" t="s">
        <v>252</v>
      </c>
      <c r="E481" s="2" t="s">
        <v>3054</v>
      </c>
      <c r="F481" s="2" t="s">
        <v>2754</v>
      </c>
      <c r="G481" s="2" t="s">
        <v>3722</v>
      </c>
      <c r="H481" s="2" t="s">
        <v>2970</v>
      </c>
      <c r="I481" s="2" t="s">
        <v>3056</v>
      </c>
      <c r="J481" s="2" t="s">
        <v>3061</v>
      </c>
      <c r="K481" s="2" t="s">
        <v>3057</v>
      </c>
      <c r="L481" s="2" t="s">
        <v>3058</v>
      </c>
      <c r="M481" s="2"/>
      <c r="N481" s="2" t="s">
        <v>201</v>
      </c>
      <c r="O481" s="4" t="s">
        <v>3059</v>
      </c>
    </row>
    <row r="482" spans="1:15" ht="15" hidden="1" customHeight="1" x14ac:dyDescent="0.35">
      <c r="A482" s="2" t="s">
        <v>250</v>
      </c>
      <c r="B482" s="2" t="s">
        <v>251</v>
      </c>
      <c r="C482" s="3">
        <v>17</v>
      </c>
      <c r="D482" s="2" t="s">
        <v>252</v>
      </c>
      <c r="E482" s="2" t="s">
        <v>3054</v>
      </c>
      <c r="F482" s="2" t="s">
        <v>2754</v>
      </c>
      <c r="G482" s="2"/>
      <c r="H482" s="2" t="s">
        <v>3723</v>
      </c>
      <c r="I482" s="2" t="s">
        <v>3056</v>
      </c>
      <c r="J482" s="2" t="s">
        <v>678</v>
      </c>
      <c r="K482" s="2" t="s">
        <v>3057</v>
      </c>
      <c r="L482" s="2" t="s">
        <v>3058</v>
      </c>
      <c r="M482" s="2"/>
      <c r="N482" s="2" t="s">
        <v>201</v>
      </c>
      <c r="O482" s="4" t="s">
        <v>3059</v>
      </c>
    </row>
    <row r="483" spans="1:15" ht="15" hidden="1" customHeight="1" x14ac:dyDescent="0.35">
      <c r="A483" s="2" t="s">
        <v>250</v>
      </c>
      <c r="B483" s="2" t="s">
        <v>251</v>
      </c>
      <c r="C483" s="3">
        <v>17</v>
      </c>
      <c r="D483" s="2" t="s">
        <v>252</v>
      </c>
      <c r="E483" s="2" t="s">
        <v>3054</v>
      </c>
      <c r="F483" s="2" t="s">
        <v>2754</v>
      </c>
      <c r="G483" s="2" t="s">
        <v>3724</v>
      </c>
      <c r="H483" s="2" t="s">
        <v>2979</v>
      </c>
      <c r="I483" s="2" t="s">
        <v>3056</v>
      </c>
      <c r="J483" s="2" t="s">
        <v>3061</v>
      </c>
      <c r="K483" s="2" t="s">
        <v>3057</v>
      </c>
      <c r="L483" s="2" t="s">
        <v>3058</v>
      </c>
      <c r="M483" s="2"/>
      <c r="N483" s="2" t="s">
        <v>201</v>
      </c>
      <c r="O483" s="4" t="s">
        <v>3059</v>
      </c>
    </row>
    <row r="484" spans="1:15" ht="15" customHeight="1" x14ac:dyDescent="0.35">
      <c r="A484" s="2" t="s">
        <v>250</v>
      </c>
      <c r="B484" s="2" t="s">
        <v>251</v>
      </c>
      <c r="C484" s="3">
        <v>17</v>
      </c>
      <c r="D484" s="2" t="s">
        <v>252</v>
      </c>
      <c r="E484" s="2" t="s">
        <v>3076</v>
      </c>
      <c r="F484" s="2" t="s">
        <v>2754</v>
      </c>
      <c r="G484" s="2"/>
      <c r="H484" s="2" t="s">
        <v>3311</v>
      </c>
      <c r="I484" s="2" t="s">
        <v>3078</v>
      </c>
      <c r="J484" s="2" t="s">
        <v>2504</v>
      </c>
      <c r="K484" s="2" t="s">
        <v>3079</v>
      </c>
      <c r="L484" s="2" t="s">
        <v>2987</v>
      </c>
      <c r="M484" s="2"/>
      <c r="N484" s="2" t="s">
        <v>34</v>
      </c>
      <c r="O484" s="4" t="s">
        <v>3080</v>
      </c>
    </row>
    <row r="485" spans="1:15" ht="15" hidden="1" customHeight="1" x14ac:dyDescent="0.35">
      <c r="A485" s="2" t="s">
        <v>250</v>
      </c>
      <c r="B485" s="2" t="s">
        <v>251</v>
      </c>
      <c r="C485" s="3">
        <v>17</v>
      </c>
      <c r="D485" s="2" t="s">
        <v>252</v>
      </c>
      <c r="E485" s="2" t="s">
        <v>3076</v>
      </c>
      <c r="F485" s="2" t="s">
        <v>2754</v>
      </c>
      <c r="G485" s="2" t="s">
        <v>3725</v>
      </c>
      <c r="H485" s="2" t="s">
        <v>2979</v>
      </c>
      <c r="I485" s="2" t="s">
        <v>3078</v>
      </c>
      <c r="J485" s="2" t="s">
        <v>3078</v>
      </c>
      <c r="K485" s="2" t="s">
        <v>3079</v>
      </c>
      <c r="L485" s="2" t="s">
        <v>2987</v>
      </c>
      <c r="M485" s="2"/>
      <c r="N485" s="2" t="s">
        <v>34</v>
      </c>
      <c r="O485" s="4" t="s">
        <v>3080</v>
      </c>
    </row>
    <row r="486" spans="1:15" ht="15" customHeight="1" x14ac:dyDescent="0.35">
      <c r="A486" s="2" t="s">
        <v>250</v>
      </c>
      <c r="B486" s="2" t="s">
        <v>251</v>
      </c>
      <c r="C486" s="3">
        <v>17</v>
      </c>
      <c r="D486" s="2" t="s">
        <v>252</v>
      </c>
      <c r="E486" s="2" t="s">
        <v>3083</v>
      </c>
      <c r="F486" s="2" t="s">
        <v>2754</v>
      </c>
      <c r="G486" s="2"/>
      <c r="H486" s="2" t="s">
        <v>3311</v>
      </c>
      <c r="I486" s="2" t="s">
        <v>3084</v>
      </c>
      <c r="J486" s="2" t="s">
        <v>3085</v>
      </c>
      <c r="K486" s="2" t="s">
        <v>3086</v>
      </c>
      <c r="L486" s="2" t="s">
        <v>136</v>
      </c>
      <c r="M486" s="2"/>
      <c r="N486" s="2" t="s">
        <v>34</v>
      </c>
      <c r="O486" s="4" t="s">
        <v>3087</v>
      </c>
    </row>
    <row r="487" spans="1:15" ht="15" hidden="1" customHeight="1" x14ac:dyDescent="0.35">
      <c r="A487" s="2" t="s">
        <v>250</v>
      </c>
      <c r="B487" s="2" t="s">
        <v>251</v>
      </c>
      <c r="C487" s="3">
        <v>17</v>
      </c>
      <c r="D487" s="2" t="s">
        <v>252</v>
      </c>
      <c r="E487" s="2" t="s">
        <v>3093</v>
      </c>
      <c r="F487" s="2" t="s">
        <v>2754</v>
      </c>
      <c r="G487" s="2" t="s">
        <v>3319</v>
      </c>
      <c r="H487" s="2" t="s">
        <v>2979</v>
      </c>
      <c r="I487" s="2" t="s">
        <v>3094</v>
      </c>
      <c r="J487" s="2" t="s">
        <v>3095</v>
      </c>
      <c r="K487" s="2" t="s">
        <v>3095</v>
      </c>
      <c r="L487" s="2" t="s">
        <v>50</v>
      </c>
      <c r="M487" s="2"/>
      <c r="N487" s="2" t="s">
        <v>34</v>
      </c>
      <c r="O487" s="4" t="s">
        <v>3096</v>
      </c>
    </row>
    <row r="488" spans="1:15" ht="15" customHeight="1" x14ac:dyDescent="0.35">
      <c r="A488" s="2" t="s">
        <v>250</v>
      </c>
      <c r="B488" s="2" t="s">
        <v>251</v>
      </c>
      <c r="C488" s="3">
        <v>17</v>
      </c>
      <c r="D488" s="2" t="s">
        <v>252</v>
      </c>
      <c r="E488" s="2" t="s">
        <v>3093</v>
      </c>
      <c r="F488" s="2" t="s">
        <v>2754</v>
      </c>
      <c r="G488" s="2"/>
      <c r="H488" s="2" t="s">
        <v>3311</v>
      </c>
      <c r="I488" s="2" t="s">
        <v>3094</v>
      </c>
      <c r="J488" s="2" t="s">
        <v>1870</v>
      </c>
      <c r="K488" s="2" t="s">
        <v>3095</v>
      </c>
      <c r="L488" s="2" t="s">
        <v>50</v>
      </c>
      <c r="M488" s="2"/>
      <c r="N488" s="2" t="s">
        <v>34</v>
      </c>
      <c r="O488" s="4" t="s">
        <v>3096</v>
      </c>
    </row>
    <row r="489" spans="1:15" ht="15" customHeight="1" x14ac:dyDescent="0.35">
      <c r="A489" s="2" t="s">
        <v>250</v>
      </c>
      <c r="B489" s="2" t="s">
        <v>251</v>
      </c>
      <c r="C489" s="3">
        <v>17</v>
      </c>
      <c r="D489" s="2" t="s">
        <v>252</v>
      </c>
      <c r="E489" s="2" t="s">
        <v>3099</v>
      </c>
      <c r="F489" s="2" t="s">
        <v>2754</v>
      </c>
      <c r="G489" s="2"/>
      <c r="H489" s="2" t="s">
        <v>19687</v>
      </c>
      <c r="I489" s="2" t="s">
        <v>3101</v>
      </c>
      <c r="J489" s="2" t="s">
        <v>2726</v>
      </c>
      <c r="K489" s="2" t="s">
        <v>3102</v>
      </c>
      <c r="L489" s="2" t="s">
        <v>50</v>
      </c>
      <c r="M489" s="2"/>
      <c r="N489" s="2" t="s">
        <v>34</v>
      </c>
      <c r="O489" s="4" t="s">
        <v>3103</v>
      </c>
    </row>
    <row r="490" spans="1:15" ht="15" hidden="1" customHeight="1" x14ac:dyDescent="0.35">
      <c r="A490" s="2" t="s">
        <v>264</v>
      </c>
      <c r="B490" s="2" t="s">
        <v>265</v>
      </c>
      <c r="C490" s="3">
        <v>18</v>
      </c>
      <c r="D490" s="2" t="s">
        <v>266</v>
      </c>
      <c r="E490" s="2" t="s">
        <v>3379</v>
      </c>
      <c r="F490" s="2" t="s">
        <v>3380</v>
      </c>
      <c r="G490" s="2" t="s">
        <v>3726</v>
      </c>
      <c r="H490" s="2" t="s">
        <v>2979</v>
      </c>
      <c r="I490" s="2" t="s">
        <v>2975</v>
      </c>
      <c r="J490" s="2" t="s">
        <v>2972</v>
      </c>
      <c r="K490" s="2" t="s">
        <v>3382</v>
      </c>
      <c r="L490" s="2" t="s">
        <v>109</v>
      </c>
      <c r="M490" s="2"/>
      <c r="N490" s="2" t="s">
        <v>34</v>
      </c>
      <c r="O490" s="4" t="s">
        <v>3383</v>
      </c>
    </row>
    <row r="491" spans="1:15" ht="15" hidden="1" customHeight="1" x14ac:dyDescent="0.35">
      <c r="A491" s="2" t="s">
        <v>264</v>
      </c>
      <c r="B491" s="2" t="s">
        <v>265</v>
      </c>
      <c r="C491" s="3">
        <v>18</v>
      </c>
      <c r="D491" s="2" t="s">
        <v>266</v>
      </c>
      <c r="E491" s="2" t="s">
        <v>2983</v>
      </c>
      <c r="F491" s="2" t="s">
        <v>2754</v>
      </c>
      <c r="G491" s="2" t="s">
        <v>3384</v>
      </c>
      <c r="H491" s="2" t="s">
        <v>2979</v>
      </c>
      <c r="I491" s="2" t="s">
        <v>2985</v>
      </c>
      <c r="J491" s="2" t="s">
        <v>2986</v>
      </c>
      <c r="K491" s="2" t="s">
        <v>2986</v>
      </c>
      <c r="L491" s="2" t="s">
        <v>2987</v>
      </c>
      <c r="M491" s="2"/>
      <c r="N491" s="2" t="s">
        <v>34</v>
      </c>
      <c r="O491" s="4" t="s">
        <v>2988</v>
      </c>
    </row>
    <row r="492" spans="1:15" ht="15" hidden="1" customHeight="1" x14ac:dyDescent="0.35">
      <c r="A492" s="2" t="s">
        <v>264</v>
      </c>
      <c r="B492" s="2" t="s">
        <v>265</v>
      </c>
      <c r="C492" s="3">
        <v>18</v>
      </c>
      <c r="D492" s="2" t="s">
        <v>266</v>
      </c>
      <c r="E492" s="2" t="s">
        <v>3727</v>
      </c>
      <c r="F492" s="2" t="s">
        <v>3380</v>
      </c>
      <c r="G492" s="2" t="s">
        <v>3728</v>
      </c>
      <c r="H492" s="2" t="s">
        <v>2979</v>
      </c>
      <c r="I492" s="2" t="s">
        <v>3729</v>
      </c>
      <c r="J492" s="2" t="s">
        <v>3729</v>
      </c>
      <c r="K492" s="2" t="s">
        <v>3730</v>
      </c>
      <c r="L492" s="2" t="s">
        <v>136</v>
      </c>
      <c r="M492" s="2"/>
      <c r="N492" s="2" t="s">
        <v>34</v>
      </c>
      <c r="O492" s="4" t="s">
        <v>3731</v>
      </c>
    </row>
    <row r="493" spans="1:15" ht="15" hidden="1" customHeight="1" x14ac:dyDescent="0.35">
      <c r="A493" s="2" t="s">
        <v>264</v>
      </c>
      <c r="B493" s="2" t="s">
        <v>265</v>
      </c>
      <c r="C493" s="3">
        <v>18</v>
      </c>
      <c r="D493" s="2" t="s">
        <v>266</v>
      </c>
      <c r="E493" s="2" t="s">
        <v>3001</v>
      </c>
      <c r="F493" s="2" t="s">
        <v>2754</v>
      </c>
      <c r="G493" s="2" t="s">
        <v>3732</v>
      </c>
      <c r="H493" s="2" t="s">
        <v>3008</v>
      </c>
      <c r="I493" s="2" t="s">
        <v>3003</v>
      </c>
      <c r="J493" s="2" t="s">
        <v>3004</v>
      </c>
      <c r="K493" s="2" t="s">
        <v>3004</v>
      </c>
      <c r="L493" s="2"/>
      <c r="M493" s="2"/>
      <c r="N493" s="2"/>
      <c r="O493" s="4" t="s">
        <v>3005</v>
      </c>
    </row>
    <row r="494" spans="1:15" ht="15" hidden="1" customHeight="1" x14ac:dyDescent="0.35">
      <c r="A494" s="2" t="s">
        <v>264</v>
      </c>
      <c r="B494" s="2" t="s">
        <v>265</v>
      </c>
      <c r="C494" s="3">
        <v>18</v>
      </c>
      <c r="D494" s="2" t="s">
        <v>266</v>
      </c>
      <c r="E494" s="2" t="s">
        <v>3001</v>
      </c>
      <c r="F494" s="2" t="s">
        <v>2754</v>
      </c>
      <c r="G494" s="2" t="s">
        <v>3638</v>
      </c>
      <c r="H494" s="2" t="s">
        <v>2979</v>
      </c>
      <c r="I494" s="2" t="s">
        <v>3003</v>
      </c>
      <c r="J494" s="2" t="s">
        <v>2308</v>
      </c>
      <c r="K494" s="2" t="s">
        <v>3004</v>
      </c>
      <c r="L494" s="2"/>
      <c r="M494" s="2"/>
      <c r="N494" s="2"/>
      <c r="O494" s="4" t="s">
        <v>3005</v>
      </c>
    </row>
    <row r="495" spans="1:15" ht="15" hidden="1" customHeight="1" x14ac:dyDescent="0.35">
      <c r="A495" s="2" t="s">
        <v>264</v>
      </c>
      <c r="B495" s="2" t="s">
        <v>265</v>
      </c>
      <c r="C495" s="3">
        <v>18</v>
      </c>
      <c r="D495" s="2" t="s">
        <v>266</v>
      </c>
      <c r="E495" s="2" t="s">
        <v>3037</v>
      </c>
      <c r="F495" s="2" t="s">
        <v>2754</v>
      </c>
      <c r="G495" s="2" t="s">
        <v>3733</v>
      </c>
      <c r="H495" s="2" t="s">
        <v>2979</v>
      </c>
      <c r="I495" s="2" t="s">
        <v>3039</v>
      </c>
      <c r="J495" s="2" t="s">
        <v>3240</v>
      </c>
      <c r="K495" s="2" t="s">
        <v>3040</v>
      </c>
      <c r="L495" s="2" t="s">
        <v>2987</v>
      </c>
      <c r="M495" s="2"/>
      <c r="N495" s="2" t="s">
        <v>34</v>
      </c>
      <c r="O495" s="4" t="s">
        <v>3041</v>
      </c>
    </row>
    <row r="496" spans="1:15" ht="15" hidden="1" customHeight="1" x14ac:dyDescent="0.35">
      <c r="A496" s="2" t="s">
        <v>264</v>
      </c>
      <c r="B496" s="2" t="s">
        <v>265</v>
      </c>
      <c r="C496" s="3">
        <v>18</v>
      </c>
      <c r="D496" s="2" t="s">
        <v>266</v>
      </c>
      <c r="E496" s="2" t="s">
        <v>3054</v>
      </c>
      <c r="F496" s="2" t="s">
        <v>2754</v>
      </c>
      <c r="G496" s="2" t="s">
        <v>3385</v>
      </c>
      <c r="H496" s="2" t="s">
        <v>2979</v>
      </c>
      <c r="I496" s="2" t="s">
        <v>3056</v>
      </c>
      <c r="J496" s="2" t="s">
        <v>3057</v>
      </c>
      <c r="K496" s="2" t="s">
        <v>3057</v>
      </c>
      <c r="L496" s="2" t="s">
        <v>3058</v>
      </c>
      <c r="M496" s="2"/>
      <c r="N496" s="2" t="s">
        <v>201</v>
      </c>
      <c r="O496" s="4" t="s">
        <v>3059</v>
      </c>
    </row>
    <row r="497" spans="1:15" ht="15" hidden="1" customHeight="1" x14ac:dyDescent="0.35">
      <c r="A497" s="2" t="s">
        <v>264</v>
      </c>
      <c r="B497" s="2" t="s">
        <v>265</v>
      </c>
      <c r="C497" s="3">
        <v>18</v>
      </c>
      <c r="D497" s="2" t="s">
        <v>266</v>
      </c>
      <c r="E497" s="2" t="s">
        <v>3054</v>
      </c>
      <c r="F497" s="2" t="s">
        <v>2754</v>
      </c>
      <c r="G497" s="2" t="s">
        <v>3734</v>
      </c>
      <c r="H497" s="2" t="s">
        <v>2979</v>
      </c>
      <c r="I497" s="2" t="s">
        <v>3056</v>
      </c>
      <c r="J497" s="2" t="s">
        <v>3061</v>
      </c>
      <c r="K497" s="2" t="s">
        <v>3057</v>
      </c>
      <c r="L497" s="2" t="s">
        <v>3058</v>
      </c>
      <c r="M497" s="2"/>
      <c r="N497" s="2" t="s">
        <v>201</v>
      </c>
      <c r="O497" s="4" t="s">
        <v>3059</v>
      </c>
    </row>
    <row r="498" spans="1:15" ht="15" hidden="1" customHeight="1" x14ac:dyDescent="0.35">
      <c r="A498" s="2" t="s">
        <v>279</v>
      </c>
      <c r="B498" s="2" t="s">
        <v>280</v>
      </c>
      <c r="C498" s="3">
        <v>19</v>
      </c>
      <c r="D498" s="2" t="s">
        <v>281</v>
      </c>
      <c r="E498" s="2" t="s">
        <v>3735</v>
      </c>
      <c r="F498" s="2" t="s">
        <v>3736</v>
      </c>
      <c r="G498" s="2" t="s">
        <v>3737</v>
      </c>
      <c r="H498" s="2" t="s">
        <v>2979</v>
      </c>
      <c r="I498" s="2" t="s">
        <v>3738</v>
      </c>
      <c r="J498" s="2" t="s">
        <v>2820</v>
      </c>
      <c r="K498" s="2" t="s">
        <v>3739</v>
      </c>
      <c r="L498" s="2" t="s">
        <v>273</v>
      </c>
      <c r="M498" s="2"/>
      <c r="N498" s="2" t="s">
        <v>34</v>
      </c>
      <c r="O498" s="4" t="s">
        <v>3740</v>
      </c>
    </row>
    <row r="499" spans="1:15" ht="15" hidden="1" customHeight="1" x14ac:dyDescent="0.35">
      <c r="A499" s="2" t="s">
        <v>279</v>
      </c>
      <c r="B499" s="2" t="s">
        <v>280</v>
      </c>
      <c r="C499" s="3">
        <v>19</v>
      </c>
      <c r="D499" s="2" t="s">
        <v>281</v>
      </c>
      <c r="E499" s="2" t="s">
        <v>3741</v>
      </c>
      <c r="F499" s="2" t="s">
        <v>3742</v>
      </c>
      <c r="G499" s="2"/>
      <c r="H499" s="2" t="s">
        <v>3743</v>
      </c>
      <c r="I499" s="2" t="s">
        <v>3744</v>
      </c>
      <c r="J499" s="2" t="s">
        <v>3160</v>
      </c>
      <c r="K499" s="2" t="s">
        <v>3745</v>
      </c>
      <c r="L499" s="2" t="s">
        <v>3746</v>
      </c>
      <c r="M499" s="2"/>
      <c r="N499" s="2" t="s">
        <v>3747</v>
      </c>
      <c r="O499" s="4" t="s">
        <v>3748</v>
      </c>
    </row>
    <row r="500" spans="1:15" ht="15" hidden="1" customHeight="1" x14ac:dyDescent="0.35">
      <c r="A500" s="2" t="s">
        <v>279</v>
      </c>
      <c r="B500" s="2" t="s">
        <v>280</v>
      </c>
      <c r="C500" s="3">
        <v>19</v>
      </c>
      <c r="D500" s="2" t="s">
        <v>281</v>
      </c>
      <c r="E500" s="2" t="s">
        <v>3749</v>
      </c>
      <c r="F500" s="2" t="s">
        <v>3658</v>
      </c>
      <c r="G500" s="2" t="s">
        <v>3750</v>
      </c>
      <c r="H500" s="2" t="s">
        <v>2979</v>
      </c>
      <c r="I500" s="2" t="s">
        <v>3751</v>
      </c>
      <c r="J500" s="2" t="s">
        <v>3752</v>
      </c>
      <c r="K500" s="2" t="s">
        <v>3752</v>
      </c>
      <c r="L500" s="2" t="s">
        <v>3753</v>
      </c>
      <c r="M500" s="2" t="s">
        <v>3754</v>
      </c>
      <c r="N500" s="2" t="s">
        <v>3507</v>
      </c>
      <c r="O500" s="4" t="s">
        <v>3755</v>
      </c>
    </row>
    <row r="501" spans="1:15" ht="15" hidden="1" customHeight="1" x14ac:dyDescent="0.35">
      <c r="A501" s="2" t="s">
        <v>279</v>
      </c>
      <c r="B501" s="2" t="s">
        <v>280</v>
      </c>
      <c r="C501" s="3">
        <v>19</v>
      </c>
      <c r="D501" s="2" t="s">
        <v>281</v>
      </c>
      <c r="E501" s="2" t="s">
        <v>3749</v>
      </c>
      <c r="F501" s="2" t="s">
        <v>3658</v>
      </c>
      <c r="G501" s="2" t="s">
        <v>3756</v>
      </c>
      <c r="H501" s="2" t="s">
        <v>2979</v>
      </c>
      <c r="I501" s="2" t="s">
        <v>3751</v>
      </c>
      <c r="J501" s="2" t="s">
        <v>3752</v>
      </c>
      <c r="K501" s="2" t="s">
        <v>3752</v>
      </c>
      <c r="L501" s="2" t="s">
        <v>3753</v>
      </c>
      <c r="M501" s="2" t="s">
        <v>3754</v>
      </c>
      <c r="N501" s="2" t="s">
        <v>3507</v>
      </c>
      <c r="O501" s="4" t="s">
        <v>3755</v>
      </c>
    </row>
    <row r="502" spans="1:15" ht="15" hidden="1" customHeight="1" x14ac:dyDescent="0.35">
      <c r="A502" s="2" t="s">
        <v>279</v>
      </c>
      <c r="B502" s="2" t="s">
        <v>280</v>
      </c>
      <c r="C502" s="3">
        <v>19</v>
      </c>
      <c r="D502" s="2" t="s">
        <v>281</v>
      </c>
      <c r="E502" s="2" t="s">
        <v>3192</v>
      </c>
      <c r="F502" s="2" t="s">
        <v>3124</v>
      </c>
      <c r="G502" s="2" t="s">
        <v>3757</v>
      </c>
      <c r="H502" s="2" t="s">
        <v>2979</v>
      </c>
      <c r="I502" s="2" t="s">
        <v>3186</v>
      </c>
      <c r="J502" s="2" t="s">
        <v>3193</v>
      </c>
      <c r="K502" s="2" t="s">
        <v>3188</v>
      </c>
      <c r="L502" s="2" t="s">
        <v>3119</v>
      </c>
      <c r="M502" s="2"/>
      <c r="N502" s="2" t="s">
        <v>3120</v>
      </c>
      <c r="O502" s="4" t="s">
        <v>3189</v>
      </c>
    </row>
    <row r="503" spans="1:15" ht="15" hidden="1" customHeight="1" x14ac:dyDescent="0.35">
      <c r="A503" s="2" t="s">
        <v>279</v>
      </c>
      <c r="B503" s="2" t="s">
        <v>280</v>
      </c>
      <c r="C503" s="3">
        <v>19</v>
      </c>
      <c r="D503" s="2" t="s">
        <v>281</v>
      </c>
      <c r="E503" s="2" t="s">
        <v>3183</v>
      </c>
      <c r="F503" s="2" t="s">
        <v>3184</v>
      </c>
      <c r="G503" s="2" t="s">
        <v>3757</v>
      </c>
      <c r="H503" s="2" t="s">
        <v>2979</v>
      </c>
      <c r="I503" s="2" t="s">
        <v>3186</v>
      </c>
      <c r="J503" s="2" t="s">
        <v>3191</v>
      </c>
      <c r="K503" s="2" t="s">
        <v>3188</v>
      </c>
      <c r="L503" s="2" t="s">
        <v>3119</v>
      </c>
      <c r="M503" s="2"/>
      <c r="N503" s="2" t="s">
        <v>3120</v>
      </c>
      <c r="O503" s="4" t="s">
        <v>3189</v>
      </c>
    </row>
    <row r="504" spans="1:15" ht="15" hidden="1" customHeight="1" x14ac:dyDescent="0.35">
      <c r="A504" s="2" t="s">
        <v>279</v>
      </c>
      <c r="B504" s="2" t="s">
        <v>280</v>
      </c>
      <c r="C504" s="3">
        <v>19</v>
      </c>
      <c r="D504" s="2" t="s">
        <v>281</v>
      </c>
      <c r="E504" s="2" t="s">
        <v>2992</v>
      </c>
      <c r="F504" s="2" t="s">
        <v>2754</v>
      </c>
      <c r="G504" s="2" t="s">
        <v>3758</v>
      </c>
      <c r="H504" s="2" t="s">
        <v>2979</v>
      </c>
      <c r="I504" s="2" t="s">
        <v>2994</v>
      </c>
      <c r="J504" s="2" t="s">
        <v>2995</v>
      </c>
      <c r="K504" s="2" t="s">
        <v>2995</v>
      </c>
      <c r="L504" s="2" t="s">
        <v>200</v>
      </c>
      <c r="M504" s="2"/>
      <c r="N504" s="2" t="s">
        <v>201</v>
      </c>
      <c r="O504" s="4" t="s">
        <v>2996</v>
      </c>
    </row>
    <row r="505" spans="1:15" ht="15" hidden="1" customHeight="1" x14ac:dyDescent="0.35">
      <c r="A505" s="2" t="s">
        <v>279</v>
      </c>
      <c r="B505" s="2" t="s">
        <v>280</v>
      </c>
      <c r="C505" s="3">
        <v>19</v>
      </c>
      <c r="D505" s="2" t="s">
        <v>281</v>
      </c>
      <c r="E505" s="2" t="s">
        <v>2992</v>
      </c>
      <c r="F505" s="2" t="s">
        <v>2754</v>
      </c>
      <c r="G505" s="2" t="s">
        <v>3759</v>
      </c>
      <c r="H505" s="2" t="s">
        <v>2979</v>
      </c>
      <c r="I505" s="2" t="s">
        <v>2994</v>
      </c>
      <c r="J505" s="2" t="s">
        <v>2999</v>
      </c>
      <c r="K505" s="2" t="s">
        <v>2995</v>
      </c>
      <c r="L505" s="2" t="s">
        <v>200</v>
      </c>
      <c r="M505" s="2"/>
      <c r="N505" s="2" t="s">
        <v>201</v>
      </c>
      <c r="O505" s="4" t="s">
        <v>2996</v>
      </c>
    </row>
    <row r="506" spans="1:15" ht="15" hidden="1" customHeight="1" x14ac:dyDescent="0.35">
      <c r="A506" s="2" t="s">
        <v>279</v>
      </c>
      <c r="B506" s="2" t="s">
        <v>280</v>
      </c>
      <c r="C506" s="3">
        <v>19</v>
      </c>
      <c r="D506" s="2" t="s">
        <v>281</v>
      </c>
      <c r="E506" s="2" t="s">
        <v>3760</v>
      </c>
      <c r="F506" s="2" t="s">
        <v>3761</v>
      </c>
      <c r="G506" s="2" t="s">
        <v>3762</v>
      </c>
      <c r="H506" s="2" t="s">
        <v>2979</v>
      </c>
      <c r="I506" s="2" t="s">
        <v>3763</v>
      </c>
      <c r="J506" s="2" t="s">
        <v>3764</v>
      </c>
      <c r="K506" s="2" t="s">
        <v>3764</v>
      </c>
      <c r="L506" s="2" t="s">
        <v>3765</v>
      </c>
      <c r="M506" s="2" t="s">
        <v>3766</v>
      </c>
      <c r="N506" s="2" t="s">
        <v>3263</v>
      </c>
      <c r="O506" s="4" t="s">
        <v>3767</v>
      </c>
    </row>
    <row r="507" spans="1:15" ht="15" hidden="1" customHeight="1" x14ac:dyDescent="0.35">
      <c r="A507" s="2" t="s">
        <v>279</v>
      </c>
      <c r="B507" s="2" t="s">
        <v>280</v>
      </c>
      <c r="C507" s="3">
        <v>19</v>
      </c>
      <c r="D507" s="2" t="s">
        <v>281</v>
      </c>
      <c r="E507" s="2" t="s">
        <v>3694</v>
      </c>
      <c r="F507" s="2" t="s">
        <v>3184</v>
      </c>
      <c r="G507" s="2" t="s">
        <v>3768</v>
      </c>
      <c r="H507" s="2" t="s">
        <v>2979</v>
      </c>
      <c r="I507" s="2" t="s">
        <v>3211</v>
      </c>
      <c r="J507" s="2" t="s">
        <v>3211</v>
      </c>
      <c r="K507" s="2" t="s">
        <v>3212</v>
      </c>
      <c r="L507" s="2"/>
      <c r="M507" s="2"/>
      <c r="N507" s="2"/>
      <c r="O507" s="4" t="s">
        <v>3696</v>
      </c>
    </row>
    <row r="508" spans="1:15" ht="15" hidden="1" customHeight="1" x14ac:dyDescent="0.35">
      <c r="A508" s="2" t="s">
        <v>279</v>
      </c>
      <c r="B508" s="2" t="s">
        <v>280</v>
      </c>
      <c r="C508" s="3">
        <v>19</v>
      </c>
      <c r="D508" s="2" t="s">
        <v>281</v>
      </c>
      <c r="E508" s="2" t="s">
        <v>3001</v>
      </c>
      <c r="F508" s="2" t="s">
        <v>2754</v>
      </c>
      <c r="G508" s="2" t="s">
        <v>3769</v>
      </c>
      <c r="H508" s="2" t="s">
        <v>2979</v>
      </c>
      <c r="I508" s="2" t="s">
        <v>3003</v>
      </c>
      <c r="J508" s="2" t="s">
        <v>2308</v>
      </c>
      <c r="K508" s="2" t="s">
        <v>3004</v>
      </c>
      <c r="L508" s="2"/>
      <c r="M508" s="2"/>
      <c r="N508" s="2"/>
      <c r="O508" s="4" t="s">
        <v>3005</v>
      </c>
    </row>
    <row r="509" spans="1:15" ht="15" hidden="1" customHeight="1" x14ac:dyDescent="0.35">
      <c r="A509" s="2" t="s">
        <v>279</v>
      </c>
      <c r="B509" s="2" t="s">
        <v>280</v>
      </c>
      <c r="C509" s="3">
        <v>19</v>
      </c>
      <c r="D509" s="2" t="s">
        <v>281</v>
      </c>
      <c r="E509" s="2" t="s">
        <v>3037</v>
      </c>
      <c r="F509" s="2" t="s">
        <v>2754</v>
      </c>
      <c r="G509" s="2" t="s">
        <v>3770</v>
      </c>
      <c r="H509" s="2" t="s">
        <v>2979</v>
      </c>
      <c r="I509" s="2" t="s">
        <v>3039</v>
      </c>
      <c r="J509" s="2" t="s">
        <v>3240</v>
      </c>
      <c r="K509" s="2" t="s">
        <v>3040</v>
      </c>
      <c r="L509" s="2" t="s">
        <v>2987</v>
      </c>
      <c r="M509" s="2"/>
      <c r="N509" s="2" t="s">
        <v>34</v>
      </c>
      <c r="O509" s="4" t="s">
        <v>3041</v>
      </c>
    </row>
    <row r="510" spans="1:15" ht="15" hidden="1" customHeight="1" x14ac:dyDescent="0.35">
      <c r="A510" s="2" t="s">
        <v>294</v>
      </c>
      <c r="B510" s="2" t="s">
        <v>295</v>
      </c>
      <c r="C510" s="3">
        <v>20</v>
      </c>
      <c r="D510" s="2" t="s">
        <v>296</v>
      </c>
      <c r="E510" s="2" t="s">
        <v>2969</v>
      </c>
      <c r="F510" s="2" t="s">
        <v>2754</v>
      </c>
      <c r="G510" s="2" t="s">
        <v>3771</v>
      </c>
      <c r="H510" s="2" t="s">
        <v>2979</v>
      </c>
      <c r="I510" s="2" t="s">
        <v>2971</v>
      </c>
      <c r="J510" s="2" t="s">
        <v>2975</v>
      </c>
      <c r="K510" s="2" t="s">
        <v>2972</v>
      </c>
      <c r="L510" s="2" t="s">
        <v>95</v>
      </c>
      <c r="M510" s="2"/>
      <c r="N510" s="2" t="s">
        <v>34</v>
      </c>
      <c r="O510" s="4" t="s">
        <v>2973</v>
      </c>
    </row>
    <row r="511" spans="1:15" ht="15" hidden="1" customHeight="1" x14ac:dyDescent="0.35">
      <c r="A511" s="2" t="s">
        <v>294</v>
      </c>
      <c r="B511" s="2" t="s">
        <v>295</v>
      </c>
      <c r="C511" s="3">
        <v>20</v>
      </c>
      <c r="D511" s="2" t="s">
        <v>296</v>
      </c>
      <c r="E511" s="2" t="s">
        <v>3420</v>
      </c>
      <c r="F511" s="2" t="s">
        <v>3010</v>
      </c>
      <c r="G511" s="2" t="s">
        <v>3772</v>
      </c>
      <c r="H511" s="2" t="s">
        <v>3773</v>
      </c>
      <c r="I511" s="2" t="s">
        <v>3422</v>
      </c>
      <c r="J511" s="2" t="s">
        <v>3423</v>
      </c>
      <c r="K511" s="2" t="s">
        <v>3424</v>
      </c>
      <c r="L511" s="2" t="s">
        <v>3425</v>
      </c>
      <c r="M511" s="2"/>
      <c r="N511" s="2" t="s">
        <v>3202</v>
      </c>
      <c r="O511" s="4" t="s">
        <v>3426</v>
      </c>
    </row>
    <row r="512" spans="1:15" ht="15" hidden="1" customHeight="1" x14ac:dyDescent="0.35">
      <c r="A512" s="2" t="s">
        <v>294</v>
      </c>
      <c r="B512" s="2" t="s">
        <v>295</v>
      </c>
      <c r="C512" s="3">
        <v>20</v>
      </c>
      <c r="D512" s="2" t="s">
        <v>296</v>
      </c>
      <c r="E512" s="2" t="s">
        <v>3183</v>
      </c>
      <c r="F512" s="2" t="s">
        <v>3184</v>
      </c>
      <c r="G512" s="2" t="s">
        <v>3774</v>
      </c>
      <c r="H512" s="2" t="s">
        <v>2979</v>
      </c>
      <c r="I512" s="2" t="s">
        <v>3186</v>
      </c>
      <c r="J512" s="2" t="s">
        <v>3191</v>
      </c>
      <c r="K512" s="2" t="s">
        <v>3188</v>
      </c>
      <c r="L512" s="2" t="s">
        <v>3119</v>
      </c>
      <c r="M512" s="2"/>
      <c r="N512" s="2" t="s">
        <v>3120</v>
      </c>
      <c r="O512" s="4" t="s">
        <v>3189</v>
      </c>
    </row>
    <row r="513" spans="1:15" ht="15" hidden="1" customHeight="1" x14ac:dyDescent="0.35">
      <c r="A513" s="2" t="s">
        <v>294</v>
      </c>
      <c r="B513" s="2" t="s">
        <v>295</v>
      </c>
      <c r="C513" s="3">
        <v>20</v>
      </c>
      <c r="D513" s="2" t="s">
        <v>296</v>
      </c>
      <c r="E513" s="2" t="s">
        <v>3192</v>
      </c>
      <c r="F513" s="2" t="s">
        <v>3124</v>
      </c>
      <c r="G513" s="2" t="s">
        <v>3775</v>
      </c>
      <c r="H513" s="2" t="s">
        <v>2979</v>
      </c>
      <c r="I513" s="2" t="s">
        <v>3186</v>
      </c>
      <c r="J513" s="2" t="s">
        <v>3193</v>
      </c>
      <c r="K513" s="2" t="s">
        <v>3188</v>
      </c>
      <c r="L513" s="2" t="s">
        <v>3119</v>
      </c>
      <c r="M513" s="2"/>
      <c r="N513" s="2" t="s">
        <v>3120</v>
      </c>
      <c r="O513" s="4" t="s">
        <v>3189</v>
      </c>
    </row>
    <row r="514" spans="1:15" ht="15" hidden="1" customHeight="1" x14ac:dyDescent="0.35">
      <c r="A514" s="2" t="s">
        <v>294</v>
      </c>
      <c r="B514" s="2" t="s">
        <v>295</v>
      </c>
      <c r="C514" s="3">
        <v>20</v>
      </c>
      <c r="D514" s="2" t="s">
        <v>296</v>
      </c>
      <c r="E514" s="2" t="s">
        <v>3192</v>
      </c>
      <c r="F514" s="2" t="s">
        <v>3124</v>
      </c>
      <c r="G514" s="2" t="s">
        <v>3774</v>
      </c>
      <c r="H514" s="2" t="s">
        <v>2979</v>
      </c>
      <c r="I514" s="2" t="s">
        <v>3186</v>
      </c>
      <c r="J514" s="2" t="s">
        <v>3193</v>
      </c>
      <c r="K514" s="2" t="s">
        <v>3188</v>
      </c>
      <c r="L514" s="2" t="s">
        <v>3119</v>
      </c>
      <c r="M514" s="2"/>
      <c r="N514" s="2" t="s">
        <v>3120</v>
      </c>
      <c r="O514" s="4" t="s">
        <v>3189</v>
      </c>
    </row>
    <row r="515" spans="1:15" ht="15" hidden="1" customHeight="1" x14ac:dyDescent="0.35">
      <c r="A515" s="2" t="s">
        <v>294</v>
      </c>
      <c r="B515" s="2" t="s">
        <v>295</v>
      </c>
      <c r="C515" s="3">
        <v>20</v>
      </c>
      <c r="D515" s="2" t="s">
        <v>296</v>
      </c>
      <c r="E515" s="2" t="s">
        <v>3183</v>
      </c>
      <c r="F515" s="2" t="s">
        <v>3184</v>
      </c>
      <c r="G515" s="2" t="s">
        <v>3775</v>
      </c>
      <c r="H515" s="2" t="s">
        <v>2979</v>
      </c>
      <c r="I515" s="2" t="s">
        <v>3186</v>
      </c>
      <c r="J515" s="2" t="s">
        <v>3191</v>
      </c>
      <c r="K515" s="2" t="s">
        <v>3188</v>
      </c>
      <c r="L515" s="2" t="s">
        <v>3119</v>
      </c>
      <c r="M515" s="2"/>
      <c r="N515" s="2" t="s">
        <v>3120</v>
      </c>
      <c r="O515" s="4" t="s">
        <v>3189</v>
      </c>
    </row>
    <row r="516" spans="1:15" ht="15" hidden="1" customHeight="1" x14ac:dyDescent="0.35">
      <c r="A516" s="2" t="s">
        <v>294</v>
      </c>
      <c r="B516" s="2" t="s">
        <v>295</v>
      </c>
      <c r="C516" s="3">
        <v>20</v>
      </c>
      <c r="D516" s="2" t="s">
        <v>296</v>
      </c>
      <c r="E516" s="2" t="s">
        <v>3076</v>
      </c>
      <c r="F516" s="2" t="s">
        <v>2754</v>
      </c>
      <c r="G516" s="2" t="s">
        <v>3654</v>
      </c>
      <c r="H516" s="2" t="s">
        <v>2979</v>
      </c>
      <c r="I516" s="2" t="s">
        <v>3078</v>
      </c>
      <c r="J516" s="2" t="s">
        <v>3079</v>
      </c>
      <c r="K516" s="2" t="s">
        <v>3079</v>
      </c>
      <c r="L516" s="2" t="s">
        <v>2987</v>
      </c>
      <c r="M516" s="2"/>
      <c r="N516" s="2" t="s">
        <v>34</v>
      </c>
      <c r="O516" s="4" t="s">
        <v>3080</v>
      </c>
    </row>
    <row r="517" spans="1:15" ht="15" hidden="1" customHeight="1" x14ac:dyDescent="0.35">
      <c r="A517" s="2" t="s">
        <v>294</v>
      </c>
      <c r="B517" s="2" t="s">
        <v>295</v>
      </c>
      <c r="C517" s="3">
        <v>20</v>
      </c>
      <c r="D517" s="2" t="s">
        <v>296</v>
      </c>
      <c r="E517" s="2" t="s">
        <v>3093</v>
      </c>
      <c r="F517" s="2" t="s">
        <v>2754</v>
      </c>
      <c r="G517" s="2" t="s">
        <v>3776</v>
      </c>
      <c r="H517" s="2" t="s">
        <v>2979</v>
      </c>
      <c r="I517" s="2" t="s">
        <v>3094</v>
      </c>
      <c r="J517" s="2" t="s">
        <v>3095</v>
      </c>
      <c r="K517" s="2" t="s">
        <v>3095</v>
      </c>
      <c r="L517" s="2" t="s">
        <v>50</v>
      </c>
      <c r="M517" s="2"/>
      <c r="N517" s="2" t="s">
        <v>34</v>
      </c>
      <c r="O517" s="4" t="s">
        <v>3096</v>
      </c>
    </row>
    <row r="518" spans="1:15" ht="15" hidden="1" customHeight="1" x14ac:dyDescent="0.35">
      <c r="A518" s="2" t="s">
        <v>310</v>
      </c>
      <c r="B518" s="2" t="s">
        <v>311</v>
      </c>
      <c r="C518" s="3">
        <v>21</v>
      </c>
      <c r="D518" s="2" t="s">
        <v>313</v>
      </c>
      <c r="E518" s="2" t="s">
        <v>3205</v>
      </c>
      <c r="F518" s="2" t="s">
        <v>3010</v>
      </c>
      <c r="G518" s="2" t="s">
        <v>3777</v>
      </c>
      <c r="H518" s="2" t="s">
        <v>2970</v>
      </c>
      <c r="I518" s="2" t="s">
        <v>2705</v>
      </c>
      <c r="J518" s="2" t="s">
        <v>2617</v>
      </c>
      <c r="K518" s="2" t="s">
        <v>3207</v>
      </c>
      <c r="L518" s="2"/>
      <c r="M518" s="2"/>
      <c r="N518" s="2"/>
      <c r="O518" s="4" t="s">
        <v>3208</v>
      </c>
    </row>
    <row r="519" spans="1:15" ht="15" hidden="1" customHeight="1" x14ac:dyDescent="0.35">
      <c r="A519" s="2" t="s">
        <v>310</v>
      </c>
      <c r="B519" s="2" t="s">
        <v>311</v>
      </c>
      <c r="C519" s="3">
        <v>21</v>
      </c>
      <c r="D519" s="2" t="s">
        <v>313</v>
      </c>
      <c r="E519" s="2" t="s">
        <v>3083</v>
      </c>
      <c r="F519" s="2" t="s">
        <v>2754</v>
      </c>
      <c r="G519" s="2" t="s">
        <v>3778</v>
      </c>
      <c r="H519" s="2" t="s">
        <v>2979</v>
      </c>
      <c r="I519" s="2" t="s">
        <v>3084</v>
      </c>
      <c r="J519" s="2" t="s">
        <v>3268</v>
      </c>
      <c r="K519" s="2" t="s">
        <v>3086</v>
      </c>
      <c r="L519" s="2" t="s">
        <v>136</v>
      </c>
      <c r="M519" s="2"/>
      <c r="N519" s="2" t="s">
        <v>34</v>
      </c>
      <c r="O519" s="4" t="s">
        <v>3087</v>
      </c>
    </row>
    <row r="520" spans="1:15" ht="15" hidden="1" customHeight="1" x14ac:dyDescent="0.35">
      <c r="A520" s="2" t="s">
        <v>310</v>
      </c>
      <c r="B520" s="2" t="s">
        <v>311</v>
      </c>
      <c r="C520" s="3">
        <v>21</v>
      </c>
      <c r="D520" s="2" t="s">
        <v>313</v>
      </c>
      <c r="E520" s="2" t="s">
        <v>3099</v>
      </c>
      <c r="F520" s="2" t="s">
        <v>2754</v>
      </c>
      <c r="G520" s="2" t="s">
        <v>3779</v>
      </c>
      <c r="H520" s="2" t="s">
        <v>2979</v>
      </c>
      <c r="I520" s="2" t="s">
        <v>3101</v>
      </c>
      <c r="J520" s="2" t="s">
        <v>3101</v>
      </c>
      <c r="K520" s="2" t="s">
        <v>3102</v>
      </c>
      <c r="L520" s="2" t="s">
        <v>50</v>
      </c>
      <c r="M520" s="2"/>
      <c r="N520" s="2" t="s">
        <v>34</v>
      </c>
      <c r="O520" s="4" t="s">
        <v>3103</v>
      </c>
    </row>
    <row r="521" spans="1:15" ht="15" hidden="1" customHeight="1" x14ac:dyDescent="0.35">
      <c r="A521" s="2" t="s">
        <v>325</v>
      </c>
      <c r="B521" s="2" t="s">
        <v>326</v>
      </c>
      <c r="C521" s="3">
        <v>22</v>
      </c>
      <c r="D521" s="2" t="s">
        <v>327</v>
      </c>
      <c r="E521" s="2" t="s">
        <v>3114</v>
      </c>
      <c r="F521" s="2" t="s">
        <v>3010</v>
      </c>
      <c r="G521" s="2" t="s">
        <v>3780</v>
      </c>
      <c r="H521" s="2" t="s">
        <v>2979</v>
      </c>
      <c r="I521" s="2" t="s">
        <v>3116</v>
      </c>
      <c r="J521" s="2" t="s">
        <v>3117</v>
      </c>
      <c r="K521" s="2" t="s">
        <v>3118</v>
      </c>
      <c r="L521" s="2" t="s">
        <v>3119</v>
      </c>
      <c r="M521" s="2"/>
      <c r="N521" s="2" t="s">
        <v>3120</v>
      </c>
      <c r="O521" s="4" t="s">
        <v>3121</v>
      </c>
    </row>
    <row r="522" spans="1:15" ht="15" hidden="1" customHeight="1" x14ac:dyDescent="0.35">
      <c r="A522" s="2" t="s">
        <v>325</v>
      </c>
      <c r="B522" s="2" t="s">
        <v>326</v>
      </c>
      <c r="C522" s="3">
        <v>22</v>
      </c>
      <c r="D522" s="2" t="s">
        <v>327</v>
      </c>
      <c r="E522" s="2" t="s">
        <v>2983</v>
      </c>
      <c r="F522" s="2" t="s">
        <v>2754</v>
      </c>
      <c r="G522" s="2"/>
      <c r="H522" s="2" t="s">
        <v>3537</v>
      </c>
      <c r="I522" s="2" t="s">
        <v>2985</v>
      </c>
      <c r="J522" s="2" t="s">
        <v>868</v>
      </c>
      <c r="K522" s="2" t="s">
        <v>2986</v>
      </c>
      <c r="L522" s="2" t="s">
        <v>2987</v>
      </c>
      <c r="M522" s="2"/>
      <c r="N522" s="2" t="s">
        <v>34</v>
      </c>
      <c r="O522" s="4" t="s">
        <v>2988</v>
      </c>
    </row>
    <row r="523" spans="1:15" ht="15" hidden="1" customHeight="1" x14ac:dyDescent="0.35">
      <c r="A523" s="2" t="s">
        <v>325</v>
      </c>
      <c r="B523" s="2" t="s">
        <v>326</v>
      </c>
      <c r="C523" s="3">
        <v>22</v>
      </c>
      <c r="D523" s="2" t="s">
        <v>327</v>
      </c>
      <c r="E523" s="2" t="s">
        <v>3420</v>
      </c>
      <c r="F523" s="2" t="s">
        <v>3010</v>
      </c>
      <c r="G523" s="2" t="s">
        <v>3781</v>
      </c>
      <c r="H523" s="2" t="s">
        <v>2979</v>
      </c>
      <c r="I523" s="2" t="s">
        <v>3422</v>
      </c>
      <c r="J523" s="2" t="s">
        <v>3782</v>
      </c>
      <c r="K523" s="2" t="s">
        <v>3424</v>
      </c>
      <c r="L523" s="2" t="s">
        <v>3425</v>
      </c>
      <c r="M523" s="2"/>
      <c r="N523" s="2" t="s">
        <v>3202</v>
      </c>
      <c r="O523" s="4" t="s">
        <v>3426</v>
      </c>
    </row>
    <row r="524" spans="1:15" ht="15" hidden="1" customHeight="1" x14ac:dyDescent="0.35">
      <c r="A524" s="2" t="s">
        <v>325</v>
      </c>
      <c r="B524" s="2" t="s">
        <v>326</v>
      </c>
      <c r="C524" s="3">
        <v>22</v>
      </c>
      <c r="D524" s="2" t="s">
        <v>327</v>
      </c>
      <c r="E524" s="2" t="s">
        <v>2992</v>
      </c>
      <c r="F524" s="2" t="s">
        <v>2754</v>
      </c>
      <c r="G524" s="2"/>
      <c r="H524" s="2" t="s">
        <v>3537</v>
      </c>
      <c r="I524" s="2" t="s">
        <v>2994</v>
      </c>
      <c r="J524" s="2" t="s">
        <v>950</v>
      </c>
      <c r="K524" s="2" t="s">
        <v>2995</v>
      </c>
      <c r="L524" s="2" t="s">
        <v>200</v>
      </c>
      <c r="M524" s="2"/>
      <c r="N524" s="2" t="s">
        <v>201</v>
      </c>
      <c r="O524" s="4" t="s">
        <v>2996</v>
      </c>
    </row>
    <row r="525" spans="1:15" ht="15" customHeight="1" x14ac:dyDescent="0.35">
      <c r="A525" s="2" t="s">
        <v>325</v>
      </c>
      <c r="B525" s="2" t="s">
        <v>326</v>
      </c>
      <c r="C525" s="3">
        <v>22</v>
      </c>
      <c r="D525" s="2" t="s">
        <v>327</v>
      </c>
      <c r="E525" s="2" t="s">
        <v>3001</v>
      </c>
      <c r="F525" s="2" t="s">
        <v>2754</v>
      </c>
      <c r="G525" s="2"/>
      <c r="H525" s="2" t="s">
        <v>3311</v>
      </c>
      <c r="I525" s="2" t="s">
        <v>3003</v>
      </c>
      <c r="J525" s="2" t="s">
        <v>2308</v>
      </c>
      <c r="K525" s="2" t="s">
        <v>3004</v>
      </c>
      <c r="L525" s="2"/>
      <c r="M525" s="2"/>
      <c r="N525" s="2"/>
      <c r="O525" s="4" t="s">
        <v>3005</v>
      </c>
    </row>
    <row r="526" spans="1:15" ht="15" customHeight="1" x14ac:dyDescent="0.35">
      <c r="A526" s="2" t="s">
        <v>325</v>
      </c>
      <c r="B526" s="2" t="s">
        <v>326</v>
      </c>
      <c r="C526" s="3">
        <v>22</v>
      </c>
      <c r="D526" s="2" t="s">
        <v>327</v>
      </c>
      <c r="E526" s="2" t="s">
        <v>3016</v>
      </c>
      <c r="F526" s="2" t="s">
        <v>2754</v>
      </c>
      <c r="G526" s="2"/>
      <c r="H526" s="2" t="s">
        <v>3311</v>
      </c>
      <c r="I526" s="2" t="s">
        <v>2689</v>
      </c>
      <c r="J526" s="2" t="s">
        <v>815</v>
      </c>
      <c r="K526" s="2" t="s">
        <v>3018</v>
      </c>
      <c r="L526" s="2"/>
      <c r="M526" s="2"/>
      <c r="N526" s="2"/>
      <c r="O526" s="4" t="s">
        <v>3019</v>
      </c>
    </row>
    <row r="527" spans="1:15" ht="15" hidden="1" customHeight="1" x14ac:dyDescent="0.35">
      <c r="A527" s="2" t="s">
        <v>325</v>
      </c>
      <c r="B527" s="2" t="s">
        <v>326</v>
      </c>
      <c r="C527" s="3">
        <v>22</v>
      </c>
      <c r="D527" s="2" t="s">
        <v>327</v>
      </c>
      <c r="E527" s="2" t="s">
        <v>3037</v>
      </c>
      <c r="F527" s="2" t="s">
        <v>2754</v>
      </c>
      <c r="G527" s="2"/>
      <c r="H527" s="2" t="s">
        <v>3042</v>
      </c>
      <c r="I527" s="2" t="s">
        <v>3039</v>
      </c>
      <c r="J527" s="2" t="s">
        <v>2400</v>
      </c>
      <c r="K527" s="2" t="s">
        <v>3040</v>
      </c>
      <c r="L527" s="2" t="s">
        <v>2987</v>
      </c>
      <c r="M527" s="2"/>
      <c r="N527" s="2" t="s">
        <v>34</v>
      </c>
      <c r="O527" s="4" t="s">
        <v>3041</v>
      </c>
    </row>
    <row r="528" spans="1:15" ht="15" customHeight="1" x14ac:dyDescent="0.35">
      <c r="A528" s="2" t="s">
        <v>325</v>
      </c>
      <c r="B528" s="2" t="s">
        <v>326</v>
      </c>
      <c r="C528" s="3">
        <v>22</v>
      </c>
      <c r="D528" s="2" t="s">
        <v>327</v>
      </c>
      <c r="E528" s="2" t="s">
        <v>3054</v>
      </c>
      <c r="F528" s="2" t="s">
        <v>2754</v>
      </c>
      <c r="G528" s="2"/>
      <c r="H528" s="2" t="s">
        <v>3311</v>
      </c>
      <c r="I528" s="2" t="s">
        <v>3056</v>
      </c>
      <c r="J528" s="2" t="s">
        <v>678</v>
      </c>
      <c r="K528" s="2" t="s">
        <v>3057</v>
      </c>
      <c r="L528" s="2" t="s">
        <v>3058</v>
      </c>
      <c r="M528" s="2"/>
      <c r="N528" s="2" t="s">
        <v>201</v>
      </c>
      <c r="O528" s="4" t="s">
        <v>3059</v>
      </c>
    </row>
    <row r="529" spans="1:15" ht="15" hidden="1" customHeight="1" x14ac:dyDescent="0.35">
      <c r="A529" s="2" t="s">
        <v>325</v>
      </c>
      <c r="B529" s="2" t="s">
        <v>326</v>
      </c>
      <c r="C529" s="3">
        <v>22</v>
      </c>
      <c r="D529" s="2" t="s">
        <v>327</v>
      </c>
      <c r="E529" s="2" t="s">
        <v>3054</v>
      </c>
      <c r="F529" s="2" t="s">
        <v>2754</v>
      </c>
      <c r="G529" s="2"/>
      <c r="H529" s="2" t="s">
        <v>2976</v>
      </c>
      <c r="I529" s="2" t="s">
        <v>3056</v>
      </c>
      <c r="J529" s="2" t="s">
        <v>678</v>
      </c>
      <c r="K529" s="2" t="s">
        <v>3057</v>
      </c>
      <c r="L529" s="2" t="s">
        <v>3058</v>
      </c>
      <c r="M529" s="2"/>
      <c r="N529" s="2" t="s">
        <v>201</v>
      </c>
      <c r="O529" s="4" t="s">
        <v>3059</v>
      </c>
    </row>
    <row r="530" spans="1:15" ht="15" hidden="1" customHeight="1" x14ac:dyDescent="0.35">
      <c r="A530" s="2" t="s">
        <v>325</v>
      </c>
      <c r="B530" s="2" t="s">
        <v>326</v>
      </c>
      <c r="C530" s="3">
        <v>22</v>
      </c>
      <c r="D530" s="2" t="s">
        <v>327</v>
      </c>
      <c r="E530" s="2" t="s">
        <v>3054</v>
      </c>
      <c r="F530" s="2" t="s">
        <v>2754</v>
      </c>
      <c r="G530" s="2" t="s">
        <v>3783</v>
      </c>
      <c r="H530" s="2" t="s">
        <v>2970</v>
      </c>
      <c r="I530" s="2" t="s">
        <v>3056</v>
      </c>
      <c r="J530" s="2" t="s">
        <v>3784</v>
      </c>
      <c r="K530" s="2" t="s">
        <v>3057</v>
      </c>
      <c r="L530" s="2" t="s">
        <v>3058</v>
      </c>
      <c r="M530" s="2"/>
      <c r="N530" s="2" t="s">
        <v>201</v>
      </c>
      <c r="O530" s="4" t="s">
        <v>3059</v>
      </c>
    </row>
    <row r="531" spans="1:15" ht="15" hidden="1" customHeight="1" x14ac:dyDescent="0.35">
      <c r="A531" s="2" t="s">
        <v>325</v>
      </c>
      <c r="B531" s="2" t="s">
        <v>326</v>
      </c>
      <c r="C531" s="3">
        <v>22</v>
      </c>
      <c r="D531" s="2" t="s">
        <v>327</v>
      </c>
      <c r="E531" s="2" t="s">
        <v>3076</v>
      </c>
      <c r="F531" s="2" t="s">
        <v>2754</v>
      </c>
      <c r="G531" s="2"/>
      <c r="H531" s="2" t="s">
        <v>2976</v>
      </c>
      <c r="I531" s="2" t="s">
        <v>3078</v>
      </c>
      <c r="J531" s="2" t="s">
        <v>2504</v>
      </c>
      <c r="K531" s="2" t="s">
        <v>3079</v>
      </c>
      <c r="L531" s="2" t="s">
        <v>2987</v>
      </c>
      <c r="M531" s="2"/>
      <c r="N531" s="2" t="s">
        <v>34</v>
      </c>
      <c r="O531" s="4" t="s">
        <v>3080</v>
      </c>
    </row>
    <row r="532" spans="1:15" ht="15" hidden="1" customHeight="1" x14ac:dyDescent="0.35">
      <c r="A532" s="2" t="s">
        <v>325</v>
      </c>
      <c r="B532" s="2" t="s">
        <v>326</v>
      </c>
      <c r="C532" s="3">
        <v>22</v>
      </c>
      <c r="D532" s="2" t="s">
        <v>327</v>
      </c>
      <c r="E532" s="2" t="s">
        <v>3076</v>
      </c>
      <c r="F532" s="2" t="s">
        <v>2754</v>
      </c>
      <c r="G532" s="2" t="s">
        <v>3783</v>
      </c>
      <c r="H532" s="2" t="s">
        <v>2970</v>
      </c>
      <c r="I532" s="2" t="s">
        <v>3078</v>
      </c>
      <c r="J532" s="2" t="s">
        <v>3785</v>
      </c>
      <c r="K532" s="2" t="s">
        <v>3079</v>
      </c>
      <c r="L532" s="2" t="s">
        <v>2987</v>
      </c>
      <c r="M532" s="2"/>
      <c r="N532" s="2" t="s">
        <v>34</v>
      </c>
      <c r="O532" s="4" t="s">
        <v>3080</v>
      </c>
    </row>
    <row r="533" spans="1:15" ht="15" hidden="1" customHeight="1" x14ac:dyDescent="0.35">
      <c r="A533" s="2" t="s">
        <v>325</v>
      </c>
      <c r="B533" s="2" t="s">
        <v>326</v>
      </c>
      <c r="C533" s="3">
        <v>22</v>
      </c>
      <c r="D533" s="2" t="s">
        <v>327</v>
      </c>
      <c r="E533" s="2" t="s">
        <v>3083</v>
      </c>
      <c r="F533" s="2" t="s">
        <v>2754</v>
      </c>
      <c r="G533" s="2"/>
      <c r="H533" s="2" t="s">
        <v>3786</v>
      </c>
      <c r="I533" s="2" t="s">
        <v>3084</v>
      </c>
      <c r="J533" s="2" t="s">
        <v>3084</v>
      </c>
      <c r="K533" s="2" t="s">
        <v>3086</v>
      </c>
      <c r="L533" s="2" t="s">
        <v>136</v>
      </c>
      <c r="M533" s="2"/>
      <c r="N533" s="2" t="s">
        <v>34</v>
      </c>
      <c r="O533" s="4" t="s">
        <v>3087</v>
      </c>
    </row>
    <row r="534" spans="1:15" ht="15" hidden="1" customHeight="1" x14ac:dyDescent="0.35">
      <c r="A534" s="2" t="s">
        <v>325</v>
      </c>
      <c r="B534" s="2" t="s">
        <v>326</v>
      </c>
      <c r="C534" s="3">
        <v>22</v>
      </c>
      <c r="D534" s="2" t="s">
        <v>327</v>
      </c>
      <c r="E534" s="2" t="s">
        <v>3083</v>
      </c>
      <c r="F534" s="2" t="s">
        <v>2754</v>
      </c>
      <c r="G534" s="2"/>
      <c r="H534" s="2" t="s">
        <v>2976</v>
      </c>
      <c r="I534" s="2" t="s">
        <v>3084</v>
      </c>
      <c r="J534" s="2" t="s">
        <v>3085</v>
      </c>
      <c r="K534" s="2" t="s">
        <v>3086</v>
      </c>
      <c r="L534" s="2" t="s">
        <v>136</v>
      </c>
      <c r="M534" s="2"/>
      <c r="N534" s="2" t="s">
        <v>34</v>
      </c>
      <c r="O534" s="4" t="s">
        <v>3087</v>
      </c>
    </row>
    <row r="535" spans="1:15" ht="15" hidden="1" customHeight="1" x14ac:dyDescent="0.35">
      <c r="A535" s="2" t="s">
        <v>325</v>
      </c>
      <c r="B535" s="2" t="s">
        <v>326</v>
      </c>
      <c r="C535" s="3">
        <v>22</v>
      </c>
      <c r="D535" s="2" t="s">
        <v>327</v>
      </c>
      <c r="E535" s="2" t="s">
        <v>3099</v>
      </c>
      <c r="F535" s="2" t="s">
        <v>2754</v>
      </c>
      <c r="G535" s="2" t="s">
        <v>3787</v>
      </c>
      <c r="H535" s="2" t="s">
        <v>2979</v>
      </c>
      <c r="I535" s="2" t="s">
        <v>3101</v>
      </c>
      <c r="J535" s="2" t="s">
        <v>3101</v>
      </c>
      <c r="K535" s="2" t="s">
        <v>3102</v>
      </c>
      <c r="L535" s="2" t="s">
        <v>50</v>
      </c>
      <c r="M535" s="2"/>
      <c r="N535" s="2" t="s">
        <v>34</v>
      </c>
      <c r="O535" s="4" t="s">
        <v>3103</v>
      </c>
    </row>
    <row r="536" spans="1:15" ht="15" hidden="1" customHeight="1" x14ac:dyDescent="0.35">
      <c r="A536" s="2" t="s">
        <v>325</v>
      </c>
      <c r="B536" s="2" t="s">
        <v>326</v>
      </c>
      <c r="C536" s="3">
        <v>22</v>
      </c>
      <c r="D536" s="2" t="s">
        <v>327</v>
      </c>
      <c r="E536" s="2" t="s">
        <v>3099</v>
      </c>
      <c r="F536" s="2" t="s">
        <v>2754</v>
      </c>
      <c r="G536" s="2" t="s">
        <v>3788</v>
      </c>
      <c r="H536" s="2" t="s">
        <v>2979</v>
      </c>
      <c r="I536" s="2" t="s">
        <v>3101</v>
      </c>
      <c r="J536" s="2" t="s">
        <v>3101</v>
      </c>
      <c r="K536" s="2" t="s">
        <v>3102</v>
      </c>
      <c r="L536" s="2" t="s">
        <v>50</v>
      </c>
      <c r="M536" s="2"/>
      <c r="N536" s="2" t="s">
        <v>34</v>
      </c>
      <c r="O536" s="4" t="s">
        <v>3103</v>
      </c>
    </row>
    <row r="537" spans="1:15" ht="15" hidden="1" customHeight="1" x14ac:dyDescent="0.35">
      <c r="A537" s="2" t="s">
        <v>339</v>
      </c>
      <c r="B537" s="2" t="s">
        <v>340</v>
      </c>
      <c r="C537" s="3">
        <v>23</v>
      </c>
      <c r="D537" s="2" t="s">
        <v>341</v>
      </c>
      <c r="E537" s="2" t="s">
        <v>2969</v>
      </c>
      <c r="F537" s="2" t="s">
        <v>2754</v>
      </c>
      <c r="G537" s="2" t="s">
        <v>3602</v>
      </c>
      <c r="H537" s="2" t="s">
        <v>2979</v>
      </c>
      <c r="I537" s="2" t="s">
        <v>2971</v>
      </c>
      <c r="J537" s="2" t="s">
        <v>2975</v>
      </c>
      <c r="K537" s="2" t="s">
        <v>2972</v>
      </c>
      <c r="L537" s="2" t="s">
        <v>95</v>
      </c>
      <c r="M537" s="2"/>
      <c r="N537" s="2" t="s">
        <v>34</v>
      </c>
      <c r="O537" s="4" t="s">
        <v>2973</v>
      </c>
    </row>
    <row r="538" spans="1:15" ht="15" hidden="1" customHeight="1" x14ac:dyDescent="0.35">
      <c r="A538" s="2" t="s">
        <v>339</v>
      </c>
      <c r="B538" s="2" t="s">
        <v>340</v>
      </c>
      <c r="C538" s="3">
        <v>23</v>
      </c>
      <c r="D538" s="2" t="s">
        <v>341</v>
      </c>
      <c r="E538" s="2" t="s">
        <v>3789</v>
      </c>
      <c r="F538" s="2" t="s">
        <v>3736</v>
      </c>
      <c r="G538" s="2" t="s">
        <v>3790</v>
      </c>
      <c r="H538" s="2" t="s">
        <v>2979</v>
      </c>
      <c r="I538" s="2" t="s">
        <v>3791</v>
      </c>
      <c r="J538" s="2" t="s">
        <v>3791</v>
      </c>
      <c r="K538" s="2" t="s">
        <v>3792</v>
      </c>
      <c r="L538" s="2" t="s">
        <v>200</v>
      </c>
      <c r="M538" s="2"/>
      <c r="N538" s="2" t="s">
        <v>201</v>
      </c>
      <c r="O538" s="4" t="s">
        <v>3793</v>
      </c>
    </row>
    <row r="539" spans="1:15" ht="15" hidden="1" customHeight="1" x14ac:dyDescent="0.35">
      <c r="A539" s="2" t="s">
        <v>339</v>
      </c>
      <c r="B539" s="2" t="s">
        <v>340</v>
      </c>
      <c r="C539" s="3">
        <v>23</v>
      </c>
      <c r="D539" s="2" t="s">
        <v>341</v>
      </c>
      <c r="E539" s="2" t="s">
        <v>3694</v>
      </c>
      <c r="F539" s="2" t="s">
        <v>3184</v>
      </c>
      <c r="G539" s="2" t="s">
        <v>3794</v>
      </c>
      <c r="H539" s="2" t="s">
        <v>2979</v>
      </c>
      <c r="I539" s="2" t="s">
        <v>3211</v>
      </c>
      <c r="J539" s="2" t="s">
        <v>3614</v>
      </c>
      <c r="K539" s="2" t="s">
        <v>3212</v>
      </c>
      <c r="L539" s="2"/>
      <c r="M539" s="2"/>
      <c r="N539" s="2"/>
      <c r="O539" s="4" t="s">
        <v>3696</v>
      </c>
    </row>
    <row r="540" spans="1:15" ht="15" hidden="1" customHeight="1" x14ac:dyDescent="0.35">
      <c r="A540" s="2" t="s">
        <v>339</v>
      </c>
      <c r="B540" s="2" t="s">
        <v>340</v>
      </c>
      <c r="C540" s="3">
        <v>23</v>
      </c>
      <c r="D540" s="2" t="s">
        <v>341</v>
      </c>
      <c r="E540" s="2" t="s">
        <v>3795</v>
      </c>
      <c r="F540" s="2" t="s">
        <v>3736</v>
      </c>
      <c r="G540" s="2" t="s">
        <v>3796</v>
      </c>
      <c r="H540" s="2" t="s">
        <v>2979</v>
      </c>
      <c r="I540" s="2" t="s">
        <v>3797</v>
      </c>
      <c r="J540" s="2" t="s">
        <v>3798</v>
      </c>
      <c r="K540" s="2" t="s">
        <v>3799</v>
      </c>
      <c r="L540" s="2"/>
      <c r="M540" s="2"/>
      <c r="N540" s="2"/>
      <c r="O540" s="4" t="s">
        <v>3800</v>
      </c>
    </row>
    <row r="541" spans="1:15" ht="15" hidden="1" customHeight="1" x14ac:dyDescent="0.35">
      <c r="A541" s="2" t="s">
        <v>339</v>
      </c>
      <c r="B541" s="2" t="s">
        <v>340</v>
      </c>
      <c r="C541" s="3">
        <v>23</v>
      </c>
      <c r="D541" s="2" t="s">
        <v>341</v>
      </c>
      <c r="E541" s="2" t="s">
        <v>3016</v>
      </c>
      <c r="F541" s="2" t="s">
        <v>2754</v>
      </c>
      <c r="G541" s="2" t="s">
        <v>3594</v>
      </c>
      <c r="H541" s="2" t="s">
        <v>2979</v>
      </c>
      <c r="I541" s="2" t="s">
        <v>2689</v>
      </c>
      <c r="J541" s="2" t="s">
        <v>815</v>
      </c>
      <c r="K541" s="2" t="s">
        <v>3018</v>
      </c>
      <c r="L541" s="2"/>
      <c r="M541" s="2"/>
      <c r="N541" s="2"/>
      <c r="O541" s="4" t="s">
        <v>3019</v>
      </c>
    </row>
    <row r="542" spans="1:15" ht="15" hidden="1" customHeight="1" x14ac:dyDescent="0.35">
      <c r="A542" s="2" t="s">
        <v>339</v>
      </c>
      <c r="B542" s="2" t="s">
        <v>340</v>
      </c>
      <c r="C542" s="3">
        <v>23</v>
      </c>
      <c r="D542" s="2" t="s">
        <v>341</v>
      </c>
      <c r="E542" s="2" t="s">
        <v>3227</v>
      </c>
      <c r="F542" s="2" t="s">
        <v>3228</v>
      </c>
      <c r="G542" s="2" t="s">
        <v>3801</v>
      </c>
      <c r="H542" s="2" t="s">
        <v>2979</v>
      </c>
      <c r="I542" s="2" t="s">
        <v>2640</v>
      </c>
      <c r="J542" s="2" t="s">
        <v>3024</v>
      </c>
      <c r="K542" s="2" t="s">
        <v>3230</v>
      </c>
      <c r="L542" s="2" t="s">
        <v>50</v>
      </c>
      <c r="M542" s="2"/>
      <c r="N542" s="2" t="s">
        <v>34</v>
      </c>
      <c r="O542" s="4" t="s">
        <v>3231</v>
      </c>
    </row>
    <row r="543" spans="1:15" ht="15" hidden="1" customHeight="1" x14ac:dyDescent="0.35">
      <c r="A543" s="2" t="s">
        <v>339</v>
      </c>
      <c r="B543" s="2" t="s">
        <v>340</v>
      </c>
      <c r="C543" s="3">
        <v>23</v>
      </c>
      <c r="D543" s="2" t="s">
        <v>341</v>
      </c>
      <c r="E543" s="2" t="s">
        <v>3037</v>
      </c>
      <c r="F543" s="2" t="s">
        <v>2754</v>
      </c>
      <c r="G543" s="2" t="s">
        <v>3802</v>
      </c>
      <c r="H543" s="2" t="s">
        <v>2979</v>
      </c>
      <c r="I543" s="2" t="s">
        <v>3039</v>
      </c>
      <c r="J543" s="2" t="s">
        <v>3040</v>
      </c>
      <c r="K543" s="2" t="s">
        <v>3040</v>
      </c>
      <c r="L543" s="2" t="s">
        <v>2987</v>
      </c>
      <c r="M543" s="2"/>
      <c r="N543" s="2" t="s">
        <v>34</v>
      </c>
      <c r="O543" s="4" t="s">
        <v>3041</v>
      </c>
    </row>
    <row r="544" spans="1:15" ht="15" hidden="1" customHeight="1" x14ac:dyDescent="0.35">
      <c r="A544" s="2" t="s">
        <v>339</v>
      </c>
      <c r="B544" s="2" t="s">
        <v>340</v>
      </c>
      <c r="C544" s="3">
        <v>23</v>
      </c>
      <c r="D544" s="2" t="s">
        <v>341</v>
      </c>
      <c r="E544" s="2" t="s">
        <v>3044</v>
      </c>
      <c r="F544" s="2" t="s">
        <v>3045</v>
      </c>
      <c r="G544" s="2" t="s">
        <v>3803</v>
      </c>
      <c r="H544" s="2" t="s">
        <v>2979</v>
      </c>
      <c r="I544" s="2" t="s">
        <v>3047</v>
      </c>
      <c r="J544" s="2" t="s">
        <v>3462</v>
      </c>
      <c r="K544" s="2" t="s">
        <v>3048</v>
      </c>
      <c r="L544" s="2" t="s">
        <v>3049</v>
      </c>
      <c r="M544" s="2"/>
      <c r="N544" s="2" t="s">
        <v>3050</v>
      </c>
      <c r="O544" s="4" t="s">
        <v>3051</v>
      </c>
    </row>
    <row r="545" spans="1:15" ht="15" hidden="1" customHeight="1" x14ac:dyDescent="0.35">
      <c r="A545" s="2" t="s">
        <v>339</v>
      </c>
      <c r="B545" s="2" t="s">
        <v>340</v>
      </c>
      <c r="C545" s="3">
        <v>23</v>
      </c>
      <c r="D545" s="2" t="s">
        <v>341</v>
      </c>
      <c r="E545" s="2" t="s">
        <v>3044</v>
      </c>
      <c r="F545" s="2" t="s">
        <v>3045</v>
      </c>
      <c r="G545" s="2" t="s">
        <v>3804</v>
      </c>
      <c r="H545" s="2" t="s">
        <v>3053</v>
      </c>
      <c r="I545" s="2" t="s">
        <v>3047</v>
      </c>
      <c r="J545" s="2" t="s">
        <v>3462</v>
      </c>
      <c r="K545" s="2" t="s">
        <v>3048</v>
      </c>
      <c r="L545" s="2" t="s">
        <v>3049</v>
      </c>
      <c r="M545" s="2"/>
      <c r="N545" s="2" t="s">
        <v>3050</v>
      </c>
      <c r="O545" s="4" t="s">
        <v>3051</v>
      </c>
    </row>
    <row r="546" spans="1:15" ht="15" hidden="1" customHeight="1" x14ac:dyDescent="0.35">
      <c r="A546" s="2" t="s">
        <v>339</v>
      </c>
      <c r="B546" s="2" t="s">
        <v>340</v>
      </c>
      <c r="C546" s="3">
        <v>23</v>
      </c>
      <c r="D546" s="2" t="s">
        <v>341</v>
      </c>
      <c r="E546" s="2" t="s">
        <v>3805</v>
      </c>
      <c r="F546" s="2" t="s">
        <v>3736</v>
      </c>
      <c r="G546" s="2" t="s">
        <v>3806</v>
      </c>
      <c r="H546" s="2" t="s">
        <v>2979</v>
      </c>
      <c r="I546" s="2" t="s">
        <v>3807</v>
      </c>
      <c r="J546" s="2" t="s">
        <v>3808</v>
      </c>
      <c r="K546" s="2" t="s">
        <v>3809</v>
      </c>
      <c r="L546" s="2" t="s">
        <v>50</v>
      </c>
      <c r="M546" s="2"/>
      <c r="N546" s="2" t="s">
        <v>34</v>
      </c>
      <c r="O546" s="4" t="s">
        <v>3810</v>
      </c>
    </row>
    <row r="547" spans="1:15" ht="15" hidden="1" customHeight="1" x14ac:dyDescent="0.35">
      <c r="A547" s="2" t="s">
        <v>339</v>
      </c>
      <c r="B547" s="2" t="s">
        <v>340</v>
      </c>
      <c r="C547" s="3">
        <v>23</v>
      </c>
      <c r="D547" s="2" t="s">
        <v>341</v>
      </c>
      <c r="E547" s="2" t="s">
        <v>3805</v>
      </c>
      <c r="F547" s="2" t="s">
        <v>3736</v>
      </c>
      <c r="G547" s="2" t="s">
        <v>3811</v>
      </c>
      <c r="H547" s="2" t="s">
        <v>2979</v>
      </c>
      <c r="I547" s="2" t="s">
        <v>3807</v>
      </c>
      <c r="J547" s="2" t="s">
        <v>3809</v>
      </c>
      <c r="K547" s="2" t="s">
        <v>3809</v>
      </c>
      <c r="L547" s="2" t="s">
        <v>50</v>
      </c>
      <c r="M547" s="2"/>
      <c r="N547" s="2" t="s">
        <v>34</v>
      </c>
      <c r="O547" s="4" t="s">
        <v>3810</v>
      </c>
    </row>
    <row r="548" spans="1:15" ht="15" hidden="1" customHeight="1" x14ac:dyDescent="0.35">
      <c r="A548" s="2" t="s">
        <v>339</v>
      </c>
      <c r="B548" s="2" t="s">
        <v>340</v>
      </c>
      <c r="C548" s="3">
        <v>23</v>
      </c>
      <c r="D548" s="2" t="s">
        <v>341</v>
      </c>
      <c r="E548" s="2" t="s">
        <v>3805</v>
      </c>
      <c r="F548" s="2" t="s">
        <v>3736</v>
      </c>
      <c r="G548" s="2" t="s">
        <v>3812</v>
      </c>
      <c r="H548" s="2" t="s">
        <v>2970</v>
      </c>
      <c r="I548" s="2" t="s">
        <v>3807</v>
      </c>
      <c r="J548" s="2" t="s">
        <v>3809</v>
      </c>
      <c r="K548" s="2" t="s">
        <v>3809</v>
      </c>
      <c r="L548" s="2" t="s">
        <v>50</v>
      </c>
      <c r="M548" s="2"/>
      <c r="N548" s="2" t="s">
        <v>34</v>
      </c>
      <c r="O548" s="4" t="s">
        <v>3810</v>
      </c>
    </row>
    <row r="549" spans="1:15" ht="15" hidden="1" customHeight="1" x14ac:dyDescent="0.35">
      <c r="A549" s="2" t="s">
        <v>339</v>
      </c>
      <c r="B549" s="2" t="s">
        <v>340</v>
      </c>
      <c r="C549" s="3">
        <v>23</v>
      </c>
      <c r="D549" s="2" t="s">
        <v>341</v>
      </c>
      <c r="E549" s="2" t="s">
        <v>3083</v>
      </c>
      <c r="F549" s="2" t="s">
        <v>2754</v>
      </c>
      <c r="G549" s="2" t="s">
        <v>3813</v>
      </c>
      <c r="H549" s="2" t="s">
        <v>2979</v>
      </c>
      <c r="I549" s="2" t="s">
        <v>3084</v>
      </c>
      <c r="J549" s="2" t="s">
        <v>3086</v>
      </c>
      <c r="K549" s="2" t="s">
        <v>3086</v>
      </c>
      <c r="L549" s="2" t="s">
        <v>136</v>
      </c>
      <c r="M549" s="2"/>
      <c r="N549" s="2" t="s">
        <v>34</v>
      </c>
      <c r="O549" s="4" t="s">
        <v>3087</v>
      </c>
    </row>
    <row r="550" spans="1:15" ht="15" hidden="1" customHeight="1" x14ac:dyDescent="0.35">
      <c r="A550" s="2" t="s">
        <v>339</v>
      </c>
      <c r="B550" s="2" t="s">
        <v>340</v>
      </c>
      <c r="C550" s="3">
        <v>23</v>
      </c>
      <c r="D550" s="2" t="s">
        <v>341</v>
      </c>
      <c r="E550" s="2" t="s">
        <v>3083</v>
      </c>
      <c r="F550" s="2" t="s">
        <v>2754</v>
      </c>
      <c r="G550" s="2" t="s">
        <v>3814</v>
      </c>
      <c r="H550" s="2" t="s">
        <v>2979</v>
      </c>
      <c r="I550" s="2" t="s">
        <v>3084</v>
      </c>
      <c r="J550" s="2" t="s">
        <v>3084</v>
      </c>
      <c r="K550" s="2" t="s">
        <v>3086</v>
      </c>
      <c r="L550" s="2" t="s">
        <v>136</v>
      </c>
      <c r="M550" s="2"/>
      <c r="N550" s="2" t="s">
        <v>34</v>
      </c>
      <c r="O550" s="4" t="s">
        <v>3087</v>
      </c>
    </row>
    <row r="551" spans="1:15" ht="15" hidden="1" customHeight="1" x14ac:dyDescent="0.35">
      <c r="A551" s="2" t="s">
        <v>339</v>
      </c>
      <c r="B551" s="2" t="s">
        <v>340</v>
      </c>
      <c r="C551" s="3">
        <v>23</v>
      </c>
      <c r="D551" s="2" t="s">
        <v>341</v>
      </c>
      <c r="E551" s="2" t="s">
        <v>3083</v>
      </c>
      <c r="F551" s="2" t="s">
        <v>2754</v>
      </c>
      <c r="G551" s="2" t="s">
        <v>3815</v>
      </c>
      <c r="H551" s="2" t="s">
        <v>2979</v>
      </c>
      <c r="I551" s="2" t="s">
        <v>3084</v>
      </c>
      <c r="J551" s="2" t="s">
        <v>3268</v>
      </c>
      <c r="K551" s="2" t="s">
        <v>3086</v>
      </c>
      <c r="L551" s="2" t="s">
        <v>136</v>
      </c>
      <c r="M551" s="2"/>
      <c r="N551" s="2" t="s">
        <v>34</v>
      </c>
      <c r="O551" s="4" t="s">
        <v>3087</v>
      </c>
    </row>
    <row r="552" spans="1:15" ht="15" hidden="1" customHeight="1" x14ac:dyDescent="0.35">
      <c r="A552" s="2" t="s">
        <v>339</v>
      </c>
      <c r="B552" s="2" t="s">
        <v>340</v>
      </c>
      <c r="C552" s="3">
        <v>23</v>
      </c>
      <c r="D552" s="2" t="s">
        <v>341</v>
      </c>
      <c r="E552" s="2" t="s">
        <v>3712</v>
      </c>
      <c r="F552" s="2" t="s">
        <v>774</v>
      </c>
      <c r="G552" s="2" t="s">
        <v>3816</v>
      </c>
      <c r="H552" s="2" t="s">
        <v>2979</v>
      </c>
      <c r="I552" s="2" t="s">
        <v>3714</v>
      </c>
      <c r="J552" s="2" t="s">
        <v>3715</v>
      </c>
      <c r="K552" s="2" t="s">
        <v>3715</v>
      </c>
      <c r="L552" s="2" t="s">
        <v>242</v>
      </c>
      <c r="M552" s="2"/>
      <c r="N552" s="2" t="s">
        <v>243</v>
      </c>
      <c r="O552" s="4" t="s">
        <v>3716</v>
      </c>
    </row>
    <row r="553" spans="1:15" ht="15" hidden="1" customHeight="1" x14ac:dyDescent="0.35">
      <c r="A553" s="2" t="s">
        <v>339</v>
      </c>
      <c r="B553" s="2" t="s">
        <v>340</v>
      </c>
      <c r="C553" s="3">
        <v>23</v>
      </c>
      <c r="D553" s="2" t="s">
        <v>341</v>
      </c>
      <c r="E553" s="2" t="s">
        <v>3104</v>
      </c>
      <c r="F553" s="2" t="s">
        <v>2754</v>
      </c>
      <c r="G553" s="2"/>
      <c r="H553" s="2" t="s">
        <v>3817</v>
      </c>
      <c r="I553" s="2" t="s">
        <v>3105</v>
      </c>
      <c r="J553" s="2" t="s">
        <v>714</v>
      </c>
      <c r="K553" s="2" t="s">
        <v>714</v>
      </c>
      <c r="L553" s="2" t="s">
        <v>2987</v>
      </c>
      <c r="M553" s="2"/>
      <c r="N553" s="2" t="s">
        <v>34</v>
      </c>
      <c r="O553" s="4" t="s">
        <v>3107</v>
      </c>
    </row>
    <row r="554" spans="1:15" ht="15" hidden="1" customHeight="1" x14ac:dyDescent="0.35">
      <c r="A554" s="2" t="s">
        <v>339</v>
      </c>
      <c r="B554" s="2" t="s">
        <v>340</v>
      </c>
      <c r="C554" s="3">
        <v>23</v>
      </c>
      <c r="D554" s="2" t="s">
        <v>341</v>
      </c>
      <c r="E554" s="2" t="s">
        <v>3278</v>
      </c>
      <c r="F554" s="2" t="s">
        <v>2754</v>
      </c>
      <c r="G554" s="2" t="s">
        <v>3818</v>
      </c>
      <c r="H554" s="2" t="s">
        <v>2979</v>
      </c>
      <c r="I554" s="2" t="s">
        <v>3280</v>
      </c>
      <c r="J554" s="2" t="s">
        <v>3281</v>
      </c>
      <c r="K554" s="2" t="s">
        <v>3282</v>
      </c>
      <c r="L554" s="2" t="s">
        <v>136</v>
      </c>
      <c r="M554" s="2"/>
      <c r="N554" s="2" t="s">
        <v>34</v>
      </c>
      <c r="O554" s="4" t="s">
        <v>3283</v>
      </c>
    </row>
    <row r="555" spans="1:15" ht="15" hidden="1" customHeight="1" x14ac:dyDescent="0.35">
      <c r="A555" s="2" t="s">
        <v>339</v>
      </c>
      <c r="B555" s="2" t="s">
        <v>340</v>
      </c>
      <c r="C555" s="3">
        <v>23</v>
      </c>
      <c r="D555" s="2" t="s">
        <v>341</v>
      </c>
      <c r="E555" s="2" t="s">
        <v>3278</v>
      </c>
      <c r="F555" s="2" t="s">
        <v>2754</v>
      </c>
      <c r="G555" s="2"/>
      <c r="H555" s="2" t="s">
        <v>3817</v>
      </c>
      <c r="I555" s="2" t="s">
        <v>3280</v>
      </c>
      <c r="J555" s="2" t="s">
        <v>3819</v>
      </c>
      <c r="K555" s="2" t="s">
        <v>3282</v>
      </c>
      <c r="L555" s="2" t="s">
        <v>136</v>
      </c>
      <c r="M555" s="2"/>
      <c r="N555" s="2" t="s">
        <v>34</v>
      </c>
      <c r="O555" s="4" t="s">
        <v>3283</v>
      </c>
    </row>
    <row r="556" spans="1:15" ht="15" hidden="1" customHeight="1" x14ac:dyDescent="0.35">
      <c r="A556" s="2" t="s">
        <v>339</v>
      </c>
      <c r="B556" s="2" t="s">
        <v>340</v>
      </c>
      <c r="C556" s="3">
        <v>23</v>
      </c>
      <c r="D556" s="2" t="s">
        <v>341</v>
      </c>
      <c r="E556" s="2" t="s">
        <v>3278</v>
      </c>
      <c r="F556" s="2" t="s">
        <v>2754</v>
      </c>
      <c r="G556" s="2"/>
      <c r="H556" s="2" t="s">
        <v>2970</v>
      </c>
      <c r="I556" s="2" t="s">
        <v>3280</v>
      </c>
      <c r="J556" s="2" t="s">
        <v>3280</v>
      </c>
      <c r="K556" s="2" t="s">
        <v>3282</v>
      </c>
      <c r="L556" s="2" t="s">
        <v>136</v>
      </c>
      <c r="M556" s="2"/>
      <c r="N556" s="2" t="s">
        <v>34</v>
      </c>
      <c r="O556" s="4" t="s">
        <v>3283</v>
      </c>
    </row>
    <row r="557" spans="1:15" ht="15" hidden="1" customHeight="1" x14ac:dyDescent="0.35">
      <c r="A557" s="2" t="s">
        <v>352</v>
      </c>
      <c r="B557" s="2" t="s">
        <v>353</v>
      </c>
      <c r="C557" s="3">
        <v>24</v>
      </c>
      <c r="D557" s="2" t="s">
        <v>354</v>
      </c>
      <c r="E557" s="2" t="s">
        <v>2969</v>
      </c>
      <c r="F557" s="2" t="s">
        <v>2754</v>
      </c>
      <c r="G557" s="2" t="s">
        <v>3820</v>
      </c>
      <c r="H557" s="2" t="s">
        <v>2979</v>
      </c>
      <c r="I557" s="2" t="s">
        <v>2971</v>
      </c>
      <c r="J557" s="2" t="s">
        <v>2975</v>
      </c>
      <c r="K557" s="2" t="s">
        <v>2972</v>
      </c>
      <c r="L557" s="2" t="s">
        <v>95</v>
      </c>
      <c r="M557" s="2"/>
      <c r="N557" s="2" t="s">
        <v>34</v>
      </c>
      <c r="O557" s="4" t="s">
        <v>2973</v>
      </c>
    </row>
    <row r="558" spans="1:15" ht="15" hidden="1" customHeight="1" x14ac:dyDescent="0.35">
      <c r="A558" s="2" t="s">
        <v>352</v>
      </c>
      <c r="B558" s="2" t="s">
        <v>353</v>
      </c>
      <c r="C558" s="3">
        <v>24</v>
      </c>
      <c r="D558" s="2" t="s">
        <v>354</v>
      </c>
      <c r="E558" s="2" t="s">
        <v>2969</v>
      </c>
      <c r="F558" s="2" t="s">
        <v>2754</v>
      </c>
      <c r="G558" s="2"/>
      <c r="H558" s="2" t="s">
        <v>3595</v>
      </c>
      <c r="I558" s="2" t="s">
        <v>2971</v>
      </c>
      <c r="J558" s="2" t="s">
        <v>1490</v>
      </c>
      <c r="K558" s="2" t="s">
        <v>2972</v>
      </c>
      <c r="L558" s="2" t="s">
        <v>95</v>
      </c>
      <c r="M558" s="2"/>
      <c r="N558" s="2" t="s">
        <v>34</v>
      </c>
      <c r="O558" s="4" t="s">
        <v>2973</v>
      </c>
    </row>
    <row r="559" spans="1:15" ht="15" hidden="1" customHeight="1" x14ac:dyDescent="0.35">
      <c r="A559" s="2" t="s">
        <v>352</v>
      </c>
      <c r="B559" s="2" t="s">
        <v>353</v>
      </c>
      <c r="C559" s="3">
        <v>24</v>
      </c>
      <c r="D559" s="2" t="s">
        <v>354</v>
      </c>
      <c r="E559" s="2" t="s">
        <v>2969</v>
      </c>
      <c r="F559" s="2" t="s">
        <v>2754</v>
      </c>
      <c r="G559" s="2" t="s">
        <v>3597</v>
      </c>
      <c r="H559" s="2" t="s">
        <v>2970</v>
      </c>
      <c r="I559" s="2" t="s">
        <v>2971</v>
      </c>
      <c r="J559" s="2" t="s">
        <v>2975</v>
      </c>
      <c r="K559" s="2" t="s">
        <v>2972</v>
      </c>
      <c r="L559" s="2" t="s">
        <v>95</v>
      </c>
      <c r="M559" s="2"/>
      <c r="N559" s="2" t="s">
        <v>34</v>
      </c>
      <c r="O559" s="4" t="s">
        <v>2973</v>
      </c>
    </row>
    <row r="560" spans="1:15" ht="15" hidden="1" customHeight="1" x14ac:dyDescent="0.35">
      <c r="A560" s="2" t="s">
        <v>352</v>
      </c>
      <c r="B560" s="2" t="s">
        <v>353</v>
      </c>
      <c r="C560" s="3">
        <v>24</v>
      </c>
      <c r="D560" s="2" t="s">
        <v>354</v>
      </c>
      <c r="E560" s="2" t="s">
        <v>2969</v>
      </c>
      <c r="F560" s="2" t="s">
        <v>2754</v>
      </c>
      <c r="G560" s="2" t="s">
        <v>3821</v>
      </c>
      <c r="H560" s="2" t="s">
        <v>2979</v>
      </c>
      <c r="I560" s="2" t="s">
        <v>2971</v>
      </c>
      <c r="J560" s="2" t="s">
        <v>2975</v>
      </c>
      <c r="K560" s="2" t="s">
        <v>2972</v>
      </c>
      <c r="L560" s="2" t="s">
        <v>95</v>
      </c>
      <c r="M560" s="2"/>
      <c r="N560" s="2" t="s">
        <v>34</v>
      </c>
      <c r="O560" s="4" t="s">
        <v>2973</v>
      </c>
    </row>
    <row r="561" spans="1:15" ht="15" hidden="1" customHeight="1" x14ac:dyDescent="0.35">
      <c r="A561" s="2" t="s">
        <v>352</v>
      </c>
      <c r="B561" s="2" t="s">
        <v>353</v>
      </c>
      <c r="C561" s="3">
        <v>24</v>
      </c>
      <c r="D561" s="2" t="s">
        <v>354</v>
      </c>
      <c r="E561" s="2" t="s">
        <v>2969</v>
      </c>
      <c r="F561" s="2" t="s">
        <v>2754</v>
      </c>
      <c r="G561" s="2" t="s">
        <v>3822</v>
      </c>
      <c r="H561" s="2" t="s">
        <v>2979</v>
      </c>
      <c r="I561" s="2" t="s">
        <v>2971</v>
      </c>
      <c r="J561" s="2" t="s">
        <v>2975</v>
      </c>
      <c r="K561" s="2" t="s">
        <v>2972</v>
      </c>
      <c r="L561" s="2" t="s">
        <v>95</v>
      </c>
      <c r="M561" s="2"/>
      <c r="N561" s="2" t="s">
        <v>34</v>
      </c>
      <c r="O561" s="4" t="s">
        <v>2973</v>
      </c>
    </row>
    <row r="562" spans="1:15" ht="15" hidden="1" customHeight="1" x14ac:dyDescent="0.35">
      <c r="A562" s="2" t="s">
        <v>352</v>
      </c>
      <c r="B562" s="2" t="s">
        <v>353</v>
      </c>
      <c r="C562" s="3">
        <v>24</v>
      </c>
      <c r="D562" s="2" t="s">
        <v>354</v>
      </c>
      <c r="E562" s="2" t="s">
        <v>2983</v>
      </c>
      <c r="F562" s="2" t="s">
        <v>2754</v>
      </c>
      <c r="G562" s="2"/>
      <c r="H562" s="2" t="s">
        <v>3823</v>
      </c>
      <c r="I562" s="2" t="s">
        <v>2985</v>
      </c>
      <c r="J562" s="2" t="s">
        <v>868</v>
      </c>
      <c r="K562" s="2" t="s">
        <v>2986</v>
      </c>
      <c r="L562" s="2" t="s">
        <v>2987</v>
      </c>
      <c r="M562" s="2"/>
      <c r="N562" s="2" t="s">
        <v>34</v>
      </c>
      <c r="O562" s="4" t="s">
        <v>2988</v>
      </c>
    </row>
    <row r="563" spans="1:15" ht="15" hidden="1" customHeight="1" x14ac:dyDescent="0.35">
      <c r="A563" s="2" t="s">
        <v>352</v>
      </c>
      <c r="B563" s="2" t="s">
        <v>353</v>
      </c>
      <c r="C563" s="3">
        <v>24</v>
      </c>
      <c r="D563" s="2" t="s">
        <v>354</v>
      </c>
      <c r="E563" s="2" t="s">
        <v>2983</v>
      </c>
      <c r="F563" s="2" t="s">
        <v>2754</v>
      </c>
      <c r="G563" s="2" t="s">
        <v>3824</v>
      </c>
      <c r="H563" s="2" t="s">
        <v>2979</v>
      </c>
      <c r="I563" s="2" t="s">
        <v>2985</v>
      </c>
      <c r="J563" s="2" t="s">
        <v>3470</v>
      </c>
      <c r="K563" s="2" t="s">
        <v>2986</v>
      </c>
      <c r="L563" s="2" t="s">
        <v>2987</v>
      </c>
      <c r="M563" s="2"/>
      <c r="N563" s="2" t="s">
        <v>34</v>
      </c>
      <c r="O563" s="4" t="s">
        <v>2988</v>
      </c>
    </row>
    <row r="564" spans="1:15" ht="15" hidden="1" customHeight="1" x14ac:dyDescent="0.35">
      <c r="A564" s="2" t="s">
        <v>352</v>
      </c>
      <c r="B564" s="2" t="s">
        <v>353</v>
      </c>
      <c r="C564" s="3">
        <v>24</v>
      </c>
      <c r="D564" s="2" t="s">
        <v>354</v>
      </c>
      <c r="E564" s="2" t="s">
        <v>2992</v>
      </c>
      <c r="F564" s="2" t="s">
        <v>2754</v>
      </c>
      <c r="G564" s="2" t="s">
        <v>3591</v>
      </c>
      <c r="H564" s="2" t="s">
        <v>2970</v>
      </c>
      <c r="I564" s="2" t="s">
        <v>2994</v>
      </c>
      <c r="J564" s="2" t="s">
        <v>2999</v>
      </c>
      <c r="K564" s="2" t="s">
        <v>2995</v>
      </c>
      <c r="L564" s="2" t="s">
        <v>200</v>
      </c>
      <c r="M564" s="2"/>
      <c r="N564" s="2" t="s">
        <v>201</v>
      </c>
      <c r="O564" s="4" t="s">
        <v>2996</v>
      </c>
    </row>
    <row r="565" spans="1:15" ht="15" hidden="1" customHeight="1" x14ac:dyDescent="0.35">
      <c r="A565" s="2" t="s">
        <v>352</v>
      </c>
      <c r="B565" s="2" t="s">
        <v>353</v>
      </c>
      <c r="C565" s="3">
        <v>24</v>
      </c>
      <c r="D565" s="2" t="s">
        <v>354</v>
      </c>
      <c r="E565" s="2" t="s">
        <v>2992</v>
      </c>
      <c r="F565" s="2" t="s">
        <v>2754</v>
      </c>
      <c r="G565" s="2" t="s">
        <v>3825</v>
      </c>
      <c r="H565" s="2" t="s">
        <v>2979</v>
      </c>
      <c r="I565" s="2" t="s">
        <v>2994</v>
      </c>
      <c r="J565" s="2" t="s">
        <v>2999</v>
      </c>
      <c r="K565" s="2" t="s">
        <v>2995</v>
      </c>
      <c r="L565" s="2" t="s">
        <v>200</v>
      </c>
      <c r="M565" s="2"/>
      <c r="N565" s="2" t="s">
        <v>201</v>
      </c>
      <c r="O565" s="4" t="s">
        <v>2996</v>
      </c>
    </row>
    <row r="566" spans="1:15" ht="15" hidden="1" customHeight="1" x14ac:dyDescent="0.35">
      <c r="A566" s="2" t="s">
        <v>352</v>
      </c>
      <c r="B566" s="2" t="s">
        <v>353</v>
      </c>
      <c r="C566" s="3">
        <v>24</v>
      </c>
      <c r="D566" s="2" t="s">
        <v>354</v>
      </c>
      <c r="E566" s="2" t="s">
        <v>3037</v>
      </c>
      <c r="F566" s="2" t="s">
        <v>2754</v>
      </c>
      <c r="G566" s="2" t="s">
        <v>3826</v>
      </c>
      <c r="H566" s="2" t="s">
        <v>2979</v>
      </c>
      <c r="I566" s="2" t="s">
        <v>3039</v>
      </c>
      <c r="J566" s="2" t="s">
        <v>3039</v>
      </c>
      <c r="K566" s="2" t="s">
        <v>3040</v>
      </c>
      <c r="L566" s="2" t="s">
        <v>2987</v>
      </c>
      <c r="M566" s="2"/>
      <c r="N566" s="2" t="s">
        <v>34</v>
      </c>
      <c r="O566" s="4" t="s">
        <v>3041</v>
      </c>
    </row>
    <row r="567" spans="1:15" ht="15" hidden="1" customHeight="1" x14ac:dyDescent="0.35">
      <c r="A567" s="2" t="s">
        <v>352</v>
      </c>
      <c r="B567" s="2" t="s">
        <v>353</v>
      </c>
      <c r="C567" s="3">
        <v>24</v>
      </c>
      <c r="D567" s="2" t="s">
        <v>354</v>
      </c>
      <c r="E567" s="2" t="s">
        <v>3044</v>
      </c>
      <c r="F567" s="2" t="s">
        <v>3045</v>
      </c>
      <c r="G567" s="2" t="s">
        <v>3827</v>
      </c>
      <c r="H567" s="2" t="s">
        <v>2979</v>
      </c>
      <c r="I567" s="2" t="s">
        <v>3047</v>
      </c>
      <c r="J567" s="2" t="s">
        <v>3245</v>
      </c>
      <c r="K567" s="2" t="s">
        <v>3048</v>
      </c>
      <c r="L567" s="2" t="s">
        <v>3049</v>
      </c>
      <c r="M567" s="2"/>
      <c r="N567" s="2" t="s">
        <v>3050</v>
      </c>
      <c r="O567" s="4" t="s">
        <v>3051</v>
      </c>
    </row>
    <row r="568" spans="1:15" ht="15" hidden="1" customHeight="1" x14ac:dyDescent="0.35">
      <c r="A568" s="2" t="s">
        <v>352</v>
      </c>
      <c r="B568" s="2" t="s">
        <v>353</v>
      </c>
      <c r="C568" s="3">
        <v>24</v>
      </c>
      <c r="D568" s="2" t="s">
        <v>354</v>
      </c>
      <c r="E568" s="2" t="s">
        <v>3054</v>
      </c>
      <c r="F568" s="2" t="s">
        <v>2754</v>
      </c>
      <c r="G568" s="2" t="s">
        <v>3828</v>
      </c>
      <c r="H568" s="2" t="s">
        <v>2979</v>
      </c>
      <c r="I568" s="2" t="s">
        <v>3056</v>
      </c>
      <c r="J568" s="2" t="s">
        <v>3056</v>
      </c>
      <c r="K568" s="2" t="s">
        <v>3057</v>
      </c>
      <c r="L568" s="2" t="s">
        <v>3058</v>
      </c>
      <c r="M568" s="2"/>
      <c r="N568" s="2" t="s">
        <v>201</v>
      </c>
      <c r="O568" s="4" t="s">
        <v>3059</v>
      </c>
    </row>
    <row r="569" spans="1:15" ht="15" hidden="1" customHeight="1" x14ac:dyDescent="0.35">
      <c r="A569" s="2" t="s">
        <v>352</v>
      </c>
      <c r="B569" s="2" t="s">
        <v>353</v>
      </c>
      <c r="C569" s="3">
        <v>24</v>
      </c>
      <c r="D569" s="2" t="s">
        <v>354</v>
      </c>
      <c r="E569" s="2" t="s">
        <v>3076</v>
      </c>
      <c r="F569" s="2" t="s">
        <v>2754</v>
      </c>
      <c r="G569" s="2" t="s">
        <v>3829</v>
      </c>
      <c r="H569" s="2" t="s">
        <v>2979</v>
      </c>
      <c r="I569" s="2" t="s">
        <v>3078</v>
      </c>
      <c r="J569" s="2" t="s">
        <v>3078</v>
      </c>
      <c r="K569" s="2" t="s">
        <v>3079</v>
      </c>
      <c r="L569" s="2" t="s">
        <v>2987</v>
      </c>
      <c r="M569" s="2"/>
      <c r="N569" s="2" t="s">
        <v>34</v>
      </c>
      <c r="O569" s="4" t="s">
        <v>3080</v>
      </c>
    </row>
    <row r="570" spans="1:15" ht="15" hidden="1" customHeight="1" x14ac:dyDescent="0.35">
      <c r="A570" s="2" t="s">
        <v>352</v>
      </c>
      <c r="B570" s="2" t="s">
        <v>353</v>
      </c>
      <c r="C570" s="3">
        <v>24</v>
      </c>
      <c r="D570" s="2" t="s">
        <v>354</v>
      </c>
      <c r="E570" s="2" t="s">
        <v>3076</v>
      </c>
      <c r="F570" s="2" t="s">
        <v>2754</v>
      </c>
      <c r="G570" s="2" t="s">
        <v>3830</v>
      </c>
      <c r="H570" s="2" t="s">
        <v>2979</v>
      </c>
      <c r="I570" s="2" t="s">
        <v>3078</v>
      </c>
      <c r="J570" s="2" t="s">
        <v>3265</v>
      </c>
      <c r="K570" s="2" t="s">
        <v>3079</v>
      </c>
      <c r="L570" s="2" t="s">
        <v>2987</v>
      </c>
      <c r="M570" s="2"/>
      <c r="N570" s="2" t="s">
        <v>34</v>
      </c>
      <c r="O570" s="4" t="s">
        <v>3080</v>
      </c>
    </row>
    <row r="571" spans="1:15" ht="15" hidden="1" customHeight="1" x14ac:dyDescent="0.35">
      <c r="A571" s="2" t="s">
        <v>352</v>
      </c>
      <c r="B571" s="2" t="s">
        <v>353</v>
      </c>
      <c r="C571" s="3">
        <v>24</v>
      </c>
      <c r="D571" s="2" t="s">
        <v>354</v>
      </c>
      <c r="E571" s="2" t="s">
        <v>3093</v>
      </c>
      <c r="F571" s="2" t="s">
        <v>2754</v>
      </c>
      <c r="G571" s="2" t="s">
        <v>3831</v>
      </c>
      <c r="H571" s="2" t="s">
        <v>2979</v>
      </c>
      <c r="I571" s="2" t="s">
        <v>3094</v>
      </c>
      <c r="J571" s="2" t="s">
        <v>3097</v>
      </c>
      <c r="K571" s="2" t="s">
        <v>3095</v>
      </c>
      <c r="L571" s="2" t="s">
        <v>50</v>
      </c>
      <c r="M571" s="2"/>
      <c r="N571" s="2" t="s">
        <v>34</v>
      </c>
      <c r="O571" s="4" t="s">
        <v>3096</v>
      </c>
    </row>
    <row r="572" spans="1:15" ht="15" hidden="1" customHeight="1" x14ac:dyDescent="0.35">
      <c r="A572" s="2" t="s">
        <v>365</v>
      </c>
      <c r="B572" s="2" t="s">
        <v>366</v>
      </c>
      <c r="C572" s="3">
        <v>25</v>
      </c>
      <c r="D572" s="2" t="s">
        <v>367</v>
      </c>
      <c r="E572" s="2" t="s">
        <v>2983</v>
      </c>
      <c r="F572" s="2" t="s">
        <v>2754</v>
      </c>
      <c r="G572" s="2" t="s">
        <v>3384</v>
      </c>
      <c r="H572" s="2" t="s">
        <v>2979</v>
      </c>
      <c r="I572" s="2" t="s">
        <v>2985</v>
      </c>
      <c r="J572" s="2" t="s">
        <v>2986</v>
      </c>
      <c r="K572" s="2" t="s">
        <v>2986</v>
      </c>
      <c r="L572" s="2" t="s">
        <v>2987</v>
      </c>
      <c r="M572" s="2"/>
      <c r="N572" s="2" t="s">
        <v>34</v>
      </c>
      <c r="O572" s="4" t="s">
        <v>2988</v>
      </c>
    </row>
    <row r="573" spans="1:15" ht="15" hidden="1" customHeight="1" x14ac:dyDescent="0.35">
      <c r="A573" s="2" t="s">
        <v>365</v>
      </c>
      <c r="B573" s="2" t="s">
        <v>366</v>
      </c>
      <c r="C573" s="3">
        <v>25</v>
      </c>
      <c r="D573" s="2" t="s">
        <v>367</v>
      </c>
      <c r="E573" s="2" t="s">
        <v>3037</v>
      </c>
      <c r="F573" s="2" t="s">
        <v>2754</v>
      </c>
      <c r="G573" s="2" t="s">
        <v>3733</v>
      </c>
      <c r="H573" s="2" t="s">
        <v>2979</v>
      </c>
      <c r="I573" s="2" t="s">
        <v>3039</v>
      </c>
      <c r="J573" s="2" t="s">
        <v>3240</v>
      </c>
      <c r="K573" s="2" t="s">
        <v>3040</v>
      </c>
      <c r="L573" s="2" t="s">
        <v>2987</v>
      </c>
      <c r="M573" s="2"/>
      <c r="N573" s="2" t="s">
        <v>34</v>
      </c>
      <c r="O573" s="4" t="s">
        <v>3041</v>
      </c>
    </row>
    <row r="574" spans="1:15" ht="15" hidden="1" customHeight="1" x14ac:dyDescent="0.35">
      <c r="A574" s="2" t="s">
        <v>365</v>
      </c>
      <c r="B574" s="2" t="s">
        <v>366</v>
      </c>
      <c r="C574" s="3">
        <v>25</v>
      </c>
      <c r="D574" s="2" t="s">
        <v>367</v>
      </c>
      <c r="E574" s="2" t="s">
        <v>3083</v>
      </c>
      <c r="F574" s="2" t="s">
        <v>2754</v>
      </c>
      <c r="G574" s="2" t="s">
        <v>3778</v>
      </c>
      <c r="H574" s="2" t="s">
        <v>2979</v>
      </c>
      <c r="I574" s="2" t="s">
        <v>3084</v>
      </c>
      <c r="J574" s="2" t="s">
        <v>3268</v>
      </c>
      <c r="K574" s="2" t="s">
        <v>3086</v>
      </c>
      <c r="L574" s="2" t="s">
        <v>136</v>
      </c>
      <c r="M574" s="2"/>
      <c r="N574" s="2" t="s">
        <v>34</v>
      </c>
      <c r="O574" s="4" t="s">
        <v>3087</v>
      </c>
    </row>
    <row r="575" spans="1:15" ht="15" hidden="1" customHeight="1" x14ac:dyDescent="0.35">
      <c r="A575" s="2" t="s">
        <v>375</v>
      </c>
      <c r="B575" s="2" t="s">
        <v>376</v>
      </c>
      <c r="C575" s="3">
        <v>26</v>
      </c>
      <c r="D575" s="2" t="s">
        <v>377</v>
      </c>
      <c r="E575" s="2" t="s">
        <v>3795</v>
      </c>
      <c r="F575" s="2" t="s">
        <v>3736</v>
      </c>
      <c r="G575" s="2" t="s">
        <v>3832</v>
      </c>
      <c r="H575" s="2" t="s">
        <v>2979</v>
      </c>
      <c r="I575" s="2" t="s">
        <v>3797</v>
      </c>
      <c r="J575" s="2" t="s">
        <v>3798</v>
      </c>
      <c r="K575" s="2" t="s">
        <v>3799</v>
      </c>
      <c r="L575" s="2"/>
      <c r="M575" s="2"/>
      <c r="N575" s="2"/>
      <c r="O575" s="4" t="s">
        <v>3800</v>
      </c>
    </row>
    <row r="576" spans="1:15" ht="15" hidden="1" customHeight="1" x14ac:dyDescent="0.35">
      <c r="A576" s="2" t="s">
        <v>375</v>
      </c>
      <c r="B576" s="2" t="s">
        <v>376</v>
      </c>
      <c r="C576" s="3">
        <v>26</v>
      </c>
      <c r="D576" s="2" t="s">
        <v>377</v>
      </c>
      <c r="E576" s="2" t="s">
        <v>3795</v>
      </c>
      <c r="F576" s="2" t="s">
        <v>3736</v>
      </c>
      <c r="G576" s="2" t="s">
        <v>3833</v>
      </c>
      <c r="H576" s="2" t="s">
        <v>2979</v>
      </c>
      <c r="I576" s="2" t="s">
        <v>3797</v>
      </c>
      <c r="J576" s="2" t="s">
        <v>3798</v>
      </c>
      <c r="K576" s="2" t="s">
        <v>3799</v>
      </c>
      <c r="L576" s="2"/>
      <c r="M576" s="2"/>
      <c r="N576" s="2"/>
      <c r="O576" s="4" t="s">
        <v>3800</v>
      </c>
    </row>
    <row r="577" spans="1:15" ht="15" hidden="1" customHeight="1" x14ac:dyDescent="0.35">
      <c r="A577" s="2" t="s">
        <v>387</v>
      </c>
      <c r="B577" s="2" t="s">
        <v>388</v>
      </c>
      <c r="C577" s="3">
        <v>27</v>
      </c>
      <c r="D577" s="2" t="s">
        <v>389</v>
      </c>
      <c r="E577" s="2" t="s">
        <v>3076</v>
      </c>
      <c r="F577" s="2" t="s">
        <v>2754</v>
      </c>
      <c r="G577" s="2" t="s">
        <v>3834</v>
      </c>
      <c r="H577" s="2" t="s">
        <v>2970</v>
      </c>
      <c r="I577" s="2" t="s">
        <v>3078</v>
      </c>
      <c r="J577" s="2" t="s">
        <v>3079</v>
      </c>
      <c r="K577" s="2" t="s">
        <v>3079</v>
      </c>
      <c r="L577" s="2" t="s">
        <v>2987</v>
      </c>
      <c r="M577" s="2"/>
      <c r="N577" s="2" t="s">
        <v>34</v>
      </c>
      <c r="O577" s="4" t="s">
        <v>3080</v>
      </c>
    </row>
    <row r="578" spans="1:15" ht="15" hidden="1" customHeight="1" x14ac:dyDescent="0.35">
      <c r="A578" s="2" t="s">
        <v>387</v>
      </c>
      <c r="B578" s="2" t="s">
        <v>388</v>
      </c>
      <c r="C578" s="3">
        <v>27</v>
      </c>
      <c r="D578" s="2" t="s">
        <v>389</v>
      </c>
      <c r="E578" s="2" t="s">
        <v>3083</v>
      </c>
      <c r="F578" s="2" t="s">
        <v>2754</v>
      </c>
      <c r="G578" s="2" t="s">
        <v>3835</v>
      </c>
      <c r="H578" s="2" t="s">
        <v>2979</v>
      </c>
      <c r="I578" s="2" t="s">
        <v>3084</v>
      </c>
      <c r="J578" s="2" t="s">
        <v>3268</v>
      </c>
      <c r="K578" s="2" t="s">
        <v>3086</v>
      </c>
      <c r="L578" s="2" t="s">
        <v>136</v>
      </c>
      <c r="M578" s="2"/>
      <c r="N578" s="2" t="s">
        <v>34</v>
      </c>
      <c r="O578" s="4" t="s">
        <v>3087</v>
      </c>
    </row>
    <row r="579" spans="1:15" ht="15" hidden="1" customHeight="1" x14ac:dyDescent="0.35">
      <c r="A579" s="2" t="s">
        <v>387</v>
      </c>
      <c r="B579" s="2" t="s">
        <v>388</v>
      </c>
      <c r="C579" s="3">
        <v>27</v>
      </c>
      <c r="D579" s="2" t="s">
        <v>389</v>
      </c>
      <c r="E579" s="2" t="s">
        <v>3083</v>
      </c>
      <c r="F579" s="2" t="s">
        <v>2754</v>
      </c>
      <c r="G579" s="2" t="s">
        <v>3836</v>
      </c>
      <c r="H579" s="2" t="s">
        <v>2970</v>
      </c>
      <c r="I579" s="2" t="s">
        <v>3084</v>
      </c>
      <c r="J579" s="2" t="s">
        <v>3084</v>
      </c>
      <c r="K579" s="2" t="s">
        <v>3086</v>
      </c>
      <c r="L579" s="2" t="s">
        <v>136</v>
      </c>
      <c r="M579" s="2"/>
      <c r="N579" s="2" t="s">
        <v>34</v>
      </c>
      <c r="O579" s="4" t="s">
        <v>3087</v>
      </c>
    </row>
    <row r="580" spans="1:15" ht="15" hidden="1" customHeight="1" x14ac:dyDescent="0.35">
      <c r="A580" s="2" t="s">
        <v>398</v>
      </c>
      <c r="B580" s="2" t="s">
        <v>399</v>
      </c>
      <c r="C580" s="3">
        <v>28</v>
      </c>
      <c r="D580" s="2" t="s">
        <v>400</v>
      </c>
      <c r="E580" s="2" t="s">
        <v>3001</v>
      </c>
      <c r="F580" s="2" t="s">
        <v>2754</v>
      </c>
      <c r="G580" s="2" t="s">
        <v>3837</v>
      </c>
      <c r="H580" s="2" t="s">
        <v>2979</v>
      </c>
      <c r="I580" s="2" t="s">
        <v>3003</v>
      </c>
      <c r="J580" s="2" t="s">
        <v>2308</v>
      </c>
      <c r="K580" s="2" t="s">
        <v>3004</v>
      </c>
      <c r="L580" s="2"/>
      <c r="M580" s="2"/>
      <c r="N580" s="2"/>
      <c r="O580" s="4" t="s">
        <v>3005</v>
      </c>
    </row>
    <row r="581" spans="1:15" ht="15" hidden="1" customHeight="1" x14ac:dyDescent="0.35">
      <c r="A581" s="2" t="s">
        <v>410</v>
      </c>
      <c r="B581" s="2" t="s">
        <v>411</v>
      </c>
      <c r="C581" s="3">
        <v>29</v>
      </c>
      <c r="D581" s="2" t="s">
        <v>413</v>
      </c>
      <c r="E581" s="2" t="s">
        <v>3526</v>
      </c>
      <c r="F581" s="2" t="s">
        <v>3527</v>
      </c>
      <c r="G581" s="2" t="s">
        <v>3838</v>
      </c>
      <c r="H581" s="2" t="s">
        <v>2979</v>
      </c>
      <c r="I581" s="2" t="s">
        <v>3529</v>
      </c>
      <c r="J581" s="2" t="s">
        <v>3529</v>
      </c>
      <c r="K581" s="2" t="s">
        <v>3531</v>
      </c>
      <c r="L581" s="2" t="s">
        <v>50</v>
      </c>
      <c r="M581" s="2"/>
      <c r="N581" s="2" t="s">
        <v>34</v>
      </c>
      <c r="O581" s="4" t="s">
        <v>3532</v>
      </c>
    </row>
    <row r="582" spans="1:15" ht="15" hidden="1" customHeight="1" x14ac:dyDescent="0.35">
      <c r="A582" s="2" t="s">
        <v>410</v>
      </c>
      <c r="B582" s="2" t="s">
        <v>411</v>
      </c>
      <c r="C582" s="3">
        <v>29</v>
      </c>
      <c r="D582" s="2" t="s">
        <v>413</v>
      </c>
      <c r="E582" s="2" t="s">
        <v>3526</v>
      </c>
      <c r="F582" s="2" t="s">
        <v>3527</v>
      </c>
      <c r="G582" s="2" t="s">
        <v>3839</v>
      </c>
      <c r="H582" s="2" t="s">
        <v>2979</v>
      </c>
      <c r="I582" s="2" t="s">
        <v>3529</v>
      </c>
      <c r="J582" s="2" t="s">
        <v>3531</v>
      </c>
      <c r="K582" s="2" t="s">
        <v>3531</v>
      </c>
      <c r="L582" s="2" t="s">
        <v>50</v>
      </c>
      <c r="M582" s="2"/>
      <c r="N582" s="2" t="s">
        <v>34</v>
      </c>
      <c r="O582" s="4" t="s">
        <v>3532</v>
      </c>
    </row>
    <row r="583" spans="1:15" ht="15" hidden="1" customHeight="1" x14ac:dyDescent="0.35">
      <c r="A583" s="2" t="s">
        <v>410</v>
      </c>
      <c r="B583" s="2" t="s">
        <v>411</v>
      </c>
      <c r="C583" s="3">
        <v>29</v>
      </c>
      <c r="D583" s="2" t="s">
        <v>413</v>
      </c>
      <c r="E583" s="2" t="s">
        <v>3192</v>
      </c>
      <c r="F583" s="2" t="s">
        <v>3124</v>
      </c>
      <c r="G583" s="2" t="s">
        <v>3840</v>
      </c>
      <c r="H583" s="2" t="s">
        <v>2979</v>
      </c>
      <c r="I583" s="2" t="s">
        <v>3186</v>
      </c>
      <c r="J583" s="2" t="s">
        <v>3193</v>
      </c>
      <c r="K583" s="2" t="s">
        <v>3188</v>
      </c>
      <c r="L583" s="2" t="s">
        <v>3119</v>
      </c>
      <c r="M583" s="2"/>
      <c r="N583" s="2" t="s">
        <v>3120</v>
      </c>
      <c r="O583" s="4" t="s">
        <v>3189</v>
      </c>
    </row>
    <row r="584" spans="1:15" ht="15" hidden="1" customHeight="1" x14ac:dyDescent="0.35">
      <c r="A584" s="2" t="s">
        <v>410</v>
      </c>
      <c r="B584" s="2" t="s">
        <v>411</v>
      </c>
      <c r="C584" s="3">
        <v>29</v>
      </c>
      <c r="D584" s="2" t="s">
        <v>413</v>
      </c>
      <c r="E584" s="2" t="s">
        <v>3183</v>
      </c>
      <c r="F584" s="2" t="s">
        <v>3184</v>
      </c>
      <c r="G584" s="2" t="s">
        <v>3840</v>
      </c>
      <c r="H584" s="2" t="s">
        <v>2979</v>
      </c>
      <c r="I584" s="2" t="s">
        <v>3186</v>
      </c>
      <c r="J584" s="2" t="s">
        <v>3191</v>
      </c>
      <c r="K584" s="2" t="s">
        <v>3188</v>
      </c>
      <c r="L584" s="2" t="s">
        <v>3119</v>
      </c>
      <c r="M584" s="2"/>
      <c r="N584" s="2" t="s">
        <v>3120</v>
      </c>
      <c r="O584" s="4" t="s">
        <v>3189</v>
      </c>
    </row>
    <row r="585" spans="1:15" ht="15" hidden="1" customHeight="1" x14ac:dyDescent="0.35">
      <c r="A585" s="2" t="s">
        <v>424</v>
      </c>
      <c r="B585" s="2" t="s">
        <v>425</v>
      </c>
      <c r="C585" s="3">
        <v>30</v>
      </c>
      <c r="D585" s="2" t="s">
        <v>426</v>
      </c>
      <c r="E585" s="2" t="s">
        <v>3841</v>
      </c>
      <c r="F585" s="2" t="s">
        <v>3842</v>
      </c>
      <c r="G585" s="2" t="s">
        <v>3843</v>
      </c>
      <c r="H585" s="2" t="s">
        <v>2979</v>
      </c>
      <c r="I585" s="2" t="s">
        <v>3844</v>
      </c>
      <c r="J585" s="2" t="s">
        <v>3845</v>
      </c>
      <c r="K585" s="2" t="s">
        <v>3845</v>
      </c>
      <c r="L585" s="2" t="s">
        <v>3846</v>
      </c>
      <c r="M585" s="2" t="s">
        <v>3847</v>
      </c>
      <c r="N585" s="2" t="s">
        <v>3263</v>
      </c>
      <c r="O585" s="4" t="s">
        <v>3848</v>
      </c>
    </row>
    <row r="586" spans="1:15" ht="15" hidden="1" customHeight="1" x14ac:dyDescent="0.35">
      <c r="A586" s="2" t="s">
        <v>424</v>
      </c>
      <c r="B586" s="2" t="s">
        <v>425</v>
      </c>
      <c r="C586" s="3">
        <v>30</v>
      </c>
      <c r="D586" s="2" t="s">
        <v>426</v>
      </c>
      <c r="E586" s="2" t="s">
        <v>3849</v>
      </c>
      <c r="F586" s="2" t="s">
        <v>3850</v>
      </c>
      <c r="G586" s="2"/>
      <c r="H586" s="2" t="s">
        <v>2979</v>
      </c>
      <c r="I586" s="2" t="s">
        <v>3851</v>
      </c>
      <c r="J586" s="2" t="s">
        <v>3851</v>
      </c>
      <c r="K586" s="2" t="s">
        <v>3851</v>
      </c>
      <c r="L586" s="2" t="s">
        <v>242</v>
      </c>
      <c r="M586" s="2"/>
      <c r="N586" s="2" t="s">
        <v>243</v>
      </c>
      <c r="O586" s="4" t="s">
        <v>3852</v>
      </c>
    </row>
    <row r="587" spans="1:15" ht="15" hidden="1" customHeight="1" x14ac:dyDescent="0.35">
      <c r="A587" s="2" t="s">
        <v>424</v>
      </c>
      <c r="B587" s="2" t="s">
        <v>425</v>
      </c>
      <c r="C587" s="3">
        <v>30</v>
      </c>
      <c r="D587" s="2" t="s">
        <v>426</v>
      </c>
      <c r="E587" s="2" t="s">
        <v>3853</v>
      </c>
      <c r="F587" s="2" t="s">
        <v>3854</v>
      </c>
      <c r="G587" s="2" t="s">
        <v>3855</v>
      </c>
      <c r="H587" s="2" t="s">
        <v>2979</v>
      </c>
      <c r="I587" s="2" t="s">
        <v>3856</v>
      </c>
      <c r="J587" s="2" t="s">
        <v>3857</v>
      </c>
      <c r="K587" s="2" t="s">
        <v>3470</v>
      </c>
      <c r="L587" s="2" t="s">
        <v>3858</v>
      </c>
      <c r="M587" s="2" t="s">
        <v>3262</v>
      </c>
      <c r="N587" s="2" t="s">
        <v>3263</v>
      </c>
      <c r="O587" s="4" t="s">
        <v>3859</v>
      </c>
    </row>
    <row r="588" spans="1:15" ht="15" hidden="1" customHeight="1" x14ac:dyDescent="0.35">
      <c r="A588" s="2" t="s">
        <v>424</v>
      </c>
      <c r="B588" s="2" t="s">
        <v>425</v>
      </c>
      <c r="C588" s="3">
        <v>30</v>
      </c>
      <c r="D588" s="2" t="s">
        <v>426</v>
      </c>
      <c r="E588" s="2" t="s">
        <v>3860</v>
      </c>
      <c r="F588" s="2" t="s">
        <v>3861</v>
      </c>
      <c r="G588" s="2" t="s">
        <v>3862</v>
      </c>
      <c r="H588" s="2" t="s">
        <v>2979</v>
      </c>
      <c r="I588" s="2" t="s">
        <v>3863</v>
      </c>
      <c r="J588" s="2" t="s">
        <v>3863</v>
      </c>
      <c r="K588" s="2" t="s">
        <v>3863</v>
      </c>
      <c r="L588" s="2" t="s">
        <v>242</v>
      </c>
      <c r="M588" s="2"/>
      <c r="N588" s="2" t="s">
        <v>243</v>
      </c>
      <c r="O588" s="4" t="s">
        <v>3864</v>
      </c>
    </row>
    <row r="589" spans="1:15" ht="15" hidden="1" customHeight="1" x14ac:dyDescent="0.35">
      <c r="A589" s="2" t="s">
        <v>424</v>
      </c>
      <c r="B589" s="2" t="s">
        <v>425</v>
      </c>
      <c r="C589" s="3">
        <v>30</v>
      </c>
      <c r="D589" s="2" t="s">
        <v>426</v>
      </c>
      <c r="E589" s="2" t="s">
        <v>3860</v>
      </c>
      <c r="F589" s="2" t="s">
        <v>3861</v>
      </c>
      <c r="G589" s="2" t="s">
        <v>3865</v>
      </c>
      <c r="H589" s="2" t="s">
        <v>2979</v>
      </c>
      <c r="I589" s="2" t="s">
        <v>3863</v>
      </c>
      <c r="J589" s="2" t="s">
        <v>3863</v>
      </c>
      <c r="K589" s="2" t="s">
        <v>3863</v>
      </c>
      <c r="L589" s="2" t="s">
        <v>242</v>
      </c>
      <c r="M589" s="2"/>
      <c r="N589" s="2" t="s">
        <v>243</v>
      </c>
      <c r="O589" s="4" t="s">
        <v>3864</v>
      </c>
    </row>
    <row r="590" spans="1:15" ht="15" hidden="1" customHeight="1" x14ac:dyDescent="0.35">
      <c r="A590" s="2" t="s">
        <v>424</v>
      </c>
      <c r="B590" s="2" t="s">
        <v>425</v>
      </c>
      <c r="C590" s="3">
        <v>30</v>
      </c>
      <c r="D590" s="2" t="s">
        <v>426</v>
      </c>
      <c r="E590" s="2" t="s">
        <v>3866</v>
      </c>
      <c r="F590" s="2" t="s">
        <v>3867</v>
      </c>
      <c r="G590" s="2" t="s">
        <v>3868</v>
      </c>
      <c r="H590" s="2" t="s">
        <v>2979</v>
      </c>
      <c r="I590" s="2" t="s">
        <v>3869</v>
      </c>
      <c r="J590" s="2" t="s">
        <v>3869</v>
      </c>
      <c r="K590" s="2" t="s">
        <v>3870</v>
      </c>
      <c r="L590" s="2"/>
      <c r="M590" s="2"/>
      <c r="N590" s="2"/>
      <c r="O590" s="4" t="s">
        <v>3871</v>
      </c>
    </row>
    <row r="591" spans="1:15" ht="15" hidden="1" customHeight="1" x14ac:dyDescent="0.35">
      <c r="A591" s="2" t="s">
        <v>434</v>
      </c>
      <c r="B591" s="2" t="s">
        <v>435</v>
      </c>
      <c r="C591" s="3">
        <v>31</v>
      </c>
      <c r="D591" s="2" t="s">
        <v>436</v>
      </c>
      <c r="E591" s="2" t="s">
        <v>2983</v>
      </c>
      <c r="F591" s="2" t="s">
        <v>2754</v>
      </c>
      <c r="G591" s="2"/>
      <c r="H591" s="2" t="s">
        <v>3872</v>
      </c>
      <c r="I591" s="2" t="s">
        <v>2985</v>
      </c>
      <c r="J591" s="2" t="s">
        <v>868</v>
      </c>
      <c r="K591" s="2" t="s">
        <v>2986</v>
      </c>
      <c r="L591" s="2" t="s">
        <v>2987</v>
      </c>
      <c r="M591" s="2"/>
      <c r="N591" s="2" t="s">
        <v>34</v>
      </c>
      <c r="O591" s="4" t="s">
        <v>2988</v>
      </c>
    </row>
    <row r="592" spans="1:15" ht="15" hidden="1" customHeight="1" x14ac:dyDescent="0.35">
      <c r="A592" s="2" t="s">
        <v>447</v>
      </c>
      <c r="B592" s="2" t="s">
        <v>448</v>
      </c>
      <c r="C592" s="3">
        <v>32</v>
      </c>
      <c r="D592" s="2" t="s">
        <v>449</v>
      </c>
      <c r="E592" s="2" t="s">
        <v>2969</v>
      </c>
      <c r="F592" s="2" t="s">
        <v>2754</v>
      </c>
      <c r="G592" s="2" t="s">
        <v>3873</v>
      </c>
      <c r="H592" s="2" t="s">
        <v>2979</v>
      </c>
      <c r="I592" s="2" t="s">
        <v>2971</v>
      </c>
      <c r="J592" s="2" t="s">
        <v>2975</v>
      </c>
      <c r="K592" s="2" t="s">
        <v>2972</v>
      </c>
      <c r="L592" s="2" t="s">
        <v>95</v>
      </c>
      <c r="M592" s="2"/>
      <c r="N592" s="2" t="s">
        <v>34</v>
      </c>
      <c r="O592" s="4" t="s">
        <v>2973</v>
      </c>
    </row>
    <row r="593" spans="1:15" ht="15" hidden="1" customHeight="1" x14ac:dyDescent="0.35">
      <c r="A593" s="2" t="s">
        <v>447</v>
      </c>
      <c r="B593" s="2" t="s">
        <v>448</v>
      </c>
      <c r="C593" s="3">
        <v>32</v>
      </c>
      <c r="D593" s="2" t="s">
        <v>449</v>
      </c>
      <c r="E593" s="2" t="s">
        <v>2983</v>
      </c>
      <c r="F593" s="2" t="s">
        <v>2754</v>
      </c>
      <c r="G593" s="2" t="s">
        <v>3874</v>
      </c>
      <c r="H593" s="2" t="s">
        <v>2979</v>
      </c>
      <c r="I593" s="2" t="s">
        <v>2985</v>
      </c>
      <c r="J593" s="2" t="s">
        <v>3470</v>
      </c>
      <c r="K593" s="2" t="s">
        <v>2986</v>
      </c>
      <c r="L593" s="2" t="s">
        <v>2987</v>
      </c>
      <c r="M593" s="2"/>
      <c r="N593" s="2" t="s">
        <v>34</v>
      </c>
      <c r="O593" s="4" t="s">
        <v>2988</v>
      </c>
    </row>
    <row r="594" spans="1:15" ht="15" hidden="1" customHeight="1" x14ac:dyDescent="0.35">
      <c r="A594" s="2" t="s">
        <v>456</v>
      </c>
      <c r="B594" s="2" t="s">
        <v>457</v>
      </c>
      <c r="C594" s="3">
        <v>33</v>
      </c>
      <c r="D594" s="2" t="s">
        <v>458</v>
      </c>
      <c r="E594" s="2" t="s">
        <v>3037</v>
      </c>
      <c r="F594" s="2" t="s">
        <v>2754</v>
      </c>
      <c r="G594" s="2" t="s">
        <v>3647</v>
      </c>
      <c r="H594" s="2" t="s">
        <v>2979</v>
      </c>
      <c r="I594" s="2" t="s">
        <v>3039</v>
      </c>
      <c r="J594" s="2" t="s">
        <v>3240</v>
      </c>
      <c r="K594" s="2" t="s">
        <v>3040</v>
      </c>
      <c r="L594" s="2" t="s">
        <v>2987</v>
      </c>
      <c r="M594" s="2"/>
      <c r="N594" s="2" t="s">
        <v>34</v>
      </c>
      <c r="O594" s="4" t="s">
        <v>3041</v>
      </c>
    </row>
    <row r="595" spans="1:15" ht="15" hidden="1" customHeight="1" x14ac:dyDescent="0.35">
      <c r="A595" s="2" t="s">
        <v>456</v>
      </c>
      <c r="B595" s="2" t="s">
        <v>457</v>
      </c>
      <c r="C595" s="3">
        <v>33</v>
      </c>
      <c r="D595" s="2" t="s">
        <v>458</v>
      </c>
      <c r="E595" s="2" t="s">
        <v>3083</v>
      </c>
      <c r="F595" s="2" t="s">
        <v>2754</v>
      </c>
      <c r="G595" s="2" t="s">
        <v>3875</v>
      </c>
      <c r="H595" s="2" t="s">
        <v>2979</v>
      </c>
      <c r="I595" s="2" t="s">
        <v>3084</v>
      </c>
      <c r="J595" s="2" t="s">
        <v>3084</v>
      </c>
      <c r="K595" s="2" t="s">
        <v>3086</v>
      </c>
      <c r="L595" s="2" t="s">
        <v>136</v>
      </c>
      <c r="M595" s="2"/>
      <c r="N595" s="2" t="s">
        <v>34</v>
      </c>
      <c r="O595" s="4" t="s">
        <v>3087</v>
      </c>
    </row>
    <row r="596" spans="1:15" ht="15" hidden="1" customHeight="1" x14ac:dyDescent="0.35">
      <c r="A596" s="2" t="s">
        <v>456</v>
      </c>
      <c r="B596" s="2" t="s">
        <v>457</v>
      </c>
      <c r="C596" s="3">
        <v>33</v>
      </c>
      <c r="D596" s="2" t="s">
        <v>458</v>
      </c>
      <c r="E596" s="2" t="s">
        <v>3083</v>
      </c>
      <c r="F596" s="2" t="s">
        <v>2754</v>
      </c>
      <c r="G596" s="2" t="s">
        <v>3876</v>
      </c>
      <c r="H596" s="2" t="s">
        <v>2979</v>
      </c>
      <c r="I596" s="2" t="s">
        <v>3084</v>
      </c>
      <c r="J596" s="2" t="s">
        <v>3084</v>
      </c>
      <c r="K596" s="2" t="s">
        <v>3086</v>
      </c>
      <c r="L596" s="2" t="s">
        <v>136</v>
      </c>
      <c r="M596" s="2"/>
      <c r="N596" s="2" t="s">
        <v>34</v>
      </c>
      <c r="O596" s="4" t="s">
        <v>3087</v>
      </c>
    </row>
    <row r="597" spans="1:15" ht="15" hidden="1" customHeight="1" x14ac:dyDescent="0.35">
      <c r="A597" s="2" t="s">
        <v>456</v>
      </c>
      <c r="B597" s="2" t="s">
        <v>457</v>
      </c>
      <c r="C597" s="3">
        <v>33</v>
      </c>
      <c r="D597" s="2" t="s">
        <v>458</v>
      </c>
      <c r="E597" s="2" t="s">
        <v>3083</v>
      </c>
      <c r="F597" s="2" t="s">
        <v>2754</v>
      </c>
      <c r="G597" s="2" t="s">
        <v>3877</v>
      </c>
      <c r="H597" s="2" t="s">
        <v>2979</v>
      </c>
      <c r="I597" s="2" t="s">
        <v>3084</v>
      </c>
      <c r="J597" s="2" t="s">
        <v>3084</v>
      </c>
      <c r="K597" s="2" t="s">
        <v>3086</v>
      </c>
      <c r="L597" s="2" t="s">
        <v>136</v>
      </c>
      <c r="M597" s="2"/>
      <c r="N597" s="2" t="s">
        <v>34</v>
      </c>
      <c r="O597" s="4" t="s">
        <v>3087</v>
      </c>
    </row>
    <row r="598" spans="1:15" ht="15" hidden="1" customHeight="1" x14ac:dyDescent="0.35">
      <c r="A598" s="2" t="s">
        <v>456</v>
      </c>
      <c r="B598" s="2" t="s">
        <v>457</v>
      </c>
      <c r="C598" s="3">
        <v>33</v>
      </c>
      <c r="D598" s="2" t="s">
        <v>458</v>
      </c>
      <c r="E598" s="2" t="s">
        <v>3083</v>
      </c>
      <c r="F598" s="2" t="s">
        <v>2754</v>
      </c>
      <c r="G598" s="2" t="s">
        <v>3269</v>
      </c>
      <c r="H598" s="2" t="s">
        <v>2979</v>
      </c>
      <c r="I598" s="2" t="s">
        <v>3084</v>
      </c>
      <c r="J598" s="2" t="s">
        <v>3268</v>
      </c>
      <c r="K598" s="2" t="s">
        <v>3086</v>
      </c>
      <c r="L598" s="2" t="s">
        <v>136</v>
      </c>
      <c r="M598" s="2"/>
      <c r="N598" s="2" t="s">
        <v>34</v>
      </c>
      <c r="O598" s="4" t="s">
        <v>3087</v>
      </c>
    </row>
    <row r="599" spans="1:15" ht="15" hidden="1" customHeight="1" x14ac:dyDescent="0.35">
      <c r="A599" s="2" t="s">
        <v>456</v>
      </c>
      <c r="B599" s="2" t="s">
        <v>457</v>
      </c>
      <c r="C599" s="3">
        <v>33</v>
      </c>
      <c r="D599" s="2" t="s">
        <v>458</v>
      </c>
      <c r="E599" s="2" t="s">
        <v>3083</v>
      </c>
      <c r="F599" s="2" t="s">
        <v>2754</v>
      </c>
      <c r="G599" s="2" t="s">
        <v>3813</v>
      </c>
      <c r="H599" s="2" t="s">
        <v>2979</v>
      </c>
      <c r="I599" s="2" t="s">
        <v>3084</v>
      </c>
      <c r="J599" s="2" t="s">
        <v>3086</v>
      </c>
      <c r="K599" s="2" t="s">
        <v>3086</v>
      </c>
      <c r="L599" s="2" t="s">
        <v>136</v>
      </c>
      <c r="M599" s="2"/>
      <c r="N599" s="2" t="s">
        <v>34</v>
      </c>
      <c r="O599" s="4" t="s">
        <v>3087</v>
      </c>
    </row>
    <row r="600" spans="1:15" ht="15" hidden="1" customHeight="1" x14ac:dyDescent="0.35">
      <c r="A600" s="2" t="s">
        <v>467</v>
      </c>
      <c r="B600" s="2" t="s">
        <v>468</v>
      </c>
      <c r="C600" s="3">
        <v>34</v>
      </c>
      <c r="D600" s="2" t="s">
        <v>469</v>
      </c>
      <c r="E600" s="2" t="s">
        <v>3001</v>
      </c>
      <c r="F600" s="2" t="s">
        <v>2754</v>
      </c>
      <c r="G600" s="2" t="s">
        <v>3878</v>
      </c>
      <c r="H600" s="2" t="s">
        <v>2970</v>
      </c>
      <c r="I600" s="2" t="s">
        <v>3003</v>
      </c>
      <c r="J600" s="2" t="s">
        <v>3004</v>
      </c>
      <c r="K600" s="2" t="s">
        <v>3004</v>
      </c>
      <c r="L600" s="2"/>
      <c r="M600" s="2"/>
      <c r="N600" s="2"/>
      <c r="O600" s="4" t="s">
        <v>3005</v>
      </c>
    </row>
    <row r="601" spans="1:15" ht="15" hidden="1" customHeight="1" x14ac:dyDescent="0.35">
      <c r="A601" s="2" t="s">
        <v>467</v>
      </c>
      <c r="B601" s="2" t="s">
        <v>468</v>
      </c>
      <c r="C601" s="3">
        <v>34</v>
      </c>
      <c r="D601" s="2" t="s">
        <v>469</v>
      </c>
      <c r="E601" s="2" t="s">
        <v>3001</v>
      </c>
      <c r="F601" s="2" t="s">
        <v>2754</v>
      </c>
      <c r="G601" s="2"/>
      <c r="H601" s="2" t="s">
        <v>3879</v>
      </c>
      <c r="I601" s="2" t="s">
        <v>3003</v>
      </c>
      <c r="J601" s="2" t="s">
        <v>2308</v>
      </c>
      <c r="K601" s="2" t="s">
        <v>3004</v>
      </c>
      <c r="L601" s="2"/>
      <c r="M601" s="2"/>
      <c r="N601" s="2"/>
      <c r="O601" s="4" t="s">
        <v>3005</v>
      </c>
    </row>
    <row r="602" spans="1:15" ht="15" hidden="1" customHeight="1" x14ac:dyDescent="0.35">
      <c r="A602" s="2" t="s">
        <v>467</v>
      </c>
      <c r="B602" s="2" t="s">
        <v>468</v>
      </c>
      <c r="C602" s="3">
        <v>34</v>
      </c>
      <c r="D602" s="2" t="s">
        <v>469</v>
      </c>
      <c r="E602" s="2" t="s">
        <v>3016</v>
      </c>
      <c r="F602" s="2" t="s">
        <v>2754</v>
      </c>
      <c r="G602" s="2" t="s">
        <v>3566</v>
      </c>
      <c r="H602" s="2" t="s">
        <v>2979</v>
      </c>
      <c r="I602" s="2" t="s">
        <v>2689</v>
      </c>
      <c r="J602" s="2" t="s">
        <v>3018</v>
      </c>
      <c r="K602" s="2" t="s">
        <v>3018</v>
      </c>
      <c r="L602" s="2"/>
      <c r="M602" s="2"/>
      <c r="N602" s="2"/>
      <c r="O602" s="4" t="s">
        <v>3019</v>
      </c>
    </row>
    <row r="603" spans="1:15" ht="15" hidden="1" customHeight="1" x14ac:dyDescent="0.35">
      <c r="A603" s="2" t="s">
        <v>467</v>
      </c>
      <c r="B603" s="2" t="s">
        <v>468</v>
      </c>
      <c r="C603" s="3">
        <v>34</v>
      </c>
      <c r="D603" s="2" t="s">
        <v>469</v>
      </c>
      <c r="E603" s="2" t="s">
        <v>3016</v>
      </c>
      <c r="F603" s="2" t="s">
        <v>2754</v>
      </c>
      <c r="G603" s="2"/>
      <c r="H603" s="2" t="s">
        <v>2976</v>
      </c>
      <c r="I603" s="2" t="s">
        <v>2689</v>
      </c>
      <c r="J603" s="2" t="s">
        <v>815</v>
      </c>
      <c r="K603" s="2" t="s">
        <v>3018</v>
      </c>
      <c r="L603" s="2"/>
      <c r="M603" s="2"/>
      <c r="N603" s="2"/>
      <c r="O603" s="4" t="s">
        <v>3019</v>
      </c>
    </row>
    <row r="604" spans="1:15" ht="15" hidden="1" customHeight="1" x14ac:dyDescent="0.35">
      <c r="A604" s="2" t="s">
        <v>477</v>
      </c>
      <c r="B604" s="2" t="s">
        <v>478</v>
      </c>
      <c r="C604" s="3">
        <v>35</v>
      </c>
      <c r="D604" s="2" t="s">
        <v>479</v>
      </c>
      <c r="E604" s="2" t="s">
        <v>3001</v>
      </c>
      <c r="F604" s="2" t="s">
        <v>2754</v>
      </c>
      <c r="G604" s="2" t="s">
        <v>3880</v>
      </c>
      <c r="H604" s="2" t="s">
        <v>2979</v>
      </c>
      <c r="I604" s="2" t="s">
        <v>3003</v>
      </c>
      <c r="J604" s="2" t="s">
        <v>2308</v>
      </c>
      <c r="K604" s="2" t="s">
        <v>3004</v>
      </c>
      <c r="L604" s="2"/>
      <c r="M604" s="2"/>
      <c r="N604" s="2"/>
      <c r="O604" s="4" t="s">
        <v>3005</v>
      </c>
    </row>
    <row r="605" spans="1:15" ht="15" hidden="1" customHeight="1" x14ac:dyDescent="0.35">
      <c r="A605" s="2" t="s">
        <v>477</v>
      </c>
      <c r="B605" s="2" t="s">
        <v>478</v>
      </c>
      <c r="C605" s="3">
        <v>35</v>
      </c>
      <c r="D605" s="2" t="s">
        <v>479</v>
      </c>
      <c r="E605" s="2" t="s">
        <v>3054</v>
      </c>
      <c r="F605" s="2" t="s">
        <v>2754</v>
      </c>
      <c r="G605" s="2" t="s">
        <v>3881</v>
      </c>
      <c r="H605" s="2" t="s">
        <v>2979</v>
      </c>
      <c r="I605" s="2" t="s">
        <v>3056</v>
      </c>
      <c r="J605" s="2" t="s">
        <v>3061</v>
      </c>
      <c r="K605" s="2" t="s">
        <v>3057</v>
      </c>
      <c r="L605" s="2" t="s">
        <v>3058</v>
      </c>
      <c r="M605" s="2"/>
      <c r="N605" s="2" t="s">
        <v>201</v>
      </c>
      <c r="O605" s="4" t="s">
        <v>3059</v>
      </c>
    </row>
    <row r="606" spans="1:15" ht="15" hidden="1" customHeight="1" x14ac:dyDescent="0.35">
      <c r="A606" s="2" t="s">
        <v>477</v>
      </c>
      <c r="B606" s="2" t="s">
        <v>478</v>
      </c>
      <c r="C606" s="3">
        <v>35</v>
      </c>
      <c r="D606" s="2" t="s">
        <v>479</v>
      </c>
      <c r="E606" s="2" t="s">
        <v>3083</v>
      </c>
      <c r="F606" s="2" t="s">
        <v>2754</v>
      </c>
      <c r="G606" s="2" t="s">
        <v>3465</v>
      </c>
      <c r="H606" s="2" t="s">
        <v>2979</v>
      </c>
      <c r="I606" s="2" t="s">
        <v>3084</v>
      </c>
      <c r="J606" s="2" t="s">
        <v>3268</v>
      </c>
      <c r="K606" s="2" t="s">
        <v>3086</v>
      </c>
      <c r="L606" s="2" t="s">
        <v>136</v>
      </c>
      <c r="M606" s="2"/>
      <c r="N606" s="2" t="s">
        <v>34</v>
      </c>
      <c r="O606" s="4" t="s">
        <v>3087</v>
      </c>
    </row>
    <row r="607" spans="1:15" ht="15" hidden="1" customHeight="1" x14ac:dyDescent="0.35">
      <c r="A607" s="2" t="s">
        <v>477</v>
      </c>
      <c r="B607" s="2" t="s">
        <v>478</v>
      </c>
      <c r="C607" s="3">
        <v>35</v>
      </c>
      <c r="D607" s="2" t="s">
        <v>479</v>
      </c>
      <c r="E607" s="2" t="s">
        <v>3093</v>
      </c>
      <c r="F607" s="2" t="s">
        <v>2754</v>
      </c>
      <c r="G607" s="2" t="s">
        <v>3882</v>
      </c>
      <c r="H607" s="2" t="s">
        <v>2979</v>
      </c>
      <c r="I607" s="2" t="s">
        <v>3094</v>
      </c>
      <c r="J607" s="2" t="s">
        <v>3097</v>
      </c>
      <c r="K607" s="2" t="s">
        <v>3095</v>
      </c>
      <c r="L607" s="2" t="s">
        <v>50</v>
      </c>
      <c r="M607" s="2"/>
      <c r="N607" s="2" t="s">
        <v>34</v>
      </c>
      <c r="O607" s="4" t="s">
        <v>3096</v>
      </c>
    </row>
    <row r="608" spans="1:15" ht="15" hidden="1" customHeight="1" x14ac:dyDescent="0.35">
      <c r="A608" s="2" t="s">
        <v>477</v>
      </c>
      <c r="B608" s="2" t="s">
        <v>478</v>
      </c>
      <c r="C608" s="3">
        <v>35</v>
      </c>
      <c r="D608" s="2" t="s">
        <v>479</v>
      </c>
      <c r="E608" s="2" t="s">
        <v>3093</v>
      </c>
      <c r="F608" s="2" t="s">
        <v>2754</v>
      </c>
      <c r="G608" s="2" t="s">
        <v>3883</v>
      </c>
      <c r="H608" s="2" t="s">
        <v>2979</v>
      </c>
      <c r="I608" s="2" t="s">
        <v>3094</v>
      </c>
      <c r="J608" s="2" t="s">
        <v>3097</v>
      </c>
      <c r="K608" s="2" t="s">
        <v>3095</v>
      </c>
      <c r="L608" s="2" t="s">
        <v>50</v>
      </c>
      <c r="M608" s="2"/>
      <c r="N608" s="2" t="s">
        <v>34</v>
      </c>
      <c r="O608" s="4" t="s">
        <v>3096</v>
      </c>
    </row>
    <row r="609" spans="1:15" ht="15" hidden="1" customHeight="1" x14ac:dyDescent="0.35">
      <c r="A609" s="2" t="s">
        <v>477</v>
      </c>
      <c r="B609" s="2" t="s">
        <v>478</v>
      </c>
      <c r="C609" s="3">
        <v>35</v>
      </c>
      <c r="D609" s="2" t="s">
        <v>479</v>
      </c>
      <c r="E609" s="2" t="s">
        <v>3093</v>
      </c>
      <c r="F609" s="2" t="s">
        <v>2754</v>
      </c>
      <c r="G609" s="2" t="s">
        <v>3884</v>
      </c>
      <c r="H609" s="2" t="s">
        <v>2979</v>
      </c>
      <c r="I609" s="2" t="s">
        <v>3094</v>
      </c>
      <c r="J609" s="2" t="s">
        <v>3097</v>
      </c>
      <c r="K609" s="2" t="s">
        <v>3095</v>
      </c>
      <c r="L609" s="2" t="s">
        <v>50</v>
      </c>
      <c r="M609" s="2"/>
      <c r="N609" s="2" t="s">
        <v>34</v>
      </c>
      <c r="O609" s="4" t="s">
        <v>3096</v>
      </c>
    </row>
    <row r="610" spans="1:15" ht="15" hidden="1" customHeight="1" x14ac:dyDescent="0.35">
      <c r="A610" s="2" t="s">
        <v>487</v>
      </c>
      <c r="B610" s="2" t="s">
        <v>488</v>
      </c>
      <c r="C610" s="3">
        <v>36</v>
      </c>
      <c r="D610" s="2" t="s">
        <v>489</v>
      </c>
      <c r="E610" s="2" t="s">
        <v>3885</v>
      </c>
      <c r="F610" s="2" t="s">
        <v>3886</v>
      </c>
      <c r="G610" s="2" t="s">
        <v>3887</v>
      </c>
      <c r="H610" s="2" t="s">
        <v>2979</v>
      </c>
      <c r="I610" s="2" t="s">
        <v>3888</v>
      </c>
      <c r="J610" s="2" t="s">
        <v>3888</v>
      </c>
      <c r="K610" s="2" t="s">
        <v>3888</v>
      </c>
      <c r="L610" s="2" t="s">
        <v>3889</v>
      </c>
      <c r="M610" s="2"/>
      <c r="N610" s="2" t="s">
        <v>3890</v>
      </c>
      <c r="O610" s="4" t="s">
        <v>1013</v>
      </c>
    </row>
    <row r="611" spans="1:15" ht="15" hidden="1" customHeight="1" x14ac:dyDescent="0.35">
      <c r="A611" s="2" t="s">
        <v>487</v>
      </c>
      <c r="B611" s="2" t="s">
        <v>488</v>
      </c>
      <c r="C611" s="3">
        <v>36</v>
      </c>
      <c r="D611" s="2" t="s">
        <v>489</v>
      </c>
      <c r="E611" s="2" t="s">
        <v>3891</v>
      </c>
      <c r="F611" s="2" t="s">
        <v>3892</v>
      </c>
      <c r="G611" s="2" t="s">
        <v>3893</v>
      </c>
      <c r="H611" s="2" t="s">
        <v>2979</v>
      </c>
      <c r="I611" s="2" t="s">
        <v>3894</v>
      </c>
      <c r="J611" s="2" t="s">
        <v>3894</v>
      </c>
      <c r="K611" s="2" t="s">
        <v>3894</v>
      </c>
      <c r="L611" s="2" t="s">
        <v>3895</v>
      </c>
      <c r="M611" s="2"/>
      <c r="N611" s="2" t="s">
        <v>3896</v>
      </c>
      <c r="O611" s="4" t="s">
        <v>1013</v>
      </c>
    </row>
    <row r="612" spans="1:15" ht="15" hidden="1" customHeight="1" x14ac:dyDescent="0.35">
      <c r="A612" s="2" t="s">
        <v>487</v>
      </c>
      <c r="B612" s="2" t="s">
        <v>488</v>
      </c>
      <c r="C612" s="3">
        <v>36</v>
      </c>
      <c r="D612" s="2" t="s">
        <v>489</v>
      </c>
      <c r="E612" s="2" t="s">
        <v>3897</v>
      </c>
      <c r="F612" s="2" t="s">
        <v>3898</v>
      </c>
      <c r="G612" s="2" t="s">
        <v>3899</v>
      </c>
      <c r="H612" s="2" t="s">
        <v>2979</v>
      </c>
      <c r="I612" s="2" t="s">
        <v>3900</v>
      </c>
      <c r="J612" s="2" t="s">
        <v>3900</v>
      </c>
      <c r="K612" s="2" t="s">
        <v>3901</v>
      </c>
      <c r="L612" s="2" t="s">
        <v>3902</v>
      </c>
      <c r="M612" s="2" t="s">
        <v>3903</v>
      </c>
      <c r="N612" s="2" t="s">
        <v>3904</v>
      </c>
      <c r="O612" s="4" t="s">
        <v>1013</v>
      </c>
    </row>
    <row r="613" spans="1:15" ht="15" hidden="1" customHeight="1" x14ac:dyDescent="0.35">
      <c r="A613" s="2" t="s">
        <v>487</v>
      </c>
      <c r="B613" s="2" t="s">
        <v>488</v>
      </c>
      <c r="C613" s="3">
        <v>36</v>
      </c>
      <c r="D613" s="2" t="s">
        <v>489</v>
      </c>
      <c r="E613" s="2" t="s">
        <v>3905</v>
      </c>
      <c r="F613" s="2" t="s">
        <v>2827</v>
      </c>
      <c r="G613" s="2"/>
      <c r="H613" s="2" t="s">
        <v>2970</v>
      </c>
      <c r="I613" s="2" t="s">
        <v>2951</v>
      </c>
      <c r="J613" s="2" t="s">
        <v>3906</v>
      </c>
      <c r="K613" s="2" t="s">
        <v>3906</v>
      </c>
      <c r="L613" s="2" t="s">
        <v>3907</v>
      </c>
      <c r="M613" s="2"/>
      <c r="N613" s="2" t="s">
        <v>3908</v>
      </c>
      <c r="O613" s="4" t="s">
        <v>3909</v>
      </c>
    </row>
    <row r="614" spans="1:15" ht="15" hidden="1" customHeight="1" x14ac:dyDescent="0.35">
      <c r="A614" s="2" t="s">
        <v>487</v>
      </c>
      <c r="B614" s="2" t="s">
        <v>488</v>
      </c>
      <c r="C614" s="3">
        <v>36</v>
      </c>
      <c r="D614" s="2" t="s">
        <v>489</v>
      </c>
      <c r="E614" s="2" t="s">
        <v>3905</v>
      </c>
      <c r="F614" s="2" t="s">
        <v>2827</v>
      </c>
      <c r="G614" s="2" t="s">
        <v>3910</v>
      </c>
      <c r="H614" s="2" t="s">
        <v>2979</v>
      </c>
      <c r="I614" s="2" t="s">
        <v>2951</v>
      </c>
      <c r="J614" s="2" t="s">
        <v>3906</v>
      </c>
      <c r="K614" s="2" t="s">
        <v>3906</v>
      </c>
      <c r="L614" s="2" t="s">
        <v>3907</v>
      </c>
      <c r="M614" s="2"/>
      <c r="N614" s="2" t="s">
        <v>3908</v>
      </c>
      <c r="O614" s="4" t="s">
        <v>3909</v>
      </c>
    </row>
    <row r="615" spans="1:15" ht="15" hidden="1" customHeight="1" x14ac:dyDescent="0.35">
      <c r="A615" s="2" t="s">
        <v>487</v>
      </c>
      <c r="B615" s="2" t="s">
        <v>488</v>
      </c>
      <c r="C615" s="3">
        <v>36</v>
      </c>
      <c r="D615" s="2" t="s">
        <v>489</v>
      </c>
      <c r="E615" s="2" t="s">
        <v>3905</v>
      </c>
      <c r="F615" s="2" t="s">
        <v>2827</v>
      </c>
      <c r="G615" s="2" t="s">
        <v>3911</v>
      </c>
      <c r="H615" s="2" t="s">
        <v>3786</v>
      </c>
      <c r="I615" s="2" t="s">
        <v>2951</v>
      </c>
      <c r="J615" s="2" t="s">
        <v>3906</v>
      </c>
      <c r="K615" s="2" t="s">
        <v>3906</v>
      </c>
      <c r="L615" s="2" t="s">
        <v>3907</v>
      </c>
      <c r="M615" s="2"/>
      <c r="N615" s="2" t="s">
        <v>3908</v>
      </c>
      <c r="O615" s="4" t="s">
        <v>3909</v>
      </c>
    </row>
    <row r="616" spans="1:15" ht="15" hidden="1" customHeight="1" x14ac:dyDescent="0.35">
      <c r="A616" s="2" t="s">
        <v>487</v>
      </c>
      <c r="B616" s="2" t="s">
        <v>488</v>
      </c>
      <c r="C616" s="3">
        <v>36</v>
      </c>
      <c r="D616" s="2" t="s">
        <v>489</v>
      </c>
      <c r="E616" s="2" t="s">
        <v>3905</v>
      </c>
      <c r="F616" s="2" t="s">
        <v>2827</v>
      </c>
      <c r="G616" s="2" t="s">
        <v>3912</v>
      </c>
      <c r="H616" s="2" t="s">
        <v>818</v>
      </c>
      <c r="I616" s="2" t="s">
        <v>2951</v>
      </c>
      <c r="J616" s="2" t="s">
        <v>3906</v>
      </c>
      <c r="K616" s="2" t="s">
        <v>3906</v>
      </c>
      <c r="L616" s="2" t="s">
        <v>3907</v>
      </c>
      <c r="M616" s="2"/>
      <c r="N616" s="2" t="s">
        <v>3908</v>
      </c>
      <c r="O616" s="4" t="s">
        <v>3909</v>
      </c>
    </row>
    <row r="617" spans="1:15" ht="15" hidden="1" customHeight="1" x14ac:dyDescent="0.35">
      <c r="A617" s="2" t="s">
        <v>487</v>
      </c>
      <c r="B617" s="2" t="s">
        <v>488</v>
      </c>
      <c r="C617" s="3">
        <v>36</v>
      </c>
      <c r="D617" s="2" t="s">
        <v>489</v>
      </c>
      <c r="E617" s="2" t="s">
        <v>3905</v>
      </c>
      <c r="F617" s="2" t="s">
        <v>2827</v>
      </c>
      <c r="G617" s="2" t="s">
        <v>3913</v>
      </c>
      <c r="H617" s="2" t="s">
        <v>2979</v>
      </c>
      <c r="I617" s="2" t="s">
        <v>2951</v>
      </c>
      <c r="J617" s="2" t="s">
        <v>3906</v>
      </c>
      <c r="K617" s="2" t="s">
        <v>3906</v>
      </c>
      <c r="L617" s="2" t="s">
        <v>3907</v>
      </c>
      <c r="M617" s="2"/>
      <c r="N617" s="2" t="s">
        <v>3908</v>
      </c>
      <c r="O617" s="4" t="s">
        <v>3909</v>
      </c>
    </row>
    <row r="618" spans="1:15" ht="15" hidden="1" customHeight="1" x14ac:dyDescent="0.35">
      <c r="A618" s="2" t="s">
        <v>487</v>
      </c>
      <c r="B618" s="2" t="s">
        <v>488</v>
      </c>
      <c r="C618" s="3">
        <v>36</v>
      </c>
      <c r="D618" s="2" t="s">
        <v>489</v>
      </c>
      <c r="E618" s="2" t="s">
        <v>3914</v>
      </c>
      <c r="F618" s="2" t="s">
        <v>3915</v>
      </c>
      <c r="G618" s="2" t="s">
        <v>3916</v>
      </c>
      <c r="H618" s="2" t="s">
        <v>2979</v>
      </c>
      <c r="I618" s="2" t="s">
        <v>3917</v>
      </c>
      <c r="J618" s="2" t="s">
        <v>3917</v>
      </c>
      <c r="K618" s="2" t="s">
        <v>3918</v>
      </c>
      <c r="L618" s="2" t="s">
        <v>3919</v>
      </c>
      <c r="M618" s="2" t="s">
        <v>3920</v>
      </c>
      <c r="N618" s="2" t="s">
        <v>3263</v>
      </c>
      <c r="O618" s="4" t="s">
        <v>3921</v>
      </c>
    </row>
    <row r="619" spans="1:15" ht="15" hidden="1" customHeight="1" x14ac:dyDescent="0.35">
      <c r="A619" s="2" t="s">
        <v>487</v>
      </c>
      <c r="B619" s="2" t="s">
        <v>488</v>
      </c>
      <c r="C619" s="3">
        <v>36</v>
      </c>
      <c r="D619" s="2" t="s">
        <v>489</v>
      </c>
      <c r="E619" s="2" t="s">
        <v>3914</v>
      </c>
      <c r="F619" s="2" t="s">
        <v>3915</v>
      </c>
      <c r="G619" s="2" t="s">
        <v>3922</v>
      </c>
      <c r="H619" s="2" t="s">
        <v>2979</v>
      </c>
      <c r="I619" s="2" t="s">
        <v>3917</v>
      </c>
      <c r="J619" s="2" t="s">
        <v>3923</v>
      </c>
      <c r="K619" s="2" t="s">
        <v>3918</v>
      </c>
      <c r="L619" s="2" t="s">
        <v>3919</v>
      </c>
      <c r="M619" s="2" t="s">
        <v>3920</v>
      </c>
      <c r="N619" s="2" t="s">
        <v>3263</v>
      </c>
      <c r="O619" s="4" t="s">
        <v>3921</v>
      </c>
    </row>
    <row r="620" spans="1:15" ht="15" hidden="1" customHeight="1" x14ac:dyDescent="0.35">
      <c r="A620" s="2" t="s">
        <v>487</v>
      </c>
      <c r="B620" s="2" t="s">
        <v>488</v>
      </c>
      <c r="C620" s="3">
        <v>36</v>
      </c>
      <c r="D620" s="2" t="s">
        <v>489</v>
      </c>
      <c r="E620" s="2" t="s">
        <v>3924</v>
      </c>
      <c r="F620" s="2" t="s">
        <v>2827</v>
      </c>
      <c r="G620" s="2" t="s">
        <v>3925</v>
      </c>
      <c r="H620" s="2" t="s">
        <v>2979</v>
      </c>
      <c r="I620" s="2" t="s">
        <v>3926</v>
      </c>
      <c r="J620" s="2" t="s">
        <v>3927</v>
      </c>
      <c r="K620" s="2" t="s">
        <v>3928</v>
      </c>
      <c r="L620" s="2" t="s">
        <v>3929</v>
      </c>
      <c r="M620" s="2"/>
      <c r="N620" s="2" t="s">
        <v>3930</v>
      </c>
      <c r="O620" s="4" t="s">
        <v>3931</v>
      </c>
    </row>
    <row r="621" spans="1:15" ht="15" hidden="1" customHeight="1" x14ac:dyDescent="0.35">
      <c r="A621" s="2" t="s">
        <v>487</v>
      </c>
      <c r="B621" s="2" t="s">
        <v>488</v>
      </c>
      <c r="C621" s="3">
        <v>36</v>
      </c>
      <c r="D621" s="2" t="s">
        <v>489</v>
      </c>
      <c r="E621" s="2" t="s">
        <v>3924</v>
      </c>
      <c r="F621" s="2" t="s">
        <v>2827</v>
      </c>
      <c r="G621" s="2" t="s">
        <v>3932</v>
      </c>
      <c r="H621" s="2" t="s">
        <v>2979</v>
      </c>
      <c r="I621" s="2" t="s">
        <v>3926</v>
      </c>
      <c r="J621" s="2" t="s">
        <v>3933</v>
      </c>
      <c r="K621" s="2" t="s">
        <v>3928</v>
      </c>
      <c r="L621" s="2" t="s">
        <v>3929</v>
      </c>
      <c r="M621" s="2"/>
      <c r="N621" s="2" t="s">
        <v>3930</v>
      </c>
      <c r="O621" s="4" t="s">
        <v>3931</v>
      </c>
    </row>
    <row r="622" spans="1:15" ht="15" hidden="1" customHeight="1" x14ac:dyDescent="0.35">
      <c r="A622" s="2" t="s">
        <v>498</v>
      </c>
      <c r="B622" s="2" t="s">
        <v>499</v>
      </c>
      <c r="C622" s="3">
        <v>37</v>
      </c>
      <c r="D622" s="2" t="s">
        <v>500</v>
      </c>
      <c r="E622" s="2" t="s">
        <v>3934</v>
      </c>
      <c r="F622" s="2" t="s">
        <v>3935</v>
      </c>
      <c r="G622" s="2"/>
      <c r="H622" s="2" t="s">
        <v>2979</v>
      </c>
      <c r="I622" s="2" t="s">
        <v>3936</v>
      </c>
      <c r="J622" s="2" t="s">
        <v>2686</v>
      </c>
      <c r="K622" s="2" t="s">
        <v>3937</v>
      </c>
      <c r="L622" s="2"/>
      <c r="M622" s="2"/>
      <c r="N622" s="2" t="s">
        <v>3938</v>
      </c>
      <c r="O622" s="4" t="s">
        <v>3939</v>
      </c>
    </row>
    <row r="623" spans="1:15" ht="15" hidden="1" customHeight="1" x14ac:dyDescent="0.35">
      <c r="A623" s="2" t="s">
        <v>510</v>
      </c>
      <c r="B623" s="2" t="s">
        <v>511</v>
      </c>
      <c r="C623" s="3">
        <v>38</v>
      </c>
      <c r="D623" s="2" t="s">
        <v>512</v>
      </c>
      <c r="E623" s="2" t="s">
        <v>2969</v>
      </c>
      <c r="F623" s="2" t="s">
        <v>2754</v>
      </c>
      <c r="G623" s="2" t="s">
        <v>3940</v>
      </c>
      <c r="H623" s="2" t="s">
        <v>2979</v>
      </c>
      <c r="I623" s="2" t="s">
        <v>2971</v>
      </c>
      <c r="J623" s="2" t="s">
        <v>2972</v>
      </c>
      <c r="K623" s="2" t="s">
        <v>2972</v>
      </c>
      <c r="L623" s="2" t="s">
        <v>95</v>
      </c>
      <c r="M623" s="2"/>
      <c r="N623" s="2" t="s">
        <v>34</v>
      </c>
      <c r="O623" s="4" t="s">
        <v>2973</v>
      </c>
    </row>
    <row r="624" spans="1:15" ht="15" hidden="1" customHeight="1" x14ac:dyDescent="0.35">
      <c r="A624" s="2" t="s">
        <v>510</v>
      </c>
      <c r="B624" s="2" t="s">
        <v>511</v>
      </c>
      <c r="C624" s="3">
        <v>38</v>
      </c>
      <c r="D624" s="2" t="s">
        <v>512</v>
      </c>
      <c r="E624" s="2" t="s">
        <v>2969</v>
      </c>
      <c r="F624" s="2" t="s">
        <v>2754</v>
      </c>
      <c r="G624" s="2" t="s">
        <v>3718</v>
      </c>
      <c r="H624" s="2" t="s">
        <v>2979</v>
      </c>
      <c r="I624" s="2" t="s">
        <v>2971</v>
      </c>
      <c r="J624" s="2" t="s">
        <v>2975</v>
      </c>
      <c r="K624" s="2" t="s">
        <v>2972</v>
      </c>
      <c r="L624" s="2" t="s">
        <v>95</v>
      </c>
      <c r="M624" s="2"/>
      <c r="N624" s="2" t="s">
        <v>34</v>
      </c>
      <c r="O624" s="4" t="s">
        <v>2973</v>
      </c>
    </row>
    <row r="625" spans="1:15" ht="15" hidden="1" customHeight="1" x14ac:dyDescent="0.35">
      <c r="A625" s="2" t="s">
        <v>510</v>
      </c>
      <c r="B625" s="2" t="s">
        <v>511</v>
      </c>
      <c r="C625" s="3">
        <v>38</v>
      </c>
      <c r="D625" s="2" t="s">
        <v>512</v>
      </c>
      <c r="E625" s="2" t="s">
        <v>2983</v>
      </c>
      <c r="F625" s="2" t="s">
        <v>2754</v>
      </c>
      <c r="G625" s="2" t="s">
        <v>3941</v>
      </c>
      <c r="H625" s="2" t="s">
        <v>2979</v>
      </c>
      <c r="I625" s="2" t="s">
        <v>2985</v>
      </c>
      <c r="J625" s="2" t="s">
        <v>2986</v>
      </c>
      <c r="K625" s="2" t="s">
        <v>2986</v>
      </c>
      <c r="L625" s="2" t="s">
        <v>2987</v>
      </c>
      <c r="M625" s="2"/>
      <c r="N625" s="2" t="s">
        <v>34</v>
      </c>
      <c r="O625" s="4" t="s">
        <v>2988</v>
      </c>
    </row>
    <row r="626" spans="1:15" ht="15" hidden="1" customHeight="1" x14ac:dyDescent="0.35">
      <c r="A626" s="2" t="s">
        <v>510</v>
      </c>
      <c r="B626" s="2" t="s">
        <v>511</v>
      </c>
      <c r="C626" s="3">
        <v>38</v>
      </c>
      <c r="D626" s="2" t="s">
        <v>512</v>
      </c>
      <c r="E626" s="2" t="s">
        <v>2992</v>
      </c>
      <c r="F626" s="2" t="s">
        <v>2754</v>
      </c>
      <c r="G626" s="2" t="s">
        <v>3942</v>
      </c>
      <c r="H626" s="2" t="s">
        <v>2979</v>
      </c>
      <c r="I626" s="2" t="s">
        <v>2994</v>
      </c>
      <c r="J626" s="2" t="s">
        <v>2999</v>
      </c>
      <c r="K626" s="2" t="s">
        <v>2995</v>
      </c>
      <c r="L626" s="2" t="s">
        <v>200</v>
      </c>
      <c r="M626" s="2"/>
      <c r="N626" s="2" t="s">
        <v>201</v>
      </c>
      <c r="O626" s="4" t="s">
        <v>2996</v>
      </c>
    </row>
    <row r="627" spans="1:15" ht="15" hidden="1" customHeight="1" x14ac:dyDescent="0.35">
      <c r="A627" s="2" t="s">
        <v>510</v>
      </c>
      <c r="B627" s="2" t="s">
        <v>511</v>
      </c>
      <c r="C627" s="3">
        <v>38</v>
      </c>
      <c r="D627" s="2" t="s">
        <v>512</v>
      </c>
      <c r="E627" s="2" t="s">
        <v>3694</v>
      </c>
      <c r="F627" s="2" t="s">
        <v>3184</v>
      </c>
      <c r="G627" s="2" t="s">
        <v>3943</v>
      </c>
      <c r="H627" s="2" t="s">
        <v>2979</v>
      </c>
      <c r="I627" s="2" t="s">
        <v>3211</v>
      </c>
      <c r="J627" s="2" t="s">
        <v>3211</v>
      </c>
      <c r="K627" s="2" t="s">
        <v>3212</v>
      </c>
      <c r="L627" s="2"/>
      <c r="M627" s="2"/>
      <c r="N627" s="2"/>
      <c r="O627" s="4" t="s">
        <v>3696</v>
      </c>
    </row>
    <row r="628" spans="1:15" ht="15" hidden="1" customHeight="1" x14ac:dyDescent="0.35">
      <c r="A628" s="2" t="s">
        <v>510</v>
      </c>
      <c r="B628" s="2" t="s">
        <v>511</v>
      </c>
      <c r="C628" s="3">
        <v>38</v>
      </c>
      <c r="D628" s="2" t="s">
        <v>512</v>
      </c>
      <c r="E628" s="2" t="s">
        <v>3037</v>
      </c>
      <c r="F628" s="2" t="s">
        <v>2754</v>
      </c>
      <c r="G628" s="2" t="s">
        <v>3944</v>
      </c>
      <c r="H628" s="2" t="s">
        <v>2979</v>
      </c>
      <c r="I628" s="2" t="s">
        <v>3039</v>
      </c>
      <c r="J628" s="2" t="s">
        <v>3039</v>
      </c>
      <c r="K628" s="2" t="s">
        <v>3040</v>
      </c>
      <c r="L628" s="2" t="s">
        <v>2987</v>
      </c>
      <c r="M628" s="2"/>
      <c r="N628" s="2" t="s">
        <v>34</v>
      </c>
      <c r="O628" s="4" t="s">
        <v>3041</v>
      </c>
    </row>
    <row r="629" spans="1:15" ht="15" hidden="1" customHeight="1" x14ac:dyDescent="0.35">
      <c r="A629" s="2" t="s">
        <v>510</v>
      </c>
      <c r="B629" s="2" t="s">
        <v>511</v>
      </c>
      <c r="C629" s="3">
        <v>38</v>
      </c>
      <c r="D629" s="2" t="s">
        <v>512</v>
      </c>
      <c r="E629" s="2" t="s">
        <v>3037</v>
      </c>
      <c r="F629" s="2" t="s">
        <v>2754</v>
      </c>
      <c r="G629" s="2" t="s">
        <v>3945</v>
      </c>
      <c r="H629" s="2" t="s">
        <v>2979</v>
      </c>
      <c r="I629" s="2" t="s">
        <v>3039</v>
      </c>
      <c r="J629" s="2" t="s">
        <v>3039</v>
      </c>
      <c r="K629" s="2" t="s">
        <v>3040</v>
      </c>
      <c r="L629" s="2" t="s">
        <v>2987</v>
      </c>
      <c r="M629" s="2"/>
      <c r="N629" s="2" t="s">
        <v>34</v>
      </c>
      <c r="O629" s="4" t="s">
        <v>3041</v>
      </c>
    </row>
    <row r="630" spans="1:15" ht="15" hidden="1" customHeight="1" x14ac:dyDescent="0.35">
      <c r="A630" s="2" t="s">
        <v>523</v>
      </c>
      <c r="B630" s="2" t="s">
        <v>524</v>
      </c>
      <c r="C630" s="3">
        <v>39</v>
      </c>
      <c r="D630" s="2" t="s">
        <v>525</v>
      </c>
      <c r="E630" s="2" t="s">
        <v>3114</v>
      </c>
      <c r="F630" s="2" t="s">
        <v>3010</v>
      </c>
      <c r="G630" s="2" t="s">
        <v>3946</v>
      </c>
      <c r="H630" s="2" t="s">
        <v>2979</v>
      </c>
      <c r="I630" s="2" t="s">
        <v>3116</v>
      </c>
      <c r="J630" s="2" t="s">
        <v>3118</v>
      </c>
      <c r="K630" s="2" t="s">
        <v>3118</v>
      </c>
      <c r="L630" s="2" t="s">
        <v>3119</v>
      </c>
      <c r="M630" s="2"/>
      <c r="N630" s="2" t="s">
        <v>3120</v>
      </c>
      <c r="O630" s="4" t="s">
        <v>3121</v>
      </c>
    </row>
    <row r="631" spans="1:15" ht="15" hidden="1" customHeight="1" x14ac:dyDescent="0.35">
      <c r="A631" s="2" t="s">
        <v>523</v>
      </c>
      <c r="B631" s="2" t="s">
        <v>524</v>
      </c>
      <c r="C631" s="3">
        <v>39</v>
      </c>
      <c r="D631" s="2" t="s">
        <v>525</v>
      </c>
      <c r="E631" s="2" t="s">
        <v>2992</v>
      </c>
      <c r="F631" s="2" t="s">
        <v>2754</v>
      </c>
      <c r="G631" s="2" t="s">
        <v>3759</v>
      </c>
      <c r="H631" s="2" t="s">
        <v>2979</v>
      </c>
      <c r="I631" s="2" t="s">
        <v>2994</v>
      </c>
      <c r="J631" s="2" t="s">
        <v>2999</v>
      </c>
      <c r="K631" s="2" t="s">
        <v>2995</v>
      </c>
      <c r="L631" s="2" t="s">
        <v>200</v>
      </c>
      <c r="M631" s="2"/>
      <c r="N631" s="2" t="s">
        <v>201</v>
      </c>
      <c r="O631" s="4" t="s">
        <v>2996</v>
      </c>
    </row>
    <row r="632" spans="1:15" ht="15" hidden="1" customHeight="1" x14ac:dyDescent="0.35">
      <c r="A632" s="2" t="s">
        <v>523</v>
      </c>
      <c r="B632" s="2" t="s">
        <v>524</v>
      </c>
      <c r="C632" s="3">
        <v>39</v>
      </c>
      <c r="D632" s="2" t="s">
        <v>525</v>
      </c>
      <c r="E632" s="2" t="s">
        <v>3054</v>
      </c>
      <c r="F632" s="2" t="s">
        <v>2754</v>
      </c>
      <c r="G632" s="2" t="s">
        <v>3947</v>
      </c>
      <c r="H632" s="2" t="s">
        <v>2979</v>
      </c>
      <c r="I632" s="2" t="s">
        <v>3056</v>
      </c>
      <c r="J632" s="2" t="s">
        <v>3061</v>
      </c>
      <c r="K632" s="2" t="s">
        <v>3057</v>
      </c>
      <c r="L632" s="2" t="s">
        <v>3058</v>
      </c>
      <c r="M632" s="2"/>
      <c r="N632" s="2" t="s">
        <v>201</v>
      </c>
      <c r="O632" s="4" t="s">
        <v>3059</v>
      </c>
    </row>
    <row r="633" spans="1:15" ht="15" hidden="1" customHeight="1" x14ac:dyDescent="0.35">
      <c r="A633" s="2" t="s">
        <v>523</v>
      </c>
      <c r="B633" s="2" t="s">
        <v>524</v>
      </c>
      <c r="C633" s="3">
        <v>39</v>
      </c>
      <c r="D633" s="2" t="s">
        <v>525</v>
      </c>
      <c r="E633" s="2" t="s">
        <v>3054</v>
      </c>
      <c r="F633" s="2" t="s">
        <v>2754</v>
      </c>
      <c r="G633" s="2" t="s">
        <v>3948</v>
      </c>
      <c r="H633" s="2" t="s">
        <v>2979</v>
      </c>
      <c r="I633" s="2" t="s">
        <v>3056</v>
      </c>
      <c r="J633" s="2" t="s">
        <v>3061</v>
      </c>
      <c r="K633" s="2" t="s">
        <v>3057</v>
      </c>
      <c r="L633" s="2" t="s">
        <v>3058</v>
      </c>
      <c r="M633" s="2"/>
      <c r="N633" s="2" t="s">
        <v>201</v>
      </c>
      <c r="O633" s="4" t="s">
        <v>3059</v>
      </c>
    </row>
    <row r="634" spans="1:15" ht="15" hidden="1" customHeight="1" x14ac:dyDescent="0.35">
      <c r="A634" s="2" t="s">
        <v>537</v>
      </c>
      <c r="B634" s="2" t="s">
        <v>538</v>
      </c>
      <c r="C634" s="3">
        <v>40</v>
      </c>
      <c r="D634" s="2" t="s">
        <v>539</v>
      </c>
      <c r="E634" s="2" t="s">
        <v>2969</v>
      </c>
      <c r="F634" s="2" t="s">
        <v>2754</v>
      </c>
      <c r="G634" s="2" t="s">
        <v>3602</v>
      </c>
      <c r="H634" s="2" t="s">
        <v>2979</v>
      </c>
      <c r="I634" s="2" t="s">
        <v>2971</v>
      </c>
      <c r="J634" s="2" t="s">
        <v>2975</v>
      </c>
      <c r="K634" s="2" t="s">
        <v>2972</v>
      </c>
      <c r="L634" s="2" t="s">
        <v>95</v>
      </c>
      <c r="M634" s="2"/>
      <c r="N634" s="2" t="s">
        <v>34</v>
      </c>
      <c r="O634" s="4" t="s">
        <v>2973</v>
      </c>
    </row>
    <row r="635" spans="1:15" ht="15" hidden="1" customHeight="1" x14ac:dyDescent="0.35">
      <c r="A635" s="2" t="s">
        <v>537</v>
      </c>
      <c r="B635" s="2" t="s">
        <v>538</v>
      </c>
      <c r="C635" s="3">
        <v>40</v>
      </c>
      <c r="D635" s="2" t="s">
        <v>539</v>
      </c>
      <c r="E635" s="2" t="s">
        <v>3949</v>
      </c>
      <c r="F635" s="2" t="s">
        <v>3010</v>
      </c>
      <c r="G635" s="2" t="s">
        <v>3950</v>
      </c>
      <c r="H635" s="2" t="s">
        <v>2979</v>
      </c>
      <c r="I635" s="2" t="s">
        <v>3951</v>
      </c>
      <c r="J635" s="2" t="s">
        <v>3951</v>
      </c>
      <c r="K635" s="2" t="s">
        <v>3952</v>
      </c>
      <c r="L635" s="2"/>
      <c r="M635" s="2"/>
      <c r="N635" s="2" t="s">
        <v>3953</v>
      </c>
      <c r="O635" s="4" t="s">
        <v>3954</v>
      </c>
    </row>
    <row r="636" spans="1:15" ht="15" hidden="1" customHeight="1" x14ac:dyDescent="0.35">
      <c r="A636" s="2" t="s">
        <v>537</v>
      </c>
      <c r="B636" s="2" t="s">
        <v>538</v>
      </c>
      <c r="C636" s="3">
        <v>40</v>
      </c>
      <c r="D636" s="2" t="s">
        <v>539</v>
      </c>
      <c r="E636" s="2" t="s">
        <v>3760</v>
      </c>
      <c r="F636" s="2" t="s">
        <v>3761</v>
      </c>
      <c r="G636" s="2" t="s">
        <v>3955</v>
      </c>
      <c r="H636" s="2" t="s">
        <v>2979</v>
      </c>
      <c r="I636" s="2" t="s">
        <v>3763</v>
      </c>
      <c r="J636" s="2" t="s">
        <v>3763</v>
      </c>
      <c r="K636" s="2" t="s">
        <v>3764</v>
      </c>
      <c r="L636" s="2" t="s">
        <v>3765</v>
      </c>
      <c r="M636" s="2" t="s">
        <v>3766</v>
      </c>
      <c r="N636" s="2" t="s">
        <v>3263</v>
      </c>
      <c r="O636" s="4" t="s">
        <v>3767</v>
      </c>
    </row>
    <row r="637" spans="1:15" ht="15" hidden="1" customHeight="1" x14ac:dyDescent="0.35">
      <c r="A637" s="2" t="s">
        <v>537</v>
      </c>
      <c r="B637" s="2" t="s">
        <v>538</v>
      </c>
      <c r="C637" s="3">
        <v>40</v>
      </c>
      <c r="D637" s="2" t="s">
        <v>539</v>
      </c>
      <c r="E637" s="2" t="s">
        <v>3209</v>
      </c>
      <c r="F637" s="2" t="s">
        <v>3210</v>
      </c>
      <c r="G637" s="2" t="s">
        <v>3956</v>
      </c>
      <c r="H637" s="2" t="s">
        <v>2979</v>
      </c>
      <c r="I637" s="2" t="s">
        <v>3211</v>
      </c>
      <c r="J637" s="2" t="s">
        <v>3211</v>
      </c>
      <c r="K637" s="2" t="s">
        <v>3212</v>
      </c>
      <c r="L637" s="2" t="s">
        <v>3058</v>
      </c>
      <c r="M637" s="2"/>
      <c r="N637" s="2" t="s">
        <v>201</v>
      </c>
      <c r="O637" s="4" t="s">
        <v>3213</v>
      </c>
    </row>
    <row r="638" spans="1:15" ht="15" hidden="1" customHeight="1" x14ac:dyDescent="0.35">
      <c r="A638" s="2" t="s">
        <v>537</v>
      </c>
      <c r="B638" s="2" t="s">
        <v>538</v>
      </c>
      <c r="C638" s="3">
        <v>40</v>
      </c>
      <c r="D638" s="2" t="s">
        <v>539</v>
      </c>
      <c r="E638" s="2" t="s">
        <v>3795</v>
      </c>
      <c r="F638" s="2" t="s">
        <v>3736</v>
      </c>
      <c r="G638" s="2" t="s">
        <v>3957</v>
      </c>
      <c r="H638" s="2" t="s">
        <v>2979</v>
      </c>
      <c r="I638" s="2" t="s">
        <v>3797</v>
      </c>
      <c r="J638" s="2" t="s">
        <v>3799</v>
      </c>
      <c r="K638" s="2" t="s">
        <v>3799</v>
      </c>
      <c r="L638" s="2"/>
      <c r="M638" s="2"/>
      <c r="N638" s="2"/>
      <c r="O638" s="4" t="s">
        <v>3800</v>
      </c>
    </row>
    <row r="639" spans="1:15" ht="15" hidden="1" customHeight="1" x14ac:dyDescent="0.35">
      <c r="A639" s="2" t="s">
        <v>537</v>
      </c>
      <c r="B639" s="2" t="s">
        <v>538</v>
      </c>
      <c r="C639" s="3">
        <v>40</v>
      </c>
      <c r="D639" s="2" t="s">
        <v>539</v>
      </c>
      <c r="E639" s="2" t="s">
        <v>3016</v>
      </c>
      <c r="F639" s="2" t="s">
        <v>2754</v>
      </c>
      <c r="G639" s="2" t="s">
        <v>3958</v>
      </c>
      <c r="H639" s="2" t="s">
        <v>2979</v>
      </c>
      <c r="I639" s="2" t="s">
        <v>2689</v>
      </c>
      <c r="J639" s="2" t="s">
        <v>815</v>
      </c>
      <c r="K639" s="2" t="s">
        <v>3018</v>
      </c>
      <c r="L639" s="2"/>
      <c r="M639" s="2"/>
      <c r="N639" s="2"/>
      <c r="O639" s="4" t="s">
        <v>3019</v>
      </c>
    </row>
    <row r="640" spans="1:15" ht="15" hidden="1" customHeight="1" x14ac:dyDescent="0.35">
      <c r="A640" s="2" t="s">
        <v>537</v>
      </c>
      <c r="B640" s="2" t="s">
        <v>538</v>
      </c>
      <c r="C640" s="3">
        <v>40</v>
      </c>
      <c r="D640" s="2" t="s">
        <v>539</v>
      </c>
      <c r="E640" s="2" t="s">
        <v>3083</v>
      </c>
      <c r="F640" s="2" t="s">
        <v>2754</v>
      </c>
      <c r="G640" s="2" t="s">
        <v>3959</v>
      </c>
      <c r="H640" s="2" t="s">
        <v>2979</v>
      </c>
      <c r="I640" s="2" t="s">
        <v>3084</v>
      </c>
      <c r="J640" s="2" t="s">
        <v>3268</v>
      </c>
      <c r="K640" s="2" t="s">
        <v>3086</v>
      </c>
      <c r="L640" s="2" t="s">
        <v>136</v>
      </c>
      <c r="M640" s="2"/>
      <c r="N640" s="2" t="s">
        <v>34</v>
      </c>
      <c r="O640" s="4" t="s">
        <v>3087</v>
      </c>
    </row>
    <row r="641" spans="1:15" ht="15" hidden="1" customHeight="1" x14ac:dyDescent="0.35">
      <c r="A641" s="2" t="s">
        <v>537</v>
      </c>
      <c r="B641" s="2" t="s">
        <v>538</v>
      </c>
      <c r="C641" s="3">
        <v>40</v>
      </c>
      <c r="D641" s="2" t="s">
        <v>539</v>
      </c>
      <c r="E641" s="2" t="s">
        <v>3093</v>
      </c>
      <c r="F641" s="2" t="s">
        <v>2754</v>
      </c>
      <c r="G641" s="2" t="s">
        <v>3960</v>
      </c>
      <c r="H641" s="2" t="s">
        <v>2979</v>
      </c>
      <c r="I641" s="2" t="s">
        <v>3094</v>
      </c>
      <c r="J641" s="2" t="s">
        <v>3097</v>
      </c>
      <c r="K641" s="2" t="s">
        <v>3095</v>
      </c>
      <c r="L641" s="2" t="s">
        <v>50</v>
      </c>
      <c r="M641" s="2"/>
      <c r="N641" s="2" t="s">
        <v>34</v>
      </c>
      <c r="O641" s="4" t="s">
        <v>3096</v>
      </c>
    </row>
  </sheetData>
  <autoFilter ref="A2:O641" xr:uid="{00000000-0009-0000-0000-000009000000}">
    <filterColumn colId="7">
      <filters>
        <filter val="Chair, ORGANISING COMMITTEE"/>
        <filter val="Member, ABSTRACT JUDGING COMMITTEE"/>
        <filter val="Member, BAD JUDGING COMMITTEE"/>
        <filter val="Member, BSPD ABSTRACT SELECTION COMMITTEE"/>
        <filter val="Member, JUDGING COMMITTEE"/>
        <filter val="Member, SCIENTIFIC PROGRAMME COMMITTEE"/>
      </filters>
    </filterColumn>
  </autoFilter>
  <mergeCells count="1">
    <mergeCell ref="A1:O1"/>
  </mergeCells>
  <hyperlinks>
    <hyperlink ref="O3" r:id="rId1" xr:uid="{00000000-0004-0000-0900-000000000000}"/>
    <hyperlink ref="O4" r:id="rId2" xr:uid="{00000000-0004-0000-0900-000001000000}"/>
    <hyperlink ref="O5" r:id="rId3" xr:uid="{00000000-0004-0000-0900-000002000000}"/>
    <hyperlink ref="O6" r:id="rId4" xr:uid="{00000000-0004-0000-0900-000003000000}"/>
    <hyperlink ref="O7" r:id="rId5" xr:uid="{00000000-0004-0000-0900-000004000000}"/>
    <hyperlink ref="O8" r:id="rId6" xr:uid="{00000000-0004-0000-0900-000005000000}"/>
    <hyperlink ref="O9" r:id="rId7" xr:uid="{00000000-0004-0000-0900-000006000000}"/>
    <hyperlink ref="O10" r:id="rId8" xr:uid="{00000000-0004-0000-0900-000007000000}"/>
    <hyperlink ref="O11" r:id="rId9" xr:uid="{00000000-0004-0000-0900-000008000000}"/>
    <hyperlink ref="O12" r:id="rId10" xr:uid="{00000000-0004-0000-0900-000009000000}"/>
    <hyperlink ref="O13" r:id="rId11" xr:uid="{00000000-0004-0000-0900-00000A000000}"/>
    <hyperlink ref="O14" r:id="rId12" xr:uid="{00000000-0004-0000-0900-00000B000000}"/>
    <hyperlink ref="O15" r:id="rId13" xr:uid="{00000000-0004-0000-0900-00000C000000}"/>
    <hyperlink ref="O16" r:id="rId14" xr:uid="{00000000-0004-0000-0900-00000D000000}"/>
    <hyperlink ref="O17" r:id="rId15" xr:uid="{00000000-0004-0000-0900-00000E000000}"/>
    <hyperlink ref="O18" r:id="rId16" xr:uid="{00000000-0004-0000-0900-00000F000000}"/>
    <hyperlink ref="O19" r:id="rId17" xr:uid="{00000000-0004-0000-0900-000010000000}"/>
    <hyperlink ref="O20" r:id="rId18" xr:uid="{00000000-0004-0000-0900-000011000000}"/>
    <hyperlink ref="O21" r:id="rId19" xr:uid="{00000000-0004-0000-0900-000012000000}"/>
    <hyperlink ref="O22" r:id="rId20" xr:uid="{00000000-0004-0000-0900-000013000000}"/>
    <hyperlink ref="O23" r:id="rId21" xr:uid="{00000000-0004-0000-0900-000014000000}"/>
    <hyperlink ref="O24" r:id="rId22" xr:uid="{00000000-0004-0000-0900-000015000000}"/>
    <hyperlink ref="O25" r:id="rId23" xr:uid="{00000000-0004-0000-0900-000016000000}"/>
    <hyperlink ref="O26" r:id="rId24" xr:uid="{00000000-0004-0000-0900-000017000000}"/>
    <hyperlink ref="O27" r:id="rId25" xr:uid="{00000000-0004-0000-0900-000018000000}"/>
    <hyperlink ref="O28" r:id="rId26" xr:uid="{00000000-0004-0000-0900-000019000000}"/>
    <hyperlink ref="O29" r:id="rId27" xr:uid="{00000000-0004-0000-0900-00001A000000}"/>
    <hyperlink ref="O30" r:id="rId28" xr:uid="{00000000-0004-0000-0900-00001B000000}"/>
    <hyperlink ref="O31" r:id="rId29" xr:uid="{00000000-0004-0000-0900-00001C000000}"/>
    <hyperlink ref="O32" r:id="rId30" xr:uid="{00000000-0004-0000-0900-00001D000000}"/>
    <hyperlink ref="O33" r:id="rId31" xr:uid="{00000000-0004-0000-0900-00001E000000}"/>
    <hyperlink ref="O34" r:id="rId32" xr:uid="{00000000-0004-0000-0900-00001F000000}"/>
    <hyperlink ref="O35" r:id="rId33" xr:uid="{00000000-0004-0000-0900-000020000000}"/>
    <hyperlink ref="O36" r:id="rId34" xr:uid="{00000000-0004-0000-0900-000021000000}"/>
    <hyperlink ref="O37" r:id="rId35" xr:uid="{00000000-0004-0000-0900-000022000000}"/>
    <hyperlink ref="O38" r:id="rId36" xr:uid="{00000000-0004-0000-0900-000023000000}"/>
    <hyperlink ref="O39" r:id="rId37" xr:uid="{00000000-0004-0000-0900-000024000000}"/>
    <hyperlink ref="O40" r:id="rId38" xr:uid="{00000000-0004-0000-0900-000025000000}"/>
    <hyperlink ref="O41" r:id="rId39" xr:uid="{00000000-0004-0000-0900-000026000000}"/>
    <hyperlink ref="O42" r:id="rId40" xr:uid="{00000000-0004-0000-0900-000027000000}"/>
    <hyperlink ref="O43" r:id="rId41" xr:uid="{00000000-0004-0000-0900-000028000000}"/>
    <hyperlink ref="O44" r:id="rId42" xr:uid="{00000000-0004-0000-0900-000029000000}"/>
    <hyperlink ref="O45" r:id="rId43" xr:uid="{00000000-0004-0000-0900-00002A000000}"/>
    <hyperlink ref="O46" r:id="rId44" xr:uid="{00000000-0004-0000-0900-00002B000000}"/>
    <hyperlink ref="O47" r:id="rId45" xr:uid="{00000000-0004-0000-0900-00002C000000}"/>
    <hyperlink ref="O48" r:id="rId46" xr:uid="{00000000-0004-0000-0900-00002D000000}"/>
    <hyperlink ref="O49" r:id="rId47" xr:uid="{00000000-0004-0000-0900-00002E000000}"/>
    <hyperlink ref="O50" r:id="rId48" xr:uid="{00000000-0004-0000-0900-00002F000000}"/>
    <hyperlink ref="O51" r:id="rId49" xr:uid="{00000000-0004-0000-0900-000030000000}"/>
    <hyperlink ref="O52" r:id="rId50" xr:uid="{00000000-0004-0000-0900-000031000000}"/>
    <hyperlink ref="O53" r:id="rId51" xr:uid="{00000000-0004-0000-0900-000032000000}"/>
    <hyperlink ref="O54" r:id="rId52" xr:uid="{00000000-0004-0000-0900-000033000000}"/>
    <hyperlink ref="O55" r:id="rId53" xr:uid="{00000000-0004-0000-0900-000034000000}"/>
    <hyperlink ref="O56" r:id="rId54" xr:uid="{00000000-0004-0000-0900-000035000000}"/>
    <hyperlink ref="O57" r:id="rId55" xr:uid="{00000000-0004-0000-0900-000036000000}"/>
    <hyperlink ref="O58" r:id="rId56" xr:uid="{00000000-0004-0000-0900-000037000000}"/>
    <hyperlink ref="O59" r:id="rId57" xr:uid="{00000000-0004-0000-0900-000038000000}"/>
    <hyperlink ref="O60" r:id="rId58" xr:uid="{00000000-0004-0000-0900-000039000000}"/>
    <hyperlink ref="O61" r:id="rId59" xr:uid="{00000000-0004-0000-0900-00003A000000}"/>
    <hyperlink ref="O62" r:id="rId60" xr:uid="{00000000-0004-0000-0900-00003B000000}"/>
    <hyperlink ref="O63" r:id="rId61" xr:uid="{00000000-0004-0000-0900-00003C000000}"/>
    <hyperlink ref="O64" r:id="rId62" xr:uid="{00000000-0004-0000-0900-00003D000000}"/>
    <hyperlink ref="O65" r:id="rId63" xr:uid="{00000000-0004-0000-0900-00003E000000}"/>
    <hyperlink ref="O66" r:id="rId64" xr:uid="{00000000-0004-0000-0900-00003F000000}"/>
    <hyperlink ref="O67" r:id="rId65" xr:uid="{00000000-0004-0000-0900-000040000000}"/>
    <hyperlink ref="O68" r:id="rId66" xr:uid="{00000000-0004-0000-0900-000041000000}"/>
    <hyperlink ref="O69" r:id="rId67" xr:uid="{00000000-0004-0000-0900-000042000000}"/>
    <hyperlink ref="O70" r:id="rId68" xr:uid="{00000000-0004-0000-0900-000043000000}"/>
    <hyperlink ref="O71" r:id="rId69" xr:uid="{00000000-0004-0000-0900-000044000000}"/>
    <hyperlink ref="O72" r:id="rId70" xr:uid="{00000000-0004-0000-0900-000045000000}"/>
    <hyperlink ref="O73" r:id="rId71" xr:uid="{00000000-0004-0000-0900-000046000000}"/>
    <hyperlink ref="O74" r:id="rId72" xr:uid="{00000000-0004-0000-0900-000047000000}"/>
    <hyperlink ref="O75" r:id="rId73" xr:uid="{00000000-0004-0000-0900-000048000000}"/>
    <hyperlink ref="O76" r:id="rId74" xr:uid="{00000000-0004-0000-0900-000049000000}"/>
    <hyperlink ref="O77" r:id="rId75" xr:uid="{00000000-0004-0000-0900-00004A000000}"/>
    <hyperlink ref="O78" r:id="rId76" xr:uid="{00000000-0004-0000-0900-00004B000000}"/>
    <hyperlink ref="O79" r:id="rId77" xr:uid="{00000000-0004-0000-0900-00004C000000}"/>
    <hyperlink ref="O80" r:id="rId78" xr:uid="{00000000-0004-0000-0900-00004D000000}"/>
    <hyperlink ref="O81" r:id="rId79" xr:uid="{00000000-0004-0000-0900-00004E000000}"/>
    <hyperlink ref="O82" r:id="rId80" xr:uid="{00000000-0004-0000-0900-00004F000000}"/>
    <hyperlink ref="O83" r:id="rId81" xr:uid="{00000000-0004-0000-0900-000050000000}"/>
    <hyperlink ref="O84" r:id="rId82" xr:uid="{00000000-0004-0000-0900-000051000000}"/>
    <hyperlink ref="O85" r:id="rId83" xr:uid="{00000000-0004-0000-0900-000052000000}"/>
    <hyperlink ref="O86" r:id="rId84" xr:uid="{00000000-0004-0000-0900-000053000000}"/>
    <hyperlink ref="O87" r:id="rId85" xr:uid="{00000000-0004-0000-0900-000054000000}"/>
    <hyperlink ref="O88" r:id="rId86" xr:uid="{00000000-0004-0000-0900-000055000000}"/>
    <hyperlink ref="O89" r:id="rId87" xr:uid="{00000000-0004-0000-0900-000056000000}"/>
    <hyperlink ref="O90" r:id="rId88" xr:uid="{00000000-0004-0000-0900-000057000000}"/>
    <hyperlink ref="O91" r:id="rId89" xr:uid="{00000000-0004-0000-0900-000058000000}"/>
    <hyperlink ref="O92" r:id="rId90" xr:uid="{00000000-0004-0000-0900-000059000000}"/>
    <hyperlink ref="O93" r:id="rId91" xr:uid="{00000000-0004-0000-0900-00005A000000}"/>
    <hyperlink ref="O94" r:id="rId92" xr:uid="{00000000-0004-0000-0900-00005B000000}"/>
    <hyperlink ref="O95" r:id="rId93" xr:uid="{00000000-0004-0000-0900-00005C000000}"/>
    <hyperlink ref="O96" r:id="rId94" xr:uid="{00000000-0004-0000-0900-00005D000000}"/>
    <hyperlink ref="O97" r:id="rId95" xr:uid="{00000000-0004-0000-0900-00005E000000}"/>
    <hyperlink ref="O98" r:id="rId96" xr:uid="{00000000-0004-0000-0900-00005F000000}"/>
    <hyperlink ref="O99" r:id="rId97" xr:uid="{00000000-0004-0000-0900-000060000000}"/>
    <hyperlink ref="O100" r:id="rId98" xr:uid="{00000000-0004-0000-0900-000061000000}"/>
    <hyperlink ref="O101" r:id="rId99" xr:uid="{00000000-0004-0000-0900-000062000000}"/>
    <hyperlink ref="O102" r:id="rId100" xr:uid="{00000000-0004-0000-0900-000063000000}"/>
    <hyperlink ref="O103" r:id="rId101" xr:uid="{00000000-0004-0000-0900-000064000000}"/>
    <hyperlink ref="O104" r:id="rId102" xr:uid="{00000000-0004-0000-0900-000065000000}"/>
    <hyperlink ref="O105" r:id="rId103" xr:uid="{00000000-0004-0000-0900-000066000000}"/>
    <hyperlink ref="O106" r:id="rId104" xr:uid="{00000000-0004-0000-0900-000067000000}"/>
    <hyperlink ref="O107" r:id="rId105" xr:uid="{00000000-0004-0000-0900-000068000000}"/>
    <hyperlink ref="O108" r:id="rId106" xr:uid="{00000000-0004-0000-0900-000069000000}"/>
    <hyperlink ref="O109" r:id="rId107" xr:uid="{00000000-0004-0000-0900-00006A000000}"/>
    <hyperlink ref="O110" r:id="rId108" xr:uid="{00000000-0004-0000-0900-00006B000000}"/>
    <hyperlink ref="O111" r:id="rId109" xr:uid="{00000000-0004-0000-0900-00006C000000}"/>
    <hyperlink ref="O112" r:id="rId110" xr:uid="{00000000-0004-0000-0900-00006D000000}"/>
    <hyperlink ref="O113" r:id="rId111" xr:uid="{00000000-0004-0000-0900-00006E000000}"/>
    <hyperlink ref="O114" r:id="rId112" xr:uid="{00000000-0004-0000-0900-00006F000000}"/>
    <hyperlink ref="O115" r:id="rId113" xr:uid="{00000000-0004-0000-0900-000070000000}"/>
    <hyperlink ref="O116" r:id="rId114" xr:uid="{00000000-0004-0000-0900-000071000000}"/>
    <hyperlink ref="O117" r:id="rId115" xr:uid="{00000000-0004-0000-0900-000072000000}"/>
    <hyperlink ref="O118" r:id="rId116" xr:uid="{00000000-0004-0000-0900-000073000000}"/>
    <hyperlink ref="O119" r:id="rId117" xr:uid="{00000000-0004-0000-0900-000074000000}"/>
    <hyperlink ref="O120" r:id="rId118" xr:uid="{00000000-0004-0000-0900-000075000000}"/>
    <hyperlink ref="O121" r:id="rId119" xr:uid="{00000000-0004-0000-0900-000076000000}"/>
    <hyperlink ref="O122" r:id="rId120" xr:uid="{00000000-0004-0000-0900-000077000000}"/>
    <hyperlink ref="O123" r:id="rId121" xr:uid="{00000000-0004-0000-0900-000078000000}"/>
    <hyperlink ref="O124" r:id="rId122" xr:uid="{00000000-0004-0000-0900-000079000000}"/>
    <hyperlink ref="O125" r:id="rId123" xr:uid="{00000000-0004-0000-0900-00007A000000}"/>
    <hyperlink ref="O126" r:id="rId124" xr:uid="{00000000-0004-0000-0900-00007B000000}"/>
    <hyperlink ref="O127" r:id="rId125" xr:uid="{00000000-0004-0000-0900-00007C000000}"/>
    <hyperlink ref="O128" r:id="rId126" xr:uid="{00000000-0004-0000-0900-00007D000000}"/>
    <hyperlink ref="O129" r:id="rId127" xr:uid="{00000000-0004-0000-0900-00007E000000}"/>
    <hyperlink ref="O130" r:id="rId128" xr:uid="{00000000-0004-0000-0900-00007F000000}"/>
    <hyperlink ref="O131" r:id="rId129" xr:uid="{00000000-0004-0000-0900-000080000000}"/>
    <hyperlink ref="O132" r:id="rId130" xr:uid="{00000000-0004-0000-0900-000081000000}"/>
    <hyperlink ref="O133" r:id="rId131" xr:uid="{00000000-0004-0000-0900-000082000000}"/>
    <hyperlink ref="O134" r:id="rId132" xr:uid="{00000000-0004-0000-0900-000083000000}"/>
    <hyperlink ref="O135" r:id="rId133" xr:uid="{00000000-0004-0000-0900-000084000000}"/>
    <hyperlink ref="O136" r:id="rId134" xr:uid="{00000000-0004-0000-0900-000085000000}"/>
    <hyperlink ref="O137" r:id="rId135" xr:uid="{00000000-0004-0000-0900-000086000000}"/>
    <hyperlink ref="O138" r:id="rId136" xr:uid="{00000000-0004-0000-0900-000087000000}"/>
    <hyperlink ref="O139" r:id="rId137" xr:uid="{00000000-0004-0000-0900-000088000000}"/>
    <hyperlink ref="O140" r:id="rId138" xr:uid="{00000000-0004-0000-0900-000089000000}"/>
    <hyperlink ref="O141" r:id="rId139" xr:uid="{00000000-0004-0000-0900-00008A000000}"/>
    <hyperlink ref="O142" r:id="rId140" xr:uid="{00000000-0004-0000-0900-00008B000000}"/>
    <hyperlink ref="O143" r:id="rId141" xr:uid="{00000000-0004-0000-0900-00008C000000}"/>
    <hyperlink ref="O144" r:id="rId142" xr:uid="{00000000-0004-0000-0900-00008D000000}"/>
    <hyperlink ref="O145" r:id="rId143" xr:uid="{00000000-0004-0000-0900-00008E000000}"/>
    <hyperlink ref="O146" r:id="rId144" xr:uid="{00000000-0004-0000-0900-00008F000000}"/>
    <hyperlink ref="O147" r:id="rId145" xr:uid="{00000000-0004-0000-0900-000090000000}"/>
    <hyperlink ref="O148" r:id="rId146" xr:uid="{00000000-0004-0000-0900-000091000000}"/>
    <hyperlink ref="O149" r:id="rId147" xr:uid="{00000000-0004-0000-0900-000092000000}"/>
    <hyperlink ref="O150" r:id="rId148" xr:uid="{00000000-0004-0000-0900-000093000000}"/>
    <hyperlink ref="O151" r:id="rId149" xr:uid="{00000000-0004-0000-0900-000094000000}"/>
    <hyperlink ref="O152" r:id="rId150" xr:uid="{00000000-0004-0000-0900-000095000000}"/>
    <hyperlink ref="O153" r:id="rId151" xr:uid="{00000000-0004-0000-0900-000096000000}"/>
    <hyperlink ref="O154" r:id="rId152" xr:uid="{00000000-0004-0000-0900-000097000000}"/>
    <hyperlink ref="O155" r:id="rId153" xr:uid="{00000000-0004-0000-0900-000098000000}"/>
    <hyperlink ref="O156" r:id="rId154" xr:uid="{00000000-0004-0000-0900-000099000000}"/>
    <hyperlink ref="O157" r:id="rId155" xr:uid="{00000000-0004-0000-0900-00009A000000}"/>
    <hyperlink ref="O158" r:id="rId156" xr:uid="{00000000-0004-0000-0900-00009B000000}"/>
    <hyperlink ref="O159" r:id="rId157" xr:uid="{00000000-0004-0000-0900-00009C000000}"/>
    <hyperlink ref="O160" r:id="rId158" xr:uid="{00000000-0004-0000-0900-00009D000000}"/>
    <hyperlink ref="O161" r:id="rId159" xr:uid="{00000000-0004-0000-0900-00009E000000}"/>
    <hyperlink ref="O162" r:id="rId160" xr:uid="{00000000-0004-0000-0900-00009F000000}"/>
    <hyperlink ref="O163" r:id="rId161" xr:uid="{00000000-0004-0000-0900-0000A0000000}"/>
    <hyperlink ref="O164" r:id="rId162" xr:uid="{00000000-0004-0000-0900-0000A1000000}"/>
    <hyperlink ref="O165" r:id="rId163" xr:uid="{00000000-0004-0000-0900-0000A2000000}"/>
    <hyperlink ref="O166" r:id="rId164" xr:uid="{00000000-0004-0000-0900-0000A3000000}"/>
    <hyperlink ref="O167" r:id="rId165" xr:uid="{00000000-0004-0000-0900-0000A4000000}"/>
    <hyperlink ref="O168" r:id="rId166" xr:uid="{00000000-0004-0000-0900-0000A5000000}"/>
    <hyperlink ref="O169" r:id="rId167" xr:uid="{00000000-0004-0000-0900-0000A6000000}"/>
    <hyperlink ref="O170" r:id="rId168" xr:uid="{00000000-0004-0000-0900-0000A7000000}"/>
    <hyperlink ref="O171" r:id="rId169" xr:uid="{00000000-0004-0000-0900-0000A8000000}"/>
    <hyperlink ref="O172" r:id="rId170" xr:uid="{00000000-0004-0000-0900-0000A9000000}"/>
    <hyperlink ref="O173" r:id="rId171" xr:uid="{00000000-0004-0000-0900-0000AA000000}"/>
    <hyperlink ref="O174" r:id="rId172" xr:uid="{00000000-0004-0000-0900-0000AB000000}"/>
    <hyperlink ref="O175" r:id="rId173" xr:uid="{00000000-0004-0000-0900-0000AC000000}"/>
    <hyperlink ref="O176" r:id="rId174" xr:uid="{00000000-0004-0000-0900-0000AD000000}"/>
    <hyperlink ref="O177" r:id="rId175" xr:uid="{00000000-0004-0000-0900-0000AE000000}"/>
    <hyperlink ref="O178" r:id="rId176" xr:uid="{00000000-0004-0000-0900-0000AF000000}"/>
    <hyperlink ref="O179" r:id="rId177" xr:uid="{00000000-0004-0000-0900-0000B0000000}"/>
    <hyperlink ref="O180" r:id="rId178" xr:uid="{00000000-0004-0000-0900-0000B1000000}"/>
    <hyperlink ref="O181" r:id="rId179" xr:uid="{00000000-0004-0000-0900-0000B2000000}"/>
    <hyperlink ref="O182" r:id="rId180" xr:uid="{00000000-0004-0000-0900-0000B3000000}"/>
    <hyperlink ref="O183" r:id="rId181" xr:uid="{00000000-0004-0000-0900-0000B4000000}"/>
    <hyperlink ref="O184" r:id="rId182" xr:uid="{00000000-0004-0000-0900-0000B5000000}"/>
    <hyperlink ref="O185" r:id="rId183" xr:uid="{00000000-0004-0000-0900-0000B6000000}"/>
    <hyperlink ref="O186" r:id="rId184" xr:uid="{00000000-0004-0000-0900-0000B7000000}"/>
    <hyperlink ref="O187" r:id="rId185" xr:uid="{00000000-0004-0000-0900-0000B8000000}"/>
    <hyperlink ref="O188" r:id="rId186" xr:uid="{00000000-0004-0000-0900-0000B9000000}"/>
    <hyperlink ref="O189" r:id="rId187" xr:uid="{00000000-0004-0000-0900-0000BA000000}"/>
    <hyperlink ref="O190" r:id="rId188" xr:uid="{00000000-0004-0000-0900-0000BB000000}"/>
    <hyperlink ref="O191" r:id="rId189" xr:uid="{00000000-0004-0000-0900-0000BC000000}"/>
    <hyperlink ref="O192" r:id="rId190" xr:uid="{00000000-0004-0000-0900-0000BD000000}"/>
    <hyperlink ref="O193" r:id="rId191" xr:uid="{00000000-0004-0000-0900-0000BE000000}"/>
    <hyperlink ref="O194" r:id="rId192" xr:uid="{00000000-0004-0000-0900-0000BF000000}"/>
    <hyperlink ref="O195" r:id="rId193" xr:uid="{00000000-0004-0000-0900-0000C0000000}"/>
    <hyperlink ref="O196" r:id="rId194" xr:uid="{00000000-0004-0000-0900-0000C1000000}"/>
    <hyperlink ref="O197" r:id="rId195" xr:uid="{00000000-0004-0000-0900-0000C2000000}"/>
    <hyperlink ref="O198" r:id="rId196" xr:uid="{00000000-0004-0000-0900-0000C3000000}"/>
    <hyperlink ref="O199" r:id="rId197" xr:uid="{00000000-0004-0000-0900-0000C4000000}"/>
    <hyperlink ref="O200" r:id="rId198" xr:uid="{00000000-0004-0000-0900-0000C5000000}"/>
    <hyperlink ref="O201" r:id="rId199" xr:uid="{00000000-0004-0000-0900-0000C6000000}"/>
    <hyperlink ref="O202" r:id="rId200" xr:uid="{00000000-0004-0000-0900-0000C7000000}"/>
    <hyperlink ref="O203" r:id="rId201" xr:uid="{00000000-0004-0000-0900-0000C8000000}"/>
    <hyperlink ref="O204" r:id="rId202" xr:uid="{00000000-0004-0000-0900-0000C9000000}"/>
    <hyperlink ref="O205" r:id="rId203" xr:uid="{00000000-0004-0000-0900-0000CA000000}"/>
    <hyperlink ref="O206" r:id="rId204" xr:uid="{00000000-0004-0000-0900-0000CB000000}"/>
    <hyperlink ref="O207" r:id="rId205" xr:uid="{00000000-0004-0000-0900-0000CC000000}"/>
    <hyperlink ref="O208" r:id="rId206" xr:uid="{00000000-0004-0000-0900-0000CD000000}"/>
    <hyperlink ref="O209" r:id="rId207" xr:uid="{00000000-0004-0000-0900-0000CE000000}"/>
    <hyperlink ref="O210" r:id="rId208" xr:uid="{00000000-0004-0000-0900-0000CF000000}"/>
    <hyperlink ref="O211" r:id="rId209" xr:uid="{00000000-0004-0000-0900-0000D0000000}"/>
    <hyperlink ref="O212" r:id="rId210" xr:uid="{00000000-0004-0000-0900-0000D1000000}"/>
    <hyperlink ref="O213" r:id="rId211" xr:uid="{00000000-0004-0000-0900-0000D2000000}"/>
    <hyperlink ref="O214" r:id="rId212" xr:uid="{00000000-0004-0000-0900-0000D3000000}"/>
    <hyperlink ref="O215" r:id="rId213" xr:uid="{00000000-0004-0000-0900-0000D4000000}"/>
    <hyperlink ref="O216" r:id="rId214" xr:uid="{00000000-0004-0000-0900-0000D5000000}"/>
    <hyperlink ref="O217" r:id="rId215" xr:uid="{00000000-0004-0000-0900-0000D6000000}"/>
    <hyperlink ref="O218" r:id="rId216" xr:uid="{00000000-0004-0000-0900-0000D7000000}"/>
    <hyperlink ref="O219" r:id="rId217" xr:uid="{00000000-0004-0000-0900-0000D8000000}"/>
    <hyperlink ref="O220" r:id="rId218" xr:uid="{00000000-0004-0000-0900-0000D9000000}"/>
    <hyperlink ref="O221" r:id="rId219" xr:uid="{00000000-0004-0000-0900-0000DA000000}"/>
    <hyperlink ref="O222" r:id="rId220" xr:uid="{00000000-0004-0000-0900-0000DB000000}"/>
    <hyperlink ref="O223" r:id="rId221" xr:uid="{00000000-0004-0000-0900-0000DC000000}"/>
    <hyperlink ref="O224" r:id="rId222" xr:uid="{00000000-0004-0000-0900-0000DD000000}"/>
    <hyperlink ref="O225" r:id="rId223" xr:uid="{00000000-0004-0000-0900-0000DE000000}"/>
    <hyperlink ref="O226" r:id="rId224" xr:uid="{00000000-0004-0000-0900-0000DF000000}"/>
    <hyperlink ref="O227" r:id="rId225" xr:uid="{00000000-0004-0000-0900-0000E0000000}"/>
    <hyperlink ref="O228" r:id="rId226" xr:uid="{00000000-0004-0000-0900-0000E1000000}"/>
    <hyperlink ref="O229" r:id="rId227" xr:uid="{00000000-0004-0000-0900-0000E2000000}"/>
    <hyperlink ref="O230" r:id="rId228" xr:uid="{00000000-0004-0000-0900-0000E3000000}"/>
    <hyperlink ref="O231" r:id="rId229" xr:uid="{00000000-0004-0000-0900-0000E4000000}"/>
    <hyperlink ref="O232" r:id="rId230" xr:uid="{00000000-0004-0000-0900-0000E5000000}"/>
    <hyperlink ref="O233" r:id="rId231" xr:uid="{00000000-0004-0000-0900-0000E6000000}"/>
    <hyperlink ref="O234" r:id="rId232" xr:uid="{00000000-0004-0000-0900-0000E7000000}"/>
    <hyperlink ref="O235" r:id="rId233" xr:uid="{00000000-0004-0000-0900-0000E8000000}"/>
    <hyperlink ref="O236" r:id="rId234" xr:uid="{00000000-0004-0000-0900-0000E9000000}"/>
    <hyperlink ref="O237" r:id="rId235" xr:uid="{00000000-0004-0000-0900-0000EA000000}"/>
    <hyperlink ref="O238" r:id="rId236" xr:uid="{00000000-0004-0000-0900-0000EB000000}"/>
    <hyperlink ref="O239" r:id="rId237" xr:uid="{00000000-0004-0000-0900-0000EC000000}"/>
    <hyperlink ref="O240" r:id="rId238" xr:uid="{00000000-0004-0000-0900-0000ED000000}"/>
    <hyperlink ref="O241" r:id="rId239" xr:uid="{00000000-0004-0000-0900-0000EE000000}"/>
    <hyperlink ref="O242" r:id="rId240" xr:uid="{00000000-0004-0000-0900-0000EF000000}"/>
    <hyperlink ref="O243" r:id="rId241" xr:uid="{00000000-0004-0000-0900-0000F0000000}"/>
    <hyperlink ref="O244" r:id="rId242" xr:uid="{00000000-0004-0000-0900-0000F1000000}"/>
    <hyperlink ref="O245" r:id="rId243" xr:uid="{00000000-0004-0000-0900-0000F2000000}"/>
    <hyperlink ref="O246" r:id="rId244" xr:uid="{00000000-0004-0000-0900-0000F3000000}"/>
    <hyperlink ref="O247" r:id="rId245" xr:uid="{00000000-0004-0000-0900-0000F4000000}"/>
    <hyperlink ref="O248" r:id="rId246" xr:uid="{00000000-0004-0000-0900-0000F5000000}"/>
    <hyperlink ref="O249" r:id="rId247" xr:uid="{00000000-0004-0000-0900-0000F6000000}"/>
    <hyperlink ref="O250" r:id="rId248" xr:uid="{00000000-0004-0000-0900-0000F7000000}"/>
    <hyperlink ref="O251" r:id="rId249" xr:uid="{00000000-0004-0000-0900-0000F8000000}"/>
    <hyperlink ref="O252" r:id="rId250" xr:uid="{00000000-0004-0000-0900-0000F9000000}"/>
    <hyperlink ref="O253" r:id="rId251" xr:uid="{00000000-0004-0000-0900-0000FA000000}"/>
    <hyperlink ref="O254" r:id="rId252" xr:uid="{00000000-0004-0000-0900-0000FB000000}"/>
    <hyperlink ref="O255" r:id="rId253" xr:uid="{00000000-0004-0000-0900-0000FC000000}"/>
    <hyperlink ref="O256" r:id="rId254" xr:uid="{00000000-0004-0000-0900-0000FD000000}"/>
    <hyperlink ref="O257" r:id="rId255" xr:uid="{00000000-0004-0000-0900-0000FE000000}"/>
    <hyperlink ref="O258" r:id="rId256" xr:uid="{00000000-0004-0000-0900-0000FF000000}"/>
    <hyperlink ref="O259" r:id="rId257" xr:uid="{00000000-0004-0000-0900-000000010000}"/>
    <hyperlink ref="O260" r:id="rId258" xr:uid="{00000000-0004-0000-0900-000001010000}"/>
    <hyperlink ref="O261" r:id="rId259" xr:uid="{00000000-0004-0000-0900-000002010000}"/>
    <hyperlink ref="O262" r:id="rId260" xr:uid="{00000000-0004-0000-0900-000003010000}"/>
    <hyperlink ref="O263" r:id="rId261" xr:uid="{00000000-0004-0000-0900-000004010000}"/>
    <hyperlink ref="O264" r:id="rId262" xr:uid="{00000000-0004-0000-0900-000005010000}"/>
    <hyperlink ref="O265" r:id="rId263" xr:uid="{00000000-0004-0000-0900-000006010000}"/>
    <hyperlink ref="O266" r:id="rId264" xr:uid="{00000000-0004-0000-0900-000007010000}"/>
    <hyperlink ref="O267" r:id="rId265" xr:uid="{00000000-0004-0000-0900-000008010000}"/>
    <hyperlink ref="O268" r:id="rId266" xr:uid="{00000000-0004-0000-0900-000009010000}"/>
    <hyperlink ref="O269" r:id="rId267" xr:uid="{00000000-0004-0000-0900-00000A010000}"/>
    <hyperlink ref="O270" r:id="rId268" xr:uid="{00000000-0004-0000-0900-00000B010000}"/>
    <hyperlink ref="O271" r:id="rId269" xr:uid="{00000000-0004-0000-0900-00000C010000}"/>
    <hyperlink ref="O272" r:id="rId270" xr:uid="{00000000-0004-0000-0900-00000D010000}"/>
    <hyperlink ref="O273" r:id="rId271" xr:uid="{00000000-0004-0000-0900-00000E010000}"/>
    <hyperlink ref="O274" r:id="rId272" xr:uid="{00000000-0004-0000-0900-00000F010000}"/>
    <hyperlink ref="O275" r:id="rId273" xr:uid="{00000000-0004-0000-0900-000010010000}"/>
    <hyperlink ref="O276" r:id="rId274" xr:uid="{00000000-0004-0000-0900-000011010000}"/>
    <hyperlink ref="O277" r:id="rId275" xr:uid="{00000000-0004-0000-0900-000012010000}"/>
    <hyperlink ref="O278" r:id="rId276" xr:uid="{00000000-0004-0000-0900-000013010000}"/>
    <hyperlink ref="O279" r:id="rId277" xr:uid="{00000000-0004-0000-0900-000014010000}"/>
    <hyperlink ref="O280" r:id="rId278" xr:uid="{00000000-0004-0000-0900-000015010000}"/>
    <hyperlink ref="O281" r:id="rId279" xr:uid="{00000000-0004-0000-0900-000016010000}"/>
    <hyperlink ref="O282" r:id="rId280" xr:uid="{00000000-0004-0000-0900-000017010000}"/>
    <hyperlink ref="O283" r:id="rId281" xr:uid="{00000000-0004-0000-0900-000018010000}"/>
    <hyperlink ref="O284" r:id="rId282" xr:uid="{00000000-0004-0000-0900-000019010000}"/>
    <hyperlink ref="O285" r:id="rId283" xr:uid="{00000000-0004-0000-0900-00001A010000}"/>
    <hyperlink ref="O286" r:id="rId284" xr:uid="{00000000-0004-0000-0900-00001B010000}"/>
    <hyperlink ref="O287" r:id="rId285" xr:uid="{00000000-0004-0000-0900-00001C010000}"/>
    <hyperlink ref="O288" r:id="rId286" xr:uid="{00000000-0004-0000-0900-00001D010000}"/>
    <hyperlink ref="O289" r:id="rId287" xr:uid="{00000000-0004-0000-0900-00001E010000}"/>
    <hyperlink ref="O290" r:id="rId288" xr:uid="{00000000-0004-0000-0900-00001F010000}"/>
    <hyperlink ref="O291" r:id="rId289" xr:uid="{00000000-0004-0000-0900-000020010000}"/>
    <hyperlink ref="O292" r:id="rId290" xr:uid="{00000000-0004-0000-0900-000021010000}"/>
    <hyperlink ref="O293" r:id="rId291" xr:uid="{00000000-0004-0000-0900-000022010000}"/>
    <hyperlink ref="O294" r:id="rId292" xr:uid="{00000000-0004-0000-0900-000023010000}"/>
    <hyperlink ref="O295" r:id="rId293" xr:uid="{00000000-0004-0000-0900-000024010000}"/>
    <hyperlink ref="O296" r:id="rId294" xr:uid="{00000000-0004-0000-0900-000025010000}"/>
    <hyperlink ref="O297" r:id="rId295" xr:uid="{00000000-0004-0000-0900-000026010000}"/>
    <hyperlink ref="O298" r:id="rId296" xr:uid="{00000000-0004-0000-0900-000027010000}"/>
    <hyperlink ref="O299" r:id="rId297" xr:uid="{00000000-0004-0000-0900-000028010000}"/>
    <hyperlink ref="O300" r:id="rId298" xr:uid="{00000000-0004-0000-0900-000029010000}"/>
    <hyperlink ref="O301" r:id="rId299" xr:uid="{00000000-0004-0000-0900-00002A010000}"/>
    <hyperlink ref="O302" r:id="rId300" xr:uid="{00000000-0004-0000-0900-00002B010000}"/>
    <hyperlink ref="O303" r:id="rId301" xr:uid="{00000000-0004-0000-0900-00002C010000}"/>
    <hyperlink ref="O304" r:id="rId302" xr:uid="{00000000-0004-0000-0900-00002D010000}"/>
    <hyperlink ref="O305" r:id="rId303" xr:uid="{00000000-0004-0000-0900-00002E010000}"/>
    <hyperlink ref="O306" r:id="rId304" xr:uid="{00000000-0004-0000-0900-00002F010000}"/>
    <hyperlink ref="O307" r:id="rId305" xr:uid="{00000000-0004-0000-0900-000030010000}"/>
    <hyperlink ref="O308" r:id="rId306" xr:uid="{00000000-0004-0000-0900-000031010000}"/>
    <hyperlink ref="O309" r:id="rId307" xr:uid="{00000000-0004-0000-0900-000032010000}"/>
    <hyperlink ref="O310" r:id="rId308" xr:uid="{00000000-0004-0000-0900-000033010000}"/>
    <hyperlink ref="O311" r:id="rId309" xr:uid="{00000000-0004-0000-0900-000034010000}"/>
    <hyperlink ref="O312" r:id="rId310" xr:uid="{00000000-0004-0000-0900-000035010000}"/>
    <hyperlink ref="O313" r:id="rId311" xr:uid="{00000000-0004-0000-0900-000036010000}"/>
    <hyperlink ref="O314" r:id="rId312" xr:uid="{00000000-0004-0000-0900-000037010000}"/>
    <hyperlink ref="O315" r:id="rId313" xr:uid="{00000000-0004-0000-0900-000038010000}"/>
    <hyperlink ref="O316" r:id="rId314" xr:uid="{00000000-0004-0000-0900-000039010000}"/>
    <hyperlink ref="O317" r:id="rId315" xr:uid="{00000000-0004-0000-0900-00003A010000}"/>
    <hyperlink ref="O318" r:id="rId316" xr:uid="{00000000-0004-0000-0900-00003B010000}"/>
    <hyperlink ref="O319" r:id="rId317" xr:uid="{00000000-0004-0000-0900-00003C010000}"/>
    <hyperlink ref="O320" r:id="rId318" xr:uid="{00000000-0004-0000-0900-00003D010000}"/>
    <hyperlink ref="O321" r:id="rId319" xr:uid="{00000000-0004-0000-0900-00003E010000}"/>
    <hyperlink ref="O322" r:id="rId320" xr:uid="{00000000-0004-0000-0900-00003F010000}"/>
    <hyperlink ref="O323" r:id="rId321" xr:uid="{00000000-0004-0000-0900-000040010000}"/>
    <hyperlink ref="O324" r:id="rId322" xr:uid="{00000000-0004-0000-0900-000041010000}"/>
    <hyperlink ref="O325" r:id="rId323" xr:uid="{00000000-0004-0000-0900-000042010000}"/>
    <hyperlink ref="O326" r:id="rId324" xr:uid="{00000000-0004-0000-0900-000043010000}"/>
    <hyperlink ref="O327" r:id="rId325" xr:uid="{00000000-0004-0000-0900-000044010000}"/>
    <hyperlink ref="O328" r:id="rId326" xr:uid="{00000000-0004-0000-0900-000045010000}"/>
    <hyperlink ref="O329" r:id="rId327" xr:uid="{00000000-0004-0000-0900-000046010000}"/>
    <hyperlink ref="O330" r:id="rId328" xr:uid="{00000000-0004-0000-0900-000047010000}"/>
    <hyperlink ref="O331" r:id="rId329" xr:uid="{00000000-0004-0000-0900-000048010000}"/>
    <hyperlink ref="O332" r:id="rId330" xr:uid="{00000000-0004-0000-0900-000049010000}"/>
    <hyperlink ref="O333" r:id="rId331" xr:uid="{00000000-0004-0000-0900-00004A010000}"/>
    <hyperlink ref="O334" r:id="rId332" xr:uid="{00000000-0004-0000-0900-00004B010000}"/>
    <hyperlink ref="O335" r:id="rId333" xr:uid="{00000000-0004-0000-0900-00004C010000}"/>
    <hyperlink ref="O336" r:id="rId334" xr:uid="{00000000-0004-0000-0900-00004D010000}"/>
    <hyperlink ref="O337" r:id="rId335" xr:uid="{00000000-0004-0000-0900-00004E010000}"/>
    <hyperlink ref="O338" r:id="rId336" xr:uid="{00000000-0004-0000-0900-00004F010000}"/>
    <hyperlink ref="O339" r:id="rId337" xr:uid="{00000000-0004-0000-0900-000050010000}"/>
    <hyperlink ref="O340" r:id="rId338" xr:uid="{00000000-0004-0000-0900-000051010000}"/>
    <hyperlink ref="O341" r:id="rId339" xr:uid="{00000000-0004-0000-0900-000052010000}"/>
    <hyperlink ref="O342" r:id="rId340" xr:uid="{00000000-0004-0000-0900-000053010000}"/>
    <hyperlink ref="O343" r:id="rId341" xr:uid="{00000000-0004-0000-0900-000054010000}"/>
    <hyperlink ref="O344" r:id="rId342" xr:uid="{00000000-0004-0000-0900-000055010000}"/>
    <hyperlink ref="O345" r:id="rId343" xr:uid="{00000000-0004-0000-0900-000056010000}"/>
    <hyperlink ref="O346" r:id="rId344" xr:uid="{00000000-0004-0000-0900-000057010000}"/>
    <hyperlink ref="O347" r:id="rId345" xr:uid="{00000000-0004-0000-0900-000058010000}"/>
    <hyperlink ref="O348" r:id="rId346" xr:uid="{00000000-0004-0000-0900-000059010000}"/>
    <hyperlink ref="O349" r:id="rId347" xr:uid="{00000000-0004-0000-0900-00005A010000}"/>
    <hyperlink ref="O350" r:id="rId348" xr:uid="{00000000-0004-0000-0900-00005B010000}"/>
    <hyperlink ref="O351" r:id="rId349" xr:uid="{00000000-0004-0000-0900-00005C010000}"/>
    <hyperlink ref="O352" r:id="rId350" xr:uid="{00000000-0004-0000-0900-00005D010000}"/>
    <hyperlink ref="O353" r:id="rId351" xr:uid="{00000000-0004-0000-0900-00005E010000}"/>
    <hyperlink ref="O354" r:id="rId352" xr:uid="{00000000-0004-0000-0900-00005F010000}"/>
    <hyperlink ref="O355" r:id="rId353" xr:uid="{00000000-0004-0000-0900-000060010000}"/>
    <hyperlink ref="O356" r:id="rId354" xr:uid="{00000000-0004-0000-0900-000061010000}"/>
    <hyperlink ref="O357" r:id="rId355" xr:uid="{00000000-0004-0000-0900-000062010000}"/>
    <hyperlink ref="O358" r:id="rId356" xr:uid="{00000000-0004-0000-0900-000063010000}"/>
    <hyperlink ref="O359" r:id="rId357" xr:uid="{00000000-0004-0000-0900-000064010000}"/>
    <hyperlink ref="O360" r:id="rId358" xr:uid="{00000000-0004-0000-0900-000065010000}"/>
    <hyperlink ref="O361" r:id="rId359" xr:uid="{00000000-0004-0000-0900-000066010000}"/>
    <hyperlink ref="O362" r:id="rId360" xr:uid="{00000000-0004-0000-0900-000067010000}"/>
    <hyperlink ref="O363" r:id="rId361" xr:uid="{00000000-0004-0000-0900-000068010000}"/>
    <hyperlink ref="O364" r:id="rId362" xr:uid="{00000000-0004-0000-0900-000069010000}"/>
    <hyperlink ref="O365" r:id="rId363" xr:uid="{00000000-0004-0000-0900-00006A010000}"/>
    <hyperlink ref="O366" r:id="rId364" xr:uid="{00000000-0004-0000-0900-00006B010000}"/>
    <hyperlink ref="O367" r:id="rId365" xr:uid="{00000000-0004-0000-0900-00006C010000}"/>
    <hyperlink ref="O368" r:id="rId366" xr:uid="{00000000-0004-0000-0900-00006D010000}"/>
    <hyperlink ref="O369" r:id="rId367" xr:uid="{00000000-0004-0000-0900-00006E010000}"/>
    <hyperlink ref="O370" r:id="rId368" xr:uid="{00000000-0004-0000-0900-00006F010000}"/>
    <hyperlink ref="O371" r:id="rId369" xr:uid="{00000000-0004-0000-0900-000070010000}"/>
    <hyperlink ref="O372" r:id="rId370" xr:uid="{00000000-0004-0000-0900-000071010000}"/>
    <hyperlink ref="O373" r:id="rId371" xr:uid="{00000000-0004-0000-0900-000072010000}"/>
    <hyperlink ref="O374" r:id="rId372" xr:uid="{00000000-0004-0000-0900-000073010000}"/>
    <hyperlink ref="O375" r:id="rId373" xr:uid="{00000000-0004-0000-0900-000074010000}"/>
    <hyperlink ref="O376" r:id="rId374" xr:uid="{00000000-0004-0000-0900-000075010000}"/>
    <hyperlink ref="O377" r:id="rId375" xr:uid="{00000000-0004-0000-0900-000076010000}"/>
    <hyperlink ref="O378" r:id="rId376" xr:uid="{00000000-0004-0000-0900-000077010000}"/>
    <hyperlink ref="O379" r:id="rId377" xr:uid="{00000000-0004-0000-0900-000078010000}"/>
    <hyperlink ref="O380" r:id="rId378" xr:uid="{00000000-0004-0000-0900-000079010000}"/>
    <hyperlink ref="O381" r:id="rId379" xr:uid="{00000000-0004-0000-0900-00007A010000}"/>
    <hyperlink ref="O382" r:id="rId380" xr:uid="{00000000-0004-0000-0900-00007B010000}"/>
    <hyperlink ref="O383" r:id="rId381" xr:uid="{00000000-0004-0000-0900-00007C010000}"/>
    <hyperlink ref="O384" r:id="rId382" xr:uid="{00000000-0004-0000-0900-00007D010000}"/>
    <hyperlink ref="O385" r:id="rId383" xr:uid="{00000000-0004-0000-0900-00007E010000}"/>
    <hyperlink ref="O386" r:id="rId384" xr:uid="{00000000-0004-0000-0900-00007F010000}"/>
    <hyperlink ref="O387" r:id="rId385" xr:uid="{00000000-0004-0000-0900-000080010000}"/>
    <hyperlink ref="O388" r:id="rId386" xr:uid="{00000000-0004-0000-0900-000081010000}"/>
    <hyperlink ref="O389" r:id="rId387" xr:uid="{00000000-0004-0000-0900-000082010000}"/>
    <hyperlink ref="O390" r:id="rId388" xr:uid="{00000000-0004-0000-0900-000083010000}"/>
    <hyperlink ref="O391" r:id="rId389" xr:uid="{00000000-0004-0000-0900-000084010000}"/>
    <hyperlink ref="O392" r:id="rId390" xr:uid="{00000000-0004-0000-0900-000085010000}"/>
    <hyperlink ref="O393" r:id="rId391" xr:uid="{00000000-0004-0000-0900-000086010000}"/>
    <hyperlink ref="O394" r:id="rId392" xr:uid="{00000000-0004-0000-0900-000087010000}"/>
    <hyperlink ref="O395" r:id="rId393" xr:uid="{00000000-0004-0000-0900-000088010000}"/>
    <hyperlink ref="O396" r:id="rId394" xr:uid="{00000000-0004-0000-0900-000089010000}"/>
    <hyperlink ref="O397" r:id="rId395" xr:uid="{00000000-0004-0000-0900-00008A010000}"/>
    <hyperlink ref="O398" r:id="rId396" xr:uid="{00000000-0004-0000-0900-00008B010000}"/>
    <hyperlink ref="O399" r:id="rId397" xr:uid="{00000000-0004-0000-0900-00008C010000}"/>
    <hyperlink ref="O400" r:id="rId398" xr:uid="{00000000-0004-0000-0900-00008D010000}"/>
    <hyperlink ref="O401" r:id="rId399" xr:uid="{00000000-0004-0000-0900-00008E010000}"/>
    <hyperlink ref="O402" r:id="rId400" xr:uid="{00000000-0004-0000-0900-00008F010000}"/>
    <hyperlink ref="O403" r:id="rId401" xr:uid="{00000000-0004-0000-0900-000090010000}"/>
    <hyperlink ref="O404" r:id="rId402" xr:uid="{00000000-0004-0000-0900-000091010000}"/>
    <hyperlink ref="O405" r:id="rId403" xr:uid="{00000000-0004-0000-0900-000092010000}"/>
    <hyperlink ref="O406" r:id="rId404" xr:uid="{00000000-0004-0000-0900-000093010000}"/>
    <hyperlink ref="O407" r:id="rId405" xr:uid="{00000000-0004-0000-0900-000094010000}"/>
    <hyperlink ref="O408" r:id="rId406" xr:uid="{00000000-0004-0000-0900-000095010000}"/>
    <hyperlink ref="O409" r:id="rId407" xr:uid="{00000000-0004-0000-0900-000096010000}"/>
    <hyperlink ref="O410" r:id="rId408" xr:uid="{00000000-0004-0000-0900-000097010000}"/>
    <hyperlink ref="O411" r:id="rId409" xr:uid="{00000000-0004-0000-0900-000098010000}"/>
    <hyperlink ref="O412" r:id="rId410" xr:uid="{00000000-0004-0000-0900-000099010000}"/>
    <hyperlink ref="O413" r:id="rId411" xr:uid="{00000000-0004-0000-0900-00009A010000}"/>
    <hyperlink ref="O414" r:id="rId412" xr:uid="{00000000-0004-0000-0900-00009B010000}"/>
    <hyperlink ref="O415" r:id="rId413" xr:uid="{00000000-0004-0000-0900-00009C010000}"/>
    <hyperlink ref="O416" r:id="rId414" xr:uid="{00000000-0004-0000-0900-00009D010000}"/>
    <hyperlink ref="O417" r:id="rId415" xr:uid="{00000000-0004-0000-0900-00009E010000}"/>
    <hyperlink ref="O418" r:id="rId416" xr:uid="{00000000-0004-0000-0900-00009F010000}"/>
    <hyperlink ref="O419" r:id="rId417" xr:uid="{00000000-0004-0000-0900-0000A0010000}"/>
    <hyperlink ref="O420" r:id="rId418" xr:uid="{00000000-0004-0000-0900-0000A1010000}"/>
    <hyperlink ref="O421" r:id="rId419" xr:uid="{00000000-0004-0000-0900-0000A2010000}"/>
    <hyperlink ref="O422" r:id="rId420" xr:uid="{00000000-0004-0000-0900-0000A3010000}"/>
    <hyperlink ref="O423" r:id="rId421" xr:uid="{00000000-0004-0000-0900-0000A4010000}"/>
    <hyperlink ref="O424" r:id="rId422" xr:uid="{00000000-0004-0000-0900-0000A5010000}"/>
    <hyperlink ref="O425" r:id="rId423" xr:uid="{00000000-0004-0000-0900-0000A6010000}"/>
    <hyperlink ref="O426" r:id="rId424" xr:uid="{00000000-0004-0000-0900-0000A7010000}"/>
    <hyperlink ref="O427" r:id="rId425" xr:uid="{00000000-0004-0000-0900-0000A8010000}"/>
    <hyperlink ref="O428" r:id="rId426" xr:uid="{00000000-0004-0000-0900-0000A9010000}"/>
    <hyperlink ref="O429" r:id="rId427" xr:uid="{00000000-0004-0000-0900-0000AA010000}"/>
    <hyperlink ref="O430" r:id="rId428" xr:uid="{00000000-0004-0000-0900-0000AB010000}"/>
    <hyperlink ref="O431" r:id="rId429" location="doha" xr:uid="{00000000-0004-0000-0900-0000AC010000}"/>
    <hyperlink ref="O432" r:id="rId430" location="doha" xr:uid="{00000000-0004-0000-0900-0000AD010000}"/>
    <hyperlink ref="O433" r:id="rId431" location="doha" xr:uid="{00000000-0004-0000-0900-0000AE010000}"/>
    <hyperlink ref="O434" r:id="rId432" location="doha" xr:uid="{00000000-0004-0000-0900-0000AF010000}"/>
    <hyperlink ref="O435" r:id="rId433" xr:uid="{00000000-0004-0000-0900-0000B0010000}"/>
    <hyperlink ref="O436" r:id="rId434" xr:uid="{00000000-0004-0000-0900-0000B1010000}"/>
    <hyperlink ref="O437" r:id="rId435" xr:uid="{00000000-0004-0000-0900-0000B2010000}"/>
    <hyperlink ref="O438" r:id="rId436" xr:uid="{00000000-0004-0000-0900-0000B3010000}"/>
    <hyperlink ref="O439" r:id="rId437" xr:uid="{00000000-0004-0000-0900-0000B4010000}"/>
    <hyperlink ref="O440" r:id="rId438" xr:uid="{00000000-0004-0000-0900-0000B5010000}"/>
    <hyperlink ref="O441" r:id="rId439" xr:uid="{00000000-0004-0000-0900-0000B6010000}"/>
    <hyperlink ref="O442" r:id="rId440" xr:uid="{00000000-0004-0000-0900-0000B7010000}"/>
    <hyperlink ref="O443" r:id="rId441" xr:uid="{00000000-0004-0000-0900-0000B8010000}"/>
    <hyperlink ref="O444" r:id="rId442" xr:uid="{00000000-0004-0000-0900-0000B9010000}"/>
    <hyperlink ref="O445" r:id="rId443" xr:uid="{00000000-0004-0000-0900-0000BA010000}"/>
    <hyperlink ref="O446" r:id="rId444" xr:uid="{00000000-0004-0000-0900-0000BB010000}"/>
    <hyperlink ref="O447" r:id="rId445" xr:uid="{00000000-0004-0000-0900-0000BC010000}"/>
    <hyperlink ref="O448" r:id="rId446" xr:uid="{00000000-0004-0000-0900-0000BD010000}"/>
    <hyperlink ref="O449" r:id="rId447" xr:uid="{00000000-0004-0000-0900-0000BE010000}"/>
    <hyperlink ref="O450" r:id="rId448" xr:uid="{00000000-0004-0000-0900-0000BF010000}"/>
    <hyperlink ref="O451" r:id="rId449" xr:uid="{00000000-0004-0000-0900-0000C0010000}"/>
    <hyperlink ref="O452" r:id="rId450" xr:uid="{00000000-0004-0000-0900-0000C1010000}"/>
    <hyperlink ref="O453" r:id="rId451" xr:uid="{00000000-0004-0000-0900-0000C2010000}"/>
    <hyperlink ref="O454" r:id="rId452" xr:uid="{00000000-0004-0000-0900-0000C3010000}"/>
    <hyperlink ref="O455" r:id="rId453" xr:uid="{00000000-0004-0000-0900-0000C4010000}"/>
    <hyperlink ref="O456" r:id="rId454" xr:uid="{00000000-0004-0000-0900-0000C5010000}"/>
    <hyperlink ref="O457" r:id="rId455" xr:uid="{00000000-0004-0000-0900-0000C6010000}"/>
    <hyperlink ref="O458" r:id="rId456" xr:uid="{00000000-0004-0000-0900-0000C7010000}"/>
    <hyperlink ref="O459" r:id="rId457" xr:uid="{00000000-0004-0000-0900-0000C8010000}"/>
    <hyperlink ref="O460" r:id="rId458" xr:uid="{00000000-0004-0000-0900-0000C9010000}"/>
    <hyperlink ref="O461" r:id="rId459" xr:uid="{00000000-0004-0000-0900-0000CA010000}"/>
    <hyperlink ref="O462" r:id="rId460" xr:uid="{00000000-0004-0000-0900-0000CB010000}"/>
    <hyperlink ref="O463" r:id="rId461" xr:uid="{00000000-0004-0000-0900-0000CC010000}"/>
    <hyperlink ref="O464" r:id="rId462" xr:uid="{00000000-0004-0000-0900-0000CD010000}"/>
    <hyperlink ref="O465" r:id="rId463" xr:uid="{00000000-0004-0000-0900-0000CE010000}"/>
    <hyperlink ref="O466" r:id="rId464" xr:uid="{00000000-0004-0000-0900-0000CF010000}"/>
    <hyperlink ref="O467" r:id="rId465" xr:uid="{00000000-0004-0000-0900-0000D0010000}"/>
    <hyperlink ref="O468" r:id="rId466" xr:uid="{00000000-0004-0000-0900-0000D1010000}"/>
    <hyperlink ref="O469" r:id="rId467" xr:uid="{00000000-0004-0000-0900-0000D2010000}"/>
    <hyperlink ref="O470" r:id="rId468" xr:uid="{00000000-0004-0000-0900-0000D3010000}"/>
    <hyperlink ref="O471" r:id="rId469" xr:uid="{00000000-0004-0000-0900-0000D4010000}"/>
    <hyperlink ref="O472" r:id="rId470" xr:uid="{00000000-0004-0000-0900-0000D5010000}"/>
    <hyperlink ref="O473" r:id="rId471" xr:uid="{00000000-0004-0000-0900-0000D6010000}"/>
    <hyperlink ref="O474" r:id="rId472" xr:uid="{00000000-0004-0000-0900-0000D7010000}"/>
    <hyperlink ref="O475" r:id="rId473" xr:uid="{00000000-0004-0000-0900-0000D8010000}"/>
    <hyperlink ref="O476" r:id="rId474" xr:uid="{00000000-0004-0000-0900-0000D9010000}"/>
    <hyperlink ref="O477" r:id="rId475" xr:uid="{00000000-0004-0000-0900-0000DA010000}"/>
    <hyperlink ref="O478" r:id="rId476" xr:uid="{00000000-0004-0000-0900-0000DB010000}"/>
    <hyperlink ref="O479" r:id="rId477" xr:uid="{00000000-0004-0000-0900-0000DC010000}"/>
    <hyperlink ref="O480" r:id="rId478" xr:uid="{00000000-0004-0000-0900-0000DD010000}"/>
    <hyperlink ref="O481" r:id="rId479" xr:uid="{00000000-0004-0000-0900-0000DE010000}"/>
    <hyperlink ref="O482" r:id="rId480" xr:uid="{00000000-0004-0000-0900-0000DF010000}"/>
    <hyperlink ref="O483" r:id="rId481" xr:uid="{00000000-0004-0000-0900-0000E0010000}"/>
    <hyperlink ref="O484" r:id="rId482" xr:uid="{00000000-0004-0000-0900-0000E1010000}"/>
    <hyperlink ref="O485" r:id="rId483" xr:uid="{00000000-0004-0000-0900-0000E2010000}"/>
    <hyperlink ref="O486" r:id="rId484" xr:uid="{00000000-0004-0000-0900-0000E3010000}"/>
    <hyperlink ref="O487" r:id="rId485" xr:uid="{00000000-0004-0000-0900-0000E4010000}"/>
    <hyperlink ref="O488" r:id="rId486" xr:uid="{00000000-0004-0000-0900-0000E5010000}"/>
    <hyperlink ref="O489" r:id="rId487" xr:uid="{00000000-0004-0000-0900-0000E6010000}"/>
    <hyperlink ref="O490" r:id="rId488" xr:uid="{00000000-0004-0000-0900-0000E7010000}"/>
    <hyperlink ref="O491" r:id="rId489" xr:uid="{00000000-0004-0000-0900-0000E8010000}"/>
    <hyperlink ref="O492" r:id="rId490" xr:uid="{00000000-0004-0000-0900-0000E9010000}"/>
    <hyperlink ref="O493" r:id="rId491" xr:uid="{00000000-0004-0000-0900-0000EA010000}"/>
    <hyperlink ref="O494" r:id="rId492" xr:uid="{00000000-0004-0000-0900-0000EB010000}"/>
    <hyperlink ref="O495" r:id="rId493" xr:uid="{00000000-0004-0000-0900-0000EC010000}"/>
    <hyperlink ref="O496" r:id="rId494" xr:uid="{00000000-0004-0000-0900-0000ED010000}"/>
    <hyperlink ref="O497" r:id="rId495" xr:uid="{00000000-0004-0000-0900-0000EE010000}"/>
    <hyperlink ref="O498" r:id="rId496" xr:uid="{00000000-0004-0000-0900-0000EF010000}"/>
    <hyperlink ref="O499" r:id="rId497" xr:uid="{00000000-0004-0000-0900-0000F0010000}"/>
    <hyperlink ref="O500" r:id="rId498" xr:uid="{00000000-0004-0000-0900-0000F1010000}"/>
    <hyperlink ref="O501" r:id="rId499" xr:uid="{00000000-0004-0000-0900-0000F2010000}"/>
    <hyperlink ref="O502" r:id="rId500" xr:uid="{00000000-0004-0000-0900-0000F3010000}"/>
    <hyperlink ref="O503" r:id="rId501" xr:uid="{00000000-0004-0000-0900-0000F4010000}"/>
    <hyperlink ref="O504" r:id="rId502" xr:uid="{00000000-0004-0000-0900-0000F5010000}"/>
    <hyperlink ref="O505" r:id="rId503" xr:uid="{00000000-0004-0000-0900-0000F6010000}"/>
    <hyperlink ref="O506" r:id="rId504" xr:uid="{00000000-0004-0000-0900-0000F7010000}"/>
    <hyperlink ref="O507" r:id="rId505" xr:uid="{00000000-0004-0000-0900-0000F8010000}"/>
    <hyperlink ref="O508" r:id="rId506" xr:uid="{00000000-0004-0000-0900-0000F9010000}"/>
    <hyperlink ref="O509" r:id="rId507" xr:uid="{00000000-0004-0000-0900-0000FA010000}"/>
    <hyperlink ref="O510" r:id="rId508" xr:uid="{00000000-0004-0000-0900-0000FB010000}"/>
    <hyperlink ref="O511" r:id="rId509" xr:uid="{00000000-0004-0000-0900-0000FC010000}"/>
    <hyperlink ref="O512" r:id="rId510" xr:uid="{00000000-0004-0000-0900-0000FD010000}"/>
    <hyperlink ref="O513" r:id="rId511" xr:uid="{00000000-0004-0000-0900-0000FE010000}"/>
    <hyperlink ref="O514" r:id="rId512" xr:uid="{00000000-0004-0000-0900-0000FF010000}"/>
    <hyperlink ref="O515" r:id="rId513" xr:uid="{00000000-0004-0000-0900-000000020000}"/>
    <hyperlink ref="O516" r:id="rId514" xr:uid="{00000000-0004-0000-0900-000001020000}"/>
    <hyperlink ref="O517" r:id="rId515" xr:uid="{00000000-0004-0000-0900-000002020000}"/>
    <hyperlink ref="O518" r:id="rId516" xr:uid="{00000000-0004-0000-0900-000003020000}"/>
    <hyperlink ref="O519" r:id="rId517" xr:uid="{00000000-0004-0000-0900-000004020000}"/>
    <hyperlink ref="O520" r:id="rId518" xr:uid="{00000000-0004-0000-0900-000005020000}"/>
    <hyperlink ref="O521" r:id="rId519" xr:uid="{00000000-0004-0000-0900-000006020000}"/>
    <hyperlink ref="O522" r:id="rId520" xr:uid="{00000000-0004-0000-0900-000007020000}"/>
    <hyperlink ref="O523" r:id="rId521" xr:uid="{00000000-0004-0000-0900-000008020000}"/>
    <hyperlink ref="O524" r:id="rId522" xr:uid="{00000000-0004-0000-0900-000009020000}"/>
    <hyperlink ref="O525" r:id="rId523" xr:uid="{00000000-0004-0000-0900-00000A020000}"/>
    <hyperlink ref="O526" r:id="rId524" xr:uid="{00000000-0004-0000-0900-00000B020000}"/>
    <hyperlink ref="O527" r:id="rId525" xr:uid="{00000000-0004-0000-0900-00000C020000}"/>
    <hyperlink ref="O528" r:id="rId526" xr:uid="{00000000-0004-0000-0900-00000D020000}"/>
    <hyperlink ref="O529" r:id="rId527" xr:uid="{00000000-0004-0000-0900-00000E020000}"/>
    <hyperlink ref="O530" r:id="rId528" xr:uid="{00000000-0004-0000-0900-00000F020000}"/>
    <hyperlink ref="O531" r:id="rId529" xr:uid="{00000000-0004-0000-0900-000010020000}"/>
    <hyperlink ref="O532" r:id="rId530" xr:uid="{00000000-0004-0000-0900-000011020000}"/>
    <hyperlink ref="O533" r:id="rId531" xr:uid="{00000000-0004-0000-0900-000012020000}"/>
    <hyperlink ref="O534" r:id="rId532" xr:uid="{00000000-0004-0000-0900-000013020000}"/>
    <hyperlink ref="O535" r:id="rId533" xr:uid="{00000000-0004-0000-0900-000014020000}"/>
    <hyperlink ref="O536" r:id="rId534" xr:uid="{00000000-0004-0000-0900-000015020000}"/>
    <hyperlink ref="O537" r:id="rId535" xr:uid="{00000000-0004-0000-0900-000016020000}"/>
    <hyperlink ref="O538" r:id="rId536" xr:uid="{00000000-0004-0000-0900-000017020000}"/>
    <hyperlink ref="O539" r:id="rId537" xr:uid="{00000000-0004-0000-0900-000018020000}"/>
    <hyperlink ref="O540" r:id="rId538" xr:uid="{00000000-0004-0000-0900-000019020000}"/>
    <hyperlink ref="O541" r:id="rId539" xr:uid="{00000000-0004-0000-0900-00001A020000}"/>
    <hyperlink ref="O542" r:id="rId540" xr:uid="{00000000-0004-0000-0900-00001B020000}"/>
    <hyperlink ref="O543" r:id="rId541" xr:uid="{00000000-0004-0000-0900-00001C020000}"/>
    <hyperlink ref="O544" r:id="rId542" xr:uid="{00000000-0004-0000-0900-00001D020000}"/>
    <hyperlink ref="O545" r:id="rId543" xr:uid="{00000000-0004-0000-0900-00001E020000}"/>
    <hyperlink ref="O546" r:id="rId544" xr:uid="{00000000-0004-0000-0900-00001F020000}"/>
    <hyperlink ref="O547" r:id="rId545" xr:uid="{00000000-0004-0000-0900-000020020000}"/>
    <hyperlink ref="O548" r:id="rId546" xr:uid="{00000000-0004-0000-0900-000021020000}"/>
    <hyperlink ref="O549" r:id="rId547" xr:uid="{00000000-0004-0000-0900-000022020000}"/>
    <hyperlink ref="O550" r:id="rId548" xr:uid="{00000000-0004-0000-0900-000023020000}"/>
    <hyperlink ref="O551" r:id="rId549" xr:uid="{00000000-0004-0000-0900-000024020000}"/>
    <hyperlink ref="O552" r:id="rId550" xr:uid="{00000000-0004-0000-0900-000025020000}"/>
    <hyperlink ref="O553" r:id="rId551" xr:uid="{00000000-0004-0000-0900-000026020000}"/>
    <hyperlink ref="O554" r:id="rId552" xr:uid="{00000000-0004-0000-0900-000027020000}"/>
    <hyperlink ref="O555" r:id="rId553" xr:uid="{00000000-0004-0000-0900-000028020000}"/>
    <hyperlink ref="O556" r:id="rId554" xr:uid="{00000000-0004-0000-0900-000029020000}"/>
    <hyperlink ref="O557" r:id="rId555" xr:uid="{00000000-0004-0000-0900-00002A020000}"/>
    <hyperlink ref="O558" r:id="rId556" xr:uid="{00000000-0004-0000-0900-00002B020000}"/>
    <hyperlink ref="O559" r:id="rId557" xr:uid="{00000000-0004-0000-0900-00002C020000}"/>
    <hyperlink ref="O560" r:id="rId558" xr:uid="{00000000-0004-0000-0900-00002D020000}"/>
    <hyperlink ref="O561" r:id="rId559" xr:uid="{00000000-0004-0000-0900-00002E020000}"/>
    <hyperlink ref="O562" r:id="rId560" xr:uid="{00000000-0004-0000-0900-00002F020000}"/>
    <hyperlink ref="O563" r:id="rId561" xr:uid="{00000000-0004-0000-0900-000030020000}"/>
    <hyperlink ref="O564" r:id="rId562" xr:uid="{00000000-0004-0000-0900-000031020000}"/>
    <hyperlink ref="O565" r:id="rId563" xr:uid="{00000000-0004-0000-0900-000032020000}"/>
    <hyperlink ref="O566" r:id="rId564" xr:uid="{00000000-0004-0000-0900-000033020000}"/>
    <hyperlink ref="O567" r:id="rId565" xr:uid="{00000000-0004-0000-0900-000034020000}"/>
    <hyperlink ref="O568" r:id="rId566" xr:uid="{00000000-0004-0000-0900-000035020000}"/>
    <hyperlink ref="O569" r:id="rId567" xr:uid="{00000000-0004-0000-0900-000036020000}"/>
    <hyperlink ref="O570" r:id="rId568" xr:uid="{00000000-0004-0000-0900-000037020000}"/>
    <hyperlink ref="O571" r:id="rId569" xr:uid="{00000000-0004-0000-0900-000038020000}"/>
    <hyperlink ref="O572" r:id="rId570" xr:uid="{00000000-0004-0000-0900-000039020000}"/>
    <hyperlink ref="O573" r:id="rId571" xr:uid="{00000000-0004-0000-0900-00003A020000}"/>
    <hyperlink ref="O574" r:id="rId572" xr:uid="{00000000-0004-0000-0900-00003B020000}"/>
    <hyperlink ref="O575" r:id="rId573" xr:uid="{00000000-0004-0000-0900-00003C020000}"/>
    <hyperlink ref="O576" r:id="rId574" xr:uid="{00000000-0004-0000-0900-00003D020000}"/>
    <hyperlink ref="O577" r:id="rId575" xr:uid="{00000000-0004-0000-0900-00003E020000}"/>
    <hyperlink ref="O578" r:id="rId576" xr:uid="{00000000-0004-0000-0900-00003F020000}"/>
    <hyperlink ref="O579" r:id="rId577" xr:uid="{00000000-0004-0000-0900-000040020000}"/>
    <hyperlink ref="O580" r:id="rId578" xr:uid="{00000000-0004-0000-0900-000041020000}"/>
    <hyperlink ref="O581" r:id="rId579" xr:uid="{00000000-0004-0000-0900-000042020000}"/>
    <hyperlink ref="O582" r:id="rId580" xr:uid="{00000000-0004-0000-0900-000043020000}"/>
    <hyperlink ref="O583" r:id="rId581" xr:uid="{00000000-0004-0000-0900-000044020000}"/>
    <hyperlink ref="O584" r:id="rId582" xr:uid="{00000000-0004-0000-0900-000045020000}"/>
    <hyperlink ref="O585" r:id="rId583" xr:uid="{00000000-0004-0000-0900-000046020000}"/>
    <hyperlink ref="O586" r:id="rId584" xr:uid="{00000000-0004-0000-0900-000047020000}"/>
    <hyperlink ref="O587" r:id="rId585" xr:uid="{00000000-0004-0000-0900-000048020000}"/>
    <hyperlink ref="O588" r:id="rId586" xr:uid="{00000000-0004-0000-0900-000049020000}"/>
    <hyperlink ref="O589" r:id="rId587" xr:uid="{00000000-0004-0000-0900-00004A020000}"/>
    <hyperlink ref="O590" r:id="rId588" xr:uid="{00000000-0004-0000-0900-00004B020000}"/>
    <hyperlink ref="O591" r:id="rId589" xr:uid="{00000000-0004-0000-0900-00004C020000}"/>
    <hyperlink ref="O592" r:id="rId590" xr:uid="{00000000-0004-0000-0900-00004D020000}"/>
    <hyperlink ref="O593" r:id="rId591" xr:uid="{00000000-0004-0000-0900-00004E020000}"/>
    <hyperlink ref="O594" r:id="rId592" xr:uid="{00000000-0004-0000-0900-00004F020000}"/>
    <hyperlink ref="O595" r:id="rId593" xr:uid="{00000000-0004-0000-0900-000050020000}"/>
    <hyperlink ref="O596" r:id="rId594" xr:uid="{00000000-0004-0000-0900-000051020000}"/>
    <hyperlink ref="O597" r:id="rId595" xr:uid="{00000000-0004-0000-0900-000052020000}"/>
    <hyperlink ref="O598" r:id="rId596" xr:uid="{00000000-0004-0000-0900-000053020000}"/>
    <hyperlink ref="O599" r:id="rId597" xr:uid="{00000000-0004-0000-0900-000054020000}"/>
    <hyperlink ref="O600" r:id="rId598" xr:uid="{00000000-0004-0000-0900-000055020000}"/>
    <hyperlink ref="O601" r:id="rId599" xr:uid="{00000000-0004-0000-0900-000056020000}"/>
    <hyperlink ref="O602" r:id="rId600" xr:uid="{00000000-0004-0000-0900-000057020000}"/>
    <hyperlink ref="O603" r:id="rId601" xr:uid="{00000000-0004-0000-0900-000058020000}"/>
    <hyperlink ref="O604" r:id="rId602" xr:uid="{00000000-0004-0000-0900-000059020000}"/>
    <hyperlink ref="O605" r:id="rId603" xr:uid="{00000000-0004-0000-0900-00005A020000}"/>
    <hyperlink ref="O606" r:id="rId604" xr:uid="{00000000-0004-0000-0900-00005B020000}"/>
    <hyperlink ref="O607" r:id="rId605" xr:uid="{00000000-0004-0000-0900-00005C020000}"/>
    <hyperlink ref="O608" r:id="rId606" xr:uid="{00000000-0004-0000-0900-00005D020000}"/>
    <hyperlink ref="O609" r:id="rId607" xr:uid="{00000000-0004-0000-0900-00005E020000}"/>
    <hyperlink ref="O610" r:id="rId608" xr:uid="{00000000-0004-0000-0900-00005F020000}"/>
    <hyperlink ref="O611" r:id="rId609" xr:uid="{00000000-0004-0000-0900-000060020000}"/>
    <hyperlink ref="O612" r:id="rId610" xr:uid="{00000000-0004-0000-0900-000061020000}"/>
    <hyperlink ref="O613" r:id="rId611" xr:uid="{00000000-0004-0000-0900-000062020000}"/>
    <hyperlink ref="O614" r:id="rId612" xr:uid="{00000000-0004-0000-0900-000063020000}"/>
    <hyperlink ref="O615" r:id="rId613" xr:uid="{00000000-0004-0000-0900-000064020000}"/>
    <hyperlink ref="O616" r:id="rId614" xr:uid="{00000000-0004-0000-0900-000065020000}"/>
    <hyperlink ref="O617" r:id="rId615" xr:uid="{00000000-0004-0000-0900-000066020000}"/>
    <hyperlink ref="O618" r:id="rId616" xr:uid="{00000000-0004-0000-0900-000067020000}"/>
    <hyperlink ref="O619" r:id="rId617" xr:uid="{00000000-0004-0000-0900-000068020000}"/>
    <hyperlink ref="O620" r:id="rId618" xr:uid="{00000000-0004-0000-0900-000069020000}"/>
    <hyperlink ref="O621" r:id="rId619" xr:uid="{00000000-0004-0000-0900-00006A020000}"/>
    <hyperlink ref="O622" r:id="rId620" xr:uid="{00000000-0004-0000-0900-00006B020000}"/>
    <hyperlink ref="O623" r:id="rId621" xr:uid="{00000000-0004-0000-0900-00006C020000}"/>
    <hyperlink ref="O624" r:id="rId622" xr:uid="{00000000-0004-0000-0900-00006D020000}"/>
    <hyperlink ref="O625" r:id="rId623" xr:uid="{00000000-0004-0000-0900-00006E020000}"/>
    <hyperlink ref="O626" r:id="rId624" xr:uid="{00000000-0004-0000-0900-00006F020000}"/>
    <hyperlink ref="O627" r:id="rId625" xr:uid="{00000000-0004-0000-0900-000070020000}"/>
    <hyperlink ref="O628" r:id="rId626" xr:uid="{00000000-0004-0000-0900-000071020000}"/>
    <hyperlink ref="O629" r:id="rId627" xr:uid="{00000000-0004-0000-0900-000072020000}"/>
    <hyperlink ref="O630" r:id="rId628" xr:uid="{00000000-0004-0000-0900-000073020000}"/>
    <hyperlink ref="O631" r:id="rId629" xr:uid="{00000000-0004-0000-0900-000074020000}"/>
    <hyperlink ref="O632" r:id="rId630" xr:uid="{00000000-0004-0000-0900-000075020000}"/>
    <hyperlink ref="O633" r:id="rId631" xr:uid="{00000000-0004-0000-0900-000076020000}"/>
    <hyperlink ref="O634" r:id="rId632" xr:uid="{00000000-0004-0000-0900-000077020000}"/>
    <hyperlink ref="O635" r:id="rId633" xr:uid="{00000000-0004-0000-0900-000078020000}"/>
    <hyperlink ref="O636" r:id="rId634" xr:uid="{00000000-0004-0000-0900-000079020000}"/>
    <hyperlink ref="O637" r:id="rId635" xr:uid="{00000000-0004-0000-0900-00007A020000}"/>
    <hyperlink ref="O638" r:id="rId636" xr:uid="{00000000-0004-0000-0900-00007B020000}"/>
    <hyperlink ref="O639" r:id="rId637" xr:uid="{00000000-0004-0000-0900-00007C020000}"/>
    <hyperlink ref="O640" r:id="rId638" xr:uid="{00000000-0004-0000-0900-00007D020000}"/>
    <hyperlink ref="O641" r:id="rId639" xr:uid="{00000000-0004-0000-0900-00007E020000}"/>
  </hyperlinks>
  <pageMargins left="0.75" right="0.75" top="1" bottom="1" header="0.5" footer="0.5"/>
  <pageSetup orientation="portrait" r:id="rId64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J237"/>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15.7265625" customWidth="1"/>
    <col min="6" max="6" width="17.7265625" customWidth="1"/>
    <col min="7" max="7" width="30.7265625" customWidth="1"/>
    <col min="8" max="9" width="15.7265625" customWidth="1"/>
    <col min="10" max="10" width="18.7265625" customWidth="1"/>
  </cols>
  <sheetData>
    <row r="1" spans="1:10" ht="27" x14ac:dyDescent="0.35">
      <c r="A1" s="30" t="s">
        <v>3961</v>
      </c>
      <c r="B1" s="31"/>
      <c r="C1" s="31"/>
      <c r="D1" s="31"/>
      <c r="E1" s="31"/>
      <c r="F1" s="31"/>
      <c r="G1" s="31"/>
      <c r="H1" s="31"/>
      <c r="I1" s="31"/>
      <c r="J1" s="31"/>
    </row>
    <row r="2" spans="1:10" s="12" customFormat="1" ht="25" customHeight="1" x14ac:dyDescent="0.35">
      <c r="A2" s="15" t="s">
        <v>1</v>
      </c>
      <c r="B2" s="15" t="s">
        <v>2</v>
      </c>
      <c r="C2" s="15" t="s">
        <v>3</v>
      </c>
      <c r="D2" s="15" t="s">
        <v>6</v>
      </c>
      <c r="E2" s="15" t="s">
        <v>549</v>
      </c>
      <c r="F2" s="15" t="s">
        <v>2749</v>
      </c>
      <c r="G2" s="15" t="s">
        <v>18396</v>
      </c>
      <c r="H2" s="15" t="s">
        <v>550</v>
      </c>
      <c r="I2" s="15" t="s">
        <v>551</v>
      </c>
      <c r="J2" s="15" t="s">
        <v>22</v>
      </c>
    </row>
    <row r="3" spans="1:10" ht="15" customHeight="1" x14ac:dyDescent="0.35">
      <c r="A3" s="2" t="s">
        <v>23</v>
      </c>
      <c r="B3" s="2" t="s">
        <v>24</v>
      </c>
      <c r="C3" s="3">
        <v>1</v>
      </c>
      <c r="D3" s="2" t="s">
        <v>26</v>
      </c>
      <c r="E3" s="2" t="s">
        <v>640</v>
      </c>
      <c r="F3" s="2"/>
      <c r="G3" s="2" t="s">
        <v>4120</v>
      </c>
      <c r="H3" s="2" t="s">
        <v>3963</v>
      </c>
      <c r="I3" s="2" t="s">
        <v>1490</v>
      </c>
      <c r="J3" s="4" t="s">
        <v>3964</v>
      </c>
    </row>
    <row r="4" spans="1:10" ht="15" customHeight="1" x14ac:dyDescent="0.35">
      <c r="A4" s="2" t="s">
        <v>23</v>
      </c>
      <c r="B4" s="2" t="s">
        <v>24</v>
      </c>
      <c r="C4" s="3">
        <v>1</v>
      </c>
      <c r="D4" s="2" t="s">
        <v>26</v>
      </c>
      <c r="E4" s="2" t="s">
        <v>3965</v>
      </c>
      <c r="F4" s="2"/>
      <c r="G4" s="2" t="s">
        <v>2754</v>
      </c>
      <c r="H4" s="2" t="s">
        <v>950</v>
      </c>
      <c r="I4" s="2"/>
      <c r="J4" s="4" t="s">
        <v>3964</v>
      </c>
    </row>
    <row r="5" spans="1:10" ht="15" customHeight="1" x14ac:dyDescent="0.35">
      <c r="A5" s="2" t="s">
        <v>23</v>
      </c>
      <c r="B5" s="2" t="s">
        <v>24</v>
      </c>
      <c r="C5" s="3">
        <v>1</v>
      </c>
      <c r="D5" s="2" t="s">
        <v>26</v>
      </c>
      <c r="E5" s="2" t="s">
        <v>3966</v>
      </c>
      <c r="F5" s="2"/>
      <c r="G5" s="2" t="s">
        <v>2754</v>
      </c>
      <c r="H5" s="2" t="s">
        <v>950</v>
      </c>
      <c r="I5" s="2"/>
      <c r="J5" s="4" t="s">
        <v>3964</v>
      </c>
    </row>
    <row r="6" spans="1:10" ht="15" customHeight="1" x14ac:dyDescent="0.35">
      <c r="A6" s="2" t="s">
        <v>23</v>
      </c>
      <c r="B6" s="2" t="s">
        <v>24</v>
      </c>
      <c r="C6" s="3">
        <v>1</v>
      </c>
      <c r="D6" s="2" t="s">
        <v>26</v>
      </c>
      <c r="E6" s="2" t="s">
        <v>689</v>
      </c>
      <c r="F6" s="2" t="s">
        <v>3967</v>
      </c>
      <c r="G6" s="2" t="s">
        <v>3968</v>
      </c>
      <c r="H6" s="2" t="s">
        <v>1006</v>
      </c>
      <c r="I6" s="2"/>
      <c r="J6" s="4" t="s">
        <v>3964</v>
      </c>
    </row>
    <row r="7" spans="1:10" ht="15" customHeight="1" x14ac:dyDescent="0.35">
      <c r="A7" s="2" t="s">
        <v>23</v>
      </c>
      <c r="B7" s="2" t="s">
        <v>24</v>
      </c>
      <c r="C7" s="3">
        <v>1</v>
      </c>
      <c r="D7" s="2" t="s">
        <v>26</v>
      </c>
      <c r="E7" s="2" t="s">
        <v>3969</v>
      </c>
      <c r="F7" s="2" t="s">
        <v>38</v>
      </c>
      <c r="G7" s="2" t="s">
        <v>1406</v>
      </c>
      <c r="H7" s="2" t="s">
        <v>679</v>
      </c>
      <c r="I7" s="2"/>
      <c r="J7" s="4" t="s">
        <v>3964</v>
      </c>
    </row>
    <row r="8" spans="1:10" ht="15" customHeight="1" x14ac:dyDescent="0.35">
      <c r="A8" s="2" t="s">
        <v>23</v>
      </c>
      <c r="B8" s="2" t="s">
        <v>24</v>
      </c>
      <c r="C8" s="3">
        <v>1</v>
      </c>
      <c r="D8" s="2" t="s">
        <v>26</v>
      </c>
      <c r="E8" s="2" t="s">
        <v>652</v>
      </c>
      <c r="F8" s="2" t="s">
        <v>3970</v>
      </c>
      <c r="G8" s="2" t="s">
        <v>3971</v>
      </c>
      <c r="H8" s="2"/>
      <c r="I8" s="2"/>
      <c r="J8" s="4" t="s">
        <v>3972</v>
      </c>
    </row>
    <row r="9" spans="1:10" ht="15" customHeight="1" x14ac:dyDescent="0.35">
      <c r="A9" s="2" t="s">
        <v>23</v>
      </c>
      <c r="B9" s="2" t="s">
        <v>24</v>
      </c>
      <c r="C9" s="3">
        <v>1</v>
      </c>
      <c r="D9" s="2" t="s">
        <v>26</v>
      </c>
      <c r="E9" s="2" t="s">
        <v>3973</v>
      </c>
      <c r="F9" s="2"/>
      <c r="G9" s="2" t="s">
        <v>3974</v>
      </c>
      <c r="H9" s="2"/>
      <c r="I9" s="2"/>
      <c r="J9" s="4" t="s">
        <v>3975</v>
      </c>
    </row>
    <row r="10" spans="1:10" ht="15" customHeight="1" x14ac:dyDescent="0.35">
      <c r="A10" s="2" t="s">
        <v>23</v>
      </c>
      <c r="B10" s="2" t="s">
        <v>24</v>
      </c>
      <c r="C10" s="3">
        <v>1</v>
      </c>
      <c r="D10" s="2" t="s">
        <v>26</v>
      </c>
      <c r="E10" s="2" t="s">
        <v>652</v>
      </c>
      <c r="F10" s="2"/>
      <c r="G10" s="2" t="s">
        <v>3031</v>
      </c>
      <c r="H10" s="2"/>
      <c r="I10" s="2"/>
      <c r="J10" s="4" t="s">
        <v>40</v>
      </c>
    </row>
    <row r="11" spans="1:10" ht="15" customHeight="1" x14ac:dyDescent="0.35">
      <c r="A11" s="2" t="s">
        <v>23</v>
      </c>
      <c r="B11" s="2" t="s">
        <v>24</v>
      </c>
      <c r="C11" s="3">
        <v>1</v>
      </c>
      <c r="D11" s="2" t="s">
        <v>26</v>
      </c>
      <c r="E11" s="2" t="s">
        <v>3973</v>
      </c>
      <c r="F11" s="2"/>
      <c r="G11" s="2" t="s">
        <v>3228</v>
      </c>
      <c r="H11" s="2"/>
      <c r="I11" s="2"/>
      <c r="J11" s="4" t="s">
        <v>40</v>
      </c>
    </row>
    <row r="12" spans="1:10" ht="15" customHeight="1" x14ac:dyDescent="0.35">
      <c r="A12" s="2" t="s">
        <v>23</v>
      </c>
      <c r="B12" s="2" t="s">
        <v>24</v>
      </c>
      <c r="C12" s="3">
        <v>1</v>
      </c>
      <c r="D12" s="2" t="s">
        <v>26</v>
      </c>
      <c r="E12" s="2" t="s">
        <v>652</v>
      </c>
      <c r="F12" s="2"/>
      <c r="G12" s="2" t="s">
        <v>3010</v>
      </c>
      <c r="H12" s="2"/>
      <c r="I12" s="2"/>
      <c r="J12" s="4" t="s">
        <v>40</v>
      </c>
    </row>
    <row r="13" spans="1:10" ht="15" customHeight="1" x14ac:dyDescent="0.35">
      <c r="A13" s="2" t="s">
        <v>23</v>
      </c>
      <c r="B13" s="2" t="s">
        <v>24</v>
      </c>
      <c r="C13" s="3">
        <v>1</v>
      </c>
      <c r="D13" s="2" t="s">
        <v>26</v>
      </c>
      <c r="E13" s="2" t="s">
        <v>652</v>
      </c>
      <c r="F13" s="2" t="s">
        <v>3976</v>
      </c>
      <c r="G13" s="2" t="s">
        <v>1584</v>
      </c>
      <c r="H13" s="2"/>
      <c r="I13" s="2"/>
      <c r="J13" s="4" t="s">
        <v>40</v>
      </c>
    </row>
    <row r="14" spans="1:10" ht="15" customHeight="1" x14ac:dyDescent="0.35">
      <c r="A14" s="2" t="s">
        <v>23</v>
      </c>
      <c r="B14" s="2" t="s">
        <v>24</v>
      </c>
      <c r="C14" s="3">
        <v>1</v>
      </c>
      <c r="D14" s="2" t="s">
        <v>26</v>
      </c>
      <c r="E14" s="2" t="s">
        <v>3965</v>
      </c>
      <c r="F14" s="2"/>
      <c r="G14" s="2" t="s">
        <v>1584</v>
      </c>
      <c r="H14" s="2"/>
      <c r="I14" s="2"/>
      <c r="J14" s="4" t="s">
        <v>40</v>
      </c>
    </row>
    <row r="15" spans="1:10" ht="15" customHeight="1" x14ac:dyDescent="0.35">
      <c r="A15" s="2" t="s">
        <v>23</v>
      </c>
      <c r="B15" s="2" t="s">
        <v>24</v>
      </c>
      <c r="C15" s="3">
        <v>1</v>
      </c>
      <c r="D15" s="2" t="s">
        <v>26</v>
      </c>
      <c r="E15" s="2" t="s">
        <v>652</v>
      </c>
      <c r="F15" s="2" t="s">
        <v>3977</v>
      </c>
      <c r="G15" s="2" t="s">
        <v>1584</v>
      </c>
      <c r="H15" s="2"/>
      <c r="I15" s="2"/>
      <c r="J15" s="4" t="s">
        <v>40</v>
      </c>
    </row>
    <row r="16" spans="1:10" ht="15" customHeight="1" x14ac:dyDescent="0.35">
      <c r="A16" s="2" t="s">
        <v>23</v>
      </c>
      <c r="B16" s="2" t="s">
        <v>24</v>
      </c>
      <c r="C16" s="3">
        <v>1</v>
      </c>
      <c r="D16" s="2" t="s">
        <v>26</v>
      </c>
      <c r="E16" s="2" t="s">
        <v>3978</v>
      </c>
      <c r="F16" s="2"/>
      <c r="G16" s="2" t="s">
        <v>1584</v>
      </c>
      <c r="H16" s="2"/>
      <c r="I16" s="2"/>
      <c r="J16" s="4" t="s">
        <v>40</v>
      </c>
    </row>
    <row r="17" spans="1:10" ht="15" customHeight="1" x14ac:dyDescent="0.35">
      <c r="A17" s="2" t="s">
        <v>23</v>
      </c>
      <c r="B17" s="2" t="s">
        <v>24</v>
      </c>
      <c r="C17" s="3">
        <v>1</v>
      </c>
      <c r="D17" s="2" t="s">
        <v>26</v>
      </c>
      <c r="E17" s="2" t="s">
        <v>640</v>
      </c>
      <c r="F17" s="2"/>
      <c r="G17" s="2" t="s">
        <v>2754</v>
      </c>
      <c r="H17" s="2" t="s">
        <v>3085</v>
      </c>
      <c r="I17" s="2" t="s">
        <v>678</v>
      </c>
      <c r="J17" s="4" t="s">
        <v>3964</v>
      </c>
    </row>
    <row r="18" spans="1:10" ht="15" customHeight="1" x14ac:dyDescent="0.35">
      <c r="A18" s="2" t="s">
        <v>23</v>
      </c>
      <c r="B18" s="2" t="s">
        <v>24</v>
      </c>
      <c r="C18" s="3">
        <v>1</v>
      </c>
      <c r="D18" s="2" t="s">
        <v>26</v>
      </c>
      <c r="E18" s="2" t="s">
        <v>3979</v>
      </c>
      <c r="F18" s="2"/>
      <c r="G18" s="2" t="s">
        <v>2754</v>
      </c>
      <c r="H18" s="2" t="s">
        <v>3980</v>
      </c>
      <c r="I18" s="2" t="s">
        <v>3085</v>
      </c>
      <c r="J18" s="4" t="s">
        <v>3964</v>
      </c>
    </row>
    <row r="19" spans="1:10" ht="15" customHeight="1" x14ac:dyDescent="0.35">
      <c r="A19" s="2" t="s">
        <v>23</v>
      </c>
      <c r="B19" s="2" t="s">
        <v>24</v>
      </c>
      <c r="C19" s="3">
        <v>1</v>
      </c>
      <c r="D19" s="2" t="s">
        <v>26</v>
      </c>
      <c r="E19" s="2" t="s">
        <v>640</v>
      </c>
      <c r="F19" s="2"/>
      <c r="G19" s="2" t="s">
        <v>3228</v>
      </c>
      <c r="H19" s="2" t="s">
        <v>2408</v>
      </c>
      <c r="I19" s="2" t="s">
        <v>3980</v>
      </c>
      <c r="J19" s="4" t="s">
        <v>3964</v>
      </c>
    </row>
    <row r="20" spans="1:10" ht="15" customHeight="1" x14ac:dyDescent="0.35">
      <c r="A20" s="2" t="s">
        <v>23</v>
      </c>
      <c r="B20" s="2" t="s">
        <v>24</v>
      </c>
      <c r="C20" s="3">
        <v>1</v>
      </c>
      <c r="D20" s="2" t="s">
        <v>26</v>
      </c>
      <c r="E20" s="2" t="s">
        <v>3981</v>
      </c>
      <c r="F20" s="2"/>
      <c r="G20" s="2" t="s">
        <v>2754</v>
      </c>
      <c r="H20" s="2" t="s">
        <v>714</v>
      </c>
      <c r="I20" s="2" t="s">
        <v>2408</v>
      </c>
      <c r="J20" s="4" t="s">
        <v>3964</v>
      </c>
    </row>
    <row r="21" spans="1:10" ht="15" customHeight="1" x14ac:dyDescent="0.35">
      <c r="A21" s="2" t="s">
        <v>23</v>
      </c>
      <c r="B21" s="2" t="s">
        <v>24</v>
      </c>
      <c r="C21" s="3">
        <v>1</v>
      </c>
      <c r="D21" s="2" t="s">
        <v>26</v>
      </c>
      <c r="E21" s="2" t="s">
        <v>609</v>
      </c>
      <c r="F21" s="2" t="s">
        <v>3982</v>
      </c>
      <c r="G21" s="2" t="s">
        <v>2754</v>
      </c>
      <c r="H21" s="2" t="s">
        <v>3983</v>
      </c>
      <c r="I21" s="2" t="s">
        <v>2557</v>
      </c>
      <c r="J21" s="4" t="s">
        <v>3964</v>
      </c>
    </row>
    <row r="22" spans="1:10" ht="15" customHeight="1" x14ac:dyDescent="0.35">
      <c r="A22" s="2" t="s">
        <v>23</v>
      </c>
      <c r="B22" s="2" t="s">
        <v>24</v>
      </c>
      <c r="C22" s="3">
        <v>1</v>
      </c>
      <c r="D22" s="2" t="s">
        <v>26</v>
      </c>
      <c r="E22" s="2" t="s">
        <v>3984</v>
      </c>
      <c r="F22" s="2"/>
      <c r="G22" s="2" t="s">
        <v>2754</v>
      </c>
      <c r="H22" s="2" t="s">
        <v>860</v>
      </c>
      <c r="I22" s="2" t="s">
        <v>3983</v>
      </c>
      <c r="J22" s="4" t="s">
        <v>3964</v>
      </c>
    </row>
    <row r="23" spans="1:10" ht="15" customHeight="1" x14ac:dyDescent="0.35">
      <c r="A23" s="2" t="s">
        <v>41</v>
      </c>
      <c r="B23" s="2" t="s">
        <v>42</v>
      </c>
      <c r="C23" s="3">
        <v>2</v>
      </c>
      <c r="D23" s="2" t="s">
        <v>43</v>
      </c>
      <c r="E23" s="2" t="s">
        <v>3985</v>
      </c>
      <c r="F23" s="2"/>
      <c r="G23" s="2" t="s">
        <v>3141</v>
      </c>
      <c r="H23" s="2"/>
      <c r="I23" s="2"/>
      <c r="J23" s="4" t="s">
        <v>3986</v>
      </c>
    </row>
    <row r="24" spans="1:10" ht="15" customHeight="1" x14ac:dyDescent="0.35">
      <c r="A24" s="2" t="s">
        <v>41</v>
      </c>
      <c r="B24" s="2" t="s">
        <v>42</v>
      </c>
      <c r="C24" s="3">
        <v>2</v>
      </c>
      <c r="D24" s="2" t="s">
        <v>43</v>
      </c>
      <c r="E24" s="2" t="s">
        <v>18408</v>
      </c>
      <c r="F24" s="2"/>
      <c r="G24" s="2" t="s">
        <v>3141</v>
      </c>
      <c r="H24" s="2"/>
      <c r="I24" s="2"/>
      <c r="J24" s="4" t="s">
        <v>3987</v>
      </c>
    </row>
    <row r="25" spans="1:10" ht="15" customHeight="1" x14ac:dyDescent="0.35">
      <c r="A25" s="2" t="s">
        <v>41</v>
      </c>
      <c r="B25" s="2" t="s">
        <v>42</v>
      </c>
      <c r="C25" s="3">
        <v>2</v>
      </c>
      <c r="D25" s="2" t="s">
        <v>43</v>
      </c>
      <c r="E25" s="2" t="s">
        <v>652</v>
      </c>
      <c r="F25" s="2"/>
      <c r="G25" s="2" t="s">
        <v>3988</v>
      </c>
      <c r="H25" s="2"/>
      <c r="I25" s="2"/>
      <c r="J25" s="4" t="s">
        <v>3989</v>
      </c>
    </row>
    <row r="26" spans="1:10" ht="15" customHeight="1" x14ac:dyDescent="0.35">
      <c r="A26" s="2" t="s">
        <v>41</v>
      </c>
      <c r="B26" s="2" t="s">
        <v>42</v>
      </c>
      <c r="C26" s="3">
        <v>2</v>
      </c>
      <c r="D26" s="2" t="s">
        <v>43</v>
      </c>
      <c r="E26" s="2" t="s">
        <v>640</v>
      </c>
      <c r="F26" s="2"/>
      <c r="G26" s="2" t="s">
        <v>3141</v>
      </c>
      <c r="H26" s="2">
        <v>2020</v>
      </c>
      <c r="I26" s="2">
        <v>2022</v>
      </c>
      <c r="J26" s="4" t="s">
        <v>3990</v>
      </c>
    </row>
    <row r="27" spans="1:10" ht="15" customHeight="1" x14ac:dyDescent="0.35">
      <c r="A27" s="2" t="s">
        <v>41</v>
      </c>
      <c r="B27" s="2" t="s">
        <v>42</v>
      </c>
      <c r="C27" s="3">
        <v>2</v>
      </c>
      <c r="D27" s="2" t="s">
        <v>43</v>
      </c>
      <c r="E27" s="2" t="s">
        <v>3991</v>
      </c>
      <c r="F27" s="2"/>
      <c r="G27" s="2" t="s">
        <v>3141</v>
      </c>
      <c r="H27" s="2">
        <v>2018</v>
      </c>
      <c r="I27" s="2">
        <v>2020</v>
      </c>
      <c r="J27" s="4" t="s">
        <v>3990</v>
      </c>
    </row>
    <row r="28" spans="1:10" ht="15" customHeight="1" x14ac:dyDescent="0.35">
      <c r="A28" s="2" t="s">
        <v>56</v>
      </c>
      <c r="B28" s="2" t="s">
        <v>57</v>
      </c>
      <c r="C28" s="3">
        <v>3</v>
      </c>
      <c r="D28" s="2" t="s">
        <v>59</v>
      </c>
      <c r="E28" s="2" t="s">
        <v>652</v>
      </c>
      <c r="F28" s="2"/>
      <c r="G28" s="2" t="s">
        <v>2754</v>
      </c>
      <c r="H28" s="2"/>
      <c r="I28" s="2"/>
      <c r="J28" s="4" t="s">
        <v>616</v>
      </c>
    </row>
    <row r="29" spans="1:10" ht="15" customHeight="1" x14ac:dyDescent="0.35">
      <c r="A29" s="2" t="s">
        <v>56</v>
      </c>
      <c r="B29" s="2" t="s">
        <v>57</v>
      </c>
      <c r="C29" s="3">
        <v>3</v>
      </c>
      <c r="D29" s="2" t="s">
        <v>59</v>
      </c>
      <c r="E29" s="2" t="s">
        <v>640</v>
      </c>
      <c r="F29" s="2"/>
      <c r="G29" s="2" t="s">
        <v>2794</v>
      </c>
      <c r="H29" s="2">
        <v>2021</v>
      </c>
      <c r="I29" s="2"/>
      <c r="J29" s="4" t="s">
        <v>3992</v>
      </c>
    </row>
    <row r="30" spans="1:10" ht="15" customHeight="1" x14ac:dyDescent="0.35">
      <c r="A30" s="2" t="s">
        <v>56</v>
      </c>
      <c r="B30" s="2" t="s">
        <v>57</v>
      </c>
      <c r="C30" s="3">
        <v>3</v>
      </c>
      <c r="D30" s="2" t="s">
        <v>59</v>
      </c>
      <c r="E30" s="2" t="s">
        <v>652</v>
      </c>
      <c r="F30" s="2"/>
      <c r="G30" s="2" t="s">
        <v>3993</v>
      </c>
      <c r="H30" s="2"/>
      <c r="I30" s="2"/>
      <c r="J30" s="4" t="s">
        <v>3992</v>
      </c>
    </row>
    <row r="31" spans="1:10" ht="15" customHeight="1" x14ac:dyDescent="0.35">
      <c r="A31" s="2" t="s">
        <v>56</v>
      </c>
      <c r="B31" s="2" t="s">
        <v>57</v>
      </c>
      <c r="C31" s="3">
        <v>3</v>
      </c>
      <c r="D31" s="2" t="s">
        <v>59</v>
      </c>
      <c r="E31" s="2" t="s">
        <v>652</v>
      </c>
      <c r="F31" s="2"/>
      <c r="G31" s="2" t="s">
        <v>1098</v>
      </c>
      <c r="H31" s="2"/>
      <c r="I31" s="2"/>
      <c r="J31" s="4" t="s">
        <v>3992</v>
      </c>
    </row>
    <row r="32" spans="1:10" ht="15" customHeight="1" x14ac:dyDescent="0.35">
      <c r="A32" s="2" t="s">
        <v>56</v>
      </c>
      <c r="B32" s="2" t="s">
        <v>57</v>
      </c>
      <c r="C32" s="3">
        <v>3</v>
      </c>
      <c r="D32" s="2" t="s">
        <v>59</v>
      </c>
      <c r="E32" s="2" t="s">
        <v>652</v>
      </c>
      <c r="F32" s="2" t="s">
        <v>3994</v>
      </c>
      <c r="G32" s="2" t="s">
        <v>1584</v>
      </c>
      <c r="H32" s="2"/>
      <c r="I32" s="2"/>
      <c r="J32" s="4" t="s">
        <v>3992</v>
      </c>
    </row>
    <row r="33" spans="1:10" ht="15" customHeight="1" x14ac:dyDescent="0.35">
      <c r="A33" s="2" t="s">
        <v>56</v>
      </c>
      <c r="B33" s="2" t="s">
        <v>57</v>
      </c>
      <c r="C33" s="3">
        <v>3</v>
      </c>
      <c r="D33" s="2" t="s">
        <v>59</v>
      </c>
      <c r="E33" s="2" t="s">
        <v>652</v>
      </c>
      <c r="F33" s="2"/>
      <c r="G33" s="2" t="s">
        <v>3995</v>
      </c>
      <c r="H33" s="2"/>
      <c r="I33" s="2"/>
      <c r="J33" s="4" t="s">
        <v>3996</v>
      </c>
    </row>
    <row r="34" spans="1:10" ht="15" customHeight="1" x14ac:dyDescent="0.35">
      <c r="A34" s="2" t="s">
        <v>56</v>
      </c>
      <c r="B34" s="2" t="s">
        <v>57</v>
      </c>
      <c r="C34" s="3">
        <v>3</v>
      </c>
      <c r="D34" s="2" t="s">
        <v>59</v>
      </c>
      <c r="E34" s="2" t="s">
        <v>652</v>
      </c>
      <c r="F34" s="2" t="s">
        <v>3997</v>
      </c>
      <c r="G34" s="2" t="s">
        <v>2254</v>
      </c>
      <c r="H34" s="2"/>
      <c r="I34" s="2"/>
      <c r="J34" s="4" t="s">
        <v>3998</v>
      </c>
    </row>
    <row r="35" spans="1:10" ht="15" customHeight="1" x14ac:dyDescent="0.35">
      <c r="A35" s="2" t="s">
        <v>56</v>
      </c>
      <c r="B35" s="2" t="s">
        <v>57</v>
      </c>
      <c r="C35" s="3">
        <v>3</v>
      </c>
      <c r="D35" s="2" t="s">
        <v>59</v>
      </c>
      <c r="E35" s="2" t="s">
        <v>640</v>
      </c>
      <c r="F35" s="2"/>
      <c r="G35" s="2" t="s">
        <v>3995</v>
      </c>
      <c r="H35" s="2">
        <v>2020</v>
      </c>
      <c r="I35" s="2">
        <v>2023</v>
      </c>
      <c r="J35" s="4" t="s">
        <v>618</v>
      </c>
    </row>
    <row r="36" spans="1:10" ht="15" customHeight="1" x14ac:dyDescent="0.35">
      <c r="A36" s="2" t="s">
        <v>56</v>
      </c>
      <c r="B36" s="2" t="s">
        <v>57</v>
      </c>
      <c r="C36" s="3">
        <v>3</v>
      </c>
      <c r="D36" s="2" t="s">
        <v>59</v>
      </c>
      <c r="E36" s="2" t="s">
        <v>652</v>
      </c>
      <c r="F36" s="2" t="s">
        <v>3976</v>
      </c>
      <c r="G36" s="2" t="s">
        <v>2794</v>
      </c>
      <c r="H36" s="2"/>
      <c r="I36" s="2">
        <v>2014</v>
      </c>
      <c r="J36" s="4" t="s">
        <v>616</v>
      </c>
    </row>
    <row r="37" spans="1:10" ht="15" customHeight="1" x14ac:dyDescent="0.35">
      <c r="A37" s="2" t="s">
        <v>71</v>
      </c>
      <c r="B37" s="2" t="s">
        <v>72</v>
      </c>
      <c r="C37" s="3">
        <v>4</v>
      </c>
      <c r="D37" s="2" t="s">
        <v>73</v>
      </c>
      <c r="E37" s="2" t="s">
        <v>3984</v>
      </c>
      <c r="F37" s="2"/>
      <c r="G37" s="2" t="s">
        <v>3031</v>
      </c>
      <c r="H37" s="2">
        <v>2005</v>
      </c>
      <c r="I37" s="2"/>
      <c r="J37" s="4" t="s">
        <v>634</v>
      </c>
    </row>
    <row r="38" spans="1:10" ht="15" customHeight="1" x14ac:dyDescent="0.35">
      <c r="A38" s="2" t="s">
        <v>71</v>
      </c>
      <c r="B38" s="2" t="s">
        <v>72</v>
      </c>
      <c r="C38" s="3">
        <v>4</v>
      </c>
      <c r="D38" s="2" t="s">
        <v>73</v>
      </c>
      <c r="E38" s="2" t="s">
        <v>652</v>
      </c>
      <c r="F38" s="2"/>
      <c r="G38" s="2" t="s">
        <v>2754</v>
      </c>
      <c r="H38" s="2"/>
      <c r="I38" s="2"/>
      <c r="J38" s="4" t="s">
        <v>634</v>
      </c>
    </row>
    <row r="39" spans="1:10" ht="15" customHeight="1" x14ac:dyDescent="0.35">
      <c r="A39" s="2" t="s">
        <v>71</v>
      </c>
      <c r="B39" s="2" t="s">
        <v>72</v>
      </c>
      <c r="C39" s="3">
        <v>4</v>
      </c>
      <c r="D39" s="2" t="s">
        <v>73</v>
      </c>
      <c r="E39" s="2" t="s">
        <v>652</v>
      </c>
      <c r="F39" s="2"/>
      <c r="G39" s="2" t="s">
        <v>3999</v>
      </c>
      <c r="H39" s="2"/>
      <c r="I39" s="2"/>
      <c r="J39" s="4" t="s">
        <v>634</v>
      </c>
    </row>
    <row r="40" spans="1:10" ht="15" customHeight="1" x14ac:dyDescent="0.35">
      <c r="A40" s="2" t="s">
        <v>71</v>
      </c>
      <c r="B40" s="2" t="s">
        <v>72</v>
      </c>
      <c r="C40" s="3">
        <v>4</v>
      </c>
      <c r="D40" s="2" t="s">
        <v>73</v>
      </c>
      <c r="E40" s="2" t="s">
        <v>4000</v>
      </c>
      <c r="F40" s="2"/>
      <c r="G40" s="2" t="s">
        <v>3031</v>
      </c>
      <c r="H40" s="2"/>
      <c r="I40" s="2"/>
      <c r="J40" s="4" t="s">
        <v>4001</v>
      </c>
    </row>
    <row r="41" spans="1:10" ht="15" customHeight="1" x14ac:dyDescent="0.35">
      <c r="A41" s="2" t="s">
        <v>71</v>
      </c>
      <c r="B41" s="2" t="s">
        <v>72</v>
      </c>
      <c r="C41" s="3">
        <v>4</v>
      </c>
      <c r="D41" s="2" t="s">
        <v>73</v>
      </c>
      <c r="E41" s="2" t="s">
        <v>652</v>
      </c>
      <c r="F41" s="2"/>
      <c r="G41" s="2" t="s">
        <v>3031</v>
      </c>
      <c r="H41" s="2"/>
      <c r="I41" s="2"/>
      <c r="J41" s="4" t="s">
        <v>4001</v>
      </c>
    </row>
    <row r="42" spans="1:10" ht="15" customHeight="1" x14ac:dyDescent="0.35">
      <c r="A42" s="2" t="s">
        <v>71</v>
      </c>
      <c r="B42" s="2" t="s">
        <v>72</v>
      </c>
      <c r="C42" s="3">
        <v>4</v>
      </c>
      <c r="D42" s="2" t="s">
        <v>73</v>
      </c>
      <c r="E42" s="2" t="s">
        <v>652</v>
      </c>
      <c r="F42" s="2"/>
      <c r="G42" s="2" t="s">
        <v>4002</v>
      </c>
      <c r="H42" s="2"/>
      <c r="I42" s="2"/>
      <c r="J42" s="4" t="s">
        <v>634</v>
      </c>
    </row>
    <row r="43" spans="1:10" ht="15" customHeight="1" x14ac:dyDescent="0.35">
      <c r="A43" s="2" t="s">
        <v>71</v>
      </c>
      <c r="B43" s="2" t="s">
        <v>72</v>
      </c>
      <c r="C43" s="3">
        <v>4</v>
      </c>
      <c r="D43" s="2" t="s">
        <v>73</v>
      </c>
      <c r="E43" s="2" t="s">
        <v>652</v>
      </c>
      <c r="F43" s="2"/>
      <c r="G43" s="2" t="s">
        <v>1098</v>
      </c>
      <c r="H43" s="2"/>
      <c r="I43" s="2"/>
      <c r="J43" s="4" t="s">
        <v>634</v>
      </c>
    </row>
    <row r="44" spans="1:10" ht="15" customHeight="1" x14ac:dyDescent="0.35">
      <c r="A44" s="2" t="s">
        <v>71</v>
      </c>
      <c r="B44" s="2" t="s">
        <v>72</v>
      </c>
      <c r="C44" s="3">
        <v>4</v>
      </c>
      <c r="D44" s="2" t="s">
        <v>73</v>
      </c>
      <c r="E44" s="2" t="s">
        <v>652</v>
      </c>
      <c r="F44" s="2"/>
      <c r="G44" s="2" t="s">
        <v>3993</v>
      </c>
      <c r="H44" s="2"/>
      <c r="I44" s="2"/>
      <c r="J44" s="4" t="s">
        <v>634</v>
      </c>
    </row>
    <row r="45" spans="1:10" ht="15" customHeight="1" x14ac:dyDescent="0.35">
      <c r="A45" s="2" t="s">
        <v>71</v>
      </c>
      <c r="B45" s="2" t="s">
        <v>72</v>
      </c>
      <c r="C45" s="3">
        <v>4</v>
      </c>
      <c r="D45" s="2" t="s">
        <v>73</v>
      </c>
      <c r="E45" s="2" t="s">
        <v>4003</v>
      </c>
      <c r="F45" s="2" t="s">
        <v>4004</v>
      </c>
      <c r="G45" s="2" t="s">
        <v>2754</v>
      </c>
      <c r="H45" s="2">
        <v>2014</v>
      </c>
      <c r="I45" s="2">
        <v>2018</v>
      </c>
      <c r="J45" s="4" t="s">
        <v>634</v>
      </c>
    </row>
    <row r="46" spans="1:10" ht="15" customHeight="1" x14ac:dyDescent="0.35">
      <c r="A46" s="2" t="s">
        <v>100</v>
      </c>
      <c r="B46" s="2" t="s">
        <v>101</v>
      </c>
      <c r="C46" s="3">
        <v>6</v>
      </c>
      <c r="D46" s="2" t="s">
        <v>102</v>
      </c>
      <c r="E46" s="2" t="s">
        <v>652</v>
      </c>
      <c r="F46" s="2"/>
      <c r="G46" s="2" t="s">
        <v>3380</v>
      </c>
      <c r="H46" s="2"/>
      <c r="I46" s="2"/>
      <c r="J46" s="4" t="s">
        <v>4005</v>
      </c>
    </row>
    <row r="47" spans="1:10" ht="15" customHeight="1" x14ac:dyDescent="0.35">
      <c r="A47" s="2" t="s">
        <v>100</v>
      </c>
      <c r="B47" s="2" t="s">
        <v>101</v>
      </c>
      <c r="C47" s="3">
        <v>6</v>
      </c>
      <c r="D47" s="2" t="s">
        <v>102</v>
      </c>
      <c r="E47" s="2" t="s">
        <v>4006</v>
      </c>
      <c r="F47" s="2"/>
      <c r="G47" s="2" t="s">
        <v>3380</v>
      </c>
      <c r="H47" s="2"/>
      <c r="I47" s="2"/>
      <c r="J47" s="4" t="s">
        <v>4005</v>
      </c>
    </row>
    <row r="48" spans="1:10" ht="15" customHeight="1" x14ac:dyDescent="0.35">
      <c r="A48" s="2" t="s">
        <v>100</v>
      </c>
      <c r="B48" s="2" t="s">
        <v>101</v>
      </c>
      <c r="C48" s="3">
        <v>6</v>
      </c>
      <c r="D48" s="2" t="s">
        <v>102</v>
      </c>
      <c r="E48" s="2" t="s">
        <v>652</v>
      </c>
      <c r="F48" s="2"/>
      <c r="G48" s="2" t="s">
        <v>4007</v>
      </c>
      <c r="H48" s="2"/>
      <c r="I48" s="2"/>
      <c r="J48" s="4" t="s">
        <v>4008</v>
      </c>
    </row>
    <row r="49" spans="1:10" ht="15" customHeight="1" x14ac:dyDescent="0.35">
      <c r="A49" s="2" t="s">
        <v>100</v>
      </c>
      <c r="B49" s="2" t="s">
        <v>101</v>
      </c>
      <c r="C49" s="3">
        <v>6</v>
      </c>
      <c r="D49" s="2" t="s">
        <v>102</v>
      </c>
      <c r="E49" s="2" t="s">
        <v>4009</v>
      </c>
      <c r="F49" s="2" t="s">
        <v>4010</v>
      </c>
      <c r="G49" s="2" t="s">
        <v>4011</v>
      </c>
      <c r="H49" s="2"/>
      <c r="I49" s="2"/>
      <c r="J49" s="4" t="s">
        <v>4012</v>
      </c>
    </row>
    <row r="50" spans="1:10" ht="15" customHeight="1" x14ac:dyDescent="0.35">
      <c r="A50" s="2" t="s">
        <v>100</v>
      </c>
      <c r="B50" s="2" t="s">
        <v>101</v>
      </c>
      <c r="C50" s="3">
        <v>6</v>
      </c>
      <c r="D50" s="2" t="s">
        <v>102</v>
      </c>
      <c r="E50" s="2" t="s">
        <v>4013</v>
      </c>
      <c r="F50" s="2"/>
      <c r="G50" s="2" t="s">
        <v>1127</v>
      </c>
      <c r="H50" s="2"/>
      <c r="I50" s="2"/>
      <c r="J50" s="4" t="s">
        <v>115</v>
      </c>
    </row>
    <row r="51" spans="1:10" ht="15" customHeight="1" x14ac:dyDescent="0.35">
      <c r="A51" s="2" t="s">
        <v>116</v>
      </c>
      <c r="B51" s="2" t="s">
        <v>117</v>
      </c>
      <c r="C51" s="3">
        <v>7</v>
      </c>
      <c r="D51" s="2" t="s">
        <v>118</v>
      </c>
      <c r="E51" s="2" t="s">
        <v>4014</v>
      </c>
      <c r="F51" s="2" t="s">
        <v>3976</v>
      </c>
      <c r="G51" s="2" t="s">
        <v>2754</v>
      </c>
      <c r="H51" s="2"/>
      <c r="I51" s="2"/>
      <c r="J51" s="4" t="s">
        <v>4015</v>
      </c>
    </row>
    <row r="52" spans="1:10" ht="15" customHeight="1" x14ac:dyDescent="0.35">
      <c r="A52" s="2" t="s">
        <v>116</v>
      </c>
      <c r="B52" s="2" t="s">
        <v>117</v>
      </c>
      <c r="C52" s="3">
        <v>7</v>
      </c>
      <c r="D52" s="2" t="s">
        <v>118</v>
      </c>
      <c r="E52" s="2" t="s">
        <v>652</v>
      </c>
      <c r="F52" s="2" t="s">
        <v>4016</v>
      </c>
      <c r="G52" s="2" t="s">
        <v>3010</v>
      </c>
      <c r="H52" s="2"/>
      <c r="I52" s="2"/>
      <c r="J52" s="4" t="s">
        <v>4017</v>
      </c>
    </row>
    <row r="53" spans="1:10" ht="15" customHeight="1" x14ac:dyDescent="0.35">
      <c r="A53" s="2" t="s">
        <v>116</v>
      </c>
      <c r="B53" s="2" t="s">
        <v>117</v>
      </c>
      <c r="C53" s="3">
        <v>7</v>
      </c>
      <c r="D53" s="2" t="s">
        <v>118</v>
      </c>
      <c r="E53" s="2" t="s">
        <v>3985</v>
      </c>
      <c r="F53" s="2" t="s">
        <v>4018</v>
      </c>
      <c r="G53" s="2" t="s">
        <v>3010</v>
      </c>
      <c r="H53" s="2"/>
      <c r="I53" s="2"/>
      <c r="J53" s="4" t="s">
        <v>4017</v>
      </c>
    </row>
    <row r="54" spans="1:10" ht="15" customHeight="1" x14ac:dyDescent="0.35">
      <c r="A54" s="2" t="s">
        <v>116</v>
      </c>
      <c r="B54" s="2" t="s">
        <v>117</v>
      </c>
      <c r="C54" s="3">
        <v>7</v>
      </c>
      <c r="D54" s="2" t="s">
        <v>118</v>
      </c>
      <c r="E54" s="2" t="s">
        <v>4019</v>
      </c>
      <c r="F54" s="2" t="s">
        <v>4020</v>
      </c>
      <c r="G54" s="2" t="s">
        <v>4021</v>
      </c>
      <c r="H54" s="2"/>
      <c r="I54" s="2"/>
      <c r="J54" s="4" t="s">
        <v>4022</v>
      </c>
    </row>
    <row r="55" spans="1:10" ht="15" customHeight="1" x14ac:dyDescent="0.35">
      <c r="A55" s="2" t="s">
        <v>116</v>
      </c>
      <c r="B55" s="2" t="s">
        <v>117</v>
      </c>
      <c r="C55" s="3">
        <v>7</v>
      </c>
      <c r="D55" s="2" t="s">
        <v>118</v>
      </c>
      <c r="E55" s="2" t="s">
        <v>652</v>
      </c>
      <c r="F55" s="2" t="s">
        <v>4023</v>
      </c>
      <c r="G55" s="2" t="s">
        <v>3010</v>
      </c>
      <c r="H55" s="2"/>
      <c r="I55" s="2"/>
      <c r="J55" s="4" t="s">
        <v>4024</v>
      </c>
    </row>
    <row r="56" spans="1:10" ht="15" customHeight="1" x14ac:dyDescent="0.35">
      <c r="A56" s="2" t="s">
        <v>116</v>
      </c>
      <c r="B56" s="2" t="s">
        <v>117</v>
      </c>
      <c r="C56" s="3">
        <v>7</v>
      </c>
      <c r="D56" s="2" t="s">
        <v>118</v>
      </c>
      <c r="E56" s="2" t="s">
        <v>4025</v>
      </c>
      <c r="F56" s="2"/>
      <c r="G56" s="2" t="s">
        <v>3010</v>
      </c>
      <c r="H56" s="2"/>
      <c r="I56" s="2"/>
      <c r="J56" s="4" t="s">
        <v>4015</v>
      </c>
    </row>
    <row r="57" spans="1:10" ht="15" customHeight="1" x14ac:dyDescent="0.35">
      <c r="A57" s="2" t="s">
        <v>128</v>
      </c>
      <c r="B57" s="2" t="s">
        <v>129</v>
      </c>
      <c r="C57" s="3">
        <v>8</v>
      </c>
      <c r="D57" s="2" t="s">
        <v>130</v>
      </c>
      <c r="E57" s="2" t="s">
        <v>609</v>
      </c>
      <c r="F57" s="2" t="s">
        <v>4026</v>
      </c>
      <c r="G57" s="2" t="s">
        <v>4027</v>
      </c>
      <c r="H57" s="2"/>
      <c r="I57" s="2"/>
      <c r="J57" s="4" t="s">
        <v>1354</v>
      </c>
    </row>
    <row r="58" spans="1:10" ht="15" customHeight="1" x14ac:dyDescent="0.35">
      <c r="A58" s="2" t="s">
        <v>128</v>
      </c>
      <c r="B58" s="2" t="s">
        <v>129</v>
      </c>
      <c r="C58" s="3">
        <v>8</v>
      </c>
      <c r="D58" s="2" t="s">
        <v>130</v>
      </c>
      <c r="E58" s="2" t="s">
        <v>3973</v>
      </c>
      <c r="F58" s="2"/>
      <c r="G58" s="2" t="s">
        <v>4028</v>
      </c>
      <c r="H58" s="2"/>
      <c r="I58" s="2"/>
      <c r="J58" s="4" t="s">
        <v>1149</v>
      </c>
    </row>
    <row r="59" spans="1:10" ht="15" customHeight="1" x14ac:dyDescent="0.35">
      <c r="A59" s="2" t="s">
        <v>128</v>
      </c>
      <c r="B59" s="2" t="s">
        <v>129</v>
      </c>
      <c r="C59" s="3">
        <v>8</v>
      </c>
      <c r="D59" s="2" t="s">
        <v>130</v>
      </c>
      <c r="E59" s="2" t="s">
        <v>3965</v>
      </c>
      <c r="F59" s="2"/>
      <c r="G59" s="2" t="s">
        <v>4027</v>
      </c>
      <c r="H59" s="2"/>
      <c r="I59" s="2"/>
      <c r="J59" s="4" t="s">
        <v>4029</v>
      </c>
    </row>
    <row r="60" spans="1:10" ht="15" customHeight="1" x14ac:dyDescent="0.35">
      <c r="A60" s="2" t="s">
        <v>128</v>
      </c>
      <c r="B60" s="2" t="s">
        <v>129</v>
      </c>
      <c r="C60" s="3">
        <v>8</v>
      </c>
      <c r="D60" s="2" t="s">
        <v>130</v>
      </c>
      <c r="E60" s="2" t="s">
        <v>4030</v>
      </c>
      <c r="F60" s="2"/>
      <c r="G60" s="2" t="s">
        <v>3993</v>
      </c>
      <c r="H60" s="2"/>
      <c r="I60" s="2"/>
      <c r="J60" s="4" t="s">
        <v>1148</v>
      </c>
    </row>
    <row r="61" spans="1:10" ht="15" customHeight="1" x14ac:dyDescent="0.35">
      <c r="A61" s="2" t="s">
        <v>128</v>
      </c>
      <c r="B61" s="2" t="s">
        <v>129</v>
      </c>
      <c r="C61" s="3">
        <v>8</v>
      </c>
      <c r="D61" s="2" t="s">
        <v>130</v>
      </c>
      <c r="E61" s="2" t="s">
        <v>4031</v>
      </c>
      <c r="F61" s="2"/>
      <c r="G61" s="2" t="s">
        <v>1109</v>
      </c>
      <c r="H61" s="2"/>
      <c r="I61" s="2"/>
      <c r="J61" s="4" t="s">
        <v>1148</v>
      </c>
    </row>
    <row r="62" spans="1:10" ht="15" customHeight="1" x14ac:dyDescent="0.35">
      <c r="A62" s="2" t="s">
        <v>128</v>
      </c>
      <c r="B62" s="2" t="s">
        <v>129</v>
      </c>
      <c r="C62" s="3">
        <v>8</v>
      </c>
      <c r="D62" s="2" t="s">
        <v>130</v>
      </c>
      <c r="E62" s="2" t="s">
        <v>609</v>
      </c>
      <c r="F62" s="2"/>
      <c r="G62" s="2" t="s">
        <v>2794</v>
      </c>
      <c r="H62" s="2"/>
      <c r="I62" s="2"/>
      <c r="J62" s="4" t="s">
        <v>1148</v>
      </c>
    </row>
    <row r="63" spans="1:10" ht="15" customHeight="1" x14ac:dyDescent="0.35">
      <c r="A63" s="2" t="s">
        <v>128</v>
      </c>
      <c r="B63" s="2" t="s">
        <v>129</v>
      </c>
      <c r="C63" s="3">
        <v>8</v>
      </c>
      <c r="D63" s="2" t="s">
        <v>130</v>
      </c>
      <c r="E63" s="2" t="s">
        <v>609</v>
      </c>
      <c r="F63" s="2" t="s">
        <v>4032</v>
      </c>
      <c r="G63" s="2" t="s">
        <v>672</v>
      </c>
      <c r="H63" s="2"/>
      <c r="I63" s="2"/>
      <c r="J63" s="4" t="s">
        <v>1148</v>
      </c>
    </row>
    <row r="64" spans="1:10" ht="15" customHeight="1" x14ac:dyDescent="0.35">
      <c r="A64" s="2" t="s">
        <v>142</v>
      </c>
      <c r="B64" s="2" t="s">
        <v>143</v>
      </c>
      <c r="C64" s="3">
        <v>9</v>
      </c>
      <c r="D64" s="2" t="s">
        <v>144</v>
      </c>
      <c r="E64" s="2" t="s">
        <v>652</v>
      </c>
      <c r="F64" s="2"/>
      <c r="G64" s="2" t="s">
        <v>3993</v>
      </c>
      <c r="H64" s="2"/>
      <c r="I64" s="2"/>
      <c r="J64" s="4" t="s">
        <v>152</v>
      </c>
    </row>
    <row r="65" spans="1:10" ht="15" customHeight="1" x14ac:dyDescent="0.35">
      <c r="A65" s="2" t="s">
        <v>142</v>
      </c>
      <c r="B65" s="2" t="s">
        <v>143</v>
      </c>
      <c r="C65" s="3">
        <v>9</v>
      </c>
      <c r="D65" s="2" t="s">
        <v>144</v>
      </c>
      <c r="E65" s="2" t="s">
        <v>3981</v>
      </c>
      <c r="F65" s="2"/>
      <c r="G65" s="2" t="s">
        <v>2794</v>
      </c>
      <c r="H65" s="2"/>
      <c r="I65" s="2"/>
      <c r="J65" s="4" t="s">
        <v>152</v>
      </c>
    </row>
    <row r="66" spans="1:10" ht="15" customHeight="1" x14ac:dyDescent="0.35">
      <c r="A66" s="2" t="s">
        <v>142</v>
      </c>
      <c r="B66" s="2" t="s">
        <v>143</v>
      </c>
      <c r="C66" s="3">
        <v>9</v>
      </c>
      <c r="D66" s="2" t="s">
        <v>144</v>
      </c>
      <c r="E66" s="2" t="s">
        <v>640</v>
      </c>
      <c r="F66" s="2"/>
      <c r="G66" s="2" t="s">
        <v>3141</v>
      </c>
      <c r="H66" s="2"/>
      <c r="I66" s="2"/>
      <c r="J66" s="4" t="s">
        <v>3987</v>
      </c>
    </row>
    <row r="67" spans="1:10" ht="15" customHeight="1" x14ac:dyDescent="0.35">
      <c r="A67" s="2" t="s">
        <v>142</v>
      </c>
      <c r="B67" s="2" t="s">
        <v>143</v>
      </c>
      <c r="C67" s="3">
        <v>9</v>
      </c>
      <c r="D67" s="2" t="s">
        <v>144</v>
      </c>
      <c r="E67" s="2" t="s">
        <v>3985</v>
      </c>
      <c r="F67" s="2"/>
      <c r="G67" s="2" t="s">
        <v>3141</v>
      </c>
      <c r="H67" s="2"/>
      <c r="I67" s="2"/>
      <c r="J67" s="4" t="s">
        <v>3986</v>
      </c>
    </row>
    <row r="68" spans="1:10" ht="15" customHeight="1" x14ac:dyDescent="0.35">
      <c r="A68" s="2" t="s">
        <v>142</v>
      </c>
      <c r="B68" s="2" t="s">
        <v>143</v>
      </c>
      <c r="C68" s="3">
        <v>9</v>
      </c>
      <c r="D68" s="2" t="s">
        <v>144</v>
      </c>
      <c r="E68" s="2" t="s">
        <v>652</v>
      </c>
      <c r="F68" s="2"/>
      <c r="G68" s="2" t="s">
        <v>4033</v>
      </c>
      <c r="H68" s="2"/>
      <c r="I68" s="2"/>
      <c r="J68" s="4" t="s">
        <v>152</v>
      </c>
    </row>
    <row r="69" spans="1:10" ht="15" customHeight="1" x14ac:dyDescent="0.35">
      <c r="A69" s="2" t="s">
        <v>142</v>
      </c>
      <c r="B69" s="2" t="s">
        <v>143</v>
      </c>
      <c r="C69" s="3">
        <v>9</v>
      </c>
      <c r="D69" s="2" t="s">
        <v>144</v>
      </c>
      <c r="E69" s="2" t="s">
        <v>652</v>
      </c>
      <c r="F69" s="2"/>
      <c r="G69" s="2" t="s">
        <v>1109</v>
      </c>
      <c r="H69" s="2"/>
      <c r="I69" s="2"/>
      <c r="J69" s="4" t="s">
        <v>152</v>
      </c>
    </row>
    <row r="70" spans="1:10" ht="15" customHeight="1" x14ac:dyDescent="0.35">
      <c r="A70" s="2" t="s">
        <v>142</v>
      </c>
      <c r="B70" s="2" t="s">
        <v>143</v>
      </c>
      <c r="C70" s="3">
        <v>9</v>
      </c>
      <c r="D70" s="2" t="s">
        <v>144</v>
      </c>
      <c r="E70" s="2" t="s">
        <v>652</v>
      </c>
      <c r="F70" s="2"/>
      <c r="G70" s="2" t="s">
        <v>1098</v>
      </c>
      <c r="H70" s="2"/>
      <c r="I70" s="2"/>
      <c r="J70" s="4" t="s">
        <v>152</v>
      </c>
    </row>
    <row r="71" spans="1:10" ht="15" customHeight="1" x14ac:dyDescent="0.35">
      <c r="A71" s="2" t="s">
        <v>142</v>
      </c>
      <c r="B71" s="2" t="s">
        <v>143</v>
      </c>
      <c r="C71" s="3">
        <v>9</v>
      </c>
      <c r="D71" s="2" t="s">
        <v>144</v>
      </c>
      <c r="E71" s="2" t="s">
        <v>3965</v>
      </c>
      <c r="F71" s="2"/>
      <c r="G71" s="2" t="s">
        <v>4034</v>
      </c>
      <c r="H71" s="2"/>
      <c r="I71" s="2"/>
      <c r="J71" s="4" t="s">
        <v>152</v>
      </c>
    </row>
    <row r="72" spans="1:10" ht="15" customHeight="1" x14ac:dyDescent="0.35">
      <c r="A72" s="2" t="s">
        <v>142</v>
      </c>
      <c r="B72" s="2" t="s">
        <v>143</v>
      </c>
      <c r="C72" s="3">
        <v>9</v>
      </c>
      <c r="D72" s="2" t="s">
        <v>144</v>
      </c>
      <c r="E72" s="2" t="s">
        <v>4035</v>
      </c>
      <c r="F72" s="2"/>
      <c r="G72" s="2" t="s">
        <v>3141</v>
      </c>
      <c r="H72" s="2">
        <v>2020</v>
      </c>
      <c r="I72" s="2">
        <v>2022</v>
      </c>
      <c r="J72" s="4" t="s">
        <v>3990</v>
      </c>
    </row>
    <row r="73" spans="1:10" ht="15" customHeight="1" x14ac:dyDescent="0.35">
      <c r="A73" s="2" t="s">
        <v>153</v>
      </c>
      <c r="B73" s="2" t="s">
        <v>154</v>
      </c>
      <c r="C73" s="3">
        <v>10</v>
      </c>
      <c r="D73" s="2" t="s">
        <v>155</v>
      </c>
      <c r="E73" s="2" t="s">
        <v>652</v>
      </c>
      <c r="F73" s="2" t="s">
        <v>4036</v>
      </c>
      <c r="G73" s="2" t="s">
        <v>2754</v>
      </c>
      <c r="H73" s="2" t="s">
        <v>1490</v>
      </c>
      <c r="I73" s="2" t="s">
        <v>4037</v>
      </c>
      <c r="J73" s="4" t="s">
        <v>4015</v>
      </c>
    </row>
    <row r="74" spans="1:10" ht="15" customHeight="1" x14ac:dyDescent="0.35">
      <c r="A74" s="2" t="s">
        <v>153</v>
      </c>
      <c r="B74" s="2" t="s">
        <v>154</v>
      </c>
      <c r="C74" s="3">
        <v>10</v>
      </c>
      <c r="D74" s="2" t="s">
        <v>155</v>
      </c>
      <c r="E74" s="2" t="s">
        <v>3965</v>
      </c>
      <c r="F74" s="2"/>
      <c r="G74" s="2" t="s">
        <v>2754</v>
      </c>
      <c r="H74" s="2" t="s">
        <v>3845</v>
      </c>
      <c r="I74" s="2"/>
      <c r="J74" s="4" t="s">
        <v>4038</v>
      </c>
    </row>
    <row r="75" spans="1:10" ht="15" customHeight="1" x14ac:dyDescent="0.35">
      <c r="A75" s="2" t="s">
        <v>163</v>
      </c>
      <c r="B75" s="2" t="s">
        <v>164</v>
      </c>
      <c r="C75" s="3">
        <v>11</v>
      </c>
      <c r="D75" s="2" t="s">
        <v>165</v>
      </c>
      <c r="E75" s="2" t="s">
        <v>640</v>
      </c>
      <c r="F75" s="2" t="s">
        <v>4039</v>
      </c>
      <c r="G75" s="2" t="s">
        <v>2754</v>
      </c>
      <c r="H75" s="2">
        <v>2024</v>
      </c>
      <c r="I75" s="2">
        <v>2026</v>
      </c>
      <c r="J75" s="4" t="s">
        <v>4015</v>
      </c>
    </row>
    <row r="76" spans="1:10" ht="15" customHeight="1" x14ac:dyDescent="0.35">
      <c r="A76" s="2" t="s">
        <v>163</v>
      </c>
      <c r="B76" s="2" t="s">
        <v>164</v>
      </c>
      <c r="C76" s="3">
        <v>11</v>
      </c>
      <c r="D76" s="2" t="s">
        <v>165</v>
      </c>
      <c r="E76" s="2" t="s">
        <v>3985</v>
      </c>
      <c r="F76" s="2"/>
      <c r="G76" s="2" t="s">
        <v>4040</v>
      </c>
      <c r="H76" s="2" t="s">
        <v>799</v>
      </c>
      <c r="I76" s="2"/>
      <c r="J76" s="4" t="s">
        <v>4041</v>
      </c>
    </row>
    <row r="77" spans="1:10" ht="15" customHeight="1" x14ac:dyDescent="0.35">
      <c r="A77" s="2" t="s">
        <v>163</v>
      </c>
      <c r="B77" s="2" t="s">
        <v>164</v>
      </c>
      <c r="C77" s="3">
        <v>11</v>
      </c>
      <c r="D77" s="2" t="s">
        <v>165</v>
      </c>
      <c r="E77" s="2" t="s">
        <v>3965</v>
      </c>
      <c r="F77" s="2"/>
      <c r="G77" s="2" t="s">
        <v>4042</v>
      </c>
      <c r="H77" s="2" t="s">
        <v>1421</v>
      </c>
      <c r="I77" s="2"/>
      <c r="J77" s="4" t="s">
        <v>4041</v>
      </c>
    </row>
    <row r="78" spans="1:10" ht="15" customHeight="1" x14ac:dyDescent="0.35">
      <c r="A78" s="2" t="s">
        <v>163</v>
      </c>
      <c r="B78" s="2" t="s">
        <v>164</v>
      </c>
      <c r="C78" s="3">
        <v>11</v>
      </c>
      <c r="D78" s="2" t="s">
        <v>165</v>
      </c>
      <c r="E78" s="2" t="s">
        <v>3965</v>
      </c>
      <c r="F78" s="2"/>
      <c r="G78" s="2" t="s">
        <v>1721</v>
      </c>
      <c r="H78" s="2" t="s">
        <v>2726</v>
      </c>
      <c r="I78" s="2"/>
      <c r="J78" s="4" t="s">
        <v>4041</v>
      </c>
    </row>
    <row r="79" spans="1:10" ht="15" customHeight="1" x14ac:dyDescent="0.35">
      <c r="A79" s="2" t="s">
        <v>163</v>
      </c>
      <c r="B79" s="2" t="s">
        <v>164</v>
      </c>
      <c r="C79" s="3">
        <v>11</v>
      </c>
      <c r="D79" s="2" t="s">
        <v>165</v>
      </c>
      <c r="E79" s="2" t="s">
        <v>652</v>
      </c>
      <c r="F79" s="2"/>
      <c r="G79" s="2" t="s">
        <v>4043</v>
      </c>
      <c r="H79" s="2"/>
      <c r="I79" s="2"/>
      <c r="J79" s="4" t="s">
        <v>176</v>
      </c>
    </row>
    <row r="80" spans="1:10" ht="15" customHeight="1" x14ac:dyDescent="0.35">
      <c r="A80" s="2" t="s">
        <v>163</v>
      </c>
      <c r="B80" s="2" t="s">
        <v>164</v>
      </c>
      <c r="C80" s="3">
        <v>11</v>
      </c>
      <c r="D80" s="2" t="s">
        <v>165</v>
      </c>
      <c r="E80" s="2" t="s">
        <v>4044</v>
      </c>
      <c r="F80" s="2" t="s">
        <v>4045</v>
      </c>
      <c r="G80" s="2" t="s">
        <v>2754</v>
      </c>
      <c r="H80" s="2"/>
      <c r="I80" s="2"/>
      <c r="J80" s="4" t="s">
        <v>4046</v>
      </c>
    </row>
    <row r="81" spans="1:10" ht="15" customHeight="1" x14ac:dyDescent="0.35">
      <c r="A81" s="2" t="s">
        <v>163</v>
      </c>
      <c r="B81" s="2" t="s">
        <v>164</v>
      </c>
      <c r="C81" s="3">
        <v>11</v>
      </c>
      <c r="D81" s="2" t="s">
        <v>165</v>
      </c>
      <c r="E81" s="2" t="s">
        <v>4047</v>
      </c>
      <c r="F81" s="2" t="s">
        <v>4045</v>
      </c>
      <c r="G81" s="2" t="s">
        <v>2754</v>
      </c>
      <c r="H81" s="2"/>
      <c r="I81" s="2"/>
      <c r="J81" s="4" t="s">
        <v>4046</v>
      </c>
    </row>
    <row r="82" spans="1:10" ht="15" customHeight="1" x14ac:dyDescent="0.35">
      <c r="A82" s="2" t="s">
        <v>163</v>
      </c>
      <c r="B82" s="2" t="s">
        <v>164</v>
      </c>
      <c r="C82" s="3">
        <v>11</v>
      </c>
      <c r="D82" s="2" t="s">
        <v>165</v>
      </c>
      <c r="E82" s="2" t="s">
        <v>609</v>
      </c>
      <c r="F82" s="2" t="s">
        <v>4048</v>
      </c>
      <c r="G82" s="2" t="s">
        <v>4049</v>
      </c>
      <c r="H82" s="2"/>
      <c r="I82" s="2"/>
      <c r="J82" s="4" t="s">
        <v>176</v>
      </c>
    </row>
    <row r="83" spans="1:10" ht="15" customHeight="1" x14ac:dyDescent="0.35">
      <c r="A83" s="2" t="s">
        <v>163</v>
      </c>
      <c r="B83" s="2" t="s">
        <v>164</v>
      </c>
      <c r="C83" s="3">
        <v>11</v>
      </c>
      <c r="D83" s="2" t="s">
        <v>165</v>
      </c>
      <c r="E83" s="2" t="s">
        <v>4050</v>
      </c>
      <c r="F83" s="2"/>
      <c r="G83" s="2" t="s">
        <v>4051</v>
      </c>
      <c r="H83" s="2"/>
      <c r="I83" s="2"/>
      <c r="J83" s="4" t="s">
        <v>176</v>
      </c>
    </row>
    <row r="84" spans="1:10" ht="15" customHeight="1" x14ac:dyDescent="0.35">
      <c r="A84" s="2" t="s">
        <v>163</v>
      </c>
      <c r="B84" s="2" t="s">
        <v>164</v>
      </c>
      <c r="C84" s="3">
        <v>11</v>
      </c>
      <c r="D84" s="2" t="s">
        <v>165</v>
      </c>
      <c r="E84" s="2" t="s">
        <v>4052</v>
      </c>
      <c r="F84" s="2" t="s">
        <v>4053</v>
      </c>
      <c r="G84" s="2" t="s">
        <v>2754</v>
      </c>
      <c r="H84" s="2" t="s">
        <v>2308</v>
      </c>
      <c r="I84" s="2" t="s">
        <v>3963</v>
      </c>
      <c r="J84" s="4" t="s">
        <v>4041</v>
      </c>
    </row>
    <row r="85" spans="1:10" ht="15" customHeight="1" x14ac:dyDescent="0.35">
      <c r="A85" s="2" t="s">
        <v>163</v>
      </c>
      <c r="B85" s="2" t="s">
        <v>164</v>
      </c>
      <c r="C85" s="3">
        <v>11</v>
      </c>
      <c r="D85" s="2" t="s">
        <v>165</v>
      </c>
      <c r="E85" s="2" t="s">
        <v>609</v>
      </c>
      <c r="F85" s="2" t="s">
        <v>4054</v>
      </c>
      <c r="G85" s="2" t="s">
        <v>1098</v>
      </c>
      <c r="H85" s="2" t="s">
        <v>4055</v>
      </c>
      <c r="I85" s="2" t="s">
        <v>2387</v>
      </c>
      <c r="J85" s="4" t="s">
        <v>4041</v>
      </c>
    </row>
    <row r="86" spans="1:10" ht="15" customHeight="1" x14ac:dyDescent="0.35">
      <c r="A86" s="2" t="s">
        <v>177</v>
      </c>
      <c r="B86" s="2" t="s">
        <v>178</v>
      </c>
      <c r="C86" s="3">
        <v>12</v>
      </c>
      <c r="D86" s="2" t="s">
        <v>179</v>
      </c>
      <c r="E86" s="2" t="s">
        <v>652</v>
      </c>
      <c r="F86" s="2"/>
      <c r="G86" s="2" t="s">
        <v>3995</v>
      </c>
      <c r="H86" s="2"/>
      <c r="I86" s="2"/>
      <c r="J86" s="4" t="s">
        <v>3996</v>
      </c>
    </row>
    <row r="87" spans="1:10" ht="15" customHeight="1" x14ac:dyDescent="0.35">
      <c r="A87" s="2" t="s">
        <v>177</v>
      </c>
      <c r="B87" s="2" t="s">
        <v>178</v>
      </c>
      <c r="C87" s="3">
        <v>12</v>
      </c>
      <c r="D87" s="2" t="s">
        <v>179</v>
      </c>
      <c r="E87" s="2" t="s">
        <v>4056</v>
      </c>
      <c r="F87" s="2"/>
      <c r="G87" s="2" t="s">
        <v>3597</v>
      </c>
      <c r="H87" s="2"/>
      <c r="I87" s="2"/>
      <c r="J87" s="4" t="s">
        <v>4057</v>
      </c>
    </row>
    <row r="88" spans="1:10" ht="15" customHeight="1" x14ac:dyDescent="0.35">
      <c r="A88" s="2" t="s">
        <v>177</v>
      </c>
      <c r="B88" s="2" t="s">
        <v>178</v>
      </c>
      <c r="C88" s="3">
        <v>12</v>
      </c>
      <c r="D88" s="2" t="s">
        <v>179</v>
      </c>
      <c r="E88" s="2" t="s">
        <v>652</v>
      </c>
      <c r="F88" s="2"/>
      <c r="G88" s="2" t="s">
        <v>4058</v>
      </c>
      <c r="H88" s="2"/>
      <c r="I88" s="2"/>
      <c r="J88" s="4" t="s">
        <v>728</v>
      </c>
    </row>
    <row r="89" spans="1:10" ht="15" customHeight="1" x14ac:dyDescent="0.35">
      <c r="A89" s="2" t="s">
        <v>177</v>
      </c>
      <c r="B89" s="2" t="s">
        <v>178</v>
      </c>
      <c r="C89" s="3">
        <v>12</v>
      </c>
      <c r="D89" s="2" t="s">
        <v>179</v>
      </c>
      <c r="E89" s="2" t="s">
        <v>652</v>
      </c>
      <c r="F89" s="2"/>
      <c r="G89" s="2" t="s">
        <v>3993</v>
      </c>
      <c r="H89" s="2"/>
      <c r="I89" s="2"/>
      <c r="J89" s="4" t="s">
        <v>1167</v>
      </c>
    </row>
    <row r="90" spans="1:10" ht="15" customHeight="1" x14ac:dyDescent="0.35">
      <c r="A90" s="2" t="s">
        <v>177</v>
      </c>
      <c r="B90" s="2" t="s">
        <v>178</v>
      </c>
      <c r="C90" s="3">
        <v>12</v>
      </c>
      <c r="D90" s="2" t="s">
        <v>179</v>
      </c>
      <c r="E90" s="2" t="s">
        <v>652</v>
      </c>
      <c r="F90" s="2"/>
      <c r="G90" s="2" t="s">
        <v>1098</v>
      </c>
      <c r="H90" s="2"/>
      <c r="I90" s="2"/>
      <c r="J90" s="4" t="s">
        <v>1167</v>
      </c>
    </row>
    <row r="91" spans="1:10" ht="15" customHeight="1" x14ac:dyDescent="0.35">
      <c r="A91" s="2" t="s">
        <v>177</v>
      </c>
      <c r="B91" s="2" t="s">
        <v>178</v>
      </c>
      <c r="C91" s="3">
        <v>12</v>
      </c>
      <c r="D91" s="2" t="s">
        <v>179</v>
      </c>
      <c r="E91" s="2" t="s">
        <v>652</v>
      </c>
      <c r="F91" s="2"/>
      <c r="G91" s="2" t="s">
        <v>2754</v>
      </c>
      <c r="H91" s="2"/>
      <c r="I91" s="2"/>
      <c r="J91" s="4" t="s">
        <v>728</v>
      </c>
    </row>
    <row r="92" spans="1:10" ht="15" customHeight="1" x14ac:dyDescent="0.35">
      <c r="A92" s="2" t="s">
        <v>177</v>
      </c>
      <c r="B92" s="2" t="s">
        <v>178</v>
      </c>
      <c r="C92" s="3">
        <v>12</v>
      </c>
      <c r="D92" s="2" t="s">
        <v>179</v>
      </c>
      <c r="E92" s="2" t="s">
        <v>652</v>
      </c>
      <c r="F92" s="2"/>
      <c r="G92" s="2" t="s">
        <v>3999</v>
      </c>
      <c r="H92" s="2"/>
      <c r="I92" s="2"/>
      <c r="J92" s="4" t="s">
        <v>1167</v>
      </c>
    </row>
    <row r="93" spans="1:10" ht="15" customHeight="1" x14ac:dyDescent="0.35">
      <c r="A93" s="2" t="s">
        <v>177</v>
      </c>
      <c r="B93" s="2" t="s">
        <v>178</v>
      </c>
      <c r="C93" s="3">
        <v>12</v>
      </c>
      <c r="D93" s="2" t="s">
        <v>179</v>
      </c>
      <c r="E93" s="2" t="s">
        <v>652</v>
      </c>
      <c r="F93" s="2"/>
      <c r="G93" s="2" t="s">
        <v>3974</v>
      </c>
      <c r="H93" s="2"/>
      <c r="I93" s="2"/>
      <c r="J93" s="4" t="s">
        <v>1167</v>
      </c>
    </row>
    <row r="94" spans="1:10" ht="15" customHeight="1" x14ac:dyDescent="0.35">
      <c r="A94" s="2" t="s">
        <v>191</v>
      </c>
      <c r="B94" s="2" t="s">
        <v>192</v>
      </c>
      <c r="C94" s="3">
        <v>13</v>
      </c>
      <c r="D94" s="2" t="s">
        <v>193</v>
      </c>
      <c r="E94" s="2" t="s">
        <v>609</v>
      </c>
      <c r="F94" s="2"/>
      <c r="G94" s="2" t="s">
        <v>1721</v>
      </c>
      <c r="H94" s="2" t="s">
        <v>1858</v>
      </c>
      <c r="I94" s="2"/>
      <c r="J94" s="4" t="s">
        <v>4059</v>
      </c>
    </row>
    <row r="95" spans="1:10" ht="15" customHeight="1" x14ac:dyDescent="0.35">
      <c r="A95" s="2" t="s">
        <v>191</v>
      </c>
      <c r="B95" s="2" t="s">
        <v>192</v>
      </c>
      <c r="C95" s="3">
        <v>13</v>
      </c>
      <c r="D95" s="2" t="s">
        <v>193</v>
      </c>
      <c r="E95" s="2" t="s">
        <v>652</v>
      </c>
      <c r="F95" s="2" t="s">
        <v>4026</v>
      </c>
      <c r="G95" s="2" t="s">
        <v>4027</v>
      </c>
      <c r="H95" s="2" t="s">
        <v>4060</v>
      </c>
      <c r="I95" s="2"/>
      <c r="J95" s="4" t="s">
        <v>1354</v>
      </c>
    </row>
    <row r="96" spans="1:10" ht="15" customHeight="1" x14ac:dyDescent="0.35">
      <c r="A96" s="2" t="s">
        <v>207</v>
      </c>
      <c r="B96" s="2" t="s">
        <v>208</v>
      </c>
      <c r="C96" s="3">
        <v>14</v>
      </c>
      <c r="D96" s="2" t="s">
        <v>209</v>
      </c>
      <c r="E96" s="2" t="s">
        <v>4003</v>
      </c>
      <c r="F96" s="2" t="s">
        <v>4061</v>
      </c>
      <c r="G96" s="2" t="s">
        <v>2754</v>
      </c>
      <c r="H96" s="2" t="s">
        <v>815</v>
      </c>
      <c r="I96" s="2"/>
      <c r="J96" s="4" t="s">
        <v>748</v>
      </c>
    </row>
    <row r="97" spans="1:10" ht="15" customHeight="1" x14ac:dyDescent="0.35">
      <c r="A97" s="2" t="s">
        <v>207</v>
      </c>
      <c r="B97" s="2" t="s">
        <v>208</v>
      </c>
      <c r="C97" s="3">
        <v>14</v>
      </c>
      <c r="D97" s="2" t="s">
        <v>209</v>
      </c>
      <c r="E97" s="2" t="s">
        <v>652</v>
      </c>
      <c r="F97" s="2" t="s">
        <v>3994</v>
      </c>
      <c r="G97" s="2" t="s">
        <v>4062</v>
      </c>
      <c r="H97" s="2"/>
      <c r="I97" s="2"/>
      <c r="J97" s="4" t="s">
        <v>4063</v>
      </c>
    </row>
    <row r="98" spans="1:10" ht="15" customHeight="1" x14ac:dyDescent="0.35">
      <c r="A98" s="2" t="s">
        <v>207</v>
      </c>
      <c r="B98" s="2" t="s">
        <v>208</v>
      </c>
      <c r="C98" s="3">
        <v>14</v>
      </c>
      <c r="D98" s="2" t="s">
        <v>209</v>
      </c>
      <c r="E98" s="2" t="s">
        <v>4013</v>
      </c>
      <c r="F98" s="2"/>
      <c r="G98" s="2" t="s">
        <v>1098</v>
      </c>
      <c r="H98" s="2"/>
      <c r="I98" s="2"/>
      <c r="J98" s="4" t="s">
        <v>749</v>
      </c>
    </row>
    <row r="99" spans="1:10" ht="15" customHeight="1" x14ac:dyDescent="0.35">
      <c r="A99" s="2" t="s">
        <v>207</v>
      </c>
      <c r="B99" s="2" t="s">
        <v>208</v>
      </c>
      <c r="C99" s="3">
        <v>14</v>
      </c>
      <c r="D99" s="2" t="s">
        <v>209</v>
      </c>
      <c r="E99" s="2" t="s">
        <v>652</v>
      </c>
      <c r="F99" s="2"/>
      <c r="G99" s="2" t="s">
        <v>3995</v>
      </c>
      <c r="H99" s="2"/>
      <c r="I99" s="2"/>
      <c r="J99" s="4" t="s">
        <v>748</v>
      </c>
    </row>
    <row r="100" spans="1:10" ht="15" customHeight="1" x14ac:dyDescent="0.35">
      <c r="A100" s="2" t="s">
        <v>207</v>
      </c>
      <c r="B100" s="2" t="s">
        <v>208</v>
      </c>
      <c r="C100" s="3">
        <v>14</v>
      </c>
      <c r="D100" s="2" t="s">
        <v>209</v>
      </c>
      <c r="E100" s="2" t="s">
        <v>652</v>
      </c>
      <c r="F100" s="2"/>
      <c r="G100" s="2" t="s">
        <v>3228</v>
      </c>
      <c r="H100" s="2"/>
      <c r="I100" s="2"/>
      <c r="J100" s="4" t="s">
        <v>748</v>
      </c>
    </row>
    <row r="101" spans="1:10" ht="15" customHeight="1" x14ac:dyDescent="0.35">
      <c r="A101" s="2" t="s">
        <v>207</v>
      </c>
      <c r="B101" s="2" t="s">
        <v>208</v>
      </c>
      <c r="C101" s="3">
        <v>14</v>
      </c>
      <c r="D101" s="2" t="s">
        <v>209</v>
      </c>
      <c r="E101" s="2" t="s">
        <v>652</v>
      </c>
      <c r="F101" s="2" t="s">
        <v>4064</v>
      </c>
      <c r="G101" s="2" t="s">
        <v>1721</v>
      </c>
      <c r="H101" s="2" t="s">
        <v>4065</v>
      </c>
      <c r="I101" s="2" t="s">
        <v>4066</v>
      </c>
      <c r="J101" s="4" t="s">
        <v>748</v>
      </c>
    </row>
    <row r="102" spans="1:10" ht="15" customHeight="1" x14ac:dyDescent="0.35">
      <c r="A102" s="2" t="s">
        <v>207</v>
      </c>
      <c r="B102" s="2" t="s">
        <v>208</v>
      </c>
      <c r="C102" s="3">
        <v>14</v>
      </c>
      <c r="D102" s="2" t="s">
        <v>209</v>
      </c>
      <c r="E102" s="2" t="s">
        <v>4067</v>
      </c>
      <c r="F102" s="2"/>
      <c r="G102" s="2" t="s">
        <v>2754</v>
      </c>
      <c r="H102" s="2" t="s">
        <v>2400</v>
      </c>
      <c r="I102" s="2" t="s">
        <v>2308</v>
      </c>
      <c r="J102" s="4" t="s">
        <v>4068</v>
      </c>
    </row>
    <row r="103" spans="1:10" ht="15" customHeight="1" x14ac:dyDescent="0.35">
      <c r="A103" s="2" t="s">
        <v>207</v>
      </c>
      <c r="B103" s="2" t="s">
        <v>208</v>
      </c>
      <c r="C103" s="3">
        <v>14</v>
      </c>
      <c r="D103" s="2" t="s">
        <v>209</v>
      </c>
      <c r="E103" s="2" t="s">
        <v>3984</v>
      </c>
      <c r="F103" s="2" t="s">
        <v>4069</v>
      </c>
      <c r="G103" s="2" t="s">
        <v>2754</v>
      </c>
      <c r="H103" s="2" t="s">
        <v>2504</v>
      </c>
      <c r="I103" s="2" t="s">
        <v>2400</v>
      </c>
      <c r="J103" s="4" t="s">
        <v>748</v>
      </c>
    </row>
    <row r="104" spans="1:10" ht="15" customHeight="1" x14ac:dyDescent="0.35">
      <c r="A104" s="2" t="s">
        <v>207</v>
      </c>
      <c r="B104" s="2" t="s">
        <v>208</v>
      </c>
      <c r="C104" s="3">
        <v>14</v>
      </c>
      <c r="D104" s="2" t="s">
        <v>209</v>
      </c>
      <c r="E104" s="2" t="s">
        <v>4070</v>
      </c>
      <c r="F104" s="2"/>
      <c r="G104" s="2" t="s">
        <v>4051</v>
      </c>
      <c r="H104" s="2" t="s">
        <v>2928</v>
      </c>
      <c r="I104" s="2" t="s">
        <v>1072</v>
      </c>
      <c r="J104" s="4" t="s">
        <v>746</v>
      </c>
    </row>
    <row r="105" spans="1:10" ht="15" customHeight="1" x14ac:dyDescent="0.35">
      <c r="A105" s="2" t="s">
        <v>218</v>
      </c>
      <c r="B105" s="2" t="s">
        <v>219</v>
      </c>
      <c r="C105" s="3">
        <v>15</v>
      </c>
      <c r="D105" s="2" t="s">
        <v>220</v>
      </c>
      <c r="E105" s="2" t="s">
        <v>4071</v>
      </c>
      <c r="F105" s="2"/>
      <c r="G105" s="2" t="s">
        <v>4072</v>
      </c>
      <c r="H105" s="2"/>
      <c r="I105" s="2"/>
      <c r="J105" s="4" t="s">
        <v>1187</v>
      </c>
    </row>
    <row r="106" spans="1:10" ht="15" customHeight="1" x14ac:dyDescent="0.35">
      <c r="A106" s="2" t="s">
        <v>218</v>
      </c>
      <c r="B106" s="2" t="s">
        <v>219</v>
      </c>
      <c r="C106" s="3">
        <v>15</v>
      </c>
      <c r="D106" s="2" t="s">
        <v>220</v>
      </c>
      <c r="E106" s="2" t="s">
        <v>4073</v>
      </c>
      <c r="F106" s="2"/>
      <c r="G106" s="2" t="s">
        <v>1584</v>
      </c>
      <c r="H106" s="2"/>
      <c r="I106" s="2"/>
      <c r="J106" s="4" t="s">
        <v>4074</v>
      </c>
    </row>
    <row r="107" spans="1:10" ht="15" customHeight="1" x14ac:dyDescent="0.35">
      <c r="A107" s="2" t="s">
        <v>234</v>
      </c>
      <c r="B107" s="2" t="s">
        <v>235</v>
      </c>
      <c r="C107" s="3">
        <v>16</v>
      </c>
      <c r="D107" s="2" t="s">
        <v>236</v>
      </c>
      <c r="E107" s="2" t="s">
        <v>652</v>
      </c>
      <c r="F107" s="2"/>
      <c r="G107" s="2" t="s">
        <v>4075</v>
      </c>
      <c r="H107" s="2">
        <v>2009</v>
      </c>
      <c r="I107" s="2"/>
      <c r="J107" s="4" t="s">
        <v>249</v>
      </c>
    </row>
    <row r="108" spans="1:10" ht="15" customHeight="1" x14ac:dyDescent="0.35">
      <c r="A108" s="2" t="s">
        <v>234</v>
      </c>
      <c r="B108" s="2" t="s">
        <v>235</v>
      </c>
      <c r="C108" s="3">
        <v>16</v>
      </c>
      <c r="D108" s="2" t="s">
        <v>236</v>
      </c>
      <c r="E108" s="2" t="s">
        <v>652</v>
      </c>
      <c r="F108" s="2"/>
      <c r="G108" s="2" t="s">
        <v>4043</v>
      </c>
      <c r="H108" s="2">
        <v>2009</v>
      </c>
      <c r="I108" s="2"/>
      <c r="J108" s="4" t="s">
        <v>249</v>
      </c>
    </row>
    <row r="109" spans="1:10" ht="15" customHeight="1" x14ac:dyDescent="0.35">
      <c r="A109" s="2" t="s">
        <v>234</v>
      </c>
      <c r="B109" s="2" t="s">
        <v>235</v>
      </c>
      <c r="C109" s="3">
        <v>16</v>
      </c>
      <c r="D109" s="2" t="s">
        <v>236</v>
      </c>
      <c r="E109" s="2" t="s">
        <v>652</v>
      </c>
      <c r="F109" s="2"/>
      <c r="G109" s="2" t="s">
        <v>4076</v>
      </c>
      <c r="H109" s="2">
        <v>2008</v>
      </c>
      <c r="I109" s="2"/>
      <c r="J109" s="4" t="s">
        <v>249</v>
      </c>
    </row>
    <row r="110" spans="1:10" ht="15" customHeight="1" x14ac:dyDescent="0.35">
      <c r="A110" s="2" t="s">
        <v>234</v>
      </c>
      <c r="B110" s="2" t="s">
        <v>235</v>
      </c>
      <c r="C110" s="3">
        <v>16</v>
      </c>
      <c r="D110" s="2" t="s">
        <v>236</v>
      </c>
      <c r="E110" s="2" t="s">
        <v>652</v>
      </c>
      <c r="F110" s="2"/>
      <c r="G110" s="2" t="s">
        <v>4077</v>
      </c>
      <c r="H110" s="2">
        <v>2001</v>
      </c>
      <c r="I110" s="2"/>
      <c r="J110" s="4" t="s">
        <v>249</v>
      </c>
    </row>
    <row r="111" spans="1:10" ht="15" customHeight="1" x14ac:dyDescent="0.35">
      <c r="A111" s="2" t="s">
        <v>234</v>
      </c>
      <c r="B111" s="2" t="s">
        <v>235</v>
      </c>
      <c r="C111" s="3">
        <v>16</v>
      </c>
      <c r="D111" s="2" t="s">
        <v>236</v>
      </c>
      <c r="E111" s="2" t="s">
        <v>652</v>
      </c>
      <c r="F111" s="2"/>
      <c r="G111" s="2" t="s">
        <v>3761</v>
      </c>
      <c r="H111" s="2">
        <v>2000</v>
      </c>
      <c r="I111" s="2"/>
      <c r="J111" s="4" t="s">
        <v>249</v>
      </c>
    </row>
    <row r="112" spans="1:10" ht="15" customHeight="1" x14ac:dyDescent="0.35">
      <c r="A112" s="2" t="s">
        <v>234</v>
      </c>
      <c r="B112" s="2" t="s">
        <v>235</v>
      </c>
      <c r="C112" s="3">
        <v>16</v>
      </c>
      <c r="D112" s="2" t="s">
        <v>236</v>
      </c>
      <c r="E112" s="2" t="s">
        <v>652</v>
      </c>
      <c r="F112" s="2"/>
      <c r="G112" s="2" t="s">
        <v>3124</v>
      </c>
      <c r="H112" s="2">
        <v>1999</v>
      </c>
      <c r="I112" s="2"/>
      <c r="J112" s="4" t="s">
        <v>249</v>
      </c>
    </row>
    <row r="113" spans="1:10" ht="15" customHeight="1" x14ac:dyDescent="0.35">
      <c r="A113" s="2" t="s">
        <v>234</v>
      </c>
      <c r="B113" s="2" t="s">
        <v>235</v>
      </c>
      <c r="C113" s="3">
        <v>16</v>
      </c>
      <c r="D113" s="2" t="s">
        <v>236</v>
      </c>
      <c r="E113" s="2" t="s">
        <v>652</v>
      </c>
      <c r="F113" s="2"/>
      <c r="G113" s="2" t="s">
        <v>4078</v>
      </c>
      <c r="H113" s="2">
        <v>1995</v>
      </c>
      <c r="I113" s="2"/>
      <c r="J113" s="4" t="s">
        <v>249</v>
      </c>
    </row>
    <row r="114" spans="1:10" ht="15" customHeight="1" x14ac:dyDescent="0.35">
      <c r="A114" s="2" t="s">
        <v>234</v>
      </c>
      <c r="B114" s="2" t="s">
        <v>235</v>
      </c>
      <c r="C114" s="3">
        <v>16</v>
      </c>
      <c r="D114" s="2" t="s">
        <v>236</v>
      </c>
      <c r="E114" s="2" t="s">
        <v>4079</v>
      </c>
      <c r="F114" s="2"/>
      <c r="G114" s="2" t="s">
        <v>3658</v>
      </c>
      <c r="H114" s="2"/>
      <c r="I114" s="2"/>
      <c r="J114" s="4" t="s">
        <v>4080</v>
      </c>
    </row>
    <row r="115" spans="1:10" ht="15" customHeight="1" x14ac:dyDescent="0.35">
      <c r="A115" s="2" t="s">
        <v>234</v>
      </c>
      <c r="B115" s="2" t="s">
        <v>235</v>
      </c>
      <c r="C115" s="3">
        <v>16</v>
      </c>
      <c r="D115" s="2" t="s">
        <v>236</v>
      </c>
      <c r="E115" s="2" t="s">
        <v>652</v>
      </c>
      <c r="F115" s="2"/>
      <c r="G115" s="2" t="s">
        <v>4081</v>
      </c>
      <c r="H115" s="2"/>
      <c r="I115" s="2">
        <v>2016</v>
      </c>
      <c r="J115" s="4" t="s">
        <v>249</v>
      </c>
    </row>
    <row r="116" spans="1:10" ht="15" customHeight="1" x14ac:dyDescent="0.35">
      <c r="A116" s="2" t="s">
        <v>234</v>
      </c>
      <c r="B116" s="2" t="s">
        <v>235</v>
      </c>
      <c r="C116" s="3">
        <v>16</v>
      </c>
      <c r="D116" s="2" t="s">
        <v>236</v>
      </c>
      <c r="E116" s="2" t="s">
        <v>652</v>
      </c>
      <c r="F116" s="2"/>
      <c r="G116" s="2" t="s">
        <v>3168</v>
      </c>
      <c r="H116" s="2"/>
      <c r="I116" s="2">
        <v>2014</v>
      </c>
      <c r="J116" s="4" t="s">
        <v>249</v>
      </c>
    </row>
    <row r="117" spans="1:10" ht="15" customHeight="1" x14ac:dyDescent="0.35">
      <c r="A117" s="2" t="s">
        <v>234</v>
      </c>
      <c r="B117" s="2" t="s">
        <v>235</v>
      </c>
      <c r="C117" s="3">
        <v>16</v>
      </c>
      <c r="D117" s="2" t="s">
        <v>236</v>
      </c>
      <c r="E117" s="2" t="s">
        <v>652</v>
      </c>
      <c r="F117" s="2"/>
      <c r="G117" s="2" t="s">
        <v>4082</v>
      </c>
      <c r="H117" s="2">
        <v>2004</v>
      </c>
      <c r="I117" s="2">
        <v>2009</v>
      </c>
      <c r="J117" s="4" t="s">
        <v>249</v>
      </c>
    </row>
    <row r="118" spans="1:10" ht="15" customHeight="1" x14ac:dyDescent="0.35">
      <c r="A118" s="2" t="s">
        <v>234</v>
      </c>
      <c r="B118" s="2" t="s">
        <v>235</v>
      </c>
      <c r="C118" s="3">
        <v>16</v>
      </c>
      <c r="D118" s="2" t="s">
        <v>236</v>
      </c>
      <c r="E118" s="2" t="s">
        <v>652</v>
      </c>
      <c r="F118" s="2"/>
      <c r="G118" s="2" t="s">
        <v>4083</v>
      </c>
      <c r="H118" s="2">
        <v>2004</v>
      </c>
      <c r="I118" s="2">
        <v>2009</v>
      </c>
      <c r="J118" s="4" t="s">
        <v>249</v>
      </c>
    </row>
    <row r="119" spans="1:10" ht="15" customHeight="1" x14ac:dyDescent="0.35">
      <c r="A119" s="2" t="s">
        <v>234</v>
      </c>
      <c r="B119" s="2" t="s">
        <v>235</v>
      </c>
      <c r="C119" s="3">
        <v>16</v>
      </c>
      <c r="D119" s="2" t="s">
        <v>236</v>
      </c>
      <c r="E119" s="2" t="s">
        <v>652</v>
      </c>
      <c r="F119" s="2"/>
      <c r="G119" s="2" t="s">
        <v>4084</v>
      </c>
      <c r="H119" s="2">
        <v>1991</v>
      </c>
      <c r="I119" s="2">
        <v>2001</v>
      </c>
      <c r="J119" s="4" t="s">
        <v>249</v>
      </c>
    </row>
    <row r="120" spans="1:10" ht="15" customHeight="1" x14ac:dyDescent="0.35">
      <c r="A120" s="2" t="s">
        <v>234</v>
      </c>
      <c r="B120" s="2" t="s">
        <v>235</v>
      </c>
      <c r="C120" s="3">
        <v>16</v>
      </c>
      <c r="D120" s="2" t="s">
        <v>236</v>
      </c>
      <c r="E120" s="2" t="s">
        <v>652</v>
      </c>
      <c r="F120" s="2"/>
      <c r="G120" s="2" t="s">
        <v>4085</v>
      </c>
      <c r="H120" s="2">
        <v>1991</v>
      </c>
      <c r="I120" s="2">
        <v>1999</v>
      </c>
      <c r="J120" s="4" t="s">
        <v>249</v>
      </c>
    </row>
    <row r="121" spans="1:10" ht="15" customHeight="1" x14ac:dyDescent="0.35">
      <c r="A121" s="2" t="s">
        <v>234</v>
      </c>
      <c r="B121" s="2" t="s">
        <v>235</v>
      </c>
      <c r="C121" s="3">
        <v>16</v>
      </c>
      <c r="D121" s="2" t="s">
        <v>236</v>
      </c>
      <c r="E121" s="2" t="s">
        <v>652</v>
      </c>
      <c r="F121" s="2"/>
      <c r="G121" s="2" t="s">
        <v>4086</v>
      </c>
      <c r="H121" s="2"/>
      <c r="I121" s="2">
        <v>1994</v>
      </c>
      <c r="J121" s="4" t="s">
        <v>249</v>
      </c>
    </row>
    <row r="122" spans="1:10" ht="15" customHeight="1" x14ac:dyDescent="0.35">
      <c r="A122" s="2" t="s">
        <v>250</v>
      </c>
      <c r="B122" s="2" t="s">
        <v>251</v>
      </c>
      <c r="C122" s="3">
        <v>17</v>
      </c>
      <c r="D122" s="2" t="s">
        <v>252</v>
      </c>
      <c r="E122" s="2" t="s">
        <v>4000</v>
      </c>
      <c r="F122" s="2"/>
      <c r="G122" s="2" t="s">
        <v>3228</v>
      </c>
      <c r="H122" s="2"/>
      <c r="I122" s="2"/>
      <c r="J122" s="4" t="s">
        <v>4087</v>
      </c>
    </row>
    <row r="123" spans="1:10" ht="15" customHeight="1" x14ac:dyDescent="0.35">
      <c r="A123" s="2" t="s">
        <v>250</v>
      </c>
      <c r="B123" s="2" t="s">
        <v>251</v>
      </c>
      <c r="C123" s="3">
        <v>17</v>
      </c>
      <c r="D123" s="2" t="s">
        <v>252</v>
      </c>
      <c r="E123" s="2" t="s">
        <v>4003</v>
      </c>
      <c r="F123" s="2"/>
      <c r="G123" s="2" t="s">
        <v>4120</v>
      </c>
      <c r="H123" s="2">
        <v>2020</v>
      </c>
      <c r="I123" s="2">
        <v>2022</v>
      </c>
      <c r="J123" s="4" t="s">
        <v>4088</v>
      </c>
    </row>
    <row r="124" spans="1:10" ht="15" customHeight="1" x14ac:dyDescent="0.35">
      <c r="A124" s="2" t="s">
        <v>264</v>
      </c>
      <c r="B124" s="2" t="s">
        <v>265</v>
      </c>
      <c r="C124" s="3">
        <v>18</v>
      </c>
      <c r="D124" s="2" t="s">
        <v>266</v>
      </c>
      <c r="E124" s="2" t="s">
        <v>652</v>
      </c>
      <c r="F124" s="2"/>
      <c r="G124" s="2" t="s">
        <v>4011</v>
      </c>
      <c r="H124" s="2"/>
      <c r="I124" s="2"/>
      <c r="J124" s="4" t="s">
        <v>4012</v>
      </c>
    </row>
    <row r="125" spans="1:10" ht="15" customHeight="1" x14ac:dyDescent="0.35">
      <c r="A125" s="2" t="s">
        <v>264</v>
      </c>
      <c r="B125" s="2" t="s">
        <v>265</v>
      </c>
      <c r="C125" s="3">
        <v>18</v>
      </c>
      <c r="D125" s="2" t="s">
        <v>266</v>
      </c>
      <c r="E125" s="2" t="s">
        <v>652</v>
      </c>
      <c r="F125" s="2"/>
      <c r="G125" s="2" t="s">
        <v>4007</v>
      </c>
      <c r="H125" s="2"/>
      <c r="I125" s="2"/>
      <c r="J125" s="4" t="s">
        <v>4008</v>
      </c>
    </row>
    <row r="126" spans="1:10" ht="15" customHeight="1" x14ac:dyDescent="0.35">
      <c r="A126" s="2" t="s">
        <v>264</v>
      </c>
      <c r="B126" s="2" t="s">
        <v>265</v>
      </c>
      <c r="C126" s="3">
        <v>18</v>
      </c>
      <c r="D126" s="2" t="s">
        <v>266</v>
      </c>
      <c r="E126" s="2" t="s">
        <v>609</v>
      </c>
      <c r="F126" s="2"/>
      <c r="G126" s="2" t="s">
        <v>2598</v>
      </c>
      <c r="H126" s="2"/>
      <c r="I126" s="2">
        <v>2023</v>
      </c>
      <c r="J126" s="4" t="s">
        <v>4089</v>
      </c>
    </row>
    <row r="127" spans="1:10" ht="15" customHeight="1" x14ac:dyDescent="0.35">
      <c r="A127" s="2" t="s">
        <v>279</v>
      </c>
      <c r="B127" s="2" t="s">
        <v>280</v>
      </c>
      <c r="C127" s="3">
        <v>19</v>
      </c>
      <c r="D127" s="2" t="s">
        <v>281</v>
      </c>
      <c r="E127" s="2" t="s">
        <v>652</v>
      </c>
      <c r="F127" s="2" t="s">
        <v>4090</v>
      </c>
      <c r="G127" s="2" t="s">
        <v>4091</v>
      </c>
      <c r="H127" s="2"/>
      <c r="I127" s="2"/>
      <c r="J127" s="4" t="s">
        <v>4092</v>
      </c>
    </row>
    <row r="128" spans="1:10" ht="15" customHeight="1" x14ac:dyDescent="0.35">
      <c r="A128" s="2" t="s">
        <v>279</v>
      </c>
      <c r="B128" s="2" t="s">
        <v>280</v>
      </c>
      <c r="C128" s="3">
        <v>19</v>
      </c>
      <c r="D128" s="2" t="s">
        <v>281</v>
      </c>
      <c r="E128" s="2" t="s">
        <v>3965</v>
      </c>
      <c r="F128" s="2"/>
      <c r="G128" s="2" t="s">
        <v>4093</v>
      </c>
      <c r="H128" s="2"/>
      <c r="I128" s="2"/>
      <c r="J128" s="4" t="s">
        <v>4094</v>
      </c>
    </row>
    <row r="129" spans="1:10" ht="15" customHeight="1" x14ac:dyDescent="0.35">
      <c r="A129" s="2" t="s">
        <v>279</v>
      </c>
      <c r="B129" s="2" t="s">
        <v>280</v>
      </c>
      <c r="C129" s="3">
        <v>19</v>
      </c>
      <c r="D129" s="2" t="s">
        <v>281</v>
      </c>
      <c r="E129" s="2" t="s">
        <v>4095</v>
      </c>
      <c r="F129" s="2"/>
      <c r="G129" s="2" t="s">
        <v>4011</v>
      </c>
      <c r="H129" s="2"/>
      <c r="I129" s="2"/>
      <c r="J129" s="4" t="s">
        <v>4012</v>
      </c>
    </row>
    <row r="130" spans="1:10" ht="15" customHeight="1" x14ac:dyDescent="0.35">
      <c r="A130" s="2" t="s">
        <v>294</v>
      </c>
      <c r="B130" s="2" t="s">
        <v>295</v>
      </c>
      <c r="C130" s="3">
        <v>20</v>
      </c>
      <c r="D130" s="2" t="s">
        <v>296</v>
      </c>
      <c r="E130" s="2" t="s">
        <v>652</v>
      </c>
      <c r="F130" s="2"/>
      <c r="G130" s="2" t="s">
        <v>3124</v>
      </c>
      <c r="H130" s="2"/>
      <c r="I130" s="2"/>
      <c r="J130" s="4" t="s">
        <v>309</v>
      </c>
    </row>
    <row r="131" spans="1:10" ht="15" customHeight="1" x14ac:dyDescent="0.35">
      <c r="A131" s="2" t="s">
        <v>310</v>
      </c>
      <c r="B131" s="2" t="s">
        <v>311</v>
      </c>
      <c r="C131" s="3">
        <v>21</v>
      </c>
      <c r="D131" s="2" t="s">
        <v>313</v>
      </c>
      <c r="E131" s="2" t="s">
        <v>4013</v>
      </c>
      <c r="F131" s="2"/>
      <c r="G131" s="2" t="s">
        <v>4096</v>
      </c>
      <c r="H131" s="2"/>
      <c r="I131" s="2"/>
      <c r="J131" s="4" t="s">
        <v>324</v>
      </c>
    </row>
    <row r="132" spans="1:10" ht="15" customHeight="1" x14ac:dyDescent="0.35">
      <c r="A132" s="2" t="s">
        <v>310</v>
      </c>
      <c r="B132" s="2" t="s">
        <v>311</v>
      </c>
      <c r="C132" s="3">
        <v>21</v>
      </c>
      <c r="D132" s="2" t="s">
        <v>313</v>
      </c>
      <c r="E132" s="2" t="s">
        <v>652</v>
      </c>
      <c r="F132" s="2"/>
      <c r="G132" s="2" t="s">
        <v>4097</v>
      </c>
      <c r="H132" s="2"/>
      <c r="I132" s="2"/>
      <c r="J132" s="4" t="s">
        <v>4098</v>
      </c>
    </row>
    <row r="133" spans="1:10" ht="15" customHeight="1" x14ac:dyDescent="0.35">
      <c r="A133" s="2" t="s">
        <v>310</v>
      </c>
      <c r="B133" s="2" t="s">
        <v>311</v>
      </c>
      <c r="C133" s="3">
        <v>21</v>
      </c>
      <c r="D133" s="2" t="s">
        <v>313</v>
      </c>
      <c r="E133" s="2" t="s">
        <v>652</v>
      </c>
      <c r="F133" s="2" t="s">
        <v>4099</v>
      </c>
      <c r="G133" s="2" t="s">
        <v>4100</v>
      </c>
      <c r="H133" s="2"/>
      <c r="I133" s="2"/>
      <c r="J133" s="4" t="s">
        <v>4101</v>
      </c>
    </row>
    <row r="134" spans="1:10" ht="15" customHeight="1" x14ac:dyDescent="0.35">
      <c r="A134" s="2" t="s">
        <v>310</v>
      </c>
      <c r="B134" s="2" t="s">
        <v>311</v>
      </c>
      <c r="C134" s="3">
        <v>21</v>
      </c>
      <c r="D134" s="2" t="s">
        <v>313</v>
      </c>
      <c r="E134" s="2" t="s">
        <v>4102</v>
      </c>
      <c r="F134" s="2"/>
      <c r="G134" s="2" t="s">
        <v>317</v>
      </c>
      <c r="H134" s="2"/>
      <c r="I134" s="2"/>
      <c r="J134" s="4" t="s">
        <v>1212</v>
      </c>
    </row>
    <row r="135" spans="1:10" ht="15" customHeight="1" x14ac:dyDescent="0.35">
      <c r="A135" s="2" t="s">
        <v>310</v>
      </c>
      <c r="B135" s="2" t="s">
        <v>311</v>
      </c>
      <c r="C135" s="3">
        <v>21</v>
      </c>
      <c r="D135" s="2" t="s">
        <v>313</v>
      </c>
      <c r="E135" s="2" t="s">
        <v>4103</v>
      </c>
      <c r="F135" s="2"/>
      <c r="G135" s="2" t="s">
        <v>317</v>
      </c>
      <c r="H135" s="2"/>
      <c r="I135" s="2"/>
      <c r="J135" s="4" t="s">
        <v>4104</v>
      </c>
    </row>
    <row r="136" spans="1:10" ht="15" customHeight="1" x14ac:dyDescent="0.35">
      <c r="A136" s="2" t="s">
        <v>310</v>
      </c>
      <c r="B136" s="2" t="s">
        <v>311</v>
      </c>
      <c r="C136" s="3">
        <v>21</v>
      </c>
      <c r="D136" s="2" t="s">
        <v>313</v>
      </c>
      <c r="E136" s="2" t="s">
        <v>652</v>
      </c>
      <c r="F136" s="2"/>
      <c r="G136" s="2" t="s">
        <v>4007</v>
      </c>
      <c r="H136" s="2"/>
      <c r="I136" s="2"/>
      <c r="J136" s="4" t="s">
        <v>4008</v>
      </c>
    </row>
    <row r="137" spans="1:10" ht="15" customHeight="1" x14ac:dyDescent="0.35">
      <c r="A137" s="2" t="s">
        <v>310</v>
      </c>
      <c r="B137" s="2" t="s">
        <v>311</v>
      </c>
      <c r="C137" s="3">
        <v>21</v>
      </c>
      <c r="D137" s="2" t="s">
        <v>313</v>
      </c>
      <c r="E137" s="2" t="s">
        <v>652</v>
      </c>
      <c r="F137" s="2"/>
      <c r="G137" s="2" t="s">
        <v>3031</v>
      </c>
      <c r="H137" s="2"/>
      <c r="I137" s="2"/>
      <c r="J137" s="4" t="s">
        <v>4105</v>
      </c>
    </row>
    <row r="138" spans="1:10" ht="15" customHeight="1" x14ac:dyDescent="0.35">
      <c r="A138" s="2" t="s">
        <v>325</v>
      </c>
      <c r="B138" s="2" t="s">
        <v>326</v>
      </c>
      <c r="C138" s="3">
        <v>22</v>
      </c>
      <c r="D138" s="2" t="s">
        <v>327</v>
      </c>
      <c r="E138" s="2" t="s">
        <v>4106</v>
      </c>
      <c r="F138" s="2"/>
      <c r="G138" s="2" t="s">
        <v>4107</v>
      </c>
      <c r="H138" s="2"/>
      <c r="I138" s="2"/>
      <c r="J138" s="4" t="s">
        <v>4108</v>
      </c>
    </row>
    <row r="139" spans="1:10" ht="15" customHeight="1" x14ac:dyDescent="0.35">
      <c r="A139" s="2" t="s">
        <v>339</v>
      </c>
      <c r="B139" s="2" t="s">
        <v>340</v>
      </c>
      <c r="C139" s="3">
        <v>23</v>
      </c>
      <c r="D139" s="2" t="s">
        <v>341</v>
      </c>
      <c r="E139" s="2" t="s">
        <v>4109</v>
      </c>
      <c r="F139" s="2"/>
      <c r="G139" s="2" t="s">
        <v>4110</v>
      </c>
      <c r="H139" s="2"/>
      <c r="I139" s="2"/>
      <c r="J139" s="4" t="s">
        <v>4111</v>
      </c>
    </row>
    <row r="140" spans="1:10" ht="15" customHeight="1" x14ac:dyDescent="0.35">
      <c r="A140" s="2" t="s">
        <v>339</v>
      </c>
      <c r="B140" s="2" t="s">
        <v>340</v>
      </c>
      <c r="C140" s="3">
        <v>23</v>
      </c>
      <c r="D140" s="2" t="s">
        <v>341</v>
      </c>
      <c r="E140" s="2" t="s">
        <v>2410</v>
      </c>
      <c r="F140" s="2"/>
      <c r="G140" s="2" t="s">
        <v>1406</v>
      </c>
      <c r="H140" s="2"/>
      <c r="I140" s="2"/>
      <c r="J140" s="4" t="s">
        <v>4112</v>
      </c>
    </row>
    <row r="141" spans="1:10" ht="15" customHeight="1" x14ac:dyDescent="0.35">
      <c r="A141" s="2" t="s">
        <v>339</v>
      </c>
      <c r="B141" s="2" t="s">
        <v>340</v>
      </c>
      <c r="C141" s="3">
        <v>23</v>
      </c>
      <c r="D141" s="2" t="s">
        <v>341</v>
      </c>
      <c r="E141" s="2" t="s">
        <v>652</v>
      </c>
      <c r="F141" s="2" t="s">
        <v>4113</v>
      </c>
      <c r="G141" s="2" t="s">
        <v>2754</v>
      </c>
      <c r="H141" s="2"/>
      <c r="I141" s="2"/>
      <c r="J141" s="4" t="s">
        <v>2914</v>
      </c>
    </row>
    <row r="142" spans="1:10" ht="15" customHeight="1" x14ac:dyDescent="0.35">
      <c r="A142" s="2" t="s">
        <v>352</v>
      </c>
      <c r="B142" s="2" t="s">
        <v>353</v>
      </c>
      <c r="C142" s="3">
        <v>24</v>
      </c>
      <c r="D142" s="2" t="s">
        <v>354</v>
      </c>
      <c r="E142" s="2" t="s">
        <v>556</v>
      </c>
      <c r="F142" s="2"/>
      <c r="G142" s="2" t="s">
        <v>672</v>
      </c>
      <c r="H142" s="2" t="s">
        <v>895</v>
      </c>
      <c r="I142" s="2"/>
      <c r="J142" s="4" t="s">
        <v>4114</v>
      </c>
    </row>
    <row r="143" spans="1:10" ht="15" customHeight="1" x14ac:dyDescent="0.35">
      <c r="A143" s="2" t="s">
        <v>352</v>
      </c>
      <c r="B143" s="2" t="s">
        <v>353</v>
      </c>
      <c r="C143" s="3">
        <v>24</v>
      </c>
      <c r="D143" s="2" t="s">
        <v>354</v>
      </c>
      <c r="E143" s="2" t="s">
        <v>652</v>
      </c>
      <c r="F143" s="2"/>
      <c r="G143" s="2" t="s">
        <v>4115</v>
      </c>
      <c r="H143" s="2"/>
      <c r="I143" s="2"/>
      <c r="J143" s="4" t="s">
        <v>364</v>
      </c>
    </row>
    <row r="144" spans="1:10" ht="15" customHeight="1" x14ac:dyDescent="0.35">
      <c r="A144" s="2" t="s">
        <v>352</v>
      </c>
      <c r="B144" s="2" t="s">
        <v>353</v>
      </c>
      <c r="C144" s="3">
        <v>24</v>
      </c>
      <c r="D144" s="2" t="s">
        <v>354</v>
      </c>
      <c r="E144" s="2" t="s">
        <v>4003</v>
      </c>
      <c r="F144" s="2"/>
      <c r="G144" s="2" t="s">
        <v>3597</v>
      </c>
      <c r="H144" s="2"/>
      <c r="I144" s="2"/>
      <c r="J144" s="4" t="s">
        <v>1236</v>
      </c>
    </row>
    <row r="145" spans="1:10" ht="15" customHeight="1" x14ac:dyDescent="0.35">
      <c r="A145" s="2" t="s">
        <v>352</v>
      </c>
      <c r="B145" s="2" t="s">
        <v>353</v>
      </c>
      <c r="C145" s="3">
        <v>24</v>
      </c>
      <c r="D145" s="2" t="s">
        <v>354</v>
      </c>
      <c r="E145" s="2" t="s">
        <v>4000</v>
      </c>
      <c r="F145" s="2"/>
      <c r="G145" s="2" t="s">
        <v>3597</v>
      </c>
      <c r="H145" s="2"/>
      <c r="I145" s="2"/>
      <c r="J145" s="4" t="s">
        <v>4057</v>
      </c>
    </row>
    <row r="146" spans="1:10" ht="15" customHeight="1" x14ac:dyDescent="0.35">
      <c r="A146" s="2" t="s">
        <v>352</v>
      </c>
      <c r="B146" s="2" t="s">
        <v>353</v>
      </c>
      <c r="C146" s="3">
        <v>24</v>
      </c>
      <c r="D146" s="2" t="s">
        <v>354</v>
      </c>
      <c r="E146" s="2" t="s">
        <v>652</v>
      </c>
      <c r="F146" s="2"/>
      <c r="G146" s="2" t="s">
        <v>1098</v>
      </c>
      <c r="H146" s="2"/>
      <c r="I146" s="2"/>
      <c r="J146" s="4" t="s">
        <v>4116</v>
      </c>
    </row>
    <row r="147" spans="1:10" ht="15" customHeight="1" x14ac:dyDescent="0.35">
      <c r="A147" s="2" t="s">
        <v>352</v>
      </c>
      <c r="B147" s="2" t="s">
        <v>353</v>
      </c>
      <c r="C147" s="3">
        <v>24</v>
      </c>
      <c r="D147" s="2" t="s">
        <v>354</v>
      </c>
      <c r="E147" s="2" t="s">
        <v>652</v>
      </c>
      <c r="F147" s="2"/>
      <c r="G147" s="2" t="s">
        <v>3993</v>
      </c>
      <c r="H147" s="2"/>
      <c r="I147" s="2"/>
      <c r="J147" s="4" t="s">
        <v>4116</v>
      </c>
    </row>
    <row r="148" spans="1:10" ht="15" customHeight="1" x14ac:dyDescent="0.35">
      <c r="A148" s="2" t="s">
        <v>352</v>
      </c>
      <c r="B148" s="2" t="s">
        <v>353</v>
      </c>
      <c r="C148" s="3">
        <v>24</v>
      </c>
      <c r="D148" s="2" t="s">
        <v>354</v>
      </c>
      <c r="E148" s="2" t="s">
        <v>652</v>
      </c>
      <c r="F148" s="2"/>
      <c r="G148" s="2" t="s">
        <v>2754</v>
      </c>
      <c r="H148" s="2"/>
      <c r="I148" s="2"/>
      <c r="J148" s="4" t="s">
        <v>4116</v>
      </c>
    </row>
    <row r="149" spans="1:10" ht="15" customHeight="1" x14ac:dyDescent="0.35">
      <c r="A149" s="2" t="s">
        <v>352</v>
      </c>
      <c r="B149" s="2" t="s">
        <v>353</v>
      </c>
      <c r="C149" s="3">
        <v>24</v>
      </c>
      <c r="D149" s="2" t="s">
        <v>354</v>
      </c>
      <c r="E149" s="2" t="s">
        <v>652</v>
      </c>
      <c r="F149" s="2"/>
      <c r="G149" s="2" t="s">
        <v>4117</v>
      </c>
      <c r="H149" s="2"/>
      <c r="I149" s="2"/>
      <c r="J149" s="4" t="s">
        <v>4116</v>
      </c>
    </row>
    <row r="150" spans="1:10" ht="15" customHeight="1" x14ac:dyDescent="0.35">
      <c r="A150" s="2" t="s">
        <v>352</v>
      </c>
      <c r="B150" s="2" t="s">
        <v>353</v>
      </c>
      <c r="C150" s="3">
        <v>24</v>
      </c>
      <c r="D150" s="2" t="s">
        <v>354</v>
      </c>
      <c r="E150" s="2" t="s">
        <v>4118</v>
      </c>
      <c r="F150" s="2"/>
      <c r="G150" s="2" t="s">
        <v>3597</v>
      </c>
      <c r="H150" s="2"/>
      <c r="I150" s="2"/>
      <c r="J150" s="4" t="s">
        <v>2920</v>
      </c>
    </row>
    <row r="151" spans="1:10" ht="15" customHeight="1" x14ac:dyDescent="0.35">
      <c r="A151" s="2" t="s">
        <v>352</v>
      </c>
      <c r="B151" s="2" t="s">
        <v>353</v>
      </c>
      <c r="C151" s="3">
        <v>24</v>
      </c>
      <c r="D151" s="2" t="s">
        <v>354</v>
      </c>
      <c r="E151" s="2" t="s">
        <v>999</v>
      </c>
      <c r="F151" s="2"/>
      <c r="G151" s="2" t="s">
        <v>672</v>
      </c>
      <c r="H151" s="2" t="s">
        <v>4119</v>
      </c>
      <c r="I151" s="2" t="s">
        <v>895</v>
      </c>
      <c r="J151" s="4" t="s">
        <v>4114</v>
      </c>
    </row>
    <row r="152" spans="1:10" ht="15" customHeight="1" x14ac:dyDescent="0.35">
      <c r="A152" s="2" t="s">
        <v>352</v>
      </c>
      <c r="B152" s="2" t="s">
        <v>353</v>
      </c>
      <c r="C152" s="3">
        <v>24</v>
      </c>
      <c r="D152" s="2" t="s">
        <v>354</v>
      </c>
      <c r="E152" s="2" t="s">
        <v>3991</v>
      </c>
      <c r="F152" s="2"/>
      <c r="G152" s="2" t="s">
        <v>4120</v>
      </c>
      <c r="H152" s="2">
        <v>2019</v>
      </c>
      <c r="I152" s="2">
        <v>2020</v>
      </c>
      <c r="J152" s="4" t="s">
        <v>2920</v>
      </c>
    </row>
    <row r="153" spans="1:10" ht="15" customHeight="1" x14ac:dyDescent="0.35">
      <c r="A153" s="2" t="s">
        <v>365</v>
      </c>
      <c r="B153" s="2" t="s">
        <v>366</v>
      </c>
      <c r="C153" s="3">
        <v>25</v>
      </c>
      <c r="D153" s="2" t="s">
        <v>367</v>
      </c>
      <c r="E153" s="2" t="s">
        <v>652</v>
      </c>
      <c r="F153" s="2"/>
      <c r="G153" s="2" t="s">
        <v>2766</v>
      </c>
      <c r="H153" s="2">
        <v>2017</v>
      </c>
      <c r="I153" s="2"/>
      <c r="J153" s="4" t="s">
        <v>4121</v>
      </c>
    </row>
    <row r="154" spans="1:10" ht="15" customHeight="1" x14ac:dyDescent="0.35">
      <c r="A154" s="2" t="s">
        <v>365</v>
      </c>
      <c r="B154" s="2" t="s">
        <v>366</v>
      </c>
      <c r="C154" s="3">
        <v>25</v>
      </c>
      <c r="D154" s="2" t="s">
        <v>367</v>
      </c>
      <c r="E154" s="2" t="s">
        <v>652</v>
      </c>
      <c r="F154" s="2" t="s">
        <v>4122</v>
      </c>
      <c r="G154" s="2" t="s">
        <v>1406</v>
      </c>
      <c r="H154" s="2">
        <v>2017</v>
      </c>
      <c r="I154" s="2"/>
      <c r="J154" s="4" t="s">
        <v>4121</v>
      </c>
    </row>
    <row r="155" spans="1:10" ht="15" customHeight="1" x14ac:dyDescent="0.35">
      <c r="A155" s="2" t="s">
        <v>365</v>
      </c>
      <c r="B155" s="2" t="s">
        <v>366</v>
      </c>
      <c r="C155" s="3">
        <v>25</v>
      </c>
      <c r="D155" s="2" t="s">
        <v>367</v>
      </c>
      <c r="E155" s="2" t="s">
        <v>652</v>
      </c>
      <c r="F155" s="2" t="s">
        <v>4123</v>
      </c>
      <c r="G155" s="2" t="s">
        <v>4124</v>
      </c>
      <c r="H155" s="2">
        <v>2009</v>
      </c>
      <c r="I155" s="2"/>
      <c r="J155" s="4" t="s">
        <v>4121</v>
      </c>
    </row>
    <row r="156" spans="1:10" ht="15" customHeight="1" x14ac:dyDescent="0.35">
      <c r="A156" s="2" t="s">
        <v>365</v>
      </c>
      <c r="B156" s="2" t="s">
        <v>366</v>
      </c>
      <c r="C156" s="3">
        <v>25</v>
      </c>
      <c r="D156" s="2" t="s">
        <v>367</v>
      </c>
      <c r="E156" s="2" t="s">
        <v>609</v>
      </c>
      <c r="F156" s="2" t="s">
        <v>4125</v>
      </c>
      <c r="G156" s="2" t="s">
        <v>1406</v>
      </c>
      <c r="H156" s="2"/>
      <c r="I156" s="2"/>
      <c r="J156" s="4" t="s">
        <v>4126</v>
      </c>
    </row>
    <row r="157" spans="1:10" ht="15" customHeight="1" x14ac:dyDescent="0.35">
      <c r="A157" s="2" t="s">
        <v>365</v>
      </c>
      <c r="B157" s="2" t="s">
        <v>366</v>
      </c>
      <c r="C157" s="3">
        <v>25</v>
      </c>
      <c r="D157" s="2" t="s">
        <v>367</v>
      </c>
      <c r="E157" s="2" t="s">
        <v>609</v>
      </c>
      <c r="F157" s="2" t="s">
        <v>4127</v>
      </c>
      <c r="G157" s="2" t="s">
        <v>1406</v>
      </c>
      <c r="H157" s="2">
        <v>2020</v>
      </c>
      <c r="I157" s="2">
        <v>2023</v>
      </c>
      <c r="J157" s="4" t="s">
        <v>4121</v>
      </c>
    </row>
    <row r="158" spans="1:10" ht="15" customHeight="1" x14ac:dyDescent="0.35">
      <c r="A158" s="2" t="s">
        <v>365</v>
      </c>
      <c r="B158" s="2" t="s">
        <v>366</v>
      </c>
      <c r="C158" s="3">
        <v>25</v>
      </c>
      <c r="D158" s="2" t="s">
        <v>367</v>
      </c>
      <c r="E158" s="2" t="s">
        <v>652</v>
      </c>
      <c r="F158" s="2" t="s">
        <v>3994</v>
      </c>
      <c r="G158" s="2" t="s">
        <v>1584</v>
      </c>
      <c r="H158" s="2">
        <v>2019</v>
      </c>
      <c r="I158" s="2">
        <v>2023</v>
      </c>
      <c r="J158" s="4" t="s">
        <v>4121</v>
      </c>
    </row>
    <row r="159" spans="1:10" ht="15" customHeight="1" x14ac:dyDescent="0.35">
      <c r="A159" s="2" t="s">
        <v>365</v>
      </c>
      <c r="B159" s="2" t="s">
        <v>366</v>
      </c>
      <c r="C159" s="3">
        <v>25</v>
      </c>
      <c r="D159" s="2" t="s">
        <v>367</v>
      </c>
      <c r="E159" s="2" t="s">
        <v>652</v>
      </c>
      <c r="F159" s="2" t="s">
        <v>4128</v>
      </c>
      <c r="G159" s="2" t="s">
        <v>1406</v>
      </c>
      <c r="H159" s="2">
        <v>2019</v>
      </c>
      <c r="I159" s="2">
        <v>2021</v>
      </c>
      <c r="J159" s="4" t="s">
        <v>4121</v>
      </c>
    </row>
    <row r="160" spans="1:10" ht="15" customHeight="1" x14ac:dyDescent="0.35">
      <c r="A160" s="2" t="s">
        <v>365</v>
      </c>
      <c r="B160" s="2" t="s">
        <v>366</v>
      </c>
      <c r="C160" s="3">
        <v>25</v>
      </c>
      <c r="D160" s="2" t="s">
        <v>367</v>
      </c>
      <c r="E160" s="2" t="s">
        <v>652</v>
      </c>
      <c r="F160" s="2"/>
      <c r="G160" s="2" t="s">
        <v>4129</v>
      </c>
      <c r="H160" s="2">
        <v>2019</v>
      </c>
      <c r="I160" s="2">
        <v>2021</v>
      </c>
      <c r="J160" s="4" t="s">
        <v>4121</v>
      </c>
    </row>
    <row r="161" spans="1:10" ht="15" customHeight="1" x14ac:dyDescent="0.35">
      <c r="A161" s="2" t="s">
        <v>365</v>
      </c>
      <c r="B161" s="2" t="s">
        <v>366</v>
      </c>
      <c r="C161" s="3">
        <v>25</v>
      </c>
      <c r="D161" s="2" t="s">
        <v>367</v>
      </c>
      <c r="E161" s="2" t="s">
        <v>652</v>
      </c>
      <c r="F161" s="2" t="s">
        <v>4130</v>
      </c>
      <c r="G161" s="2" t="s">
        <v>1406</v>
      </c>
      <c r="H161" s="2">
        <v>2013</v>
      </c>
      <c r="I161" s="2">
        <v>2019</v>
      </c>
      <c r="J161" s="4" t="s">
        <v>4121</v>
      </c>
    </row>
    <row r="162" spans="1:10" ht="15" customHeight="1" x14ac:dyDescent="0.35">
      <c r="A162" s="2" t="s">
        <v>365</v>
      </c>
      <c r="B162" s="2" t="s">
        <v>366</v>
      </c>
      <c r="C162" s="3">
        <v>25</v>
      </c>
      <c r="D162" s="2" t="s">
        <v>367</v>
      </c>
      <c r="E162" s="2" t="s">
        <v>652</v>
      </c>
      <c r="F162" s="2" t="s">
        <v>4131</v>
      </c>
      <c r="G162" s="2" t="s">
        <v>1406</v>
      </c>
      <c r="H162" s="2">
        <v>2013</v>
      </c>
      <c r="I162" s="2">
        <v>2019</v>
      </c>
      <c r="J162" s="4" t="s">
        <v>4121</v>
      </c>
    </row>
    <row r="163" spans="1:10" ht="15" customHeight="1" x14ac:dyDescent="0.35">
      <c r="A163" s="2" t="s">
        <v>365</v>
      </c>
      <c r="B163" s="2" t="s">
        <v>366</v>
      </c>
      <c r="C163" s="3">
        <v>25</v>
      </c>
      <c r="D163" s="2" t="s">
        <v>367</v>
      </c>
      <c r="E163" s="2" t="s">
        <v>652</v>
      </c>
      <c r="F163" s="2" t="s">
        <v>4132</v>
      </c>
      <c r="G163" s="2" t="s">
        <v>1406</v>
      </c>
      <c r="H163" s="2">
        <v>2013</v>
      </c>
      <c r="I163" s="2">
        <v>2019</v>
      </c>
      <c r="J163" s="4" t="s">
        <v>4121</v>
      </c>
    </row>
    <row r="164" spans="1:10" ht="15" customHeight="1" x14ac:dyDescent="0.35">
      <c r="A164" s="2" t="s">
        <v>365</v>
      </c>
      <c r="B164" s="2" t="s">
        <v>366</v>
      </c>
      <c r="C164" s="3">
        <v>25</v>
      </c>
      <c r="D164" s="2" t="s">
        <v>367</v>
      </c>
      <c r="E164" s="2" t="s">
        <v>652</v>
      </c>
      <c r="F164" s="2" t="s">
        <v>4133</v>
      </c>
      <c r="G164" s="2" t="s">
        <v>1406</v>
      </c>
      <c r="H164" s="2">
        <v>2014</v>
      </c>
      <c r="I164" s="2">
        <v>2018</v>
      </c>
      <c r="J164" s="4" t="s">
        <v>4121</v>
      </c>
    </row>
    <row r="165" spans="1:10" ht="15" customHeight="1" x14ac:dyDescent="0.35">
      <c r="A165" s="2" t="s">
        <v>365</v>
      </c>
      <c r="B165" s="2" t="s">
        <v>366</v>
      </c>
      <c r="C165" s="3">
        <v>25</v>
      </c>
      <c r="D165" s="2" t="s">
        <v>367</v>
      </c>
      <c r="E165" s="2" t="s">
        <v>652</v>
      </c>
      <c r="F165" s="2" t="s">
        <v>4135</v>
      </c>
      <c r="G165" s="2" t="s">
        <v>1406</v>
      </c>
      <c r="H165" s="2">
        <v>2016</v>
      </c>
      <c r="I165" s="2">
        <v>2017</v>
      </c>
      <c r="J165" s="4" t="s">
        <v>4121</v>
      </c>
    </row>
    <row r="166" spans="1:10" ht="15" customHeight="1" x14ac:dyDescent="0.35">
      <c r="A166" s="2" t="s">
        <v>365</v>
      </c>
      <c r="B166" s="2" t="s">
        <v>366</v>
      </c>
      <c r="C166" s="3">
        <v>25</v>
      </c>
      <c r="D166" s="2" t="s">
        <v>367</v>
      </c>
      <c r="E166" s="2" t="s">
        <v>4134</v>
      </c>
      <c r="F166" s="2" t="s">
        <v>4135</v>
      </c>
      <c r="G166" s="2" t="s">
        <v>1406</v>
      </c>
      <c r="H166" s="2">
        <v>2016</v>
      </c>
      <c r="I166" s="2">
        <v>2017</v>
      </c>
      <c r="J166" s="4" t="s">
        <v>4121</v>
      </c>
    </row>
    <row r="167" spans="1:10" ht="15" customHeight="1" x14ac:dyDescent="0.35">
      <c r="A167" s="2" t="s">
        <v>365</v>
      </c>
      <c r="B167" s="2" t="s">
        <v>366</v>
      </c>
      <c r="C167" s="3">
        <v>25</v>
      </c>
      <c r="D167" s="2" t="s">
        <v>367</v>
      </c>
      <c r="E167" s="2" t="s">
        <v>652</v>
      </c>
      <c r="F167" s="2" t="s">
        <v>4136</v>
      </c>
      <c r="G167" s="2" t="s">
        <v>2766</v>
      </c>
      <c r="H167" s="2">
        <v>2007</v>
      </c>
      <c r="I167" s="2">
        <v>2012</v>
      </c>
      <c r="J167" s="4" t="s">
        <v>4121</v>
      </c>
    </row>
    <row r="168" spans="1:10" ht="15" customHeight="1" x14ac:dyDescent="0.35">
      <c r="A168" s="2" t="s">
        <v>365</v>
      </c>
      <c r="B168" s="2" t="s">
        <v>366</v>
      </c>
      <c r="C168" s="3">
        <v>25</v>
      </c>
      <c r="D168" s="2" t="s">
        <v>367</v>
      </c>
      <c r="E168" s="2" t="s">
        <v>652</v>
      </c>
      <c r="F168" s="2"/>
      <c r="G168" s="2" t="s">
        <v>4137</v>
      </c>
      <c r="H168" s="2">
        <v>2005</v>
      </c>
      <c r="I168" s="2">
        <v>2006</v>
      </c>
      <c r="J168" s="4" t="s">
        <v>4121</v>
      </c>
    </row>
    <row r="169" spans="1:10" ht="15" customHeight="1" x14ac:dyDescent="0.35">
      <c r="A169" s="2" t="s">
        <v>375</v>
      </c>
      <c r="B169" s="2" t="s">
        <v>376</v>
      </c>
      <c r="C169" s="3">
        <v>26</v>
      </c>
      <c r="D169" s="2" t="s">
        <v>377</v>
      </c>
      <c r="E169" s="2" t="s">
        <v>4025</v>
      </c>
      <c r="F169" s="2" t="s">
        <v>4138</v>
      </c>
      <c r="G169" s="2" t="s">
        <v>1109</v>
      </c>
      <c r="H169" s="2"/>
      <c r="I169" s="2"/>
      <c r="J169" s="4" t="s">
        <v>922</v>
      </c>
    </row>
    <row r="170" spans="1:10" ht="15" customHeight="1" x14ac:dyDescent="0.35">
      <c r="A170" s="2" t="s">
        <v>375</v>
      </c>
      <c r="B170" s="2" t="s">
        <v>376</v>
      </c>
      <c r="C170" s="3">
        <v>26</v>
      </c>
      <c r="D170" s="2" t="s">
        <v>377</v>
      </c>
      <c r="E170" s="2" t="s">
        <v>652</v>
      </c>
      <c r="F170" s="2"/>
      <c r="G170" s="2" t="s">
        <v>4139</v>
      </c>
      <c r="H170" s="2"/>
      <c r="I170" s="2"/>
      <c r="J170" s="4" t="s">
        <v>386</v>
      </c>
    </row>
    <row r="171" spans="1:10" ht="15" customHeight="1" x14ac:dyDescent="0.35">
      <c r="A171" s="2" t="s">
        <v>375</v>
      </c>
      <c r="B171" s="2" t="s">
        <v>376</v>
      </c>
      <c r="C171" s="3">
        <v>26</v>
      </c>
      <c r="D171" s="2" t="s">
        <v>377</v>
      </c>
      <c r="E171" s="2" t="s">
        <v>652</v>
      </c>
      <c r="F171" s="2" t="s">
        <v>4140</v>
      </c>
      <c r="G171" s="2" t="s">
        <v>1109</v>
      </c>
      <c r="H171" s="2"/>
      <c r="I171" s="2"/>
      <c r="J171" s="4" t="s">
        <v>386</v>
      </c>
    </row>
    <row r="172" spans="1:10" ht="15" customHeight="1" x14ac:dyDescent="0.35">
      <c r="A172" s="2" t="s">
        <v>375</v>
      </c>
      <c r="B172" s="2" t="s">
        <v>376</v>
      </c>
      <c r="C172" s="3">
        <v>26</v>
      </c>
      <c r="D172" s="2" t="s">
        <v>377</v>
      </c>
      <c r="E172" s="2" t="s">
        <v>652</v>
      </c>
      <c r="F172" s="2" t="s">
        <v>4141</v>
      </c>
      <c r="G172" s="2" t="s">
        <v>4142</v>
      </c>
      <c r="H172" s="2"/>
      <c r="I172" s="2"/>
      <c r="J172" s="4" t="s">
        <v>386</v>
      </c>
    </row>
    <row r="173" spans="1:10" ht="15" customHeight="1" x14ac:dyDescent="0.35">
      <c r="A173" s="2" t="s">
        <v>375</v>
      </c>
      <c r="B173" s="2" t="s">
        <v>376</v>
      </c>
      <c r="C173" s="3">
        <v>26</v>
      </c>
      <c r="D173" s="2" t="s">
        <v>377</v>
      </c>
      <c r="E173" s="2" t="s">
        <v>4013</v>
      </c>
      <c r="F173" s="2"/>
      <c r="G173" s="2" t="s">
        <v>1109</v>
      </c>
      <c r="H173" s="2"/>
      <c r="I173" s="2"/>
      <c r="J173" s="4" t="s">
        <v>386</v>
      </c>
    </row>
    <row r="174" spans="1:10" ht="15" customHeight="1" x14ac:dyDescent="0.35">
      <c r="A174" s="2" t="s">
        <v>375</v>
      </c>
      <c r="B174" s="2" t="s">
        <v>376</v>
      </c>
      <c r="C174" s="3">
        <v>26</v>
      </c>
      <c r="D174" s="2" t="s">
        <v>377</v>
      </c>
      <c r="E174" s="2" t="s">
        <v>652</v>
      </c>
      <c r="F174" s="2" t="s">
        <v>4143</v>
      </c>
      <c r="G174" s="2" t="s">
        <v>4144</v>
      </c>
      <c r="H174" s="2"/>
      <c r="I174" s="2"/>
      <c r="J174" s="4" t="s">
        <v>386</v>
      </c>
    </row>
    <row r="175" spans="1:10" ht="15" customHeight="1" x14ac:dyDescent="0.35">
      <c r="A175" s="2" t="s">
        <v>375</v>
      </c>
      <c r="B175" s="2" t="s">
        <v>376</v>
      </c>
      <c r="C175" s="3">
        <v>26</v>
      </c>
      <c r="D175" s="2" t="s">
        <v>377</v>
      </c>
      <c r="E175" s="2" t="s">
        <v>652</v>
      </c>
      <c r="F175" s="2"/>
      <c r="G175" s="2" t="s">
        <v>1988</v>
      </c>
      <c r="H175" s="2"/>
      <c r="I175" s="2"/>
      <c r="J175" s="4" t="s">
        <v>386</v>
      </c>
    </row>
    <row r="176" spans="1:10" ht="15" customHeight="1" x14ac:dyDescent="0.35">
      <c r="A176" s="2" t="s">
        <v>375</v>
      </c>
      <c r="B176" s="2" t="s">
        <v>376</v>
      </c>
      <c r="C176" s="3">
        <v>26</v>
      </c>
      <c r="D176" s="2" t="s">
        <v>377</v>
      </c>
      <c r="E176" s="2" t="s">
        <v>4013</v>
      </c>
      <c r="F176" s="2"/>
      <c r="G176" s="2" t="s">
        <v>1300</v>
      </c>
      <c r="H176" s="2"/>
      <c r="I176" s="2"/>
      <c r="J176" s="4" t="s">
        <v>386</v>
      </c>
    </row>
    <row r="177" spans="1:10" ht="15" customHeight="1" x14ac:dyDescent="0.35">
      <c r="A177" s="2" t="s">
        <v>375</v>
      </c>
      <c r="B177" s="2" t="s">
        <v>376</v>
      </c>
      <c r="C177" s="3">
        <v>26</v>
      </c>
      <c r="D177" s="2" t="s">
        <v>377</v>
      </c>
      <c r="E177" s="2" t="s">
        <v>4145</v>
      </c>
      <c r="F177" s="2"/>
      <c r="G177" s="2" t="s">
        <v>1109</v>
      </c>
      <c r="H177" s="2"/>
      <c r="I177" s="2"/>
      <c r="J177" s="4" t="s">
        <v>386</v>
      </c>
    </row>
    <row r="178" spans="1:10" ht="15" customHeight="1" x14ac:dyDescent="0.35">
      <c r="A178" s="2" t="s">
        <v>375</v>
      </c>
      <c r="B178" s="2" t="s">
        <v>376</v>
      </c>
      <c r="C178" s="3">
        <v>26</v>
      </c>
      <c r="D178" s="2" t="s">
        <v>377</v>
      </c>
      <c r="E178" s="2" t="s">
        <v>652</v>
      </c>
      <c r="F178" s="2" t="s">
        <v>4146</v>
      </c>
      <c r="G178" s="2" t="s">
        <v>1300</v>
      </c>
      <c r="H178" s="2"/>
      <c r="I178" s="2"/>
      <c r="J178" s="4" t="s">
        <v>386</v>
      </c>
    </row>
    <row r="179" spans="1:10" ht="15" customHeight="1" x14ac:dyDescent="0.35">
      <c r="A179" s="2" t="s">
        <v>387</v>
      </c>
      <c r="B179" s="2" t="s">
        <v>388</v>
      </c>
      <c r="C179" s="3">
        <v>27</v>
      </c>
      <c r="D179" s="2" t="s">
        <v>389</v>
      </c>
      <c r="E179" s="2" t="s">
        <v>640</v>
      </c>
      <c r="F179" s="2" t="s">
        <v>4147</v>
      </c>
      <c r="G179" s="2" t="s">
        <v>3993</v>
      </c>
      <c r="H179" s="2" t="s">
        <v>2290</v>
      </c>
      <c r="I179" s="2"/>
      <c r="J179" s="4" t="s">
        <v>928</v>
      </c>
    </row>
    <row r="180" spans="1:10" ht="15" customHeight="1" x14ac:dyDescent="0.35">
      <c r="A180" s="2" t="s">
        <v>387</v>
      </c>
      <c r="B180" s="2" t="s">
        <v>388</v>
      </c>
      <c r="C180" s="3">
        <v>27</v>
      </c>
      <c r="D180" s="2" t="s">
        <v>389</v>
      </c>
      <c r="E180" s="2" t="s">
        <v>4103</v>
      </c>
      <c r="F180" s="2"/>
      <c r="G180" s="2" t="s">
        <v>4148</v>
      </c>
      <c r="H180" s="2"/>
      <c r="I180" s="2"/>
      <c r="J180" s="4" t="s">
        <v>4149</v>
      </c>
    </row>
    <row r="181" spans="1:10" ht="15" customHeight="1" x14ac:dyDescent="0.35">
      <c r="A181" s="2" t="s">
        <v>387</v>
      </c>
      <c r="B181" s="2" t="s">
        <v>388</v>
      </c>
      <c r="C181" s="3">
        <v>27</v>
      </c>
      <c r="D181" s="2" t="s">
        <v>389</v>
      </c>
      <c r="E181" s="2" t="s">
        <v>652</v>
      </c>
      <c r="F181" s="2" t="s">
        <v>4150</v>
      </c>
      <c r="G181" s="2" t="s">
        <v>3373</v>
      </c>
      <c r="H181" s="2"/>
      <c r="I181" s="2"/>
      <c r="J181" s="4" t="s">
        <v>1375</v>
      </c>
    </row>
    <row r="182" spans="1:10" ht="15" customHeight="1" x14ac:dyDescent="0.35">
      <c r="A182" s="2" t="s">
        <v>387</v>
      </c>
      <c r="B182" s="2" t="s">
        <v>388</v>
      </c>
      <c r="C182" s="3">
        <v>27</v>
      </c>
      <c r="D182" s="2" t="s">
        <v>389</v>
      </c>
      <c r="E182" s="2" t="s">
        <v>4151</v>
      </c>
      <c r="F182" s="2"/>
      <c r="G182" s="2" t="s">
        <v>4148</v>
      </c>
      <c r="H182" s="2"/>
      <c r="I182" s="2"/>
      <c r="J182" s="4" t="s">
        <v>2252</v>
      </c>
    </row>
    <row r="183" spans="1:10" ht="15" customHeight="1" x14ac:dyDescent="0.35">
      <c r="A183" s="2" t="s">
        <v>387</v>
      </c>
      <c r="B183" s="2" t="s">
        <v>388</v>
      </c>
      <c r="C183" s="3">
        <v>27</v>
      </c>
      <c r="D183" s="2" t="s">
        <v>389</v>
      </c>
      <c r="E183" s="2" t="s">
        <v>652</v>
      </c>
      <c r="F183" s="2" t="s">
        <v>4152</v>
      </c>
      <c r="G183" s="2" t="s">
        <v>4153</v>
      </c>
      <c r="H183" s="2"/>
      <c r="I183" s="2"/>
      <c r="J183" s="4" t="s">
        <v>4154</v>
      </c>
    </row>
    <row r="184" spans="1:10" ht="15" customHeight="1" x14ac:dyDescent="0.35">
      <c r="A184" s="2" t="s">
        <v>387</v>
      </c>
      <c r="B184" s="2" t="s">
        <v>388</v>
      </c>
      <c r="C184" s="3">
        <v>27</v>
      </c>
      <c r="D184" s="2" t="s">
        <v>389</v>
      </c>
      <c r="E184" s="2" t="s">
        <v>652</v>
      </c>
      <c r="F184" s="2" t="s">
        <v>3976</v>
      </c>
      <c r="G184" s="2" t="s">
        <v>1291</v>
      </c>
      <c r="H184" s="2" t="s">
        <v>949</v>
      </c>
      <c r="I184" s="2" t="s">
        <v>1858</v>
      </c>
      <c r="J184" s="4" t="s">
        <v>928</v>
      </c>
    </row>
    <row r="185" spans="1:10" ht="15" customHeight="1" x14ac:dyDescent="0.35">
      <c r="A185" s="2" t="s">
        <v>387</v>
      </c>
      <c r="B185" s="2" t="s">
        <v>388</v>
      </c>
      <c r="C185" s="3">
        <v>27</v>
      </c>
      <c r="D185" s="2" t="s">
        <v>389</v>
      </c>
      <c r="E185" s="2" t="s">
        <v>609</v>
      </c>
      <c r="F185" s="2"/>
      <c r="G185" s="2" t="s">
        <v>1291</v>
      </c>
      <c r="H185" s="2" t="s">
        <v>949</v>
      </c>
      <c r="I185" s="2" t="s">
        <v>1858</v>
      </c>
      <c r="J185" s="4" t="s">
        <v>928</v>
      </c>
    </row>
    <row r="186" spans="1:10" ht="15" customHeight="1" x14ac:dyDescent="0.35">
      <c r="A186" s="2" t="s">
        <v>387</v>
      </c>
      <c r="B186" s="2" t="s">
        <v>388</v>
      </c>
      <c r="C186" s="3">
        <v>27</v>
      </c>
      <c r="D186" s="2" t="s">
        <v>389</v>
      </c>
      <c r="E186" s="2" t="s">
        <v>4025</v>
      </c>
      <c r="F186" s="2" t="s">
        <v>927</v>
      </c>
      <c r="G186" s="2" t="s">
        <v>4155</v>
      </c>
      <c r="H186" s="2">
        <v>2019</v>
      </c>
      <c r="I186" s="2">
        <v>2022</v>
      </c>
      <c r="J186" s="4" t="s">
        <v>397</v>
      </c>
    </row>
    <row r="187" spans="1:10" ht="15" customHeight="1" x14ac:dyDescent="0.35">
      <c r="A187" s="2" t="s">
        <v>398</v>
      </c>
      <c r="B187" s="2" t="s">
        <v>399</v>
      </c>
      <c r="C187" s="3">
        <v>28</v>
      </c>
      <c r="D187" s="2" t="s">
        <v>400</v>
      </c>
      <c r="E187" s="2" t="s">
        <v>839</v>
      </c>
      <c r="F187" s="2" t="s">
        <v>4156</v>
      </c>
      <c r="G187" s="2" t="s">
        <v>1584</v>
      </c>
      <c r="H187" s="2"/>
      <c r="I187" s="2"/>
      <c r="J187" s="4" t="s">
        <v>4157</v>
      </c>
    </row>
    <row r="188" spans="1:10" ht="15" customHeight="1" x14ac:dyDescent="0.35">
      <c r="A188" s="2" t="s">
        <v>398</v>
      </c>
      <c r="B188" s="2" t="s">
        <v>399</v>
      </c>
      <c r="C188" s="3">
        <v>28</v>
      </c>
      <c r="D188" s="2" t="s">
        <v>400</v>
      </c>
      <c r="E188" s="2" t="s">
        <v>652</v>
      </c>
      <c r="F188" s="2"/>
      <c r="G188" s="2" t="s">
        <v>1721</v>
      </c>
      <c r="H188" s="2"/>
      <c r="I188" s="2"/>
      <c r="J188" s="4" t="s">
        <v>4158</v>
      </c>
    </row>
    <row r="189" spans="1:10" ht="15" customHeight="1" x14ac:dyDescent="0.35">
      <c r="A189" s="2" t="s">
        <v>398</v>
      </c>
      <c r="B189" s="2" t="s">
        <v>399</v>
      </c>
      <c r="C189" s="3">
        <v>28</v>
      </c>
      <c r="D189" s="2" t="s">
        <v>400</v>
      </c>
      <c r="E189" s="2" t="s">
        <v>3985</v>
      </c>
      <c r="F189" s="2"/>
      <c r="G189" s="2" t="s">
        <v>4072</v>
      </c>
      <c r="H189" s="2"/>
      <c r="I189" s="2"/>
      <c r="J189" s="4" t="s">
        <v>4159</v>
      </c>
    </row>
    <row r="190" spans="1:10" ht="15" customHeight="1" x14ac:dyDescent="0.35">
      <c r="A190" s="2" t="s">
        <v>398</v>
      </c>
      <c r="B190" s="2" t="s">
        <v>399</v>
      </c>
      <c r="C190" s="3">
        <v>28</v>
      </c>
      <c r="D190" s="2" t="s">
        <v>400</v>
      </c>
      <c r="E190" s="2" t="s">
        <v>652</v>
      </c>
      <c r="F190" s="2" t="s">
        <v>4160</v>
      </c>
      <c r="G190" s="2" t="s">
        <v>4072</v>
      </c>
      <c r="H190" s="2"/>
      <c r="I190" s="2"/>
      <c r="J190" s="4" t="s">
        <v>4159</v>
      </c>
    </row>
    <row r="191" spans="1:10" ht="15" customHeight="1" x14ac:dyDescent="0.35">
      <c r="A191" s="2" t="s">
        <v>410</v>
      </c>
      <c r="B191" s="2" t="s">
        <v>411</v>
      </c>
      <c r="C191" s="3">
        <v>29</v>
      </c>
      <c r="D191" s="2" t="s">
        <v>413</v>
      </c>
      <c r="E191" s="2" t="s">
        <v>652</v>
      </c>
      <c r="F191" s="2"/>
      <c r="G191" s="2" t="s">
        <v>4161</v>
      </c>
      <c r="H191" s="2"/>
      <c r="I191" s="2"/>
      <c r="J191" s="4" t="s">
        <v>4162</v>
      </c>
    </row>
    <row r="192" spans="1:10" ht="15" customHeight="1" x14ac:dyDescent="0.35">
      <c r="A192" s="2" t="s">
        <v>424</v>
      </c>
      <c r="B192" s="2" t="s">
        <v>425</v>
      </c>
      <c r="C192" s="3">
        <v>30</v>
      </c>
      <c r="D192" s="2" t="s">
        <v>426</v>
      </c>
      <c r="E192" s="2" t="s">
        <v>657</v>
      </c>
      <c r="F192" s="2"/>
      <c r="G192" s="2" t="s">
        <v>3861</v>
      </c>
      <c r="H192" s="2"/>
      <c r="I192" s="2"/>
      <c r="J192" s="4" t="s">
        <v>980</v>
      </c>
    </row>
    <row r="193" spans="1:10" ht="15" customHeight="1" x14ac:dyDescent="0.35">
      <c r="A193" s="2" t="s">
        <v>424</v>
      </c>
      <c r="B193" s="2" t="s">
        <v>425</v>
      </c>
      <c r="C193" s="3">
        <v>30</v>
      </c>
      <c r="D193" s="2" t="s">
        <v>426</v>
      </c>
      <c r="E193" s="2" t="s">
        <v>609</v>
      </c>
      <c r="F193" s="2" t="s">
        <v>4163</v>
      </c>
      <c r="G193" s="2" t="s">
        <v>4164</v>
      </c>
      <c r="H193" s="2"/>
      <c r="I193" s="2"/>
      <c r="J193" s="4" t="s">
        <v>4165</v>
      </c>
    </row>
    <row r="194" spans="1:10" ht="15" customHeight="1" x14ac:dyDescent="0.35">
      <c r="A194" s="2" t="s">
        <v>424</v>
      </c>
      <c r="B194" s="2" t="s">
        <v>425</v>
      </c>
      <c r="C194" s="3">
        <v>30</v>
      </c>
      <c r="D194" s="2" t="s">
        <v>426</v>
      </c>
      <c r="E194" s="2" t="s">
        <v>3985</v>
      </c>
      <c r="F194" s="2"/>
      <c r="G194" s="2" t="s">
        <v>4164</v>
      </c>
      <c r="H194" s="2"/>
      <c r="I194" s="2"/>
      <c r="J194" s="4" t="s">
        <v>980</v>
      </c>
    </row>
    <row r="195" spans="1:10" ht="15" customHeight="1" x14ac:dyDescent="0.35">
      <c r="A195" s="2" t="s">
        <v>424</v>
      </c>
      <c r="B195" s="2" t="s">
        <v>425</v>
      </c>
      <c r="C195" s="3">
        <v>30</v>
      </c>
      <c r="D195" s="2" t="s">
        <v>426</v>
      </c>
      <c r="E195" s="2" t="s">
        <v>689</v>
      </c>
      <c r="F195" s="2" t="s">
        <v>4166</v>
      </c>
      <c r="G195" s="2" t="s">
        <v>4167</v>
      </c>
      <c r="H195" s="2"/>
      <c r="I195" s="2"/>
      <c r="J195" s="4" t="s">
        <v>980</v>
      </c>
    </row>
    <row r="196" spans="1:10" ht="15" customHeight="1" x14ac:dyDescent="0.35">
      <c r="A196" s="2" t="s">
        <v>424</v>
      </c>
      <c r="B196" s="2" t="s">
        <v>425</v>
      </c>
      <c r="C196" s="3">
        <v>30</v>
      </c>
      <c r="D196" s="2" t="s">
        <v>426</v>
      </c>
      <c r="E196" s="2" t="s">
        <v>4168</v>
      </c>
      <c r="F196" s="2"/>
      <c r="G196" s="2" t="s">
        <v>4169</v>
      </c>
      <c r="H196" s="2">
        <v>2010</v>
      </c>
      <c r="I196" s="2">
        <v>2011</v>
      </c>
      <c r="J196" s="4" t="s">
        <v>980</v>
      </c>
    </row>
    <row r="197" spans="1:10" ht="15" customHeight="1" x14ac:dyDescent="0.35">
      <c r="A197" s="2" t="s">
        <v>434</v>
      </c>
      <c r="B197" s="2" t="s">
        <v>435</v>
      </c>
      <c r="C197" s="3">
        <v>31</v>
      </c>
      <c r="D197" s="2" t="s">
        <v>436</v>
      </c>
      <c r="E197" s="2" t="s">
        <v>652</v>
      </c>
      <c r="F197" s="2"/>
      <c r="G197" s="2" t="s">
        <v>4170</v>
      </c>
      <c r="H197" s="2">
        <v>2020</v>
      </c>
      <c r="I197" s="2"/>
      <c r="J197" s="4" t="s">
        <v>4171</v>
      </c>
    </row>
    <row r="198" spans="1:10" ht="15" customHeight="1" x14ac:dyDescent="0.35">
      <c r="A198" s="2" t="s">
        <v>434</v>
      </c>
      <c r="B198" s="2" t="s">
        <v>435</v>
      </c>
      <c r="C198" s="3">
        <v>31</v>
      </c>
      <c r="D198" s="2" t="s">
        <v>436</v>
      </c>
      <c r="E198" s="2" t="s">
        <v>652</v>
      </c>
      <c r="F198" s="2" t="s">
        <v>4172</v>
      </c>
      <c r="G198" s="2" t="s">
        <v>2754</v>
      </c>
      <c r="H198" s="2">
        <v>2020</v>
      </c>
      <c r="I198" s="2"/>
      <c r="J198" s="4" t="s">
        <v>1383</v>
      </c>
    </row>
    <row r="199" spans="1:10" ht="15" customHeight="1" x14ac:dyDescent="0.35">
      <c r="A199" s="2" t="s">
        <v>434</v>
      </c>
      <c r="B199" s="2" t="s">
        <v>435</v>
      </c>
      <c r="C199" s="3">
        <v>31</v>
      </c>
      <c r="D199" s="2" t="s">
        <v>436</v>
      </c>
      <c r="E199" s="2" t="s">
        <v>652</v>
      </c>
      <c r="F199" s="2"/>
      <c r="G199" s="2" t="s">
        <v>4173</v>
      </c>
      <c r="H199" s="2"/>
      <c r="I199" s="2"/>
      <c r="J199" s="4" t="s">
        <v>1267</v>
      </c>
    </row>
    <row r="200" spans="1:10" ht="15" customHeight="1" x14ac:dyDescent="0.35">
      <c r="A200" s="2" t="s">
        <v>434</v>
      </c>
      <c r="B200" s="2" t="s">
        <v>435</v>
      </c>
      <c r="C200" s="3">
        <v>31</v>
      </c>
      <c r="D200" s="2" t="s">
        <v>436</v>
      </c>
      <c r="E200" s="2" t="s">
        <v>652</v>
      </c>
      <c r="F200" s="2"/>
      <c r="G200" s="2" t="s">
        <v>4174</v>
      </c>
      <c r="H200" s="2"/>
      <c r="I200" s="2"/>
      <c r="J200" s="4" t="s">
        <v>1267</v>
      </c>
    </row>
    <row r="201" spans="1:10" ht="15" customHeight="1" x14ac:dyDescent="0.35">
      <c r="A201" s="2" t="s">
        <v>434</v>
      </c>
      <c r="B201" s="2" t="s">
        <v>435</v>
      </c>
      <c r="C201" s="3">
        <v>31</v>
      </c>
      <c r="D201" s="2" t="s">
        <v>436</v>
      </c>
      <c r="E201" s="2" t="s">
        <v>652</v>
      </c>
      <c r="F201" s="2"/>
      <c r="G201" s="2" t="s">
        <v>3010</v>
      </c>
      <c r="H201" s="2"/>
      <c r="I201" s="2"/>
      <c r="J201" s="4" t="s">
        <v>1267</v>
      </c>
    </row>
    <row r="202" spans="1:10" ht="15" customHeight="1" x14ac:dyDescent="0.35">
      <c r="A202" s="2" t="s">
        <v>434</v>
      </c>
      <c r="B202" s="2" t="s">
        <v>435</v>
      </c>
      <c r="C202" s="3">
        <v>31</v>
      </c>
      <c r="D202" s="2" t="s">
        <v>436</v>
      </c>
      <c r="E202" s="2" t="s">
        <v>652</v>
      </c>
      <c r="F202" s="2"/>
      <c r="G202" s="2" t="s">
        <v>4117</v>
      </c>
      <c r="H202" s="2"/>
      <c r="I202" s="2"/>
      <c r="J202" s="4" t="s">
        <v>1267</v>
      </c>
    </row>
    <row r="203" spans="1:10" ht="15" customHeight="1" x14ac:dyDescent="0.35">
      <c r="A203" s="2" t="s">
        <v>447</v>
      </c>
      <c r="B203" s="2" t="s">
        <v>448</v>
      </c>
      <c r="C203" s="3">
        <v>32</v>
      </c>
      <c r="D203" s="2" t="s">
        <v>449</v>
      </c>
      <c r="E203" s="2" t="s">
        <v>652</v>
      </c>
      <c r="F203" s="2" t="s">
        <v>3994</v>
      </c>
      <c r="G203" s="2" t="s">
        <v>2254</v>
      </c>
      <c r="H203" s="2" t="s">
        <v>969</v>
      </c>
      <c r="I203" s="2"/>
      <c r="J203" s="4" t="s">
        <v>3998</v>
      </c>
    </row>
    <row r="204" spans="1:10" ht="15" customHeight="1" x14ac:dyDescent="0.35">
      <c r="A204" s="2" t="s">
        <v>447</v>
      </c>
      <c r="B204" s="2" t="s">
        <v>448</v>
      </c>
      <c r="C204" s="3">
        <v>32</v>
      </c>
      <c r="D204" s="2" t="s">
        <v>449</v>
      </c>
      <c r="E204" s="2" t="s">
        <v>3965</v>
      </c>
      <c r="F204" s="2"/>
      <c r="G204" s="2" t="s">
        <v>4175</v>
      </c>
      <c r="H204" s="2" t="s">
        <v>1882</v>
      </c>
      <c r="I204" s="2"/>
      <c r="J204" s="4" t="s">
        <v>984</v>
      </c>
    </row>
    <row r="205" spans="1:10" ht="15" customHeight="1" x14ac:dyDescent="0.35">
      <c r="A205" s="2" t="s">
        <v>447</v>
      </c>
      <c r="B205" s="2" t="s">
        <v>448</v>
      </c>
      <c r="C205" s="3">
        <v>32</v>
      </c>
      <c r="D205" s="2" t="s">
        <v>449</v>
      </c>
      <c r="E205" s="2" t="s">
        <v>987</v>
      </c>
      <c r="F205" s="2"/>
      <c r="G205" s="2" t="s">
        <v>4176</v>
      </c>
      <c r="H205" s="2" t="s">
        <v>895</v>
      </c>
      <c r="I205" s="2" t="s">
        <v>988</v>
      </c>
      <c r="J205" s="4" t="s">
        <v>4177</v>
      </c>
    </row>
    <row r="206" spans="1:10" ht="15" customHeight="1" x14ac:dyDescent="0.35">
      <c r="A206" s="2" t="s">
        <v>456</v>
      </c>
      <c r="B206" s="2" t="s">
        <v>457</v>
      </c>
      <c r="C206" s="3">
        <v>33</v>
      </c>
      <c r="D206" s="2" t="s">
        <v>458</v>
      </c>
      <c r="E206" s="2" t="s">
        <v>2253</v>
      </c>
      <c r="F206" s="2"/>
      <c r="G206" s="2" t="s">
        <v>2254</v>
      </c>
      <c r="H206" s="2"/>
      <c r="I206" s="2"/>
      <c r="J206" s="4" t="s">
        <v>995</v>
      </c>
    </row>
    <row r="207" spans="1:10" ht="15" customHeight="1" x14ac:dyDescent="0.35">
      <c r="A207" s="2" t="s">
        <v>456</v>
      </c>
      <c r="B207" s="2" t="s">
        <v>457</v>
      </c>
      <c r="C207" s="3">
        <v>33</v>
      </c>
      <c r="D207" s="2" t="s">
        <v>458</v>
      </c>
      <c r="E207" s="2" t="s">
        <v>652</v>
      </c>
      <c r="F207" s="2"/>
      <c r="G207" s="2" t="s">
        <v>1584</v>
      </c>
      <c r="H207" s="2"/>
      <c r="I207" s="2"/>
      <c r="J207" s="4" t="s">
        <v>995</v>
      </c>
    </row>
    <row r="208" spans="1:10" ht="15" customHeight="1" x14ac:dyDescent="0.35">
      <c r="A208" s="2" t="s">
        <v>456</v>
      </c>
      <c r="B208" s="2" t="s">
        <v>457</v>
      </c>
      <c r="C208" s="3">
        <v>33</v>
      </c>
      <c r="D208" s="2" t="s">
        <v>458</v>
      </c>
      <c r="E208" s="2" t="s">
        <v>652</v>
      </c>
      <c r="F208" s="2"/>
      <c r="G208" s="2" t="s">
        <v>3228</v>
      </c>
      <c r="H208" s="2"/>
      <c r="I208" s="2"/>
      <c r="J208" s="4" t="s">
        <v>995</v>
      </c>
    </row>
    <row r="209" spans="1:10" ht="15" customHeight="1" x14ac:dyDescent="0.35">
      <c r="A209" s="2" t="s">
        <v>456</v>
      </c>
      <c r="B209" s="2" t="s">
        <v>457</v>
      </c>
      <c r="C209" s="3">
        <v>33</v>
      </c>
      <c r="D209" s="2" t="s">
        <v>458</v>
      </c>
      <c r="E209" s="2" t="s">
        <v>652</v>
      </c>
      <c r="F209" s="2"/>
      <c r="G209" s="2" t="s">
        <v>1098</v>
      </c>
      <c r="H209" s="2"/>
      <c r="I209" s="2"/>
      <c r="J209" s="4" t="s">
        <v>995</v>
      </c>
    </row>
    <row r="210" spans="1:10" ht="15" customHeight="1" x14ac:dyDescent="0.35">
      <c r="A210" s="2" t="s">
        <v>456</v>
      </c>
      <c r="B210" s="2" t="s">
        <v>457</v>
      </c>
      <c r="C210" s="3">
        <v>33</v>
      </c>
      <c r="D210" s="2" t="s">
        <v>458</v>
      </c>
      <c r="E210" s="2" t="s">
        <v>652</v>
      </c>
      <c r="F210" s="2"/>
      <c r="G210" s="2" t="s">
        <v>2754</v>
      </c>
      <c r="H210" s="2"/>
      <c r="I210" s="2"/>
      <c r="J210" s="4" t="s">
        <v>995</v>
      </c>
    </row>
    <row r="211" spans="1:10" ht="15" customHeight="1" x14ac:dyDescent="0.35">
      <c r="A211" s="2" t="s">
        <v>456</v>
      </c>
      <c r="B211" s="2" t="s">
        <v>457</v>
      </c>
      <c r="C211" s="3">
        <v>33</v>
      </c>
      <c r="D211" s="2" t="s">
        <v>458</v>
      </c>
      <c r="E211" s="2" t="s">
        <v>652</v>
      </c>
      <c r="F211" s="2"/>
      <c r="G211" s="2" t="s">
        <v>3993</v>
      </c>
      <c r="H211" s="2"/>
      <c r="I211" s="2"/>
      <c r="J211" s="4" t="s">
        <v>995</v>
      </c>
    </row>
    <row r="212" spans="1:10" ht="15" customHeight="1" x14ac:dyDescent="0.35">
      <c r="A212" s="2" t="s">
        <v>467</v>
      </c>
      <c r="B212" s="2" t="s">
        <v>468</v>
      </c>
      <c r="C212" s="3">
        <v>34</v>
      </c>
      <c r="D212" s="2" t="s">
        <v>469</v>
      </c>
      <c r="E212" s="2" t="s">
        <v>4025</v>
      </c>
      <c r="F212" s="2"/>
      <c r="G212" s="2" t="s">
        <v>2754</v>
      </c>
      <c r="H212" s="2">
        <v>2019</v>
      </c>
      <c r="I212" s="2">
        <v>2021</v>
      </c>
      <c r="J212" s="4" t="s">
        <v>476</v>
      </c>
    </row>
    <row r="213" spans="1:10" ht="15" customHeight="1" x14ac:dyDescent="0.35">
      <c r="A213" s="2" t="s">
        <v>477</v>
      </c>
      <c r="B213" s="2" t="s">
        <v>478</v>
      </c>
      <c r="C213" s="3">
        <v>35</v>
      </c>
      <c r="D213" s="2" t="s">
        <v>479</v>
      </c>
      <c r="E213" s="2" t="s">
        <v>652</v>
      </c>
      <c r="F213" s="2" t="s">
        <v>4178</v>
      </c>
      <c r="G213" s="2" t="s">
        <v>3597</v>
      </c>
      <c r="H213" s="2"/>
      <c r="I213" s="2"/>
      <c r="J213" s="4" t="s">
        <v>4179</v>
      </c>
    </row>
    <row r="214" spans="1:10" ht="15" customHeight="1" x14ac:dyDescent="0.35">
      <c r="A214" s="2" t="s">
        <v>477</v>
      </c>
      <c r="B214" s="2" t="s">
        <v>478</v>
      </c>
      <c r="C214" s="3">
        <v>35</v>
      </c>
      <c r="D214" s="2" t="s">
        <v>479</v>
      </c>
      <c r="E214" s="2" t="s">
        <v>652</v>
      </c>
      <c r="F214" s="2" t="s">
        <v>4180</v>
      </c>
      <c r="G214" s="2" t="s">
        <v>4181</v>
      </c>
      <c r="H214" s="2"/>
      <c r="I214" s="2"/>
      <c r="J214" s="4" t="s">
        <v>4182</v>
      </c>
    </row>
    <row r="215" spans="1:10" ht="15" customHeight="1" x14ac:dyDescent="0.35">
      <c r="A215" s="2" t="s">
        <v>477</v>
      </c>
      <c r="B215" s="2" t="s">
        <v>478</v>
      </c>
      <c r="C215" s="3">
        <v>35</v>
      </c>
      <c r="D215" s="2" t="s">
        <v>479</v>
      </c>
      <c r="E215" s="2" t="s">
        <v>652</v>
      </c>
      <c r="F215" s="2" t="s">
        <v>4026</v>
      </c>
      <c r="G215" s="2" t="s">
        <v>4027</v>
      </c>
      <c r="H215" s="2"/>
      <c r="I215" s="2"/>
      <c r="J215" s="4" t="s">
        <v>1354</v>
      </c>
    </row>
    <row r="216" spans="1:10" ht="15" customHeight="1" x14ac:dyDescent="0.35">
      <c r="A216" s="2" t="s">
        <v>477</v>
      </c>
      <c r="B216" s="2" t="s">
        <v>478</v>
      </c>
      <c r="C216" s="3">
        <v>35</v>
      </c>
      <c r="D216" s="2" t="s">
        <v>479</v>
      </c>
      <c r="E216" s="2" t="s">
        <v>4183</v>
      </c>
      <c r="F216" s="2"/>
      <c r="G216" s="2" t="s">
        <v>4184</v>
      </c>
      <c r="H216" s="2"/>
      <c r="I216" s="2"/>
      <c r="J216" s="4" t="s">
        <v>4185</v>
      </c>
    </row>
    <row r="217" spans="1:10" ht="15" customHeight="1" x14ac:dyDescent="0.35">
      <c r="A217" s="2" t="s">
        <v>477</v>
      </c>
      <c r="B217" s="2" t="s">
        <v>478</v>
      </c>
      <c r="C217" s="3">
        <v>35</v>
      </c>
      <c r="D217" s="2" t="s">
        <v>479</v>
      </c>
      <c r="E217" s="2" t="s">
        <v>4186</v>
      </c>
      <c r="F217" s="2"/>
      <c r="G217" s="2" t="s">
        <v>4187</v>
      </c>
      <c r="H217" s="2"/>
      <c r="I217" s="2"/>
      <c r="J217" s="4" t="s">
        <v>4185</v>
      </c>
    </row>
    <row r="218" spans="1:10" ht="15" customHeight="1" x14ac:dyDescent="0.35">
      <c r="A218" s="2" t="s">
        <v>487</v>
      </c>
      <c r="B218" s="2" t="s">
        <v>488</v>
      </c>
      <c r="C218" s="3">
        <v>36</v>
      </c>
      <c r="D218" s="2" t="s">
        <v>489</v>
      </c>
      <c r="E218" s="2" t="s">
        <v>3985</v>
      </c>
      <c r="F218" s="2"/>
      <c r="G218" s="2" t="s">
        <v>2827</v>
      </c>
      <c r="H218" s="2" t="s">
        <v>4188</v>
      </c>
      <c r="I218" s="2" t="s">
        <v>4189</v>
      </c>
      <c r="J218" s="4" t="s">
        <v>4190</v>
      </c>
    </row>
    <row r="219" spans="1:10" ht="15" customHeight="1" x14ac:dyDescent="0.35">
      <c r="A219" s="2" t="s">
        <v>487</v>
      </c>
      <c r="B219" s="2" t="s">
        <v>488</v>
      </c>
      <c r="C219" s="3">
        <v>36</v>
      </c>
      <c r="D219" s="2" t="s">
        <v>489</v>
      </c>
      <c r="E219" s="2" t="s">
        <v>2410</v>
      </c>
      <c r="F219" s="2"/>
      <c r="G219" s="2" t="s">
        <v>1406</v>
      </c>
      <c r="H219" s="2">
        <v>2023</v>
      </c>
      <c r="I219" s="2"/>
      <c r="J219" s="4" t="s">
        <v>1023</v>
      </c>
    </row>
    <row r="220" spans="1:10" ht="15" customHeight="1" x14ac:dyDescent="0.35">
      <c r="A220" s="2" t="s">
        <v>487</v>
      </c>
      <c r="B220" s="2" t="s">
        <v>488</v>
      </c>
      <c r="C220" s="3">
        <v>36</v>
      </c>
      <c r="D220" s="2" t="s">
        <v>489</v>
      </c>
      <c r="E220" s="2" t="s">
        <v>4191</v>
      </c>
      <c r="F220" s="2" t="s">
        <v>4192</v>
      </c>
      <c r="G220" s="2" t="s">
        <v>2827</v>
      </c>
      <c r="H220" s="2"/>
      <c r="I220" s="2"/>
      <c r="J220" s="4" t="s">
        <v>1023</v>
      </c>
    </row>
    <row r="221" spans="1:10" ht="15" customHeight="1" x14ac:dyDescent="0.35">
      <c r="A221" s="2" t="s">
        <v>487</v>
      </c>
      <c r="B221" s="2" t="s">
        <v>488</v>
      </c>
      <c r="C221" s="3">
        <v>36</v>
      </c>
      <c r="D221" s="2" t="s">
        <v>489</v>
      </c>
      <c r="E221" s="2" t="s">
        <v>3973</v>
      </c>
      <c r="F221" s="2"/>
      <c r="G221" s="2" t="s">
        <v>4193</v>
      </c>
      <c r="H221" s="2" t="s">
        <v>4194</v>
      </c>
      <c r="I221" s="2"/>
      <c r="J221" s="4" t="s">
        <v>1298</v>
      </c>
    </row>
    <row r="222" spans="1:10" ht="15" customHeight="1" x14ac:dyDescent="0.35">
      <c r="A222" s="2" t="s">
        <v>487</v>
      </c>
      <c r="B222" s="2" t="s">
        <v>488</v>
      </c>
      <c r="C222" s="3">
        <v>36</v>
      </c>
      <c r="D222" s="2" t="s">
        <v>489</v>
      </c>
      <c r="E222" s="2" t="s">
        <v>652</v>
      </c>
      <c r="F222" s="2"/>
      <c r="G222" s="2" t="s">
        <v>4195</v>
      </c>
      <c r="H222" s="2" t="s">
        <v>4196</v>
      </c>
      <c r="I222" s="2"/>
      <c r="J222" s="4" t="s">
        <v>1298</v>
      </c>
    </row>
    <row r="223" spans="1:10" ht="15" customHeight="1" x14ac:dyDescent="0.35">
      <c r="A223" s="2" t="s">
        <v>487</v>
      </c>
      <c r="B223" s="2" t="s">
        <v>488</v>
      </c>
      <c r="C223" s="3">
        <v>36</v>
      </c>
      <c r="D223" s="2" t="s">
        <v>489</v>
      </c>
      <c r="E223" s="2" t="s">
        <v>4044</v>
      </c>
      <c r="F223" s="2"/>
      <c r="G223" s="2" t="s">
        <v>4197</v>
      </c>
      <c r="H223" s="2" t="s">
        <v>1037</v>
      </c>
      <c r="I223" s="2"/>
      <c r="J223" s="4" t="s">
        <v>1298</v>
      </c>
    </row>
    <row r="224" spans="1:10" ht="15" customHeight="1" x14ac:dyDescent="0.35">
      <c r="A224" s="2" t="s">
        <v>487</v>
      </c>
      <c r="B224" s="2" t="s">
        <v>488</v>
      </c>
      <c r="C224" s="3">
        <v>36</v>
      </c>
      <c r="D224" s="2" t="s">
        <v>489</v>
      </c>
      <c r="E224" s="2" t="s">
        <v>652</v>
      </c>
      <c r="F224" s="2" t="s">
        <v>4198</v>
      </c>
      <c r="G224" s="2" t="s">
        <v>4124</v>
      </c>
      <c r="H224" s="2"/>
      <c r="I224" s="2"/>
      <c r="J224" s="4" t="s">
        <v>1023</v>
      </c>
    </row>
    <row r="225" spans="1:10" ht="15" customHeight="1" x14ac:dyDescent="0.35">
      <c r="A225" s="2" t="s">
        <v>487</v>
      </c>
      <c r="B225" s="2" t="s">
        <v>488</v>
      </c>
      <c r="C225" s="3">
        <v>36</v>
      </c>
      <c r="D225" s="2" t="s">
        <v>489</v>
      </c>
      <c r="E225" s="2" t="s">
        <v>652</v>
      </c>
      <c r="F225" s="2" t="s">
        <v>4199</v>
      </c>
      <c r="G225" s="2" t="s">
        <v>4200</v>
      </c>
      <c r="H225" s="2"/>
      <c r="I225" s="2"/>
      <c r="J225" s="4" t="s">
        <v>1023</v>
      </c>
    </row>
    <row r="226" spans="1:10" ht="15" customHeight="1" x14ac:dyDescent="0.35">
      <c r="A226" s="2" t="s">
        <v>487</v>
      </c>
      <c r="B226" s="2" t="s">
        <v>488</v>
      </c>
      <c r="C226" s="3">
        <v>36</v>
      </c>
      <c r="D226" s="2" t="s">
        <v>489</v>
      </c>
      <c r="E226" s="2" t="s">
        <v>640</v>
      </c>
      <c r="F226" s="2" t="s">
        <v>4201</v>
      </c>
      <c r="G226" s="2" t="s">
        <v>1291</v>
      </c>
      <c r="H226" s="2"/>
      <c r="I226" s="2"/>
      <c r="J226" s="4" t="s">
        <v>1023</v>
      </c>
    </row>
    <row r="227" spans="1:10" ht="15" customHeight="1" x14ac:dyDescent="0.35">
      <c r="A227" s="2" t="s">
        <v>487</v>
      </c>
      <c r="B227" s="2" t="s">
        <v>488</v>
      </c>
      <c r="C227" s="3">
        <v>36</v>
      </c>
      <c r="D227" s="2" t="s">
        <v>489</v>
      </c>
      <c r="E227" s="2" t="s">
        <v>3991</v>
      </c>
      <c r="F227" s="2"/>
      <c r="G227" s="2" t="s">
        <v>3373</v>
      </c>
      <c r="H227" s="2"/>
      <c r="I227" s="2"/>
      <c r="J227" s="4" t="s">
        <v>1023</v>
      </c>
    </row>
    <row r="228" spans="1:10" ht="15" customHeight="1" x14ac:dyDescent="0.35">
      <c r="A228" s="2" t="s">
        <v>487</v>
      </c>
      <c r="B228" s="2" t="s">
        <v>488</v>
      </c>
      <c r="C228" s="3">
        <v>36</v>
      </c>
      <c r="D228" s="2" t="s">
        <v>489</v>
      </c>
      <c r="E228" s="2" t="s">
        <v>652</v>
      </c>
      <c r="F228" s="2"/>
      <c r="G228" s="2" t="s">
        <v>4202</v>
      </c>
      <c r="H228" s="2"/>
      <c r="I228" s="2"/>
      <c r="J228" s="4" t="s">
        <v>1023</v>
      </c>
    </row>
    <row r="229" spans="1:10" ht="15" customHeight="1" x14ac:dyDescent="0.35">
      <c r="A229" s="2" t="s">
        <v>487</v>
      </c>
      <c r="B229" s="2" t="s">
        <v>488</v>
      </c>
      <c r="C229" s="3">
        <v>36</v>
      </c>
      <c r="D229" s="2" t="s">
        <v>489</v>
      </c>
      <c r="E229" s="2" t="s">
        <v>652</v>
      </c>
      <c r="F229" s="2" t="s">
        <v>4203</v>
      </c>
      <c r="G229" s="2" t="s">
        <v>4124</v>
      </c>
      <c r="H229" s="2"/>
      <c r="I229" s="2"/>
      <c r="J229" s="4" t="s">
        <v>1023</v>
      </c>
    </row>
    <row r="230" spans="1:10" ht="15" customHeight="1" x14ac:dyDescent="0.35">
      <c r="A230" s="2" t="s">
        <v>487</v>
      </c>
      <c r="B230" s="2" t="s">
        <v>488</v>
      </c>
      <c r="C230" s="3">
        <v>36</v>
      </c>
      <c r="D230" s="2" t="s">
        <v>489</v>
      </c>
      <c r="E230" s="2" t="s">
        <v>652</v>
      </c>
      <c r="F230" s="2" t="s">
        <v>4204</v>
      </c>
      <c r="G230" s="2" t="s">
        <v>4124</v>
      </c>
      <c r="H230" s="2" t="s">
        <v>3894</v>
      </c>
      <c r="I230" s="2" t="s">
        <v>4205</v>
      </c>
      <c r="J230" s="4" t="s">
        <v>1298</v>
      </c>
    </row>
    <row r="231" spans="1:10" ht="15" customHeight="1" x14ac:dyDescent="0.35">
      <c r="A231" s="2" t="s">
        <v>487</v>
      </c>
      <c r="B231" s="2" t="s">
        <v>488</v>
      </c>
      <c r="C231" s="3">
        <v>36</v>
      </c>
      <c r="D231" s="2" t="s">
        <v>489</v>
      </c>
      <c r="E231" s="2" t="s">
        <v>4103</v>
      </c>
      <c r="F231" s="2"/>
      <c r="G231" s="2" t="s">
        <v>4206</v>
      </c>
      <c r="H231" s="2"/>
      <c r="I231" s="2" t="s">
        <v>2648</v>
      </c>
      <c r="J231" s="4" t="s">
        <v>1298</v>
      </c>
    </row>
    <row r="232" spans="1:10" ht="15" customHeight="1" x14ac:dyDescent="0.35">
      <c r="A232" s="2" t="s">
        <v>498</v>
      </c>
      <c r="B232" s="2" t="s">
        <v>499</v>
      </c>
      <c r="C232" s="3">
        <v>37</v>
      </c>
      <c r="D232" s="2" t="s">
        <v>500</v>
      </c>
      <c r="E232" s="2" t="s">
        <v>4207</v>
      </c>
      <c r="F232" s="2"/>
      <c r="G232" s="2" t="s">
        <v>4208</v>
      </c>
      <c r="H232" s="2" t="s">
        <v>868</v>
      </c>
      <c r="I232" s="2"/>
      <c r="J232" s="4" t="s">
        <v>4209</v>
      </c>
    </row>
    <row r="233" spans="1:10" ht="15" customHeight="1" x14ac:dyDescent="0.35">
      <c r="A233" s="2" t="s">
        <v>498</v>
      </c>
      <c r="B233" s="2" t="s">
        <v>499</v>
      </c>
      <c r="C233" s="3">
        <v>37</v>
      </c>
      <c r="D233" s="2" t="s">
        <v>500</v>
      </c>
      <c r="E233" s="2" t="s">
        <v>4210</v>
      </c>
      <c r="F233" s="2"/>
      <c r="G233" s="2" t="s">
        <v>504</v>
      </c>
      <c r="H233" s="2" t="s">
        <v>868</v>
      </c>
      <c r="I233" s="2"/>
      <c r="J233" s="4" t="s">
        <v>509</v>
      </c>
    </row>
    <row r="234" spans="1:10" ht="15" customHeight="1" x14ac:dyDescent="0.35">
      <c r="A234" s="2" t="s">
        <v>498</v>
      </c>
      <c r="B234" s="2" t="s">
        <v>499</v>
      </c>
      <c r="C234" s="3">
        <v>37</v>
      </c>
      <c r="D234" s="2" t="s">
        <v>500</v>
      </c>
      <c r="E234" s="2" t="s">
        <v>4211</v>
      </c>
      <c r="F234" s="2"/>
      <c r="G234" s="2" t="s">
        <v>2766</v>
      </c>
      <c r="H234" s="2" t="s">
        <v>1564</v>
      </c>
      <c r="I234" s="2"/>
      <c r="J234" s="4" t="s">
        <v>4209</v>
      </c>
    </row>
    <row r="235" spans="1:10" ht="15" customHeight="1" x14ac:dyDescent="0.35">
      <c r="A235" s="2" t="s">
        <v>498</v>
      </c>
      <c r="B235" s="2" t="s">
        <v>499</v>
      </c>
      <c r="C235" s="3">
        <v>37</v>
      </c>
      <c r="D235" s="2" t="s">
        <v>500</v>
      </c>
      <c r="E235" s="2" t="s">
        <v>4210</v>
      </c>
      <c r="F235" s="2"/>
      <c r="G235" s="2" t="s">
        <v>2766</v>
      </c>
      <c r="H235" s="2" t="s">
        <v>2351</v>
      </c>
      <c r="I235" s="2"/>
      <c r="J235" s="4" t="s">
        <v>4212</v>
      </c>
    </row>
    <row r="236" spans="1:10" ht="15" customHeight="1" x14ac:dyDescent="0.35">
      <c r="A236" s="2" t="s">
        <v>498</v>
      </c>
      <c r="B236" s="2" t="s">
        <v>499</v>
      </c>
      <c r="C236" s="3">
        <v>37</v>
      </c>
      <c r="D236" s="2" t="s">
        <v>500</v>
      </c>
      <c r="E236" s="2" t="s">
        <v>4213</v>
      </c>
      <c r="F236" s="2" t="s">
        <v>4214</v>
      </c>
      <c r="G236" s="2" t="s">
        <v>3968</v>
      </c>
      <c r="H236" s="2">
        <v>1997</v>
      </c>
      <c r="I236" s="2">
        <v>1999</v>
      </c>
      <c r="J236" s="4" t="s">
        <v>4209</v>
      </c>
    </row>
    <row r="237" spans="1:10" ht="15" customHeight="1" x14ac:dyDescent="0.35">
      <c r="A237" s="2" t="s">
        <v>498</v>
      </c>
      <c r="B237" s="2" t="s">
        <v>499</v>
      </c>
      <c r="C237" s="3">
        <v>37</v>
      </c>
      <c r="D237" s="2" t="s">
        <v>500</v>
      </c>
      <c r="E237" s="2" t="s">
        <v>580</v>
      </c>
      <c r="F237" s="2" t="s">
        <v>4215</v>
      </c>
      <c r="G237" s="2" t="s">
        <v>654</v>
      </c>
      <c r="H237" s="2">
        <v>1995</v>
      </c>
      <c r="I237" s="2">
        <v>1996</v>
      </c>
      <c r="J237" s="4" t="s">
        <v>4209</v>
      </c>
    </row>
  </sheetData>
  <autoFilter ref="A2:J237" xr:uid="{00000000-0009-0000-0000-00000A000000}"/>
  <mergeCells count="1">
    <mergeCell ref="A1:J1"/>
  </mergeCells>
  <hyperlinks>
    <hyperlink ref="J3" r:id="rId1" xr:uid="{00000000-0004-0000-0A00-000000000000}"/>
    <hyperlink ref="J4" r:id="rId2" xr:uid="{00000000-0004-0000-0A00-000001000000}"/>
    <hyperlink ref="J5" r:id="rId3" xr:uid="{00000000-0004-0000-0A00-000002000000}"/>
    <hyperlink ref="J6" r:id="rId4" xr:uid="{00000000-0004-0000-0A00-000003000000}"/>
    <hyperlink ref="J7" r:id="rId5" xr:uid="{00000000-0004-0000-0A00-000004000000}"/>
    <hyperlink ref="J8" r:id="rId6" xr:uid="{00000000-0004-0000-0A00-000005000000}"/>
    <hyperlink ref="J9" r:id="rId7" xr:uid="{00000000-0004-0000-0A00-000006000000}"/>
    <hyperlink ref="J10" r:id="rId8" xr:uid="{00000000-0004-0000-0A00-000007000000}"/>
    <hyperlink ref="J11" r:id="rId9" xr:uid="{00000000-0004-0000-0A00-000008000000}"/>
    <hyperlink ref="J12" r:id="rId10" xr:uid="{00000000-0004-0000-0A00-000009000000}"/>
    <hyperlink ref="J13" r:id="rId11" xr:uid="{00000000-0004-0000-0A00-00000A000000}"/>
    <hyperlink ref="J14" r:id="rId12" xr:uid="{00000000-0004-0000-0A00-00000B000000}"/>
    <hyperlink ref="J15" r:id="rId13" xr:uid="{00000000-0004-0000-0A00-00000C000000}"/>
    <hyperlink ref="J16" r:id="rId14" xr:uid="{00000000-0004-0000-0A00-00000D000000}"/>
    <hyperlink ref="J17" r:id="rId15" xr:uid="{00000000-0004-0000-0A00-00000E000000}"/>
    <hyperlink ref="J18" r:id="rId16" xr:uid="{00000000-0004-0000-0A00-00000F000000}"/>
    <hyperlink ref="J19" r:id="rId17" xr:uid="{00000000-0004-0000-0A00-000010000000}"/>
    <hyperlink ref="J20" r:id="rId18" xr:uid="{00000000-0004-0000-0A00-000011000000}"/>
    <hyperlink ref="J21" r:id="rId19" xr:uid="{00000000-0004-0000-0A00-000012000000}"/>
    <hyperlink ref="J22" r:id="rId20" xr:uid="{00000000-0004-0000-0A00-000013000000}"/>
    <hyperlink ref="J23" r:id="rId21" xr:uid="{00000000-0004-0000-0A00-000014000000}"/>
    <hyperlink ref="J24" r:id="rId22" xr:uid="{00000000-0004-0000-0A00-000015000000}"/>
    <hyperlink ref="J25" r:id="rId23" xr:uid="{00000000-0004-0000-0A00-000016000000}"/>
    <hyperlink ref="J26" r:id="rId24" xr:uid="{00000000-0004-0000-0A00-000017000000}"/>
    <hyperlink ref="J27" r:id="rId25" xr:uid="{00000000-0004-0000-0A00-000018000000}"/>
    <hyperlink ref="J28" r:id="rId26" xr:uid="{00000000-0004-0000-0A00-000019000000}"/>
    <hyperlink ref="J29" r:id="rId27" xr:uid="{00000000-0004-0000-0A00-00001A000000}"/>
    <hyperlink ref="J30" r:id="rId28" xr:uid="{00000000-0004-0000-0A00-00001B000000}"/>
    <hyperlink ref="J31" r:id="rId29" xr:uid="{00000000-0004-0000-0A00-00001C000000}"/>
    <hyperlink ref="J32" r:id="rId30" xr:uid="{00000000-0004-0000-0A00-00001D000000}"/>
    <hyperlink ref="J33" r:id="rId31" xr:uid="{00000000-0004-0000-0A00-00001E000000}"/>
    <hyperlink ref="J34" r:id="rId32" xr:uid="{00000000-0004-0000-0A00-00001F000000}"/>
    <hyperlink ref="J35" r:id="rId33" xr:uid="{00000000-0004-0000-0A00-000020000000}"/>
    <hyperlink ref="J36" r:id="rId34" xr:uid="{00000000-0004-0000-0A00-000021000000}"/>
    <hyperlink ref="J37" r:id="rId35" xr:uid="{00000000-0004-0000-0A00-000022000000}"/>
    <hyperlink ref="J38" r:id="rId36" xr:uid="{00000000-0004-0000-0A00-000023000000}"/>
    <hyperlink ref="J39" r:id="rId37" xr:uid="{00000000-0004-0000-0A00-000024000000}"/>
    <hyperlink ref="J40" r:id="rId38" xr:uid="{00000000-0004-0000-0A00-000025000000}"/>
    <hyperlink ref="J41" r:id="rId39" xr:uid="{00000000-0004-0000-0A00-000026000000}"/>
    <hyperlink ref="J42" r:id="rId40" xr:uid="{00000000-0004-0000-0A00-000027000000}"/>
    <hyperlink ref="J43" r:id="rId41" xr:uid="{00000000-0004-0000-0A00-000028000000}"/>
    <hyperlink ref="J44" r:id="rId42" xr:uid="{00000000-0004-0000-0A00-000029000000}"/>
    <hyperlink ref="J45" r:id="rId43" xr:uid="{00000000-0004-0000-0A00-00002A000000}"/>
    <hyperlink ref="J46" r:id="rId44" xr:uid="{00000000-0004-0000-0A00-00002B000000}"/>
    <hyperlink ref="J47" r:id="rId45" xr:uid="{00000000-0004-0000-0A00-00002C000000}"/>
    <hyperlink ref="J48" r:id="rId46" xr:uid="{00000000-0004-0000-0A00-00002D000000}"/>
    <hyperlink ref="J49" r:id="rId47" xr:uid="{00000000-0004-0000-0A00-00002E000000}"/>
    <hyperlink ref="J50" r:id="rId48" xr:uid="{00000000-0004-0000-0A00-00002F000000}"/>
    <hyperlink ref="J51" r:id="rId49" xr:uid="{00000000-0004-0000-0A00-000030000000}"/>
    <hyperlink ref="J52" r:id="rId50" xr:uid="{00000000-0004-0000-0A00-000031000000}"/>
    <hyperlink ref="J53" r:id="rId51" xr:uid="{00000000-0004-0000-0A00-000032000000}"/>
    <hyperlink ref="J54" r:id="rId52" xr:uid="{00000000-0004-0000-0A00-000033000000}"/>
    <hyperlink ref="J55" r:id="rId53" xr:uid="{00000000-0004-0000-0A00-000034000000}"/>
    <hyperlink ref="J56" r:id="rId54" xr:uid="{00000000-0004-0000-0A00-000035000000}"/>
    <hyperlink ref="J57" r:id="rId55" xr:uid="{00000000-0004-0000-0A00-000036000000}"/>
    <hyperlink ref="J58" r:id="rId56" xr:uid="{00000000-0004-0000-0A00-000037000000}"/>
    <hyperlink ref="J59" r:id="rId57" xr:uid="{00000000-0004-0000-0A00-000038000000}"/>
    <hyperlink ref="J60" r:id="rId58" xr:uid="{00000000-0004-0000-0A00-000039000000}"/>
    <hyperlink ref="J61" r:id="rId59" xr:uid="{00000000-0004-0000-0A00-00003A000000}"/>
    <hyperlink ref="J62" r:id="rId60" xr:uid="{00000000-0004-0000-0A00-00003B000000}"/>
    <hyperlink ref="J63" r:id="rId61" xr:uid="{00000000-0004-0000-0A00-00003C000000}"/>
    <hyperlink ref="J64" r:id="rId62" xr:uid="{00000000-0004-0000-0A00-00003D000000}"/>
    <hyperlink ref="J65" r:id="rId63" xr:uid="{00000000-0004-0000-0A00-00003E000000}"/>
    <hyperlink ref="J66" r:id="rId64" xr:uid="{00000000-0004-0000-0A00-00003F000000}"/>
    <hyperlink ref="J67" r:id="rId65" xr:uid="{00000000-0004-0000-0A00-000040000000}"/>
    <hyperlink ref="J68" r:id="rId66" xr:uid="{00000000-0004-0000-0A00-000041000000}"/>
    <hyperlink ref="J69" r:id="rId67" xr:uid="{00000000-0004-0000-0A00-000042000000}"/>
    <hyperlink ref="J70" r:id="rId68" xr:uid="{00000000-0004-0000-0A00-000043000000}"/>
    <hyperlink ref="J71" r:id="rId69" xr:uid="{00000000-0004-0000-0A00-000044000000}"/>
    <hyperlink ref="J72" r:id="rId70" xr:uid="{00000000-0004-0000-0A00-000045000000}"/>
    <hyperlink ref="J73" r:id="rId71" xr:uid="{00000000-0004-0000-0A00-000046000000}"/>
    <hyperlink ref="J74" r:id="rId72" location="_uk_gov_ccew_onereg_charitydetails_web_portlet_CharityDetailsPortlet_pagination__container" xr:uid="{00000000-0004-0000-0A00-000047000000}"/>
    <hyperlink ref="J75" r:id="rId73" xr:uid="{00000000-0004-0000-0A00-000048000000}"/>
    <hyperlink ref="J76" r:id="rId74" xr:uid="{00000000-0004-0000-0A00-000049000000}"/>
    <hyperlink ref="J77" r:id="rId75" xr:uid="{00000000-0004-0000-0A00-00004A000000}"/>
    <hyperlink ref="J78" r:id="rId76" xr:uid="{00000000-0004-0000-0A00-00004B000000}"/>
    <hyperlink ref="J79" r:id="rId77" xr:uid="{00000000-0004-0000-0A00-00004C000000}"/>
    <hyperlink ref="J80" r:id="rId78" xr:uid="{00000000-0004-0000-0A00-00004D000000}"/>
    <hyperlink ref="J81" r:id="rId79" xr:uid="{00000000-0004-0000-0A00-00004E000000}"/>
    <hyperlink ref="J82" r:id="rId80" xr:uid="{00000000-0004-0000-0A00-00004F000000}"/>
    <hyperlink ref="J83" r:id="rId81" xr:uid="{00000000-0004-0000-0A00-000050000000}"/>
    <hyperlink ref="J84" r:id="rId82" xr:uid="{00000000-0004-0000-0A00-000051000000}"/>
    <hyperlink ref="J85" r:id="rId83" xr:uid="{00000000-0004-0000-0A00-000052000000}"/>
    <hyperlink ref="J86" r:id="rId84" xr:uid="{00000000-0004-0000-0A00-000053000000}"/>
    <hyperlink ref="J87" r:id="rId85" xr:uid="{00000000-0004-0000-0A00-000054000000}"/>
    <hyperlink ref="J88" r:id="rId86" xr:uid="{00000000-0004-0000-0A00-000055000000}"/>
    <hyperlink ref="J89" r:id="rId87" xr:uid="{00000000-0004-0000-0A00-000056000000}"/>
    <hyperlink ref="J90" r:id="rId88" xr:uid="{00000000-0004-0000-0A00-000057000000}"/>
    <hyperlink ref="J91" r:id="rId89" xr:uid="{00000000-0004-0000-0A00-000058000000}"/>
    <hyperlink ref="J92" r:id="rId90" xr:uid="{00000000-0004-0000-0A00-000059000000}"/>
    <hyperlink ref="J93" r:id="rId91" xr:uid="{00000000-0004-0000-0A00-00005A000000}"/>
    <hyperlink ref="J94" r:id="rId92" xr:uid="{00000000-0004-0000-0A00-00005B000000}"/>
    <hyperlink ref="J95" r:id="rId93" xr:uid="{00000000-0004-0000-0A00-00005C000000}"/>
    <hyperlink ref="J96" r:id="rId94" xr:uid="{00000000-0004-0000-0A00-00005D000000}"/>
    <hyperlink ref="J97" r:id="rId95" xr:uid="{00000000-0004-0000-0A00-00005E000000}"/>
    <hyperlink ref="J98" r:id="rId96" xr:uid="{00000000-0004-0000-0A00-00005F000000}"/>
    <hyperlink ref="J99" r:id="rId97" xr:uid="{00000000-0004-0000-0A00-000060000000}"/>
    <hyperlink ref="J100" r:id="rId98" xr:uid="{00000000-0004-0000-0A00-000061000000}"/>
    <hyperlink ref="J101" r:id="rId99" xr:uid="{00000000-0004-0000-0A00-000062000000}"/>
    <hyperlink ref="J102" r:id="rId100" xr:uid="{00000000-0004-0000-0A00-000063000000}"/>
    <hyperlink ref="J103" r:id="rId101" xr:uid="{00000000-0004-0000-0A00-000064000000}"/>
    <hyperlink ref="J104" r:id="rId102" xr:uid="{00000000-0004-0000-0A00-000065000000}"/>
    <hyperlink ref="J105" r:id="rId103" xr:uid="{00000000-0004-0000-0A00-000066000000}"/>
    <hyperlink ref="J106" r:id="rId104" xr:uid="{00000000-0004-0000-0A00-000067000000}"/>
    <hyperlink ref="J107" r:id="rId105" xr:uid="{00000000-0004-0000-0A00-000068000000}"/>
    <hyperlink ref="J108" r:id="rId106" xr:uid="{00000000-0004-0000-0A00-000069000000}"/>
    <hyperlink ref="J109" r:id="rId107" xr:uid="{00000000-0004-0000-0A00-00006A000000}"/>
    <hyperlink ref="J110" r:id="rId108" xr:uid="{00000000-0004-0000-0A00-00006B000000}"/>
    <hyperlink ref="J111" r:id="rId109" xr:uid="{00000000-0004-0000-0A00-00006C000000}"/>
    <hyperlink ref="J112" r:id="rId110" xr:uid="{00000000-0004-0000-0A00-00006D000000}"/>
    <hyperlink ref="J113" r:id="rId111" xr:uid="{00000000-0004-0000-0A00-00006E000000}"/>
    <hyperlink ref="J114" r:id="rId112" xr:uid="{00000000-0004-0000-0A00-00006F000000}"/>
    <hyperlink ref="J115" r:id="rId113" xr:uid="{00000000-0004-0000-0A00-000070000000}"/>
    <hyperlink ref="J116" r:id="rId114" xr:uid="{00000000-0004-0000-0A00-000071000000}"/>
    <hyperlink ref="J117" r:id="rId115" xr:uid="{00000000-0004-0000-0A00-000072000000}"/>
    <hyperlink ref="J118" r:id="rId116" xr:uid="{00000000-0004-0000-0A00-000073000000}"/>
    <hyperlink ref="J119" r:id="rId117" xr:uid="{00000000-0004-0000-0A00-000074000000}"/>
    <hyperlink ref="J120" r:id="rId118" xr:uid="{00000000-0004-0000-0A00-000075000000}"/>
    <hyperlink ref="J121" r:id="rId119" xr:uid="{00000000-0004-0000-0A00-000076000000}"/>
    <hyperlink ref="J122" r:id="rId120" xr:uid="{00000000-0004-0000-0A00-000077000000}"/>
    <hyperlink ref="J123" r:id="rId121" xr:uid="{00000000-0004-0000-0A00-000078000000}"/>
    <hyperlink ref="J124" r:id="rId122" xr:uid="{00000000-0004-0000-0A00-000079000000}"/>
    <hyperlink ref="J125" r:id="rId123" xr:uid="{00000000-0004-0000-0A00-00007A000000}"/>
    <hyperlink ref="J126" r:id="rId124" location="roles" xr:uid="{00000000-0004-0000-0A00-00007B000000}"/>
    <hyperlink ref="J127" r:id="rId125" xr:uid="{00000000-0004-0000-0A00-00007C000000}"/>
    <hyperlink ref="J128" r:id="rId126" xr:uid="{00000000-0004-0000-0A00-00007D000000}"/>
    <hyperlink ref="J129" r:id="rId127" xr:uid="{00000000-0004-0000-0A00-00007E000000}"/>
    <hyperlink ref="J130" r:id="rId128" xr:uid="{00000000-0004-0000-0A00-00007F000000}"/>
    <hyperlink ref="J131" r:id="rId129" xr:uid="{00000000-0004-0000-0A00-000080000000}"/>
    <hyperlink ref="J132" r:id="rId130" xr:uid="{00000000-0004-0000-0A00-000081000000}"/>
    <hyperlink ref="J133" r:id="rId131" xr:uid="{00000000-0004-0000-0A00-000082000000}"/>
    <hyperlink ref="J134" r:id="rId132" xr:uid="{00000000-0004-0000-0A00-000083000000}"/>
    <hyperlink ref="J135" r:id="rId133" xr:uid="{00000000-0004-0000-0A00-000084000000}"/>
    <hyperlink ref="J136" r:id="rId134" xr:uid="{00000000-0004-0000-0A00-000085000000}"/>
    <hyperlink ref="J137" r:id="rId135" xr:uid="{00000000-0004-0000-0A00-000086000000}"/>
    <hyperlink ref="J138" r:id="rId136" xr:uid="{00000000-0004-0000-0A00-000087000000}"/>
    <hyperlink ref="J139" r:id="rId137" xr:uid="{00000000-0004-0000-0A00-000088000000}"/>
    <hyperlink ref="J140" r:id="rId138" xr:uid="{00000000-0004-0000-0A00-000089000000}"/>
    <hyperlink ref="J141" r:id="rId139" xr:uid="{00000000-0004-0000-0A00-00008A000000}"/>
    <hyperlink ref="J142" r:id="rId140" xr:uid="{00000000-0004-0000-0A00-00008B000000}"/>
    <hyperlink ref="J143" r:id="rId141" xr:uid="{00000000-0004-0000-0A00-00008C000000}"/>
    <hyperlink ref="J144" r:id="rId142" xr:uid="{00000000-0004-0000-0A00-00008D000000}"/>
    <hyperlink ref="J145" r:id="rId143" xr:uid="{00000000-0004-0000-0A00-00008E000000}"/>
    <hyperlink ref="J146" r:id="rId144" location=":~:text=She%20is%20a%20member%20of,and%20the%20Medical%20Defence%20Union." xr:uid="{00000000-0004-0000-0A00-00008F000000}"/>
    <hyperlink ref="J147" r:id="rId145" location=":~:text=She%20is%20a%20member%20of,and%20the%20Medical%20Defence%20Union." xr:uid="{00000000-0004-0000-0A00-000090000000}"/>
    <hyperlink ref="J148" r:id="rId146" location=":~:text=She%20is%20a%20member%20of,and%20the%20Medical%20Defence%20Union." xr:uid="{00000000-0004-0000-0A00-000091000000}"/>
    <hyperlink ref="J149" r:id="rId147" location=":~:text=She%20is%20a%20member%20of,and%20the%20Medical%20Defence%20Union." xr:uid="{00000000-0004-0000-0A00-000092000000}"/>
    <hyperlink ref="J150" r:id="rId148" xr:uid="{00000000-0004-0000-0A00-000093000000}"/>
    <hyperlink ref="J151" r:id="rId149" xr:uid="{00000000-0004-0000-0A00-000094000000}"/>
    <hyperlink ref="J152" r:id="rId150" xr:uid="{00000000-0004-0000-0A00-000095000000}"/>
    <hyperlink ref="J153" r:id="rId151" location="roles" xr:uid="{00000000-0004-0000-0A00-000096000000}"/>
    <hyperlink ref="J154" r:id="rId152" location="roles" xr:uid="{00000000-0004-0000-0A00-000097000000}"/>
    <hyperlink ref="J155" r:id="rId153" location="roles" xr:uid="{00000000-0004-0000-0A00-000098000000}"/>
    <hyperlink ref="J156" r:id="rId154" xr:uid="{00000000-0004-0000-0A00-000099000000}"/>
    <hyperlink ref="J157" r:id="rId155" location="roles" xr:uid="{00000000-0004-0000-0A00-00009A000000}"/>
    <hyperlink ref="J158" r:id="rId156" location="roles" xr:uid="{00000000-0004-0000-0A00-00009B000000}"/>
    <hyperlink ref="J159" r:id="rId157" location="roles" xr:uid="{00000000-0004-0000-0A00-00009C000000}"/>
    <hyperlink ref="J160" r:id="rId158" location="roles" xr:uid="{00000000-0004-0000-0A00-00009D000000}"/>
    <hyperlink ref="J161" r:id="rId159" location="roles" xr:uid="{00000000-0004-0000-0A00-00009E000000}"/>
    <hyperlink ref="J162" r:id="rId160" location="roles" xr:uid="{00000000-0004-0000-0A00-00009F000000}"/>
    <hyperlink ref="J163" r:id="rId161" location="roles" xr:uid="{00000000-0004-0000-0A00-0000A0000000}"/>
    <hyperlink ref="J164" r:id="rId162" location="roles" xr:uid="{00000000-0004-0000-0A00-0000A1000000}"/>
    <hyperlink ref="J165" r:id="rId163" location="roles" xr:uid="{00000000-0004-0000-0A00-0000A2000000}"/>
    <hyperlink ref="J166" r:id="rId164" location="roles" xr:uid="{00000000-0004-0000-0A00-0000A3000000}"/>
    <hyperlink ref="J167" r:id="rId165" location="roles" xr:uid="{00000000-0004-0000-0A00-0000A4000000}"/>
    <hyperlink ref="J168" r:id="rId166" location="roles" xr:uid="{00000000-0004-0000-0A00-0000A5000000}"/>
    <hyperlink ref="J169" r:id="rId167" xr:uid="{00000000-0004-0000-0A00-0000A6000000}"/>
    <hyperlink ref="J170" r:id="rId168" xr:uid="{00000000-0004-0000-0A00-0000A7000000}"/>
    <hyperlink ref="J171" r:id="rId169" xr:uid="{00000000-0004-0000-0A00-0000A8000000}"/>
    <hyperlink ref="J172" r:id="rId170" xr:uid="{00000000-0004-0000-0A00-0000A9000000}"/>
    <hyperlink ref="J173" r:id="rId171" xr:uid="{00000000-0004-0000-0A00-0000AA000000}"/>
    <hyperlink ref="J174" r:id="rId172" xr:uid="{00000000-0004-0000-0A00-0000AB000000}"/>
    <hyperlink ref="J175" r:id="rId173" xr:uid="{00000000-0004-0000-0A00-0000AC000000}"/>
    <hyperlink ref="J176" r:id="rId174" xr:uid="{00000000-0004-0000-0A00-0000AD000000}"/>
    <hyperlink ref="J177" r:id="rId175" xr:uid="{00000000-0004-0000-0A00-0000AE000000}"/>
    <hyperlink ref="J178" r:id="rId176" xr:uid="{00000000-0004-0000-0A00-0000AF000000}"/>
    <hyperlink ref="J179" r:id="rId177" xr:uid="{00000000-0004-0000-0A00-0000B0000000}"/>
    <hyperlink ref="J180" r:id="rId178" xr:uid="{00000000-0004-0000-0A00-0000B1000000}"/>
    <hyperlink ref="J181" r:id="rId179" xr:uid="{00000000-0004-0000-0A00-0000B2000000}"/>
    <hyperlink ref="J182" r:id="rId180" xr:uid="{00000000-0004-0000-0A00-0000B3000000}"/>
    <hyperlink ref="J183" r:id="rId181" xr:uid="{00000000-0004-0000-0A00-0000B4000000}"/>
    <hyperlink ref="J184" r:id="rId182" xr:uid="{00000000-0004-0000-0A00-0000B5000000}"/>
    <hyperlink ref="J185" r:id="rId183" xr:uid="{00000000-0004-0000-0A00-0000B6000000}"/>
    <hyperlink ref="J186" r:id="rId184" location=":~:text=Biography&amp;text=Dr%20Helen%20Brough%20is%20a,St%20Thomas'%20NHS%20Foundation%20Trust." xr:uid="{00000000-0004-0000-0A00-0000B7000000}"/>
    <hyperlink ref="J187" r:id="rId185" xr:uid="{00000000-0004-0000-0A00-0000B8000000}"/>
    <hyperlink ref="J188" r:id="rId186" xr:uid="{00000000-0004-0000-0A00-0000B9000000}"/>
    <hyperlink ref="J189" r:id="rId187" xr:uid="{00000000-0004-0000-0A00-0000BA000000}"/>
    <hyperlink ref="J190" r:id="rId188" xr:uid="{00000000-0004-0000-0A00-0000BB000000}"/>
    <hyperlink ref="J191" r:id="rId189" xr:uid="{00000000-0004-0000-0A00-0000BC000000}"/>
    <hyperlink ref="J192" r:id="rId190" xr:uid="{00000000-0004-0000-0A00-0000BD000000}"/>
    <hyperlink ref="J193" r:id="rId191" xr:uid="{00000000-0004-0000-0A00-0000BE000000}"/>
    <hyperlink ref="J194" r:id="rId192" xr:uid="{00000000-0004-0000-0A00-0000BF000000}"/>
    <hyperlink ref="J195" r:id="rId193" xr:uid="{00000000-0004-0000-0A00-0000C0000000}"/>
    <hyperlink ref="J196" r:id="rId194" xr:uid="{00000000-0004-0000-0A00-0000C1000000}"/>
    <hyperlink ref="J197" r:id="rId195" xr:uid="{00000000-0004-0000-0A00-0000C2000000}"/>
    <hyperlink ref="J198" r:id="rId196" xr:uid="{00000000-0004-0000-0A00-0000C3000000}"/>
    <hyperlink ref="J199" r:id="rId197" xr:uid="{00000000-0004-0000-0A00-0000C4000000}"/>
    <hyperlink ref="J200" r:id="rId198" xr:uid="{00000000-0004-0000-0A00-0000C5000000}"/>
    <hyperlink ref="J201" r:id="rId199" xr:uid="{00000000-0004-0000-0A00-0000C6000000}"/>
    <hyperlink ref="J202" r:id="rId200" xr:uid="{00000000-0004-0000-0A00-0000C7000000}"/>
    <hyperlink ref="J203" r:id="rId201" xr:uid="{00000000-0004-0000-0A00-0000C8000000}"/>
    <hyperlink ref="J204" r:id="rId202" xr:uid="{00000000-0004-0000-0A00-0000C9000000}"/>
    <hyperlink ref="J205" r:id="rId203" xr:uid="{00000000-0004-0000-0A00-0000CA000000}"/>
    <hyperlink ref="J206" r:id="rId204" xr:uid="{00000000-0004-0000-0A00-0000CB000000}"/>
    <hyperlink ref="J207" r:id="rId205" xr:uid="{00000000-0004-0000-0A00-0000CC000000}"/>
    <hyperlink ref="J208" r:id="rId206" xr:uid="{00000000-0004-0000-0A00-0000CD000000}"/>
    <hyperlink ref="J209" r:id="rId207" xr:uid="{00000000-0004-0000-0A00-0000CE000000}"/>
    <hyperlink ref="J210" r:id="rId208" xr:uid="{00000000-0004-0000-0A00-0000CF000000}"/>
    <hyperlink ref="J211" r:id="rId209" xr:uid="{00000000-0004-0000-0A00-0000D0000000}"/>
    <hyperlink ref="J212" r:id="rId210" xr:uid="{00000000-0004-0000-0A00-0000D1000000}"/>
    <hyperlink ref="J213" r:id="rId211" xr:uid="{00000000-0004-0000-0A00-0000D2000000}"/>
    <hyperlink ref="J214" r:id="rId212" xr:uid="{00000000-0004-0000-0A00-0000D3000000}"/>
    <hyperlink ref="J215" r:id="rId213" xr:uid="{00000000-0004-0000-0A00-0000D4000000}"/>
    <hyperlink ref="J216" r:id="rId214" xr:uid="{00000000-0004-0000-0A00-0000D5000000}"/>
    <hyperlink ref="J217" r:id="rId215" xr:uid="{00000000-0004-0000-0A00-0000D6000000}"/>
    <hyperlink ref="J218" r:id="rId216" xr:uid="{00000000-0004-0000-0A00-0000D7000000}"/>
    <hyperlink ref="J219" r:id="rId217" xr:uid="{00000000-0004-0000-0A00-0000D8000000}"/>
    <hyperlink ref="J220" r:id="rId218" xr:uid="{00000000-0004-0000-0A00-0000D9000000}"/>
    <hyperlink ref="J221" r:id="rId219" xr:uid="{00000000-0004-0000-0A00-0000DA000000}"/>
    <hyperlink ref="J222" r:id="rId220" xr:uid="{00000000-0004-0000-0A00-0000DB000000}"/>
    <hyperlink ref="J223" r:id="rId221" xr:uid="{00000000-0004-0000-0A00-0000DC000000}"/>
    <hyperlink ref="J224" r:id="rId222" xr:uid="{00000000-0004-0000-0A00-0000DD000000}"/>
    <hyperlink ref="J225" r:id="rId223" xr:uid="{00000000-0004-0000-0A00-0000DE000000}"/>
    <hyperlink ref="J226" r:id="rId224" xr:uid="{00000000-0004-0000-0A00-0000DF000000}"/>
    <hyperlink ref="J227" r:id="rId225" xr:uid="{00000000-0004-0000-0A00-0000E0000000}"/>
    <hyperlink ref="J228" r:id="rId226" xr:uid="{00000000-0004-0000-0A00-0000E1000000}"/>
    <hyperlink ref="J229" r:id="rId227" xr:uid="{00000000-0004-0000-0A00-0000E2000000}"/>
    <hyperlink ref="J230" r:id="rId228" xr:uid="{00000000-0004-0000-0A00-0000E3000000}"/>
    <hyperlink ref="J231" r:id="rId229" xr:uid="{00000000-0004-0000-0A00-0000E4000000}"/>
    <hyperlink ref="J232" r:id="rId230" xr:uid="{00000000-0004-0000-0A00-0000E5000000}"/>
    <hyperlink ref="J233" r:id="rId231" xr:uid="{00000000-0004-0000-0A00-0000E6000000}"/>
    <hyperlink ref="J234" r:id="rId232" xr:uid="{00000000-0004-0000-0A00-0000E7000000}"/>
    <hyperlink ref="J235" r:id="rId233" xr:uid="{00000000-0004-0000-0A00-0000E8000000}"/>
    <hyperlink ref="J236" r:id="rId234" xr:uid="{00000000-0004-0000-0A00-0000E9000000}"/>
    <hyperlink ref="J237" r:id="rId235" xr:uid="{00000000-0004-0000-0A00-0000EA00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J261"/>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30.7265625" customWidth="1"/>
    <col min="6" max="6" width="15.7265625" customWidth="1"/>
    <col min="7" max="7" width="16.7265625" customWidth="1"/>
    <col min="8" max="9" width="15.7265625" customWidth="1"/>
    <col min="10" max="10" width="18.7265625" customWidth="1"/>
  </cols>
  <sheetData>
    <row r="1" spans="1:10" ht="27" x14ac:dyDescent="0.35">
      <c r="A1" s="30" t="s">
        <v>4216</v>
      </c>
      <c r="B1" s="31"/>
      <c r="C1" s="31"/>
      <c r="D1" s="31"/>
      <c r="E1" s="31"/>
      <c r="F1" s="31"/>
      <c r="G1" s="31"/>
      <c r="H1" s="31"/>
      <c r="I1" s="31"/>
      <c r="J1" s="31"/>
    </row>
    <row r="2" spans="1:10" s="12" customFormat="1" ht="25" customHeight="1" x14ac:dyDescent="0.35">
      <c r="A2" s="15" t="s">
        <v>1</v>
      </c>
      <c r="B2" s="15" t="s">
        <v>2</v>
      </c>
      <c r="C2" s="15" t="s">
        <v>3</v>
      </c>
      <c r="D2" s="15" t="s">
        <v>6</v>
      </c>
      <c r="E2" s="15" t="s">
        <v>18396</v>
      </c>
      <c r="F2" s="15" t="s">
        <v>549</v>
      </c>
      <c r="G2" s="15" t="s">
        <v>4217</v>
      </c>
      <c r="H2" s="15" t="s">
        <v>550</v>
      </c>
      <c r="I2" s="15" t="s">
        <v>551</v>
      </c>
      <c r="J2" s="15" t="s">
        <v>22</v>
      </c>
    </row>
    <row r="3" spans="1:10" ht="15" customHeight="1" x14ac:dyDescent="0.35">
      <c r="A3" s="2" t="s">
        <v>56</v>
      </c>
      <c r="B3" s="2" t="s">
        <v>57</v>
      </c>
      <c r="C3" s="3">
        <v>3</v>
      </c>
      <c r="D3" s="2" t="s">
        <v>59</v>
      </c>
      <c r="E3" s="2" t="s">
        <v>4218</v>
      </c>
      <c r="F3" s="2" t="s">
        <v>4219</v>
      </c>
      <c r="G3" s="2" t="s">
        <v>4220</v>
      </c>
      <c r="H3" s="2"/>
      <c r="I3" s="2"/>
      <c r="J3" s="4" t="s">
        <v>4221</v>
      </c>
    </row>
    <row r="4" spans="1:10" ht="15" customHeight="1" x14ac:dyDescent="0.35">
      <c r="A4" s="2" t="s">
        <v>56</v>
      </c>
      <c r="B4" s="2" t="s">
        <v>57</v>
      </c>
      <c r="C4" s="3">
        <v>3</v>
      </c>
      <c r="D4" s="2" t="s">
        <v>59</v>
      </c>
      <c r="E4" s="2" t="s">
        <v>4218</v>
      </c>
      <c r="F4" s="2"/>
      <c r="G4" s="2" t="s">
        <v>4222</v>
      </c>
      <c r="H4" s="2"/>
      <c r="I4" s="2"/>
      <c r="J4" s="4" t="s">
        <v>4223</v>
      </c>
    </row>
    <row r="5" spans="1:10" ht="15" customHeight="1" x14ac:dyDescent="0.35">
      <c r="A5" s="2" t="s">
        <v>56</v>
      </c>
      <c r="B5" s="2" t="s">
        <v>57</v>
      </c>
      <c r="C5" s="3">
        <v>3</v>
      </c>
      <c r="D5" s="2" t="s">
        <v>59</v>
      </c>
      <c r="E5" s="2" t="s">
        <v>4218</v>
      </c>
      <c r="F5" s="2" t="s">
        <v>2871</v>
      </c>
      <c r="G5" s="2"/>
      <c r="H5" s="2"/>
      <c r="I5" s="2"/>
      <c r="J5" s="4" t="s">
        <v>4224</v>
      </c>
    </row>
    <row r="6" spans="1:10" ht="15" customHeight="1" x14ac:dyDescent="0.35">
      <c r="A6" s="2" t="s">
        <v>56</v>
      </c>
      <c r="B6" s="2" t="s">
        <v>57</v>
      </c>
      <c r="C6" s="3">
        <v>3</v>
      </c>
      <c r="D6" s="2" t="s">
        <v>59</v>
      </c>
      <c r="E6" s="2" t="s">
        <v>4225</v>
      </c>
      <c r="F6" s="2"/>
      <c r="G6" s="2" t="s">
        <v>4220</v>
      </c>
      <c r="H6" s="2"/>
      <c r="I6" s="2"/>
      <c r="J6" s="4" t="s">
        <v>4224</v>
      </c>
    </row>
    <row r="7" spans="1:10" ht="15" customHeight="1" x14ac:dyDescent="0.35">
      <c r="A7" s="2" t="s">
        <v>56</v>
      </c>
      <c r="B7" s="2" t="s">
        <v>57</v>
      </c>
      <c r="C7" s="3">
        <v>3</v>
      </c>
      <c r="D7" s="2" t="s">
        <v>59</v>
      </c>
      <c r="E7" s="2" t="s">
        <v>4226</v>
      </c>
      <c r="F7" s="2" t="s">
        <v>4219</v>
      </c>
      <c r="G7" s="2" t="s">
        <v>4220</v>
      </c>
      <c r="H7" s="2"/>
      <c r="I7" s="2"/>
      <c r="J7" s="4" t="s">
        <v>4221</v>
      </c>
    </row>
    <row r="8" spans="1:10" ht="15" customHeight="1" x14ac:dyDescent="0.35">
      <c r="A8" s="2" t="s">
        <v>56</v>
      </c>
      <c r="B8" s="2" t="s">
        <v>57</v>
      </c>
      <c r="C8" s="3">
        <v>3</v>
      </c>
      <c r="D8" s="2" t="s">
        <v>59</v>
      </c>
      <c r="E8" s="2" t="s">
        <v>4226</v>
      </c>
      <c r="F8" s="2"/>
      <c r="G8" s="2" t="s">
        <v>4222</v>
      </c>
      <c r="H8" s="2"/>
      <c r="I8" s="2"/>
      <c r="J8" s="4" t="s">
        <v>4223</v>
      </c>
    </row>
    <row r="9" spans="1:10" ht="15" customHeight="1" x14ac:dyDescent="0.35">
      <c r="A9" s="2" t="s">
        <v>56</v>
      </c>
      <c r="B9" s="2" t="s">
        <v>57</v>
      </c>
      <c r="C9" s="3">
        <v>3</v>
      </c>
      <c r="D9" s="2" t="s">
        <v>59</v>
      </c>
      <c r="E9" s="2" t="s">
        <v>4227</v>
      </c>
      <c r="F9" s="2"/>
      <c r="G9" s="2" t="s">
        <v>4220</v>
      </c>
      <c r="H9" s="2"/>
      <c r="I9" s="2"/>
      <c r="J9" s="4" t="s">
        <v>4221</v>
      </c>
    </row>
    <row r="10" spans="1:10" ht="15" customHeight="1" x14ac:dyDescent="0.35">
      <c r="A10" s="2" t="s">
        <v>56</v>
      </c>
      <c r="B10" s="2" t="s">
        <v>57</v>
      </c>
      <c r="C10" s="3">
        <v>3</v>
      </c>
      <c r="D10" s="2" t="s">
        <v>59</v>
      </c>
      <c r="E10" s="2" t="s">
        <v>4228</v>
      </c>
      <c r="F10" s="2"/>
      <c r="G10" s="2" t="s">
        <v>4222</v>
      </c>
      <c r="H10" s="2"/>
      <c r="I10" s="2"/>
      <c r="J10" s="4" t="s">
        <v>4223</v>
      </c>
    </row>
    <row r="11" spans="1:10" ht="15" customHeight="1" x14ac:dyDescent="0.35">
      <c r="A11" s="2" t="s">
        <v>56</v>
      </c>
      <c r="B11" s="2" t="s">
        <v>57</v>
      </c>
      <c r="C11" s="3">
        <v>3</v>
      </c>
      <c r="D11" s="2" t="s">
        <v>59</v>
      </c>
      <c r="E11" s="2" t="s">
        <v>4228</v>
      </c>
      <c r="F11" s="2" t="s">
        <v>2871</v>
      </c>
      <c r="G11" s="2" t="s">
        <v>4220</v>
      </c>
      <c r="H11" s="2"/>
      <c r="I11" s="2"/>
      <c r="J11" s="4" t="s">
        <v>4224</v>
      </c>
    </row>
    <row r="12" spans="1:10" ht="15" customHeight="1" x14ac:dyDescent="0.35">
      <c r="A12" s="2" t="s">
        <v>86</v>
      </c>
      <c r="B12" s="2" t="s">
        <v>87</v>
      </c>
      <c r="C12" s="3">
        <v>5</v>
      </c>
      <c r="D12" s="2" t="s">
        <v>88</v>
      </c>
      <c r="E12" s="2" t="s">
        <v>4218</v>
      </c>
      <c r="F12" s="2" t="s">
        <v>606</v>
      </c>
      <c r="G12" s="2" t="s">
        <v>4220</v>
      </c>
      <c r="H12" s="2"/>
      <c r="I12" s="2"/>
      <c r="J12" s="4" t="s">
        <v>4229</v>
      </c>
    </row>
    <row r="13" spans="1:10" ht="15" customHeight="1" x14ac:dyDescent="0.35">
      <c r="A13" s="2" t="s">
        <v>86</v>
      </c>
      <c r="B13" s="2" t="s">
        <v>87</v>
      </c>
      <c r="C13" s="3">
        <v>5</v>
      </c>
      <c r="D13" s="2" t="s">
        <v>88</v>
      </c>
      <c r="E13" s="2" t="s">
        <v>4218</v>
      </c>
      <c r="F13" s="2" t="s">
        <v>4230</v>
      </c>
      <c r="G13" s="2" t="s">
        <v>4231</v>
      </c>
      <c r="H13" s="2"/>
      <c r="I13" s="2"/>
      <c r="J13" s="4" t="s">
        <v>4229</v>
      </c>
    </row>
    <row r="14" spans="1:10" ht="15" customHeight="1" x14ac:dyDescent="0.35">
      <c r="A14" s="2" t="s">
        <v>86</v>
      </c>
      <c r="B14" s="2" t="s">
        <v>87</v>
      </c>
      <c r="C14" s="3">
        <v>5</v>
      </c>
      <c r="D14" s="2" t="s">
        <v>88</v>
      </c>
      <c r="E14" s="2" t="s">
        <v>4232</v>
      </c>
      <c r="F14" s="2" t="s">
        <v>4230</v>
      </c>
      <c r="G14" s="2" t="s">
        <v>4231</v>
      </c>
      <c r="H14" s="2"/>
      <c r="I14" s="2"/>
      <c r="J14" s="4" t="s">
        <v>4229</v>
      </c>
    </row>
    <row r="15" spans="1:10" ht="15" customHeight="1" x14ac:dyDescent="0.35">
      <c r="A15" s="2" t="s">
        <v>86</v>
      </c>
      <c r="B15" s="2" t="s">
        <v>87</v>
      </c>
      <c r="C15" s="3">
        <v>5</v>
      </c>
      <c r="D15" s="2" t="s">
        <v>88</v>
      </c>
      <c r="E15" s="2" t="s">
        <v>4232</v>
      </c>
      <c r="F15" s="2" t="s">
        <v>606</v>
      </c>
      <c r="G15" s="2"/>
      <c r="H15" s="2"/>
      <c r="I15" s="2"/>
      <c r="J15" s="4" t="s">
        <v>4229</v>
      </c>
    </row>
    <row r="16" spans="1:10" ht="15" customHeight="1" x14ac:dyDescent="0.35">
      <c r="A16" s="2" t="s">
        <v>86</v>
      </c>
      <c r="B16" s="2" t="s">
        <v>87</v>
      </c>
      <c r="C16" s="3">
        <v>5</v>
      </c>
      <c r="D16" s="2" t="s">
        <v>88</v>
      </c>
      <c r="E16" s="2" t="s">
        <v>4233</v>
      </c>
      <c r="F16" s="2" t="s">
        <v>606</v>
      </c>
      <c r="G16" s="2"/>
      <c r="H16" s="2"/>
      <c r="I16" s="2"/>
      <c r="J16" s="4" t="s">
        <v>4229</v>
      </c>
    </row>
    <row r="17" spans="1:10" ht="15" customHeight="1" x14ac:dyDescent="0.35">
      <c r="A17" s="2" t="s">
        <v>86</v>
      </c>
      <c r="B17" s="2" t="s">
        <v>87</v>
      </c>
      <c r="C17" s="3">
        <v>5</v>
      </c>
      <c r="D17" s="2" t="s">
        <v>88</v>
      </c>
      <c r="E17" s="2" t="s">
        <v>4234</v>
      </c>
      <c r="F17" s="2" t="s">
        <v>4230</v>
      </c>
      <c r="G17" s="2" t="s">
        <v>4231</v>
      </c>
      <c r="H17" s="2"/>
      <c r="I17" s="2"/>
      <c r="J17" s="4" t="s">
        <v>4229</v>
      </c>
    </row>
    <row r="18" spans="1:10" ht="15" customHeight="1" x14ac:dyDescent="0.35">
      <c r="A18" s="2" t="s">
        <v>86</v>
      </c>
      <c r="B18" s="2" t="s">
        <v>87</v>
      </c>
      <c r="C18" s="3">
        <v>5</v>
      </c>
      <c r="D18" s="2" t="s">
        <v>88</v>
      </c>
      <c r="E18" s="2" t="s">
        <v>4234</v>
      </c>
      <c r="F18" s="2" t="s">
        <v>606</v>
      </c>
      <c r="G18" s="2"/>
      <c r="H18" s="2"/>
      <c r="I18" s="2"/>
      <c r="J18" s="4" t="s">
        <v>4229</v>
      </c>
    </row>
    <row r="19" spans="1:10" ht="15" customHeight="1" x14ac:dyDescent="0.35">
      <c r="A19" s="2" t="s">
        <v>86</v>
      </c>
      <c r="B19" s="2" t="s">
        <v>87</v>
      </c>
      <c r="C19" s="3">
        <v>5</v>
      </c>
      <c r="D19" s="2" t="s">
        <v>88</v>
      </c>
      <c r="E19" s="2" t="s">
        <v>4235</v>
      </c>
      <c r="F19" s="2" t="s">
        <v>4230</v>
      </c>
      <c r="G19" s="2" t="s">
        <v>4231</v>
      </c>
      <c r="H19" s="2"/>
      <c r="I19" s="2"/>
      <c r="J19" s="4" t="s">
        <v>4229</v>
      </c>
    </row>
    <row r="20" spans="1:10" ht="15" customHeight="1" x14ac:dyDescent="0.35">
      <c r="A20" s="2" t="s">
        <v>86</v>
      </c>
      <c r="B20" s="2" t="s">
        <v>87</v>
      </c>
      <c r="C20" s="3">
        <v>5</v>
      </c>
      <c r="D20" s="2" t="s">
        <v>88</v>
      </c>
      <c r="E20" s="2" t="s">
        <v>4235</v>
      </c>
      <c r="F20" s="2" t="s">
        <v>606</v>
      </c>
      <c r="G20" s="2"/>
      <c r="H20" s="2"/>
      <c r="I20" s="2"/>
      <c r="J20" s="4" t="s">
        <v>4229</v>
      </c>
    </row>
    <row r="21" spans="1:10" ht="15" customHeight="1" x14ac:dyDescent="0.35">
      <c r="A21" s="2" t="s">
        <v>86</v>
      </c>
      <c r="B21" s="2" t="s">
        <v>87</v>
      </c>
      <c r="C21" s="3">
        <v>5</v>
      </c>
      <c r="D21" s="2" t="s">
        <v>88</v>
      </c>
      <c r="E21" s="2" t="s">
        <v>4236</v>
      </c>
      <c r="F21" s="2" t="s">
        <v>606</v>
      </c>
      <c r="G21" s="2"/>
      <c r="H21" s="2"/>
      <c r="I21" s="2"/>
      <c r="J21" s="4" t="s">
        <v>4229</v>
      </c>
    </row>
    <row r="22" spans="1:10" ht="15" customHeight="1" x14ac:dyDescent="0.35">
      <c r="A22" s="2" t="s">
        <v>86</v>
      </c>
      <c r="B22" s="2" t="s">
        <v>87</v>
      </c>
      <c r="C22" s="3">
        <v>5</v>
      </c>
      <c r="D22" s="2" t="s">
        <v>88</v>
      </c>
      <c r="E22" s="2" t="s">
        <v>4225</v>
      </c>
      <c r="F22" s="2" t="s">
        <v>606</v>
      </c>
      <c r="G22" s="2" t="s">
        <v>4220</v>
      </c>
      <c r="H22" s="2"/>
      <c r="I22" s="2"/>
      <c r="J22" s="4" t="s">
        <v>4229</v>
      </c>
    </row>
    <row r="23" spans="1:10" ht="15" customHeight="1" x14ac:dyDescent="0.35">
      <c r="A23" s="2" t="s">
        <v>86</v>
      </c>
      <c r="B23" s="2" t="s">
        <v>87</v>
      </c>
      <c r="C23" s="3">
        <v>5</v>
      </c>
      <c r="D23" s="2" t="s">
        <v>88</v>
      </c>
      <c r="E23" s="2" t="s">
        <v>4225</v>
      </c>
      <c r="F23" s="2" t="s">
        <v>4230</v>
      </c>
      <c r="G23" s="2" t="s">
        <v>4231</v>
      </c>
      <c r="H23" s="2"/>
      <c r="I23" s="2"/>
      <c r="J23" s="4" t="s">
        <v>4229</v>
      </c>
    </row>
    <row r="24" spans="1:10" ht="15" customHeight="1" x14ac:dyDescent="0.35">
      <c r="A24" s="2" t="s">
        <v>86</v>
      </c>
      <c r="B24" s="2" t="s">
        <v>87</v>
      </c>
      <c r="C24" s="3">
        <v>5</v>
      </c>
      <c r="D24" s="2" t="s">
        <v>88</v>
      </c>
      <c r="E24" s="2" t="s">
        <v>4237</v>
      </c>
      <c r="F24" s="2" t="s">
        <v>4230</v>
      </c>
      <c r="G24" s="2" t="s">
        <v>4231</v>
      </c>
      <c r="H24" s="2"/>
      <c r="I24" s="2"/>
      <c r="J24" s="4" t="s">
        <v>4229</v>
      </c>
    </row>
    <row r="25" spans="1:10" ht="15" customHeight="1" x14ac:dyDescent="0.35">
      <c r="A25" s="2" t="s">
        <v>86</v>
      </c>
      <c r="B25" s="2" t="s">
        <v>87</v>
      </c>
      <c r="C25" s="3">
        <v>5</v>
      </c>
      <c r="D25" s="2" t="s">
        <v>88</v>
      </c>
      <c r="E25" s="2" t="s">
        <v>4226</v>
      </c>
      <c r="F25" s="2" t="s">
        <v>4230</v>
      </c>
      <c r="G25" s="2" t="s">
        <v>4231</v>
      </c>
      <c r="H25" s="2"/>
      <c r="I25" s="2"/>
      <c r="J25" s="4" t="s">
        <v>4229</v>
      </c>
    </row>
    <row r="26" spans="1:10" ht="15" customHeight="1" x14ac:dyDescent="0.35">
      <c r="A26" s="2" t="s">
        <v>86</v>
      </c>
      <c r="B26" s="2" t="s">
        <v>87</v>
      </c>
      <c r="C26" s="3">
        <v>5</v>
      </c>
      <c r="D26" s="2" t="s">
        <v>88</v>
      </c>
      <c r="E26" s="2" t="s">
        <v>4226</v>
      </c>
      <c r="F26" s="2" t="s">
        <v>606</v>
      </c>
      <c r="G26" s="2"/>
      <c r="H26" s="2"/>
      <c r="I26" s="2"/>
      <c r="J26" s="4" t="s">
        <v>4229</v>
      </c>
    </row>
    <row r="27" spans="1:10" ht="15" customHeight="1" x14ac:dyDescent="0.35">
      <c r="A27" s="2" t="s">
        <v>86</v>
      </c>
      <c r="B27" s="2" t="s">
        <v>87</v>
      </c>
      <c r="C27" s="3">
        <v>5</v>
      </c>
      <c r="D27" s="2" t="s">
        <v>88</v>
      </c>
      <c r="E27" s="2" t="s">
        <v>4238</v>
      </c>
      <c r="F27" s="2"/>
      <c r="G27" s="2" t="s">
        <v>4220</v>
      </c>
      <c r="H27" s="2"/>
      <c r="I27" s="2"/>
      <c r="J27" s="4" t="s">
        <v>4229</v>
      </c>
    </row>
    <row r="28" spans="1:10" ht="15" customHeight="1" x14ac:dyDescent="0.35">
      <c r="A28" s="2" t="s">
        <v>86</v>
      </c>
      <c r="B28" s="2" t="s">
        <v>87</v>
      </c>
      <c r="C28" s="3">
        <v>5</v>
      </c>
      <c r="D28" s="2" t="s">
        <v>88</v>
      </c>
      <c r="E28" s="2" t="s">
        <v>4227</v>
      </c>
      <c r="F28" s="2" t="s">
        <v>4230</v>
      </c>
      <c r="G28" s="2" t="s">
        <v>4231</v>
      </c>
      <c r="H28" s="2"/>
      <c r="I28" s="2"/>
      <c r="J28" s="4" t="s">
        <v>4229</v>
      </c>
    </row>
    <row r="29" spans="1:10" ht="15" customHeight="1" x14ac:dyDescent="0.35">
      <c r="A29" s="2" t="s">
        <v>86</v>
      </c>
      <c r="B29" s="2" t="s">
        <v>87</v>
      </c>
      <c r="C29" s="3">
        <v>5</v>
      </c>
      <c r="D29" s="2" t="s">
        <v>88</v>
      </c>
      <c r="E29" s="2" t="s">
        <v>4227</v>
      </c>
      <c r="F29" s="2" t="s">
        <v>606</v>
      </c>
      <c r="G29" s="2"/>
      <c r="H29" s="2"/>
      <c r="I29" s="2"/>
      <c r="J29" s="4" t="s">
        <v>4229</v>
      </c>
    </row>
    <row r="30" spans="1:10" ht="15" customHeight="1" x14ac:dyDescent="0.35">
      <c r="A30" s="2" t="s">
        <v>86</v>
      </c>
      <c r="B30" s="2" t="s">
        <v>87</v>
      </c>
      <c r="C30" s="3">
        <v>5</v>
      </c>
      <c r="D30" s="2" t="s">
        <v>88</v>
      </c>
      <c r="E30" s="2" t="s">
        <v>4239</v>
      </c>
      <c r="F30" s="2" t="s">
        <v>4230</v>
      </c>
      <c r="G30" s="2" t="s">
        <v>4231</v>
      </c>
      <c r="H30" s="2"/>
      <c r="I30" s="2"/>
      <c r="J30" s="4" t="s">
        <v>4229</v>
      </c>
    </row>
    <row r="31" spans="1:10" ht="15" customHeight="1" x14ac:dyDescent="0.35">
      <c r="A31" s="2" t="s">
        <v>86</v>
      </c>
      <c r="B31" s="2" t="s">
        <v>87</v>
      </c>
      <c r="C31" s="3">
        <v>5</v>
      </c>
      <c r="D31" s="2" t="s">
        <v>88</v>
      </c>
      <c r="E31" s="2" t="s">
        <v>4239</v>
      </c>
      <c r="F31" s="2" t="s">
        <v>606</v>
      </c>
      <c r="G31" s="2"/>
      <c r="H31" s="2"/>
      <c r="I31" s="2"/>
      <c r="J31" s="4" t="s">
        <v>4229</v>
      </c>
    </row>
    <row r="32" spans="1:10" ht="15" customHeight="1" x14ac:dyDescent="0.35">
      <c r="A32" s="2" t="s">
        <v>86</v>
      </c>
      <c r="B32" s="2" t="s">
        <v>87</v>
      </c>
      <c r="C32" s="3">
        <v>5</v>
      </c>
      <c r="D32" s="2" t="s">
        <v>88</v>
      </c>
      <c r="E32" s="2" t="s">
        <v>4240</v>
      </c>
      <c r="F32" s="2"/>
      <c r="G32" s="2" t="s">
        <v>4220</v>
      </c>
      <c r="H32" s="2"/>
      <c r="I32" s="2"/>
      <c r="J32" s="4" t="s">
        <v>4229</v>
      </c>
    </row>
    <row r="33" spans="1:10" ht="15" customHeight="1" x14ac:dyDescent="0.35">
      <c r="A33" s="2" t="s">
        <v>86</v>
      </c>
      <c r="B33" s="2" t="s">
        <v>87</v>
      </c>
      <c r="C33" s="3">
        <v>5</v>
      </c>
      <c r="D33" s="2" t="s">
        <v>88</v>
      </c>
      <c r="E33" s="2" t="s">
        <v>4241</v>
      </c>
      <c r="F33" s="2" t="s">
        <v>4230</v>
      </c>
      <c r="G33" s="2" t="s">
        <v>4231</v>
      </c>
      <c r="H33" s="2"/>
      <c r="I33" s="2"/>
      <c r="J33" s="4" t="s">
        <v>4229</v>
      </c>
    </row>
    <row r="34" spans="1:10" ht="15" customHeight="1" x14ac:dyDescent="0.35">
      <c r="A34" s="2" t="s">
        <v>86</v>
      </c>
      <c r="B34" s="2" t="s">
        <v>87</v>
      </c>
      <c r="C34" s="3">
        <v>5</v>
      </c>
      <c r="D34" s="2" t="s">
        <v>88</v>
      </c>
      <c r="E34" s="2" t="s">
        <v>4228</v>
      </c>
      <c r="F34" s="2" t="s">
        <v>4230</v>
      </c>
      <c r="G34" s="2" t="s">
        <v>4231</v>
      </c>
      <c r="H34" s="2"/>
      <c r="I34" s="2"/>
      <c r="J34" s="4" t="s">
        <v>4229</v>
      </c>
    </row>
    <row r="35" spans="1:10" ht="15" customHeight="1" x14ac:dyDescent="0.35">
      <c r="A35" s="2" t="s">
        <v>86</v>
      </c>
      <c r="B35" s="2" t="s">
        <v>87</v>
      </c>
      <c r="C35" s="3">
        <v>5</v>
      </c>
      <c r="D35" s="2" t="s">
        <v>88</v>
      </c>
      <c r="E35" s="2" t="s">
        <v>4228</v>
      </c>
      <c r="F35" s="2" t="s">
        <v>606</v>
      </c>
      <c r="G35" s="2"/>
      <c r="H35" s="2"/>
      <c r="I35" s="2"/>
      <c r="J35" s="4" t="s">
        <v>4229</v>
      </c>
    </row>
    <row r="36" spans="1:10" ht="15" customHeight="1" x14ac:dyDescent="0.35">
      <c r="A36" s="2" t="s">
        <v>86</v>
      </c>
      <c r="B36" s="2" t="s">
        <v>87</v>
      </c>
      <c r="C36" s="3">
        <v>5</v>
      </c>
      <c r="D36" s="2" t="s">
        <v>88</v>
      </c>
      <c r="E36" s="2" t="s">
        <v>4242</v>
      </c>
      <c r="F36" s="2" t="s">
        <v>4230</v>
      </c>
      <c r="G36" s="2" t="s">
        <v>4231</v>
      </c>
      <c r="H36" s="2"/>
      <c r="I36" s="2"/>
      <c r="J36" s="4" t="s">
        <v>4229</v>
      </c>
    </row>
    <row r="37" spans="1:10" ht="15" customHeight="1" x14ac:dyDescent="0.35">
      <c r="A37" s="2" t="s">
        <v>86</v>
      </c>
      <c r="B37" s="2" t="s">
        <v>87</v>
      </c>
      <c r="C37" s="3">
        <v>5</v>
      </c>
      <c r="D37" s="2" t="s">
        <v>88</v>
      </c>
      <c r="E37" s="2" t="s">
        <v>4242</v>
      </c>
      <c r="F37" s="2" t="s">
        <v>606</v>
      </c>
      <c r="G37" s="2"/>
      <c r="H37" s="2"/>
      <c r="I37" s="2"/>
      <c r="J37" s="4" t="s">
        <v>4229</v>
      </c>
    </row>
    <row r="38" spans="1:10" ht="15" customHeight="1" x14ac:dyDescent="0.35">
      <c r="A38" s="2" t="s">
        <v>86</v>
      </c>
      <c r="B38" s="2" t="s">
        <v>87</v>
      </c>
      <c r="C38" s="3">
        <v>5</v>
      </c>
      <c r="D38" s="2" t="s">
        <v>88</v>
      </c>
      <c r="E38" s="2" t="s">
        <v>1458</v>
      </c>
      <c r="F38" s="2" t="s">
        <v>4230</v>
      </c>
      <c r="G38" s="2" t="s">
        <v>4231</v>
      </c>
      <c r="H38" s="2"/>
      <c r="I38" s="2"/>
      <c r="J38" s="4" t="s">
        <v>4229</v>
      </c>
    </row>
    <row r="39" spans="1:10" ht="15" customHeight="1" x14ac:dyDescent="0.35">
      <c r="A39" s="2" t="s">
        <v>86</v>
      </c>
      <c r="B39" s="2" t="s">
        <v>87</v>
      </c>
      <c r="C39" s="3">
        <v>5</v>
      </c>
      <c r="D39" s="2" t="s">
        <v>88</v>
      </c>
      <c r="E39" s="2" t="s">
        <v>1458</v>
      </c>
      <c r="F39" s="2" t="s">
        <v>606</v>
      </c>
      <c r="G39" s="2"/>
      <c r="H39" s="2"/>
      <c r="I39" s="2"/>
      <c r="J39" s="4" t="s">
        <v>4229</v>
      </c>
    </row>
    <row r="40" spans="1:10" ht="15" customHeight="1" x14ac:dyDescent="0.35">
      <c r="A40" s="2" t="s">
        <v>116</v>
      </c>
      <c r="B40" s="2" t="s">
        <v>117</v>
      </c>
      <c r="C40" s="3">
        <v>7</v>
      </c>
      <c r="D40" s="2" t="s">
        <v>118</v>
      </c>
      <c r="E40" s="2" t="s">
        <v>4242</v>
      </c>
      <c r="F40" s="2"/>
      <c r="G40" s="2" t="s">
        <v>4222</v>
      </c>
      <c r="H40" s="2"/>
      <c r="I40" s="2"/>
      <c r="J40" s="4" t="s">
        <v>4243</v>
      </c>
    </row>
    <row r="41" spans="1:10" ht="15" customHeight="1" x14ac:dyDescent="0.35">
      <c r="A41" s="2" t="s">
        <v>153</v>
      </c>
      <c r="B41" s="2" t="s">
        <v>154</v>
      </c>
      <c r="C41" s="3">
        <v>10</v>
      </c>
      <c r="D41" s="2" t="s">
        <v>155</v>
      </c>
      <c r="E41" s="2" t="s">
        <v>4218</v>
      </c>
      <c r="F41" s="2" t="s">
        <v>556</v>
      </c>
      <c r="G41" s="2" t="s">
        <v>4222</v>
      </c>
      <c r="H41" s="2"/>
      <c r="I41" s="2"/>
      <c r="J41" s="4" t="s">
        <v>4244</v>
      </c>
    </row>
    <row r="42" spans="1:10" ht="15" customHeight="1" x14ac:dyDescent="0.35">
      <c r="A42" s="2" t="s">
        <v>153</v>
      </c>
      <c r="B42" s="2" t="s">
        <v>154</v>
      </c>
      <c r="C42" s="3">
        <v>10</v>
      </c>
      <c r="D42" s="2" t="s">
        <v>155</v>
      </c>
      <c r="E42" s="2" t="s">
        <v>4218</v>
      </c>
      <c r="F42" s="2" t="s">
        <v>4219</v>
      </c>
      <c r="G42" s="2" t="s">
        <v>4245</v>
      </c>
      <c r="H42" s="2"/>
      <c r="I42" s="2"/>
      <c r="J42" s="4" t="s">
        <v>4246</v>
      </c>
    </row>
    <row r="43" spans="1:10" ht="15" customHeight="1" x14ac:dyDescent="0.35">
      <c r="A43" s="2" t="s">
        <v>153</v>
      </c>
      <c r="B43" s="2" t="s">
        <v>154</v>
      </c>
      <c r="C43" s="3">
        <v>10</v>
      </c>
      <c r="D43" s="2" t="s">
        <v>155</v>
      </c>
      <c r="E43" s="2" t="s">
        <v>4232</v>
      </c>
      <c r="F43" s="2" t="s">
        <v>556</v>
      </c>
      <c r="G43" s="2" t="s">
        <v>4222</v>
      </c>
      <c r="H43" s="2"/>
      <c r="I43" s="2"/>
      <c r="J43" s="4" t="s">
        <v>4244</v>
      </c>
    </row>
    <row r="44" spans="1:10" ht="15" customHeight="1" x14ac:dyDescent="0.35">
      <c r="A44" s="2" t="s">
        <v>153</v>
      </c>
      <c r="B44" s="2" t="s">
        <v>154</v>
      </c>
      <c r="C44" s="3">
        <v>10</v>
      </c>
      <c r="D44" s="2" t="s">
        <v>155</v>
      </c>
      <c r="E44" s="2" t="s">
        <v>4232</v>
      </c>
      <c r="F44" s="2" t="s">
        <v>4219</v>
      </c>
      <c r="G44" s="2" t="s">
        <v>4245</v>
      </c>
      <c r="H44" s="2"/>
      <c r="I44" s="2"/>
      <c r="J44" s="4" t="s">
        <v>4246</v>
      </c>
    </row>
    <row r="45" spans="1:10" ht="15" customHeight="1" x14ac:dyDescent="0.35">
      <c r="A45" s="2" t="s">
        <v>153</v>
      </c>
      <c r="B45" s="2" t="s">
        <v>154</v>
      </c>
      <c r="C45" s="3">
        <v>10</v>
      </c>
      <c r="D45" s="2" t="s">
        <v>155</v>
      </c>
      <c r="E45" s="2" t="s">
        <v>4232</v>
      </c>
      <c r="F45" s="2" t="s">
        <v>1085</v>
      </c>
      <c r="G45" s="2" t="s">
        <v>4220</v>
      </c>
      <c r="H45" s="2"/>
      <c r="I45" s="2"/>
      <c r="J45" s="4" t="s">
        <v>4247</v>
      </c>
    </row>
    <row r="46" spans="1:10" ht="15" customHeight="1" x14ac:dyDescent="0.35">
      <c r="A46" s="2" t="s">
        <v>153</v>
      </c>
      <c r="B46" s="2" t="s">
        <v>154</v>
      </c>
      <c r="C46" s="3">
        <v>10</v>
      </c>
      <c r="D46" s="2" t="s">
        <v>155</v>
      </c>
      <c r="E46" s="2" t="s">
        <v>4248</v>
      </c>
      <c r="F46" s="2" t="s">
        <v>4219</v>
      </c>
      <c r="G46" s="2"/>
      <c r="H46" s="2"/>
      <c r="I46" s="2"/>
      <c r="J46" s="4" t="s">
        <v>4247</v>
      </c>
    </row>
    <row r="47" spans="1:10" ht="15" customHeight="1" x14ac:dyDescent="0.35">
      <c r="A47" s="2" t="s">
        <v>153</v>
      </c>
      <c r="B47" s="2" t="s">
        <v>154</v>
      </c>
      <c r="C47" s="3">
        <v>10</v>
      </c>
      <c r="D47" s="2" t="s">
        <v>155</v>
      </c>
      <c r="E47" s="2" t="s">
        <v>4248</v>
      </c>
      <c r="F47" s="2" t="s">
        <v>1085</v>
      </c>
      <c r="G47" s="2"/>
      <c r="H47" s="2"/>
      <c r="I47" s="2"/>
      <c r="J47" s="4" t="s">
        <v>4247</v>
      </c>
    </row>
    <row r="48" spans="1:10" ht="15" customHeight="1" x14ac:dyDescent="0.35">
      <c r="A48" s="2" t="s">
        <v>153</v>
      </c>
      <c r="B48" s="2" t="s">
        <v>154</v>
      </c>
      <c r="C48" s="3">
        <v>10</v>
      </c>
      <c r="D48" s="2" t="s">
        <v>155</v>
      </c>
      <c r="E48" s="2" t="s">
        <v>4248</v>
      </c>
      <c r="F48" s="2" t="s">
        <v>2871</v>
      </c>
      <c r="G48" s="2"/>
      <c r="H48" s="2"/>
      <c r="I48" s="2"/>
      <c r="J48" s="4" t="s">
        <v>4249</v>
      </c>
    </row>
    <row r="49" spans="1:10" ht="15" customHeight="1" x14ac:dyDescent="0.35">
      <c r="A49" s="2" t="s">
        <v>153</v>
      </c>
      <c r="B49" s="2" t="s">
        <v>154</v>
      </c>
      <c r="C49" s="3">
        <v>10</v>
      </c>
      <c r="D49" s="2" t="s">
        <v>155</v>
      </c>
      <c r="E49" s="2" t="s">
        <v>4250</v>
      </c>
      <c r="F49" s="2" t="s">
        <v>556</v>
      </c>
      <c r="G49" s="2" t="s">
        <v>4222</v>
      </c>
      <c r="H49" s="2"/>
      <c r="I49" s="2"/>
      <c r="J49" s="4" t="s">
        <v>4251</v>
      </c>
    </row>
    <row r="50" spans="1:10" ht="15" customHeight="1" x14ac:dyDescent="0.35">
      <c r="A50" s="2" t="s">
        <v>153</v>
      </c>
      <c r="B50" s="2" t="s">
        <v>154</v>
      </c>
      <c r="C50" s="3">
        <v>10</v>
      </c>
      <c r="D50" s="2" t="s">
        <v>155</v>
      </c>
      <c r="E50" s="2" t="s">
        <v>4235</v>
      </c>
      <c r="F50" s="2" t="s">
        <v>556</v>
      </c>
      <c r="G50" s="2" t="s">
        <v>4222</v>
      </c>
      <c r="H50" s="2"/>
      <c r="I50" s="2"/>
      <c r="J50" s="4" t="s">
        <v>4244</v>
      </c>
    </row>
    <row r="51" spans="1:10" ht="15" customHeight="1" x14ac:dyDescent="0.35">
      <c r="A51" s="2" t="s">
        <v>153</v>
      </c>
      <c r="B51" s="2" t="s">
        <v>154</v>
      </c>
      <c r="C51" s="3">
        <v>10</v>
      </c>
      <c r="D51" s="2" t="s">
        <v>155</v>
      </c>
      <c r="E51" s="2" t="s">
        <v>4235</v>
      </c>
      <c r="F51" s="2" t="s">
        <v>4219</v>
      </c>
      <c r="G51" s="2" t="s">
        <v>4245</v>
      </c>
      <c r="H51" s="2"/>
      <c r="I51" s="2"/>
      <c r="J51" s="4" t="s">
        <v>4246</v>
      </c>
    </row>
    <row r="52" spans="1:10" ht="15" customHeight="1" x14ac:dyDescent="0.35">
      <c r="A52" s="2" t="s">
        <v>153</v>
      </c>
      <c r="B52" s="2" t="s">
        <v>154</v>
      </c>
      <c r="C52" s="3">
        <v>10</v>
      </c>
      <c r="D52" s="2" t="s">
        <v>155</v>
      </c>
      <c r="E52" s="2" t="s">
        <v>4225</v>
      </c>
      <c r="F52" s="2" t="s">
        <v>556</v>
      </c>
      <c r="G52" s="2" t="s">
        <v>4222</v>
      </c>
      <c r="H52" s="2"/>
      <c r="I52" s="2"/>
      <c r="J52" s="4" t="s">
        <v>4244</v>
      </c>
    </row>
    <row r="53" spans="1:10" ht="15" customHeight="1" x14ac:dyDescent="0.35">
      <c r="A53" s="2" t="s">
        <v>153</v>
      </c>
      <c r="B53" s="2" t="s">
        <v>154</v>
      </c>
      <c r="C53" s="3">
        <v>10</v>
      </c>
      <c r="D53" s="2" t="s">
        <v>155</v>
      </c>
      <c r="E53" s="2" t="s">
        <v>4225</v>
      </c>
      <c r="F53" s="2" t="s">
        <v>4219</v>
      </c>
      <c r="G53" s="2" t="s">
        <v>4245</v>
      </c>
      <c r="H53" s="2"/>
      <c r="I53" s="2"/>
      <c r="J53" s="4" t="s">
        <v>4246</v>
      </c>
    </row>
    <row r="54" spans="1:10" ht="15" customHeight="1" x14ac:dyDescent="0.35">
      <c r="A54" s="2" t="s">
        <v>153</v>
      </c>
      <c r="B54" s="2" t="s">
        <v>154</v>
      </c>
      <c r="C54" s="3">
        <v>10</v>
      </c>
      <c r="D54" s="2" t="s">
        <v>155</v>
      </c>
      <c r="E54" s="2" t="s">
        <v>4225</v>
      </c>
      <c r="F54" s="2" t="s">
        <v>1085</v>
      </c>
      <c r="G54" s="2"/>
      <c r="H54" s="2"/>
      <c r="I54" s="2"/>
      <c r="J54" s="4" t="s">
        <v>4247</v>
      </c>
    </row>
    <row r="55" spans="1:10" ht="15" customHeight="1" x14ac:dyDescent="0.35">
      <c r="A55" s="2" t="s">
        <v>153</v>
      </c>
      <c r="B55" s="2" t="s">
        <v>154</v>
      </c>
      <c r="C55" s="3">
        <v>10</v>
      </c>
      <c r="D55" s="2" t="s">
        <v>155</v>
      </c>
      <c r="E55" s="2" t="s">
        <v>4225</v>
      </c>
      <c r="F55" s="2" t="s">
        <v>2871</v>
      </c>
      <c r="G55" s="2"/>
      <c r="H55" s="2"/>
      <c r="I55" s="2"/>
      <c r="J55" s="4" t="s">
        <v>4249</v>
      </c>
    </row>
    <row r="56" spans="1:10" ht="15" customHeight="1" x14ac:dyDescent="0.35">
      <c r="A56" s="2" t="s">
        <v>153</v>
      </c>
      <c r="B56" s="2" t="s">
        <v>154</v>
      </c>
      <c r="C56" s="3">
        <v>10</v>
      </c>
      <c r="D56" s="2" t="s">
        <v>155</v>
      </c>
      <c r="E56" s="2" t="s">
        <v>4226</v>
      </c>
      <c r="F56" s="2" t="s">
        <v>556</v>
      </c>
      <c r="G56" s="2" t="s">
        <v>4222</v>
      </c>
      <c r="H56" s="2"/>
      <c r="I56" s="2"/>
      <c r="J56" s="4" t="s">
        <v>4244</v>
      </c>
    </row>
    <row r="57" spans="1:10" ht="15" customHeight="1" x14ac:dyDescent="0.35">
      <c r="A57" s="2" t="s">
        <v>153</v>
      </c>
      <c r="B57" s="2" t="s">
        <v>154</v>
      </c>
      <c r="C57" s="3">
        <v>10</v>
      </c>
      <c r="D57" s="2" t="s">
        <v>155</v>
      </c>
      <c r="E57" s="2" t="s">
        <v>4226</v>
      </c>
      <c r="F57" s="2" t="s">
        <v>4219</v>
      </c>
      <c r="G57" s="2" t="s">
        <v>4245</v>
      </c>
      <c r="H57" s="2"/>
      <c r="I57" s="2"/>
      <c r="J57" s="4" t="s">
        <v>4246</v>
      </c>
    </row>
    <row r="58" spans="1:10" ht="15" customHeight="1" x14ac:dyDescent="0.35">
      <c r="A58" s="2" t="s">
        <v>153</v>
      </c>
      <c r="B58" s="2" t="s">
        <v>154</v>
      </c>
      <c r="C58" s="3">
        <v>10</v>
      </c>
      <c r="D58" s="2" t="s">
        <v>155</v>
      </c>
      <c r="E58" s="2" t="s">
        <v>4227</v>
      </c>
      <c r="F58" s="2" t="s">
        <v>556</v>
      </c>
      <c r="G58" s="2" t="s">
        <v>4222</v>
      </c>
      <c r="H58" s="2"/>
      <c r="I58" s="2"/>
      <c r="J58" s="4" t="s">
        <v>4244</v>
      </c>
    </row>
    <row r="59" spans="1:10" ht="15" customHeight="1" x14ac:dyDescent="0.35">
      <c r="A59" s="2" t="s">
        <v>153</v>
      </c>
      <c r="B59" s="2" t="s">
        <v>154</v>
      </c>
      <c r="C59" s="3">
        <v>10</v>
      </c>
      <c r="D59" s="2" t="s">
        <v>155</v>
      </c>
      <c r="E59" s="2" t="s">
        <v>4227</v>
      </c>
      <c r="F59" s="2" t="s">
        <v>4219</v>
      </c>
      <c r="G59" s="2" t="s">
        <v>4245</v>
      </c>
      <c r="H59" s="2"/>
      <c r="I59" s="2"/>
      <c r="J59" s="4" t="s">
        <v>4246</v>
      </c>
    </row>
    <row r="60" spans="1:10" ht="15" customHeight="1" x14ac:dyDescent="0.35">
      <c r="A60" s="2" t="s">
        <v>153</v>
      </c>
      <c r="B60" s="2" t="s">
        <v>154</v>
      </c>
      <c r="C60" s="3">
        <v>10</v>
      </c>
      <c r="D60" s="2" t="s">
        <v>155</v>
      </c>
      <c r="E60" s="2" t="s">
        <v>4227</v>
      </c>
      <c r="F60" s="2" t="s">
        <v>2871</v>
      </c>
      <c r="G60" s="2" t="s">
        <v>4220</v>
      </c>
      <c r="H60" s="2"/>
      <c r="I60" s="2"/>
      <c r="J60" s="4" t="s">
        <v>4249</v>
      </c>
    </row>
    <row r="61" spans="1:10" ht="15" customHeight="1" x14ac:dyDescent="0.35">
      <c r="A61" s="2" t="s">
        <v>153</v>
      </c>
      <c r="B61" s="2" t="s">
        <v>154</v>
      </c>
      <c r="C61" s="3">
        <v>10</v>
      </c>
      <c r="D61" s="2" t="s">
        <v>155</v>
      </c>
      <c r="E61" s="2" t="s">
        <v>4240</v>
      </c>
      <c r="F61" s="2" t="s">
        <v>556</v>
      </c>
      <c r="G61" s="2" t="s">
        <v>4222</v>
      </c>
      <c r="H61" s="2"/>
      <c r="I61" s="2"/>
      <c r="J61" s="4" t="s">
        <v>4244</v>
      </c>
    </row>
    <row r="62" spans="1:10" ht="15" customHeight="1" x14ac:dyDescent="0.35">
      <c r="A62" s="2" t="s">
        <v>153</v>
      </c>
      <c r="B62" s="2" t="s">
        <v>154</v>
      </c>
      <c r="C62" s="3">
        <v>10</v>
      </c>
      <c r="D62" s="2" t="s">
        <v>155</v>
      </c>
      <c r="E62" s="2" t="s">
        <v>4240</v>
      </c>
      <c r="F62" s="2" t="s">
        <v>4219</v>
      </c>
      <c r="G62" s="2" t="s">
        <v>4245</v>
      </c>
      <c r="H62" s="2"/>
      <c r="I62" s="2"/>
      <c r="J62" s="4" t="s">
        <v>4246</v>
      </c>
    </row>
    <row r="63" spans="1:10" ht="15" customHeight="1" x14ac:dyDescent="0.35">
      <c r="A63" s="2" t="s">
        <v>153</v>
      </c>
      <c r="B63" s="2" t="s">
        <v>154</v>
      </c>
      <c r="C63" s="3">
        <v>10</v>
      </c>
      <c r="D63" s="2" t="s">
        <v>155</v>
      </c>
      <c r="E63" s="2" t="s">
        <v>4242</v>
      </c>
      <c r="F63" s="2" t="s">
        <v>556</v>
      </c>
      <c r="G63" s="2" t="s">
        <v>4222</v>
      </c>
      <c r="H63" s="2"/>
      <c r="I63" s="2"/>
      <c r="J63" s="4" t="s">
        <v>4244</v>
      </c>
    </row>
    <row r="64" spans="1:10" ht="15" customHeight="1" x14ac:dyDescent="0.35">
      <c r="A64" s="2" t="s">
        <v>153</v>
      </c>
      <c r="B64" s="2" t="s">
        <v>154</v>
      </c>
      <c r="C64" s="3">
        <v>10</v>
      </c>
      <c r="D64" s="2" t="s">
        <v>155</v>
      </c>
      <c r="E64" s="2" t="s">
        <v>4242</v>
      </c>
      <c r="F64" s="2" t="s">
        <v>4219</v>
      </c>
      <c r="G64" s="2" t="s">
        <v>4245</v>
      </c>
      <c r="H64" s="2"/>
      <c r="I64" s="2"/>
      <c r="J64" s="4" t="s">
        <v>4246</v>
      </c>
    </row>
    <row r="65" spans="1:10" ht="15" customHeight="1" x14ac:dyDescent="0.35">
      <c r="A65" s="2" t="s">
        <v>163</v>
      </c>
      <c r="B65" s="2" t="s">
        <v>164</v>
      </c>
      <c r="C65" s="3">
        <v>11</v>
      </c>
      <c r="D65" s="2" t="s">
        <v>165</v>
      </c>
      <c r="E65" s="2" t="s">
        <v>1674</v>
      </c>
      <c r="F65" s="2" t="s">
        <v>4230</v>
      </c>
      <c r="G65" s="2"/>
      <c r="H65" s="2"/>
      <c r="I65" s="2"/>
      <c r="J65" s="4" t="s">
        <v>4252</v>
      </c>
    </row>
    <row r="66" spans="1:10" ht="15" customHeight="1" x14ac:dyDescent="0.35">
      <c r="A66" s="2" t="s">
        <v>163</v>
      </c>
      <c r="B66" s="2" t="s">
        <v>164</v>
      </c>
      <c r="C66" s="3">
        <v>11</v>
      </c>
      <c r="D66" s="2" t="s">
        <v>165</v>
      </c>
      <c r="E66" s="2" t="s">
        <v>1674</v>
      </c>
      <c r="F66" s="2" t="s">
        <v>2871</v>
      </c>
      <c r="G66" s="2"/>
      <c r="H66" s="2"/>
      <c r="I66" s="2"/>
      <c r="J66" s="4" t="s">
        <v>4252</v>
      </c>
    </row>
    <row r="67" spans="1:10" ht="15" customHeight="1" x14ac:dyDescent="0.35">
      <c r="A67" s="2" t="s">
        <v>177</v>
      </c>
      <c r="B67" s="2" t="s">
        <v>178</v>
      </c>
      <c r="C67" s="3">
        <v>12</v>
      </c>
      <c r="D67" s="2" t="s">
        <v>179</v>
      </c>
      <c r="E67" s="2" t="s">
        <v>4218</v>
      </c>
      <c r="F67" s="2" t="s">
        <v>556</v>
      </c>
      <c r="G67" s="2" t="s">
        <v>4253</v>
      </c>
      <c r="H67" s="2"/>
      <c r="I67" s="2"/>
      <c r="J67" s="4" t="s">
        <v>4254</v>
      </c>
    </row>
    <row r="68" spans="1:10" ht="15" customHeight="1" x14ac:dyDescent="0.35">
      <c r="A68" s="2" t="s">
        <v>177</v>
      </c>
      <c r="B68" s="2" t="s">
        <v>178</v>
      </c>
      <c r="C68" s="3">
        <v>12</v>
      </c>
      <c r="D68" s="2" t="s">
        <v>179</v>
      </c>
      <c r="E68" s="2" t="s">
        <v>4218</v>
      </c>
      <c r="F68" s="2"/>
      <c r="G68" s="2" t="s">
        <v>4222</v>
      </c>
      <c r="H68" s="2"/>
      <c r="I68" s="2"/>
      <c r="J68" s="4" t="s">
        <v>4255</v>
      </c>
    </row>
    <row r="69" spans="1:10" ht="15" customHeight="1" x14ac:dyDescent="0.35">
      <c r="A69" s="2" t="s">
        <v>177</v>
      </c>
      <c r="B69" s="2" t="s">
        <v>178</v>
      </c>
      <c r="C69" s="3">
        <v>12</v>
      </c>
      <c r="D69" s="2" t="s">
        <v>179</v>
      </c>
      <c r="E69" s="2" t="s">
        <v>4256</v>
      </c>
      <c r="F69" s="2"/>
      <c r="G69" s="2" t="s">
        <v>4222</v>
      </c>
      <c r="H69" s="2"/>
      <c r="I69" s="2"/>
      <c r="J69" s="4" t="s">
        <v>4255</v>
      </c>
    </row>
    <row r="70" spans="1:10" ht="15" customHeight="1" x14ac:dyDescent="0.35">
      <c r="A70" s="2" t="s">
        <v>177</v>
      </c>
      <c r="B70" s="2" t="s">
        <v>178</v>
      </c>
      <c r="C70" s="3">
        <v>12</v>
      </c>
      <c r="D70" s="2" t="s">
        <v>179</v>
      </c>
      <c r="E70" s="2" t="s">
        <v>4257</v>
      </c>
      <c r="F70" s="2"/>
      <c r="G70" s="2" t="s">
        <v>4222</v>
      </c>
      <c r="H70" s="2"/>
      <c r="I70" s="2"/>
      <c r="J70" s="4" t="s">
        <v>4255</v>
      </c>
    </row>
    <row r="71" spans="1:10" ht="15" customHeight="1" x14ac:dyDescent="0.35">
      <c r="A71" s="2" t="s">
        <v>177</v>
      </c>
      <c r="B71" s="2" t="s">
        <v>178</v>
      </c>
      <c r="C71" s="3">
        <v>12</v>
      </c>
      <c r="D71" s="2" t="s">
        <v>179</v>
      </c>
      <c r="E71" s="2" t="s">
        <v>4225</v>
      </c>
      <c r="F71" s="2"/>
      <c r="G71" s="2" t="s">
        <v>4222</v>
      </c>
      <c r="H71" s="2"/>
      <c r="I71" s="2"/>
      <c r="J71" s="4" t="s">
        <v>4255</v>
      </c>
    </row>
    <row r="72" spans="1:10" ht="15" customHeight="1" x14ac:dyDescent="0.35">
      <c r="A72" s="2" t="s">
        <v>177</v>
      </c>
      <c r="B72" s="2" t="s">
        <v>178</v>
      </c>
      <c r="C72" s="3">
        <v>12</v>
      </c>
      <c r="D72" s="2" t="s">
        <v>179</v>
      </c>
      <c r="E72" s="2" t="s">
        <v>4237</v>
      </c>
      <c r="F72" s="2"/>
      <c r="G72" s="2" t="s">
        <v>4222</v>
      </c>
      <c r="H72" s="2"/>
      <c r="I72" s="2"/>
      <c r="J72" s="4" t="s">
        <v>4255</v>
      </c>
    </row>
    <row r="73" spans="1:10" ht="15" customHeight="1" x14ac:dyDescent="0.35">
      <c r="A73" s="2" t="s">
        <v>177</v>
      </c>
      <c r="B73" s="2" t="s">
        <v>178</v>
      </c>
      <c r="C73" s="3">
        <v>12</v>
      </c>
      <c r="D73" s="2" t="s">
        <v>179</v>
      </c>
      <c r="E73" s="2" t="s">
        <v>4258</v>
      </c>
      <c r="F73" s="2"/>
      <c r="G73" s="2" t="s">
        <v>4222</v>
      </c>
      <c r="H73" s="2"/>
      <c r="I73" s="2"/>
      <c r="J73" s="4" t="s">
        <v>4255</v>
      </c>
    </row>
    <row r="74" spans="1:10" ht="15" customHeight="1" x14ac:dyDescent="0.35">
      <c r="A74" s="2" t="s">
        <v>177</v>
      </c>
      <c r="B74" s="2" t="s">
        <v>178</v>
      </c>
      <c r="C74" s="3">
        <v>12</v>
      </c>
      <c r="D74" s="2" t="s">
        <v>179</v>
      </c>
      <c r="E74" s="2" t="s">
        <v>4227</v>
      </c>
      <c r="F74" s="2"/>
      <c r="G74" s="2" t="s">
        <v>4222</v>
      </c>
      <c r="H74" s="2"/>
      <c r="I74" s="2"/>
      <c r="J74" s="4" t="s">
        <v>4255</v>
      </c>
    </row>
    <row r="75" spans="1:10" ht="15" customHeight="1" x14ac:dyDescent="0.35">
      <c r="A75" s="2" t="s">
        <v>177</v>
      </c>
      <c r="B75" s="2" t="s">
        <v>178</v>
      </c>
      <c r="C75" s="3">
        <v>12</v>
      </c>
      <c r="D75" s="2" t="s">
        <v>179</v>
      </c>
      <c r="E75" s="2" t="s">
        <v>4259</v>
      </c>
      <c r="F75" s="2"/>
      <c r="G75" s="2" t="s">
        <v>4220</v>
      </c>
      <c r="H75" s="2"/>
      <c r="I75" s="2"/>
      <c r="J75" s="4" t="s">
        <v>4255</v>
      </c>
    </row>
    <row r="76" spans="1:10" ht="15" customHeight="1" x14ac:dyDescent="0.35">
      <c r="A76" s="2" t="s">
        <v>177</v>
      </c>
      <c r="B76" s="2" t="s">
        <v>178</v>
      </c>
      <c r="C76" s="3">
        <v>12</v>
      </c>
      <c r="D76" s="2" t="s">
        <v>179</v>
      </c>
      <c r="E76" s="2" t="s">
        <v>4228</v>
      </c>
      <c r="F76" s="2"/>
      <c r="G76" s="2" t="s">
        <v>4222</v>
      </c>
      <c r="H76" s="2"/>
      <c r="I76" s="2"/>
      <c r="J76" s="4" t="s">
        <v>4255</v>
      </c>
    </row>
    <row r="77" spans="1:10" ht="15" customHeight="1" x14ac:dyDescent="0.35">
      <c r="A77" s="2" t="s">
        <v>207</v>
      </c>
      <c r="B77" s="2" t="s">
        <v>208</v>
      </c>
      <c r="C77" s="3">
        <v>14</v>
      </c>
      <c r="D77" s="2" t="s">
        <v>209</v>
      </c>
      <c r="E77" s="2" t="s">
        <v>4260</v>
      </c>
      <c r="F77" s="2" t="s">
        <v>556</v>
      </c>
      <c r="G77" s="2"/>
      <c r="H77" s="2" t="s">
        <v>4261</v>
      </c>
      <c r="I77" s="2" t="s">
        <v>4119</v>
      </c>
      <c r="J77" s="4" t="s">
        <v>746</v>
      </c>
    </row>
    <row r="78" spans="1:10" ht="15" customHeight="1" x14ac:dyDescent="0.35">
      <c r="A78" s="2" t="s">
        <v>234</v>
      </c>
      <c r="B78" s="2" t="s">
        <v>235</v>
      </c>
      <c r="C78" s="3">
        <v>16</v>
      </c>
      <c r="D78" s="2" t="s">
        <v>236</v>
      </c>
      <c r="E78" s="2" t="s">
        <v>4218</v>
      </c>
      <c r="F78" s="2"/>
      <c r="G78" s="2" t="s">
        <v>4231</v>
      </c>
      <c r="H78" s="2"/>
      <c r="I78" s="2"/>
      <c r="J78" s="4" t="s">
        <v>4262</v>
      </c>
    </row>
    <row r="79" spans="1:10" ht="15" customHeight="1" x14ac:dyDescent="0.35">
      <c r="A79" s="2" t="s">
        <v>234</v>
      </c>
      <c r="B79" s="2" t="s">
        <v>235</v>
      </c>
      <c r="C79" s="3">
        <v>16</v>
      </c>
      <c r="D79" s="2" t="s">
        <v>236</v>
      </c>
      <c r="E79" s="2" t="s">
        <v>4218</v>
      </c>
      <c r="F79" s="2"/>
      <c r="G79" s="2" t="s">
        <v>4263</v>
      </c>
      <c r="H79" s="2"/>
      <c r="I79" s="2"/>
      <c r="J79" s="4" t="s">
        <v>4262</v>
      </c>
    </row>
    <row r="80" spans="1:10" ht="15" customHeight="1" x14ac:dyDescent="0.35">
      <c r="A80" s="2" t="s">
        <v>234</v>
      </c>
      <c r="B80" s="2" t="s">
        <v>235</v>
      </c>
      <c r="C80" s="3">
        <v>16</v>
      </c>
      <c r="D80" s="2" t="s">
        <v>236</v>
      </c>
      <c r="E80" s="2" t="s">
        <v>4218</v>
      </c>
      <c r="F80" s="2"/>
      <c r="G80" s="2" t="s">
        <v>4220</v>
      </c>
      <c r="H80" s="2"/>
      <c r="I80" s="2"/>
      <c r="J80" s="4" t="s">
        <v>4262</v>
      </c>
    </row>
    <row r="81" spans="1:10" ht="15" customHeight="1" x14ac:dyDescent="0.35">
      <c r="A81" s="2" t="s">
        <v>234</v>
      </c>
      <c r="B81" s="2" t="s">
        <v>235</v>
      </c>
      <c r="C81" s="3">
        <v>16</v>
      </c>
      <c r="D81" s="2" t="s">
        <v>236</v>
      </c>
      <c r="E81" s="2" t="s">
        <v>4264</v>
      </c>
      <c r="F81" s="2"/>
      <c r="G81" s="2" t="s">
        <v>4231</v>
      </c>
      <c r="H81" s="2"/>
      <c r="I81" s="2"/>
      <c r="J81" s="4" t="s">
        <v>4262</v>
      </c>
    </row>
    <row r="82" spans="1:10" ht="15" customHeight="1" x14ac:dyDescent="0.35">
      <c r="A82" s="2" t="s">
        <v>234</v>
      </c>
      <c r="B82" s="2" t="s">
        <v>235</v>
      </c>
      <c r="C82" s="3">
        <v>16</v>
      </c>
      <c r="D82" s="2" t="s">
        <v>236</v>
      </c>
      <c r="E82" s="2" t="s">
        <v>4232</v>
      </c>
      <c r="F82" s="2"/>
      <c r="G82" s="2" t="s">
        <v>4231</v>
      </c>
      <c r="H82" s="2"/>
      <c r="I82" s="2"/>
      <c r="J82" s="4" t="s">
        <v>4262</v>
      </c>
    </row>
    <row r="83" spans="1:10" ht="15" customHeight="1" x14ac:dyDescent="0.35">
      <c r="A83" s="2" t="s">
        <v>234</v>
      </c>
      <c r="B83" s="2" t="s">
        <v>235</v>
      </c>
      <c r="C83" s="3">
        <v>16</v>
      </c>
      <c r="D83" s="2" t="s">
        <v>236</v>
      </c>
      <c r="E83" s="2" t="s">
        <v>4232</v>
      </c>
      <c r="F83" s="2"/>
      <c r="G83" s="2" t="s">
        <v>4263</v>
      </c>
      <c r="H83" s="2"/>
      <c r="I83" s="2"/>
      <c r="J83" s="4" t="s">
        <v>4262</v>
      </c>
    </row>
    <row r="84" spans="1:10" ht="15" customHeight="1" x14ac:dyDescent="0.35">
      <c r="A84" s="2" t="s">
        <v>234</v>
      </c>
      <c r="B84" s="2" t="s">
        <v>235</v>
      </c>
      <c r="C84" s="3">
        <v>16</v>
      </c>
      <c r="D84" s="2" t="s">
        <v>236</v>
      </c>
      <c r="E84" s="2" t="s">
        <v>4232</v>
      </c>
      <c r="F84" s="2"/>
      <c r="G84" s="2" t="s">
        <v>4220</v>
      </c>
      <c r="H84" s="2"/>
      <c r="I84" s="2"/>
      <c r="J84" s="4" t="s">
        <v>4262</v>
      </c>
    </row>
    <row r="85" spans="1:10" ht="15" customHeight="1" x14ac:dyDescent="0.35">
      <c r="A85" s="2" t="s">
        <v>234</v>
      </c>
      <c r="B85" s="2" t="s">
        <v>235</v>
      </c>
      <c r="C85" s="3">
        <v>16</v>
      </c>
      <c r="D85" s="2" t="s">
        <v>236</v>
      </c>
      <c r="E85" s="2" t="s">
        <v>4233</v>
      </c>
      <c r="F85" s="2"/>
      <c r="G85" s="2" t="s">
        <v>4231</v>
      </c>
      <c r="H85" s="2"/>
      <c r="I85" s="2"/>
      <c r="J85" s="4" t="s">
        <v>4262</v>
      </c>
    </row>
    <row r="86" spans="1:10" ht="15" customHeight="1" x14ac:dyDescent="0.35">
      <c r="A86" s="2" t="s">
        <v>234</v>
      </c>
      <c r="B86" s="2" t="s">
        <v>235</v>
      </c>
      <c r="C86" s="3">
        <v>16</v>
      </c>
      <c r="D86" s="2" t="s">
        <v>236</v>
      </c>
      <c r="E86" s="2" t="s">
        <v>4233</v>
      </c>
      <c r="F86" s="2"/>
      <c r="G86" s="2" t="s">
        <v>4220</v>
      </c>
      <c r="H86" s="2"/>
      <c r="I86" s="2"/>
      <c r="J86" s="4" t="s">
        <v>4262</v>
      </c>
    </row>
    <row r="87" spans="1:10" ht="15" customHeight="1" x14ac:dyDescent="0.35">
      <c r="A87" s="2" t="s">
        <v>234</v>
      </c>
      <c r="B87" s="2" t="s">
        <v>235</v>
      </c>
      <c r="C87" s="3">
        <v>16</v>
      </c>
      <c r="D87" s="2" t="s">
        <v>236</v>
      </c>
      <c r="E87" s="2" t="s">
        <v>4265</v>
      </c>
      <c r="F87" s="2"/>
      <c r="G87" s="2" t="s">
        <v>4231</v>
      </c>
      <c r="H87" s="2"/>
      <c r="I87" s="2"/>
      <c r="J87" s="4" t="s">
        <v>4262</v>
      </c>
    </row>
    <row r="88" spans="1:10" ht="15" customHeight="1" x14ac:dyDescent="0.35">
      <c r="A88" s="2" t="s">
        <v>234</v>
      </c>
      <c r="B88" s="2" t="s">
        <v>235</v>
      </c>
      <c r="C88" s="3">
        <v>16</v>
      </c>
      <c r="D88" s="2" t="s">
        <v>236</v>
      </c>
      <c r="E88" s="2" t="s">
        <v>4248</v>
      </c>
      <c r="F88" s="2"/>
      <c r="G88" s="2" t="s">
        <v>4231</v>
      </c>
      <c r="H88" s="2"/>
      <c r="I88" s="2"/>
      <c r="J88" s="4" t="s">
        <v>4262</v>
      </c>
    </row>
    <row r="89" spans="1:10" ht="15" customHeight="1" x14ac:dyDescent="0.35">
      <c r="A89" s="2" t="s">
        <v>234</v>
      </c>
      <c r="B89" s="2" t="s">
        <v>235</v>
      </c>
      <c r="C89" s="3">
        <v>16</v>
      </c>
      <c r="D89" s="2" t="s">
        <v>236</v>
      </c>
      <c r="E89" s="2" t="s">
        <v>4248</v>
      </c>
      <c r="F89" s="2"/>
      <c r="G89" s="2" t="s">
        <v>4263</v>
      </c>
      <c r="H89" s="2"/>
      <c r="I89" s="2"/>
      <c r="J89" s="4" t="s">
        <v>4262</v>
      </c>
    </row>
    <row r="90" spans="1:10" ht="15" customHeight="1" x14ac:dyDescent="0.35">
      <c r="A90" s="2" t="s">
        <v>234</v>
      </c>
      <c r="B90" s="2" t="s">
        <v>235</v>
      </c>
      <c r="C90" s="3">
        <v>16</v>
      </c>
      <c r="D90" s="2" t="s">
        <v>236</v>
      </c>
      <c r="E90" s="2" t="s">
        <v>4248</v>
      </c>
      <c r="F90" s="2"/>
      <c r="G90" s="2" t="s">
        <v>4220</v>
      </c>
      <c r="H90" s="2"/>
      <c r="I90" s="2"/>
      <c r="J90" s="4" t="s">
        <v>4262</v>
      </c>
    </row>
    <row r="91" spans="1:10" ht="15" customHeight="1" x14ac:dyDescent="0.35">
      <c r="A91" s="2" t="s">
        <v>234</v>
      </c>
      <c r="B91" s="2" t="s">
        <v>235</v>
      </c>
      <c r="C91" s="3">
        <v>16</v>
      </c>
      <c r="D91" s="2" t="s">
        <v>236</v>
      </c>
      <c r="E91" s="2" t="s">
        <v>4250</v>
      </c>
      <c r="F91" s="2" t="s">
        <v>4219</v>
      </c>
      <c r="G91" s="2"/>
      <c r="H91" s="2"/>
      <c r="I91" s="2"/>
      <c r="J91" s="4" t="s">
        <v>4266</v>
      </c>
    </row>
    <row r="92" spans="1:10" ht="15" customHeight="1" x14ac:dyDescent="0.35">
      <c r="A92" s="2" t="s">
        <v>234</v>
      </c>
      <c r="B92" s="2" t="s">
        <v>235</v>
      </c>
      <c r="C92" s="3">
        <v>16</v>
      </c>
      <c r="D92" s="2" t="s">
        <v>236</v>
      </c>
      <c r="E92" s="2" t="s">
        <v>4267</v>
      </c>
      <c r="F92" s="2"/>
      <c r="G92" s="2" t="s">
        <v>4231</v>
      </c>
      <c r="H92" s="2"/>
      <c r="I92" s="2"/>
      <c r="J92" s="4" t="s">
        <v>4262</v>
      </c>
    </row>
    <row r="93" spans="1:10" ht="15" customHeight="1" x14ac:dyDescent="0.35">
      <c r="A93" s="2" t="s">
        <v>234</v>
      </c>
      <c r="B93" s="2" t="s">
        <v>235</v>
      </c>
      <c r="C93" s="3">
        <v>16</v>
      </c>
      <c r="D93" s="2" t="s">
        <v>236</v>
      </c>
      <c r="E93" s="2" t="s">
        <v>4267</v>
      </c>
      <c r="F93" s="2"/>
      <c r="G93" s="2" t="s">
        <v>4263</v>
      </c>
      <c r="H93" s="2"/>
      <c r="I93" s="2"/>
      <c r="J93" s="4" t="s">
        <v>4262</v>
      </c>
    </row>
    <row r="94" spans="1:10" ht="15" customHeight="1" x14ac:dyDescent="0.35">
      <c r="A94" s="2" t="s">
        <v>234</v>
      </c>
      <c r="B94" s="2" t="s">
        <v>235</v>
      </c>
      <c r="C94" s="3">
        <v>16</v>
      </c>
      <c r="D94" s="2" t="s">
        <v>236</v>
      </c>
      <c r="E94" s="2" t="s">
        <v>4267</v>
      </c>
      <c r="F94" s="2"/>
      <c r="G94" s="2" t="s">
        <v>4220</v>
      </c>
      <c r="H94" s="2"/>
      <c r="I94" s="2"/>
      <c r="J94" s="4" t="s">
        <v>4262</v>
      </c>
    </row>
    <row r="95" spans="1:10" ht="15" customHeight="1" x14ac:dyDescent="0.35">
      <c r="A95" s="2" t="s">
        <v>234</v>
      </c>
      <c r="B95" s="2" t="s">
        <v>235</v>
      </c>
      <c r="C95" s="3">
        <v>16</v>
      </c>
      <c r="D95" s="2" t="s">
        <v>236</v>
      </c>
      <c r="E95" s="2" t="s">
        <v>4235</v>
      </c>
      <c r="F95" s="2"/>
      <c r="G95" s="2" t="s">
        <v>4231</v>
      </c>
      <c r="H95" s="2"/>
      <c r="I95" s="2"/>
      <c r="J95" s="4" t="s">
        <v>4262</v>
      </c>
    </row>
    <row r="96" spans="1:10" ht="15" customHeight="1" x14ac:dyDescent="0.35">
      <c r="A96" s="2" t="s">
        <v>234</v>
      </c>
      <c r="B96" s="2" t="s">
        <v>235</v>
      </c>
      <c r="C96" s="3">
        <v>16</v>
      </c>
      <c r="D96" s="2" t="s">
        <v>236</v>
      </c>
      <c r="E96" s="2" t="s">
        <v>4235</v>
      </c>
      <c r="F96" s="2" t="s">
        <v>4219</v>
      </c>
      <c r="G96" s="2" t="s">
        <v>4263</v>
      </c>
      <c r="H96" s="2"/>
      <c r="I96" s="2"/>
      <c r="J96" s="4" t="s">
        <v>4262</v>
      </c>
    </row>
    <row r="97" spans="1:10" ht="15" customHeight="1" x14ac:dyDescent="0.35">
      <c r="A97" s="2" t="s">
        <v>234</v>
      </c>
      <c r="B97" s="2" t="s">
        <v>235</v>
      </c>
      <c r="C97" s="3">
        <v>16</v>
      </c>
      <c r="D97" s="2" t="s">
        <v>236</v>
      </c>
      <c r="E97" s="2" t="s">
        <v>1785</v>
      </c>
      <c r="F97" s="2" t="s">
        <v>556</v>
      </c>
      <c r="G97" s="2" t="s">
        <v>4220</v>
      </c>
      <c r="H97" s="2"/>
      <c r="I97" s="2"/>
      <c r="J97" s="4" t="s">
        <v>4266</v>
      </c>
    </row>
    <row r="98" spans="1:10" ht="15" customHeight="1" x14ac:dyDescent="0.35">
      <c r="A98" s="2" t="s">
        <v>234</v>
      </c>
      <c r="B98" s="2" t="s">
        <v>235</v>
      </c>
      <c r="C98" s="3">
        <v>16</v>
      </c>
      <c r="D98" s="2" t="s">
        <v>236</v>
      </c>
      <c r="E98" s="2" t="s">
        <v>1785</v>
      </c>
      <c r="F98" s="2" t="s">
        <v>4219</v>
      </c>
      <c r="G98" s="2"/>
      <c r="H98" s="2"/>
      <c r="I98" s="2"/>
      <c r="J98" s="4" t="s">
        <v>4266</v>
      </c>
    </row>
    <row r="99" spans="1:10" ht="15" customHeight="1" x14ac:dyDescent="0.35">
      <c r="A99" s="2" t="s">
        <v>234</v>
      </c>
      <c r="B99" s="2" t="s">
        <v>235</v>
      </c>
      <c r="C99" s="3">
        <v>16</v>
      </c>
      <c r="D99" s="2" t="s">
        <v>236</v>
      </c>
      <c r="E99" s="2" t="s">
        <v>4260</v>
      </c>
      <c r="F99" s="2"/>
      <c r="G99" s="2" t="s">
        <v>4231</v>
      </c>
      <c r="H99" s="2"/>
      <c r="I99" s="2"/>
      <c r="J99" s="4" t="s">
        <v>4262</v>
      </c>
    </row>
    <row r="100" spans="1:10" ht="15" customHeight="1" x14ac:dyDescent="0.35">
      <c r="A100" s="2" t="s">
        <v>234</v>
      </c>
      <c r="B100" s="2" t="s">
        <v>235</v>
      </c>
      <c r="C100" s="3">
        <v>16</v>
      </c>
      <c r="D100" s="2" t="s">
        <v>236</v>
      </c>
      <c r="E100" s="2" t="s">
        <v>4225</v>
      </c>
      <c r="F100" s="2" t="s">
        <v>4219</v>
      </c>
      <c r="G100" s="2"/>
      <c r="H100" s="2"/>
      <c r="I100" s="2"/>
      <c r="J100" s="4" t="s">
        <v>4266</v>
      </c>
    </row>
    <row r="101" spans="1:10" ht="15" customHeight="1" x14ac:dyDescent="0.35">
      <c r="A101" s="2" t="s">
        <v>234</v>
      </c>
      <c r="B101" s="2" t="s">
        <v>235</v>
      </c>
      <c r="C101" s="3">
        <v>16</v>
      </c>
      <c r="D101" s="2" t="s">
        <v>236</v>
      </c>
      <c r="E101" s="2" t="s">
        <v>4268</v>
      </c>
      <c r="F101" s="2"/>
      <c r="G101" s="2" t="s">
        <v>4231</v>
      </c>
      <c r="H101" s="2"/>
      <c r="I101" s="2"/>
      <c r="J101" s="4" t="s">
        <v>4262</v>
      </c>
    </row>
    <row r="102" spans="1:10" ht="15" customHeight="1" x14ac:dyDescent="0.35">
      <c r="A102" s="2" t="s">
        <v>234</v>
      </c>
      <c r="B102" s="2" t="s">
        <v>235</v>
      </c>
      <c r="C102" s="3">
        <v>16</v>
      </c>
      <c r="D102" s="2" t="s">
        <v>236</v>
      </c>
      <c r="E102" s="2" t="s">
        <v>4226</v>
      </c>
      <c r="F102" s="2"/>
      <c r="G102" s="2" t="s">
        <v>4231</v>
      </c>
      <c r="H102" s="2"/>
      <c r="I102" s="2"/>
      <c r="J102" s="4" t="s">
        <v>4262</v>
      </c>
    </row>
    <row r="103" spans="1:10" ht="15" customHeight="1" x14ac:dyDescent="0.35">
      <c r="A103" s="2" t="s">
        <v>234</v>
      </c>
      <c r="B103" s="2" t="s">
        <v>235</v>
      </c>
      <c r="C103" s="3">
        <v>16</v>
      </c>
      <c r="D103" s="2" t="s">
        <v>236</v>
      </c>
      <c r="E103" s="2" t="s">
        <v>4226</v>
      </c>
      <c r="F103" s="2"/>
      <c r="G103" s="2" t="s">
        <v>4263</v>
      </c>
      <c r="H103" s="2"/>
      <c r="I103" s="2"/>
      <c r="J103" s="4" t="s">
        <v>4262</v>
      </c>
    </row>
    <row r="104" spans="1:10" ht="15" customHeight="1" x14ac:dyDescent="0.35">
      <c r="A104" s="2" t="s">
        <v>234</v>
      </c>
      <c r="B104" s="2" t="s">
        <v>235</v>
      </c>
      <c r="C104" s="3">
        <v>16</v>
      </c>
      <c r="D104" s="2" t="s">
        <v>236</v>
      </c>
      <c r="E104" s="2" t="s">
        <v>4226</v>
      </c>
      <c r="F104" s="2"/>
      <c r="G104" s="2" t="s">
        <v>4220</v>
      </c>
      <c r="H104" s="2"/>
      <c r="I104" s="2"/>
      <c r="J104" s="4" t="s">
        <v>4262</v>
      </c>
    </row>
    <row r="105" spans="1:10" ht="15" customHeight="1" x14ac:dyDescent="0.35">
      <c r="A105" s="2" t="s">
        <v>234</v>
      </c>
      <c r="B105" s="2" t="s">
        <v>235</v>
      </c>
      <c r="C105" s="3">
        <v>16</v>
      </c>
      <c r="D105" s="2" t="s">
        <v>236</v>
      </c>
      <c r="E105" s="2" t="s">
        <v>4226</v>
      </c>
      <c r="F105" s="2" t="s">
        <v>4219</v>
      </c>
      <c r="G105" s="2"/>
      <c r="H105" s="2"/>
      <c r="I105" s="2"/>
      <c r="J105" s="4" t="s">
        <v>4266</v>
      </c>
    </row>
    <row r="106" spans="1:10" ht="15" customHeight="1" x14ac:dyDescent="0.35">
      <c r="A106" s="2" t="s">
        <v>234</v>
      </c>
      <c r="B106" s="2" t="s">
        <v>235</v>
      </c>
      <c r="C106" s="3">
        <v>16</v>
      </c>
      <c r="D106" s="2" t="s">
        <v>236</v>
      </c>
      <c r="E106" s="2" t="s">
        <v>4269</v>
      </c>
      <c r="F106" s="2"/>
      <c r="G106" s="2" t="s">
        <v>4231</v>
      </c>
      <c r="H106" s="2"/>
      <c r="I106" s="2"/>
      <c r="J106" s="4" t="s">
        <v>4262</v>
      </c>
    </row>
    <row r="107" spans="1:10" ht="15" customHeight="1" x14ac:dyDescent="0.35">
      <c r="A107" s="2" t="s">
        <v>234</v>
      </c>
      <c r="B107" s="2" t="s">
        <v>235</v>
      </c>
      <c r="C107" s="3">
        <v>16</v>
      </c>
      <c r="D107" s="2" t="s">
        <v>236</v>
      </c>
      <c r="E107" s="2" t="s">
        <v>4269</v>
      </c>
      <c r="F107" s="2"/>
      <c r="G107" s="2" t="s">
        <v>4263</v>
      </c>
      <c r="H107" s="2"/>
      <c r="I107" s="2"/>
      <c r="J107" s="4" t="s">
        <v>4262</v>
      </c>
    </row>
    <row r="108" spans="1:10" ht="15" customHeight="1" x14ac:dyDescent="0.35">
      <c r="A108" s="2" t="s">
        <v>234</v>
      </c>
      <c r="B108" s="2" t="s">
        <v>235</v>
      </c>
      <c r="C108" s="3">
        <v>16</v>
      </c>
      <c r="D108" s="2" t="s">
        <v>236</v>
      </c>
      <c r="E108" s="2" t="s">
        <v>4269</v>
      </c>
      <c r="F108" s="2"/>
      <c r="G108" s="2" t="s">
        <v>4220</v>
      </c>
      <c r="H108" s="2"/>
      <c r="I108" s="2"/>
      <c r="J108" s="4" t="s">
        <v>4262</v>
      </c>
    </row>
    <row r="109" spans="1:10" ht="15" customHeight="1" x14ac:dyDescent="0.35">
      <c r="A109" s="2" t="s">
        <v>234</v>
      </c>
      <c r="B109" s="2" t="s">
        <v>235</v>
      </c>
      <c r="C109" s="3">
        <v>16</v>
      </c>
      <c r="D109" s="2" t="s">
        <v>236</v>
      </c>
      <c r="E109" s="2" t="s">
        <v>1763</v>
      </c>
      <c r="F109" s="2" t="s">
        <v>556</v>
      </c>
      <c r="G109" s="2"/>
      <c r="H109" s="2"/>
      <c r="I109" s="2"/>
      <c r="J109" s="4" t="s">
        <v>4266</v>
      </c>
    </row>
    <row r="110" spans="1:10" ht="15" customHeight="1" x14ac:dyDescent="0.35">
      <c r="A110" s="2" t="s">
        <v>234</v>
      </c>
      <c r="B110" s="2" t="s">
        <v>235</v>
      </c>
      <c r="C110" s="3">
        <v>16</v>
      </c>
      <c r="D110" s="2" t="s">
        <v>236</v>
      </c>
      <c r="E110" s="2" t="s">
        <v>1763</v>
      </c>
      <c r="F110" s="2" t="s">
        <v>4219</v>
      </c>
      <c r="G110" s="2"/>
      <c r="H110" s="2"/>
      <c r="I110" s="2"/>
      <c r="J110" s="4" t="s">
        <v>4266</v>
      </c>
    </row>
    <row r="111" spans="1:10" ht="15" customHeight="1" x14ac:dyDescent="0.35">
      <c r="A111" s="2" t="s">
        <v>234</v>
      </c>
      <c r="B111" s="2" t="s">
        <v>235</v>
      </c>
      <c r="C111" s="3">
        <v>16</v>
      </c>
      <c r="D111" s="2" t="s">
        <v>236</v>
      </c>
      <c r="E111" s="2" t="s">
        <v>1763</v>
      </c>
      <c r="F111" s="2" t="s">
        <v>2871</v>
      </c>
      <c r="G111" s="2"/>
      <c r="H111" s="2"/>
      <c r="I111" s="2"/>
      <c r="J111" s="4" t="s">
        <v>4266</v>
      </c>
    </row>
    <row r="112" spans="1:10" ht="15" customHeight="1" x14ac:dyDescent="0.35">
      <c r="A112" s="2" t="s">
        <v>234</v>
      </c>
      <c r="B112" s="2" t="s">
        <v>235</v>
      </c>
      <c r="C112" s="3">
        <v>16</v>
      </c>
      <c r="D112" s="2" t="s">
        <v>236</v>
      </c>
      <c r="E112" s="2" t="s">
        <v>4270</v>
      </c>
      <c r="F112" s="2"/>
      <c r="G112" s="2" t="s">
        <v>4220</v>
      </c>
      <c r="H112" s="2"/>
      <c r="I112" s="2"/>
      <c r="J112" s="4" t="s">
        <v>4266</v>
      </c>
    </row>
    <row r="113" spans="1:10" ht="15" customHeight="1" x14ac:dyDescent="0.35">
      <c r="A113" s="2" t="s">
        <v>234</v>
      </c>
      <c r="B113" s="2" t="s">
        <v>235</v>
      </c>
      <c r="C113" s="3">
        <v>16</v>
      </c>
      <c r="D113" s="2" t="s">
        <v>236</v>
      </c>
      <c r="E113" s="2" t="s">
        <v>4227</v>
      </c>
      <c r="F113" s="2"/>
      <c r="G113" s="2" t="s">
        <v>4231</v>
      </c>
      <c r="H113" s="2"/>
      <c r="I113" s="2"/>
      <c r="J113" s="4" t="s">
        <v>4262</v>
      </c>
    </row>
    <row r="114" spans="1:10" ht="15" customHeight="1" x14ac:dyDescent="0.35">
      <c r="A114" s="2" t="s">
        <v>234</v>
      </c>
      <c r="B114" s="2" t="s">
        <v>235</v>
      </c>
      <c r="C114" s="3">
        <v>16</v>
      </c>
      <c r="D114" s="2" t="s">
        <v>236</v>
      </c>
      <c r="E114" s="2" t="s">
        <v>4227</v>
      </c>
      <c r="F114" s="2" t="s">
        <v>4219</v>
      </c>
      <c r="G114" s="2" t="s">
        <v>4263</v>
      </c>
      <c r="H114" s="2"/>
      <c r="I114" s="2"/>
      <c r="J114" s="4" t="s">
        <v>4262</v>
      </c>
    </row>
    <row r="115" spans="1:10" ht="15" customHeight="1" x14ac:dyDescent="0.35">
      <c r="A115" s="2" t="s">
        <v>234</v>
      </c>
      <c r="B115" s="2" t="s">
        <v>235</v>
      </c>
      <c r="C115" s="3">
        <v>16</v>
      </c>
      <c r="D115" s="2" t="s">
        <v>236</v>
      </c>
      <c r="E115" s="2" t="s">
        <v>4227</v>
      </c>
      <c r="F115" s="2"/>
      <c r="G115" s="2" t="s">
        <v>4220</v>
      </c>
      <c r="H115" s="2"/>
      <c r="I115" s="2"/>
      <c r="J115" s="4" t="s">
        <v>4262</v>
      </c>
    </row>
    <row r="116" spans="1:10" ht="15" customHeight="1" x14ac:dyDescent="0.35">
      <c r="A116" s="2" t="s">
        <v>234</v>
      </c>
      <c r="B116" s="2" t="s">
        <v>235</v>
      </c>
      <c r="C116" s="3">
        <v>16</v>
      </c>
      <c r="D116" s="2" t="s">
        <v>236</v>
      </c>
      <c r="E116" s="2" t="s">
        <v>4240</v>
      </c>
      <c r="F116" s="2"/>
      <c r="G116" s="2" t="s">
        <v>4231</v>
      </c>
      <c r="H116" s="2"/>
      <c r="I116" s="2"/>
      <c r="J116" s="4" t="s">
        <v>4262</v>
      </c>
    </row>
    <row r="117" spans="1:10" ht="15" customHeight="1" x14ac:dyDescent="0.35">
      <c r="A117" s="2" t="s">
        <v>234</v>
      </c>
      <c r="B117" s="2" t="s">
        <v>235</v>
      </c>
      <c r="C117" s="3">
        <v>16</v>
      </c>
      <c r="D117" s="2" t="s">
        <v>236</v>
      </c>
      <c r="E117" s="2" t="s">
        <v>4240</v>
      </c>
      <c r="F117" s="2" t="s">
        <v>4219</v>
      </c>
      <c r="G117" s="2" t="s">
        <v>4263</v>
      </c>
      <c r="H117" s="2"/>
      <c r="I117" s="2"/>
      <c r="J117" s="4" t="s">
        <v>4262</v>
      </c>
    </row>
    <row r="118" spans="1:10" ht="15" customHeight="1" x14ac:dyDescent="0.35">
      <c r="A118" s="2" t="s">
        <v>234</v>
      </c>
      <c r="B118" s="2" t="s">
        <v>235</v>
      </c>
      <c r="C118" s="3">
        <v>16</v>
      </c>
      <c r="D118" s="2" t="s">
        <v>236</v>
      </c>
      <c r="E118" s="2" t="s">
        <v>4240</v>
      </c>
      <c r="F118" s="2"/>
      <c r="G118" s="2" t="s">
        <v>4220</v>
      </c>
      <c r="H118" s="2"/>
      <c r="I118" s="2"/>
      <c r="J118" s="4" t="s">
        <v>4262</v>
      </c>
    </row>
    <row r="119" spans="1:10" ht="15" customHeight="1" x14ac:dyDescent="0.35">
      <c r="A119" s="2" t="s">
        <v>234</v>
      </c>
      <c r="B119" s="2" t="s">
        <v>235</v>
      </c>
      <c r="C119" s="3">
        <v>16</v>
      </c>
      <c r="D119" s="2" t="s">
        <v>236</v>
      </c>
      <c r="E119" s="2" t="s">
        <v>4259</v>
      </c>
      <c r="F119" s="2"/>
      <c r="G119" s="2" t="s">
        <v>4231</v>
      </c>
      <c r="H119" s="2"/>
      <c r="I119" s="2"/>
      <c r="J119" s="4" t="s">
        <v>4262</v>
      </c>
    </row>
    <row r="120" spans="1:10" ht="15" customHeight="1" x14ac:dyDescent="0.35">
      <c r="A120" s="2" t="s">
        <v>234</v>
      </c>
      <c r="B120" s="2" t="s">
        <v>235</v>
      </c>
      <c r="C120" s="3">
        <v>16</v>
      </c>
      <c r="D120" s="2" t="s">
        <v>236</v>
      </c>
      <c r="E120" s="2" t="s">
        <v>4259</v>
      </c>
      <c r="F120" s="2"/>
      <c r="G120" s="2" t="s">
        <v>4263</v>
      </c>
      <c r="H120" s="2"/>
      <c r="I120" s="2"/>
      <c r="J120" s="4" t="s">
        <v>4262</v>
      </c>
    </row>
    <row r="121" spans="1:10" ht="15" customHeight="1" x14ac:dyDescent="0.35">
      <c r="A121" s="2" t="s">
        <v>234</v>
      </c>
      <c r="B121" s="2" t="s">
        <v>235</v>
      </c>
      <c r="C121" s="3">
        <v>16</v>
      </c>
      <c r="D121" s="2" t="s">
        <v>236</v>
      </c>
      <c r="E121" s="2" t="s">
        <v>4259</v>
      </c>
      <c r="F121" s="2"/>
      <c r="G121" s="2" t="s">
        <v>4220</v>
      </c>
      <c r="H121" s="2"/>
      <c r="I121" s="2"/>
      <c r="J121" s="4" t="s">
        <v>4262</v>
      </c>
    </row>
    <row r="122" spans="1:10" ht="15" customHeight="1" x14ac:dyDescent="0.35">
      <c r="A122" s="2" t="s">
        <v>234</v>
      </c>
      <c r="B122" s="2" t="s">
        <v>235</v>
      </c>
      <c r="C122" s="3">
        <v>16</v>
      </c>
      <c r="D122" s="2" t="s">
        <v>236</v>
      </c>
      <c r="E122" s="2" t="s">
        <v>4241</v>
      </c>
      <c r="F122" s="2" t="s">
        <v>556</v>
      </c>
      <c r="G122" s="2"/>
      <c r="H122" s="2"/>
      <c r="I122" s="2"/>
      <c r="J122" s="4" t="s">
        <v>4266</v>
      </c>
    </row>
    <row r="123" spans="1:10" ht="15" customHeight="1" x14ac:dyDescent="0.35">
      <c r="A123" s="2" t="s">
        <v>234</v>
      </c>
      <c r="B123" s="2" t="s">
        <v>235</v>
      </c>
      <c r="C123" s="3">
        <v>16</v>
      </c>
      <c r="D123" s="2" t="s">
        <v>236</v>
      </c>
      <c r="E123" s="2" t="s">
        <v>4241</v>
      </c>
      <c r="F123" s="2" t="s">
        <v>4219</v>
      </c>
      <c r="G123" s="2"/>
      <c r="H123" s="2"/>
      <c r="I123" s="2"/>
      <c r="J123" s="4" t="s">
        <v>4266</v>
      </c>
    </row>
    <row r="124" spans="1:10" ht="15" customHeight="1" x14ac:dyDescent="0.35">
      <c r="A124" s="2" t="s">
        <v>234</v>
      </c>
      <c r="B124" s="2" t="s">
        <v>235</v>
      </c>
      <c r="C124" s="3">
        <v>16</v>
      </c>
      <c r="D124" s="2" t="s">
        <v>236</v>
      </c>
      <c r="E124" s="2" t="s">
        <v>4228</v>
      </c>
      <c r="F124" s="2"/>
      <c r="G124" s="2" t="s">
        <v>4231</v>
      </c>
      <c r="H124" s="2"/>
      <c r="I124" s="2"/>
      <c r="J124" s="4" t="s">
        <v>4262</v>
      </c>
    </row>
    <row r="125" spans="1:10" ht="15" customHeight="1" x14ac:dyDescent="0.35">
      <c r="A125" s="2" t="s">
        <v>234</v>
      </c>
      <c r="B125" s="2" t="s">
        <v>235</v>
      </c>
      <c r="C125" s="3">
        <v>16</v>
      </c>
      <c r="D125" s="2" t="s">
        <v>236</v>
      </c>
      <c r="E125" s="2" t="s">
        <v>4228</v>
      </c>
      <c r="F125" s="2" t="s">
        <v>4219</v>
      </c>
      <c r="G125" s="2" t="s">
        <v>4263</v>
      </c>
      <c r="H125" s="2"/>
      <c r="I125" s="2"/>
      <c r="J125" s="4" t="s">
        <v>4262</v>
      </c>
    </row>
    <row r="126" spans="1:10" ht="15" customHeight="1" x14ac:dyDescent="0.35">
      <c r="A126" s="2" t="s">
        <v>234</v>
      </c>
      <c r="B126" s="2" t="s">
        <v>235</v>
      </c>
      <c r="C126" s="3">
        <v>16</v>
      </c>
      <c r="D126" s="2" t="s">
        <v>236</v>
      </c>
      <c r="E126" s="2" t="s">
        <v>4271</v>
      </c>
      <c r="F126" s="2"/>
      <c r="G126" s="2" t="s">
        <v>4220</v>
      </c>
      <c r="H126" s="2"/>
      <c r="I126" s="2"/>
      <c r="J126" s="4" t="s">
        <v>4266</v>
      </c>
    </row>
    <row r="127" spans="1:10" ht="15" customHeight="1" x14ac:dyDescent="0.35">
      <c r="A127" s="2" t="s">
        <v>234</v>
      </c>
      <c r="B127" s="2" t="s">
        <v>235</v>
      </c>
      <c r="C127" s="3">
        <v>16</v>
      </c>
      <c r="D127" s="2" t="s">
        <v>236</v>
      </c>
      <c r="E127" s="2" t="s">
        <v>4242</v>
      </c>
      <c r="F127" s="2" t="s">
        <v>4219</v>
      </c>
      <c r="G127" s="2"/>
      <c r="H127" s="2"/>
      <c r="I127" s="2"/>
      <c r="J127" s="4" t="s">
        <v>4266</v>
      </c>
    </row>
    <row r="128" spans="1:10" ht="15" customHeight="1" x14ac:dyDescent="0.35">
      <c r="A128" s="2" t="s">
        <v>294</v>
      </c>
      <c r="B128" s="2" t="s">
        <v>295</v>
      </c>
      <c r="C128" s="3">
        <v>20</v>
      </c>
      <c r="D128" s="2" t="s">
        <v>296</v>
      </c>
      <c r="E128" s="2" t="s">
        <v>4232</v>
      </c>
      <c r="F128" s="2" t="s">
        <v>556</v>
      </c>
      <c r="G128" s="2" t="s">
        <v>4220</v>
      </c>
      <c r="H128" s="2"/>
      <c r="I128" s="2"/>
      <c r="J128" s="4" t="s">
        <v>4272</v>
      </c>
    </row>
    <row r="129" spans="1:10" ht="15" customHeight="1" x14ac:dyDescent="0.35">
      <c r="A129" s="2" t="s">
        <v>294</v>
      </c>
      <c r="B129" s="2" t="s">
        <v>295</v>
      </c>
      <c r="C129" s="3">
        <v>20</v>
      </c>
      <c r="D129" s="2" t="s">
        <v>296</v>
      </c>
      <c r="E129" s="2" t="s">
        <v>4232</v>
      </c>
      <c r="F129" s="2" t="s">
        <v>2871</v>
      </c>
      <c r="G129" s="2"/>
      <c r="H129" s="2"/>
      <c r="I129" s="2"/>
      <c r="J129" s="4" t="s">
        <v>4272</v>
      </c>
    </row>
    <row r="130" spans="1:10" ht="15" customHeight="1" x14ac:dyDescent="0.35">
      <c r="A130" s="2" t="s">
        <v>294</v>
      </c>
      <c r="B130" s="2" t="s">
        <v>295</v>
      </c>
      <c r="C130" s="3">
        <v>20</v>
      </c>
      <c r="D130" s="2" t="s">
        <v>296</v>
      </c>
      <c r="E130" s="2" t="s">
        <v>4273</v>
      </c>
      <c r="F130" s="2" t="s">
        <v>556</v>
      </c>
      <c r="G130" s="2" t="s">
        <v>4220</v>
      </c>
      <c r="H130" s="2"/>
      <c r="I130" s="2"/>
      <c r="J130" s="4" t="s">
        <v>4272</v>
      </c>
    </row>
    <row r="131" spans="1:10" ht="15" customHeight="1" x14ac:dyDescent="0.35">
      <c r="A131" s="2" t="s">
        <v>294</v>
      </c>
      <c r="B131" s="2" t="s">
        <v>295</v>
      </c>
      <c r="C131" s="3">
        <v>20</v>
      </c>
      <c r="D131" s="2" t="s">
        <v>296</v>
      </c>
      <c r="E131" s="2" t="s">
        <v>4273</v>
      </c>
      <c r="F131" s="2" t="s">
        <v>2871</v>
      </c>
      <c r="G131" s="2"/>
      <c r="H131" s="2"/>
      <c r="I131" s="2"/>
      <c r="J131" s="4" t="s">
        <v>4272</v>
      </c>
    </row>
    <row r="132" spans="1:10" ht="15" customHeight="1" x14ac:dyDescent="0.35">
      <c r="A132" s="2" t="s">
        <v>294</v>
      </c>
      <c r="B132" s="2" t="s">
        <v>295</v>
      </c>
      <c r="C132" s="3">
        <v>20</v>
      </c>
      <c r="D132" s="2" t="s">
        <v>296</v>
      </c>
      <c r="E132" s="2" t="s">
        <v>4233</v>
      </c>
      <c r="F132" s="2" t="s">
        <v>556</v>
      </c>
      <c r="G132" s="2" t="s">
        <v>4220</v>
      </c>
      <c r="H132" s="2"/>
      <c r="I132" s="2"/>
      <c r="J132" s="4" t="s">
        <v>4272</v>
      </c>
    </row>
    <row r="133" spans="1:10" ht="15" customHeight="1" x14ac:dyDescent="0.35">
      <c r="A133" s="2" t="s">
        <v>294</v>
      </c>
      <c r="B133" s="2" t="s">
        <v>295</v>
      </c>
      <c r="C133" s="3">
        <v>20</v>
      </c>
      <c r="D133" s="2" t="s">
        <v>296</v>
      </c>
      <c r="E133" s="2" t="s">
        <v>4233</v>
      </c>
      <c r="F133" s="2" t="s">
        <v>2871</v>
      </c>
      <c r="G133" s="2"/>
      <c r="H133" s="2"/>
      <c r="I133" s="2"/>
      <c r="J133" s="4" t="s">
        <v>4272</v>
      </c>
    </row>
    <row r="134" spans="1:10" ht="15" customHeight="1" x14ac:dyDescent="0.35">
      <c r="A134" s="2" t="s">
        <v>294</v>
      </c>
      <c r="B134" s="2" t="s">
        <v>295</v>
      </c>
      <c r="C134" s="3">
        <v>20</v>
      </c>
      <c r="D134" s="2" t="s">
        <v>296</v>
      </c>
      <c r="E134" s="2" t="s">
        <v>4274</v>
      </c>
      <c r="F134" s="2" t="s">
        <v>556</v>
      </c>
      <c r="G134" s="2" t="s">
        <v>4220</v>
      </c>
      <c r="H134" s="2"/>
      <c r="I134" s="2"/>
      <c r="J134" s="4" t="s">
        <v>4272</v>
      </c>
    </row>
    <row r="135" spans="1:10" ht="15" customHeight="1" x14ac:dyDescent="0.35">
      <c r="A135" s="2" t="s">
        <v>294</v>
      </c>
      <c r="B135" s="2" t="s">
        <v>295</v>
      </c>
      <c r="C135" s="3">
        <v>20</v>
      </c>
      <c r="D135" s="2" t="s">
        <v>296</v>
      </c>
      <c r="E135" s="2" t="s">
        <v>4274</v>
      </c>
      <c r="F135" s="2" t="s">
        <v>2871</v>
      </c>
      <c r="G135" s="2"/>
      <c r="H135" s="2"/>
      <c r="I135" s="2"/>
      <c r="J135" s="4" t="s">
        <v>4272</v>
      </c>
    </row>
    <row r="136" spans="1:10" ht="15" customHeight="1" x14ac:dyDescent="0.35">
      <c r="A136" s="2" t="s">
        <v>294</v>
      </c>
      <c r="B136" s="2" t="s">
        <v>295</v>
      </c>
      <c r="C136" s="3">
        <v>20</v>
      </c>
      <c r="D136" s="2" t="s">
        <v>296</v>
      </c>
      <c r="E136" s="2" t="s">
        <v>4275</v>
      </c>
      <c r="F136" s="2" t="s">
        <v>556</v>
      </c>
      <c r="G136" s="2" t="s">
        <v>4220</v>
      </c>
      <c r="H136" s="2"/>
      <c r="I136" s="2"/>
      <c r="J136" s="4" t="s">
        <v>4272</v>
      </c>
    </row>
    <row r="137" spans="1:10" ht="15" customHeight="1" x14ac:dyDescent="0.35">
      <c r="A137" s="2" t="s">
        <v>294</v>
      </c>
      <c r="B137" s="2" t="s">
        <v>295</v>
      </c>
      <c r="C137" s="3">
        <v>20</v>
      </c>
      <c r="D137" s="2" t="s">
        <v>296</v>
      </c>
      <c r="E137" s="2" t="s">
        <v>4275</v>
      </c>
      <c r="F137" s="2" t="s">
        <v>2871</v>
      </c>
      <c r="G137" s="2"/>
      <c r="H137" s="2"/>
      <c r="I137" s="2"/>
      <c r="J137" s="4" t="s">
        <v>4272</v>
      </c>
    </row>
    <row r="138" spans="1:10" ht="15" customHeight="1" x14ac:dyDescent="0.35">
      <c r="A138" s="2" t="s">
        <v>294</v>
      </c>
      <c r="B138" s="2" t="s">
        <v>295</v>
      </c>
      <c r="C138" s="3">
        <v>20</v>
      </c>
      <c r="D138" s="2" t="s">
        <v>296</v>
      </c>
      <c r="E138" s="2" t="s">
        <v>4276</v>
      </c>
      <c r="F138" s="2" t="s">
        <v>556</v>
      </c>
      <c r="G138" s="2" t="s">
        <v>4220</v>
      </c>
      <c r="H138" s="2"/>
      <c r="I138" s="2"/>
      <c r="J138" s="4" t="s">
        <v>4272</v>
      </c>
    </row>
    <row r="139" spans="1:10" ht="15" customHeight="1" x14ac:dyDescent="0.35">
      <c r="A139" s="2" t="s">
        <v>294</v>
      </c>
      <c r="B139" s="2" t="s">
        <v>295</v>
      </c>
      <c r="C139" s="3">
        <v>20</v>
      </c>
      <c r="D139" s="2" t="s">
        <v>296</v>
      </c>
      <c r="E139" s="2" t="s">
        <v>4276</v>
      </c>
      <c r="F139" s="2" t="s">
        <v>2871</v>
      </c>
      <c r="G139" s="2"/>
      <c r="H139" s="2"/>
      <c r="I139" s="2"/>
      <c r="J139" s="4" t="s">
        <v>4272</v>
      </c>
    </row>
    <row r="140" spans="1:10" ht="15" customHeight="1" x14ac:dyDescent="0.35">
      <c r="A140" s="2" t="s">
        <v>294</v>
      </c>
      <c r="B140" s="2" t="s">
        <v>295</v>
      </c>
      <c r="C140" s="3">
        <v>20</v>
      </c>
      <c r="D140" s="2" t="s">
        <v>296</v>
      </c>
      <c r="E140" s="2" t="s">
        <v>4226</v>
      </c>
      <c r="F140" s="2" t="s">
        <v>556</v>
      </c>
      <c r="G140" s="2" t="s">
        <v>4220</v>
      </c>
      <c r="H140" s="2"/>
      <c r="I140" s="2"/>
      <c r="J140" s="4" t="s">
        <v>4272</v>
      </c>
    </row>
    <row r="141" spans="1:10" ht="15" customHeight="1" x14ac:dyDescent="0.35">
      <c r="A141" s="2" t="s">
        <v>294</v>
      </c>
      <c r="B141" s="2" t="s">
        <v>295</v>
      </c>
      <c r="C141" s="3">
        <v>20</v>
      </c>
      <c r="D141" s="2" t="s">
        <v>296</v>
      </c>
      <c r="E141" s="2" t="s">
        <v>4226</v>
      </c>
      <c r="F141" s="2" t="s">
        <v>2871</v>
      </c>
      <c r="G141" s="2"/>
      <c r="H141" s="2"/>
      <c r="I141" s="2"/>
      <c r="J141" s="4" t="s">
        <v>4272</v>
      </c>
    </row>
    <row r="142" spans="1:10" ht="15" customHeight="1" x14ac:dyDescent="0.35">
      <c r="A142" s="2" t="s">
        <v>294</v>
      </c>
      <c r="B142" s="2" t="s">
        <v>295</v>
      </c>
      <c r="C142" s="3">
        <v>20</v>
      </c>
      <c r="D142" s="2" t="s">
        <v>296</v>
      </c>
      <c r="E142" s="2" t="s">
        <v>4277</v>
      </c>
      <c r="F142" s="2" t="s">
        <v>556</v>
      </c>
      <c r="G142" s="2" t="s">
        <v>4220</v>
      </c>
      <c r="H142" s="2"/>
      <c r="I142" s="2"/>
      <c r="J142" s="4" t="s">
        <v>4272</v>
      </c>
    </row>
    <row r="143" spans="1:10" ht="15" customHeight="1" x14ac:dyDescent="0.35">
      <c r="A143" s="2" t="s">
        <v>294</v>
      </c>
      <c r="B143" s="2" t="s">
        <v>295</v>
      </c>
      <c r="C143" s="3">
        <v>20</v>
      </c>
      <c r="D143" s="2" t="s">
        <v>296</v>
      </c>
      <c r="E143" s="2" t="s">
        <v>4277</v>
      </c>
      <c r="F143" s="2" t="s">
        <v>2871</v>
      </c>
      <c r="G143" s="2"/>
      <c r="H143" s="2"/>
      <c r="I143" s="2"/>
      <c r="J143" s="4" t="s">
        <v>4272</v>
      </c>
    </row>
    <row r="144" spans="1:10" ht="15" customHeight="1" x14ac:dyDescent="0.35">
      <c r="A144" s="2" t="s">
        <v>294</v>
      </c>
      <c r="B144" s="2" t="s">
        <v>295</v>
      </c>
      <c r="C144" s="3">
        <v>20</v>
      </c>
      <c r="D144" s="2" t="s">
        <v>296</v>
      </c>
      <c r="E144" s="2" t="s">
        <v>4278</v>
      </c>
      <c r="F144" s="2" t="s">
        <v>556</v>
      </c>
      <c r="G144" s="2" t="s">
        <v>4220</v>
      </c>
      <c r="H144" s="2"/>
      <c r="I144" s="2"/>
      <c r="J144" s="4" t="s">
        <v>4272</v>
      </c>
    </row>
    <row r="145" spans="1:10" ht="15" customHeight="1" x14ac:dyDescent="0.35">
      <c r="A145" s="2" t="s">
        <v>294</v>
      </c>
      <c r="B145" s="2" t="s">
        <v>295</v>
      </c>
      <c r="C145" s="3">
        <v>20</v>
      </c>
      <c r="D145" s="2" t="s">
        <v>296</v>
      </c>
      <c r="E145" s="2" t="s">
        <v>4278</v>
      </c>
      <c r="F145" s="2" t="s">
        <v>2871</v>
      </c>
      <c r="G145" s="2"/>
      <c r="H145" s="2"/>
      <c r="I145" s="2"/>
      <c r="J145" s="4" t="s">
        <v>4272</v>
      </c>
    </row>
    <row r="146" spans="1:10" ht="15" customHeight="1" x14ac:dyDescent="0.35">
      <c r="A146" s="2" t="s">
        <v>294</v>
      </c>
      <c r="B146" s="2" t="s">
        <v>295</v>
      </c>
      <c r="C146" s="3">
        <v>20</v>
      </c>
      <c r="D146" s="2" t="s">
        <v>296</v>
      </c>
      <c r="E146" s="2" t="s">
        <v>4240</v>
      </c>
      <c r="F146" s="2" t="s">
        <v>556</v>
      </c>
      <c r="G146" s="2" t="s">
        <v>4220</v>
      </c>
      <c r="H146" s="2"/>
      <c r="I146" s="2"/>
      <c r="J146" s="4" t="s">
        <v>4272</v>
      </c>
    </row>
    <row r="147" spans="1:10" ht="15" customHeight="1" x14ac:dyDescent="0.35">
      <c r="A147" s="2" t="s">
        <v>294</v>
      </c>
      <c r="B147" s="2" t="s">
        <v>295</v>
      </c>
      <c r="C147" s="3">
        <v>20</v>
      </c>
      <c r="D147" s="2" t="s">
        <v>296</v>
      </c>
      <c r="E147" s="2" t="s">
        <v>4240</v>
      </c>
      <c r="F147" s="2" t="s">
        <v>2871</v>
      </c>
      <c r="G147" s="2"/>
      <c r="H147" s="2"/>
      <c r="I147" s="2"/>
      <c r="J147" s="4" t="s">
        <v>4272</v>
      </c>
    </row>
    <row r="148" spans="1:10" ht="15" customHeight="1" x14ac:dyDescent="0.35">
      <c r="A148" s="2" t="s">
        <v>294</v>
      </c>
      <c r="B148" s="2" t="s">
        <v>295</v>
      </c>
      <c r="C148" s="3">
        <v>20</v>
      </c>
      <c r="D148" s="2" t="s">
        <v>296</v>
      </c>
      <c r="E148" s="2" t="s">
        <v>4279</v>
      </c>
      <c r="F148" s="2" t="s">
        <v>556</v>
      </c>
      <c r="G148" s="2" t="s">
        <v>4220</v>
      </c>
      <c r="H148" s="2"/>
      <c r="I148" s="2"/>
      <c r="J148" s="4" t="s">
        <v>4272</v>
      </c>
    </row>
    <row r="149" spans="1:10" ht="15" customHeight="1" x14ac:dyDescent="0.35">
      <c r="A149" s="2" t="s">
        <v>294</v>
      </c>
      <c r="B149" s="2" t="s">
        <v>295</v>
      </c>
      <c r="C149" s="3">
        <v>20</v>
      </c>
      <c r="D149" s="2" t="s">
        <v>296</v>
      </c>
      <c r="E149" s="2" t="s">
        <v>4279</v>
      </c>
      <c r="F149" s="2" t="s">
        <v>2871</v>
      </c>
      <c r="G149" s="2"/>
      <c r="H149" s="2"/>
      <c r="I149" s="2"/>
      <c r="J149" s="4" t="s">
        <v>4272</v>
      </c>
    </row>
    <row r="150" spans="1:10" ht="15" customHeight="1" x14ac:dyDescent="0.35">
      <c r="A150" s="2" t="s">
        <v>310</v>
      </c>
      <c r="B150" s="2" t="s">
        <v>311</v>
      </c>
      <c r="C150" s="3">
        <v>21</v>
      </c>
      <c r="D150" s="2" t="s">
        <v>313</v>
      </c>
      <c r="E150" s="2" t="s">
        <v>4218</v>
      </c>
      <c r="F150" s="2" t="s">
        <v>556</v>
      </c>
      <c r="G150" s="2"/>
      <c r="H150" s="2"/>
      <c r="I150" s="2"/>
      <c r="J150" s="4" t="s">
        <v>4280</v>
      </c>
    </row>
    <row r="151" spans="1:10" ht="15" customHeight="1" x14ac:dyDescent="0.35">
      <c r="A151" s="2" t="s">
        <v>310</v>
      </c>
      <c r="B151" s="2" t="s">
        <v>311</v>
      </c>
      <c r="C151" s="3">
        <v>21</v>
      </c>
      <c r="D151" s="2" t="s">
        <v>313</v>
      </c>
      <c r="E151" s="2" t="s">
        <v>4232</v>
      </c>
      <c r="F151" s="2" t="s">
        <v>2871</v>
      </c>
      <c r="G151" s="2"/>
      <c r="H151" s="2"/>
      <c r="I151" s="2"/>
      <c r="J151" s="4" t="s">
        <v>4281</v>
      </c>
    </row>
    <row r="152" spans="1:10" ht="15" customHeight="1" x14ac:dyDescent="0.35">
      <c r="A152" s="2" t="s">
        <v>310</v>
      </c>
      <c r="B152" s="2" t="s">
        <v>311</v>
      </c>
      <c r="C152" s="3">
        <v>21</v>
      </c>
      <c r="D152" s="2" t="s">
        <v>313</v>
      </c>
      <c r="E152" s="2" t="s">
        <v>4232</v>
      </c>
      <c r="F152" s="2" t="s">
        <v>4230</v>
      </c>
      <c r="G152" s="2"/>
      <c r="H152" s="2"/>
      <c r="I152" s="2"/>
      <c r="J152" s="4" t="s">
        <v>4281</v>
      </c>
    </row>
    <row r="153" spans="1:10" ht="15" customHeight="1" x14ac:dyDescent="0.35">
      <c r="A153" s="2" t="s">
        <v>310</v>
      </c>
      <c r="B153" s="2" t="s">
        <v>311</v>
      </c>
      <c r="C153" s="3">
        <v>21</v>
      </c>
      <c r="D153" s="2" t="s">
        <v>313</v>
      </c>
      <c r="E153" s="2" t="s">
        <v>4232</v>
      </c>
      <c r="F153" s="2" t="s">
        <v>4219</v>
      </c>
      <c r="G153" s="2"/>
      <c r="H153" s="2"/>
      <c r="I153" s="2"/>
      <c r="J153" s="4" t="s">
        <v>4281</v>
      </c>
    </row>
    <row r="154" spans="1:10" ht="15" customHeight="1" x14ac:dyDescent="0.35">
      <c r="A154" s="2" t="s">
        <v>310</v>
      </c>
      <c r="B154" s="2" t="s">
        <v>311</v>
      </c>
      <c r="C154" s="3">
        <v>21</v>
      </c>
      <c r="D154" s="2" t="s">
        <v>313</v>
      </c>
      <c r="E154" s="2" t="s">
        <v>4233</v>
      </c>
      <c r="F154" s="2" t="s">
        <v>4230</v>
      </c>
      <c r="G154" s="2" t="s">
        <v>4245</v>
      </c>
      <c r="H154" s="2"/>
      <c r="I154" s="2"/>
      <c r="J154" s="4" t="s">
        <v>4282</v>
      </c>
    </row>
    <row r="155" spans="1:10" ht="15" customHeight="1" x14ac:dyDescent="0.35">
      <c r="A155" s="2" t="s">
        <v>310</v>
      </c>
      <c r="B155" s="2" t="s">
        <v>311</v>
      </c>
      <c r="C155" s="3">
        <v>21</v>
      </c>
      <c r="D155" s="2" t="s">
        <v>313</v>
      </c>
      <c r="E155" s="2" t="s">
        <v>4283</v>
      </c>
      <c r="F155" s="2" t="s">
        <v>4230</v>
      </c>
      <c r="G155" s="2"/>
      <c r="H155" s="2"/>
      <c r="I155" s="2"/>
      <c r="J155" s="4" t="s">
        <v>4281</v>
      </c>
    </row>
    <row r="156" spans="1:10" ht="15" customHeight="1" x14ac:dyDescent="0.35">
      <c r="A156" s="2" t="s">
        <v>310</v>
      </c>
      <c r="B156" s="2" t="s">
        <v>311</v>
      </c>
      <c r="C156" s="3">
        <v>21</v>
      </c>
      <c r="D156" s="2" t="s">
        <v>313</v>
      </c>
      <c r="E156" s="2" t="s">
        <v>4283</v>
      </c>
      <c r="F156" s="2" t="s">
        <v>4219</v>
      </c>
      <c r="G156" s="2"/>
      <c r="H156" s="2"/>
      <c r="I156" s="2"/>
      <c r="J156" s="4" t="s">
        <v>4281</v>
      </c>
    </row>
    <row r="157" spans="1:10" ht="15" customHeight="1" x14ac:dyDescent="0.35">
      <c r="A157" s="2" t="s">
        <v>310</v>
      </c>
      <c r="B157" s="2" t="s">
        <v>311</v>
      </c>
      <c r="C157" s="3">
        <v>21</v>
      </c>
      <c r="D157" s="2" t="s">
        <v>313</v>
      </c>
      <c r="E157" s="2" t="s">
        <v>4284</v>
      </c>
      <c r="F157" s="2" t="s">
        <v>4219</v>
      </c>
      <c r="G157" s="2"/>
      <c r="H157" s="2"/>
      <c r="I157" s="2"/>
      <c r="J157" s="4" t="s">
        <v>4281</v>
      </c>
    </row>
    <row r="158" spans="1:10" ht="15" customHeight="1" x14ac:dyDescent="0.35">
      <c r="A158" s="2" t="s">
        <v>310</v>
      </c>
      <c r="B158" s="2" t="s">
        <v>311</v>
      </c>
      <c r="C158" s="3">
        <v>21</v>
      </c>
      <c r="D158" s="2" t="s">
        <v>313</v>
      </c>
      <c r="E158" s="2" t="s">
        <v>4284</v>
      </c>
      <c r="F158" s="2" t="s">
        <v>4230</v>
      </c>
      <c r="G158" s="2" t="s">
        <v>4245</v>
      </c>
      <c r="H158" s="2"/>
      <c r="I158" s="2"/>
      <c r="J158" s="4" t="s">
        <v>4282</v>
      </c>
    </row>
    <row r="159" spans="1:10" ht="15" customHeight="1" x14ac:dyDescent="0.35">
      <c r="A159" s="2" t="s">
        <v>310</v>
      </c>
      <c r="B159" s="2" t="s">
        <v>311</v>
      </c>
      <c r="C159" s="3">
        <v>21</v>
      </c>
      <c r="D159" s="2" t="s">
        <v>313</v>
      </c>
      <c r="E159" s="2" t="s">
        <v>4233</v>
      </c>
      <c r="F159" s="2"/>
      <c r="G159" s="2" t="s">
        <v>4245</v>
      </c>
      <c r="H159" s="2"/>
      <c r="I159" s="2">
        <v>2016</v>
      </c>
      <c r="J159" s="4" t="s">
        <v>4285</v>
      </c>
    </row>
    <row r="160" spans="1:10" ht="15" customHeight="1" x14ac:dyDescent="0.35">
      <c r="A160" s="2" t="s">
        <v>310</v>
      </c>
      <c r="B160" s="2" t="s">
        <v>311</v>
      </c>
      <c r="C160" s="3">
        <v>21</v>
      </c>
      <c r="D160" s="2" t="s">
        <v>313</v>
      </c>
      <c r="E160" s="2" t="s">
        <v>4284</v>
      </c>
      <c r="F160" s="2"/>
      <c r="G160" s="2" t="s">
        <v>4286</v>
      </c>
      <c r="H160" s="2"/>
      <c r="I160" s="2">
        <v>2016</v>
      </c>
      <c r="J160" s="4" t="s">
        <v>4285</v>
      </c>
    </row>
    <row r="161" spans="1:10" ht="15" customHeight="1" x14ac:dyDescent="0.35">
      <c r="A161" s="2" t="s">
        <v>325</v>
      </c>
      <c r="B161" s="2" t="s">
        <v>326</v>
      </c>
      <c r="C161" s="3">
        <v>22</v>
      </c>
      <c r="D161" s="2" t="s">
        <v>327</v>
      </c>
      <c r="E161" s="2" t="s">
        <v>4287</v>
      </c>
      <c r="F161" s="2" t="s">
        <v>2871</v>
      </c>
      <c r="G161" s="2"/>
      <c r="H161" s="2"/>
      <c r="I161" s="2"/>
      <c r="J161" s="4" t="s">
        <v>4288</v>
      </c>
    </row>
    <row r="162" spans="1:10" ht="15" customHeight="1" x14ac:dyDescent="0.35">
      <c r="A162" s="2" t="s">
        <v>325</v>
      </c>
      <c r="B162" s="2" t="s">
        <v>326</v>
      </c>
      <c r="C162" s="3">
        <v>22</v>
      </c>
      <c r="D162" s="2" t="s">
        <v>327</v>
      </c>
      <c r="E162" s="2" t="s">
        <v>4276</v>
      </c>
      <c r="F162" s="2" t="s">
        <v>4230</v>
      </c>
      <c r="G162" s="2"/>
      <c r="H162" s="2"/>
      <c r="I162" s="2"/>
      <c r="J162" s="4" t="s">
        <v>4289</v>
      </c>
    </row>
    <row r="163" spans="1:10" ht="15" customHeight="1" x14ac:dyDescent="0.35">
      <c r="A163" s="2" t="s">
        <v>325</v>
      </c>
      <c r="B163" s="2" t="s">
        <v>326</v>
      </c>
      <c r="C163" s="3">
        <v>22</v>
      </c>
      <c r="D163" s="2" t="s">
        <v>327</v>
      </c>
      <c r="E163" s="2" t="s">
        <v>4242</v>
      </c>
      <c r="F163" s="2"/>
      <c r="G163" s="2" t="s">
        <v>4220</v>
      </c>
      <c r="H163" s="2"/>
      <c r="I163" s="2"/>
      <c r="J163" s="4" t="s">
        <v>4288</v>
      </c>
    </row>
    <row r="164" spans="1:10" ht="15" customHeight="1" x14ac:dyDescent="0.35">
      <c r="A164" s="2" t="s">
        <v>339</v>
      </c>
      <c r="B164" s="2" t="s">
        <v>340</v>
      </c>
      <c r="C164" s="3">
        <v>23</v>
      </c>
      <c r="D164" s="2" t="s">
        <v>341</v>
      </c>
      <c r="E164" s="2" t="s">
        <v>4290</v>
      </c>
      <c r="F164" s="2" t="s">
        <v>2871</v>
      </c>
      <c r="G164" s="2" t="s">
        <v>4220</v>
      </c>
      <c r="H164" s="2"/>
      <c r="I164" s="2"/>
      <c r="J164" s="4" t="s">
        <v>4291</v>
      </c>
    </row>
    <row r="165" spans="1:10" ht="15" customHeight="1" x14ac:dyDescent="0.35">
      <c r="A165" s="2" t="s">
        <v>339</v>
      </c>
      <c r="B165" s="2" t="s">
        <v>340</v>
      </c>
      <c r="C165" s="3">
        <v>23</v>
      </c>
      <c r="D165" s="2" t="s">
        <v>341</v>
      </c>
      <c r="E165" s="2" t="s">
        <v>4290</v>
      </c>
      <c r="F165" s="2" t="s">
        <v>1085</v>
      </c>
      <c r="G165" s="2"/>
      <c r="H165" s="2"/>
      <c r="I165" s="2"/>
      <c r="J165" s="4" t="s">
        <v>4292</v>
      </c>
    </row>
    <row r="166" spans="1:10" ht="15" customHeight="1" x14ac:dyDescent="0.35">
      <c r="A166" s="2" t="s">
        <v>339</v>
      </c>
      <c r="B166" s="2" t="s">
        <v>340</v>
      </c>
      <c r="C166" s="3">
        <v>23</v>
      </c>
      <c r="D166" s="2" t="s">
        <v>341</v>
      </c>
      <c r="E166" s="2" t="s">
        <v>4293</v>
      </c>
      <c r="F166" s="2" t="s">
        <v>1085</v>
      </c>
      <c r="G166" s="2"/>
      <c r="H166" s="2"/>
      <c r="I166" s="2"/>
      <c r="J166" s="4" t="s">
        <v>4292</v>
      </c>
    </row>
    <row r="167" spans="1:10" ht="15" customHeight="1" x14ac:dyDescent="0.35">
      <c r="A167" s="2" t="s">
        <v>339</v>
      </c>
      <c r="B167" s="2" t="s">
        <v>340</v>
      </c>
      <c r="C167" s="3">
        <v>23</v>
      </c>
      <c r="D167" s="2" t="s">
        <v>341</v>
      </c>
      <c r="E167" s="2" t="s">
        <v>4248</v>
      </c>
      <c r="F167" s="2" t="s">
        <v>2871</v>
      </c>
      <c r="G167" s="2" t="s">
        <v>4220</v>
      </c>
      <c r="H167" s="2"/>
      <c r="I167" s="2"/>
      <c r="J167" s="4" t="s">
        <v>4294</v>
      </c>
    </row>
    <row r="168" spans="1:10" ht="15" customHeight="1" x14ac:dyDescent="0.35">
      <c r="A168" s="2" t="s">
        <v>339</v>
      </c>
      <c r="B168" s="2" t="s">
        <v>340</v>
      </c>
      <c r="C168" s="3">
        <v>23</v>
      </c>
      <c r="D168" s="2" t="s">
        <v>341</v>
      </c>
      <c r="E168" s="2" t="s">
        <v>4250</v>
      </c>
      <c r="F168" s="2" t="s">
        <v>2871</v>
      </c>
      <c r="G168" s="2" t="s">
        <v>4220</v>
      </c>
      <c r="H168" s="2"/>
      <c r="I168" s="2"/>
      <c r="J168" s="4" t="s">
        <v>4291</v>
      </c>
    </row>
    <row r="169" spans="1:10" ht="15" customHeight="1" x14ac:dyDescent="0.35">
      <c r="A169" s="2" t="s">
        <v>339</v>
      </c>
      <c r="B169" s="2" t="s">
        <v>340</v>
      </c>
      <c r="C169" s="3">
        <v>23</v>
      </c>
      <c r="D169" s="2" t="s">
        <v>341</v>
      </c>
      <c r="E169" s="2" t="s">
        <v>4235</v>
      </c>
      <c r="F169" s="2" t="s">
        <v>2871</v>
      </c>
      <c r="G169" s="2" t="s">
        <v>4220</v>
      </c>
      <c r="H169" s="2"/>
      <c r="I169" s="2"/>
      <c r="J169" s="4" t="s">
        <v>4291</v>
      </c>
    </row>
    <row r="170" spans="1:10" ht="15" customHeight="1" x14ac:dyDescent="0.35">
      <c r="A170" s="2" t="s">
        <v>339</v>
      </c>
      <c r="B170" s="2" t="s">
        <v>340</v>
      </c>
      <c r="C170" s="3">
        <v>23</v>
      </c>
      <c r="D170" s="2" t="s">
        <v>341</v>
      </c>
      <c r="E170" s="2" t="s">
        <v>4235</v>
      </c>
      <c r="F170" s="2" t="s">
        <v>556</v>
      </c>
      <c r="G170" s="2"/>
      <c r="H170" s="2"/>
      <c r="I170" s="2"/>
      <c r="J170" s="4" t="s">
        <v>4292</v>
      </c>
    </row>
    <row r="171" spans="1:10" ht="15" customHeight="1" x14ac:dyDescent="0.35">
      <c r="A171" s="2" t="s">
        <v>339</v>
      </c>
      <c r="B171" s="2" t="s">
        <v>340</v>
      </c>
      <c r="C171" s="3">
        <v>23</v>
      </c>
      <c r="D171" s="2" t="s">
        <v>341</v>
      </c>
      <c r="E171" s="2" t="s">
        <v>4236</v>
      </c>
      <c r="F171" s="2" t="s">
        <v>2871</v>
      </c>
      <c r="G171" s="2" t="s">
        <v>4220</v>
      </c>
      <c r="H171" s="2"/>
      <c r="I171" s="2"/>
      <c r="J171" s="4" t="s">
        <v>4291</v>
      </c>
    </row>
    <row r="172" spans="1:10" ht="15" customHeight="1" x14ac:dyDescent="0.35">
      <c r="A172" s="2" t="s">
        <v>339</v>
      </c>
      <c r="B172" s="2" t="s">
        <v>340</v>
      </c>
      <c r="C172" s="3">
        <v>23</v>
      </c>
      <c r="D172" s="2" t="s">
        <v>341</v>
      </c>
      <c r="E172" s="2" t="s">
        <v>4295</v>
      </c>
      <c r="F172" s="2" t="s">
        <v>2871</v>
      </c>
      <c r="G172" s="2" t="s">
        <v>4220</v>
      </c>
      <c r="H172" s="2"/>
      <c r="I172" s="2"/>
      <c r="J172" s="4" t="s">
        <v>4291</v>
      </c>
    </row>
    <row r="173" spans="1:10" ht="15" customHeight="1" x14ac:dyDescent="0.35">
      <c r="A173" s="2" t="s">
        <v>339</v>
      </c>
      <c r="B173" s="2" t="s">
        <v>340</v>
      </c>
      <c r="C173" s="3">
        <v>23</v>
      </c>
      <c r="D173" s="2" t="s">
        <v>341</v>
      </c>
      <c r="E173" s="2" t="s">
        <v>4225</v>
      </c>
      <c r="F173" s="2" t="s">
        <v>2871</v>
      </c>
      <c r="G173" s="2" t="s">
        <v>4220</v>
      </c>
      <c r="H173" s="2"/>
      <c r="I173" s="2"/>
      <c r="J173" s="4" t="s">
        <v>4294</v>
      </c>
    </row>
    <row r="174" spans="1:10" ht="15" customHeight="1" x14ac:dyDescent="0.35">
      <c r="A174" s="2" t="s">
        <v>339</v>
      </c>
      <c r="B174" s="2" t="s">
        <v>340</v>
      </c>
      <c r="C174" s="3">
        <v>23</v>
      </c>
      <c r="D174" s="2" t="s">
        <v>341</v>
      </c>
      <c r="E174" s="2" t="s">
        <v>4225</v>
      </c>
      <c r="F174" s="2" t="s">
        <v>556</v>
      </c>
      <c r="G174" s="2"/>
      <c r="H174" s="2"/>
      <c r="I174" s="2"/>
      <c r="J174" s="4" t="s">
        <v>4292</v>
      </c>
    </row>
    <row r="175" spans="1:10" ht="15" customHeight="1" x14ac:dyDescent="0.35">
      <c r="A175" s="2" t="s">
        <v>339</v>
      </c>
      <c r="B175" s="2" t="s">
        <v>340</v>
      </c>
      <c r="C175" s="3">
        <v>23</v>
      </c>
      <c r="D175" s="2" t="s">
        <v>341</v>
      </c>
      <c r="E175" s="2" t="s">
        <v>4237</v>
      </c>
      <c r="F175" s="2" t="s">
        <v>2871</v>
      </c>
      <c r="G175" s="2" t="s">
        <v>4220</v>
      </c>
      <c r="H175" s="2"/>
      <c r="I175" s="2"/>
      <c r="J175" s="4" t="s">
        <v>4291</v>
      </c>
    </row>
    <row r="176" spans="1:10" ht="15" customHeight="1" x14ac:dyDescent="0.35">
      <c r="A176" s="2" t="s">
        <v>339</v>
      </c>
      <c r="B176" s="2" t="s">
        <v>340</v>
      </c>
      <c r="C176" s="3">
        <v>23</v>
      </c>
      <c r="D176" s="2" t="s">
        <v>341</v>
      </c>
      <c r="E176" s="2" t="s">
        <v>4226</v>
      </c>
      <c r="F176" s="2" t="s">
        <v>2871</v>
      </c>
      <c r="G176" s="2" t="s">
        <v>4220</v>
      </c>
      <c r="H176" s="2"/>
      <c r="I176" s="2"/>
      <c r="J176" s="4" t="s">
        <v>4291</v>
      </c>
    </row>
    <row r="177" spans="1:10" ht="15" customHeight="1" x14ac:dyDescent="0.35">
      <c r="A177" s="2" t="s">
        <v>339</v>
      </c>
      <c r="B177" s="2" t="s">
        <v>340</v>
      </c>
      <c r="C177" s="3">
        <v>23</v>
      </c>
      <c r="D177" s="2" t="s">
        <v>341</v>
      </c>
      <c r="E177" s="2" t="s">
        <v>4227</v>
      </c>
      <c r="F177" s="2" t="s">
        <v>2871</v>
      </c>
      <c r="G177" s="2" t="s">
        <v>4220</v>
      </c>
      <c r="H177" s="2"/>
      <c r="I177" s="2"/>
      <c r="J177" s="4" t="s">
        <v>4294</v>
      </c>
    </row>
    <row r="178" spans="1:10" ht="15" customHeight="1" x14ac:dyDescent="0.35">
      <c r="A178" s="2" t="s">
        <v>339</v>
      </c>
      <c r="B178" s="2" t="s">
        <v>340</v>
      </c>
      <c r="C178" s="3">
        <v>23</v>
      </c>
      <c r="D178" s="2" t="s">
        <v>341</v>
      </c>
      <c r="E178" s="2" t="s">
        <v>4227</v>
      </c>
      <c r="F178" s="2" t="s">
        <v>556</v>
      </c>
      <c r="G178" s="2"/>
      <c r="H178" s="2"/>
      <c r="I178" s="2"/>
      <c r="J178" s="4" t="s">
        <v>4292</v>
      </c>
    </row>
    <row r="179" spans="1:10" ht="15" customHeight="1" x14ac:dyDescent="0.35">
      <c r="A179" s="2" t="s">
        <v>339</v>
      </c>
      <c r="B179" s="2" t="s">
        <v>340</v>
      </c>
      <c r="C179" s="3">
        <v>23</v>
      </c>
      <c r="D179" s="2" t="s">
        <v>341</v>
      </c>
      <c r="E179" s="2" t="s">
        <v>4227</v>
      </c>
      <c r="F179" s="2" t="s">
        <v>1085</v>
      </c>
      <c r="G179" s="2"/>
      <c r="H179" s="2"/>
      <c r="I179" s="2"/>
      <c r="J179" s="4" t="s">
        <v>4292</v>
      </c>
    </row>
    <row r="180" spans="1:10" ht="15" customHeight="1" x14ac:dyDescent="0.35">
      <c r="A180" s="2" t="s">
        <v>339</v>
      </c>
      <c r="B180" s="2" t="s">
        <v>340</v>
      </c>
      <c r="C180" s="3">
        <v>23</v>
      </c>
      <c r="D180" s="2" t="s">
        <v>341</v>
      </c>
      <c r="E180" s="2" t="s">
        <v>4296</v>
      </c>
      <c r="F180" s="2" t="s">
        <v>2871</v>
      </c>
      <c r="G180" s="2" t="s">
        <v>4220</v>
      </c>
      <c r="H180" s="2"/>
      <c r="I180" s="2"/>
      <c r="J180" s="4" t="s">
        <v>4291</v>
      </c>
    </row>
    <row r="181" spans="1:10" ht="15" customHeight="1" x14ac:dyDescent="0.35">
      <c r="A181" s="2" t="s">
        <v>339</v>
      </c>
      <c r="B181" s="2" t="s">
        <v>340</v>
      </c>
      <c r="C181" s="3">
        <v>23</v>
      </c>
      <c r="D181" s="2" t="s">
        <v>341</v>
      </c>
      <c r="E181" s="2" t="s">
        <v>4296</v>
      </c>
      <c r="F181" s="2" t="s">
        <v>556</v>
      </c>
      <c r="G181" s="2"/>
      <c r="H181" s="2"/>
      <c r="I181" s="2"/>
      <c r="J181" s="4" t="s">
        <v>4292</v>
      </c>
    </row>
    <row r="182" spans="1:10" ht="15" customHeight="1" x14ac:dyDescent="0.35">
      <c r="A182" s="2" t="s">
        <v>339</v>
      </c>
      <c r="B182" s="2" t="s">
        <v>340</v>
      </c>
      <c r="C182" s="3">
        <v>23</v>
      </c>
      <c r="D182" s="2" t="s">
        <v>341</v>
      </c>
      <c r="E182" s="2" t="s">
        <v>4241</v>
      </c>
      <c r="F182" s="2" t="s">
        <v>1085</v>
      </c>
      <c r="G182" s="2"/>
      <c r="H182" s="2"/>
      <c r="I182" s="2"/>
      <c r="J182" s="4" t="s">
        <v>4292</v>
      </c>
    </row>
    <row r="183" spans="1:10" ht="15" customHeight="1" x14ac:dyDescent="0.35">
      <c r="A183" s="2" t="s">
        <v>339</v>
      </c>
      <c r="B183" s="2" t="s">
        <v>340</v>
      </c>
      <c r="C183" s="3">
        <v>23</v>
      </c>
      <c r="D183" s="2" t="s">
        <v>341</v>
      </c>
      <c r="E183" s="2" t="s">
        <v>4297</v>
      </c>
      <c r="F183" s="2" t="s">
        <v>1085</v>
      </c>
      <c r="G183" s="2"/>
      <c r="H183" s="2"/>
      <c r="I183" s="2"/>
      <c r="J183" s="4" t="s">
        <v>4292</v>
      </c>
    </row>
    <row r="184" spans="1:10" ht="15" customHeight="1" x14ac:dyDescent="0.35">
      <c r="A184" s="2" t="s">
        <v>339</v>
      </c>
      <c r="B184" s="2" t="s">
        <v>340</v>
      </c>
      <c r="C184" s="3">
        <v>23</v>
      </c>
      <c r="D184" s="2" t="s">
        <v>341</v>
      </c>
      <c r="E184" s="2" t="s">
        <v>4228</v>
      </c>
      <c r="F184" s="2" t="s">
        <v>1085</v>
      </c>
      <c r="G184" s="2"/>
      <c r="H184" s="2"/>
      <c r="I184" s="2"/>
      <c r="J184" s="4" t="s">
        <v>4292</v>
      </c>
    </row>
    <row r="185" spans="1:10" ht="15" customHeight="1" x14ac:dyDescent="0.35">
      <c r="A185" s="2" t="s">
        <v>339</v>
      </c>
      <c r="B185" s="2" t="s">
        <v>340</v>
      </c>
      <c r="C185" s="3">
        <v>23</v>
      </c>
      <c r="D185" s="2" t="s">
        <v>341</v>
      </c>
      <c r="E185" s="2" t="s">
        <v>4228</v>
      </c>
      <c r="F185" s="2" t="s">
        <v>2871</v>
      </c>
      <c r="G185" s="2" t="s">
        <v>4220</v>
      </c>
      <c r="H185" s="2"/>
      <c r="I185" s="2"/>
      <c r="J185" s="4" t="s">
        <v>4294</v>
      </c>
    </row>
    <row r="186" spans="1:10" ht="15" customHeight="1" x14ac:dyDescent="0.35">
      <c r="A186" s="2" t="s">
        <v>339</v>
      </c>
      <c r="B186" s="2" t="s">
        <v>340</v>
      </c>
      <c r="C186" s="3">
        <v>23</v>
      </c>
      <c r="D186" s="2" t="s">
        <v>341</v>
      </c>
      <c r="E186" s="2" t="s">
        <v>4298</v>
      </c>
      <c r="F186" s="2" t="s">
        <v>2871</v>
      </c>
      <c r="G186" s="2"/>
      <c r="H186" s="2"/>
      <c r="I186" s="2"/>
      <c r="J186" s="4" t="s">
        <v>4292</v>
      </c>
    </row>
    <row r="187" spans="1:10" ht="15" customHeight="1" x14ac:dyDescent="0.35">
      <c r="A187" s="2" t="s">
        <v>339</v>
      </c>
      <c r="B187" s="2" t="s">
        <v>340</v>
      </c>
      <c r="C187" s="3">
        <v>23</v>
      </c>
      <c r="D187" s="2" t="s">
        <v>341</v>
      </c>
      <c r="E187" s="2" t="s">
        <v>4298</v>
      </c>
      <c r="F187" s="2" t="s">
        <v>556</v>
      </c>
      <c r="G187" s="2"/>
      <c r="H187" s="2"/>
      <c r="I187" s="2"/>
      <c r="J187" s="4" t="s">
        <v>4292</v>
      </c>
    </row>
    <row r="188" spans="1:10" ht="15" customHeight="1" x14ac:dyDescent="0.35">
      <c r="A188" s="2" t="s">
        <v>339</v>
      </c>
      <c r="B188" s="2" t="s">
        <v>340</v>
      </c>
      <c r="C188" s="3">
        <v>23</v>
      </c>
      <c r="D188" s="2" t="s">
        <v>341</v>
      </c>
      <c r="E188" s="2" t="s">
        <v>4242</v>
      </c>
      <c r="F188" s="2" t="s">
        <v>2871</v>
      </c>
      <c r="G188" s="2" t="s">
        <v>4220</v>
      </c>
      <c r="H188" s="2"/>
      <c r="I188" s="2"/>
      <c r="J188" s="4" t="s">
        <v>4291</v>
      </c>
    </row>
    <row r="189" spans="1:10" ht="15" customHeight="1" x14ac:dyDescent="0.35">
      <c r="A189" s="2" t="s">
        <v>339</v>
      </c>
      <c r="B189" s="2" t="s">
        <v>340</v>
      </c>
      <c r="C189" s="3">
        <v>23</v>
      </c>
      <c r="D189" s="2" t="s">
        <v>341</v>
      </c>
      <c r="E189" s="2" t="s">
        <v>4242</v>
      </c>
      <c r="F189" s="2" t="s">
        <v>556</v>
      </c>
      <c r="G189" s="2"/>
      <c r="H189" s="2"/>
      <c r="I189" s="2"/>
      <c r="J189" s="4" t="s">
        <v>4292</v>
      </c>
    </row>
    <row r="190" spans="1:10" ht="15" customHeight="1" x14ac:dyDescent="0.35">
      <c r="A190" s="2" t="s">
        <v>352</v>
      </c>
      <c r="B190" s="2" t="s">
        <v>353</v>
      </c>
      <c r="C190" s="3">
        <v>24</v>
      </c>
      <c r="D190" s="2" t="s">
        <v>354</v>
      </c>
      <c r="E190" s="2" t="s">
        <v>4218</v>
      </c>
      <c r="F190" s="2" t="s">
        <v>556</v>
      </c>
      <c r="G190" s="2"/>
      <c r="H190" s="2"/>
      <c r="I190" s="2"/>
      <c r="J190" s="4" t="s">
        <v>4299</v>
      </c>
    </row>
    <row r="191" spans="1:10" ht="15" customHeight="1" x14ac:dyDescent="0.35">
      <c r="A191" s="2" t="s">
        <v>352</v>
      </c>
      <c r="B191" s="2" t="s">
        <v>353</v>
      </c>
      <c r="C191" s="3">
        <v>24</v>
      </c>
      <c r="D191" s="2" t="s">
        <v>354</v>
      </c>
      <c r="E191" s="2" t="s">
        <v>4218</v>
      </c>
      <c r="F191" s="2" t="s">
        <v>4230</v>
      </c>
      <c r="G191" s="2"/>
      <c r="H191" s="2"/>
      <c r="I191" s="2"/>
      <c r="J191" s="4" t="s">
        <v>4300</v>
      </c>
    </row>
    <row r="192" spans="1:10" ht="15" customHeight="1" x14ac:dyDescent="0.35">
      <c r="A192" s="2" t="s">
        <v>352</v>
      </c>
      <c r="B192" s="2" t="s">
        <v>353</v>
      </c>
      <c r="C192" s="3">
        <v>24</v>
      </c>
      <c r="D192" s="2" t="s">
        <v>354</v>
      </c>
      <c r="E192" s="2" t="s">
        <v>4248</v>
      </c>
      <c r="F192" s="2" t="s">
        <v>556</v>
      </c>
      <c r="G192" s="2"/>
      <c r="H192" s="2"/>
      <c r="I192" s="2"/>
      <c r="J192" s="4" t="s">
        <v>4299</v>
      </c>
    </row>
    <row r="193" spans="1:10" ht="15" customHeight="1" x14ac:dyDescent="0.35">
      <c r="A193" s="2" t="s">
        <v>352</v>
      </c>
      <c r="B193" s="2" t="s">
        <v>353</v>
      </c>
      <c r="C193" s="3">
        <v>24</v>
      </c>
      <c r="D193" s="2" t="s">
        <v>354</v>
      </c>
      <c r="E193" s="2" t="s">
        <v>4248</v>
      </c>
      <c r="F193" s="2" t="s">
        <v>4230</v>
      </c>
      <c r="G193" s="2"/>
      <c r="H193" s="2"/>
      <c r="I193" s="2"/>
      <c r="J193" s="4" t="s">
        <v>4300</v>
      </c>
    </row>
    <row r="194" spans="1:10" ht="15" customHeight="1" x14ac:dyDescent="0.35">
      <c r="A194" s="2" t="s">
        <v>352</v>
      </c>
      <c r="B194" s="2" t="s">
        <v>353</v>
      </c>
      <c r="C194" s="3">
        <v>24</v>
      </c>
      <c r="D194" s="2" t="s">
        <v>354</v>
      </c>
      <c r="E194" s="2" t="s">
        <v>4235</v>
      </c>
      <c r="F194" s="2" t="s">
        <v>556</v>
      </c>
      <c r="G194" s="2"/>
      <c r="H194" s="2"/>
      <c r="I194" s="2"/>
      <c r="J194" s="4" t="s">
        <v>4299</v>
      </c>
    </row>
    <row r="195" spans="1:10" ht="15" customHeight="1" x14ac:dyDescent="0.35">
      <c r="A195" s="2" t="s">
        <v>352</v>
      </c>
      <c r="B195" s="2" t="s">
        <v>353</v>
      </c>
      <c r="C195" s="3">
        <v>24</v>
      </c>
      <c r="D195" s="2" t="s">
        <v>354</v>
      </c>
      <c r="E195" s="2" t="s">
        <v>4225</v>
      </c>
      <c r="F195" s="2" t="s">
        <v>556</v>
      </c>
      <c r="G195" s="2"/>
      <c r="H195" s="2"/>
      <c r="I195" s="2"/>
      <c r="J195" s="4" t="s">
        <v>4299</v>
      </c>
    </row>
    <row r="196" spans="1:10" ht="15" customHeight="1" x14ac:dyDescent="0.35">
      <c r="A196" s="2" t="s">
        <v>352</v>
      </c>
      <c r="B196" s="2" t="s">
        <v>353</v>
      </c>
      <c r="C196" s="3">
        <v>24</v>
      </c>
      <c r="D196" s="2" t="s">
        <v>354</v>
      </c>
      <c r="E196" s="2" t="s">
        <v>4225</v>
      </c>
      <c r="F196" s="2" t="s">
        <v>4230</v>
      </c>
      <c r="G196" s="2"/>
      <c r="H196" s="2"/>
      <c r="I196" s="2"/>
      <c r="J196" s="4" t="s">
        <v>4300</v>
      </c>
    </row>
    <row r="197" spans="1:10" ht="15" customHeight="1" x14ac:dyDescent="0.35">
      <c r="A197" s="2" t="s">
        <v>352</v>
      </c>
      <c r="B197" s="2" t="s">
        <v>353</v>
      </c>
      <c r="C197" s="3">
        <v>24</v>
      </c>
      <c r="D197" s="2" t="s">
        <v>354</v>
      </c>
      <c r="E197" s="2" t="s">
        <v>4276</v>
      </c>
      <c r="F197" s="2" t="s">
        <v>4230</v>
      </c>
      <c r="G197" s="2"/>
      <c r="H197" s="2"/>
      <c r="I197" s="2"/>
      <c r="J197" s="4" t="s">
        <v>4300</v>
      </c>
    </row>
    <row r="198" spans="1:10" ht="15" customHeight="1" x14ac:dyDescent="0.35">
      <c r="A198" s="2" t="s">
        <v>352</v>
      </c>
      <c r="B198" s="2" t="s">
        <v>353</v>
      </c>
      <c r="C198" s="3">
        <v>24</v>
      </c>
      <c r="D198" s="2" t="s">
        <v>354</v>
      </c>
      <c r="E198" s="2" t="s">
        <v>4237</v>
      </c>
      <c r="F198" s="2" t="s">
        <v>556</v>
      </c>
      <c r="G198" s="2"/>
      <c r="H198" s="2"/>
      <c r="I198" s="2"/>
      <c r="J198" s="4" t="s">
        <v>4299</v>
      </c>
    </row>
    <row r="199" spans="1:10" ht="15" customHeight="1" x14ac:dyDescent="0.35">
      <c r="A199" s="2" t="s">
        <v>352</v>
      </c>
      <c r="B199" s="2" t="s">
        <v>353</v>
      </c>
      <c r="C199" s="3">
        <v>24</v>
      </c>
      <c r="D199" s="2" t="s">
        <v>354</v>
      </c>
      <c r="E199" s="2" t="s">
        <v>4226</v>
      </c>
      <c r="F199" s="2" t="s">
        <v>556</v>
      </c>
      <c r="G199" s="2"/>
      <c r="H199" s="2"/>
      <c r="I199" s="2"/>
      <c r="J199" s="4" t="s">
        <v>4299</v>
      </c>
    </row>
    <row r="200" spans="1:10" ht="15" customHeight="1" x14ac:dyDescent="0.35">
      <c r="A200" s="2" t="s">
        <v>352</v>
      </c>
      <c r="B200" s="2" t="s">
        <v>353</v>
      </c>
      <c r="C200" s="3">
        <v>24</v>
      </c>
      <c r="D200" s="2" t="s">
        <v>354</v>
      </c>
      <c r="E200" s="2" t="s">
        <v>4301</v>
      </c>
      <c r="F200" s="2" t="s">
        <v>556</v>
      </c>
      <c r="G200" s="2"/>
      <c r="H200" s="2"/>
      <c r="I200" s="2"/>
      <c r="J200" s="4" t="s">
        <v>4299</v>
      </c>
    </row>
    <row r="201" spans="1:10" ht="15" customHeight="1" x14ac:dyDescent="0.35">
      <c r="A201" s="2" t="s">
        <v>352</v>
      </c>
      <c r="B201" s="2" t="s">
        <v>353</v>
      </c>
      <c r="C201" s="3">
        <v>24</v>
      </c>
      <c r="D201" s="2" t="s">
        <v>354</v>
      </c>
      <c r="E201" s="2" t="s">
        <v>4228</v>
      </c>
      <c r="F201" s="2" t="s">
        <v>556</v>
      </c>
      <c r="G201" s="2"/>
      <c r="H201" s="2"/>
      <c r="I201" s="2"/>
      <c r="J201" s="4" t="s">
        <v>4299</v>
      </c>
    </row>
    <row r="202" spans="1:10" ht="15" customHeight="1" x14ac:dyDescent="0.35">
      <c r="A202" s="2" t="s">
        <v>352</v>
      </c>
      <c r="B202" s="2" t="s">
        <v>353</v>
      </c>
      <c r="C202" s="3">
        <v>24</v>
      </c>
      <c r="D202" s="2" t="s">
        <v>354</v>
      </c>
      <c r="E202" s="2" t="s">
        <v>4242</v>
      </c>
      <c r="F202" s="2" t="s">
        <v>556</v>
      </c>
      <c r="G202" s="2"/>
      <c r="H202" s="2"/>
      <c r="I202" s="2"/>
      <c r="J202" s="4" t="s">
        <v>4299</v>
      </c>
    </row>
    <row r="203" spans="1:10" ht="15" customHeight="1" x14ac:dyDescent="0.35">
      <c r="A203" s="2" t="s">
        <v>352</v>
      </c>
      <c r="B203" s="2" t="s">
        <v>353</v>
      </c>
      <c r="C203" s="3">
        <v>24</v>
      </c>
      <c r="D203" s="2" t="s">
        <v>354</v>
      </c>
      <c r="E203" s="2" t="s">
        <v>4242</v>
      </c>
      <c r="F203" s="2" t="s">
        <v>4230</v>
      </c>
      <c r="G203" s="2"/>
      <c r="H203" s="2"/>
      <c r="I203" s="2"/>
      <c r="J203" s="4" t="s">
        <v>4300</v>
      </c>
    </row>
    <row r="204" spans="1:10" ht="15" customHeight="1" x14ac:dyDescent="0.35">
      <c r="A204" s="2" t="s">
        <v>375</v>
      </c>
      <c r="B204" s="2" t="s">
        <v>376</v>
      </c>
      <c r="C204" s="3">
        <v>26</v>
      </c>
      <c r="D204" s="2" t="s">
        <v>377</v>
      </c>
      <c r="E204" s="2" t="s">
        <v>4302</v>
      </c>
      <c r="F204" s="2"/>
      <c r="G204" s="2" t="s">
        <v>4222</v>
      </c>
      <c r="H204" s="2"/>
      <c r="I204" s="2"/>
      <c r="J204" s="4" t="s">
        <v>4303</v>
      </c>
    </row>
    <row r="205" spans="1:10" ht="15" customHeight="1" x14ac:dyDescent="0.35">
      <c r="A205" s="2" t="s">
        <v>375</v>
      </c>
      <c r="B205" s="2" t="s">
        <v>376</v>
      </c>
      <c r="C205" s="3">
        <v>26</v>
      </c>
      <c r="D205" s="2" t="s">
        <v>377</v>
      </c>
      <c r="E205" s="2" t="s">
        <v>4304</v>
      </c>
      <c r="F205" s="2"/>
      <c r="G205" s="2" t="s">
        <v>4222</v>
      </c>
      <c r="H205" s="2"/>
      <c r="I205" s="2"/>
      <c r="J205" s="4" t="s">
        <v>4303</v>
      </c>
    </row>
    <row r="206" spans="1:10" ht="15" customHeight="1" x14ac:dyDescent="0.35">
      <c r="A206" s="2" t="s">
        <v>375</v>
      </c>
      <c r="B206" s="2" t="s">
        <v>376</v>
      </c>
      <c r="C206" s="3">
        <v>26</v>
      </c>
      <c r="D206" s="2" t="s">
        <v>377</v>
      </c>
      <c r="E206" s="2" t="s">
        <v>4241</v>
      </c>
      <c r="F206" s="2" t="s">
        <v>606</v>
      </c>
      <c r="G206" s="2" t="s">
        <v>4220</v>
      </c>
      <c r="H206" s="2"/>
      <c r="I206" s="2"/>
      <c r="J206" s="4" t="s">
        <v>4305</v>
      </c>
    </row>
    <row r="207" spans="1:10" ht="15" customHeight="1" x14ac:dyDescent="0.35">
      <c r="A207" s="2" t="s">
        <v>375</v>
      </c>
      <c r="B207" s="2" t="s">
        <v>376</v>
      </c>
      <c r="C207" s="3">
        <v>26</v>
      </c>
      <c r="D207" s="2" t="s">
        <v>377</v>
      </c>
      <c r="E207" s="2" t="s">
        <v>4228</v>
      </c>
      <c r="F207" s="2"/>
      <c r="G207" s="2" t="s">
        <v>4220</v>
      </c>
      <c r="H207" s="2"/>
      <c r="I207" s="2"/>
      <c r="J207" s="4" t="s">
        <v>4305</v>
      </c>
    </row>
    <row r="208" spans="1:10" ht="15" customHeight="1" x14ac:dyDescent="0.35">
      <c r="A208" s="2" t="s">
        <v>375</v>
      </c>
      <c r="B208" s="2" t="s">
        <v>376</v>
      </c>
      <c r="C208" s="3">
        <v>26</v>
      </c>
      <c r="D208" s="2" t="s">
        <v>377</v>
      </c>
      <c r="E208" s="2" t="s">
        <v>4228</v>
      </c>
      <c r="F208" s="2" t="s">
        <v>2871</v>
      </c>
      <c r="G208" s="2" t="s">
        <v>4286</v>
      </c>
      <c r="H208" s="2"/>
      <c r="I208" s="2"/>
      <c r="J208" s="4" t="s">
        <v>4305</v>
      </c>
    </row>
    <row r="209" spans="1:10" ht="15" customHeight="1" x14ac:dyDescent="0.35">
      <c r="A209" s="2" t="s">
        <v>387</v>
      </c>
      <c r="B209" s="2" t="s">
        <v>388</v>
      </c>
      <c r="C209" s="3">
        <v>27</v>
      </c>
      <c r="D209" s="2" t="s">
        <v>389</v>
      </c>
      <c r="E209" s="2" t="s">
        <v>4306</v>
      </c>
      <c r="F209" s="2"/>
      <c r="G209" s="2" t="s">
        <v>4220</v>
      </c>
      <c r="H209" s="2"/>
      <c r="I209" s="2"/>
      <c r="J209" s="4" t="s">
        <v>4307</v>
      </c>
    </row>
    <row r="210" spans="1:10" ht="15" customHeight="1" x14ac:dyDescent="0.35">
      <c r="A210" s="2" t="s">
        <v>387</v>
      </c>
      <c r="B210" s="2" t="s">
        <v>388</v>
      </c>
      <c r="C210" s="3">
        <v>27</v>
      </c>
      <c r="D210" s="2" t="s">
        <v>389</v>
      </c>
      <c r="E210" s="2" t="s">
        <v>4308</v>
      </c>
      <c r="F210" s="2" t="s">
        <v>4230</v>
      </c>
      <c r="G210" s="2"/>
      <c r="H210" s="2"/>
      <c r="I210" s="2"/>
      <c r="J210" s="4" t="s">
        <v>4309</v>
      </c>
    </row>
    <row r="211" spans="1:10" ht="15" customHeight="1" x14ac:dyDescent="0.35">
      <c r="A211" s="2" t="s">
        <v>387</v>
      </c>
      <c r="B211" s="2" t="s">
        <v>388</v>
      </c>
      <c r="C211" s="3">
        <v>27</v>
      </c>
      <c r="D211" s="2" t="s">
        <v>389</v>
      </c>
      <c r="E211" s="2" t="s">
        <v>4308</v>
      </c>
      <c r="F211" s="2" t="s">
        <v>4219</v>
      </c>
      <c r="G211" s="2" t="s">
        <v>4220</v>
      </c>
      <c r="H211" s="2"/>
      <c r="I211" s="2"/>
      <c r="J211" s="4" t="s">
        <v>4309</v>
      </c>
    </row>
    <row r="212" spans="1:10" ht="15" customHeight="1" x14ac:dyDescent="0.35">
      <c r="A212" s="2" t="s">
        <v>387</v>
      </c>
      <c r="B212" s="2" t="s">
        <v>388</v>
      </c>
      <c r="C212" s="3">
        <v>27</v>
      </c>
      <c r="D212" s="2" t="s">
        <v>389</v>
      </c>
      <c r="E212" s="2" t="s">
        <v>4260</v>
      </c>
      <c r="F212" s="2" t="s">
        <v>4230</v>
      </c>
      <c r="G212" s="2"/>
      <c r="H212" s="2"/>
      <c r="I212" s="2"/>
      <c r="J212" s="4" t="s">
        <v>4309</v>
      </c>
    </row>
    <row r="213" spans="1:10" ht="15" customHeight="1" x14ac:dyDescent="0.35">
      <c r="A213" s="2" t="s">
        <v>387</v>
      </c>
      <c r="B213" s="2" t="s">
        <v>388</v>
      </c>
      <c r="C213" s="3">
        <v>27</v>
      </c>
      <c r="D213" s="2" t="s">
        <v>389</v>
      </c>
      <c r="E213" s="2" t="s">
        <v>4260</v>
      </c>
      <c r="F213" s="2" t="s">
        <v>4219</v>
      </c>
      <c r="G213" s="2"/>
      <c r="H213" s="2"/>
      <c r="I213" s="2"/>
      <c r="J213" s="4" t="s">
        <v>4309</v>
      </c>
    </row>
    <row r="214" spans="1:10" ht="15" customHeight="1" x14ac:dyDescent="0.35">
      <c r="A214" s="2" t="s">
        <v>387</v>
      </c>
      <c r="B214" s="2" t="s">
        <v>388</v>
      </c>
      <c r="C214" s="3">
        <v>27</v>
      </c>
      <c r="D214" s="2" t="s">
        <v>389</v>
      </c>
      <c r="E214" s="2" t="s">
        <v>4310</v>
      </c>
      <c r="F214" s="2" t="s">
        <v>4230</v>
      </c>
      <c r="G214" s="2" t="s">
        <v>4286</v>
      </c>
      <c r="H214" s="2"/>
      <c r="I214" s="2"/>
      <c r="J214" s="4" t="s">
        <v>4311</v>
      </c>
    </row>
    <row r="215" spans="1:10" ht="15" customHeight="1" x14ac:dyDescent="0.35">
      <c r="A215" s="2" t="s">
        <v>387</v>
      </c>
      <c r="B215" s="2" t="s">
        <v>388</v>
      </c>
      <c r="C215" s="3">
        <v>27</v>
      </c>
      <c r="D215" s="2" t="s">
        <v>389</v>
      </c>
      <c r="E215" s="2" t="s">
        <v>4312</v>
      </c>
      <c r="F215" s="2" t="s">
        <v>4230</v>
      </c>
      <c r="G215" s="2" t="s">
        <v>4286</v>
      </c>
      <c r="H215" s="2"/>
      <c r="I215" s="2"/>
      <c r="J215" s="4" t="s">
        <v>4311</v>
      </c>
    </row>
    <row r="216" spans="1:10" ht="15" customHeight="1" x14ac:dyDescent="0.35">
      <c r="A216" s="2" t="s">
        <v>387</v>
      </c>
      <c r="B216" s="2" t="s">
        <v>388</v>
      </c>
      <c r="C216" s="3">
        <v>27</v>
      </c>
      <c r="D216" s="2" t="s">
        <v>389</v>
      </c>
      <c r="E216" s="2" t="s">
        <v>4304</v>
      </c>
      <c r="F216" s="2" t="s">
        <v>4230</v>
      </c>
      <c r="G216" s="2" t="s">
        <v>4286</v>
      </c>
      <c r="H216" s="2"/>
      <c r="I216" s="2"/>
      <c r="J216" s="4" t="s">
        <v>4311</v>
      </c>
    </row>
    <row r="217" spans="1:10" ht="15" customHeight="1" x14ac:dyDescent="0.35">
      <c r="A217" s="2" t="s">
        <v>387</v>
      </c>
      <c r="B217" s="2" t="s">
        <v>388</v>
      </c>
      <c r="C217" s="3">
        <v>27</v>
      </c>
      <c r="D217" s="2" t="s">
        <v>389</v>
      </c>
      <c r="E217" s="2" t="s">
        <v>4228</v>
      </c>
      <c r="F217" s="2" t="s">
        <v>4230</v>
      </c>
      <c r="G217" s="2"/>
      <c r="H217" s="2"/>
      <c r="I217" s="2"/>
      <c r="J217" s="4" t="s">
        <v>4309</v>
      </c>
    </row>
    <row r="218" spans="1:10" ht="15" customHeight="1" x14ac:dyDescent="0.35">
      <c r="A218" s="2" t="s">
        <v>387</v>
      </c>
      <c r="B218" s="2" t="s">
        <v>388</v>
      </c>
      <c r="C218" s="3">
        <v>27</v>
      </c>
      <c r="D218" s="2" t="s">
        <v>389</v>
      </c>
      <c r="E218" s="2" t="s">
        <v>4228</v>
      </c>
      <c r="F218" s="2" t="s">
        <v>4219</v>
      </c>
      <c r="G218" s="2"/>
      <c r="H218" s="2"/>
      <c r="I218" s="2"/>
      <c r="J218" s="4" t="s">
        <v>4309</v>
      </c>
    </row>
    <row r="219" spans="1:10" ht="15" customHeight="1" x14ac:dyDescent="0.35">
      <c r="A219" s="2" t="s">
        <v>387</v>
      </c>
      <c r="B219" s="2" t="s">
        <v>388</v>
      </c>
      <c r="C219" s="3">
        <v>27</v>
      </c>
      <c r="D219" s="2" t="s">
        <v>389</v>
      </c>
      <c r="E219" s="2" t="s">
        <v>4313</v>
      </c>
      <c r="F219" s="2" t="s">
        <v>4230</v>
      </c>
      <c r="G219" s="2" t="s">
        <v>4286</v>
      </c>
      <c r="H219" s="2"/>
      <c r="I219" s="2"/>
      <c r="J219" s="4" t="s">
        <v>4311</v>
      </c>
    </row>
    <row r="220" spans="1:10" ht="15" customHeight="1" x14ac:dyDescent="0.35">
      <c r="A220" s="2" t="s">
        <v>398</v>
      </c>
      <c r="B220" s="2" t="s">
        <v>399</v>
      </c>
      <c r="C220" s="3">
        <v>28</v>
      </c>
      <c r="D220" s="2" t="s">
        <v>400</v>
      </c>
      <c r="E220" s="2" t="s">
        <v>4240</v>
      </c>
      <c r="F220" s="2"/>
      <c r="G220" s="2" t="s">
        <v>4231</v>
      </c>
      <c r="H220" s="2"/>
      <c r="I220" s="2"/>
      <c r="J220" s="4" t="s">
        <v>4314</v>
      </c>
    </row>
    <row r="221" spans="1:10" ht="15" customHeight="1" x14ac:dyDescent="0.35">
      <c r="A221" s="2" t="s">
        <v>398</v>
      </c>
      <c r="B221" s="2" t="s">
        <v>399</v>
      </c>
      <c r="C221" s="3">
        <v>28</v>
      </c>
      <c r="D221" s="2" t="s">
        <v>400</v>
      </c>
      <c r="E221" s="2" t="s">
        <v>4240</v>
      </c>
      <c r="F221" s="2"/>
      <c r="G221" s="2" t="s">
        <v>4245</v>
      </c>
      <c r="H221" s="2"/>
      <c r="I221" s="2"/>
      <c r="J221" s="4" t="s">
        <v>4314</v>
      </c>
    </row>
    <row r="222" spans="1:10" ht="15" customHeight="1" x14ac:dyDescent="0.35">
      <c r="A222" s="2" t="s">
        <v>398</v>
      </c>
      <c r="B222" s="2" t="s">
        <v>399</v>
      </c>
      <c r="C222" s="3">
        <v>28</v>
      </c>
      <c r="D222" s="2" t="s">
        <v>400</v>
      </c>
      <c r="E222" s="2" t="s">
        <v>4240</v>
      </c>
      <c r="F222" s="2"/>
      <c r="G222" s="2" t="s">
        <v>4220</v>
      </c>
      <c r="H222" s="2"/>
      <c r="I222" s="2"/>
      <c r="J222" s="4" t="s">
        <v>4314</v>
      </c>
    </row>
    <row r="223" spans="1:10" ht="15" customHeight="1" x14ac:dyDescent="0.35">
      <c r="A223" s="2" t="s">
        <v>410</v>
      </c>
      <c r="B223" s="2" t="s">
        <v>411</v>
      </c>
      <c r="C223" s="3">
        <v>29</v>
      </c>
      <c r="D223" s="2" t="s">
        <v>413</v>
      </c>
      <c r="E223" s="2" t="s">
        <v>4238</v>
      </c>
      <c r="F223" s="2" t="s">
        <v>2871</v>
      </c>
      <c r="G223" s="2" t="s">
        <v>4222</v>
      </c>
      <c r="H223" s="2"/>
      <c r="I223" s="2"/>
      <c r="J223" s="4" t="s">
        <v>4315</v>
      </c>
    </row>
    <row r="224" spans="1:10" ht="15" customHeight="1" x14ac:dyDescent="0.35">
      <c r="A224" s="2" t="s">
        <v>447</v>
      </c>
      <c r="B224" s="2" t="s">
        <v>448</v>
      </c>
      <c r="C224" s="3">
        <v>32</v>
      </c>
      <c r="D224" s="2" t="s">
        <v>449</v>
      </c>
      <c r="E224" s="2" t="s">
        <v>4316</v>
      </c>
      <c r="F224" s="2" t="s">
        <v>18395</v>
      </c>
      <c r="G224" s="2"/>
      <c r="H224" s="2"/>
      <c r="I224" s="2"/>
      <c r="J224" s="4" t="s">
        <v>4317</v>
      </c>
    </row>
    <row r="225" spans="1:10" ht="15" customHeight="1" x14ac:dyDescent="0.35">
      <c r="A225" s="2" t="s">
        <v>447</v>
      </c>
      <c r="B225" s="2" t="s">
        <v>448</v>
      </c>
      <c r="C225" s="3">
        <v>32</v>
      </c>
      <c r="D225" s="2" t="s">
        <v>449</v>
      </c>
      <c r="E225" s="2" t="s">
        <v>4318</v>
      </c>
      <c r="F225" s="2" t="s">
        <v>18395</v>
      </c>
      <c r="G225" s="2"/>
      <c r="H225" s="2"/>
      <c r="I225" s="2"/>
      <c r="J225" s="4" t="s">
        <v>4317</v>
      </c>
    </row>
    <row r="226" spans="1:10" ht="15" customHeight="1" x14ac:dyDescent="0.35">
      <c r="A226" s="2" t="s">
        <v>487</v>
      </c>
      <c r="B226" s="2" t="s">
        <v>488</v>
      </c>
      <c r="C226" s="3">
        <v>36</v>
      </c>
      <c r="D226" s="2" t="s">
        <v>489</v>
      </c>
      <c r="E226" s="2" t="s">
        <v>4319</v>
      </c>
      <c r="F226" s="2" t="s">
        <v>4219</v>
      </c>
      <c r="G226" s="2"/>
      <c r="H226" s="2"/>
      <c r="I226" s="2"/>
      <c r="J226" s="4" t="s">
        <v>4320</v>
      </c>
    </row>
    <row r="227" spans="1:10" ht="15" customHeight="1" x14ac:dyDescent="0.35">
      <c r="A227" s="2" t="s">
        <v>487</v>
      </c>
      <c r="B227" s="2" t="s">
        <v>488</v>
      </c>
      <c r="C227" s="3">
        <v>36</v>
      </c>
      <c r="D227" s="2" t="s">
        <v>489</v>
      </c>
      <c r="E227" s="2" t="s">
        <v>4321</v>
      </c>
      <c r="F227" s="2" t="s">
        <v>4219</v>
      </c>
      <c r="G227" s="2" t="s">
        <v>4222</v>
      </c>
      <c r="H227" s="2"/>
      <c r="I227" s="2"/>
      <c r="J227" s="4" t="s">
        <v>4322</v>
      </c>
    </row>
    <row r="228" spans="1:10" ht="15" customHeight="1" x14ac:dyDescent="0.35">
      <c r="A228" s="2" t="s">
        <v>487</v>
      </c>
      <c r="B228" s="2" t="s">
        <v>488</v>
      </c>
      <c r="C228" s="3">
        <v>36</v>
      </c>
      <c r="D228" s="2" t="s">
        <v>489</v>
      </c>
      <c r="E228" s="2" t="s">
        <v>4323</v>
      </c>
      <c r="F228" s="2" t="s">
        <v>556</v>
      </c>
      <c r="G228" s="2" t="s">
        <v>4222</v>
      </c>
      <c r="H228" s="2"/>
      <c r="I228" s="2"/>
      <c r="J228" s="4" t="s">
        <v>4324</v>
      </c>
    </row>
    <row r="229" spans="1:10" ht="15" customHeight="1" x14ac:dyDescent="0.35">
      <c r="A229" s="2" t="s">
        <v>487</v>
      </c>
      <c r="B229" s="2" t="s">
        <v>488</v>
      </c>
      <c r="C229" s="3">
        <v>36</v>
      </c>
      <c r="D229" s="2" t="s">
        <v>489</v>
      </c>
      <c r="E229" s="2" t="s">
        <v>4260</v>
      </c>
      <c r="F229" s="2"/>
      <c r="G229" s="2" t="s">
        <v>4220</v>
      </c>
      <c r="H229" s="2"/>
      <c r="I229" s="2"/>
      <c r="J229" s="4" t="s">
        <v>4325</v>
      </c>
    </row>
    <row r="230" spans="1:10" ht="15" customHeight="1" x14ac:dyDescent="0.35">
      <c r="A230" s="2" t="s">
        <v>487</v>
      </c>
      <c r="B230" s="2" t="s">
        <v>488</v>
      </c>
      <c r="C230" s="3">
        <v>36</v>
      </c>
      <c r="D230" s="2" t="s">
        <v>489</v>
      </c>
      <c r="E230" s="2" t="s">
        <v>4260</v>
      </c>
      <c r="F230" s="2" t="s">
        <v>4219</v>
      </c>
      <c r="G230" s="2" t="s">
        <v>4222</v>
      </c>
      <c r="H230" s="2"/>
      <c r="I230" s="2"/>
      <c r="J230" s="4" t="s">
        <v>4322</v>
      </c>
    </row>
    <row r="231" spans="1:10" ht="15" customHeight="1" x14ac:dyDescent="0.35">
      <c r="A231" s="2" t="s">
        <v>487</v>
      </c>
      <c r="B231" s="2" t="s">
        <v>488</v>
      </c>
      <c r="C231" s="3">
        <v>36</v>
      </c>
      <c r="D231" s="2" t="s">
        <v>489</v>
      </c>
      <c r="E231" s="2" t="s">
        <v>4237</v>
      </c>
      <c r="F231" s="2"/>
      <c r="G231" s="2" t="s">
        <v>4222</v>
      </c>
      <c r="H231" s="2"/>
      <c r="I231" s="2"/>
      <c r="J231" s="4" t="s">
        <v>4322</v>
      </c>
    </row>
    <row r="232" spans="1:10" ht="15" customHeight="1" x14ac:dyDescent="0.35">
      <c r="A232" s="2" t="s">
        <v>487</v>
      </c>
      <c r="B232" s="2" t="s">
        <v>488</v>
      </c>
      <c r="C232" s="3">
        <v>36</v>
      </c>
      <c r="D232" s="2" t="s">
        <v>489</v>
      </c>
      <c r="E232" s="2" t="s">
        <v>4227</v>
      </c>
      <c r="F232" s="2" t="s">
        <v>556</v>
      </c>
      <c r="G232" s="2" t="s">
        <v>4222</v>
      </c>
      <c r="H232" s="2"/>
      <c r="I232" s="2"/>
      <c r="J232" s="4" t="s">
        <v>4322</v>
      </c>
    </row>
    <row r="233" spans="1:10" ht="15" customHeight="1" x14ac:dyDescent="0.35">
      <c r="A233" s="2" t="s">
        <v>487</v>
      </c>
      <c r="B233" s="2" t="s">
        <v>488</v>
      </c>
      <c r="C233" s="3">
        <v>36</v>
      </c>
      <c r="D233" s="2" t="s">
        <v>489</v>
      </c>
      <c r="E233" s="2" t="s">
        <v>4227</v>
      </c>
      <c r="F233" s="2" t="s">
        <v>4219</v>
      </c>
      <c r="G233" s="2" t="s">
        <v>4286</v>
      </c>
      <c r="H233" s="2"/>
      <c r="I233" s="2"/>
      <c r="J233" s="4" t="s">
        <v>4326</v>
      </c>
    </row>
    <row r="234" spans="1:10" ht="15" customHeight="1" x14ac:dyDescent="0.35">
      <c r="A234" s="2" t="s">
        <v>487</v>
      </c>
      <c r="B234" s="2" t="s">
        <v>488</v>
      </c>
      <c r="C234" s="3">
        <v>36</v>
      </c>
      <c r="D234" s="2" t="s">
        <v>489</v>
      </c>
      <c r="E234" s="2" t="s">
        <v>4327</v>
      </c>
      <c r="F234" s="2" t="s">
        <v>556</v>
      </c>
      <c r="G234" s="2" t="s">
        <v>4222</v>
      </c>
      <c r="H234" s="2"/>
      <c r="I234" s="2"/>
      <c r="J234" s="4" t="s">
        <v>4328</v>
      </c>
    </row>
    <row r="235" spans="1:10" ht="15" customHeight="1" x14ac:dyDescent="0.35">
      <c r="A235" s="2" t="s">
        <v>487</v>
      </c>
      <c r="B235" s="2" t="s">
        <v>488</v>
      </c>
      <c r="C235" s="3">
        <v>36</v>
      </c>
      <c r="D235" s="2" t="s">
        <v>489</v>
      </c>
      <c r="E235" s="2" t="s">
        <v>4329</v>
      </c>
      <c r="F235" s="2"/>
      <c r="G235" s="2" t="s">
        <v>4222</v>
      </c>
      <c r="H235" s="2"/>
      <c r="I235" s="2"/>
      <c r="J235" s="4" t="s">
        <v>4330</v>
      </c>
    </row>
    <row r="236" spans="1:10" ht="15" customHeight="1" x14ac:dyDescent="0.35">
      <c r="A236" s="2" t="s">
        <v>487</v>
      </c>
      <c r="B236" s="2" t="s">
        <v>488</v>
      </c>
      <c r="C236" s="3">
        <v>36</v>
      </c>
      <c r="D236" s="2" t="s">
        <v>489</v>
      </c>
      <c r="E236" s="2" t="s">
        <v>4241</v>
      </c>
      <c r="F236" s="2" t="s">
        <v>556</v>
      </c>
      <c r="G236" s="2" t="s">
        <v>4222</v>
      </c>
      <c r="H236" s="2"/>
      <c r="I236" s="2"/>
      <c r="J236" s="4" t="s">
        <v>4328</v>
      </c>
    </row>
    <row r="237" spans="1:10" ht="15" customHeight="1" x14ac:dyDescent="0.35">
      <c r="A237" s="2" t="s">
        <v>487</v>
      </c>
      <c r="B237" s="2" t="s">
        <v>488</v>
      </c>
      <c r="C237" s="3">
        <v>36</v>
      </c>
      <c r="D237" s="2" t="s">
        <v>489</v>
      </c>
      <c r="E237" s="2" t="s">
        <v>4228</v>
      </c>
      <c r="F237" s="2" t="s">
        <v>556</v>
      </c>
      <c r="G237" s="2" t="s">
        <v>4222</v>
      </c>
      <c r="H237" s="2"/>
      <c r="I237" s="2"/>
      <c r="J237" s="4" t="s">
        <v>4322</v>
      </c>
    </row>
    <row r="238" spans="1:10" ht="15" customHeight="1" x14ac:dyDescent="0.35">
      <c r="A238" s="2" t="s">
        <v>487</v>
      </c>
      <c r="B238" s="2" t="s">
        <v>488</v>
      </c>
      <c r="C238" s="3">
        <v>36</v>
      </c>
      <c r="D238" s="2" t="s">
        <v>489</v>
      </c>
      <c r="E238" s="2" t="s">
        <v>4228</v>
      </c>
      <c r="F238" s="2" t="s">
        <v>4219</v>
      </c>
      <c r="G238" s="2" t="s">
        <v>4286</v>
      </c>
      <c r="H238" s="2"/>
      <c r="I238" s="2"/>
      <c r="J238" s="4" t="s">
        <v>4331</v>
      </c>
    </row>
    <row r="239" spans="1:10" ht="15" customHeight="1" x14ac:dyDescent="0.35">
      <c r="A239" s="2" t="s">
        <v>487</v>
      </c>
      <c r="B239" s="2" t="s">
        <v>488</v>
      </c>
      <c r="C239" s="3">
        <v>36</v>
      </c>
      <c r="D239" s="2" t="s">
        <v>489</v>
      </c>
      <c r="E239" s="2" t="s">
        <v>4332</v>
      </c>
      <c r="F239" s="2" t="s">
        <v>4219</v>
      </c>
      <c r="G239" s="2" t="s">
        <v>4222</v>
      </c>
      <c r="H239" s="2"/>
      <c r="I239" s="2"/>
      <c r="J239" s="4" t="s">
        <v>4322</v>
      </c>
    </row>
    <row r="240" spans="1:10" ht="15" customHeight="1" x14ac:dyDescent="0.35">
      <c r="A240" s="2" t="s">
        <v>487</v>
      </c>
      <c r="B240" s="2" t="s">
        <v>488</v>
      </c>
      <c r="C240" s="3">
        <v>36</v>
      </c>
      <c r="D240" s="2" t="s">
        <v>489</v>
      </c>
      <c r="E240" s="2" t="s">
        <v>4313</v>
      </c>
      <c r="F240" s="2"/>
      <c r="G240" s="2" t="s">
        <v>4222</v>
      </c>
      <c r="H240" s="2"/>
      <c r="I240" s="2"/>
      <c r="J240" s="4" t="s">
        <v>4328</v>
      </c>
    </row>
    <row r="241" spans="1:10" ht="15" customHeight="1" x14ac:dyDescent="0.35">
      <c r="A241" s="2" t="s">
        <v>487</v>
      </c>
      <c r="B241" s="2" t="s">
        <v>488</v>
      </c>
      <c r="C241" s="3">
        <v>36</v>
      </c>
      <c r="D241" s="2" t="s">
        <v>489</v>
      </c>
      <c r="E241" s="2" t="s">
        <v>4313</v>
      </c>
      <c r="F241" s="2" t="s">
        <v>4219</v>
      </c>
      <c r="G241" s="2" t="s">
        <v>4286</v>
      </c>
      <c r="H241" s="2"/>
      <c r="I241" s="2"/>
      <c r="J241" s="4" t="s">
        <v>4326</v>
      </c>
    </row>
    <row r="242" spans="1:10" ht="15" customHeight="1" x14ac:dyDescent="0.35">
      <c r="A242" s="2" t="s">
        <v>487</v>
      </c>
      <c r="B242" s="2" t="s">
        <v>488</v>
      </c>
      <c r="C242" s="3">
        <v>36</v>
      </c>
      <c r="D242" s="2" t="s">
        <v>489</v>
      </c>
      <c r="E242" s="2" t="s">
        <v>4242</v>
      </c>
      <c r="F242" s="2" t="s">
        <v>4219</v>
      </c>
      <c r="G242" s="2"/>
      <c r="H242" s="2"/>
      <c r="I242" s="2"/>
      <c r="J242" s="4" t="s">
        <v>4325</v>
      </c>
    </row>
    <row r="243" spans="1:10" ht="15" customHeight="1" x14ac:dyDescent="0.35">
      <c r="A243" s="2" t="s">
        <v>487</v>
      </c>
      <c r="B243" s="2" t="s">
        <v>488</v>
      </c>
      <c r="C243" s="3">
        <v>36</v>
      </c>
      <c r="D243" s="2" t="s">
        <v>489</v>
      </c>
      <c r="E243" s="2" t="s">
        <v>4333</v>
      </c>
      <c r="F243" s="2"/>
      <c r="G243" s="2" t="s">
        <v>4222</v>
      </c>
      <c r="H243" s="2"/>
      <c r="I243" s="2"/>
      <c r="J243" s="4" t="s">
        <v>4334</v>
      </c>
    </row>
    <row r="244" spans="1:10" ht="15" customHeight="1" x14ac:dyDescent="0.35">
      <c r="A244" s="2" t="s">
        <v>498</v>
      </c>
      <c r="B244" s="2" t="s">
        <v>499</v>
      </c>
      <c r="C244" s="3">
        <v>37</v>
      </c>
      <c r="D244" s="2" t="s">
        <v>500</v>
      </c>
      <c r="E244" s="2" t="s">
        <v>4335</v>
      </c>
      <c r="F244" s="2" t="s">
        <v>2871</v>
      </c>
      <c r="G244" s="2"/>
      <c r="H244" s="2" t="s">
        <v>945</v>
      </c>
      <c r="I244" s="2"/>
      <c r="J244" s="4" t="s">
        <v>1064</v>
      </c>
    </row>
    <row r="245" spans="1:10" ht="15" customHeight="1" x14ac:dyDescent="0.35">
      <c r="A245" s="2" t="s">
        <v>498</v>
      </c>
      <c r="B245" s="2" t="s">
        <v>499</v>
      </c>
      <c r="C245" s="3">
        <v>37</v>
      </c>
      <c r="D245" s="2" t="s">
        <v>500</v>
      </c>
      <c r="E245" s="2" t="s">
        <v>4336</v>
      </c>
      <c r="F245" s="2" t="s">
        <v>2871</v>
      </c>
      <c r="G245" s="2"/>
      <c r="H245" s="2" t="s">
        <v>4337</v>
      </c>
      <c r="I245" s="2"/>
      <c r="J245" s="4" t="s">
        <v>1064</v>
      </c>
    </row>
    <row r="246" spans="1:10" ht="15" customHeight="1" x14ac:dyDescent="0.35">
      <c r="A246" s="2" t="s">
        <v>498</v>
      </c>
      <c r="B246" s="2" t="s">
        <v>499</v>
      </c>
      <c r="C246" s="3">
        <v>37</v>
      </c>
      <c r="D246" s="2" t="s">
        <v>500</v>
      </c>
      <c r="E246" s="2" t="s">
        <v>4338</v>
      </c>
      <c r="F246" s="2" t="s">
        <v>4339</v>
      </c>
      <c r="G246" s="2"/>
      <c r="H246" s="2" t="s">
        <v>2351</v>
      </c>
      <c r="I246" s="2"/>
      <c r="J246" s="4" t="s">
        <v>1064</v>
      </c>
    </row>
    <row r="247" spans="1:10" ht="15" customHeight="1" x14ac:dyDescent="0.35">
      <c r="A247" s="2" t="s">
        <v>498</v>
      </c>
      <c r="B247" s="2" t="s">
        <v>499</v>
      </c>
      <c r="C247" s="3">
        <v>37</v>
      </c>
      <c r="D247" s="2" t="s">
        <v>500</v>
      </c>
      <c r="E247" s="2" t="s">
        <v>4340</v>
      </c>
      <c r="F247" s="2" t="s">
        <v>4341</v>
      </c>
      <c r="G247" s="2"/>
      <c r="H247" s="2" t="s">
        <v>2351</v>
      </c>
      <c r="I247" s="2"/>
      <c r="J247" s="4" t="s">
        <v>1064</v>
      </c>
    </row>
    <row r="248" spans="1:10" ht="15" customHeight="1" x14ac:dyDescent="0.35">
      <c r="A248" s="2" t="s">
        <v>498</v>
      </c>
      <c r="B248" s="2" t="s">
        <v>499</v>
      </c>
      <c r="C248" s="3">
        <v>37</v>
      </c>
      <c r="D248" s="2" t="s">
        <v>500</v>
      </c>
      <c r="E248" s="2" t="s">
        <v>4340</v>
      </c>
      <c r="F248" s="2" t="s">
        <v>4342</v>
      </c>
      <c r="G248" s="2"/>
      <c r="H248" s="2" t="s">
        <v>2351</v>
      </c>
      <c r="I248" s="2"/>
      <c r="J248" s="4" t="s">
        <v>1064</v>
      </c>
    </row>
    <row r="249" spans="1:10" ht="15" customHeight="1" x14ac:dyDescent="0.35">
      <c r="A249" s="2" t="s">
        <v>498</v>
      </c>
      <c r="B249" s="2" t="s">
        <v>499</v>
      </c>
      <c r="C249" s="3">
        <v>37</v>
      </c>
      <c r="D249" s="2" t="s">
        <v>500</v>
      </c>
      <c r="E249" s="2" t="s">
        <v>4227</v>
      </c>
      <c r="F249" s="2" t="s">
        <v>4343</v>
      </c>
      <c r="G249" s="2"/>
      <c r="H249" s="2" t="s">
        <v>1072</v>
      </c>
      <c r="I249" s="2" t="s">
        <v>1576</v>
      </c>
      <c r="J249" s="4" t="s">
        <v>1064</v>
      </c>
    </row>
    <row r="250" spans="1:10" ht="15" customHeight="1" x14ac:dyDescent="0.35">
      <c r="A250" s="2" t="s">
        <v>498</v>
      </c>
      <c r="B250" s="2" t="s">
        <v>499</v>
      </c>
      <c r="C250" s="3">
        <v>37</v>
      </c>
      <c r="D250" s="2" t="s">
        <v>500</v>
      </c>
      <c r="E250" s="2" t="s">
        <v>4227</v>
      </c>
      <c r="F250" s="2" t="s">
        <v>4344</v>
      </c>
      <c r="G250" s="2"/>
      <c r="H250" s="2" t="s">
        <v>1072</v>
      </c>
      <c r="I250" s="2" t="s">
        <v>1576</v>
      </c>
      <c r="J250" s="4" t="s">
        <v>1064</v>
      </c>
    </row>
    <row r="251" spans="1:10" ht="15" customHeight="1" x14ac:dyDescent="0.35">
      <c r="A251" s="2" t="s">
        <v>498</v>
      </c>
      <c r="B251" s="2" t="s">
        <v>499</v>
      </c>
      <c r="C251" s="3">
        <v>37</v>
      </c>
      <c r="D251" s="2" t="s">
        <v>500</v>
      </c>
      <c r="E251" s="2" t="s">
        <v>4227</v>
      </c>
      <c r="F251" s="2" t="s">
        <v>18399</v>
      </c>
      <c r="G251" s="2"/>
      <c r="H251" s="2" t="s">
        <v>1072</v>
      </c>
      <c r="I251" s="2" t="s">
        <v>1576</v>
      </c>
      <c r="J251" s="4" t="s">
        <v>1064</v>
      </c>
    </row>
    <row r="252" spans="1:10" ht="15" customHeight="1" x14ac:dyDescent="0.35">
      <c r="A252" s="2" t="s">
        <v>498</v>
      </c>
      <c r="B252" s="2" t="s">
        <v>499</v>
      </c>
      <c r="C252" s="3">
        <v>37</v>
      </c>
      <c r="D252" s="2" t="s">
        <v>500</v>
      </c>
      <c r="E252" s="2" t="s">
        <v>4345</v>
      </c>
      <c r="F252" s="2" t="s">
        <v>4346</v>
      </c>
      <c r="G252" s="2"/>
      <c r="H252" s="2" t="s">
        <v>953</v>
      </c>
      <c r="I252" s="2" t="s">
        <v>2759</v>
      </c>
      <c r="J252" s="4" t="s">
        <v>1064</v>
      </c>
    </row>
    <row r="253" spans="1:10" ht="15" customHeight="1" x14ac:dyDescent="0.35">
      <c r="A253" s="2" t="s">
        <v>498</v>
      </c>
      <c r="B253" s="2" t="s">
        <v>499</v>
      </c>
      <c r="C253" s="3">
        <v>37</v>
      </c>
      <c r="D253" s="2" t="s">
        <v>500</v>
      </c>
      <c r="E253" s="2" t="s">
        <v>4345</v>
      </c>
      <c r="F253" s="2" t="s">
        <v>4019</v>
      </c>
      <c r="G253" s="2"/>
      <c r="H253" s="2">
        <v>2013</v>
      </c>
      <c r="I253" s="2">
        <v>2017</v>
      </c>
      <c r="J253" s="4" t="s">
        <v>1064</v>
      </c>
    </row>
    <row r="254" spans="1:10" ht="15" customHeight="1" x14ac:dyDescent="0.35">
      <c r="A254" s="2" t="s">
        <v>498</v>
      </c>
      <c r="B254" s="2" t="s">
        <v>499</v>
      </c>
      <c r="C254" s="3">
        <v>37</v>
      </c>
      <c r="D254" s="2" t="s">
        <v>500</v>
      </c>
      <c r="E254" s="2" t="s">
        <v>4345</v>
      </c>
      <c r="F254" s="2" t="s">
        <v>4347</v>
      </c>
      <c r="G254" s="2"/>
      <c r="H254" s="2" t="s">
        <v>2408</v>
      </c>
      <c r="I254" s="2" t="s">
        <v>2368</v>
      </c>
      <c r="J254" s="4" t="s">
        <v>1064</v>
      </c>
    </row>
    <row r="255" spans="1:10" ht="15" customHeight="1" x14ac:dyDescent="0.35">
      <c r="A255" s="2" t="s">
        <v>498</v>
      </c>
      <c r="B255" s="2" t="s">
        <v>499</v>
      </c>
      <c r="C255" s="3">
        <v>37</v>
      </c>
      <c r="D255" s="2" t="s">
        <v>500</v>
      </c>
      <c r="E255" s="2" t="s">
        <v>4345</v>
      </c>
      <c r="F255" s="2" t="s">
        <v>4348</v>
      </c>
      <c r="G255" s="2"/>
      <c r="H255" s="2" t="s">
        <v>2557</v>
      </c>
      <c r="I255" s="2" t="s">
        <v>2408</v>
      </c>
      <c r="J255" s="4" t="s">
        <v>1064</v>
      </c>
    </row>
    <row r="256" spans="1:10" ht="15" customHeight="1" x14ac:dyDescent="0.35">
      <c r="A256" s="2" t="s">
        <v>498</v>
      </c>
      <c r="B256" s="2" t="s">
        <v>499</v>
      </c>
      <c r="C256" s="3">
        <v>37</v>
      </c>
      <c r="D256" s="2" t="s">
        <v>500</v>
      </c>
      <c r="E256" s="2" t="s">
        <v>4345</v>
      </c>
      <c r="F256" s="2" t="s">
        <v>4349</v>
      </c>
      <c r="G256" s="2"/>
      <c r="H256" s="2" t="s">
        <v>3819</v>
      </c>
      <c r="I256" s="2" t="s">
        <v>2557</v>
      </c>
      <c r="J256" s="4" t="s">
        <v>1064</v>
      </c>
    </row>
    <row r="257" spans="1:10" ht="15" customHeight="1" x14ac:dyDescent="0.35">
      <c r="A257" s="2" t="s">
        <v>498</v>
      </c>
      <c r="B257" s="2" t="s">
        <v>499</v>
      </c>
      <c r="C257" s="3">
        <v>37</v>
      </c>
      <c r="D257" s="2" t="s">
        <v>500</v>
      </c>
      <c r="E257" s="2" t="s">
        <v>4345</v>
      </c>
      <c r="F257" s="2" t="s">
        <v>18400</v>
      </c>
      <c r="G257" s="2"/>
      <c r="H257" s="2" t="s">
        <v>4350</v>
      </c>
      <c r="I257" s="2" t="s">
        <v>1175</v>
      </c>
      <c r="J257" s="4" t="s">
        <v>1064</v>
      </c>
    </row>
    <row r="258" spans="1:10" ht="15" customHeight="1" x14ac:dyDescent="0.35">
      <c r="A258" s="2" t="s">
        <v>498</v>
      </c>
      <c r="B258" s="2" t="s">
        <v>499</v>
      </c>
      <c r="C258" s="3">
        <v>37</v>
      </c>
      <c r="D258" s="2" t="s">
        <v>500</v>
      </c>
      <c r="E258" s="2" t="s">
        <v>4345</v>
      </c>
      <c r="F258" s="2" t="s">
        <v>4213</v>
      </c>
      <c r="G258" s="2"/>
      <c r="H258" s="2" t="s">
        <v>625</v>
      </c>
      <c r="I258" s="2" t="s">
        <v>4350</v>
      </c>
      <c r="J258" s="4" t="s">
        <v>1064</v>
      </c>
    </row>
    <row r="259" spans="1:10" ht="15" customHeight="1" x14ac:dyDescent="0.35">
      <c r="A259" s="2" t="s">
        <v>523</v>
      </c>
      <c r="B259" s="2" t="s">
        <v>524</v>
      </c>
      <c r="C259" s="3">
        <v>39</v>
      </c>
      <c r="D259" s="2" t="s">
        <v>525</v>
      </c>
      <c r="E259" s="2" t="s">
        <v>4250</v>
      </c>
      <c r="F259" s="2"/>
      <c r="G259" s="2" t="s">
        <v>4222</v>
      </c>
      <c r="H259" s="2"/>
      <c r="I259" s="2"/>
      <c r="J259" s="4" t="s">
        <v>4351</v>
      </c>
    </row>
    <row r="260" spans="1:10" ht="15" customHeight="1" x14ac:dyDescent="0.35">
      <c r="A260" s="2" t="s">
        <v>523</v>
      </c>
      <c r="B260" s="2" t="s">
        <v>524</v>
      </c>
      <c r="C260" s="3">
        <v>39</v>
      </c>
      <c r="D260" s="2" t="s">
        <v>525</v>
      </c>
      <c r="E260" s="2" t="s">
        <v>4235</v>
      </c>
      <c r="F260" s="2"/>
      <c r="G260" s="2" t="s">
        <v>4222</v>
      </c>
      <c r="H260" s="2"/>
      <c r="I260" s="2"/>
      <c r="J260" s="4" t="s">
        <v>4351</v>
      </c>
    </row>
    <row r="261" spans="1:10" ht="15" customHeight="1" x14ac:dyDescent="0.35">
      <c r="A261" s="2" t="s">
        <v>523</v>
      </c>
      <c r="B261" s="2" t="s">
        <v>524</v>
      </c>
      <c r="C261" s="3">
        <v>39</v>
      </c>
      <c r="D261" s="2" t="s">
        <v>525</v>
      </c>
      <c r="E261" s="2" t="s">
        <v>4226</v>
      </c>
      <c r="F261" s="2"/>
      <c r="G261" s="2" t="s">
        <v>4222</v>
      </c>
      <c r="H261" s="2"/>
      <c r="I261" s="2"/>
      <c r="J261" s="4" t="s">
        <v>4351</v>
      </c>
    </row>
  </sheetData>
  <autoFilter ref="A2:J2" xr:uid="{00000000-0009-0000-0000-00000B000000}"/>
  <mergeCells count="1">
    <mergeCell ref="A1:J1"/>
  </mergeCells>
  <hyperlinks>
    <hyperlink ref="J3" r:id="rId1" xr:uid="{00000000-0004-0000-0B00-000000000000}"/>
    <hyperlink ref="J4" r:id="rId2" xr:uid="{00000000-0004-0000-0B00-000001000000}"/>
    <hyperlink ref="J5" r:id="rId3" xr:uid="{00000000-0004-0000-0B00-000002000000}"/>
    <hyperlink ref="J6" r:id="rId4" xr:uid="{00000000-0004-0000-0B00-000003000000}"/>
    <hyperlink ref="J7" r:id="rId5" xr:uid="{00000000-0004-0000-0B00-000004000000}"/>
    <hyperlink ref="J8" r:id="rId6" xr:uid="{00000000-0004-0000-0B00-000005000000}"/>
    <hyperlink ref="J9" r:id="rId7" xr:uid="{00000000-0004-0000-0B00-000006000000}"/>
    <hyperlink ref="J10" r:id="rId8" xr:uid="{00000000-0004-0000-0B00-000007000000}"/>
    <hyperlink ref="J11" r:id="rId9" xr:uid="{00000000-0004-0000-0B00-000008000000}"/>
    <hyperlink ref="J12" r:id="rId10" xr:uid="{00000000-0004-0000-0B00-000009000000}"/>
    <hyperlink ref="J13" r:id="rId11" xr:uid="{00000000-0004-0000-0B00-00000A000000}"/>
    <hyperlink ref="J14" r:id="rId12" xr:uid="{00000000-0004-0000-0B00-00000B000000}"/>
    <hyperlink ref="J15" r:id="rId13" xr:uid="{00000000-0004-0000-0B00-00000C000000}"/>
    <hyperlink ref="J16" r:id="rId14" xr:uid="{00000000-0004-0000-0B00-00000D000000}"/>
    <hyperlink ref="J17" r:id="rId15" xr:uid="{00000000-0004-0000-0B00-00000E000000}"/>
    <hyperlink ref="J18" r:id="rId16" xr:uid="{00000000-0004-0000-0B00-00000F000000}"/>
    <hyperlink ref="J19" r:id="rId17" xr:uid="{00000000-0004-0000-0B00-000010000000}"/>
    <hyperlink ref="J20" r:id="rId18" xr:uid="{00000000-0004-0000-0B00-000011000000}"/>
    <hyperlink ref="J21" r:id="rId19" xr:uid="{00000000-0004-0000-0B00-000012000000}"/>
    <hyperlink ref="J22" r:id="rId20" xr:uid="{00000000-0004-0000-0B00-000013000000}"/>
    <hyperlink ref="J23" r:id="rId21" xr:uid="{00000000-0004-0000-0B00-000014000000}"/>
    <hyperlink ref="J24" r:id="rId22" xr:uid="{00000000-0004-0000-0B00-000015000000}"/>
    <hyperlink ref="J25" r:id="rId23" xr:uid="{00000000-0004-0000-0B00-000016000000}"/>
    <hyperlink ref="J26" r:id="rId24" xr:uid="{00000000-0004-0000-0B00-000017000000}"/>
    <hyperlink ref="J27" r:id="rId25" xr:uid="{00000000-0004-0000-0B00-000018000000}"/>
    <hyperlink ref="J28" r:id="rId26" xr:uid="{00000000-0004-0000-0B00-000019000000}"/>
    <hyperlink ref="J29" r:id="rId27" xr:uid="{00000000-0004-0000-0B00-00001A000000}"/>
    <hyperlink ref="J30" r:id="rId28" xr:uid="{00000000-0004-0000-0B00-00001B000000}"/>
    <hyperlink ref="J31" r:id="rId29" xr:uid="{00000000-0004-0000-0B00-00001C000000}"/>
    <hyperlink ref="J32" r:id="rId30" xr:uid="{00000000-0004-0000-0B00-00001D000000}"/>
    <hyperlink ref="J33" r:id="rId31" xr:uid="{00000000-0004-0000-0B00-00001E000000}"/>
    <hyperlink ref="J34" r:id="rId32" xr:uid="{00000000-0004-0000-0B00-00001F000000}"/>
    <hyperlink ref="J35" r:id="rId33" xr:uid="{00000000-0004-0000-0B00-000020000000}"/>
    <hyperlink ref="J36" r:id="rId34" xr:uid="{00000000-0004-0000-0B00-000021000000}"/>
    <hyperlink ref="J37" r:id="rId35" xr:uid="{00000000-0004-0000-0B00-000022000000}"/>
    <hyperlink ref="J38" r:id="rId36" xr:uid="{00000000-0004-0000-0B00-000023000000}"/>
    <hyperlink ref="J39" r:id="rId37" xr:uid="{00000000-0004-0000-0B00-000024000000}"/>
    <hyperlink ref="J40" r:id="rId38" xr:uid="{00000000-0004-0000-0B00-000025000000}"/>
    <hyperlink ref="J41" r:id="rId39" xr:uid="{00000000-0004-0000-0B00-000026000000}"/>
    <hyperlink ref="J42" r:id="rId40" xr:uid="{00000000-0004-0000-0B00-000027000000}"/>
    <hyperlink ref="J43" r:id="rId41" xr:uid="{00000000-0004-0000-0B00-000028000000}"/>
    <hyperlink ref="J44" r:id="rId42" xr:uid="{00000000-0004-0000-0B00-000029000000}"/>
    <hyperlink ref="J45" r:id="rId43" xr:uid="{00000000-0004-0000-0B00-00002A000000}"/>
    <hyperlink ref="J46" r:id="rId44" xr:uid="{00000000-0004-0000-0B00-00002B000000}"/>
    <hyperlink ref="J47" r:id="rId45" xr:uid="{00000000-0004-0000-0B00-00002C000000}"/>
    <hyperlink ref="J48" r:id="rId46" xr:uid="{00000000-0004-0000-0B00-00002D000000}"/>
    <hyperlink ref="J49" r:id="rId47" xr:uid="{00000000-0004-0000-0B00-00002E000000}"/>
    <hyperlink ref="J50" r:id="rId48" xr:uid="{00000000-0004-0000-0B00-00002F000000}"/>
    <hyperlink ref="J51" r:id="rId49" xr:uid="{00000000-0004-0000-0B00-000030000000}"/>
    <hyperlink ref="J52" r:id="rId50" xr:uid="{00000000-0004-0000-0B00-000031000000}"/>
    <hyperlink ref="J53" r:id="rId51" xr:uid="{00000000-0004-0000-0B00-000032000000}"/>
    <hyperlink ref="J54" r:id="rId52" xr:uid="{00000000-0004-0000-0B00-000033000000}"/>
    <hyperlink ref="J55" r:id="rId53" xr:uid="{00000000-0004-0000-0B00-000034000000}"/>
    <hyperlink ref="J56" r:id="rId54" xr:uid="{00000000-0004-0000-0B00-000035000000}"/>
    <hyperlink ref="J57" r:id="rId55" xr:uid="{00000000-0004-0000-0B00-000036000000}"/>
    <hyperlink ref="J58" r:id="rId56" xr:uid="{00000000-0004-0000-0B00-000037000000}"/>
    <hyperlink ref="J59" r:id="rId57" xr:uid="{00000000-0004-0000-0B00-000038000000}"/>
    <hyperlink ref="J60" r:id="rId58" xr:uid="{00000000-0004-0000-0B00-000039000000}"/>
    <hyperlink ref="J61" r:id="rId59" xr:uid="{00000000-0004-0000-0B00-00003A000000}"/>
    <hyperlink ref="J62" r:id="rId60" xr:uid="{00000000-0004-0000-0B00-00003B000000}"/>
    <hyperlink ref="J63" r:id="rId61" xr:uid="{00000000-0004-0000-0B00-00003C000000}"/>
    <hyperlink ref="J64" r:id="rId62" xr:uid="{00000000-0004-0000-0B00-00003D000000}"/>
    <hyperlink ref="J65" r:id="rId63" xr:uid="{00000000-0004-0000-0B00-00003E000000}"/>
    <hyperlink ref="J66" r:id="rId64" xr:uid="{00000000-0004-0000-0B00-00003F000000}"/>
    <hyperlink ref="J67" r:id="rId65" xr:uid="{00000000-0004-0000-0B00-000040000000}"/>
    <hyperlink ref="J68" r:id="rId66" xr:uid="{00000000-0004-0000-0B00-000041000000}"/>
    <hyperlink ref="J69" r:id="rId67" xr:uid="{00000000-0004-0000-0B00-000042000000}"/>
    <hyperlink ref="J70" r:id="rId68" xr:uid="{00000000-0004-0000-0B00-000043000000}"/>
    <hyperlink ref="J71" r:id="rId69" xr:uid="{00000000-0004-0000-0B00-000044000000}"/>
    <hyperlink ref="J72" r:id="rId70" xr:uid="{00000000-0004-0000-0B00-000045000000}"/>
    <hyperlink ref="J73" r:id="rId71" xr:uid="{00000000-0004-0000-0B00-000046000000}"/>
    <hyperlink ref="J74" r:id="rId72" xr:uid="{00000000-0004-0000-0B00-000047000000}"/>
    <hyperlink ref="J75" r:id="rId73" xr:uid="{00000000-0004-0000-0B00-000048000000}"/>
    <hyperlink ref="J76" r:id="rId74" xr:uid="{00000000-0004-0000-0B00-000049000000}"/>
    <hyperlink ref="J77" r:id="rId75" xr:uid="{00000000-0004-0000-0B00-00004A000000}"/>
    <hyperlink ref="J78" r:id="rId76" location="ack" xr:uid="{00000000-0004-0000-0B00-00004B000000}"/>
    <hyperlink ref="J79" r:id="rId77" location="ack" xr:uid="{00000000-0004-0000-0B00-00004C000000}"/>
    <hyperlink ref="J80" r:id="rId78" location="ack" xr:uid="{00000000-0004-0000-0B00-00004D000000}"/>
    <hyperlink ref="J81" r:id="rId79" location="ack" xr:uid="{00000000-0004-0000-0B00-00004E000000}"/>
    <hyperlink ref="J82" r:id="rId80" location="ack" xr:uid="{00000000-0004-0000-0B00-00004F000000}"/>
    <hyperlink ref="J83" r:id="rId81" location="ack" xr:uid="{00000000-0004-0000-0B00-000050000000}"/>
    <hyperlink ref="J84" r:id="rId82" location="ack" xr:uid="{00000000-0004-0000-0B00-000051000000}"/>
    <hyperlink ref="J85" r:id="rId83" location="ack" xr:uid="{00000000-0004-0000-0B00-000052000000}"/>
    <hyperlink ref="J86" r:id="rId84" location="ack" xr:uid="{00000000-0004-0000-0B00-000053000000}"/>
    <hyperlink ref="J87" r:id="rId85" location="ack" xr:uid="{00000000-0004-0000-0B00-000054000000}"/>
    <hyperlink ref="J88" r:id="rId86" location="ack" xr:uid="{00000000-0004-0000-0B00-000055000000}"/>
    <hyperlink ref="J89" r:id="rId87" location="ack" xr:uid="{00000000-0004-0000-0B00-000056000000}"/>
    <hyperlink ref="J90" r:id="rId88" location="ack" xr:uid="{00000000-0004-0000-0B00-000057000000}"/>
    <hyperlink ref="J91" r:id="rId89" xr:uid="{00000000-0004-0000-0B00-000058000000}"/>
    <hyperlink ref="J92" r:id="rId90" location="ack" xr:uid="{00000000-0004-0000-0B00-000059000000}"/>
    <hyperlink ref="J93" r:id="rId91" location="ack" xr:uid="{00000000-0004-0000-0B00-00005A000000}"/>
    <hyperlink ref="J94" r:id="rId92" location="ack" xr:uid="{00000000-0004-0000-0B00-00005B000000}"/>
    <hyperlink ref="J95" r:id="rId93" location="ack" xr:uid="{00000000-0004-0000-0B00-00005C000000}"/>
    <hyperlink ref="J96" r:id="rId94" location="ack" xr:uid="{00000000-0004-0000-0B00-00005D000000}"/>
    <hyperlink ref="J97" r:id="rId95" xr:uid="{00000000-0004-0000-0B00-00005E000000}"/>
    <hyperlink ref="J98" r:id="rId96" xr:uid="{00000000-0004-0000-0B00-00005F000000}"/>
    <hyperlink ref="J99" r:id="rId97" location="ack" xr:uid="{00000000-0004-0000-0B00-000060000000}"/>
    <hyperlink ref="J100" r:id="rId98" xr:uid="{00000000-0004-0000-0B00-000061000000}"/>
    <hyperlink ref="J101" r:id="rId99" location="ack" xr:uid="{00000000-0004-0000-0B00-000062000000}"/>
    <hyperlink ref="J102" r:id="rId100" location="ack" xr:uid="{00000000-0004-0000-0B00-000063000000}"/>
    <hyperlink ref="J103" r:id="rId101" location="ack" xr:uid="{00000000-0004-0000-0B00-000064000000}"/>
    <hyperlink ref="J104" r:id="rId102" location="ack" xr:uid="{00000000-0004-0000-0B00-000065000000}"/>
    <hyperlink ref="J105" r:id="rId103" xr:uid="{00000000-0004-0000-0B00-000066000000}"/>
    <hyperlink ref="J106" r:id="rId104" location="ack" xr:uid="{00000000-0004-0000-0B00-000067000000}"/>
    <hyperlink ref="J107" r:id="rId105" location="ack" xr:uid="{00000000-0004-0000-0B00-000068000000}"/>
    <hyperlink ref="J108" r:id="rId106" location="ack" xr:uid="{00000000-0004-0000-0B00-000069000000}"/>
    <hyperlink ref="J109" r:id="rId107" xr:uid="{00000000-0004-0000-0B00-00006A000000}"/>
    <hyperlink ref="J110" r:id="rId108" xr:uid="{00000000-0004-0000-0B00-00006B000000}"/>
    <hyperlink ref="J111" r:id="rId109" xr:uid="{00000000-0004-0000-0B00-00006C000000}"/>
    <hyperlink ref="J112" r:id="rId110" xr:uid="{00000000-0004-0000-0B00-00006D000000}"/>
    <hyperlink ref="J113" r:id="rId111" location="ack" xr:uid="{00000000-0004-0000-0B00-00006E000000}"/>
    <hyperlink ref="J114" r:id="rId112" location="ack" xr:uid="{00000000-0004-0000-0B00-00006F000000}"/>
    <hyperlink ref="J115" r:id="rId113" location="ack" xr:uid="{00000000-0004-0000-0B00-000070000000}"/>
    <hyperlink ref="J116" r:id="rId114" location="ack" xr:uid="{00000000-0004-0000-0B00-000071000000}"/>
    <hyperlink ref="J117" r:id="rId115" location="ack" xr:uid="{00000000-0004-0000-0B00-000072000000}"/>
    <hyperlink ref="J118" r:id="rId116" location="ack" xr:uid="{00000000-0004-0000-0B00-000073000000}"/>
    <hyperlink ref="J119" r:id="rId117" location="ack" xr:uid="{00000000-0004-0000-0B00-000074000000}"/>
    <hyperlink ref="J120" r:id="rId118" location="ack" xr:uid="{00000000-0004-0000-0B00-000075000000}"/>
    <hyperlink ref="J121" r:id="rId119" location="ack" xr:uid="{00000000-0004-0000-0B00-000076000000}"/>
    <hyperlink ref="J122" r:id="rId120" xr:uid="{00000000-0004-0000-0B00-000077000000}"/>
    <hyperlink ref="J123" r:id="rId121" xr:uid="{00000000-0004-0000-0B00-000078000000}"/>
    <hyperlink ref="J124" r:id="rId122" location="ack" xr:uid="{00000000-0004-0000-0B00-000079000000}"/>
    <hyperlink ref="J125" r:id="rId123" location="ack" xr:uid="{00000000-0004-0000-0B00-00007A000000}"/>
    <hyperlink ref="J126" r:id="rId124" xr:uid="{00000000-0004-0000-0B00-00007B000000}"/>
    <hyperlink ref="J127" r:id="rId125" xr:uid="{00000000-0004-0000-0B00-00007C000000}"/>
    <hyperlink ref="J128" r:id="rId126" xr:uid="{00000000-0004-0000-0B00-00007D000000}"/>
    <hyperlink ref="J129" r:id="rId127" xr:uid="{00000000-0004-0000-0B00-00007E000000}"/>
    <hyperlink ref="J130" r:id="rId128" xr:uid="{00000000-0004-0000-0B00-00007F000000}"/>
    <hyperlink ref="J131" r:id="rId129" xr:uid="{00000000-0004-0000-0B00-000080000000}"/>
    <hyperlink ref="J132" r:id="rId130" xr:uid="{00000000-0004-0000-0B00-000081000000}"/>
    <hyperlink ref="J133" r:id="rId131" xr:uid="{00000000-0004-0000-0B00-000082000000}"/>
    <hyperlink ref="J134" r:id="rId132" xr:uid="{00000000-0004-0000-0B00-000083000000}"/>
    <hyperlink ref="J135" r:id="rId133" xr:uid="{00000000-0004-0000-0B00-000084000000}"/>
    <hyperlink ref="J136" r:id="rId134" xr:uid="{00000000-0004-0000-0B00-000085000000}"/>
    <hyperlink ref="J137" r:id="rId135" xr:uid="{00000000-0004-0000-0B00-000086000000}"/>
    <hyperlink ref="J138" r:id="rId136" xr:uid="{00000000-0004-0000-0B00-000087000000}"/>
    <hyperlink ref="J139" r:id="rId137" xr:uid="{00000000-0004-0000-0B00-000088000000}"/>
    <hyperlink ref="J140" r:id="rId138" xr:uid="{00000000-0004-0000-0B00-000089000000}"/>
    <hyperlink ref="J141" r:id="rId139" xr:uid="{00000000-0004-0000-0B00-00008A000000}"/>
    <hyperlink ref="J142" r:id="rId140" xr:uid="{00000000-0004-0000-0B00-00008B000000}"/>
    <hyperlink ref="J143" r:id="rId141" xr:uid="{00000000-0004-0000-0B00-00008C000000}"/>
    <hyperlink ref="J144" r:id="rId142" xr:uid="{00000000-0004-0000-0B00-00008D000000}"/>
    <hyperlink ref="J145" r:id="rId143" xr:uid="{00000000-0004-0000-0B00-00008E000000}"/>
    <hyperlink ref="J146" r:id="rId144" xr:uid="{00000000-0004-0000-0B00-00008F000000}"/>
    <hyperlink ref="J147" r:id="rId145" xr:uid="{00000000-0004-0000-0B00-000090000000}"/>
    <hyperlink ref="J148" r:id="rId146" xr:uid="{00000000-0004-0000-0B00-000091000000}"/>
    <hyperlink ref="J149" r:id="rId147" xr:uid="{00000000-0004-0000-0B00-000092000000}"/>
    <hyperlink ref="J150" r:id="rId148" xr:uid="{00000000-0004-0000-0B00-000093000000}"/>
    <hyperlink ref="J151" r:id="rId149" xr:uid="{00000000-0004-0000-0B00-000094000000}"/>
    <hyperlink ref="J152" r:id="rId150" xr:uid="{00000000-0004-0000-0B00-000095000000}"/>
    <hyperlink ref="J153" r:id="rId151" xr:uid="{00000000-0004-0000-0B00-000096000000}"/>
    <hyperlink ref="J154" r:id="rId152" xr:uid="{00000000-0004-0000-0B00-000097000000}"/>
    <hyperlink ref="J155" r:id="rId153" xr:uid="{00000000-0004-0000-0B00-000098000000}"/>
    <hyperlink ref="J156" r:id="rId154" xr:uid="{00000000-0004-0000-0B00-000099000000}"/>
    <hyperlink ref="J157" r:id="rId155" xr:uid="{00000000-0004-0000-0B00-00009A000000}"/>
    <hyperlink ref="J158" r:id="rId156" xr:uid="{00000000-0004-0000-0B00-00009B000000}"/>
    <hyperlink ref="J159" r:id="rId157" xr:uid="{00000000-0004-0000-0B00-00009C000000}"/>
    <hyperlink ref="J160" r:id="rId158" xr:uid="{00000000-0004-0000-0B00-00009D000000}"/>
    <hyperlink ref="J161" r:id="rId159" xr:uid="{00000000-0004-0000-0B00-00009E000000}"/>
    <hyperlink ref="J162" r:id="rId160" xr:uid="{00000000-0004-0000-0B00-00009F000000}"/>
    <hyperlink ref="J163" r:id="rId161" xr:uid="{00000000-0004-0000-0B00-0000A0000000}"/>
    <hyperlink ref="J164" r:id="rId162" xr:uid="{00000000-0004-0000-0B00-0000A1000000}"/>
    <hyperlink ref="J165" r:id="rId163" xr:uid="{00000000-0004-0000-0B00-0000A2000000}"/>
    <hyperlink ref="J166" r:id="rId164" xr:uid="{00000000-0004-0000-0B00-0000A3000000}"/>
    <hyperlink ref="J167" r:id="rId165" xr:uid="{00000000-0004-0000-0B00-0000A4000000}"/>
    <hyperlink ref="J168" r:id="rId166" xr:uid="{00000000-0004-0000-0B00-0000A5000000}"/>
    <hyperlink ref="J169" r:id="rId167" xr:uid="{00000000-0004-0000-0B00-0000A6000000}"/>
    <hyperlink ref="J170" r:id="rId168" xr:uid="{00000000-0004-0000-0B00-0000A7000000}"/>
    <hyperlink ref="J171" r:id="rId169" xr:uid="{00000000-0004-0000-0B00-0000A8000000}"/>
    <hyperlink ref="J172" r:id="rId170" xr:uid="{00000000-0004-0000-0B00-0000A9000000}"/>
    <hyperlink ref="J173" r:id="rId171" xr:uid="{00000000-0004-0000-0B00-0000AA000000}"/>
    <hyperlink ref="J174" r:id="rId172" xr:uid="{00000000-0004-0000-0B00-0000AB000000}"/>
    <hyperlink ref="J175" r:id="rId173" xr:uid="{00000000-0004-0000-0B00-0000AC000000}"/>
    <hyperlink ref="J176" r:id="rId174" xr:uid="{00000000-0004-0000-0B00-0000AD000000}"/>
    <hyperlink ref="J177" r:id="rId175" xr:uid="{00000000-0004-0000-0B00-0000AE000000}"/>
    <hyperlink ref="J178" r:id="rId176" xr:uid="{00000000-0004-0000-0B00-0000AF000000}"/>
    <hyperlink ref="J179" r:id="rId177" xr:uid="{00000000-0004-0000-0B00-0000B0000000}"/>
    <hyperlink ref="J180" r:id="rId178" xr:uid="{00000000-0004-0000-0B00-0000B1000000}"/>
    <hyperlink ref="J181" r:id="rId179" xr:uid="{00000000-0004-0000-0B00-0000B2000000}"/>
    <hyperlink ref="J182" r:id="rId180" xr:uid="{00000000-0004-0000-0B00-0000B3000000}"/>
    <hyperlink ref="J183" r:id="rId181" xr:uid="{00000000-0004-0000-0B00-0000B4000000}"/>
    <hyperlink ref="J184" r:id="rId182" xr:uid="{00000000-0004-0000-0B00-0000B5000000}"/>
    <hyperlink ref="J185" r:id="rId183" xr:uid="{00000000-0004-0000-0B00-0000B6000000}"/>
    <hyperlink ref="J186" r:id="rId184" xr:uid="{00000000-0004-0000-0B00-0000B7000000}"/>
    <hyperlink ref="J187" r:id="rId185" xr:uid="{00000000-0004-0000-0B00-0000B8000000}"/>
    <hyperlink ref="J188" r:id="rId186" xr:uid="{00000000-0004-0000-0B00-0000B9000000}"/>
    <hyperlink ref="J189" r:id="rId187" xr:uid="{00000000-0004-0000-0B00-0000BA000000}"/>
    <hyperlink ref="J190" r:id="rId188" xr:uid="{00000000-0004-0000-0B00-0000BB000000}"/>
    <hyperlink ref="J191" r:id="rId189" xr:uid="{00000000-0004-0000-0B00-0000BC000000}"/>
    <hyperlink ref="J192" r:id="rId190" xr:uid="{00000000-0004-0000-0B00-0000BD000000}"/>
    <hyperlink ref="J193" r:id="rId191" xr:uid="{00000000-0004-0000-0B00-0000BE000000}"/>
    <hyperlink ref="J194" r:id="rId192" xr:uid="{00000000-0004-0000-0B00-0000BF000000}"/>
    <hyperlink ref="J195" r:id="rId193" xr:uid="{00000000-0004-0000-0B00-0000C0000000}"/>
    <hyperlink ref="J196" r:id="rId194" xr:uid="{00000000-0004-0000-0B00-0000C1000000}"/>
    <hyperlink ref="J197" r:id="rId195" xr:uid="{00000000-0004-0000-0B00-0000C2000000}"/>
    <hyperlink ref="J198" r:id="rId196" xr:uid="{00000000-0004-0000-0B00-0000C3000000}"/>
    <hyperlink ref="J199" r:id="rId197" xr:uid="{00000000-0004-0000-0B00-0000C4000000}"/>
    <hyperlink ref="J200" r:id="rId198" xr:uid="{00000000-0004-0000-0B00-0000C5000000}"/>
    <hyperlink ref="J201" r:id="rId199" xr:uid="{00000000-0004-0000-0B00-0000C6000000}"/>
    <hyperlink ref="J202" r:id="rId200" xr:uid="{00000000-0004-0000-0B00-0000C7000000}"/>
    <hyperlink ref="J203" r:id="rId201" xr:uid="{00000000-0004-0000-0B00-0000C8000000}"/>
    <hyperlink ref="J204" r:id="rId202" xr:uid="{00000000-0004-0000-0B00-0000C9000000}"/>
    <hyperlink ref="J205" r:id="rId203" xr:uid="{00000000-0004-0000-0B00-0000CA000000}"/>
    <hyperlink ref="J206" r:id="rId204" xr:uid="{00000000-0004-0000-0B00-0000CB000000}"/>
    <hyperlink ref="J207" r:id="rId205" xr:uid="{00000000-0004-0000-0B00-0000CC000000}"/>
    <hyperlink ref="J208" r:id="rId206" xr:uid="{00000000-0004-0000-0B00-0000CD000000}"/>
    <hyperlink ref="J209" r:id="rId207" xr:uid="{00000000-0004-0000-0B00-0000CE000000}"/>
    <hyperlink ref="J210" r:id="rId208" xr:uid="{00000000-0004-0000-0B00-0000CF000000}"/>
    <hyperlink ref="J211" r:id="rId209" xr:uid="{00000000-0004-0000-0B00-0000D0000000}"/>
    <hyperlink ref="J212" r:id="rId210" xr:uid="{00000000-0004-0000-0B00-0000D1000000}"/>
    <hyperlink ref="J213" r:id="rId211" xr:uid="{00000000-0004-0000-0B00-0000D2000000}"/>
    <hyperlink ref="J214" r:id="rId212" xr:uid="{00000000-0004-0000-0B00-0000D3000000}"/>
    <hyperlink ref="J215" r:id="rId213" xr:uid="{00000000-0004-0000-0B00-0000D4000000}"/>
    <hyperlink ref="J216" r:id="rId214" xr:uid="{00000000-0004-0000-0B00-0000D5000000}"/>
    <hyperlink ref="J217" r:id="rId215" xr:uid="{00000000-0004-0000-0B00-0000D6000000}"/>
    <hyperlink ref="J218" r:id="rId216" xr:uid="{00000000-0004-0000-0B00-0000D7000000}"/>
    <hyperlink ref="J219" r:id="rId217" xr:uid="{00000000-0004-0000-0B00-0000D8000000}"/>
    <hyperlink ref="J220" r:id="rId218" xr:uid="{00000000-0004-0000-0B00-0000D9000000}"/>
    <hyperlink ref="J221" r:id="rId219" xr:uid="{00000000-0004-0000-0B00-0000DA000000}"/>
    <hyperlink ref="J222" r:id="rId220" xr:uid="{00000000-0004-0000-0B00-0000DB000000}"/>
    <hyperlink ref="J223" r:id="rId221" xr:uid="{00000000-0004-0000-0B00-0000DC000000}"/>
    <hyperlink ref="J224" r:id="rId222" xr:uid="{00000000-0004-0000-0B00-0000DD000000}"/>
    <hyperlink ref="J225" r:id="rId223" xr:uid="{00000000-0004-0000-0B00-0000DE000000}"/>
    <hyperlink ref="J226" r:id="rId224" xr:uid="{00000000-0004-0000-0B00-0000DF000000}"/>
    <hyperlink ref="J227" r:id="rId225" xr:uid="{00000000-0004-0000-0B00-0000E0000000}"/>
    <hyperlink ref="J228" r:id="rId226" xr:uid="{00000000-0004-0000-0B00-0000E1000000}"/>
    <hyperlink ref="J229" r:id="rId227" xr:uid="{00000000-0004-0000-0B00-0000E2000000}"/>
    <hyperlink ref="J230" r:id="rId228" xr:uid="{00000000-0004-0000-0B00-0000E3000000}"/>
    <hyperlink ref="J231" r:id="rId229" xr:uid="{00000000-0004-0000-0B00-0000E4000000}"/>
    <hyperlink ref="J232" r:id="rId230" xr:uid="{00000000-0004-0000-0B00-0000E5000000}"/>
    <hyperlink ref="J233" r:id="rId231" xr:uid="{00000000-0004-0000-0B00-0000E6000000}"/>
    <hyperlink ref="J234" r:id="rId232" xr:uid="{00000000-0004-0000-0B00-0000E7000000}"/>
    <hyperlink ref="J235" r:id="rId233" xr:uid="{00000000-0004-0000-0B00-0000E8000000}"/>
    <hyperlink ref="J236" r:id="rId234" xr:uid="{00000000-0004-0000-0B00-0000E9000000}"/>
    <hyperlink ref="J237" r:id="rId235" xr:uid="{00000000-0004-0000-0B00-0000EA000000}"/>
    <hyperlink ref="J238" r:id="rId236" xr:uid="{00000000-0004-0000-0B00-0000EB000000}"/>
    <hyperlink ref="J239" r:id="rId237" xr:uid="{00000000-0004-0000-0B00-0000EC000000}"/>
    <hyperlink ref="J240" r:id="rId238" xr:uid="{00000000-0004-0000-0B00-0000ED000000}"/>
    <hyperlink ref="J241" r:id="rId239" xr:uid="{00000000-0004-0000-0B00-0000EE000000}"/>
    <hyperlink ref="J242" r:id="rId240" xr:uid="{00000000-0004-0000-0B00-0000EF000000}"/>
    <hyperlink ref="J243" r:id="rId241" xr:uid="{00000000-0004-0000-0B00-0000F0000000}"/>
    <hyperlink ref="J244" r:id="rId242" xr:uid="{00000000-0004-0000-0B00-0000F1000000}"/>
    <hyperlink ref="J245" r:id="rId243" xr:uid="{00000000-0004-0000-0B00-0000F2000000}"/>
    <hyperlink ref="J246" r:id="rId244" xr:uid="{00000000-0004-0000-0B00-0000F3000000}"/>
    <hyperlink ref="J247" r:id="rId245" xr:uid="{00000000-0004-0000-0B00-0000F4000000}"/>
    <hyperlink ref="J248" r:id="rId246" xr:uid="{00000000-0004-0000-0B00-0000F5000000}"/>
    <hyperlink ref="J249" r:id="rId247" xr:uid="{00000000-0004-0000-0B00-0000F6000000}"/>
    <hyperlink ref="J250" r:id="rId248" xr:uid="{00000000-0004-0000-0B00-0000F7000000}"/>
    <hyperlink ref="J251" r:id="rId249" xr:uid="{00000000-0004-0000-0B00-0000F8000000}"/>
    <hyperlink ref="J252" r:id="rId250" xr:uid="{00000000-0004-0000-0B00-0000F9000000}"/>
    <hyperlink ref="J253" r:id="rId251" xr:uid="{00000000-0004-0000-0B00-0000FA000000}"/>
    <hyperlink ref="J254" r:id="rId252" xr:uid="{00000000-0004-0000-0B00-0000FB000000}"/>
    <hyperlink ref="J255" r:id="rId253" xr:uid="{00000000-0004-0000-0B00-0000FC000000}"/>
    <hyperlink ref="J256" r:id="rId254" xr:uid="{00000000-0004-0000-0B00-0000FD000000}"/>
    <hyperlink ref="J257" r:id="rId255" xr:uid="{00000000-0004-0000-0B00-0000FE000000}"/>
    <hyperlink ref="J258" r:id="rId256" xr:uid="{00000000-0004-0000-0B00-0000FF000000}"/>
    <hyperlink ref="J259" r:id="rId257" xr:uid="{00000000-0004-0000-0B00-000000010000}"/>
    <hyperlink ref="J260" r:id="rId258" xr:uid="{00000000-0004-0000-0B00-000001010000}"/>
    <hyperlink ref="J261" r:id="rId259" xr:uid="{00000000-0004-0000-0B00-000002010000}"/>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O2699"/>
  <sheetViews>
    <sheetView showGridLines="0" tabSelected="1" zoomScaleNormal="100" workbookViewId="0">
      <pane xSplit="4" ySplit="2" topLeftCell="E3" activePane="bottomRight" state="frozen"/>
      <selection pane="topRight"/>
      <selection pane="bottomLeft"/>
      <selection pane="bottomRight" activeCell="I2706" sqref="I2706"/>
    </sheetView>
  </sheetViews>
  <sheetFormatPr defaultColWidth="8.7265625" defaultRowHeight="14.5" x14ac:dyDescent="0.35"/>
  <cols>
    <col min="1" max="3" width="12.7265625" customWidth="1"/>
    <col min="4" max="4" width="25.7265625" customWidth="1"/>
    <col min="5" max="8" width="15.7265625" customWidth="1"/>
    <col min="9" max="10" width="21.7265625" customWidth="1"/>
    <col min="11" max="13" width="15.7265625" customWidth="1"/>
    <col min="14" max="14" width="17.54296875" customWidth="1"/>
    <col min="15" max="15" width="18.7265625" style="28" customWidth="1"/>
  </cols>
  <sheetData>
    <row r="1" spans="1:15" ht="27" x14ac:dyDescent="0.35">
      <c r="A1" s="30" t="s">
        <v>4352</v>
      </c>
      <c r="B1" s="31"/>
      <c r="C1" s="31"/>
      <c r="D1" s="31"/>
      <c r="E1" s="31"/>
      <c r="F1" s="31"/>
      <c r="G1" s="31"/>
      <c r="H1" s="31"/>
      <c r="I1" s="31"/>
      <c r="J1" s="31"/>
      <c r="K1" s="31"/>
      <c r="L1" s="31"/>
      <c r="M1" s="31"/>
      <c r="N1" s="31"/>
      <c r="O1" s="31"/>
    </row>
    <row r="2" spans="1:15" ht="25" customHeight="1" x14ac:dyDescent="0.35">
      <c r="A2" s="1" t="s">
        <v>1</v>
      </c>
      <c r="B2" s="1" t="s">
        <v>2</v>
      </c>
      <c r="C2" s="1" t="s">
        <v>3</v>
      </c>
      <c r="D2" s="1" t="s">
        <v>6</v>
      </c>
      <c r="E2" s="1" t="s">
        <v>4353</v>
      </c>
      <c r="F2" s="1" t="s">
        <v>4354</v>
      </c>
      <c r="G2" s="1" t="s">
        <v>4355</v>
      </c>
      <c r="H2" s="1" t="s">
        <v>4356</v>
      </c>
      <c r="I2" s="1" t="s">
        <v>4357</v>
      </c>
      <c r="J2" s="1" t="s">
        <v>4358</v>
      </c>
      <c r="K2" s="1" t="s">
        <v>4359</v>
      </c>
      <c r="L2" s="1" t="s">
        <v>18383</v>
      </c>
      <c r="M2" s="1" t="s">
        <v>4360</v>
      </c>
      <c r="N2" s="1" t="s">
        <v>4361</v>
      </c>
      <c r="O2" s="1" t="s">
        <v>4362</v>
      </c>
    </row>
    <row r="3" spans="1:15" ht="15" customHeight="1" x14ac:dyDescent="0.35">
      <c r="A3" s="2" t="s">
        <v>23</v>
      </c>
      <c r="B3" s="2" t="s">
        <v>24</v>
      </c>
      <c r="C3" s="3">
        <v>1</v>
      </c>
      <c r="D3" s="2" t="s">
        <v>26</v>
      </c>
      <c r="E3" s="2" t="s">
        <v>4363</v>
      </c>
      <c r="F3" s="2">
        <v>38764482</v>
      </c>
      <c r="G3" s="2" t="s">
        <v>4385</v>
      </c>
      <c r="H3" s="2" t="s">
        <v>4386</v>
      </c>
      <c r="I3" s="2" t="s">
        <v>1478</v>
      </c>
      <c r="J3" s="2" t="s">
        <v>4387</v>
      </c>
      <c r="K3" s="2" t="s">
        <v>4388</v>
      </c>
      <c r="L3" s="2" t="s">
        <v>4389</v>
      </c>
      <c r="M3" s="2" t="s">
        <v>4367</v>
      </c>
      <c r="N3" s="4" t="s">
        <v>4390</v>
      </c>
      <c r="O3" s="4" t="s">
        <v>4391</v>
      </c>
    </row>
    <row r="4" spans="1:15" ht="15" customHeight="1" x14ac:dyDescent="0.35">
      <c r="A4" s="2" t="s">
        <v>23</v>
      </c>
      <c r="B4" s="2" t="s">
        <v>24</v>
      </c>
      <c r="C4" s="3">
        <v>1</v>
      </c>
      <c r="D4" s="2" t="s">
        <v>26</v>
      </c>
      <c r="E4" s="2" t="s">
        <v>4363</v>
      </c>
      <c r="F4" s="2">
        <v>38815935</v>
      </c>
      <c r="G4" s="2" t="s">
        <v>4377</v>
      </c>
      <c r="H4" s="2" t="s">
        <v>4378</v>
      </c>
      <c r="I4" s="2" t="s">
        <v>1478</v>
      </c>
      <c r="J4" s="2" t="s">
        <v>4379</v>
      </c>
      <c r="K4" s="2" t="s">
        <v>4380</v>
      </c>
      <c r="L4" s="2" t="s">
        <v>4381</v>
      </c>
      <c r="M4" s="2" t="s">
        <v>4382</v>
      </c>
      <c r="N4" s="4" t="s">
        <v>4383</v>
      </c>
      <c r="O4" s="4" t="s">
        <v>4384</v>
      </c>
    </row>
    <row r="5" spans="1:15" ht="15" customHeight="1" x14ac:dyDescent="0.35">
      <c r="A5" s="2" t="s">
        <v>23</v>
      </c>
      <c r="B5" s="2" t="s">
        <v>24</v>
      </c>
      <c r="C5" s="3">
        <v>1</v>
      </c>
      <c r="D5" s="2" t="s">
        <v>26</v>
      </c>
      <c r="E5" s="2" t="s">
        <v>4363</v>
      </c>
      <c r="F5" s="2">
        <v>35663142</v>
      </c>
      <c r="G5" s="2" t="s">
        <v>4539</v>
      </c>
      <c r="H5" s="2" t="s">
        <v>4540</v>
      </c>
      <c r="I5" s="2" t="s">
        <v>1961</v>
      </c>
      <c r="J5" s="2" t="s">
        <v>4541</v>
      </c>
      <c r="K5" s="2" t="s">
        <v>4396</v>
      </c>
      <c r="L5" s="2" t="s">
        <v>4542</v>
      </c>
      <c r="M5" s="2" t="s">
        <v>4416</v>
      </c>
      <c r="N5" s="4" t="s">
        <v>4543</v>
      </c>
      <c r="O5" s="4" t="s">
        <v>4544</v>
      </c>
    </row>
    <row r="6" spans="1:15" ht="15" customHeight="1" x14ac:dyDescent="0.35">
      <c r="A6" s="2" t="s">
        <v>23</v>
      </c>
      <c r="B6" s="2" t="s">
        <v>24</v>
      </c>
      <c r="C6" s="3">
        <v>1</v>
      </c>
      <c r="D6" s="2" t="s">
        <v>26</v>
      </c>
      <c r="E6" s="2" t="s">
        <v>4363</v>
      </c>
      <c r="F6" s="2">
        <v>29573391</v>
      </c>
      <c r="G6" s="2" t="s">
        <v>4696</v>
      </c>
      <c r="H6" s="2" t="s">
        <v>4697</v>
      </c>
      <c r="I6" s="2" t="s">
        <v>2030</v>
      </c>
      <c r="J6" s="2" t="s">
        <v>4698</v>
      </c>
      <c r="K6" s="2" t="s">
        <v>4366</v>
      </c>
      <c r="L6" s="2" t="s">
        <v>4699</v>
      </c>
      <c r="M6" s="2" t="s">
        <v>4560</v>
      </c>
      <c r="N6" s="4" t="s">
        <v>4700</v>
      </c>
      <c r="O6" s="4" t="s">
        <v>4701</v>
      </c>
    </row>
    <row r="7" spans="1:15" ht="15" customHeight="1" x14ac:dyDescent="0.35">
      <c r="A7" s="2" t="s">
        <v>23</v>
      </c>
      <c r="B7" s="2" t="s">
        <v>24</v>
      </c>
      <c r="C7" s="3">
        <v>1</v>
      </c>
      <c r="D7" s="2" t="s">
        <v>26</v>
      </c>
      <c r="E7" s="2" t="s">
        <v>4363</v>
      </c>
      <c r="F7" s="2">
        <v>26304846</v>
      </c>
      <c r="G7" s="2" t="s">
        <v>4800</v>
      </c>
      <c r="H7" s="2" t="s">
        <v>4801</v>
      </c>
      <c r="I7" s="2" t="s">
        <v>842</v>
      </c>
      <c r="J7" s="2" t="s">
        <v>4802</v>
      </c>
      <c r="K7" s="2" t="s">
        <v>4757</v>
      </c>
      <c r="L7" s="2" t="s">
        <v>4803</v>
      </c>
      <c r="M7" s="2" t="s">
        <v>4367</v>
      </c>
      <c r="N7" s="4" t="s">
        <v>4804</v>
      </c>
      <c r="O7" s="4" t="s">
        <v>4805</v>
      </c>
    </row>
    <row r="8" spans="1:15" ht="15" customHeight="1" x14ac:dyDescent="0.35">
      <c r="A8" s="2" t="s">
        <v>23</v>
      </c>
      <c r="B8" s="2" t="s">
        <v>24</v>
      </c>
      <c r="C8" s="3">
        <v>1</v>
      </c>
      <c r="D8" s="2" t="s">
        <v>26</v>
      </c>
      <c r="E8" s="2" t="s">
        <v>4363</v>
      </c>
      <c r="F8" s="2">
        <v>21029066</v>
      </c>
      <c r="G8" s="2" t="s">
        <v>4496</v>
      </c>
      <c r="H8" s="2" t="s">
        <v>4930</v>
      </c>
      <c r="I8" s="2" t="s">
        <v>4931</v>
      </c>
      <c r="J8" s="2"/>
      <c r="K8" s="2" t="s">
        <v>4366</v>
      </c>
      <c r="L8" s="2" t="s">
        <v>4932</v>
      </c>
      <c r="M8" s="2" t="s">
        <v>4933</v>
      </c>
      <c r="N8" s="4" t="s">
        <v>4934</v>
      </c>
      <c r="O8" s="4" t="s">
        <v>4935</v>
      </c>
    </row>
    <row r="9" spans="1:15" ht="15" customHeight="1" x14ac:dyDescent="0.35">
      <c r="A9" s="2" t="s">
        <v>23</v>
      </c>
      <c r="B9" s="2" t="s">
        <v>24</v>
      </c>
      <c r="C9" s="3">
        <v>1</v>
      </c>
      <c r="D9" s="2" t="s">
        <v>26</v>
      </c>
      <c r="E9" s="2" t="s">
        <v>4363</v>
      </c>
      <c r="F9" s="2">
        <v>19519827</v>
      </c>
      <c r="G9" s="2" t="s">
        <v>4948</v>
      </c>
      <c r="H9" s="2" t="s">
        <v>4949</v>
      </c>
      <c r="I9" s="2" t="s">
        <v>4950</v>
      </c>
      <c r="J9" s="2" t="s">
        <v>4951</v>
      </c>
      <c r="K9" s="2" t="s">
        <v>4366</v>
      </c>
      <c r="L9" s="2" t="s">
        <v>4952</v>
      </c>
      <c r="M9" s="2" t="s">
        <v>4367</v>
      </c>
      <c r="N9" s="4" t="s">
        <v>4953</v>
      </c>
      <c r="O9" s="4" t="s">
        <v>4954</v>
      </c>
    </row>
    <row r="10" spans="1:15" ht="15" customHeight="1" x14ac:dyDescent="0.35">
      <c r="A10" s="2" t="s">
        <v>23</v>
      </c>
      <c r="B10" s="2" t="s">
        <v>24</v>
      </c>
      <c r="C10" s="3">
        <v>1</v>
      </c>
      <c r="D10" s="2" t="s">
        <v>26</v>
      </c>
      <c r="E10" s="2" t="s">
        <v>4363</v>
      </c>
      <c r="F10" s="2" t="s">
        <v>18415</v>
      </c>
      <c r="G10" s="2" t="s">
        <v>18416</v>
      </c>
      <c r="H10" s="2" t="s">
        <v>18417</v>
      </c>
      <c r="I10" s="2" t="s">
        <v>4950</v>
      </c>
      <c r="J10" s="2" t="s">
        <v>18418</v>
      </c>
      <c r="K10" s="2" t="s">
        <v>18419</v>
      </c>
      <c r="L10" s="2" t="s">
        <v>18420</v>
      </c>
      <c r="M10" s="2" t="s">
        <v>18421</v>
      </c>
      <c r="N10" s="4" t="s">
        <v>18422</v>
      </c>
      <c r="O10" s="25" t="s">
        <v>18423</v>
      </c>
    </row>
    <row r="11" spans="1:15" ht="15" customHeight="1" x14ac:dyDescent="0.35">
      <c r="A11" s="2" t="s">
        <v>23</v>
      </c>
      <c r="B11" s="2" t="s">
        <v>24</v>
      </c>
      <c r="C11" s="3">
        <v>1</v>
      </c>
      <c r="D11" s="2" t="s">
        <v>26</v>
      </c>
      <c r="E11" s="2" t="s">
        <v>4363</v>
      </c>
      <c r="F11" s="2">
        <v>17822509</v>
      </c>
      <c r="G11" s="2" t="s">
        <v>4983</v>
      </c>
      <c r="H11" s="2" t="s">
        <v>4984</v>
      </c>
      <c r="I11" s="2" t="s">
        <v>1287</v>
      </c>
      <c r="J11" s="2"/>
      <c r="K11" s="2" t="s">
        <v>4849</v>
      </c>
      <c r="L11" s="2" t="s">
        <v>4985</v>
      </c>
      <c r="M11" s="2" t="s">
        <v>4518</v>
      </c>
      <c r="N11" s="4" t="s">
        <v>4986</v>
      </c>
      <c r="O11" s="4" t="s">
        <v>4987</v>
      </c>
    </row>
    <row r="12" spans="1:15" ht="15" customHeight="1" x14ac:dyDescent="0.35">
      <c r="A12" s="2" t="s">
        <v>23</v>
      </c>
      <c r="B12" s="2" t="s">
        <v>24</v>
      </c>
      <c r="C12" s="3">
        <v>1</v>
      </c>
      <c r="D12" s="2" t="s">
        <v>26</v>
      </c>
      <c r="E12" s="2" t="s">
        <v>4363</v>
      </c>
      <c r="F12" s="2">
        <v>15347358</v>
      </c>
      <c r="G12" s="2" t="s">
        <v>5002</v>
      </c>
      <c r="H12" s="2" t="s">
        <v>5030</v>
      </c>
      <c r="I12" s="2" t="s">
        <v>2828</v>
      </c>
      <c r="J12" s="2"/>
      <c r="K12" s="2" t="s">
        <v>4373</v>
      </c>
      <c r="L12" s="2" t="s">
        <v>5031</v>
      </c>
      <c r="M12" s="2" t="s">
        <v>5032</v>
      </c>
      <c r="N12" s="4" t="s">
        <v>5033</v>
      </c>
      <c r="O12" s="4" t="s">
        <v>5034</v>
      </c>
    </row>
    <row r="13" spans="1:15" ht="15" customHeight="1" x14ac:dyDescent="0.35">
      <c r="A13" s="2" t="s">
        <v>23</v>
      </c>
      <c r="B13" s="2" t="s">
        <v>24</v>
      </c>
      <c r="C13" s="3">
        <v>1</v>
      </c>
      <c r="D13" s="2" t="s">
        <v>26</v>
      </c>
      <c r="E13" s="2" t="s">
        <v>4363</v>
      </c>
      <c r="F13" s="2">
        <v>38942155</v>
      </c>
      <c r="G13" s="2" t="s">
        <v>4434</v>
      </c>
      <c r="H13" s="2" t="s">
        <v>4435</v>
      </c>
      <c r="I13" s="20" t="s">
        <v>1473</v>
      </c>
      <c r="J13" s="2" t="s">
        <v>3845</v>
      </c>
      <c r="K13" s="2" t="s">
        <v>4436</v>
      </c>
      <c r="L13" s="2" t="s">
        <v>4437</v>
      </c>
      <c r="M13" s="2" t="s">
        <v>4416</v>
      </c>
      <c r="N13" s="4" t="s">
        <v>4438</v>
      </c>
      <c r="O13" s="4" t="s">
        <v>4439</v>
      </c>
    </row>
    <row r="14" spans="1:15" ht="15" customHeight="1" x14ac:dyDescent="0.35">
      <c r="A14" s="2" t="s">
        <v>23</v>
      </c>
      <c r="B14" s="2" t="s">
        <v>24</v>
      </c>
      <c r="C14" s="3">
        <v>1</v>
      </c>
      <c r="D14" s="2" t="s">
        <v>26</v>
      </c>
      <c r="E14" s="2" t="s">
        <v>4363</v>
      </c>
      <c r="F14" s="2">
        <v>34785024</v>
      </c>
      <c r="G14" s="2" t="s">
        <v>4575</v>
      </c>
      <c r="H14" s="2" t="s">
        <v>4576</v>
      </c>
      <c r="I14" s="20" t="s">
        <v>2387</v>
      </c>
      <c r="J14" s="2" t="s">
        <v>4577</v>
      </c>
      <c r="K14" s="2" t="s">
        <v>4436</v>
      </c>
      <c r="L14" s="2" t="s">
        <v>4578</v>
      </c>
      <c r="M14" s="2" t="s">
        <v>4367</v>
      </c>
      <c r="N14" s="4" t="s">
        <v>4579</v>
      </c>
      <c r="O14" s="4" t="s">
        <v>4580</v>
      </c>
    </row>
    <row r="15" spans="1:15" ht="15" customHeight="1" x14ac:dyDescent="0.35">
      <c r="A15" s="2" t="s">
        <v>23</v>
      </c>
      <c r="B15" s="2" t="s">
        <v>24</v>
      </c>
      <c r="C15" s="3">
        <v>1</v>
      </c>
      <c r="D15" s="2" t="s">
        <v>26</v>
      </c>
      <c r="E15" s="2" t="s">
        <v>4363</v>
      </c>
      <c r="F15" s="2">
        <v>37477146</v>
      </c>
      <c r="G15" s="2" t="s">
        <v>4440</v>
      </c>
      <c r="H15" s="2" t="s">
        <v>4441</v>
      </c>
      <c r="I15" s="2" t="s">
        <v>1532</v>
      </c>
      <c r="J15" s="2" t="s">
        <v>4442</v>
      </c>
      <c r="K15" s="2" t="s">
        <v>4443</v>
      </c>
      <c r="L15" s="2" t="s">
        <v>4444</v>
      </c>
      <c r="M15" s="2" t="s">
        <v>4367</v>
      </c>
      <c r="N15" s="4" t="s">
        <v>4445</v>
      </c>
      <c r="O15" s="4" t="s">
        <v>4446</v>
      </c>
    </row>
    <row r="16" spans="1:15" ht="15" customHeight="1" x14ac:dyDescent="0.35">
      <c r="A16" s="2" t="s">
        <v>23</v>
      </c>
      <c r="B16" s="2" t="s">
        <v>24</v>
      </c>
      <c r="C16" s="3">
        <v>1</v>
      </c>
      <c r="D16" s="2" t="s">
        <v>26</v>
      </c>
      <c r="E16" s="2" t="s">
        <v>4363</v>
      </c>
      <c r="F16" s="2">
        <v>35568077</v>
      </c>
      <c r="G16" s="2" t="s">
        <v>4489</v>
      </c>
      <c r="H16" s="2" t="s">
        <v>4490</v>
      </c>
      <c r="I16" s="2" t="s">
        <v>2599</v>
      </c>
      <c r="J16" s="2" t="s">
        <v>4491</v>
      </c>
      <c r="K16" s="2" t="s">
        <v>4380</v>
      </c>
      <c r="L16" s="2" t="s">
        <v>4492</v>
      </c>
      <c r="M16" s="2" t="s">
        <v>4493</v>
      </c>
      <c r="N16" s="4" t="s">
        <v>4494</v>
      </c>
      <c r="O16" s="4" t="s">
        <v>4495</v>
      </c>
    </row>
    <row r="17" spans="1:15" ht="15" customHeight="1" x14ac:dyDescent="0.35">
      <c r="A17" s="2" t="s">
        <v>23</v>
      </c>
      <c r="B17" s="2" t="s">
        <v>24</v>
      </c>
      <c r="C17" s="3">
        <v>1</v>
      </c>
      <c r="D17" s="2" t="s">
        <v>26</v>
      </c>
      <c r="E17" s="2" t="s">
        <v>4363</v>
      </c>
      <c r="F17" s="2">
        <v>33811771</v>
      </c>
      <c r="G17" s="2" t="s">
        <v>4533</v>
      </c>
      <c r="H17" s="2" t="s">
        <v>4534</v>
      </c>
      <c r="I17" s="2" t="s">
        <v>2387</v>
      </c>
      <c r="J17" s="2" t="s">
        <v>3219</v>
      </c>
      <c r="K17" s="2" t="s">
        <v>4373</v>
      </c>
      <c r="L17" s="2" t="s">
        <v>4535</v>
      </c>
      <c r="M17" s="2" t="s">
        <v>4536</v>
      </c>
      <c r="N17" s="4" t="s">
        <v>4537</v>
      </c>
      <c r="O17" s="4" t="s">
        <v>4538</v>
      </c>
    </row>
    <row r="18" spans="1:15" ht="15" customHeight="1" x14ac:dyDescent="0.35">
      <c r="A18" s="2" t="s">
        <v>23</v>
      </c>
      <c r="B18" s="2" t="s">
        <v>24</v>
      </c>
      <c r="C18" s="3">
        <v>1</v>
      </c>
      <c r="D18" s="2" t="s">
        <v>26</v>
      </c>
      <c r="E18" s="2" t="s">
        <v>4363</v>
      </c>
      <c r="F18" s="2">
        <v>32583502</v>
      </c>
      <c r="G18" s="2" t="s">
        <v>4594</v>
      </c>
      <c r="H18" s="2" t="s">
        <v>4595</v>
      </c>
      <c r="I18" s="2" t="s">
        <v>1270</v>
      </c>
      <c r="J18" s="2" t="s">
        <v>4596</v>
      </c>
      <c r="K18" s="2" t="s">
        <v>4366</v>
      </c>
      <c r="L18" s="2" t="s">
        <v>4597</v>
      </c>
      <c r="M18" s="2" t="s">
        <v>4424</v>
      </c>
      <c r="N18" s="4" t="s">
        <v>4598</v>
      </c>
      <c r="O18" s="4" t="s">
        <v>4599</v>
      </c>
    </row>
    <row r="19" spans="1:15" ht="15" customHeight="1" x14ac:dyDescent="0.35">
      <c r="A19" s="2" t="s">
        <v>23</v>
      </c>
      <c r="B19" s="2" t="s">
        <v>24</v>
      </c>
      <c r="C19" s="3">
        <v>1</v>
      </c>
      <c r="D19" s="2" t="s">
        <v>26</v>
      </c>
      <c r="E19" s="2" t="s">
        <v>4363</v>
      </c>
      <c r="F19" s="2">
        <v>31127965</v>
      </c>
      <c r="G19" s="2" t="s">
        <v>4645</v>
      </c>
      <c r="H19" s="2" t="s">
        <v>4646</v>
      </c>
      <c r="I19" s="2" t="s">
        <v>3024</v>
      </c>
      <c r="J19" s="2" t="s">
        <v>3652</v>
      </c>
      <c r="K19" s="2" t="s">
        <v>4443</v>
      </c>
      <c r="L19" s="2" t="s">
        <v>4647</v>
      </c>
      <c r="M19" s="2" t="s">
        <v>4416</v>
      </c>
      <c r="N19" s="4" t="s">
        <v>4648</v>
      </c>
      <c r="O19" s="4" t="s">
        <v>4649</v>
      </c>
    </row>
    <row r="20" spans="1:15" ht="15" customHeight="1" x14ac:dyDescent="0.35">
      <c r="A20" s="2" t="s">
        <v>23</v>
      </c>
      <c r="B20" s="2" t="s">
        <v>24</v>
      </c>
      <c r="C20" s="3">
        <v>1</v>
      </c>
      <c r="D20" s="2" t="s">
        <v>26</v>
      </c>
      <c r="E20" s="2" t="s">
        <v>4363</v>
      </c>
      <c r="F20" s="2">
        <v>30693473</v>
      </c>
      <c r="G20" s="2" t="s">
        <v>4650</v>
      </c>
      <c r="H20" s="2" t="s">
        <v>4651</v>
      </c>
      <c r="I20" s="2" t="s">
        <v>3024</v>
      </c>
      <c r="J20" s="2" t="s">
        <v>4652</v>
      </c>
      <c r="K20" s="2" t="s">
        <v>4366</v>
      </c>
      <c r="L20" s="2" t="s">
        <v>4653</v>
      </c>
      <c r="M20" s="2" t="s">
        <v>4416</v>
      </c>
      <c r="N20" s="4" t="s">
        <v>4654</v>
      </c>
      <c r="O20" s="4" t="s">
        <v>4655</v>
      </c>
    </row>
    <row r="21" spans="1:15" ht="15" customHeight="1" x14ac:dyDescent="0.35">
      <c r="A21" s="2" t="s">
        <v>23</v>
      </c>
      <c r="B21" s="2" t="s">
        <v>24</v>
      </c>
      <c r="C21" s="3">
        <v>1</v>
      </c>
      <c r="D21" s="2" t="s">
        <v>26</v>
      </c>
      <c r="E21" s="2" t="s">
        <v>4363</v>
      </c>
      <c r="F21" s="2">
        <v>27114267</v>
      </c>
      <c r="G21" s="2" t="s">
        <v>4774</v>
      </c>
      <c r="H21" s="2" t="s">
        <v>4775</v>
      </c>
      <c r="I21" s="2" t="s">
        <v>763</v>
      </c>
      <c r="J21" s="2" t="s">
        <v>4776</v>
      </c>
      <c r="K21" s="2" t="s">
        <v>4366</v>
      </c>
      <c r="L21" s="2" t="s">
        <v>4777</v>
      </c>
      <c r="M21" s="2" t="s">
        <v>4404</v>
      </c>
      <c r="N21" s="4" t="s">
        <v>4778</v>
      </c>
      <c r="O21" s="4" t="s">
        <v>4779</v>
      </c>
    </row>
    <row r="22" spans="1:15" ht="15" customHeight="1" x14ac:dyDescent="0.35">
      <c r="A22" s="2" t="s">
        <v>23</v>
      </c>
      <c r="B22" s="2" t="s">
        <v>24</v>
      </c>
      <c r="C22" s="3">
        <v>1</v>
      </c>
      <c r="D22" s="2" t="s">
        <v>26</v>
      </c>
      <c r="E22" s="2" t="s">
        <v>4363</v>
      </c>
      <c r="F22" s="2">
        <v>21950501</v>
      </c>
      <c r="G22" s="2" t="s">
        <v>4496</v>
      </c>
      <c r="H22" s="2" t="s">
        <v>4909</v>
      </c>
      <c r="I22" s="2" t="s">
        <v>2546</v>
      </c>
      <c r="J22" s="2"/>
      <c r="K22" s="2" t="s">
        <v>4366</v>
      </c>
      <c r="L22" s="2" t="s">
        <v>4910</v>
      </c>
      <c r="M22" s="2" t="s">
        <v>4665</v>
      </c>
      <c r="N22" s="4" t="s">
        <v>4911</v>
      </c>
      <c r="O22" s="4" t="s">
        <v>4912</v>
      </c>
    </row>
    <row r="23" spans="1:15" ht="15" customHeight="1" x14ac:dyDescent="0.35">
      <c r="A23" s="2" t="s">
        <v>23</v>
      </c>
      <c r="B23" s="2" t="s">
        <v>24</v>
      </c>
      <c r="C23" s="3">
        <v>1</v>
      </c>
      <c r="D23" s="2" t="s">
        <v>26</v>
      </c>
      <c r="E23" s="2" t="s">
        <v>4363</v>
      </c>
      <c r="F23" s="2">
        <v>16181477</v>
      </c>
      <c r="G23" s="2" t="s">
        <v>5024</v>
      </c>
      <c r="H23" s="2" t="s">
        <v>5025</v>
      </c>
      <c r="I23" s="2" t="s">
        <v>5026</v>
      </c>
      <c r="J23" s="2"/>
      <c r="K23" s="2" t="s">
        <v>4366</v>
      </c>
      <c r="L23" s="2" t="s">
        <v>5027</v>
      </c>
      <c r="M23" s="2" t="s">
        <v>4624</v>
      </c>
      <c r="N23" s="4" t="s">
        <v>5028</v>
      </c>
      <c r="O23" s="4" t="s">
        <v>5029</v>
      </c>
    </row>
    <row r="24" spans="1:15" ht="15" customHeight="1" x14ac:dyDescent="0.35">
      <c r="A24" s="2" t="s">
        <v>23</v>
      </c>
      <c r="B24" s="2" t="s">
        <v>24</v>
      </c>
      <c r="C24" s="3">
        <v>1</v>
      </c>
      <c r="D24" s="2" t="s">
        <v>26</v>
      </c>
      <c r="E24" s="2" t="s">
        <v>4363</v>
      </c>
      <c r="F24" s="2">
        <v>32407546</v>
      </c>
      <c r="G24" s="2" t="s">
        <v>4581</v>
      </c>
      <c r="H24" s="2" t="s">
        <v>4582</v>
      </c>
      <c r="I24" s="2" t="s">
        <v>1274</v>
      </c>
      <c r="J24" s="2" t="s">
        <v>4583</v>
      </c>
      <c r="K24" s="2" t="s">
        <v>4366</v>
      </c>
      <c r="L24" s="2" t="s">
        <v>4584</v>
      </c>
      <c r="M24" s="2" t="s">
        <v>4404</v>
      </c>
      <c r="N24" s="4" t="s">
        <v>4585</v>
      </c>
      <c r="O24" s="4" t="s">
        <v>4586</v>
      </c>
    </row>
    <row r="25" spans="1:15" ht="15" customHeight="1" x14ac:dyDescent="0.35">
      <c r="A25" s="2" t="s">
        <v>23</v>
      </c>
      <c r="B25" s="2" t="s">
        <v>24</v>
      </c>
      <c r="C25" s="3">
        <v>1</v>
      </c>
      <c r="D25" s="2" t="s">
        <v>26</v>
      </c>
      <c r="E25" s="2" t="s">
        <v>4363</v>
      </c>
      <c r="F25" s="2">
        <v>7999602</v>
      </c>
      <c r="G25" s="2" t="s">
        <v>5084</v>
      </c>
      <c r="H25" s="2" t="s">
        <v>5085</v>
      </c>
      <c r="I25" s="2" t="s">
        <v>5086</v>
      </c>
      <c r="J25" s="2"/>
      <c r="K25" s="2" t="s">
        <v>4366</v>
      </c>
      <c r="L25" s="2" t="s">
        <v>5087</v>
      </c>
      <c r="M25" s="2" t="s">
        <v>4604</v>
      </c>
      <c r="N25" s="4" t="s">
        <v>5088</v>
      </c>
      <c r="O25" s="4" t="s">
        <v>5089</v>
      </c>
    </row>
    <row r="26" spans="1:15" ht="15" customHeight="1" x14ac:dyDescent="0.35">
      <c r="A26" s="2" t="s">
        <v>23</v>
      </c>
      <c r="B26" s="2" t="s">
        <v>24</v>
      </c>
      <c r="C26" s="3">
        <v>1</v>
      </c>
      <c r="D26" s="2" t="s">
        <v>26</v>
      </c>
      <c r="E26" s="2" t="s">
        <v>4363</v>
      </c>
      <c r="F26" s="2">
        <v>8274964</v>
      </c>
      <c r="G26" s="2" t="s">
        <v>5090</v>
      </c>
      <c r="H26" s="2" t="s">
        <v>5102</v>
      </c>
      <c r="I26" s="2" t="s">
        <v>5103</v>
      </c>
      <c r="J26" s="2"/>
      <c r="K26" s="2" t="s">
        <v>5104</v>
      </c>
      <c r="L26" s="2" t="s">
        <v>5105</v>
      </c>
      <c r="M26" s="2" t="s">
        <v>4367</v>
      </c>
      <c r="N26" s="4" t="s">
        <v>5106</v>
      </c>
      <c r="O26" s="4" t="s">
        <v>5107</v>
      </c>
    </row>
    <row r="27" spans="1:15" ht="15" customHeight="1" x14ac:dyDescent="0.35">
      <c r="A27" s="2" t="s">
        <v>23</v>
      </c>
      <c r="B27" s="2" t="s">
        <v>24</v>
      </c>
      <c r="C27" s="3">
        <v>1</v>
      </c>
      <c r="D27" s="2" t="s">
        <v>26</v>
      </c>
      <c r="E27" s="2" t="s">
        <v>4363</v>
      </c>
      <c r="F27" s="2">
        <v>37742779</v>
      </c>
      <c r="G27" s="2" t="s">
        <v>4484</v>
      </c>
      <c r="H27" s="2" t="s">
        <v>4485</v>
      </c>
      <c r="I27" s="20" t="s">
        <v>1463</v>
      </c>
      <c r="J27" s="2" t="s">
        <v>3851</v>
      </c>
      <c r="K27" s="2" t="s">
        <v>4436</v>
      </c>
      <c r="L27" s="2" t="s">
        <v>4486</v>
      </c>
      <c r="M27" s="2" t="s">
        <v>4367</v>
      </c>
      <c r="N27" s="4" t="s">
        <v>4487</v>
      </c>
      <c r="O27" s="4" t="s">
        <v>4488</v>
      </c>
    </row>
    <row r="28" spans="1:15" ht="15" customHeight="1" x14ac:dyDescent="0.35">
      <c r="A28" s="2" t="s">
        <v>23</v>
      </c>
      <c r="B28" s="2" t="s">
        <v>24</v>
      </c>
      <c r="C28" s="3">
        <v>1</v>
      </c>
      <c r="D28" s="2" t="s">
        <v>26</v>
      </c>
      <c r="E28" s="2" t="s">
        <v>4363</v>
      </c>
      <c r="F28" s="2">
        <v>35948238</v>
      </c>
      <c r="G28" s="2" t="s">
        <v>4514</v>
      </c>
      <c r="H28" s="2" t="s">
        <v>4515</v>
      </c>
      <c r="I28" s="20" t="s">
        <v>2699</v>
      </c>
      <c r="J28" s="2" t="s">
        <v>4516</v>
      </c>
      <c r="K28" s="2" t="s">
        <v>4436</v>
      </c>
      <c r="L28" s="2" t="s">
        <v>4517</v>
      </c>
      <c r="M28" s="2" t="s">
        <v>4518</v>
      </c>
      <c r="N28" s="4" t="s">
        <v>4519</v>
      </c>
      <c r="O28" s="4" t="s">
        <v>4520</v>
      </c>
    </row>
    <row r="29" spans="1:15" ht="15" customHeight="1" x14ac:dyDescent="0.35">
      <c r="A29" s="2" t="s">
        <v>23</v>
      </c>
      <c r="B29" s="2" t="s">
        <v>24</v>
      </c>
      <c r="C29" s="3">
        <v>1</v>
      </c>
      <c r="D29" s="2" t="s">
        <v>26</v>
      </c>
      <c r="E29" s="2" t="s">
        <v>4363</v>
      </c>
      <c r="F29" s="2">
        <v>35907575</v>
      </c>
      <c r="G29" s="2" t="s">
        <v>4521</v>
      </c>
      <c r="H29" s="2" t="s">
        <v>4522</v>
      </c>
      <c r="I29" s="20" t="s">
        <v>2699</v>
      </c>
      <c r="J29" s="2" t="s">
        <v>4523</v>
      </c>
      <c r="K29" s="2" t="s">
        <v>4436</v>
      </c>
      <c r="L29" s="2" t="s">
        <v>4524</v>
      </c>
      <c r="M29" s="2" t="s">
        <v>4367</v>
      </c>
      <c r="N29" s="4" t="s">
        <v>4525</v>
      </c>
      <c r="O29" s="4" t="s">
        <v>4526</v>
      </c>
    </row>
    <row r="30" spans="1:15" ht="15" customHeight="1" x14ac:dyDescent="0.35">
      <c r="A30" s="2" t="s">
        <v>23</v>
      </c>
      <c r="B30" s="2" t="s">
        <v>24</v>
      </c>
      <c r="C30" s="3">
        <v>1</v>
      </c>
      <c r="D30" s="2" t="s">
        <v>26</v>
      </c>
      <c r="E30" s="2" t="s">
        <v>4363</v>
      </c>
      <c r="F30" s="2">
        <v>34920823</v>
      </c>
      <c r="G30" s="2" t="s">
        <v>4569</v>
      </c>
      <c r="H30" s="2" t="s">
        <v>4570</v>
      </c>
      <c r="I30" s="20" t="s">
        <v>4066</v>
      </c>
      <c r="J30" s="2" t="s">
        <v>4571</v>
      </c>
      <c r="K30" s="2" t="s">
        <v>4436</v>
      </c>
      <c r="L30" s="2" t="s">
        <v>4572</v>
      </c>
      <c r="M30" s="2" t="s">
        <v>4416</v>
      </c>
      <c r="N30" s="4" t="s">
        <v>4573</v>
      </c>
      <c r="O30" s="4" t="s">
        <v>4574</v>
      </c>
    </row>
    <row r="31" spans="1:15" ht="15" customHeight="1" x14ac:dyDescent="0.35">
      <c r="A31" s="2" t="s">
        <v>23</v>
      </c>
      <c r="B31" s="2" t="s">
        <v>24</v>
      </c>
      <c r="C31" s="3">
        <v>1</v>
      </c>
      <c r="D31" s="2" t="s">
        <v>26</v>
      </c>
      <c r="E31" s="2" t="s">
        <v>4363</v>
      </c>
      <c r="F31" s="2">
        <v>27714753</v>
      </c>
      <c r="G31" s="2" t="s">
        <v>4761</v>
      </c>
      <c r="H31" s="2" t="s">
        <v>4762</v>
      </c>
      <c r="I31" s="2" t="s">
        <v>867</v>
      </c>
      <c r="J31" s="2" t="s">
        <v>4763</v>
      </c>
      <c r="K31" s="2" t="s">
        <v>4366</v>
      </c>
      <c r="L31" s="2" t="s">
        <v>4764</v>
      </c>
      <c r="M31" s="2" t="s">
        <v>4404</v>
      </c>
      <c r="N31" s="4" t="s">
        <v>4765</v>
      </c>
      <c r="O31" s="4" t="s">
        <v>4766</v>
      </c>
    </row>
    <row r="32" spans="1:15" ht="15" customHeight="1" x14ac:dyDescent="0.35">
      <c r="A32" s="2" t="s">
        <v>23</v>
      </c>
      <c r="B32" s="2" t="s">
        <v>24</v>
      </c>
      <c r="C32" s="3">
        <v>1</v>
      </c>
      <c r="D32" s="2" t="s">
        <v>26</v>
      </c>
      <c r="E32" s="2" t="s">
        <v>4363</v>
      </c>
      <c r="F32" s="2">
        <v>26085938</v>
      </c>
      <c r="G32" s="2" t="s">
        <v>4818</v>
      </c>
      <c r="H32" s="2" t="s">
        <v>4819</v>
      </c>
      <c r="I32" s="2" t="s">
        <v>2373</v>
      </c>
      <c r="J32" s="2" t="s">
        <v>4820</v>
      </c>
      <c r="K32" s="2" t="s">
        <v>4821</v>
      </c>
      <c r="L32" s="2" t="s">
        <v>4822</v>
      </c>
      <c r="M32" s="2" t="s">
        <v>4711</v>
      </c>
      <c r="N32" s="4" t="s">
        <v>4823</v>
      </c>
      <c r="O32" s="4" t="s">
        <v>4824</v>
      </c>
    </row>
    <row r="33" spans="1:15" ht="15" customHeight="1" x14ac:dyDescent="0.35">
      <c r="A33" s="2" t="s">
        <v>23</v>
      </c>
      <c r="B33" s="2" t="s">
        <v>24</v>
      </c>
      <c r="C33" s="3">
        <v>1</v>
      </c>
      <c r="D33" s="2" t="s">
        <v>26</v>
      </c>
      <c r="E33" s="2" t="s">
        <v>4363</v>
      </c>
      <c r="F33" s="2">
        <v>24585617</v>
      </c>
      <c r="G33" s="2" t="s">
        <v>4825</v>
      </c>
      <c r="H33" s="2" t="s">
        <v>4826</v>
      </c>
      <c r="I33" s="2" t="s">
        <v>2373</v>
      </c>
      <c r="J33" s="2" t="s">
        <v>4827</v>
      </c>
      <c r="K33" s="2" t="s">
        <v>4828</v>
      </c>
      <c r="L33" s="2" t="s">
        <v>4829</v>
      </c>
      <c r="M33" s="2" t="s">
        <v>4830</v>
      </c>
      <c r="N33" s="4" t="s">
        <v>4831</v>
      </c>
      <c r="O33" s="4" t="s">
        <v>4832</v>
      </c>
    </row>
    <row r="34" spans="1:15" ht="15" customHeight="1" x14ac:dyDescent="0.35">
      <c r="A34" s="2" t="s">
        <v>23</v>
      </c>
      <c r="B34" s="2" t="s">
        <v>24</v>
      </c>
      <c r="C34" s="3">
        <v>1</v>
      </c>
      <c r="D34" s="2" t="s">
        <v>26</v>
      </c>
      <c r="E34" s="2" t="s">
        <v>4363</v>
      </c>
      <c r="F34" s="2">
        <v>16700805</v>
      </c>
      <c r="G34" s="2" t="s">
        <v>5002</v>
      </c>
      <c r="H34" s="2" t="s">
        <v>5003</v>
      </c>
      <c r="I34" s="2" t="s">
        <v>1691</v>
      </c>
      <c r="J34" s="2"/>
      <c r="K34" s="2" t="s">
        <v>4849</v>
      </c>
      <c r="L34" s="2" t="s">
        <v>5004</v>
      </c>
      <c r="M34" s="2" t="s">
        <v>5005</v>
      </c>
      <c r="N34" s="4" t="s">
        <v>5006</v>
      </c>
      <c r="O34" s="4" t="s">
        <v>5007</v>
      </c>
    </row>
    <row r="35" spans="1:15" ht="15" customHeight="1" x14ac:dyDescent="0.35">
      <c r="A35" s="2" t="s">
        <v>23</v>
      </c>
      <c r="B35" s="2" t="s">
        <v>24</v>
      </c>
      <c r="C35" s="3">
        <v>1</v>
      </c>
      <c r="D35" s="2" t="s">
        <v>26</v>
      </c>
      <c r="E35" s="2" t="s">
        <v>4363</v>
      </c>
      <c r="F35" s="2" t="s">
        <v>18424</v>
      </c>
      <c r="G35" s="2" t="s">
        <v>18425</v>
      </c>
      <c r="H35" s="2" t="s">
        <v>18426</v>
      </c>
      <c r="I35" s="2" t="s">
        <v>5633</v>
      </c>
      <c r="J35" s="2"/>
      <c r="K35" s="2" t="s">
        <v>18427</v>
      </c>
      <c r="L35" s="2" t="s">
        <v>18428</v>
      </c>
      <c r="M35" s="2" t="s">
        <v>18429</v>
      </c>
      <c r="N35" s="4" t="s">
        <v>18430</v>
      </c>
      <c r="O35" s="25" t="s">
        <v>18431</v>
      </c>
    </row>
    <row r="36" spans="1:15" ht="15" customHeight="1" x14ac:dyDescent="0.35">
      <c r="A36" s="2" t="s">
        <v>23</v>
      </c>
      <c r="B36" s="2" t="s">
        <v>24</v>
      </c>
      <c r="C36" s="3">
        <v>1</v>
      </c>
      <c r="D36" s="2" t="s">
        <v>26</v>
      </c>
      <c r="E36" s="2" t="s">
        <v>4475</v>
      </c>
      <c r="F36" s="2">
        <v>8504048</v>
      </c>
      <c r="G36" s="2" t="s">
        <v>5108</v>
      </c>
      <c r="H36" s="2" t="s">
        <v>5109</v>
      </c>
      <c r="I36" s="2" t="s">
        <v>5110</v>
      </c>
      <c r="J36" s="2"/>
      <c r="K36" s="2" t="s">
        <v>4366</v>
      </c>
      <c r="L36" s="2" t="s">
        <v>5111</v>
      </c>
      <c r="M36" s="2" t="s">
        <v>4493</v>
      </c>
      <c r="N36" s="4" t="s">
        <v>5112</v>
      </c>
      <c r="O36" s="4" t="s">
        <v>5113</v>
      </c>
    </row>
    <row r="37" spans="1:15" ht="15" customHeight="1" x14ac:dyDescent="0.35">
      <c r="A37" s="2" t="s">
        <v>23</v>
      </c>
      <c r="B37" s="2" t="s">
        <v>24</v>
      </c>
      <c r="C37" s="3">
        <v>1</v>
      </c>
      <c r="D37" s="2" t="s">
        <v>26</v>
      </c>
      <c r="E37" s="2" t="s">
        <v>4363</v>
      </c>
      <c r="F37" s="2">
        <v>34841525</v>
      </c>
      <c r="G37" s="2" t="s">
        <v>4508</v>
      </c>
      <c r="H37" s="2" t="s">
        <v>4509</v>
      </c>
      <c r="I37" s="2" t="s">
        <v>1701</v>
      </c>
      <c r="J37" s="2" t="s">
        <v>4510</v>
      </c>
      <c r="K37" s="2" t="s">
        <v>4366</v>
      </c>
      <c r="L37" s="2" t="s">
        <v>4511</v>
      </c>
      <c r="M37" s="2" t="s">
        <v>4367</v>
      </c>
      <c r="N37" s="4" t="s">
        <v>4512</v>
      </c>
      <c r="O37" s="4" t="s">
        <v>4513</v>
      </c>
    </row>
    <row r="38" spans="1:15" ht="15" customHeight="1" x14ac:dyDescent="0.35">
      <c r="A38" s="2" t="s">
        <v>23</v>
      </c>
      <c r="B38" s="2" t="s">
        <v>24</v>
      </c>
      <c r="C38" s="3">
        <v>1</v>
      </c>
      <c r="D38" s="2" t="s">
        <v>26</v>
      </c>
      <c r="E38" s="2" t="s">
        <v>4363</v>
      </c>
      <c r="F38" s="2">
        <v>33368434</v>
      </c>
      <c r="G38" s="2" t="s">
        <v>4550</v>
      </c>
      <c r="H38" s="2" t="s">
        <v>4551</v>
      </c>
      <c r="I38" s="2" t="s">
        <v>1576</v>
      </c>
      <c r="J38" s="2" t="s">
        <v>4552</v>
      </c>
      <c r="K38" s="2" t="s">
        <v>4373</v>
      </c>
      <c r="L38" s="2" t="s">
        <v>4553</v>
      </c>
      <c r="M38" s="2" t="s">
        <v>4404</v>
      </c>
      <c r="N38" s="4" t="s">
        <v>4554</v>
      </c>
      <c r="O38" s="4" t="s">
        <v>4555</v>
      </c>
    </row>
    <row r="39" spans="1:15" ht="15" customHeight="1" x14ac:dyDescent="0.35">
      <c r="A39" s="2" t="s">
        <v>23</v>
      </c>
      <c r="B39" s="2" t="s">
        <v>24</v>
      </c>
      <c r="C39" s="3">
        <v>1</v>
      </c>
      <c r="D39" s="2" t="s">
        <v>26</v>
      </c>
      <c r="E39" s="2" t="s">
        <v>4363</v>
      </c>
      <c r="F39" s="2">
        <v>29218764</v>
      </c>
      <c r="G39" s="2" t="s">
        <v>4714</v>
      </c>
      <c r="H39" s="2" t="s">
        <v>4715</v>
      </c>
      <c r="I39" s="2" t="s">
        <v>2060</v>
      </c>
      <c r="J39" s="2" t="s">
        <v>4716</v>
      </c>
      <c r="K39" s="2" t="s">
        <v>4373</v>
      </c>
      <c r="L39" s="2" t="s">
        <v>4717</v>
      </c>
      <c r="M39" s="2" t="s">
        <v>4404</v>
      </c>
      <c r="N39" s="4" t="s">
        <v>4718</v>
      </c>
      <c r="O39" s="4" t="s">
        <v>4719</v>
      </c>
    </row>
    <row r="40" spans="1:15" ht="15" customHeight="1" x14ac:dyDescent="0.35">
      <c r="A40" s="2" t="s">
        <v>23</v>
      </c>
      <c r="B40" s="2" t="s">
        <v>24</v>
      </c>
      <c r="C40" s="3">
        <v>1</v>
      </c>
      <c r="D40" s="2" t="s">
        <v>26</v>
      </c>
      <c r="E40" s="2" t="s">
        <v>4363</v>
      </c>
      <c r="F40" s="2">
        <v>24320699</v>
      </c>
      <c r="G40" s="2" t="s">
        <v>4846</v>
      </c>
      <c r="H40" s="2" t="s">
        <v>4847</v>
      </c>
      <c r="I40" s="2" t="s">
        <v>773</v>
      </c>
      <c r="J40" s="2" t="s">
        <v>4848</v>
      </c>
      <c r="K40" s="2" t="s">
        <v>4849</v>
      </c>
      <c r="L40" s="2" t="s">
        <v>4850</v>
      </c>
      <c r="M40" s="2" t="s">
        <v>4518</v>
      </c>
      <c r="N40" s="4" t="s">
        <v>4851</v>
      </c>
      <c r="O40" s="4" t="s">
        <v>4852</v>
      </c>
    </row>
    <row r="41" spans="1:15" ht="15" customHeight="1" x14ac:dyDescent="0.35">
      <c r="A41" s="2" t="s">
        <v>23</v>
      </c>
      <c r="B41" s="2" t="s">
        <v>24</v>
      </c>
      <c r="C41" s="3">
        <v>1</v>
      </c>
      <c r="D41" s="2" t="s">
        <v>26</v>
      </c>
      <c r="E41" s="2" t="s">
        <v>4363</v>
      </c>
      <c r="F41" s="2">
        <v>18289338</v>
      </c>
      <c r="G41" s="2" t="s">
        <v>4977</v>
      </c>
      <c r="H41" s="2" t="s">
        <v>4978</v>
      </c>
      <c r="I41" s="2" t="s">
        <v>4979</v>
      </c>
      <c r="J41" s="2"/>
      <c r="K41" s="2" t="s">
        <v>4849</v>
      </c>
      <c r="L41" s="2" t="s">
        <v>4980</v>
      </c>
      <c r="M41" s="2" t="s">
        <v>4830</v>
      </c>
      <c r="N41" s="4" t="s">
        <v>4981</v>
      </c>
      <c r="O41" s="4" t="s">
        <v>4982</v>
      </c>
    </row>
    <row r="42" spans="1:15" ht="15" customHeight="1" x14ac:dyDescent="0.35">
      <c r="A42" s="2" t="s">
        <v>23</v>
      </c>
      <c r="B42" s="2" t="s">
        <v>24</v>
      </c>
      <c r="C42" s="3">
        <v>1</v>
      </c>
      <c r="D42" s="2" t="s">
        <v>26</v>
      </c>
      <c r="E42" s="2" t="s">
        <v>4363</v>
      </c>
      <c r="F42" s="2">
        <v>16487137</v>
      </c>
      <c r="G42" s="2" t="s">
        <v>5008</v>
      </c>
      <c r="H42" s="2" t="s">
        <v>5009</v>
      </c>
      <c r="I42" s="2" t="s">
        <v>2591</v>
      </c>
      <c r="J42" s="2"/>
      <c r="K42" s="2" t="s">
        <v>4373</v>
      </c>
      <c r="L42" s="2" t="s">
        <v>5010</v>
      </c>
      <c r="M42" s="2" t="s">
        <v>4797</v>
      </c>
      <c r="N42" s="4" t="s">
        <v>5011</v>
      </c>
      <c r="O42" s="4" t="s">
        <v>5012</v>
      </c>
    </row>
    <row r="43" spans="1:15" ht="15" customHeight="1" x14ac:dyDescent="0.35">
      <c r="A43" s="2" t="s">
        <v>23</v>
      </c>
      <c r="B43" s="2" t="s">
        <v>24</v>
      </c>
      <c r="C43" s="3">
        <v>1</v>
      </c>
      <c r="D43" s="2" t="s">
        <v>26</v>
      </c>
      <c r="E43" s="2" t="s">
        <v>4363</v>
      </c>
      <c r="F43" s="2" t="s">
        <v>18432</v>
      </c>
      <c r="G43" s="2" t="s">
        <v>18433</v>
      </c>
      <c r="H43" s="2" t="s">
        <v>18434</v>
      </c>
      <c r="I43" s="2" t="s">
        <v>10677</v>
      </c>
      <c r="J43" s="2"/>
      <c r="K43" s="2" t="s">
        <v>18435</v>
      </c>
      <c r="L43" s="2" t="s">
        <v>18436</v>
      </c>
      <c r="M43" s="2" t="s">
        <v>18437</v>
      </c>
      <c r="N43" s="4" t="s">
        <v>18438</v>
      </c>
      <c r="O43" s="4"/>
    </row>
    <row r="44" spans="1:15" ht="15" customHeight="1" x14ac:dyDescent="0.35">
      <c r="A44" s="2" t="s">
        <v>23</v>
      </c>
      <c r="B44" s="2" t="s">
        <v>24</v>
      </c>
      <c r="C44" s="3">
        <v>1</v>
      </c>
      <c r="D44" s="2" t="s">
        <v>26</v>
      </c>
      <c r="E44" s="2" t="s">
        <v>4363</v>
      </c>
      <c r="F44" s="2">
        <v>8129420</v>
      </c>
      <c r="G44" s="2" t="s">
        <v>5090</v>
      </c>
      <c r="H44" s="2" t="s">
        <v>5091</v>
      </c>
      <c r="I44" s="2" t="s">
        <v>1441</v>
      </c>
      <c r="J44" s="2"/>
      <c r="K44" s="2" t="s">
        <v>5092</v>
      </c>
      <c r="L44" s="2" t="s">
        <v>5093</v>
      </c>
      <c r="M44" s="2" t="s">
        <v>4797</v>
      </c>
      <c r="N44" s="4" t="s">
        <v>5094</v>
      </c>
      <c r="O44" s="4" t="s">
        <v>5095</v>
      </c>
    </row>
    <row r="45" spans="1:15" ht="15" customHeight="1" x14ac:dyDescent="0.35">
      <c r="A45" s="2" t="s">
        <v>23</v>
      </c>
      <c r="B45" s="2" t="s">
        <v>24</v>
      </c>
      <c r="C45" s="3">
        <v>1</v>
      </c>
      <c r="D45" s="2" t="s">
        <v>26</v>
      </c>
      <c r="E45" s="2" t="s">
        <v>4475</v>
      </c>
      <c r="F45" s="2">
        <v>34272034</v>
      </c>
      <c r="G45" s="2" t="s">
        <v>4563</v>
      </c>
      <c r="H45" s="2" t="s">
        <v>4564</v>
      </c>
      <c r="I45" s="20" t="s">
        <v>2351</v>
      </c>
      <c r="J45" s="2" t="s">
        <v>4565</v>
      </c>
      <c r="K45" s="2" t="s">
        <v>4436</v>
      </c>
      <c r="L45" s="2" t="s">
        <v>4566</v>
      </c>
      <c r="M45" s="2" t="s">
        <v>4518</v>
      </c>
      <c r="N45" s="4" t="s">
        <v>4567</v>
      </c>
      <c r="O45" s="4" t="s">
        <v>4568</v>
      </c>
    </row>
    <row r="46" spans="1:15" ht="15" customHeight="1" x14ac:dyDescent="0.35">
      <c r="A46" s="2" t="s">
        <v>23</v>
      </c>
      <c r="B46" s="2" t="s">
        <v>24</v>
      </c>
      <c r="C46" s="3">
        <v>1</v>
      </c>
      <c r="D46" s="2" t="s">
        <v>26</v>
      </c>
      <c r="E46" s="2" t="s">
        <v>4363</v>
      </c>
      <c r="F46" s="2">
        <v>35149987</v>
      </c>
      <c r="G46" s="2" t="s">
        <v>4502</v>
      </c>
      <c r="H46" s="2" t="s">
        <v>4503</v>
      </c>
      <c r="I46" s="2" t="s">
        <v>1858</v>
      </c>
      <c r="J46" s="2" t="s">
        <v>4504</v>
      </c>
      <c r="K46" s="2" t="s">
        <v>4373</v>
      </c>
      <c r="L46" s="2" t="s">
        <v>4505</v>
      </c>
      <c r="M46" s="2" t="s">
        <v>4416</v>
      </c>
      <c r="N46" s="4" t="s">
        <v>4506</v>
      </c>
      <c r="O46" s="4" t="s">
        <v>4507</v>
      </c>
    </row>
    <row r="47" spans="1:15" ht="15" customHeight="1" x14ac:dyDescent="0.35">
      <c r="A47" s="2" t="s">
        <v>23</v>
      </c>
      <c r="B47" s="2" t="s">
        <v>24</v>
      </c>
      <c r="C47" s="3">
        <v>1</v>
      </c>
      <c r="D47" s="2" t="s">
        <v>26</v>
      </c>
      <c r="E47" s="2" t="s">
        <v>4363</v>
      </c>
      <c r="F47" s="2">
        <v>32212271</v>
      </c>
      <c r="G47" s="2" t="s">
        <v>4600</v>
      </c>
      <c r="H47" s="2" t="s">
        <v>4601</v>
      </c>
      <c r="I47" s="2" t="s">
        <v>2109</v>
      </c>
      <c r="J47" s="2" t="s">
        <v>4602</v>
      </c>
      <c r="K47" s="2" t="s">
        <v>4373</v>
      </c>
      <c r="L47" s="2" t="s">
        <v>4603</v>
      </c>
      <c r="M47" s="2" t="s">
        <v>4604</v>
      </c>
      <c r="N47" s="4" t="s">
        <v>4605</v>
      </c>
      <c r="O47" s="4" t="s">
        <v>4606</v>
      </c>
    </row>
    <row r="48" spans="1:15" ht="15" customHeight="1" x14ac:dyDescent="0.35">
      <c r="A48" s="2" t="s">
        <v>23</v>
      </c>
      <c r="B48" s="2" t="s">
        <v>24</v>
      </c>
      <c r="C48" s="3">
        <v>1</v>
      </c>
      <c r="D48" s="2" t="s">
        <v>26</v>
      </c>
      <c r="E48" s="2" t="s">
        <v>4363</v>
      </c>
      <c r="F48" s="2">
        <v>30106842</v>
      </c>
      <c r="G48" s="2" t="s">
        <v>4607</v>
      </c>
      <c r="H48" s="2" t="s">
        <v>4608</v>
      </c>
      <c r="I48" s="2" t="s">
        <v>2109</v>
      </c>
      <c r="J48" s="2"/>
      <c r="K48" s="2" t="s">
        <v>4609</v>
      </c>
      <c r="L48" s="2" t="s">
        <v>4610</v>
      </c>
      <c r="M48" s="2" t="s">
        <v>4493</v>
      </c>
      <c r="N48" s="4" t="s">
        <v>4611</v>
      </c>
      <c r="O48" s="4" t="s">
        <v>4612</v>
      </c>
    </row>
    <row r="49" spans="1:15" ht="15" customHeight="1" x14ac:dyDescent="0.35">
      <c r="A49" s="2" t="s">
        <v>23</v>
      </c>
      <c r="B49" s="2" t="s">
        <v>24</v>
      </c>
      <c r="C49" s="3">
        <v>1</v>
      </c>
      <c r="D49" s="2" t="s">
        <v>26</v>
      </c>
      <c r="E49" s="2" t="s">
        <v>4363</v>
      </c>
      <c r="F49" s="2">
        <v>31134471</v>
      </c>
      <c r="G49" s="2" t="s">
        <v>4613</v>
      </c>
      <c r="H49" s="2" t="s">
        <v>4614</v>
      </c>
      <c r="I49" s="2" t="s">
        <v>2109</v>
      </c>
      <c r="J49" s="2"/>
      <c r="K49" s="2" t="s">
        <v>4615</v>
      </c>
      <c r="L49" s="2" t="s">
        <v>4616</v>
      </c>
      <c r="M49" s="2" t="s">
        <v>4416</v>
      </c>
      <c r="N49" s="4" t="s">
        <v>4617</v>
      </c>
      <c r="O49" s="4" t="s">
        <v>4618</v>
      </c>
    </row>
    <row r="50" spans="1:15" ht="15" customHeight="1" x14ac:dyDescent="0.35">
      <c r="A50" s="2" t="s">
        <v>23</v>
      </c>
      <c r="B50" s="2" t="s">
        <v>24</v>
      </c>
      <c r="C50" s="3">
        <v>1</v>
      </c>
      <c r="D50" s="2" t="s">
        <v>26</v>
      </c>
      <c r="E50" s="2" t="s">
        <v>4363</v>
      </c>
      <c r="F50" s="2">
        <v>28484898</v>
      </c>
      <c r="G50" s="2" t="s">
        <v>4753</v>
      </c>
      <c r="H50" s="2" t="s">
        <v>4754</v>
      </c>
      <c r="I50" s="2" t="s">
        <v>4755</v>
      </c>
      <c r="J50" s="2" t="s">
        <v>4756</v>
      </c>
      <c r="K50" s="2" t="s">
        <v>4757</v>
      </c>
      <c r="L50" s="2" t="s">
        <v>4758</v>
      </c>
      <c r="M50" s="2" t="s">
        <v>4367</v>
      </c>
      <c r="N50" s="4" t="s">
        <v>4759</v>
      </c>
      <c r="O50" s="4" t="s">
        <v>4760</v>
      </c>
    </row>
    <row r="51" spans="1:15" ht="15" customHeight="1" x14ac:dyDescent="0.35">
      <c r="A51" s="2" t="s">
        <v>23</v>
      </c>
      <c r="B51" s="2" t="s">
        <v>24</v>
      </c>
      <c r="C51" s="3">
        <v>1</v>
      </c>
      <c r="D51" s="2" t="s">
        <v>26</v>
      </c>
      <c r="E51" s="2" t="s">
        <v>4363</v>
      </c>
      <c r="F51" s="2">
        <v>25524180</v>
      </c>
      <c r="G51" s="2" t="s">
        <v>4812</v>
      </c>
      <c r="H51" s="2" t="s">
        <v>4813</v>
      </c>
      <c r="I51" s="2" t="s">
        <v>4055</v>
      </c>
      <c r="J51" s="2" t="s">
        <v>4814</v>
      </c>
      <c r="K51" s="2" t="s">
        <v>4373</v>
      </c>
      <c r="L51" s="2" t="s">
        <v>4815</v>
      </c>
      <c r="M51" s="2" t="s">
        <v>4797</v>
      </c>
      <c r="N51" s="4" t="s">
        <v>4816</v>
      </c>
      <c r="O51" s="4" t="s">
        <v>4817</v>
      </c>
    </row>
    <row r="52" spans="1:15" ht="15" customHeight="1" x14ac:dyDescent="0.35">
      <c r="A52" s="2" t="s">
        <v>23</v>
      </c>
      <c r="B52" s="2" t="s">
        <v>24</v>
      </c>
      <c r="C52" s="3">
        <v>1</v>
      </c>
      <c r="D52" s="2" t="s">
        <v>26</v>
      </c>
      <c r="E52" s="2" t="s">
        <v>4363</v>
      </c>
      <c r="F52" s="2">
        <v>24825142</v>
      </c>
      <c r="G52" s="2" t="s">
        <v>4840</v>
      </c>
      <c r="H52" s="2" t="s">
        <v>4841</v>
      </c>
      <c r="I52" s="2" t="s">
        <v>679</v>
      </c>
      <c r="J52" s="2"/>
      <c r="K52" s="2" t="s">
        <v>4373</v>
      </c>
      <c r="L52" s="2" t="s">
        <v>4842</v>
      </c>
      <c r="M52" s="2" t="s">
        <v>4843</v>
      </c>
      <c r="N52" s="4" t="s">
        <v>4844</v>
      </c>
      <c r="O52" s="4" t="s">
        <v>4845</v>
      </c>
    </row>
    <row r="53" spans="1:15" ht="15" customHeight="1" x14ac:dyDescent="0.35">
      <c r="A53" s="2" t="s">
        <v>23</v>
      </c>
      <c r="B53" s="2" t="s">
        <v>24</v>
      </c>
      <c r="C53" s="3">
        <v>1</v>
      </c>
      <c r="D53" s="2" t="s">
        <v>26</v>
      </c>
      <c r="E53" s="2" t="s">
        <v>4363</v>
      </c>
      <c r="F53" s="2">
        <v>23496262</v>
      </c>
      <c r="G53" s="2" t="s">
        <v>4866</v>
      </c>
      <c r="H53" s="2" t="s">
        <v>4867</v>
      </c>
      <c r="I53" s="2" t="s">
        <v>682</v>
      </c>
      <c r="J53" s="2" t="s">
        <v>4868</v>
      </c>
      <c r="K53" s="2" t="s">
        <v>4373</v>
      </c>
      <c r="L53" s="2" t="s">
        <v>4869</v>
      </c>
      <c r="M53" s="2" t="s">
        <v>4367</v>
      </c>
      <c r="N53" s="4" t="s">
        <v>4870</v>
      </c>
      <c r="O53" s="4" t="s">
        <v>4871</v>
      </c>
    </row>
    <row r="54" spans="1:15" ht="15" customHeight="1" x14ac:dyDescent="0.35">
      <c r="A54" s="2" t="s">
        <v>23</v>
      </c>
      <c r="B54" s="2" t="s">
        <v>24</v>
      </c>
      <c r="C54" s="3">
        <v>1</v>
      </c>
      <c r="D54" s="2" t="s">
        <v>26</v>
      </c>
      <c r="E54" s="2" t="s">
        <v>4363</v>
      </c>
      <c r="F54" s="2">
        <v>21564054</v>
      </c>
      <c r="G54" s="2" t="s">
        <v>4919</v>
      </c>
      <c r="H54" s="2" t="s">
        <v>4920</v>
      </c>
      <c r="I54" s="2" t="s">
        <v>2458</v>
      </c>
      <c r="J54" s="2" t="s">
        <v>4921</v>
      </c>
      <c r="K54" s="2" t="s">
        <v>4366</v>
      </c>
      <c r="L54" s="2" t="s">
        <v>4922</v>
      </c>
      <c r="M54" s="2" t="s">
        <v>4367</v>
      </c>
      <c r="N54" s="4" t="s">
        <v>4923</v>
      </c>
      <c r="O54" s="4" t="s">
        <v>4924</v>
      </c>
    </row>
    <row r="55" spans="1:15" ht="15" customHeight="1" x14ac:dyDescent="0.35">
      <c r="A55" s="2" t="s">
        <v>23</v>
      </c>
      <c r="B55" s="2" t="s">
        <v>24</v>
      </c>
      <c r="C55" s="3">
        <v>1</v>
      </c>
      <c r="D55" s="2" t="s">
        <v>26</v>
      </c>
      <c r="E55" s="2" t="s">
        <v>4363</v>
      </c>
      <c r="F55" s="2">
        <v>19538380</v>
      </c>
      <c r="G55" s="2" t="s">
        <v>4965</v>
      </c>
      <c r="H55" s="2" t="s">
        <v>4966</v>
      </c>
      <c r="I55" s="2" t="s">
        <v>685</v>
      </c>
      <c r="J55" s="2"/>
      <c r="K55" s="2" t="s">
        <v>4849</v>
      </c>
      <c r="L55" s="2" t="s">
        <v>4967</v>
      </c>
      <c r="M55" s="2" t="s">
        <v>4518</v>
      </c>
      <c r="N55" s="4" t="s">
        <v>4968</v>
      </c>
      <c r="O55" s="4" t="s">
        <v>4969</v>
      </c>
    </row>
    <row r="56" spans="1:15" ht="15" customHeight="1" x14ac:dyDescent="0.35">
      <c r="A56" s="2" t="s">
        <v>23</v>
      </c>
      <c r="B56" s="2" t="s">
        <v>24</v>
      </c>
      <c r="C56" s="3">
        <v>1</v>
      </c>
      <c r="D56" s="2" t="s">
        <v>26</v>
      </c>
      <c r="E56" s="2" t="s">
        <v>4363</v>
      </c>
      <c r="F56" s="2">
        <v>15186235</v>
      </c>
      <c r="G56" s="2" t="s">
        <v>5002</v>
      </c>
      <c r="H56" s="2" t="s">
        <v>5035</v>
      </c>
      <c r="I56" s="2" t="s">
        <v>742</v>
      </c>
      <c r="J56" s="2"/>
      <c r="K56" s="2" t="s">
        <v>4849</v>
      </c>
      <c r="L56" s="2" t="s">
        <v>5036</v>
      </c>
      <c r="M56" s="2" t="s">
        <v>5032</v>
      </c>
      <c r="N56" s="4" t="s">
        <v>5037</v>
      </c>
      <c r="O56" s="4" t="s">
        <v>5038</v>
      </c>
    </row>
    <row r="57" spans="1:15" ht="15" customHeight="1" x14ac:dyDescent="0.35">
      <c r="A57" s="2" t="s">
        <v>23</v>
      </c>
      <c r="B57" s="2" t="s">
        <v>24</v>
      </c>
      <c r="C57" s="3">
        <v>1</v>
      </c>
      <c r="D57" s="2" t="s">
        <v>26</v>
      </c>
      <c r="E57" s="2" t="s">
        <v>4363</v>
      </c>
      <c r="F57" s="2">
        <v>8763443</v>
      </c>
      <c r="G57" s="2" t="s">
        <v>5061</v>
      </c>
      <c r="H57" s="2" t="s">
        <v>5062</v>
      </c>
      <c r="I57" s="2" t="s">
        <v>5063</v>
      </c>
      <c r="J57" s="2"/>
      <c r="K57" s="2" t="s">
        <v>4366</v>
      </c>
      <c r="L57" s="2" t="s">
        <v>5064</v>
      </c>
      <c r="M57" s="2" t="s">
        <v>4797</v>
      </c>
      <c r="N57" s="4" t="s">
        <v>5065</v>
      </c>
      <c r="O57" s="4" t="s">
        <v>5066</v>
      </c>
    </row>
    <row r="58" spans="1:15" ht="15" customHeight="1" x14ac:dyDescent="0.35">
      <c r="A58" s="2" t="s">
        <v>23</v>
      </c>
      <c r="B58" s="2" t="s">
        <v>24</v>
      </c>
      <c r="C58" s="3">
        <v>1</v>
      </c>
      <c r="D58" s="2" t="s">
        <v>26</v>
      </c>
      <c r="E58" s="2" t="s">
        <v>4363</v>
      </c>
      <c r="F58" s="2">
        <v>8763435</v>
      </c>
      <c r="G58" s="2" t="s">
        <v>5067</v>
      </c>
      <c r="H58" s="2" t="s">
        <v>5068</v>
      </c>
      <c r="I58" s="2" t="s">
        <v>5063</v>
      </c>
      <c r="J58" s="2"/>
      <c r="K58" s="2" t="s">
        <v>4366</v>
      </c>
      <c r="L58" s="2" t="s">
        <v>5069</v>
      </c>
      <c r="M58" s="2" t="s">
        <v>4604</v>
      </c>
      <c r="N58" s="4" t="s">
        <v>5070</v>
      </c>
      <c r="O58" s="4" t="s">
        <v>5071</v>
      </c>
    </row>
    <row r="59" spans="1:15" ht="15" customHeight="1" x14ac:dyDescent="0.35">
      <c r="A59" s="2" t="s">
        <v>23</v>
      </c>
      <c r="B59" s="2" t="s">
        <v>24</v>
      </c>
      <c r="C59" s="3">
        <v>1</v>
      </c>
      <c r="D59" s="2" t="s">
        <v>26</v>
      </c>
      <c r="E59" s="2" t="s">
        <v>4363</v>
      </c>
      <c r="F59" s="2">
        <v>35928192</v>
      </c>
      <c r="G59" s="2" t="s">
        <v>4496</v>
      </c>
      <c r="H59" s="2" t="s">
        <v>4497</v>
      </c>
      <c r="I59" s="2" t="s">
        <v>950</v>
      </c>
      <c r="J59" s="2"/>
      <c r="K59" s="2" t="s">
        <v>4498</v>
      </c>
      <c r="L59" s="2" t="s">
        <v>4499</v>
      </c>
      <c r="M59" s="2" t="s">
        <v>4367</v>
      </c>
      <c r="N59" s="4" t="s">
        <v>4500</v>
      </c>
      <c r="O59" s="4" t="s">
        <v>4501</v>
      </c>
    </row>
    <row r="60" spans="1:15" ht="15" customHeight="1" x14ac:dyDescent="0.35">
      <c r="A60" s="2" t="s">
        <v>23</v>
      </c>
      <c r="B60" s="2" t="s">
        <v>24</v>
      </c>
      <c r="C60" s="3">
        <v>1</v>
      </c>
      <c r="D60" s="2" t="s">
        <v>26</v>
      </c>
      <c r="E60" s="2" t="s">
        <v>4363</v>
      </c>
      <c r="F60" s="2">
        <v>30687958</v>
      </c>
      <c r="G60" s="2" t="s">
        <v>4656</v>
      </c>
      <c r="H60" s="2" t="s">
        <v>4657</v>
      </c>
      <c r="I60" s="2" t="s">
        <v>2400</v>
      </c>
      <c r="J60" s="2" t="s">
        <v>4658</v>
      </c>
      <c r="K60" s="2" t="s">
        <v>4373</v>
      </c>
      <c r="L60" s="2" t="s">
        <v>4659</v>
      </c>
      <c r="M60" s="2" t="s">
        <v>4367</v>
      </c>
      <c r="N60" s="4" t="s">
        <v>4660</v>
      </c>
      <c r="O60" s="4" t="s">
        <v>4661</v>
      </c>
    </row>
    <row r="61" spans="1:15" ht="15" customHeight="1" x14ac:dyDescent="0.35">
      <c r="A61" s="2" t="s">
        <v>23</v>
      </c>
      <c r="B61" s="2" t="s">
        <v>24</v>
      </c>
      <c r="C61" s="3">
        <v>1</v>
      </c>
      <c r="D61" s="2" t="s">
        <v>26</v>
      </c>
      <c r="E61" s="2" t="s">
        <v>4363</v>
      </c>
      <c r="F61" s="2">
        <v>29770462</v>
      </c>
      <c r="G61" s="2" t="s">
        <v>4702</v>
      </c>
      <c r="H61" s="2" t="s">
        <v>4703</v>
      </c>
      <c r="I61" s="2" t="s">
        <v>678</v>
      </c>
      <c r="J61" s="2" t="s">
        <v>3258</v>
      </c>
      <c r="K61" s="2" t="s">
        <v>4373</v>
      </c>
      <c r="L61" s="2" t="s">
        <v>4704</v>
      </c>
      <c r="M61" s="2" t="s">
        <v>4404</v>
      </c>
      <c r="N61" s="4" t="s">
        <v>4705</v>
      </c>
      <c r="O61" s="4" t="s">
        <v>4706</v>
      </c>
    </row>
    <row r="62" spans="1:15" ht="15" customHeight="1" x14ac:dyDescent="0.35">
      <c r="A62" s="2" t="s">
        <v>23</v>
      </c>
      <c r="B62" s="2" t="s">
        <v>24</v>
      </c>
      <c r="C62" s="3">
        <v>1</v>
      </c>
      <c r="D62" s="2" t="s">
        <v>26</v>
      </c>
      <c r="E62" s="2" t="s">
        <v>4363</v>
      </c>
      <c r="F62" s="2">
        <v>21418285</v>
      </c>
      <c r="G62" s="2" t="s">
        <v>4913</v>
      </c>
      <c r="H62" s="2" t="s">
        <v>4914</v>
      </c>
      <c r="I62" s="2" t="s">
        <v>2557</v>
      </c>
      <c r="J62" s="2" t="s">
        <v>4915</v>
      </c>
      <c r="K62" s="2" t="s">
        <v>4373</v>
      </c>
      <c r="L62" s="2" t="s">
        <v>4916</v>
      </c>
      <c r="M62" s="2" t="s">
        <v>4367</v>
      </c>
      <c r="N62" s="4" t="s">
        <v>4917</v>
      </c>
      <c r="O62" s="4" t="s">
        <v>4918</v>
      </c>
    </row>
    <row r="63" spans="1:15" ht="15" customHeight="1" x14ac:dyDescent="0.35">
      <c r="A63" s="2" t="s">
        <v>23</v>
      </c>
      <c r="B63" s="2" t="s">
        <v>24</v>
      </c>
      <c r="C63" s="3">
        <v>1</v>
      </c>
      <c r="D63" s="2" t="s">
        <v>26</v>
      </c>
      <c r="E63" s="2" t="s">
        <v>4475</v>
      </c>
      <c r="F63" s="2">
        <v>12890189</v>
      </c>
      <c r="G63" s="2" t="s">
        <v>5046</v>
      </c>
      <c r="H63" s="2" t="s">
        <v>5047</v>
      </c>
      <c r="I63" s="2" t="s">
        <v>1175</v>
      </c>
      <c r="J63" s="2"/>
      <c r="K63" s="2" t="s">
        <v>4366</v>
      </c>
      <c r="L63" s="2" t="s">
        <v>5048</v>
      </c>
      <c r="M63" s="2" t="s">
        <v>4493</v>
      </c>
      <c r="N63" s="4" t="s">
        <v>5049</v>
      </c>
      <c r="O63" s="4" t="s">
        <v>5050</v>
      </c>
    </row>
    <row r="64" spans="1:15" ht="15" customHeight="1" x14ac:dyDescent="0.35">
      <c r="A64" s="2" t="s">
        <v>23</v>
      </c>
      <c r="B64" s="2" t="s">
        <v>24</v>
      </c>
      <c r="C64" s="3">
        <v>1</v>
      </c>
      <c r="D64" s="2" t="s">
        <v>26</v>
      </c>
      <c r="E64" s="2" t="s">
        <v>4363</v>
      </c>
      <c r="F64" s="2">
        <v>10886128</v>
      </c>
      <c r="G64" s="2" t="s">
        <v>4496</v>
      </c>
      <c r="H64" s="2" t="s">
        <v>5051</v>
      </c>
      <c r="I64" s="2" t="s">
        <v>5052</v>
      </c>
      <c r="J64" s="2"/>
      <c r="K64" s="2" t="s">
        <v>4366</v>
      </c>
      <c r="L64" s="2" t="s">
        <v>5053</v>
      </c>
      <c r="M64" s="2" t="s">
        <v>4830</v>
      </c>
      <c r="N64" s="4" t="s">
        <v>5054</v>
      </c>
      <c r="O64" s="4" t="s">
        <v>5055</v>
      </c>
    </row>
    <row r="65" spans="1:15" ht="15" customHeight="1" x14ac:dyDescent="0.35">
      <c r="A65" s="2" t="s">
        <v>23</v>
      </c>
      <c r="B65" s="2" t="s">
        <v>24</v>
      </c>
      <c r="C65" s="3">
        <v>1</v>
      </c>
      <c r="D65" s="2" t="s">
        <v>26</v>
      </c>
      <c r="E65" s="2" t="s">
        <v>4363</v>
      </c>
      <c r="F65" s="2">
        <v>9268760</v>
      </c>
      <c r="G65" s="2" t="s">
        <v>5056</v>
      </c>
      <c r="H65" s="2" t="s">
        <v>5057</v>
      </c>
      <c r="I65" s="2" t="s">
        <v>4261</v>
      </c>
      <c r="J65" s="2"/>
      <c r="K65" s="2" t="s">
        <v>4849</v>
      </c>
      <c r="L65" s="2" t="s">
        <v>5058</v>
      </c>
      <c r="M65" s="2" t="s">
        <v>4830</v>
      </c>
      <c r="N65" s="4" t="s">
        <v>5059</v>
      </c>
      <c r="O65" s="4" t="s">
        <v>5060</v>
      </c>
    </row>
    <row r="66" spans="1:15" ht="15" customHeight="1" x14ac:dyDescent="0.35">
      <c r="A66" s="2" t="s">
        <v>23</v>
      </c>
      <c r="B66" s="2" t="s">
        <v>24</v>
      </c>
      <c r="C66" s="3">
        <v>1</v>
      </c>
      <c r="D66" s="2" t="s">
        <v>26</v>
      </c>
      <c r="E66" s="2" t="s">
        <v>4363</v>
      </c>
      <c r="F66" s="2" t="s">
        <v>18439</v>
      </c>
      <c r="G66" s="2" t="s">
        <v>18440</v>
      </c>
      <c r="H66" s="2" t="s">
        <v>18441</v>
      </c>
      <c r="I66" s="2" t="s">
        <v>6365</v>
      </c>
      <c r="J66" s="2"/>
      <c r="K66" s="2" t="s">
        <v>18435</v>
      </c>
      <c r="L66" s="2" t="s">
        <v>18442</v>
      </c>
      <c r="M66" s="2" t="s">
        <v>18443</v>
      </c>
      <c r="N66" s="4" t="s">
        <v>18444</v>
      </c>
      <c r="O66" s="4"/>
    </row>
    <row r="67" spans="1:15" ht="15" customHeight="1" x14ac:dyDescent="0.35">
      <c r="A67" s="2" t="s">
        <v>23</v>
      </c>
      <c r="B67" s="2" t="s">
        <v>24</v>
      </c>
      <c r="C67" s="3">
        <v>1</v>
      </c>
      <c r="D67" s="2" t="s">
        <v>26</v>
      </c>
      <c r="E67" s="2" t="s">
        <v>4363</v>
      </c>
      <c r="F67" s="2">
        <v>1637703</v>
      </c>
      <c r="G67" s="2" t="s">
        <v>5114</v>
      </c>
      <c r="H67" s="2" t="s">
        <v>5115</v>
      </c>
      <c r="I67" s="2" t="s">
        <v>5116</v>
      </c>
      <c r="J67" s="2"/>
      <c r="K67" s="2" t="s">
        <v>4366</v>
      </c>
      <c r="L67" s="2" t="s">
        <v>5117</v>
      </c>
      <c r="M67" s="2" t="s">
        <v>4404</v>
      </c>
      <c r="N67" s="4" t="s">
        <v>5118</v>
      </c>
      <c r="O67" s="4" t="s">
        <v>5119</v>
      </c>
    </row>
    <row r="68" spans="1:15" ht="15" customHeight="1" x14ac:dyDescent="0.35">
      <c r="A68" s="2" t="s">
        <v>23</v>
      </c>
      <c r="B68" s="2" t="s">
        <v>24</v>
      </c>
      <c r="C68" s="3">
        <v>1</v>
      </c>
      <c r="D68" s="2" t="s">
        <v>26</v>
      </c>
      <c r="E68" s="2" t="s">
        <v>4363</v>
      </c>
      <c r="F68" s="2">
        <v>38504147</v>
      </c>
      <c r="G68" s="2" t="s">
        <v>4427</v>
      </c>
      <c r="H68" s="2" t="s">
        <v>4428</v>
      </c>
      <c r="I68" s="20" t="s">
        <v>4394</v>
      </c>
      <c r="J68" s="2" t="s">
        <v>1500</v>
      </c>
      <c r="K68" s="2" t="s">
        <v>4429</v>
      </c>
      <c r="L68" s="2" t="s">
        <v>4430</v>
      </c>
      <c r="M68" s="2" t="s">
        <v>4431</v>
      </c>
      <c r="N68" s="4" t="s">
        <v>4432</v>
      </c>
      <c r="O68" s="4" t="s">
        <v>4433</v>
      </c>
    </row>
    <row r="69" spans="1:15" ht="15" customHeight="1" x14ac:dyDescent="0.35">
      <c r="A69" s="2" t="s">
        <v>23</v>
      </c>
      <c r="B69" s="2" t="s">
        <v>24</v>
      </c>
      <c r="C69" s="3">
        <v>1</v>
      </c>
      <c r="D69" s="2" t="s">
        <v>26</v>
      </c>
      <c r="E69" s="2" t="s">
        <v>4363</v>
      </c>
      <c r="F69" s="2">
        <v>32860230</v>
      </c>
      <c r="G69" s="2" t="s">
        <v>4556</v>
      </c>
      <c r="H69" s="2" t="s">
        <v>4557</v>
      </c>
      <c r="I69" s="2" t="s">
        <v>2607</v>
      </c>
      <c r="J69" s="2" t="s">
        <v>4558</v>
      </c>
      <c r="K69" s="2" t="s">
        <v>4373</v>
      </c>
      <c r="L69" s="2" t="s">
        <v>4559</v>
      </c>
      <c r="M69" s="2" t="s">
        <v>4560</v>
      </c>
      <c r="N69" s="4" t="s">
        <v>4561</v>
      </c>
      <c r="O69" s="4" t="s">
        <v>4562</v>
      </c>
    </row>
    <row r="70" spans="1:15" ht="15" customHeight="1" x14ac:dyDescent="0.35">
      <c r="A70" s="2" t="s">
        <v>23</v>
      </c>
      <c r="B70" s="2" t="s">
        <v>24</v>
      </c>
      <c r="C70" s="3">
        <v>1</v>
      </c>
      <c r="D70" s="2" t="s">
        <v>26</v>
      </c>
      <c r="E70" s="2" t="s">
        <v>4363</v>
      </c>
      <c r="F70" s="2">
        <v>31309614</v>
      </c>
      <c r="G70" s="2" t="s">
        <v>4633</v>
      </c>
      <c r="H70" s="2" t="s">
        <v>4634</v>
      </c>
      <c r="I70" s="2" t="s">
        <v>1972</v>
      </c>
      <c r="J70" s="2" t="s">
        <v>4635</v>
      </c>
      <c r="K70" s="2" t="s">
        <v>4373</v>
      </c>
      <c r="L70" s="2" t="s">
        <v>4636</v>
      </c>
      <c r="M70" s="2" t="s">
        <v>4416</v>
      </c>
      <c r="N70" s="4" t="s">
        <v>4637</v>
      </c>
      <c r="O70" s="4" t="s">
        <v>4638</v>
      </c>
    </row>
    <row r="71" spans="1:15" ht="15" customHeight="1" x14ac:dyDescent="0.35">
      <c r="A71" s="2" t="s">
        <v>23</v>
      </c>
      <c r="B71" s="2" t="s">
        <v>24</v>
      </c>
      <c r="C71" s="3">
        <v>1</v>
      </c>
      <c r="D71" s="2" t="s">
        <v>26</v>
      </c>
      <c r="E71" s="2" t="s">
        <v>4363</v>
      </c>
      <c r="F71" s="2">
        <v>30206957</v>
      </c>
      <c r="G71" s="2" t="s">
        <v>4675</v>
      </c>
      <c r="H71" s="2" t="s">
        <v>4676</v>
      </c>
      <c r="I71" s="2" t="s">
        <v>4677</v>
      </c>
      <c r="J71" s="2" t="s">
        <v>4678</v>
      </c>
      <c r="K71" s="2" t="s">
        <v>4373</v>
      </c>
      <c r="L71" s="2" t="s">
        <v>4679</v>
      </c>
      <c r="M71" s="2" t="s">
        <v>4416</v>
      </c>
      <c r="N71" s="4" t="s">
        <v>4680</v>
      </c>
      <c r="O71" s="4" t="s">
        <v>4681</v>
      </c>
    </row>
    <row r="72" spans="1:15" ht="15" customHeight="1" x14ac:dyDescent="0.35">
      <c r="A72" s="2" t="s">
        <v>23</v>
      </c>
      <c r="B72" s="2" t="s">
        <v>24</v>
      </c>
      <c r="C72" s="3">
        <v>1</v>
      </c>
      <c r="D72" s="2" t="s">
        <v>26</v>
      </c>
      <c r="E72" s="2" t="s">
        <v>4363</v>
      </c>
      <c r="F72" s="2">
        <v>28796883</v>
      </c>
      <c r="G72" s="2" t="s">
        <v>4726</v>
      </c>
      <c r="H72" s="2" t="s">
        <v>4727</v>
      </c>
      <c r="I72" s="2" t="s">
        <v>1882</v>
      </c>
      <c r="J72" s="2" t="s">
        <v>4728</v>
      </c>
      <c r="K72" s="2" t="s">
        <v>4366</v>
      </c>
      <c r="L72" s="2" t="s">
        <v>4729</v>
      </c>
      <c r="M72" s="2" t="s">
        <v>4730</v>
      </c>
      <c r="N72" s="4" t="s">
        <v>4731</v>
      </c>
      <c r="O72" s="4" t="s">
        <v>4732</v>
      </c>
    </row>
    <row r="73" spans="1:15" ht="15" customHeight="1" x14ac:dyDescent="0.35">
      <c r="A73" s="2" t="s">
        <v>23</v>
      </c>
      <c r="B73" s="2" t="s">
        <v>24</v>
      </c>
      <c r="C73" s="3">
        <v>1</v>
      </c>
      <c r="D73" s="2" t="s">
        <v>26</v>
      </c>
      <c r="E73" s="2" t="s">
        <v>4475</v>
      </c>
      <c r="F73" s="2">
        <v>28864846</v>
      </c>
      <c r="G73" s="2" t="s">
        <v>4720</v>
      </c>
      <c r="H73" s="2" t="s">
        <v>4721</v>
      </c>
      <c r="I73" s="2" t="s">
        <v>1882</v>
      </c>
      <c r="J73" s="2"/>
      <c r="K73" s="2" t="s">
        <v>4722</v>
      </c>
      <c r="L73" s="2" t="s">
        <v>4723</v>
      </c>
      <c r="M73" s="2" t="s">
        <v>4481</v>
      </c>
      <c r="N73" s="4" t="s">
        <v>4724</v>
      </c>
      <c r="O73" s="4" t="s">
        <v>4725</v>
      </c>
    </row>
    <row r="74" spans="1:15" ht="15" customHeight="1" x14ac:dyDescent="0.35">
      <c r="A74" s="2" t="s">
        <v>23</v>
      </c>
      <c r="B74" s="2" t="s">
        <v>24</v>
      </c>
      <c r="C74" s="3">
        <v>1</v>
      </c>
      <c r="D74" s="2" t="s">
        <v>26</v>
      </c>
      <c r="E74" s="2" t="s">
        <v>4363</v>
      </c>
      <c r="F74" s="2">
        <v>25057361</v>
      </c>
      <c r="G74" s="2" t="s">
        <v>4853</v>
      </c>
      <c r="H74" s="2" t="s">
        <v>4854</v>
      </c>
      <c r="I74" s="2" t="s">
        <v>1990</v>
      </c>
      <c r="J74" s="2" t="s">
        <v>4855</v>
      </c>
      <c r="K74" s="2" t="s">
        <v>4821</v>
      </c>
      <c r="L74" s="2" t="s">
        <v>4856</v>
      </c>
      <c r="M74" s="2" t="s">
        <v>4416</v>
      </c>
      <c r="N74" s="4" t="s">
        <v>4857</v>
      </c>
      <c r="O74" s="4" t="s">
        <v>4858</v>
      </c>
    </row>
    <row r="75" spans="1:15" ht="15" customHeight="1" x14ac:dyDescent="0.35">
      <c r="A75" s="2" t="s">
        <v>23</v>
      </c>
      <c r="B75" s="2" t="s">
        <v>24</v>
      </c>
      <c r="C75" s="3">
        <v>1</v>
      </c>
      <c r="D75" s="2" t="s">
        <v>26</v>
      </c>
      <c r="E75" s="2" t="s">
        <v>4363</v>
      </c>
      <c r="F75" s="2">
        <v>22607468</v>
      </c>
      <c r="G75" s="2" t="s">
        <v>4872</v>
      </c>
      <c r="H75" s="2" t="s">
        <v>4873</v>
      </c>
      <c r="I75" s="2" t="s">
        <v>2880</v>
      </c>
      <c r="J75" s="2" t="s">
        <v>4874</v>
      </c>
      <c r="K75" s="2" t="s">
        <v>4373</v>
      </c>
      <c r="L75" s="2" t="s">
        <v>4875</v>
      </c>
      <c r="M75" s="2" t="s">
        <v>4797</v>
      </c>
      <c r="N75" s="4" t="s">
        <v>4876</v>
      </c>
      <c r="O75" s="4" t="s">
        <v>4877</v>
      </c>
    </row>
    <row r="76" spans="1:15" ht="15" customHeight="1" x14ac:dyDescent="0.35">
      <c r="A76" s="2" t="s">
        <v>23</v>
      </c>
      <c r="B76" s="2" t="s">
        <v>24</v>
      </c>
      <c r="C76" s="3">
        <v>1</v>
      </c>
      <c r="D76" s="2" t="s">
        <v>26</v>
      </c>
      <c r="E76" s="2" t="s">
        <v>4363</v>
      </c>
      <c r="F76" s="2">
        <v>20608943</v>
      </c>
      <c r="G76" s="2" t="s">
        <v>4925</v>
      </c>
      <c r="H76" s="2" t="s">
        <v>4926</v>
      </c>
      <c r="I76" s="2" t="s">
        <v>702</v>
      </c>
      <c r="J76" s="2"/>
      <c r="K76" s="2" t="s">
        <v>4373</v>
      </c>
      <c r="L76" s="2" t="s">
        <v>4927</v>
      </c>
      <c r="M76" s="2" t="s">
        <v>4624</v>
      </c>
      <c r="N76" s="4" t="s">
        <v>4928</v>
      </c>
      <c r="O76" s="4" t="s">
        <v>4929</v>
      </c>
    </row>
    <row r="77" spans="1:15" ht="15" customHeight="1" x14ac:dyDescent="0.35">
      <c r="A77" s="2" t="s">
        <v>23</v>
      </c>
      <c r="B77" s="2" t="s">
        <v>24</v>
      </c>
      <c r="C77" s="3">
        <v>1</v>
      </c>
      <c r="D77" s="2" t="s">
        <v>26</v>
      </c>
      <c r="E77" s="2" t="s">
        <v>4363</v>
      </c>
      <c r="F77" s="2">
        <v>17305918</v>
      </c>
      <c r="G77" s="2" t="s">
        <v>4988</v>
      </c>
      <c r="H77" s="2" t="s">
        <v>4989</v>
      </c>
      <c r="I77" s="2" t="s">
        <v>4990</v>
      </c>
      <c r="J77" s="2"/>
      <c r="K77" s="2" t="s">
        <v>4373</v>
      </c>
      <c r="L77" s="2" t="s">
        <v>4991</v>
      </c>
      <c r="M77" s="2" t="s">
        <v>4404</v>
      </c>
      <c r="N77" s="4" t="s">
        <v>4992</v>
      </c>
      <c r="O77" s="4" t="s">
        <v>4993</v>
      </c>
    </row>
    <row r="78" spans="1:15" ht="15" customHeight="1" x14ac:dyDescent="0.35">
      <c r="A78" s="2" t="s">
        <v>23</v>
      </c>
      <c r="B78" s="2" t="s">
        <v>24</v>
      </c>
      <c r="C78" s="3">
        <v>1</v>
      </c>
      <c r="D78" s="2" t="s">
        <v>26</v>
      </c>
      <c r="E78" s="2" t="s">
        <v>4363</v>
      </c>
      <c r="F78" s="2">
        <v>17214732</v>
      </c>
      <c r="G78" s="2" t="s">
        <v>4983</v>
      </c>
      <c r="H78" s="2" t="s">
        <v>4994</v>
      </c>
      <c r="I78" s="2" t="s">
        <v>4990</v>
      </c>
      <c r="J78" s="2"/>
      <c r="K78" s="2" t="s">
        <v>4849</v>
      </c>
      <c r="L78" s="2" t="s">
        <v>4995</v>
      </c>
      <c r="M78" s="2" t="s">
        <v>4518</v>
      </c>
      <c r="N78" s="4" t="s">
        <v>4996</v>
      </c>
      <c r="O78" s="4" t="s">
        <v>4997</v>
      </c>
    </row>
    <row r="79" spans="1:15" ht="15" customHeight="1" x14ac:dyDescent="0.35">
      <c r="A79" s="2" t="s">
        <v>23</v>
      </c>
      <c r="B79" s="2" t="s">
        <v>24</v>
      </c>
      <c r="C79" s="3">
        <v>1</v>
      </c>
      <c r="D79" s="2" t="s">
        <v>26</v>
      </c>
      <c r="E79" s="2" t="s">
        <v>4363</v>
      </c>
      <c r="F79" s="2">
        <v>7756120</v>
      </c>
      <c r="G79" s="2" t="s">
        <v>5079</v>
      </c>
      <c r="H79" s="2" t="s">
        <v>5080</v>
      </c>
      <c r="I79" s="2" t="s">
        <v>1437</v>
      </c>
      <c r="J79" s="2"/>
      <c r="K79" s="2" t="s">
        <v>4366</v>
      </c>
      <c r="L79" s="2" t="s">
        <v>5081</v>
      </c>
      <c r="M79" s="2" t="s">
        <v>4797</v>
      </c>
      <c r="N79" s="4" t="s">
        <v>5082</v>
      </c>
      <c r="O79" s="4" t="s">
        <v>5083</v>
      </c>
    </row>
    <row r="80" spans="1:15" ht="15" customHeight="1" x14ac:dyDescent="0.35">
      <c r="A80" s="2" t="s">
        <v>23</v>
      </c>
      <c r="B80" s="2" t="s">
        <v>24</v>
      </c>
      <c r="C80" s="3">
        <v>1</v>
      </c>
      <c r="D80" s="2" t="s">
        <v>26</v>
      </c>
      <c r="E80" s="2" t="s">
        <v>4363</v>
      </c>
      <c r="F80" s="2">
        <v>8313646</v>
      </c>
      <c r="G80" s="2" t="s">
        <v>5096</v>
      </c>
      <c r="H80" s="2" t="s">
        <v>5097</v>
      </c>
      <c r="I80" s="2" t="s">
        <v>5098</v>
      </c>
      <c r="J80" s="2"/>
      <c r="K80" s="2" t="s">
        <v>4373</v>
      </c>
      <c r="L80" s="2" t="s">
        <v>5099</v>
      </c>
      <c r="M80" s="2" t="s">
        <v>4797</v>
      </c>
      <c r="N80" s="4" t="s">
        <v>5100</v>
      </c>
      <c r="O80" s="4" t="s">
        <v>5101</v>
      </c>
    </row>
    <row r="81" spans="1:15" ht="15" customHeight="1" x14ac:dyDescent="0.35">
      <c r="A81" s="2" t="s">
        <v>23</v>
      </c>
      <c r="B81" s="2" t="s">
        <v>24</v>
      </c>
      <c r="C81" s="3">
        <v>1</v>
      </c>
      <c r="D81" s="2" t="s">
        <v>26</v>
      </c>
      <c r="E81" s="2" t="s">
        <v>4363</v>
      </c>
      <c r="F81" s="2">
        <v>30729171</v>
      </c>
      <c r="G81" s="2" t="s">
        <v>4682</v>
      </c>
      <c r="H81" s="2" t="s">
        <v>4683</v>
      </c>
      <c r="I81" s="20" t="s">
        <v>1917</v>
      </c>
      <c r="J81" s="2" t="s">
        <v>4684</v>
      </c>
      <c r="K81" s="2" t="s">
        <v>4685</v>
      </c>
      <c r="L81" s="2" t="s">
        <v>4686</v>
      </c>
      <c r="M81" s="2" t="s">
        <v>4367</v>
      </c>
      <c r="N81" s="4" t="s">
        <v>4687</v>
      </c>
      <c r="O81" s="4" t="s">
        <v>4688</v>
      </c>
    </row>
    <row r="82" spans="1:15" ht="15" customHeight="1" x14ac:dyDescent="0.35">
      <c r="A82" s="2" t="s">
        <v>23</v>
      </c>
      <c r="B82" s="2" t="s">
        <v>24</v>
      </c>
      <c r="C82" s="3">
        <v>1</v>
      </c>
      <c r="D82" s="2" t="s">
        <v>26</v>
      </c>
      <c r="E82" s="2" t="s">
        <v>4363</v>
      </c>
      <c r="F82" s="2">
        <v>37690707</v>
      </c>
      <c r="G82" s="2" t="s">
        <v>4419</v>
      </c>
      <c r="H82" s="2" t="s">
        <v>4420</v>
      </c>
      <c r="I82" s="2" t="s">
        <v>2329</v>
      </c>
      <c r="J82" s="2" t="s">
        <v>4421</v>
      </c>
      <c r="K82" s="2" t="s">
        <v>4422</v>
      </c>
      <c r="L82" s="2" t="s">
        <v>4423</v>
      </c>
      <c r="M82" s="2" t="s">
        <v>4424</v>
      </c>
      <c r="N82" s="4" t="s">
        <v>4425</v>
      </c>
      <c r="O82" s="4" t="s">
        <v>4426</v>
      </c>
    </row>
    <row r="83" spans="1:15" ht="15" customHeight="1" x14ac:dyDescent="0.35">
      <c r="A83" s="2" t="s">
        <v>23</v>
      </c>
      <c r="B83" s="2" t="s">
        <v>24</v>
      </c>
      <c r="C83" s="3">
        <v>1</v>
      </c>
      <c r="D83" s="2" t="s">
        <v>26</v>
      </c>
      <c r="E83" s="2" t="s">
        <v>4363</v>
      </c>
      <c r="F83" s="2">
        <v>31848202</v>
      </c>
      <c r="G83" s="2" t="s">
        <v>4587</v>
      </c>
      <c r="H83" s="2" t="s">
        <v>4627</v>
      </c>
      <c r="I83" s="2" t="s">
        <v>895</v>
      </c>
      <c r="J83" s="2" t="s">
        <v>4628</v>
      </c>
      <c r="K83" s="2" t="s">
        <v>4629</v>
      </c>
      <c r="L83" s="2" t="s">
        <v>4630</v>
      </c>
      <c r="M83" s="2" t="s">
        <v>4493</v>
      </c>
      <c r="N83" s="4" t="s">
        <v>4631</v>
      </c>
      <c r="O83" s="4" t="s">
        <v>4632</v>
      </c>
    </row>
    <row r="84" spans="1:15" ht="15" customHeight="1" x14ac:dyDescent="0.35">
      <c r="A84" s="2" t="s">
        <v>23</v>
      </c>
      <c r="B84" s="2" t="s">
        <v>24</v>
      </c>
      <c r="C84" s="3">
        <v>1</v>
      </c>
      <c r="D84" s="2" t="s">
        <v>26</v>
      </c>
      <c r="E84" s="2" t="s">
        <v>4363</v>
      </c>
      <c r="F84" s="2" t="s">
        <v>18445</v>
      </c>
      <c r="G84" s="2" t="s">
        <v>18446</v>
      </c>
      <c r="H84" s="2" t="s">
        <v>18447</v>
      </c>
      <c r="I84" s="2" t="s">
        <v>819</v>
      </c>
      <c r="J84" s="2" t="s">
        <v>18448</v>
      </c>
      <c r="K84" s="2" t="s">
        <v>18449</v>
      </c>
      <c r="L84" s="2" t="s">
        <v>18450</v>
      </c>
      <c r="M84" s="2" t="s">
        <v>18451</v>
      </c>
      <c r="N84" s="4" t="s">
        <v>18452</v>
      </c>
      <c r="O84" s="25" t="s">
        <v>18453</v>
      </c>
    </row>
    <row r="85" spans="1:15" ht="15" customHeight="1" x14ac:dyDescent="0.35">
      <c r="A85" s="2" t="s">
        <v>23</v>
      </c>
      <c r="B85" s="2" t="s">
        <v>24</v>
      </c>
      <c r="C85" s="3">
        <v>1</v>
      </c>
      <c r="D85" s="2" t="s">
        <v>26</v>
      </c>
      <c r="E85" s="2" t="s">
        <v>4363</v>
      </c>
      <c r="F85" s="2">
        <v>16445511</v>
      </c>
      <c r="G85" s="2" t="s">
        <v>5002</v>
      </c>
      <c r="H85" s="2" t="s">
        <v>5013</v>
      </c>
      <c r="I85" s="2" t="s">
        <v>5014</v>
      </c>
      <c r="J85" s="2"/>
      <c r="K85" s="2" t="s">
        <v>4849</v>
      </c>
      <c r="L85" s="2" t="s">
        <v>5015</v>
      </c>
      <c r="M85" s="2" t="s">
        <v>4518</v>
      </c>
      <c r="N85" s="4" t="s">
        <v>5016</v>
      </c>
      <c r="O85" s="4" t="s">
        <v>5017</v>
      </c>
    </row>
    <row r="86" spans="1:15" ht="15" customHeight="1" x14ac:dyDescent="0.35">
      <c r="A86" s="2" t="s">
        <v>23</v>
      </c>
      <c r="B86" s="2" t="s">
        <v>24</v>
      </c>
      <c r="C86" s="3">
        <v>1</v>
      </c>
      <c r="D86" s="2" t="s">
        <v>26</v>
      </c>
      <c r="E86" s="2" t="s">
        <v>4363</v>
      </c>
      <c r="F86" s="2">
        <v>35663768</v>
      </c>
      <c r="G86" s="2" t="s">
        <v>4527</v>
      </c>
      <c r="H86" s="2" t="s">
        <v>4528</v>
      </c>
      <c r="I86" s="2" t="s">
        <v>4066</v>
      </c>
      <c r="J86" s="2" t="s">
        <v>4529</v>
      </c>
      <c r="K86" s="2" t="s">
        <v>4396</v>
      </c>
      <c r="L86" s="2" t="s">
        <v>4530</v>
      </c>
      <c r="M86" s="2" t="s">
        <v>4416</v>
      </c>
      <c r="N86" s="4" t="s">
        <v>4531</v>
      </c>
      <c r="O86" s="4" t="s">
        <v>4532</v>
      </c>
    </row>
    <row r="87" spans="1:15" ht="15" customHeight="1" x14ac:dyDescent="0.35">
      <c r="A87" s="2" t="s">
        <v>23</v>
      </c>
      <c r="B87" s="2" t="s">
        <v>24</v>
      </c>
      <c r="C87" s="3">
        <v>1</v>
      </c>
      <c r="D87" s="2" t="s">
        <v>26</v>
      </c>
      <c r="E87" s="2" t="s">
        <v>4363</v>
      </c>
      <c r="F87" s="2">
        <v>30844076</v>
      </c>
      <c r="G87" s="2" t="s">
        <v>4639</v>
      </c>
      <c r="H87" s="2" t="s">
        <v>4640</v>
      </c>
      <c r="I87" s="2" t="s">
        <v>1917</v>
      </c>
      <c r="J87" s="2" t="s">
        <v>4641</v>
      </c>
      <c r="K87" s="2" t="s">
        <v>4366</v>
      </c>
      <c r="L87" s="2" t="s">
        <v>4642</v>
      </c>
      <c r="M87" s="2" t="s">
        <v>4560</v>
      </c>
      <c r="N87" s="4" t="s">
        <v>4643</v>
      </c>
      <c r="O87" s="4" t="s">
        <v>4644</v>
      </c>
    </row>
    <row r="88" spans="1:15" ht="15" customHeight="1" x14ac:dyDescent="0.35">
      <c r="A88" s="2" t="s">
        <v>23</v>
      </c>
      <c r="B88" s="2" t="s">
        <v>24</v>
      </c>
      <c r="C88" s="3">
        <v>1</v>
      </c>
      <c r="D88" s="2" t="s">
        <v>26</v>
      </c>
      <c r="E88" s="2" t="s">
        <v>4363</v>
      </c>
      <c r="F88" s="2">
        <v>29271741</v>
      </c>
      <c r="G88" s="2" t="s">
        <v>4733</v>
      </c>
      <c r="H88" s="2" t="s">
        <v>4734</v>
      </c>
      <c r="I88" s="2" t="s">
        <v>4735</v>
      </c>
      <c r="J88" s="2"/>
      <c r="K88" s="2" t="s">
        <v>4736</v>
      </c>
      <c r="L88" s="2" t="s">
        <v>4737</v>
      </c>
      <c r="M88" s="2" t="s">
        <v>4738</v>
      </c>
      <c r="N88" s="4" t="s">
        <v>4739</v>
      </c>
      <c r="O88" s="4" t="s">
        <v>4740</v>
      </c>
    </row>
    <row r="89" spans="1:15" ht="15" customHeight="1" x14ac:dyDescent="0.35">
      <c r="A89" s="2" t="s">
        <v>23</v>
      </c>
      <c r="B89" s="2" t="s">
        <v>24</v>
      </c>
      <c r="C89" s="3">
        <v>1</v>
      </c>
      <c r="D89" s="2" t="s">
        <v>26</v>
      </c>
      <c r="E89" s="2" t="s">
        <v>4363</v>
      </c>
      <c r="F89" s="2">
        <v>27515234</v>
      </c>
      <c r="G89" s="2" t="s">
        <v>4767</v>
      </c>
      <c r="H89" s="2" t="s">
        <v>4768</v>
      </c>
      <c r="I89" s="2" t="s">
        <v>4769</v>
      </c>
      <c r="J89" s="2" t="s">
        <v>4770</v>
      </c>
      <c r="K89" s="2" t="s">
        <v>4443</v>
      </c>
      <c r="L89" s="2" t="s">
        <v>4771</v>
      </c>
      <c r="M89" s="2" t="s">
        <v>4367</v>
      </c>
      <c r="N89" s="4" t="s">
        <v>4772</v>
      </c>
      <c r="O89" s="4" t="s">
        <v>4773</v>
      </c>
    </row>
    <row r="90" spans="1:15" ht="15" customHeight="1" x14ac:dyDescent="0.35">
      <c r="A90" s="2" t="s">
        <v>23</v>
      </c>
      <c r="B90" s="2" t="s">
        <v>24</v>
      </c>
      <c r="C90" s="3">
        <v>1</v>
      </c>
      <c r="D90" s="2" t="s">
        <v>26</v>
      </c>
      <c r="E90" s="2" t="s">
        <v>4363</v>
      </c>
      <c r="F90" s="2">
        <v>23795819</v>
      </c>
      <c r="G90" s="2" t="s">
        <v>4859</v>
      </c>
      <c r="H90" s="2" t="s">
        <v>4860</v>
      </c>
      <c r="I90" s="2" t="s">
        <v>4861</v>
      </c>
      <c r="J90" s="2" t="s">
        <v>4862</v>
      </c>
      <c r="K90" s="2" t="s">
        <v>4373</v>
      </c>
      <c r="L90" s="2" t="s">
        <v>4863</v>
      </c>
      <c r="M90" s="2" t="s">
        <v>4518</v>
      </c>
      <c r="N90" s="4" t="s">
        <v>4864</v>
      </c>
      <c r="O90" s="4" t="s">
        <v>4865</v>
      </c>
    </row>
    <row r="91" spans="1:15" ht="15" customHeight="1" x14ac:dyDescent="0.35">
      <c r="A91" s="2" t="s">
        <v>23</v>
      </c>
      <c r="B91" s="2" t="s">
        <v>24</v>
      </c>
      <c r="C91" s="3">
        <v>1</v>
      </c>
      <c r="D91" s="2" t="s">
        <v>26</v>
      </c>
      <c r="E91" s="2" t="s">
        <v>4363</v>
      </c>
      <c r="F91" s="2">
        <v>22607660</v>
      </c>
      <c r="G91" s="2" t="s">
        <v>4885</v>
      </c>
      <c r="H91" s="2" t="s">
        <v>4886</v>
      </c>
      <c r="I91" s="2" t="s">
        <v>2882</v>
      </c>
      <c r="J91" s="2" t="s">
        <v>4874</v>
      </c>
      <c r="K91" s="2" t="s">
        <v>4373</v>
      </c>
      <c r="L91" s="2" t="s">
        <v>4887</v>
      </c>
      <c r="M91" s="2" t="s">
        <v>4404</v>
      </c>
      <c r="N91" s="4" t="s">
        <v>4888</v>
      </c>
      <c r="O91" s="4" t="s">
        <v>4889</v>
      </c>
    </row>
    <row r="92" spans="1:15" ht="15" customHeight="1" x14ac:dyDescent="0.35">
      <c r="A92" s="2" t="s">
        <v>23</v>
      </c>
      <c r="B92" s="2" t="s">
        <v>24</v>
      </c>
      <c r="C92" s="3">
        <v>1</v>
      </c>
      <c r="D92" s="2" t="s">
        <v>26</v>
      </c>
      <c r="E92" s="2" t="s">
        <v>4363</v>
      </c>
      <c r="F92" s="2">
        <v>22279604</v>
      </c>
      <c r="G92" s="2" t="s">
        <v>4903</v>
      </c>
      <c r="H92" s="2" t="s">
        <v>4904</v>
      </c>
      <c r="I92" s="2" t="s">
        <v>1798</v>
      </c>
      <c r="J92" s="2" t="s">
        <v>3927</v>
      </c>
      <c r="K92" s="2" t="s">
        <v>4905</v>
      </c>
      <c r="L92" s="2" t="s">
        <v>4906</v>
      </c>
      <c r="M92" s="2" t="s">
        <v>4711</v>
      </c>
      <c r="N92" s="4" t="s">
        <v>4907</v>
      </c>
      <c r="O92" s="4" t="s">
        <v>4908</v>
      </c>
    </row>
    <row r="93" spans="1:15" ht="15" customHeight="1" x14ac:dyDescent="0.35">
      <c r="A93" s="2" t="s">
        <v>23</v>
      </c>
      <c r="B93" s="2" t="s">
        <v>24</v>
      </c>
      <c r="C93" s="3">
        <v>1</v>
      </c>
      <c r="D93" s="2" t="s">
        <v>26</v>
      </c>
      <c r="E93" s="2" t="s">
        <v>4475</v>
      </c>
      <c r="F93" s="2" t="s">
        <v>18454</v>
      </c>
      <c r="G93" s="2" t="s">
        <v>18455</v>
      </c>
      <c r="H93" s="2" t="s">
        <v>18456</v>
      </c>
      <c r="I93" s="2" t="s">
        <v>18457</v>
      </c>
      <c r="J93" s="2"/>
      <c r="K93" s="2" t="s">
        <v>18458</v>
      </c>
      <c r="L93" s="2" t="s">
        <v>18459</v>
      </c>
      <c r="M93" s="2" t="s">
        <v>18460</v>
      </c>
      <c r="N93" s="4" t="s">
        <v>18461</v>
      </c>
      <c r="O93" s="25" t="s">
        <v>18462</v>
      </c>
    </row>
    <row r="94" spans="1:15" ht="15" customHeight="1" x14ac:dyDescent="0.35">
      <c r="A94" s="2" t="s">
        <v>23</v>
      </c>
      <c r="B94" s="2" t="s">
        <v>24</v>
      </c>
      <c r="C94" s="3">
        <v>1</v>
      </c>
      <c r="D94" s="2" t="s">
        <v>26</v>
      </c>
      <c r="E94" s="2" t="s">
        <v>4363</v>
      </c>
      <c r="F94" s="2">
        <v>20055853</v>
      </c>
      <c r="G94" s="2" t="s">
        <v>4941</v>
      </c>
      <c r="H94" s="2" t="s">
        <v>4942</v>
      </c>
      <c r="I94" s="2" t="s">
        <v>4943</v>
      </c>
      <c r="J94" s="2"/>
      <c r="K94" s="2" t="s">
        <v>4373</v>
      </c>
      <c r="L94" s="2" t="s">
        <v>4944</v>
      </c>
      <c r="M94" s="2" t="s">
        <v>4945</v>
      </c>
      <c r="N94" s="4" t="s">
        <v>4946</v>
      </c>
      <c r="O94" s="4" t="s">
        <v>4947</v>
      </c>
    </row>
    <row r="95" spans="1:15" ht="15" customHeight="1" x14ac:dyDescent="0.35">
      <c r="A95" s="2" t="s">
        <v>23</v>
      </c>
      <c r="B95" s="2" t="s">
        <v>24</v>
      </c>
      <c r="C95" s="3">
        <v>1</v>
      </c>
      <c r="D95" s="2" t="s">
        <v>26</v>
      </c>
      <c r="E95" s="2" t="s">
        <v>4475</v>
      </c>
      <c r="F95" s="2" t="s">
        <v>18463</v>
      </c>
      <c r="G95" s="2" t="s">
        <v>18464</v>
      </c>
      <c r="H95" s="2" t="s">
        <v>18465</v>
      </c>
      <c r="I95" s="2" t="s">
        <v>4943</v>
      </c>
      <c r="J95" s="2"/>
      <c r="K95" s="2" t="s">
        <v>18466</v>
      </c>
      <c r="L95" s="2" t="s">
        <v>18467</v>
      </c>
      <c r="M95" s="2" t="s">
        <v>18421</v>
      </c>
      <c r="N95" s="4" t="s">
        <v>18468</v>
      </c>
      <c r="O95" s="25" t="s">
        <v>18469</v>
      </c>
    </row>
    <row r="96" spans="1:15" ht="15" customHeight="1" x14ac:dyDescent="0.35">
      <c r="A96" s="2" t="s">
        <v>23</v>
      </c>
      <c r="B96" s="2" t="s">
        <v>24</v>
      </c>
      <c r="C96" s="3">
        <v>1</v>
      </c>
      <c r="D96" s="2" t="s">
        <v>26</v>
      </c>
      <c r="E96" s="2" t="s">
        <v>4363</v>
      </c>
      <c r="F96" s="2">
        <v>19092022</v>
      </c>
      <c r="G96" s="2" t="s">
        <v>4970</v>
      </c>
      <c r="H96" s="2" t="s">
        <v>4971</v>
      </c>
      <c r="I96" s="2" t="s">
        <v>784</v>
      </c>
      <c r="J96" s="2"/>
      <c r="K96" s="2" t="s">
        <v>4972</v>
      </c>
      <c r="L96" s="2" t="s">
        <v>4973</v>
      </c>
      <c r="M96" s="2" t="s">
        <v>4974</v>
      </c>
      <c r="N96" s="4" t="s">
        <v>4975</v>
      </c>
      <c r="O96" s="4" t="s">
        <v>4976</v>
      </c>
    </row>
    <row r="97" spans="1:15" ht="15" customHeight="1" x14ac:dyDescent="0.35">
      <c r="A97" s="2" t="s">
        <v>23</v>
      </c>
      <c r="B97" s="2" t="s">
        <v>24</v>
      </c>
      <c r="C97" s="3">
        <v>1</v>
      </c>
      <c r="D97" s="2" t="s">
        <v>26</v>
      </c>
      <c r="E97" s="2" t="s">
        <v>4363</v>
      </c>
      <c r="F97" s="2">
        <v>16503568</v>
      </c>
      <c r="G97" s="2" t="s">
        <v>5018</v>
      </c>
      <c r="H97" s="2" t="s">
        <v>5003</v>
      </c>
      <c r="I97" s="2" t="s">
        <v>5019</v>
      </c>
      <c r="J97" s="2"/>
      <c r="K97" s="2" t="s">
        <v>5020</v>
      </c>
      <c r="L97" s="2" t="s">
        <v>5021</v>
      </c>
      <c r="M97" s="2" t="s">
        <v>4493</v>
      </c>
      <c r="N97" s="4" t="s">
        <v>5022</v>
      </c>
      <c r="O97" s="4" t="s">
        <v>5023</v>
      </c>
    </row>
    <row r="98" spans="1:15" ht="15" customHeight="1" x14ac:dyDescent="0.35">
      <c r="A98" s="2" t="s">
        <v>23</v>
      </c>
      <c r="B98" s="2" t="s">
        <v>24</v>
      </c>
      <c r="C98" s="3">
        <v>1</v>
      </c>
      <c r="D98" s="2" t="s">
        <v>26</v>
      </c>
      <c r="E98" s="2" t="s">
        <v>4363</v>
      </c>
      <c r="F98" s="2">
        <v>39104659</v>
      </c>
      <c r="G98" s="2" t="s">
        <v>4392</v>
      </c>
      <c r="H98" s="2" t="s">
        <v>4393</v>
      </c>
      <c r="I98" s="2" t="s">
        <v>4394</v>
      </c>
      <c r="J98" s="2" t="s">
        <v>4395</v>
      </c>
      <c r="K98" s="2" t="s">
        <v>4396</v>
      </c>
      <c r="L98" s="2" t="s">
        <v>4397</v>
      </c>
      <c r="M98" s="2" t="s">
        <v>4367</v>
      </c>
      <c r="N98" s="4" t="s">
        <v>4398</v>
      </c>
      <c r="O98" s="4" t="s">
        <v>4399</v>
      </c>
    </row>
    <row r="99" spans="1:15" ht="15" customHeight="1" x14ac:dyDescent="0.35">
      <c r="A99" s="2" t="s">
        <v>23</v>
      </c>
      <c r="B99" s="2" t="s">
        <v>24</v>
      </c>
      <c r="C99" s="3">
        <v>1</v>
      </c>
      <c r="D99" s="2" t="s">
        <v>26</v>
      </c>
      <c r="E99" s="2" t="s">
        <v>4363</v>
      </c>
      <c r="F99" s="2">
        <v>33937975</v>
      </c>
      <c r="G99" s="2" t="s">
        <v>4545</v>
      </c>
      <c r="H99" s="2" t="s">
        <v>4546</v>
      </c>
      <c r="I99" s="2" t="s">
        <v>2393</v>
      </c>
      <c r="J99" s="2" t="s">
        <v>2346</v>
      </c>
      <c r="K99" s="2" t="s">
        <v>4366</v>
      </c>
      <c r="L99" s="2" t="s">
        <v>4547</v>
      </c>
      <c r="M99" s="2" t="s">
        <v>4404</v>
      </c>
      <c r="N99" s="4" t="s">
        <v>4548</v>
      </c>
      <c r="O99" s="4" t="s">
        <v>4549</v>
      </c>
    </row>
    <row r="100" spans="1:15" ht="15" customHeight="1" x14ac:dyDescent="0.35">
      <c r="A100" s="2" t="s">
        <v>23</v>
      </c>
      <c r="B100" s="2" t="s">
        <v>24</v>
      </c>
      <c r="C100" s="3">
        <v>1</v>
      </c>
      <c r="D100" s="2" t="s">
        <v>26</v>
      </c>
      <c r="E100" s="2" t="s">
        <v>4363</v>
      </c>
      <c r="F100" s="2">
        <v>28386995</v>
      </c>
      <c r="G100" s="2" t="s">
        <v>4747</v>
      </c>
      <c r="H100" s="2" t="s">
        <v>4748</v>
      </c>
      <c r="I100" s="2" t="s">
        <v>1074</v>
      </c>
      <c r="J100" s="2" t="s">
        <v>4749</v>
      </c>
      <c r="K100" s="2" t="s">
        <v>4366</v>
      </c>
      <c r="L100" s="2" t="s">
        <v>4750</v>
      </c>
      <c r="M100" s="2" t="s">
        <v>4404</v>
      </c>
      <c r="N100" s="4" t="s">
        <v>4751</v>
      </c>
      <c r="O100" s="4" t="s">
        <v>4752</v>
      </c>
    </row>
    <row r="101" spans="1:15" ht="15" customHeight="1" x14ac:dyDescent="0.35">
      <c r="A101" s="2" t="s">
        <v>23</v>
      </c>
      <c r="B101" s="2" t="s">
        <v>24</v>
      </c>
      <c r="C101" s="3">
        <v>1</v>
      </c>
      <c r="D101" s="2" t="s">
        <v>26</v>
      </c>
      <c r="E101" s="2" t="s">
        <v>4363</v>
      </c>
      <c r="F101" s="2">
        <v>28477399</v>
      </c>
      <c r="G101" s="2" t="s">
        <v>4741</v>
      </c>
      <c r="H101" s="2" t="s">
        <v>4742</v>
      </c>
      <c r="I101" s="2" t="s">
        <v>1074</v>
      </c>
      <c r="J101" s="2" t="s">
        <v>4743</v>
      </c>
      <c r="K101" s="2" t="s">
        <v>4366</v>
      </c>
      <c r="L101" s="2" t="s">
        <v>4744</v>
      </c>
      <c r="M101" s="2" t="s">
        <v>4404</v>
      </c>
      <c r="N101" s="4" t="s">
        <v>4745</v>
      </c>
      <c r="O101" s="4" t="s">
        <v>4746</v>
      </c>
    </row>
    <row r="102" spans="1:15" ht="15" customHeight="1" x14ac:dyDescent="0.35">
      <c r="A102" s="2" t="s">
        <v>23</v>
      </c>
      <c r="B102" s="2" t="s">
        <v>24</v>
      </c>
      <c r="C102" s="3">
        <v>1</v>
      </c>
      <c r="D102" s="2" t="s">
        <v>26</v>
      </c>
      <c r="E102" s="2" t="s">
        <v>4363</v>
      </c>
      <c r="F102" s="2">
        <v>22283978</v>
      </c>
      <c r="G102" s="2" t="s">
        <v>4890</v>
      </c>
      <c r="H102" s="2" t="s">
        <v>4891</v>
      </c>
      <c r="I102" s="2" t="s">
        <v>4892</v>
      </c>
      <c r="J102" s="2" t="s">
        <v>4893</v>
      </c>
      <c r="K102" s="2" t="s">
        <v>4366</v>
      </c>
      <c r="L102" s="2" t="s">
        <v>4894</v>
      </c>
      <c r="M102" s="2" t="s">
        <v>4404</v>
      </c>
      <c r="N102" s="4" t="s">
        <v>4895</v>
      </c>
      <c r="O102" s="4" t="s">
        <v>4896</v>
      </c>
    </row>
    <row r="103" spans="1:15" ht="15" customHeight="1" x14ac:dyDescent="0.35">
      <c r="A103" s="2" t="s">
        <v>23</v>
      </c>
      <c r="B103" s="2" t="s">
        <v>24</v>
      </c>
      <c r="C103" s="3">
        <v>1</v>
      </c>
      <c r="D103" s="2" t="s">
        <v>26</v>
      </c>
      <c r="E103" s="2" t="s">
        <v>4363</v>
      </c>
      <c r="F103" s="2">
        <v>19519834</v>
      </c>
      <c r="G103" s="2" t="s">
        <v>4496</v>
      </c>
      <c r="H103" s="2" t="s">
        <v>4955</v>
      </c>
      <c r="I103" s="2" t="s">
        <v>2565</v>
      </c>
      <c r="J103" s="2" t="s">
        <v>4956</v>
      </c>
      <c r="K103" s="2" t="s">
        <v>4366</v>
      </c>
      <c r="L103" s="2" t="s">
        <v>4957</v>
      </c>
      <c r="M103" s="2" t="s">
        <v>4404</v>
      </c>
      <c r="N103" s="4" t="s">
        <v>4958</v>
      </c>
      <c r="O103" s="4" t="s">
        <v>4959</v>
      </c>
    </row>
    <row r="104" spans="1:15" ht="15" customHeight="1" x14ac:dyDescent="0.35">
      <c r="A104" s="2" t="s">
        <v>23</v>
      </c>
      <c r="B104" s="2" t="s">
        <v>24</v>
      </c>
      <c r="C104" s="3">
        <v>1</v>
      </c>
      <c r="D104" s="2" t="s">
        <v>26</v>
      </c>
      <c r="E104" s="2" t="s">
        <v>4363</v>
      </c>
      <c r="F104" s="2">
        <v>19635120</v>
      </c>
      <c r="G104" s="2" t="s">
        <v>4960</v>
      </c>
      <c r="H104" s="2" t="s">
        <v>4961</v>
      </c>
      <c r="I104" s="2" t="s">
        <v>2565</v>
      </c>
      <c r="J104" s="2"/>
      <c r="K104" s="2" t="s">
        <v>4373</v>
      </c>
      <c r="L104" s="2" t="s">
        <v>4962</v>
      </c>
      <c r="M104" s="2" t="s">
        <v>4797</v>
      </c>
      <c r="N104" s="4" t="s">
        <v>4963</v>
      </c>
      <c r="O104" s="4" t="s">
        <v>4964</v>
      </c>
    </row>
    <row r="105" spans="1:15" ht="15" customHeight="1" x14ac:dyDescent="0.35">
      <c r="A105" s="2" t="s">
        <v>23</v>
      </c>
      <c r="B105" s="2" t="s">
        <v>24</v>
      </c>
      <c r="C105" s="3">
        <v>1</v>
      </c>
      <c r="D105" s="2" t="s">
        <v>26</v>
      </c>
      <c r="E105" s="2" t="s">
        <v>4363</v>
      </c>
      <c r="F105" s="2">
        <v>16882201</v>
      </c>
      <c r="G105" s="2" t="s">
        <v>4496</v>
      </c>
      <c r="H105" s="2" t="s">
        <v>4998</v>
      </c>
      <c r="I105" s="2" t="s">
        <v>959</v>
      </c>
      <c r="J105" s="2"/>
      <c r="K105" s="2" t="s">
        <v>4366</v>
      </c>
      <c r="L105" s="2" t="s">
        <v>4999</v>
      </c>
      <c r="M105" s="2" t="s">
        <v>4424</v>
      </c>
      <c r="N105" s="4" t="s">
        <v>5000</v>
      </c>
      <c r="O105" s="4" t="s">
        <v>5001</v>
      </c>
    </row>
    <row r="106" spans="1:15" ht="15" customHeight="1" x14ac:dyDescent="0.35">
      <c r="A106" s="2" t="s">
        <v>23</v>
      </c>
      <c r="B106" s="2" t="s">
        <v>24</v>
      </c>
      <c r="C106" s="3">
        <v>1</v>
      </c>
      <c r="D106" s="2" t="s">
        <v>26</v>
      </c>
      <c r="E106" s="2" t="s">
        <v>4363</v>
      </c>
      <c r="F106" s="2">
        <v>31854471</v>
      </c>
      <c r="G106" s="2" t="s">
        <v>4619</v>
      </c>
      <c r="H106" s="2" t="s">
        <v>4620</v>
      </c>
      <c r="I106" s="2" t="s">
        <v>4621</v>
      </c>
      <c r="J106" s="2" t="s">
        <v>4622</v>
      </c>
      <c r="K106" s="2" t="s">
        <v>4373</v>
      </c>
      <c r="L106" s="2" t="s">
        <v>4623</v>
      </c>
      <c r="M106" s="2" t="s">
        <v>4624</v>
      </c>
      <c r="N106" s="4" t="s">
        <v>4625</v>
      </c>
      <c r="O106" s="4" t="s">
        <v>4626</v>
      </c>
    </row>
    <row r="107" spans="1:15" ht="15" customHeight="1" x14ac:dyDescent="0.35">
      <c r="A107" s="2" t="s">
        <v>23</v>
      </c>
      <c r="B107" s="2" t="s">
        <v>24</v>
      </c>
      <c r="C107" s="3">
        <v>1</v>
      </c>
      <c r="D107" s="2" t="s">
        <v>26</v>
      </c>
      <c r="E107" s="2" t="s">
        <v>4363</v>
      </c>
      <c r="F107" s="2">
        <v>30773669</v>
      </c>
      <c r="G107" s="2" t="s">
        <v>4668</v>
      </c>
      <c r="H107" s="2" t="s">
        <v>4669</v>
      </c>
      <c r="I107" s="2" t="s">
        <v>4663</v>
      </c>
      <c r="J107" s="2" t="s">
        <v>4670</v>
      </c>
      <c r="K107" s="2" t="s">
        <v>4373</v>
      </c>
      <c r="L107" s="2" t="s">
        <v>4671</v>
      </c>
      <c r="M107" s="2" t="s">
        <v>4672</v>
      </c>
      <c r="N107" s="4" t="s">
        <v>4673</v>
      </c>
      <c r="O107" s="4" t="s">
        <v>4674</v>
      </c>
    </row>
    <row r="108" spans="1:15" ht="15" customHeight="1" x14ac:dyDescent="0.35">
      <c r="A108" s="2" t="s">
        <v>23</v>
      </c>
      <c r="B108" s="2" t="s">
        <v>24</v>
      </c>
      <c r="C108" s="3">
        <v>1</v>
      </c>
      <c r="D108" s="2" t="s">
        <v>26</v>
      </c>
      <c r="E108" s="2" t="s">
        <v>4363</v>
      </c>
      <c r="F108" s="2">
        <v>30933333</v>
      </c>
      <c r="G108" s="2" t="s">
        <v>4496</v>
      </c>
      <c r="H108" s="2" t="s">
        <v>4662</v>
      </c>
      <c r="I108" s="2" t="s">
        <v>4663</v>
      </c>
      <c r="J108" s="2"/>
      <c r="K108" s="2" t="s">
        <v>4366</v>
      </c>
      <c r="L108" s="2" t="s">
        <v>4664</v>
      </c>
      <c r="M108" s="2" t="s">
        <v>4665</v>
      </c>
      <c r="N108" s="4" t="s">
        <v>4666</v>
      </c>
      <c r="O108" s="4" t="s">
        <v>4667</v>
      </c>
    </row>
    <row r="109" spans="1:15" ht="15" customHeight="1" x14ac:dyDescent="0.35">
      <c r="A109" s="2" t="s">
        <v>23</v>
      </c>
      <c r="B109" s="2" t="s">
        <v>24</v>
      </c>
      <c r="C109" s="3">
        <v>1</v>
      </c>
      <c r="D109" s="2" t="s">
        <v>26</v>
      </c>
      <c r="E109" s="2" t="s">
        <v>4363</v>
      </c>
      <c r="F109" s="2">
        <v>28301045</v>
      </c>
      <c r="G109" s="2" t="s">
        <v>4707</v>
      </c>
      <c r="H109" s="2" t="s">
        <v>4708</v>
      </c>
      <c r="I109" s="2" t="s">
        <v>2336</v>
      </c>
      <c r="J109" s="2" t="s">
        <v>4709</v>
      </c>
      <c r="K109" s="2" t="s">
        <v>4366</v>
      </c>
      <c r="L109" s="2" t="s">
        <v>4710</v>
      </c>
      <c r="M109" s="2" t="s">
        <v>4711</v>
      </c>
      <c r="N109" s="4" t="s">
        <v>4712</v>
      </c>
      <c r="O109" s="4" t="s">
        <v>4713</v>
      </c>
    </row>
    <row r="110" spans="1:15" ht="15" customHeight="1" x14ac:dyDescent="0.35">
      <c r="A110" s="2" t="s">
        <v>23</v>
      </c>
      <c r="B110" s="2" t="s">
        <v>24</v>
      </c>
      <c r="C110" s="3">
        <v>1</v>
      </c>
      <c r="D110" s="2" t="s">
        <v>26</v>
      </c>
      <c r="E110" s="2" t="s">
        <v>4363</v>
      </c>
      <c r="F110" s="2">
        <v>22211923</v>
      </c>
      <c r="G110" s="2" t="s">
        <v>4897</v>
      </c>
      <c r="H110" s="2" t="s">
        <v>4898</v>
      </c>
      <c r="I110" s="2" t="s">
        <v>2570</v>
      </c>
      <c r="J110" s="2" t="s">
        <v>4899</v>
      </c>
      <c r="K110" s="2" t="s">
        <v>4373</v>
      </c>
      <c r="L110" s="2" t="s">
        <v>4900</v>
      </c>
      <c r="M110" s="2" t="s">
        <v>4367</v>
      </c>
      <c r="N110" s="4" t="s">
        <v>4901</v>
      </c>
      <c r="O110" s="4" t="s">
        <v>4902</v>
      </c>
    </row>
    <row r="111" spans="1:15" ht="15" customHeight="1" x14ac:dyDescent="0.35">
      <c r="A111" s="2" t="s">
        <v>23</v>
      </c>
      <c r="B111" s="2" t="s">
        <v>24</v>
      </c>
      <c r="C111" s="3">
        <v>1</v>
      </c>
      <c r="D111" s="2" t="s">
        <v>26</v>
      </c>
      <c r="E111" s="2" t="s">
        <v>4363</v>
      </c>
      <c r="F111" s="2">
        <v>20500206</v>
      </c>
      <c r="G111" s="2" t="s">
        <v>4936</v>
      </c>
      <c r="H111" s="2" t="s">
        <v>4937</v>
      </c>
      <c r="I111" s="2" t="s">
        <v>2576</v>
      </c>
      <c r="J111" s="2"/>
      <c r="K111" s="2" t="s">
        <v>4373</v>
      </c>
      <c r="L111" s="2" t="s">
        <v>4938</v>
      </c>
      <c r="M111" s="2" t="s">
        <v>4797</v>
      </c>
      <c r="N111" s="4" t="s">
        <v>4939</v>
      </c>
      <c r="O111" s="4" t="s">
        <v>4940</v>
      </c>
    </row>
    <row r="112" spans="1:15" ht="15" customHeight="1" x14ac:dyDescent="0.35">
      <c r="A112" s="2" t="s">
        <v>23</v>
      </c>
      <c r="B112" s="2" t="s">
        <v>24</v>
      </c>
      <c r="C112" s="3">
        <v>1</v>
      </c>
      <c r="D112" s="2" t="s">
        <v>26</v>
      </c>
      <c r="E112" s="2" t="s">
        <v>4363</v>
      </c>
      <c r="F112" s="2">
        <v>17147562</v>
      </c>
      <c r="G112" s="2" t="s">
        <v>5039</v>
      </c>
      <c r="H112" s="2" t="s">
        <v>5040</v>
      </c>
      <c r="I112" s="2" t="s">
        <v>5041</v>
      </c>
      <c r="J112" s="2"/>
      <c r="K112" s="2" t="s">
        <v>5042</v>
      </c>
      <c r="L112" s="2" t="s">
        <v>5043</v>
      </c>
      <c r="M112" s="2" t="s">
        <v>4367</v>
      </c>
      <c r="N112" s="4" t="s">
        <v>5044</v>
      </c>
      <c r="O112" s="4" t="s">
        <v>5045</v>
      </c>
    </row>
    <row r="113" spans="1:15" ht="15" customHeight="1" x14ac:dyDescent="0.35">
      <c r="A113" s="2" t="s">
        <v>23</v>
      </c>
      <c r="B113" s="2" t="s">
        <v>24</v>
      </c>
      <c r="C113" s="3">
        <v>1</v>
      </c>
      <c r="D113" s="2" t="s">
        <v>26</v>
      </c>
      <c r="E113" s="2" t="s">
        <v>4475</v>
      </c>
      <c r="F113" s="2">
        <v>7795078</v>
      </c>
      <c r="G113" s="2" t="s">
        <v>5072</v>
      </c>
      <c r="H113" s="2" t="s">
        <v>5073</v>
      </c>
      <c r="I113" s="2" t="s">
        <v>5074</v>
      </c>
      <c r="J113" s="2"/>
      <c r="K113" s="2" t="s">
        <v>5075</v>
      </c>
      <c r="L113" s="2" t="s">
        <v>5076</v>
      </c>
      <c r="M113" s="2" t="s">
        <v>4604</v>
      </c>
      <c r="N113" s="4" t="s">
        <v>5077</v>
      </c>
      <c r="O113" s="4" t="s">
        <v>5078</v>
      </c>
    </row>
    <row r="114" spans="1:15" ht="15" customHeight="1" x14ac:dyDescent="0.35">
      <c r="A114" s="2" t="s">
        <v>23</v>
      </c>
      <c r="B114" s="2" t="s">
        <v>24</v>
      </c>
      <c r="C114" s="3">
        <v>1</v>
      </c>
      <c r="D114" s="2" t="s">
        <v>26</v>
      </c>
      <c r="E114" s="2" t="s">
        <v>4363</v>
      </c>
      <c r="F114" s="2">
        <v>37002829</v>
      </c>
      <c r="G114" s="2" t="s">
        <v>4453</v>
      </c>
      <c r="H114" s="2" t="s">
        <v>4454</v>
      </c>
      <c r="I114" s="2" t="s">
        <v>3404</v>
      </c>
      <c r="J114" s="2"/>
      <c r="K114" s="2" t="s">
        <v>4373</v>
      </c>
      <c r="L114" s="2" t="s">
        <v>4455</v>
      </c>
      <c r="M114" s="2" t="s">
        <v>4367</v>
      </c>
      <c r="N114" s="4" t="s">
        <v>4456</v>
      </c>
      <c r="O114" s="4" t="s">
        <v>4457</v>
      </c>
    </row>
    <row r="115" spans="1:15" ht="15" customHeight="1" x14ac:dyDescent="0.35">
      <c r="A115" s="2" t="s">
        <v>23</v>
      </c>
      <c r="B115" s="2" t="s">
        <v>24</v>
      </c>
      <c r="C115" s="3">
        <v>1</v>
      </c>
      <c r="D115" s="2" t="s">
        <v>26</v>
      </c>
      <c r="E115" s="2" t="s">
        <v>4363</v>
      </c>
      <c r="F115" s="2">
        <v>29956715</v>
      </c>
      <c r="G115" s="2" t="s">
        <v>4689</v>
      </c>
      <c r="H115" s="2" t="s">
        <v>4690</v>
      </c>
      <c r="I115" s="2" t="s">
        <v>4691</v>
      </c>
      <c r="J115" s="2"/>
      <c r="K115" s="2" t="s">
        <v>4692</v>
      </c>
      <c r="L115" s="2" t="s">
        <v>4693</v>
      </c>
      <c r="M115" s="2" t="s">
        <v>4367</v>
      </c>
      <c r="N115" s="4" t="s">
        <v>4694</v>
      </c>
      <c r="O115" s="4" t="s">
        <v>4695</v>
      </c>
    </row>
    <row r="116" spans="1:15" ht="15" customHeight="1" x14ac:dyDescent="0.35">
      <c r="A116" s="2" t="s">
        <v>23</v>
      </c>
      <c r="B116" s="2" t="s">
        <v>24</v>
      </c>
      <c r="C116" s="3">
        <v>1</v>
      </c>
      <c r="D116" s="2" t="s">
        <v>26</v>
      </c>
      <c r="E116" s="2" t="s">
        <v>4363</v>
      </c>
      <c r="F116" s="2">
        <v>39348492</v>
      </c>
      <c r="G116" s="2" t="s">
        <v>4364</v>
      </c>
      <c r="H116" s="2" t="s">
        <v>4365</v>
      </c>
      <c r="I116" s="2" t="s">
        <v>3193</v>
      </c>
      <c r="J116" s="2" t="s">
        <v>3193</v>
      </c>
      <c r="K116" s="2" t="s">
        <v>4366</v>
      </c>
      <c r="L116" s="2"/>
      <c r="M116" s="2" t="s">
        <v>4367</v>
      </c>
      <c r="N116" s="4" t="s">
        <v>4368</v>
      </c>
      <c r="O116" s="4" t="s">
        <v>4369</v>
      </c>
    </row>
    <row r="117" spans="1:15" ht="15" customHeight="1" x14ac:dyDescent="0.35">
      <c r="A117" s="2" t="s">
        <v>23</v>
      </c>
      <c r="B117" s="2" t="s">
        <v>24</v>
      </c>
      <c r="C117" s="3">
        <v>1</v>
      </c>
      <c r="D117" s="2" t="s">
        <v>26</v>
      </c>
      <c r="E117" s="2" t="s">
        <v>4363</v>
      </c>
      <c r="F117" s="2">
        <v>1672422</v>
      </c>
      <c r="G117" s="2" t="s">
        <v>5120</v>
      </c>
      <c r="H117" s="2" t="s">
        <v>5121</v>
      </c>
      <c r="I117" s="2" t="s">
        <v>5122</v>
      </c>
      <c r="J117" s="2"/>
      <c r="K117" s="2" t="s">
        <v>5123</v>
      </c>
      <c r="L117" s="2" t="s">
        <v>5124</v>
      </c>
      <c r="M117" s="2" t="s">
        <v>4404</v>
      </c>
      <c r="N117" s="4" t="s">
        <v>5125</v>
      </c>
      <c r="O117" s="4" t="s">
        <v>5126</v>
      </c>
    </row>
    <row r="118" spans="1:15" ht="15" customHeight="1" x14ac:dyDescent="0.35">
      <c r="A118" s="2" t="s">
        <v>23</v>
      </c>
      <c r="B118" s="2" t="s">
        <v>24</v>
      </c>
      <c r="C118" s="3">
        <v>1</v>
      </c>
      <c r="D118" s="2" t="s">
        <v>26</v>
      </c>
      <c r="E118" s="2" t="s">
        <v>4363</v>
      </c>
      <c r="F118" s="2" t="s">
        <v>18470</v>
      </c>
      <c r="G118" s="2" t="s">
        <v>18471</v>
      </c>
      <c r="H118" s="2" t="s">
        <v>18472</v>
      </c>
      <c r="I118" s="2" t="s">
        <v>18473</v>
      </c>
      <c r="J118" s="2" t="s">
        <v>18473</v>
      </c>
      <c r="K118" s="2" t="s">
        <v>18474</v>
      </c>
      <c r="L118" s="2" t="s">
        <v>18475</v>
      </c>
      <c r="M118" s="2" t="s">
        <v>18460</v>
      </c>
      <c r="N118" s="4" t="s">
        <v>18476</v>
      </c>
      <c r="O118" s="4" t="s">
        <v>18477</v>
      </c>
    </row>
    <row r="119" spans="1:15" ht="15" customHeight="1" x14ac:dyDescent="0.35">
      <c r="A119" s="2" t="s">
        <v>23</v>
      </c>
      <c r="B119" s="2" t="s">
        <v>24</v>
      </c>
      <c r="C119" s="3">
        <v>1</v>
      </c>
      <c r="D119" s="2" t="s">
        <v>26</v>
      </c>
      <c r="E119" s="2" t="s">
        <v>4475</v>
      </c>
      <c r="F119" s="2">
        <v>27230780</v>
      </c>
      <c r="G119" s="2" t="s">
        <v>4785</v>
      </c>
      <c r="H119" s="2" t="s">
        <v>4786</v>
      </c>
      <c r="I119" s="2" t="s">
        <v>4787</v>
      </c>
      <c r="J119" s="2" t="s">
        <v>4787</v>
      </c>
      <c r="K119" s="2" t="s">
        <v>4788</v>
      </c>
      <c r="L119" s="2" t="s">
        <v>4789</v>
      </c>
      <c r="M119" s="2" t="s">
        <v>4493</v>
      </c>
      <c r="N119" s="4" t="s">
        <v>4790</v>
      </c>
      <c r="O119" s="4" t="s">
        <v>4791</v>
      </c>
    </row>
    <row r="120" spans="1:15" ht="15" customHeight="1" x14ac:dyDescent="0.35">
      <c r="A120" s="2" t="s">
        <v>23</v>
      </c>
      <c r="B120" s="2" t="s">
        <v>24</v>
      </c>
      <c r="C120" s="3">
        <v>1</v>
      </c>
      <c r="D120" s="2" t="s">
        <v>26</v>
      </c>
      <c r="E120" s="2" t="s">
        <v>4363</v>
      </c>
      <c r="F120" s="2">
        <v>36814132</v>
      </c>
      <c r="G120" s="2" t="s">
        <v>4458</v>
      </c>
      <c r="H120" s="2" t="s">
        <v>4459</v>
      </c>
      <c r="I120" s="2" t="s">
        <v>4460</v>
      </c>
      <c r="J120" s="2"/>
      <c r="K120" s="2" t="s">
        <v>4366</v>
      </c>
      <c r="L120" s="2" t="s">
        <v>4461</v>
      </c>
      <c r="M120" s="2" t="s">
        <v>4367</v>
      </c>
      <c r="N120" s="4" t="s">
        <v>2229</v>
      </c>
      <c r="O120" s="4" t="s">
        <v>4462</v>
      </c>
    </row>
    <row r="121" spans="1:15" ht="15" customHeight="1" x14ac:dyDescent="0.35">
      <c r="A121" s="2" t="s">
        <v>23</v>
      </c>
      <c r="B121" s="2" t="s">
        <v>24</v>
      </c>
      <c r="C121" s="3">
        <v>1</v>
      </c>
      <c r="D121" s="2" t="s">
        <v>26</v>
      </c>
      <c r="E121" s="2" t="s">
        <v>4363</v>
      </c>
      <c r="F121" s="2">
        <v>37032445</v>
      </c>
      <c r="G121" s="2" t="s">
        <v>4447</v>
      </c>
      <c r="H121" s="2" t="s">
        <v>4448</v>
      </c>
      <c r="I121" s="2" t="s">
        <v>4449</v>
      </c>
      <c r="J121" s="2"/>
      <c r="K121" s="2" t="s">
        <v>4366</v>
      </c>
      <c r="L121" s="2" t="s">
        <v>4450</v>
      </c>
      <c r="M121" s="2" t="s">
        <v>4367</v>
      </c>
      <c r="N121" s="4" t="s">
        <v>4451</v>
      </c>
      <c r="O121" s="4" t="s">
        <v>4452</v>
      </c>
    </row>
    <row r="122" spans="1:15" ht="15" customHeight="1" x14ac:dyDescent="0.35">
      <c r="A122" s="2" t="s">
        <v>23</v>
      </c>
      <c r="B122" s="2" t="s">
        <v>24</v>
      </c>
      <c r="C122" s="3">
        <v>1</v>
      </c>
      <c r="D122" s="2" t="s">
        <v>26</v>
      </c>
      <c r="E122" s="2" t="s">
        <v>4363</v>
      </c>
      <c r="F122" s="2">
        <v>26631391</v>
      </c>
      <c r="G122" s="2" t="s">
        <v>4767</v>
      </c>
      <c r="H122" s="2" t="s">
        <v>4780</v>
      </c>
      <c r="I122" s="2" t="s">
        <v>4781</v>
      </c>
      <c r="J122" s="2"/>
      <c r="K122" s="2" t="s">
        <v>4692</v>
      </c>
      <c r="L122" s="2" t="s">
        <v>4782</v>
      </c>
      <c r="M122" s="2" t="s">
        <v>4367</v>
      </c>
      <c r="N122" s="4" t="s">
        <v>4783</v>
      </c>
      <c r="O122" s="4" t="s">
        <v>4784</v>
      </c>
    </row>
    <row r="123" spans="1:15" ht="15" customHeight="1" x14ac:dyDescent="0.35">
      <c r="A123" s="2" t="s">
        <v>23</v>
      </c>
      <c r="B123" s="2" t="s">
        <v>24</v>
      </c>
      <c r="C123" s="3">
        <v>1</v>
      </c>
      <c r="D123" s="2" t="s">
        <v>26</v>
      </c>
      <c r="E123" s="2" t="s">
        <v>4363</v>
      </c>
      <c r="F123" s="2">
        <v>38060677</v>
      </c>
      <c r="G123" s="2" t="s">
        <v>4407</v>
      </c>
      <c r="H123" s="2" t="s">
        <v>4408</v>
      </c>
      <c r="I123" s="2" t="s">
        <v>3153</v>
      </c>
      <c r="J123" s="2"/>
      <c r="K123" s="2" t="s">
        <v>4373</v>
      </c>
      <c r="L123" s="2" t="s">
        <v>4409</v>
      </c>
      <c r="M123" s="2" t="s">
        <v>4404</v>
      </c>
      <c r="N123" s="4" t="s">
        <v>4410</v>
      </c>
      <c r="O123" s="4" t="s">
        <v>4411</v>
      </c>
    </row>
    <row r="124" spans="1:15" ht="15" customHeight="1" x14ac:dyDescent="0.35">
      <c r="A124" s="2" t="s">
        <v>23</v>
      </c>
      <c r="B124" s="2" t="s">
        <v>24</v>
      </c>
      <c r="C124" s="3">
        <v>1</v>
      </c>
      <c r="D124" s="2" t="s">
        <v>26</v>
      </c>
      <c r="E124" s="2" t="s">
        <v>4363</v>
      </c>
      <c r="F124" s="2">
        <v>36630365</v>
      </c>
      <c r="G124" s="2" t="s">
        <v>4463</v>
      </c>
      <c r="H124" s="2" t="s">
        <v>4464</v>
      </c>
      <c r="I124" s="2" t="s">
        <v>4465</v>
      </c>
      <c r="J124" s="2"/>
      <c r="K124" s="2" t="s">
        <v>4373</v>
      </c>
      <c r="L124" s="2" t="s">
        <v>4466</v>
      </c>
      <c r="M124" s="2" t="s">
        <v>4367</v>
      </c>
      <c r="N124" s="4" t="s">
        <v>4467</v>
      </c>
      <c r="O124" s="4" t="s">
        <v>4468</v>
      </c>
    </row>
    <row r="125" spans="1:15" ht="15" customHeight="1" x14ac:dyDescent="0.35">
      <c r="A125" s="2" t="s">
        <v>23</v>
      </c>
      <c r="B125" s="2" t="s">
        <v>24</v>
      </c>
      <c r="C125" s="3">
        <v>1</v>
      </c>
      <c r="D125" s="2" t="s">
        <v>26</v>
      </c>
      <c r="E125" s="2" t="s">
        <v>4475</v>
      </c>
      <c r="F125" s="2">
        <v>36322063</v>
      </c>
      <c r="G125" s="2" t="s">
        <v>4476</v>
      </c>
      <c r="H125" s="2" t="s">
        <v>4477</v>
      </c>
      <c r="I125" s="2" t="s">
        <v>4478</v>
      </c>
      <c r="J125" s="2"/>
      <c r="K125" s="2" t="s">
        <v>4479</v>
      </c>
      <c r="L125" s="2" t="s">
        <v>4480</v>
      </c>
      <c r="M125" s="2" t="s">
        <v>4481</v>
      </c>
      <c r="N125" s="4" t="s">
        <v>4482</v>
      </c>
      <c r="O125" s="4" t="s">
        <v>4483</v>
      </c>
    </row>
    <row r="126" spans="1:15" ht="15" customHeight="1" x14ac:dyDescent="0.35">
      <c r="A126" s="2" t="s">
        <v>23</v>
      </c>
      <c r="B126" s="2" t="s">
        <v>24</v>
      </c>
      <c r="C126" s="3">
        <v>1</v>
      </c>
      <c r="D126" s="2" t="s">
        <v>26</v>
      </c>
      <c r="E126" s="2" t="s">
        <v>4363</v>
      </c>
      <c r="F126" s="2">
        <v>38365308</v>
      </c>
      <c r="G126" s="2" t="s">
        <v>4400</v>
      </c>
      <c r="H126" s="2" t="s">
        <v>4401</v>
      </c>
      <c r="I126" s="2" t="s">
        <v>4402</v>
      </c>
      <c r="J126" s="2"/>
      <c r="K126" s="2" t="s">
        <v>4373</v>
      </c>
      <c r="L126" s="2" t="s">
        <v>4403</v>
      </c>
      <c r="M126" s="2" t="s">
        <v>4404</v>
      </c>
      <c r="N126" s="4" t="s">
        <v>4405</v>
      </c>
      <c r="O126" s="4" t="s">
        <v>4406</v>
      </c>
    </row>
    <row r="127" spans="1:15" ht="15" customHeight="1" x14ac:dyDescent="0.35">
      <c r="A127" s="2" t="s">
        <v>23</v>
      </c>
      <c r="B127" s="2" t="s">
        <v>24</v>
      </c>
      <c r="C127" s="3">
        <v>1</v>
      </c>
      <c r="D127" s="2" t="s">
        <v>26</v>
      </c>
      <c r="E127" s="2" t="s">
        <v>4363</v>
      </c>
      <c r="F127" s="2">
        <v>38661219</v>
      </c>
      <c r="G127" s="2" t="s">
        <v>4370</v>
      </c>
      <c r="H127" s="2" t="s">
        <v>4371</v>
      </c>
      <c r="I127" s="2" t="s">
        <v>4372</v>
      </c>
      <c r="J127" s="2"/>
      <c r="K127" s="2" t="s">
        <v>4373</v>
      </c>
      <c r="L127" s="2" t="s">
        <v>4374</v>
      </c>
      <c r="M127" s="2" t="s">
        <v>4367</v>
      </c>
      <c r="N127" s="4" t="s">
        <v>4375</v>
      </c>
      <c r="O127" s="4" t="s">
        <v>4376</v>
      </c>
    </row>
    <row r="128" spans="1:15" ht="15" customHeight="1" x14ac:dyDescent="0.35">
      <c r="A128" s="2" t="s">
        <v>23</v>
      </c>
      <c r="B128" s="2" t="s">
        <v>24</v>
      </c>
      <c r="C128" s="3">
        <v>1</v>
      </c>
      <c r="D128" s="2" t="s">
        <v>26</v>
      </c>
      <c r="E128" s="2" t="s">
        <v>4475</v>
      </c>
      <c r="F128" s="2">
        <v>26187120</v>
      </c>
      <c r="G128" s="2" t="s">
        <v>4806</v>
      </c>
      <c r="H128" s="2" t="s">
        <v>4807</v>
      </c>
      <c r="I128" s="2" t="s">
        <v>4808</v>
      </c>
      <c r="J128" s="2" t="s">
        <v>4808</v>
      </c>
      <c r="K128" s="2" t="s">
        <v>4590</v>
      </c>
      <c r="L128" s="2" t="s">
        <v>4809</v>
      </c>
      <c r="M128" s="2" t="s">
        <v>4493</v>
      </c>
      <c r="N128" s="4" t="s">
        <v>4810</v>
      </c>
      <c r="O128" s="4" t="s">
        <v>4811</v>
      </c>
    </row>
    <row r="129" spans="1:15" ht="15" customHeight="1" x14ac:dyDescent="0.35">
      <c r="A129" s="2" t="s">
        <v>23</v>
      </c>
      <c r="B129" s="2" t="s">
        <v>24</v>
      </c>
      <c r="C129" s="3">
        <v>1</v>
      </c>
      <c r="D129" s="2" t="s">
        <v>26</v>
      </c>
      <c r="E129" s="2" t="s">
        <v>4475</v>
      </c>
      <c r="F129" s="2">
        <v>26475884</v>
      </c>
      <c r="G129" s="2" t="s">
        <v>4792</v>
      </c>
      <c r="H129" s="2" t="s">
        <v>4793</v>
      </c>
      <c r="I129" s="2" t="s">
        <v>4794</v>
      </c>
      <c r="J129" s="2" t="s">
        <v>4794</v>
      </c>
      <c r="K129" s="2" t="s">
        <v>4795</v>
      </c>
      <c r="L129" s="2" t="s">
        <v>4796</v>
      </c>
      <c r="M129" s="2" t="s">
        <v>4797</v>
      </c>
      <c r="N129" s="4" t="s">
        <v>4798</v>
      </c>
      <c r="O129" s="4" t="s">
        <v>4799</v>
      </c>
    </row>
    <row r="130" spans="1:15" ht="15" customHeight="1" x14ac:dyDescent="0.35">
      <c r="A130" s="2" t="s">
        <v>23</v>
      </c>
      <c r="B130" s="2" t="s">
        <v>24</v>
      </c>
      <c r="C130" s="3">
        <v>1</v>
      </c>
      <c r="D130" s="2" t="s">
        <v>26</v>
      </c>
      <c r="E130" s="2" t="s">
        <v>4363</v>
      </c>
      <c r="F130" s="2">
        <v>33055110</v>
      </c>
      <c r="G130" s="2" t="s">
        <v>4587</v>
      </c>
      <c r="H130" s="2" t="s">
        <v>4588</v>
      </c>
      <c r="I130" s="2" t="s">
        <v>4589</v>
      </c>
      <c r="J130" s="2" t="s">
        <v>4589</v>
      </c>
      <c r="K130" s="2" t="s">
        <v>4590</v>
      </c>
      <c r="L130" s="2" t="s">
        <v>4591</v>
      </c>
      <c r="M130" s="2" t="s">
        <v>4493</v>
      </c>
      <c r="N130" s="4" t="s">
        <v>4592</v>
      </c>
      <c r="O130" s="4" t="s">
        <v>4593</v>
      </c>
    </row>
    <row r="131" spans="1:15" ht="15" customHeight="1" x14ac:dyDescent="0.35">
      <c r="A131" s="2" t="s">
        <v>23</v>
      </c>
      <c r="B131" s="2" t="s">
        <v>24</v>
      </c>
      <c r="C131" s="3">
        <v>1</v>
      </c>
      <c r="D131" s="2" t="s">
        <v>26</v>
      </c>
      <c r="E131" s="2" t="s">
        <v>4475</v>
      </c>
      <c r="F131" s="2">
        <v>25589090</v>
      </c>
      <c r="G131" s="2" t="s">
        <v>4833</v>
      </c>
      <c r="H131" s="2" t="s">
        <v>4834</v>
      </c>
      <c r="I131" s="2" t="s">
        <v>4835</v>
      </c>
      <c r="J131" s="2" t="s">
        <v>4835</v>
      </c>
      <c r="K131" s="2" t="s">
        <v>4836</v>
      </c>
      <c r="L131" s="2" t="s">
        <v>4837</v>
      </c>
      <c r="M131" s="2" t="s">
        <v>4424</v>
      </c>
      <c r="N131" s="4" t="s">
        <v>4838</v>
      </c>
      <c r="O131" s="4" t="s">
        <v>4839</v>
      </c>
    </row>
    <row r="132" spans="1:15" ht="15" customHeight="1" x14ac:dyDescent="0.35">
      <c r="A132" s="2" t="s">
        <v>23</v>
      </c>
      <c r="B132" s="2" t="s">
        <v>24</v>
      </c>
      <c r="C132" s="3">
        <v>1</v>
      </c>
      <c r="D132" s="2" t="s">
        <v>26</v>
      </c>
      <c r="E132" s="2" t="s">
        <v>4363</v>
      </c>
      <c r="F132" s="2">
        <v>37966718</v>
      </c>
      <c r="G132" s="2" t="s">
        <v>4412</v>
      </c>
      <c r="H132" s="2" t="s">
        <v>4413</v>
      </c>
      <c r="I132" s="2" t="s">
        <v>4414</v>
      </c>
      <c r="J132" s="2"/>
      <c r="K132" s="2" t="s">
        <v>4373</v>
      </c>
      <c r="L132" s="2" t="s">
        <v>4415</v>
      </c>
      <c r="M132" s="2" t="s">
        <v>4416</v>
      </c>
      <c r="N132" s="4" t="s">
        <v>4417</v>
      </c>
      <c r="O132" s="4" t="s">
        <v>4418</v>
      </c>
    </row>
    <row r="133" spans="1:15" ht="15" customHeight="1" x14ac:dyDescent="0.35">
      <c r="A133" s="2" t="s">
        <v>23</v>
      </c>
      <c r="B133" s="2" t="s">
        <v>24</v>
      </c>
      <c r="C133" s="3">
        <v>1</v>
      </c>
      <c r="D133" s="2" t="s">
        <v>26</v>
      </c>
      <c r="E133" s="2" t="s">
        <v>4363</v>
      </c>
      <c r="F133" s="2">
        <v>36763882</v>
      </c>
      <c r="G133" s="2" t="s">
        <v>4469</v>
      </c>
      <c r="H133" s="2" t="s">
        <v>4470</v>
      </c>
      <c r="I133" s="2" t="s">
        <v>4471</v>
      </c>
      <c r="J133" s="2"/>
      <c r="K133" s="2" t="s">
        <v>4366</v>
      </c>
      <c r="L133" s="2" t="s">
        <v>4472</v>
      </c>
      <c r="M133" s="2" t="s">
        <v>4367</v>
      </c>
      <c r="N133" s="4" t="s">
        <v>4473</v>
      </c>
      <c r="O133" s="4" t="s">
        <v>4474</v>
      </c>
    </row>
    <row r="134" spans="1:15" ht="15" customHeight="1" x14ac:dyDescent="0.35">
      <c r="A134" s="2" t="s">
        <v>23</v>
      </c>
      <c r="B134" s="2" t="s">
        <v>24</v>
      </c>
      <c r="C134" s="3">
        <v>1</v>
      </c>
      <c r="D134" s="2" t="s">
        <v>26</v>
      </c>
      <c r="E134" s="2" t="s">
        <v>4363</v>
      </c>
      <c r="F134" s="2">
        <v>24133566</v>
      </c>
      <c r="G134" s="2" t="s">
        <v>4878</v>
      </c>
      <c r="H134" s="2" t="s">
        <v>4879</v>
      </c>
      <c r="I134" s="2">
        <v>2013</v>
      </c>
      <c r="J134" s="2" t="s">
        <v>4880</v>
      </c>
      <c r="K134" s="2" t="s">
        <v>4881</v>
      </c>
      <c r="L134" s="2" t="s">
        <v>4882</v>
      </c>
      <c r="M134" s="2" t="s">
        <v>4367</v>
      </c>
      <c r="N134" s="4" t="s">
        <v>4883</v>
      </c>
      <c r="O134" s="4" t="s">
        <v>4884</v>
      </c>
    </row>
    <row r="135" spans="1:15" ht="15" customHeight="1" x14ac:dyDescent="0.35">
      <c r="A135" s="2" t="s">
        <v>41</v>
      </c>
      <c r="B135" s="2" t="s">
        <v>42</v>
      </c>
      <c r="C135" s="3">
        <v>2</v>
      </c>
      <c r="D135" s="2" t="s">
        <v>43</v>
      </c>
      <c r="E135" s="2" t="s">
        <v>5137</v>
      </c>
      <c r="F135" s="2">
        <v>34075577</v>
      </c>
      <c r="G135" s="2" t="s">
        <v>5232</v>
      </c>
      <c r="H135" s="2" t="s">
        <v>5233</v>
      </c>
      <c r="I135" s="2" t="s">
        <v>1961</v>
      </c>
      <c r="J135" s="2" t="s">
        <v>5234</v>
      </c>
      <c r="K135" s="2" t="s">
        <v>4366</v>
      </c>
      <c r="L135" s="2" t="s">
        <v>5235</v>
      </c>
      <c r="M135" s="2" t="s">
        <v>4367</v>
      </c>
      <c r="N135" s="4" t="s">
        <v>5236</v>
      </c>
      <c r="O135" s="4" t="s">
        <v>5237</v>
      </c>
    </row>
    <row r="136" spans="1:15" ht="15" customHeight="1" x14ac:dyDescent="0.35">
      <c r="A136" s="2" t="s">
        <v>41</v>
      </c>
      <c r="B136" s="2" t="s">
        <v>42</v>
      </c>
      <c r="C136" s="3">
        <v>2</v>
      </c>
      <c r="D136" s="2" t="s">
        <v>43</v>
      </c>
      <c r="E136" s="2" t="s">
        <v>5127</v>
      </c>
      <c r="F136" s="2">
        <v>34338332</v>
      </c>
      <c r="G136" s="2" t="s">
        <v>5211</v>
      </c>
      <c r="H136" s="2" t="s">
        <v>5212</v>
      </c>
      <c r="I136" s="2" t="s">
        <v>1961</v>
      </c>
      <c r="J136" s="2" t="s">
        <v>5213</v>
      </c>
      <c r="K136" s="2" t="s">
        <v>5165</v>
      </c>
      <c r="L136" s="2" t="s">
        <v>5214</v>
      </c>
      <c r="M136" s="2" t="s">
        <v>5215</v>
      </c>
      <c r="N136" s="4" t="s">
        <v>5216</v>
      </c>
      <c r="O136" s="4" t="s">
        <v>5217</v>
      </c>
    </row>
    <row r="137" spans="1:15" ht="15" customHeight="1" x14ac:dyDescent="0.35">
      <c r="A137" s="2" t="s">
        <v>41</v>
      </c>
      <c r="B137" s="2" t="s">
        <v>42</v>
      </c>
      <c r="C137" s="3">
        <v>2</v>
      </c>
      <c r="D137" s="2" t="s">
        <v>43</v>
      </c>
      <c r="E137" s="2" t="s">
        <v>5137</v>
      </c>
      <c r="F137" s="2">
        <v>34145395</v>
      </c>
      <c r="G137" s="2" t="s">
        <v>5225</v>
      </c>
      <c r="H137" s="2" t="s">
        <v>5226</v>
      </c>
      <c r="I137" s="2" t="s">
        <v>1961</v>
      </c>
      <c r="J137" s="2" t="s">
        <v>5227</v>
      </c>
      <c r="K137" s="2" t="s">
        <v>5228</v>
      </c>
      <c r="L137" s="2" t="s">
        <v>5229</v>
      </c>
      <c r="M137" s="2" t="s">
        <v>4493</v>
      </c>
      <c r="N137" s="4" t="s">
        <v>5230</v>
      </c>
      <c r="O137" s="4" t="s">
        <v>5231</v>
      </c>
    </row>
    <row r="138" spans="1:15" ht="15" customHeight="1" x14ac:dyDescent="0.35">
      <c r="A138" s="2" t="s">
        <v>41</v>
      </c>
      <c r="B138" s="2" t="s">
        <v>42</v>
      </c>
      <c r="C138" s="3">
        <v>2</v>
      </c>
      <c r="D138" s="2" t="s">
        <v>43</v>
      </c>
      <c r="E138" s="2" t="s">
        <v>5137</v>
      </c>
      <c r="F138" s="2">
        <v>34385710</v>
      </c>
      <c r="G138" s="2" t="s">
        <v>5218</v>
      </c>
      <c r="H138" s="2" t="s">
        <v>5219</v>
      </c>
      <c r="I138" s="2" t="s">
        <v>1961</v>
      </c>
      <c r="J138" s="2" t="s">
        <v>5220</v>
      </c>
      <c r="K138" s="2" t="s">
        <v>5221</v>
      </c>
      <c r="L138" s="2" t="s">
        <v>5222</v>
      </c>
      <c r="M138" s="2" t="s">
        <v>4493</v>
      </c>
      <c r="N138" s="4" t="s">
        <v>5223</v>
      </c>
      <c r="O138" s="4" t="s">
        <v>5224</v>
      </c>
    </row>
    <row r="139" spans="1:15" ht="15" customHeight="1" x14ac:dyDescent="0.35">
      <c r="A139" s="2" t="s">
        <v>41</v>
      </c>
      <c r="B139" s="2" t="s">
        <v>42</v>
      </c>
      <c r="C139" s="3">
        <v>2</v>
      </c>
      <c r="D139" s="2" t="s">
        <v>43</v>
      </c>
      <c r="E139" s="2" t="s">
        <v>5137</v>
      </c>
      <c r="F139" s="2">
        <v>32662096</v>
      </c>
      <c r="G139" s="2" t="s">
        <v>5289</v>
      </c>
      <c r="H139" s="2" t="s">
        <v>5290</v>
      </c>
      <c r="I139" s="2" t="s">
        <v>815</v>
      </c>
      <c r="J139" s="2" t="s">
        <v>5291</v>
      </c>
      <c r="K139" s="2" t="s">
        <v>5165</v>
      </c>
      <c r="L139" s="2" t="s">
        <v>5292</v>
      </c>
      <c r="M139" s="2" t="s">
        <v>4711</v>
      </c>
      <c r="N139" s="4" t="s">
        <v>5293</v>
      </c>
      <c r="O139" s="4" t="s">
        <v>5294</v>
      </c>
    </row>
    <row r="140" spans="1:15" ht="15" customHeight="1" x14ac:dyDescent="0.35">
      <c r="A140" s="2" t="s">
        <v>41</v>
      </c>
      <c r="B140" s="2" t="s">
        <v>42</v>
      </c>
      <c r="C140" s="3">
        <v>2</v>
      </c>
      <c r="D140" s="2" t="s">
        <v>43</v>
      </c>
      <c r="E140" s="2" t="s">
        <v>5137</v>
      </c>
      <c r="F140" s="2">
        <v>29999207</v>
      </c>
      <c r="G140" s="2" t="s">
        <v>5375</v>
      </c>
      <c r="H140" s="2" t="s">
        <v>5376</v>
      </c>
      <c r="I140" s="2" t="s">
        <v>2030</v>
      </c>
      <c r="J140" s="2" t="s">
        <v>5377</v>
      </c>
      <c r="K140" s="2" t="s">
        <v>5165</v>
      </c>
      <c r="L140" s="2" t="s">
        <v>5378</v>
      </c>
      <c r="M140" s="2" t="s">
        <v>4797</v>
      </c>
      <c r="N140" s="4" t="s">
        <v>5379</v>
      </c>
      <c r="O140" s="4" t="s">
        <v>5380</v>
      </c>
    </row>
    <row r="141" spans="1:15" ht="15" customHeight="1" x14ac:dyDescent="0.35">
      <c r="A141" s="2" t="s">
        <v>41</v>
      </c>
      <c r="B141" s="2" t="s">
        <v>42</v>
      </c>
      <c r="C141" s="3">
        <v>2</v>
      </c>
      <c r="D141" s="2" t="s">
        <v>43</v>
      </c>
      <c r="E141" s="2" t="s">
        <v>5137</v>
      </c>
      <c r="F141" s="2">
        <v>26872686</v>
      </c>
      <c r="G141" s="2" t="s">
        <v>5458</v>
      </c>
      <c r="H141" s="2" t="s">
        <v>5459</v>
      </c>
      <c r="I141" s="2" t="s">
        <v>1277</v>
      </c>
      <c r="J141" s="2" t="s">
        <v>5460</v>
      </c>
      <c r="K141" s="2" t="s">
        <v>4366</v>
      </c>
      <c r="L141" s="2" t="s">
        <v>5461</v>
      </c>
      <c r="M141" s="2" t="s">
        <v>4624</v>
      </c>
      <c r="N141" s="4" t="s">
        <v>5462</v>
      </c>
      <c r="O141" s="4" t="s">
        <v>5463</v>
      </c>
    </row>
    <row r="142" spans="1:15" ht="15" customHeight="1" x14ac:dyDescent="0.35">
      <c r="A142" s="2" t="s">
        <v>41</v>
      </c>
      <c r="B142" s="2" t="s">
        <v>42</v>
      </c>
      <c r="C142" s="3">
        <v>2</v>
      </c>
      <c r="D142" s="2" t="s">
        <v>43</v>
      </c>
      <c r="E142" s="2" t="s">
        <v>5137</v>
      </c>
      <c r="F142" s="2">
        <v>25966033</v>
      </c>
      <c r="G142" s="2" t="s">
        <v>5495</v>
      </c>
      <c r="H142" s="2" t="s">
        <v>5496</v>
      </c>
      <c r="I142" s="2" t="s">
        <v>842</v>
      </c>
      <c r="J142" s="2" t="s">
        <v>5497</v>
      </c>
      <c r="K142" s="2" t="s">
        <v>4366</v>
      </c>
      <c r="L142" s="2" t="s">
        <v>5498</v>
      </c>
      <c r="M142" s="2" t="s">
        <v>4493</v>
      </c>
      <c r="N142" s="4" t="s">
        <v>5499</v>
      </c>
      <c r="O142" s="4" t="s">
        <v>5500</v>
      </c>
    </row>
    <row r="143" spans="1:15" ht="15" customHeight="1" x14ac:dyDescent="0.35">
      <c r="A143" s="2" t="s">
        <v>41</v>
      </c>
      <c r="B143" s="2" t="s">
        <v>42</v>
      </c>
      <c r="C143" s="3">
        <v>2</v>
      </c>
      <c r="D143" s="2" t="s">
        <v>43</v>
      </c>
      <c r="E143" s="2" t="s">
        <v>5137</v>
      </c>
      <c r="F143" s="2">
        <v>23392294</v>
      </c>
      <c r="G143" s="2" t="s">
        <v>5542</v>
      </c>
      <c r="H143" s="2" t="s">
        <v>5543</v>
      </c>
      <c r="I143" s="2" t="s">
        <v>934</v>
      </c>
      <c r="J143" s="2" t="s">
        <v>5544</v>
      </c>
      <c r="K143" s="2" t="s">
        <v>4422</v>
      </c>
      <c r="L143" s="2" t="s">
        <v>5545</v>
      </c>
      <c r="M143" s="2" t="s">
        <v>4493</v>
      </c>
      <c r="N143" s="4" t="s">
        <v>5546</v>
      </c>
      <c r="O143" s="4" t="s">
        <v>5547</v>
      </c>
    </row>
    <row r="144" spans="1:15" ht="15" customHeight="1" x14ac:dyDescent="0.35">
      <c r="A144" s="2" t="s">
        <v>41</v>
      </c>
      <c r="B144" s="2" t="s">
        <v>42</v>
      </c>
      <c r="C144" s="3">
        <v>2</v>
      </c>
      <c r="D144" s="2" t="s">
        <v>43</v>
      </c>
      <c r="E144" s="2" t="s">
        <v>5127</v>
      </c>
      <c r="F144" s="2">
        <v>23870039</v>
      </c>
      <c r="G144" s="2" t="s">
        <v>5548</v>
      </c>
      <c r="H144" s="2" t="s">
        <v>5549</v>
      </c>
      <c r="I144" s="2" t="s">
        <v>934</v>
      </c>
      <c r="J144" s="2" t="s">
        <v>5550</v>
      </c>
      <c r="K144" s="2" t="s">
        <v>5551</v>
      </c>
      <c r="L144" s="2" t="s">
        <v>5552</v>
      </c>
      <c r="M144" s="2" t="s">
        <v>4424</v>
      </c>
      <c r="N144" s="4" t="s">
        <v>5553</v>
      </c>
      <c r="O144" s="4" t="s">
        <v>5554</v>
      </c>
    </row>
    <row r="145" spans="1:15" ht="15" customHeight="1" x14ac:dyDescent="0.35">
      <c r="A145" s="2" t="s">
        <v>41</v>
      </c>
      <c r="B145" s="2" t="s">
        <v>42</v>
      </c>
      <c r="C145" s="3">
        <v>2</v>
      </c>
      <c r="D145" s="2" t="s">
        <v>43</v>
      </c>
      <c r="E145" s="2" t="s">
        <v>5137</v>
      </c>
      <c r="F145" s="2">
        <v>18671780</v>
      </c>
      <c r="G145" s="2" t="s">
        <v>5600</v>
      </c>
      <c r="H145" s="2" t="s">
        <v>5601</v>
      </c>
      <c r="I145" s="2" t="s">
        <v>955</v>
      </c>
      <c r="J145" s="2" t="s">
        <v>5602</v>
      </c>
      <c r="K145" s="2" t="s">
        <v>4366</v>
      </c>
      <c r="L145" s="2" t="s">
        <v>5603</v>
      </c>
      <c r="M145" s="2" t="s">
        <v>4367</v>
      </c>
      <c r="N145" s="4" t="s">
        <v>5604</v>
      </c>
      <c r="O145" s="4" t="s">
        <v>5605</v>
      </c>
    </row>
    <row r="146" spans="1:15" ht="15" customHeight="1" x14ac:dyDescent="0.35">
      <c r="A146" s="2" t="s">
        <v>41</v>
      </c>
      <c r="B146" s="2" t="s">
        <v>42</v>
      </c>
      <c r="C146" s="3">
        <v>2</v>
      </c>
      <c r="D146" s="2" t="s">
        <v>43</v>
      </c>
      <c r="E146" s="2" t="s">
        <v>5137</v>
      </c>
      <c r="F146" s="2">
        <v>32271937</v>
      </c>
      <c r="G146" s="2" t="s">
        <v>5283</v>
      </c>
      <c r="H146" s="2" t="s">
        <v>5284</v>
      </c>
      <c r="I146" s="2" t="s">
        <v>1270</v>
      </c>
      <c r="J146" s="2" t="s">
        <v>5285</v>
      </c>
      <c r="K146" s="2" t="s">
        <v>4366</v>
      </c>
      <c r="L146" s="2" t="s">
        <v>5286</v>
      </c>
      <c r="M146" s="2" t="s">
        <v>5208</v>
      </c>
      <c r="N146" s="4" t="s">
        <v>5287</v>
      </c>
      <c r="O146" s="4" t="s">
        <v>5288</v>
      </c>
    </row>
    <row r="147" spans="1:15" ht="15" customHeight="1" x14ac:dyDescent="0.35">
      <c r="A147" s="2" t="s">
        <v>41</v>
      </c>
      <c r="B147" s="2" t="s">
        <v>42</v>
      </c>
      <c r="C147" s="3">
        <v>2</v>
      </c>
      <c r="D147" s="2" t="s">
        <v>43</v>
      </c>
      <c r="E147" s="2" t="s">
        <v>5137</v>
      </c>
      <c r="F147" s="2">
        <v>31570889</v>
      </c>
      <c r="G147" s="2" t="s">
        <v>5326</v>
      </c>
      <c r="H147" s="2" t="s">
        <v>5354</v>
      </c>
      <c r="I147" s="2" t="s">
        <v>3024</v>
      </c>
      <c r="J147" s="2" t="s">
        <v>2640</v>
      </c>
      <c r="K147" s="2" t="s">
        <v>5221</v>
      </c>
      <c r="L147" s="2" t="s">
        <v>5355</v>
      </c>
      <c r="M147" s="2" t="s">
        <v>5313</v>
      </c>
      <c r="N147" s="4" t="s">
        <v>5356</v>
      </c>
      <c r="O147" s="4" t="s">
        <v>5357</v>
      </c>
    </row>
    <row r="148" spans="1:15" ht="15" customHeight="1" x14ac:dyDescent="0.35">
      <c r="A148" s="2" t="s">
        <v>41</v>
      </c>
      <c r="B148" s="2" t="s">
        <v>42</v>
      </c>
      <c r="C148" s="3">
        <v>2</v>
      </c>
      <c r="D148" s="2" t="s">
        <v>43</v>
      </c>
      <c r="E148" s="2" t="s">
        <v>5137</v>
      </c>
      <c r="F148" s="2">
        <v>24751729</v>
      </c>
      <c r="G148" s="2" t="s">
        <v>5524</v>
      </c>
      <c r="H148" s="2" t="s">
        <v>5525</v>
      </c>
      <c r="I148" s="2" t="s">
        <v>1752</v>
      </c>
      <c r="J148" s="2" t="s">
        <v>5526</v>
      </c>
      <c r="K148" s="2" t="s">
        <v>4422</v>
      </c>
      <c r="L148" s="2" t="s">
        <v>5527</v>
      </c>
      <c r="M148" s="2" t="s">
        <v>5528</v>
      </c>
      <c r="N148" s="4" t="s">
        <v>5529</v>
      </c>
      <c r="O148" s="4" t="s">
        <v>5530</v>
      </c>
    </row>
    <row r="149" spans="1:15" ht="15" customHeight="1" x14ac:dyDescent="0.35">
      <c r="A149" s="2" t="s">
        <v>41</v>
      </c>
      <c r="B149" s="2" t="s">
        <v>42</v>
      </c>
      <c r="C149" s="3">
        <v>2</v>
      </c>
      <c r="D149" s="2" t="s">
        <v>43</v>
      </c>
      <c r="E149" s="2" t="s">
        <v>5137</v>
      </c>
      <c r="F149" s="2">
        <v>24976116</v>
      </c>
      <c r="G149" s="2" t="s">
        <v>5531</v>
      </c>
      <c r="H149" s="2" t="s">
        <v>5532</v>
      </c>
      <c r="I149" s="2" t="s">
        <v>1752</v>
      </c>
      <c r="J149" s="2" t="s">
        <v>2644</v>
      </c>
      <c r="K149" s="2" t="s">
        <v>4366</v>
      </c>
      <c r="L149" s="2" t="s">
        <v>5533</v>
      </c>
      <c r="M149" s="2" t="s">
        <v>4493</v>
      </c>
      <c r="N149" s="4" t="s">
        <v>5534</v>
      </c>
      <c r="O149" s="4" t="s">
        <v>5535</v>
      </c>
    </row>
    <row r="150" spans="1:15" ht="15" customHeight="1" x14ac:dyDescent="0.35">
      <c r="A150" s="2" t="s">
        <v>41</v>
      </c>
      <c r="B150" s="2" t="s">
        <v>42</v>
      </c>
      <c r="C150" s="3">
        <v>2</v>
      </c>
      <c r="D150" s="2" t="s">
        <v>43</v>
      </c>
      <c r="E150" s="2" t="s">
        <v>5127</v>
      </c>
      <c r="F150" s="2">
        <v>10999876</v>
      </c>
      <c r="G150" s="2" t="s">
        <v>5619</v>
      </c>
      <c r="H150" s="2" t="s">
        <v>5620</v>
      </c>
      <c r="I150" s="2" t="s">
        <v>5621</v>
      </c>
      <c r="J150" s="2"/>
      <c r="K150" s="2" t="s">
        <v>5615</v>
      </c>
      <c r="L150" s="2" t="s">
        <v>5622</v>
      </c>
      <c r="M150" s="2" t="s">
        <v>4493</v>
      </c>
      <c r="N150" s="4" t="s">
        <v>5623</v>
      </c>
      <c r="O150" s="4" t="s">
        <v>5624</v>
      </c>
    </row>
    <row r="151" spans="1:15" ht="15" customHeight="1" x14ac:dyDescent="0.35">
      <c r="A151" s="2" t="s">
        <v>41</v>
      </c>
      <c r="B151" s="2" t="s">
        <v>42</v>
      </c>
      <c r="C151" s="3">
        <v>2</v>
      </c>
      <c r="D151" s="2" t="s">
        <v>43</v>
      </c>
      <c r="E151" s="2" t="s">
        <v>5127</v>
      </c>
      <c r="F151" s="2">
        <v>31448441</v>
      </c>
      <c r="G151" s="2" t="s">
        <v>5348</v>
      </c>
      <c r="H151" s="2" t="s">
        <v>5349</v>
      </c>
      <c r="I151" s="2" t="s">
        <v>2056</v>
      </c>
      <c r="J151" s="2" t="s">
        <v>5350</v>
      </c>
      <c r="K151" s="2" t="s">
        <v>5165</v>
      </c>
      <c r="L151" s="2" t="s">
        <v>5351</v>
      </c>
      <c r="M151" s="2" t="s">
        <v>4711</v>
      </c>
      <c r="N151" s="4" t="s">
        <v>5352</v>
      </c>
      <c r="O151" s="4" t="s">
        <v>5353</v>
      </c>
    </row>
    <row r="152" spans="1:15" ht="15" customHeight="1" x14ac:dyDescent="0.35">
      <c r="A152" s="2" t="s">
        <v>41</v>
      </c>
      <c r="B152" s="2" t="s">
        <v>42</v>
      </c>
      <c r="C152" s="3">
        <v>2</v>
      </c>
      <c r="D152" s="2" t="s">
        <v>43</v>
      </c>
      <c r="E152" s="2" t="s">
        <v>5137</v>
      </c>
      <c r="F152" s="2">
        <v>31611689</v>
      </c>
      <c r="G152" s="2" t="s">
        <v>5326</v>
      </c>
      <c r="H152" s="2" t="s">
        <v>5327</v>
      </c>
      <c r="I152" s="2" t="s">
        <v>2056</v>
      </c>
      <c r="J152" s="2"/>
      <c r="K152" s="2" t="s">
        <v>5221</v>
      </c>
      <c r="L152" s="2" t="s">
        <v>5345</v>
      </c>
      <c r="M152" s="2" t="s">
        <v>5134</v>
      </c>
      <c r="N152" s="4" t="s">
        <v>5346</v>
      </c>
      <c r="O152" s="4" t="s">
        <v>5347</v>
      </c>
    </row>
    <row r="153" spans="1:15" ht="15" customHeight="1" x14ac:dyDescent="0.35">
      <c r="A153" s="2" t="s">
        <v>41</v>
      </c>
      <c r="B153" s="2" t="s">
        <v>42</v>
      </c>
      <c r="C153" s="3">
        <v>2</v>
      </c>
      <c r="D153" s="2" t="s">
        <v>43</v>
      </c>
      <c r="E153" s="2" t="s">
        <v>5137</v>
      </c>
      <c r="F153" s="2">
        <v>30007077</v>
      </c>
      <c r="G153" s="2" t="s">
        <v>5370</v>
      </c>
      <c r="H153" s="2" t="s">
        <v>3264</v>
      </c>
      <c r="I153" s="2" t="s">
        <v>2397</v>
      </c>
      <c r="J153" s="2" t="s">
        <v>5371</v>
      </c>
      <c r="K153" s="2" t="s">
        <v>4366</v>
      </c>
      <c r="L153" s="2" t="s">
        <v>5372</v>
      </c>
      <c r="M153" s="2" t="s">
        <v>4797</v>
      </c>
      <c r="N153" s="4" t="s">
        <v>5373</v>
      </c>
      <c r="O153" s="4" t="s">
        <v>5374</v>
      </c>
    </row>
    <row r="154" spans="1:15" ht="15" customHeight="1" x14ac:dyDescent="0.35">
      <c r="A154" s="2" t="s">
        <v>41</v>
      </c>
      <c r="B154" s="2" t="s">
        <v>42</v>
      </c>
      <c r="C154" s="3">
        <v>2</v>
      </c>
      <c r="D154" s="2" t="s">
        <v>43</v>
      </c>
      <c r="E154" s="2" t="s">
        <v>5137</v>
      </c>
      <c r="F154" s="2">
        <v>28369758</v>
      </c>
      <c r="G154" s="2" t="s">
        <v>5408</v>
      </c>
      <c r="H154" s="2" t="s">
        <v>5409</v>
      </c>
      <c r="I154" s="2" t="s">
        <v>2350</v>
      </c>
      <c r="J154" s="2" t="s">
        <v>5410</v>
      </c>
      <c r="K154" s="2" t="s">
        <v>4366</v>
      </c>
      <c r="L154" s="2" t="s">
        <v>5411</v>
      </c>
      <c r="M154" s="2" t="s">
        <v>5412</v>
      </c>
      <c r="N154" s="4" t="s">
        <v>5413</v>
      </c>
      <c r="O154" s="4" t="s">
        <v>5414</v>
      </c>
    </row>
    <row r="155" spans="1:15" ht="15" customHeight="1" x14ac:dyDescent="0.35">
      <c r="A155" s="2" t="s">
        <v>41</v>
      </c>
      <c r="B155" s="2" t="s">
        <v>42</v>
      </c>
      <c r="C155" s="3">
        <v>2</v>
      </c>
      <c r="D155" s="2" t="s">
        <v>43</v>
      </c>
      <c r="E155" s="2" t="s">
        <v>5137</v>
      </c>
      <c r="F155" s="2">
        <v>26178707</v>
      </c>
      <c r="G155" s="2" t="s">
        <v>5489</v>
      </c>
      <c r="H155" s="2" t="s">
        <v>5490</v>
      </c>
      <c r="I155" s="2" t="s">
        <v>771</v>
      </c>
      <c r="J155" s="2" t="s">
        <v>5491</v>
      </c>
      <c r="K155" s="2" t="s">
        <v>4422</v>
      </c>
      <c r="L155" s="2" t="s">
        <v>5492</v>
      </c>
      <c r="M155" s="2" t="s">
        <v>5134</v>
      </c>
      <c r="N155" s="4" t="s">
        <v>5493</v>
      </c>
      <c r="O155" s="4" t="s">
        <v>5494</v>
      </c>
    </row>
    <row r="156" spans="1:15" ht="15" customHeight="1" x14ac:dyDescent="0.35">
      <c r="A156" s="2" t="s">
        <v>41</v>
      </c>
      <c r="B156" s="2" t="s">
        <v>42</v>
      </c>
      <c r="C156" s="3">
        <v>2</v>
      </c>
      <c r="D156" s="2" t="s">
        <v>43</v>
      </c>
      <c r="E156" s="2" t="s">
        <v>5137</v>
      </c>
      <c r="F156" s="2">
        <v>31705875</v>
      </c>
      <c r="G156" s="2" t="s">
        <v>5310</v>
      </c>
      <c r="H156" s="2" t="s">
        <v>5311</v>
      </c>
      <c r="I156" s="2" t="s">
        <v>5305</v>
      </c>
      <c r="J156" s="2" t="s">
        <v>1589</v>
      </c>
      <c r="K156" s="2" t="s">
        <v>4422</v>
      </c>
      <c r="L156" s="2" t="s">
        <v>5312</v>
      </c>
      <c r="M156" s="2" t="s">
        <v>5313</v>
      </c>
      <c r="N156" s="4" t="s">
        <v>5314</v>
      </c>
      <c r="O156" s="4" t="s">
        <v>5315</v>
      </c>
    </row>
    <row r="157" spans="1:15" ht="15" customHeight="1" x14ac:dyDescent="0.35">
      <c r="A157" s="2" t="s">
        <v>41</v>
      </c>
      <c r="B157" s="2" t="s">
        <v>42</v>
      </c>
      <c r="C157" s="3">
        <v>2</v>
      </c>
      <c r="D157" s="2" t="s">
        <v>43</v>
      </c>
      <c r="E157" s="2" t="s">
        <v>5137</v>
      </c>
      <c r="F157" s="2">
        <v>31838126</v>
      </c>
      <c r="G157" s="2" t="s">
        <v>5303</v>
      </c>
      <c r="H157" s="2" t="s">
        <v>5304</v>
      </c>
      <c r="I157" s="2" t="s">
        <v>5305</v>
      </c>
      <c r="J157" s="2" t="s">
        <v>5306</v>
      </c>
      <c r="K157" s="2" t="s">
        <v>4422</v>
      </c>
      <c r="L157" s="2" t="s">
        <v>5307</v>
      </c>
      <c r="M157" s="2" t="s">
        <v>5208</v>
      </c>
      <c r="N157" s="4" t="s">
        <v>5308</v>
      </c>
      <c r="O157" s="4" t="s">
        <v>5309</v>
      </c>
    </row>
    <row r="158" spans="1:15" ht="15" customHeight="1" x14ac:dyDescent="0.35">
      <c r="A158" s="2" t="s">
        <v>41</v>
      </c>
      <c r="B158" s="2" t="s">
        <v>42</v>
      </c>
      <c r="C158" s="3">
        <v>2</v>
      </c>
      <c r="D158" s="2" t="s">
        <v>43</v>
      </c>
      <c r="E158" s="2" t="s">
        <v>5137</v>
      </c>
      <c r="F158" s="2">
        <v>28078671</v>
      </c>
      <c r="G158" s="2" t="s">
        <v>5415</v>
      </c>
      <c r="H158" s="2" t="s">
        <v>5416</v>
      </c>
      <c r="I158" s="2" t="s">
        <v>867</v>
      </c>
      <c r="J158" s="2" t="s">
        <v>5417</v>
      </c>
      <c r="K158" s="2" t="s">
        <v>4366</v>
      </c>
      <c r="L158" s="2" t="s">
        <v>5418</v>
      </c>
      <c r="M158" s="2" t="s">
        <v>4416</v>
      </c>
      <c r="N158" s="4" t="s">
        <v>5419</v>
      </c>
      <c r="O158" s="4" t="s">
        <v>5420</v>
      </c>
    </row>
    <row r="159" spans="1:15" ht="15" customHeight="1" x14ac:dyDescent="0.35">
      <c r="A159" s="2" t="s">
        <v>41</v>
      </c>
      <c r="B159" s="2" t="s">
        <v>42</v>
      </c>
      <c r="C159" s="3">
        <v>2</v>
      </c>
      <c r="D159" s="2" t="s">
        <v>43</v>
      </c>
      <c r="E159" s="2" t="s">
        <v>5137</v>
      </c>
      <c r="F159" s="2">
        <v>28083870</v>
      </c>
      <c r="G159" s="2" t="s">
        <v>5169</v>
      </c>
      <c r="H159" s="2" t="s">
        <v>5421</v>
      </c>
      <c r="I159" s="2" t="s">
        <v>867</v>
      </c>
      <c r="J159" s="2" t="s">
        <v>5422</v>
      </c>
      <c r="K159" s="2" t="s">
        <v>4366</v>
      </c>
      <c r="L159" s="2" t="s">
        <v>5423</v>
      </c>
      <c r="M159" s="2" t="s">
        <v>4404</v>
      </c>
      <c r="N159" s="4" t="s">
        <v>5424</v>
      </c>
      <c r="O159" s="4" t="s">
        <v>5425</v>
      </c>
    </row>
    <row r="160" spans="1:15" ht="15" customHeight="1" x14ac:dyDescent="0.35">
      <c r="A160" s="2" t="s">
        <v>41</v>
      </c>
      <c r="B160" s="2" t="s">
        <v>42</v>
      </c>
      <c r="C160" s="3">
        <v>2</v>
      </c>
      <c r="D160" s="2" t="s">
        <v>43</v>
      </c>
      <c r="E160" s="2" t="s">
        <v>5127</v>
      </c>
      <c r="F160" s="2">
        <v>22438093</v>
      </c>
      <c r="G160" s="2" t="s">
        <v>5566</v>
      </c>
      <c r="H160" s="2" t="s">
        <v>5567</v>
      </c>
      <c r="I160" s="2" t="s">
        <v>613</v>
      </c>
      <c r="J160" s="2" t="s">
        <v>5568</v>
      </c>
      <c r="K160" s="2" t="s">
        <v>5569</v>
      </c>
      <c r="L160" s="2" t="s">
        <v>5570</v>
      </c>
      <c r="M160" s="2" t="s">
        <v>4367</v>
      </c>
      <c r="N160" s="4" t="s">
        <v>5571</v>
      </c>
      <c r="O160" s="4" t="s">
        <v>5572</v>
      </c>
    </row>
    <row r="161" spans="1:15" ht="15" customHeight="1" x14ac:dyDescent="0.35">
      <c r="A161" s="2" t="s">
        <v>41</v>
      </c>
      <c r="B161" s="2" t="s">
        <v>42</v>
      </c>
      <c r="C161" s="3">
        <v>2</v>
      </c>
      <c r="D161" s="2" t="s">
        <v>43</v>
      </c>
      <c r="E161" s="2" t="s">
        <v>5127</v>
      </c>
      <c r="F161" s="2">
        <v>19244003</v>
      </c>
      <c r="G161" s="2" t="s">
        <v>5582</v>
      </c>
      <c r="H161" s="2" t="s">
        <v>5583</v>
      </c>
      <c r="I161" s="2" t="s">
        <v>5584</v>
      </c>
      <c r="J161" s="2" t="s">
        <v>5585</v>
      </c>
      <c r="K161" s="2" t="s">
        <v>5586</v>
      </c>
      <c r="L161" s="2" t="s">
        <v>5587</v>
      </c>
      <c r="M161" s="2" t="s">
        <v>4416</v>
      </c>
      <c r="N161" s="4" t="s">
        <v>5588</v>
      </c>
      <c r="O161" s="4" t="s">
        <v>5589</v>
      </c>
    </row>
    <row r="162" spans="1:15" ht="15" customHeight="1" x14ac:dyDescent="0.35">
      <c r="A162" s="2" t="s">
        <v>41</v>
      </c>
      <c r="B162" s="2" t="s">
        <v>42</v>
      </c>
      <c r="C162" s="3">
        <v>2</v>
      </c>
      <c r="D162" s="2" t="s">
        <v>43</v>
      </c>
      <c r="E162" s="2" t="s">
        <v>5127</v>
      </c>
      <c r="F162" s="2">
        <v>7645273</v>
      </c>
      <c r="G162" s="2" t="s">
        <v>5631</v>
      </c>
      <c r="H162" s="2" t="s">
        <v>5632</v>
      </c>
      <c r="I162" s="2" t="s">
        <v>5633</v>
      </c>
      <c r="J162" s="2"/>
      <c r="K162" s="2" t="s">
        <v>5634</v>
      </c>
      <c r="L162" s="2" t="s">
        <v>5635</v>
      </c>
      <c r="M162" s="2" t="s">
        <v>4367</v>
      </c>
      <c r="N162" s="4" t="s">
        <v>5636</v>
      </c>
      <c r="O162" s="4" t="s">
        <v>5637</v>
      </c>
    </row>
    <row r="163" spans="1:15" ht="15" customHeight="1" x14ac:dyDescent="0.35">
      <c r="A163" s="2" t="s">
        <v>41</v>
      </c>
      <c r="B163" s="2" t="s">
        <v>42</v>
      </c>
      <c r="C163" s="3">
        <v>2</v>
      </c>
      <c r="D163" s="2" t="s">
        <v>43</v>
      </c>
      <c r="E163" s="2" t="s">
        <v>5137</v>
      </c>
      <c r="F163" s="2">
        <v>37972654</v>
      </c>
      <c r="G163" s="2" t="s">
        <v>5143</v>
      </c>
      <c r="H163" s="2" t="s">
        <v>5157</v>
      </c>
      <c r="I163" s="2" t="s">
        <v>1459</v>
      </c>
      <c r="J163" s="2" t="s">
        <v>5158</v>
      </c>
      <c r="K163" s="2" t="s">
        <v>2864</v>
      </c>
      <c r="L163" s="2" t="s">
        <v>5159</v>
      </c>
      <c r="M163" s="2" t="s">
        <v>4404</v>
      </c>
      <c r="N163" s="4" t="s">
        <v>5160</v>
      </c>
      <c r="O163" s="4" t="s">
        <v>5161</v>
      </c>
    </row>
    <row r="164" spans="1:15" ht="15" customHeight="1" x14ac:dyDescent="0.35">
      <c r="A164" s="2" t="s">
        <v>41</v>
      </c>
      <c r="B164" s="2" t="s">
        <v>42</v>
      </c>
      <c r="C164" s="3">
        <v>2</v>
      </c>
      <c r="D164" s="2" t="s">
        <v>43</v>
      </c>
      <c r="E164" s="2" t="s">
        <v>5137</v>
      </c>
      <c r="F164" s="2">
        <v>31120141</v>
      </c>
      <c r="G164" s="2" t="s">
        <v>5169</v>
      </c>
      <c r="H164" s="2" t="s">
        <v>5322</v>
      </c>
      <c r="I164" s="2" t="s">
        <v>1713</v>
      </c>
      <c r="J164" s="2" t="s">
        <v>2357</v>
      </c>
      <c r="K164" s="2" t="s">
        <v>4366</v>
      </c>
      <c r="L164" s="2" t="s">
        <v>5323</v>
      </c>
      <c r="M164" s="2" t="s">
        <v>4493</v>
      </c>
      <c r="N164" s="4" t="s">
        <v>5324</v>
      </c>
      <c r="O164" s="4" t="s">
        <v>5325</v>
      </c>
    </row>
    <row r="165" spans="1:15" ht="15" customHeight="1" x14ac:dyDescent="0.35">
      <c r="A165" s="2" t="s">
        <v>41</v>
      </c>
      <c r="B165" s="2" t="s">
        <v>42</v>
      </c>
      <c r="C165" s="3">
        <v>2</v>
      </c>
      <c r="D165" s="2" t="s">
        <v>43</v>
      </c>
      <c r="E165" s="2" t="s">
        <v>5137</v>
      </c>
      <c r="F165" s="2">
        <v>30920652</v>
      </c>
      <c r="G165" s="2" t="s">
        <v>5316</v>
      </c>
      <c r="H165" s="2" t="s">
        <v>5317</v>
      </c>
      <c r="I165" s="2" t="s">
        <v>1713</v>
      </c>
      <c r="J165" s="2" t="s">
        <v>5318</v>
      </c>
      <c r="K165" s="2" t="s">
        <v>4366</v>
      </c>
      <c r="L165" s="2" t="s">
        <v>5319</v>
      </c>
      <c r="M165" s="2" t="s">
        <v>4416</v>
      </c>
      <c r="N165" s="4" t="s">
        <v>5320</v>
      </c>
      <c r="O165" s="4" t="s">
        <v>5321</v>
      </c>
    </row>
    <row r="166" spans="1:15" ht="15" customHeight="1" x14ac:dyDescent="0.35">
      <c r="A166" s="2" t="s">
        <v>41</v>
      </c>
      <c r="B166" s="2" t="s">
        <v>42</v>
      </c>
      <c r="C166" s="3">
        <v>2</v>
      </c>
      <c r="D166" s="2" t="s">
        <v>43</v>
      </c>
      <c r="E166" s="2" t="s">
        <v>5137</v>
      </c>
      <c r="F166" s="2">
        <v>32034319</v>
      </c>
      <c r="G166" s="2" t="s">
        <v>5326</v>
      </c>
      <c r="H166" s="2" t="s">
        <v>5327</v>
      </c>
      <c r="I166" s="2" t="s">
        <v>1713</v>
      </c>
      <c r="J166" s="2"/>
      <c r="K166" s="2" t="s">
        <v>5221</v>
      </c>
      <c r="L166" s="2" t="s">
        <v>5328</v>
      </c>
      <c r="M166" s="2" t="s">
        <v>5329</v>
      </c>
      <c r="N166" s="4" t="s">
        <v>5330</v>
      </c>
      <c r="O166" s="4" t="s">
        <v>5331</v>
      </c>
    </row>
    <row r="167" spans="1:15" ht="15" customHeight="1" x14ac:dyDescent="0.35">
      <c r="A167" s="2" t="s">
        <v>41</v>
      </c>
      <c r="B167" s="2" t="s">
        <v>42</v>
      </c>
      <c r="C167" s="3">
        <v>2</v>
      </c>
      <c r="D167" s="2" t="s">
        <v>43</v>
      </c>
      <c r="E167" s="2" t="s">
        <v>5137</v>
      </c>
      <c r="F167" s="2">
        <v>30281787</v>
      </c>
      <c r="G167" s="2" t="s">
        <v>5364</v>
      </c>
      <c r="H167" s="2" t="s">
        <v>5365</v>
      </c>
      <c r="I167" s="2" t="s">
        <v>1824</v>
      </c>
      <c r="J167" s="2" t="s">
        <v>5366</v>
      </c>
      <c r="K167" s="2" t="s">
        <v>4366</v>
      </c>
      <c r="L167" s="2" t="s">
        <v>5367</v>
      </c>
      <c r="M167" s="2" t="s">
        <v>4404</v>
      </c>
      <c r="N167" s="4" t="s">
        <v>5368</v>
      </c>
      <c r="O167" s="4" t="s">
        <v>5369</v>
      </c>
    </row>
    <row r="168" spans="1:15" ht="15" customHeight="1" x14ac:dyDescent="0.35">
      <c r="A168" s="2" t="s">
        <v>41</v>
      </c>
      <c r="B168" s="2" t="s">
        <v>42</v>
      </c>
      <c r="C168" s="3">
        <v>2</v>
      </c>
      <c r="D168" s="2" t="s">
        <v>43</v>
      </c>
      <c r="E168" s="2" t="s">
        <v>5127</v>
      </c>
      <c r="F168" s="2">
        <v>29575076</v>
      </c>
      <c r="G168" s="2" t="s">
        <v>5396</v>
      </c>
      <c r="H168" s="2" t="s">
        <v>5397</v>
      </c>
      <c r="I168" s="2" t="s">
        <v>2060</v>
      </c>
      <c r="J168" s="2"/>
      <c r="K168" s="2" t="s">
        <v>5165</v>
      </c>
      <c r="L168" s="2" t="s">
        <v>5398</v>
      </c>
      <c r="M168" s="2" t="s">
        <v>4367</v>
      </c>
      <c r="N168" s="4" t="s">
        <v>5399</v>
      </c>
      <c r="O168" s="4" t="s">
        <v>5400</v>
      </c>
    </row>
    <row r="169" spans="1:15" ht="15" customHeight="1" x14ac:dyDescent="0.35">
      <c r="A169" s="2" t="s">
        <v>41</v>
      </c>
      <c r="B169" s="2" t="s">
        <v>42</v>
      </c>
      <c r="C169" s="3">
        <v>2</v>
      </c>
      <c r="D169" s="2" t="s">
        <v>43</v>
      </c>
      <c r="E169" s="2" t="s">
        <v>5127</v>
      </c>
      <c r="F169" s="2">
        <v>27849631</v>
      </c>
      <c r="G169" s="2" t="s">
        <v>5433</v>
      </c>
      <c r="H169" s="2" t="s">
        <v>5434</v>
      </c>
      <c r="I169" s="2" t="s">
        <v>970</v>
      </c>
      <c r="J169" s="2"/>
      <c r="K169" s="2" t="s">
        <v>5435</v>
      </c>
      <c r="L169" s="2" t="s">
        <v>5436</v>
      </c>
      <c r="M169" s="2" t="s">
        <v>4367</v>
      </c>
      <c r="N169" s="4" t="s">
        <v>5437</v>
      </c>
      <c r="O169" s="4" t="s">
        <v>5438</v>
      </c>
    </row>
    <row r="170" spans="1:15" ht="15" customHeight="1" x14ac:dyDescent="0.35">
      <c r="A170" s="2" t="s">
        <v>41</v>
      </c>
      <c r="B170" s="2" t="s">
        <v>42</v>
      </c>
      <c r="C170" s="3">
        <v>2</v>
      </c>
      <c r="D170" s="2" t="s">
        <v>43</v>
      </c>
      <c r="E170" s="2" t="s">
        <v>5137</v>
      </c>
      <c r="F170" s="2">
        <v>24005053</v>
      </c>
      <c r="G170" s="2" t="s">
        <v>5536</v>
      </c>
      <c r="H170" s="2" t="s">
        <v>5537</v>
      </c>
      <c r="I170" s="2" t="s">
        <v>773</v>
      </c>
      <c r="J170" s="2" t="s">
        <v>5538</v>
      </c>
      <c r="K170" s="2" t="s">
        <v>4422</v>
      </c>
      <c r="L170" s="2" t="s">
        <v>5539</v>
      </c>
      <c r="M170" s="2" t="s">
        <v>4404</v>
      </c>
      <c r="N170" s="4" t="s">
        <v>5540</v>
      </c>
      <c r="O170" s="4" t="s">
        <v>5541</v>
      </c>
    </row>
    <row r="171" spans="1:15" ht="15" customHeight="1" x14ac:dyDescent="0.35">
      <c r="A171" s="2" t="s">
        <v>41</v>
      </c>
      <c r="B171" s="2" t="s">
        <v>42</v>
      </c>
      <c r="C171" s="3">
        <v>2</v>
      </c>
      <c r="D171" s="2" t="s">
        <v>43</v>
      </c>
      <c r="E171" s="2" t="s">
        <v>5137</v>
      </c>
      <c r="F171" s="2">
        <v>22294043</v>
      </c>
      <c r="G171" s="2" t="s">
        <v>5573</v>
      </c>
      <c r="H171" s="2" t="s">
        <v>5574</v>
      </c>
      <c r="I171" s="2" t="s">
        <v>1791</v>
      </c>
      <c r="J171" s="2"/>
      <c r="K171" s="2" t="s">
        <v>5454</v>
      </c>
      <c r="L171" s="2" t="s">
        <v>5575</v>
      </c>
      <c r="M171" s="2" t="s">
        <v>4624</v>
      </c>
      <c r="N171" s="4" t="s">
        <v>5576</v>
      </c>
      <c r="O171" s="4" t="s">
        <v>5577</v>
      </c>
    </row>
    <row r="172" spans="1:15" ht="15" customHeight="1" x14ac:dyDescent="0.35">
      <c r="A172" s="2" t="s">
        <v>41</v>
      </c>
      <c r="B172" s="2" t="s">
        <v>42</v>
      </c>
      <c r="C172" s="3">
        <v>2</v>
      </c>
      <c r="D172" s="2" t="s">
        <v>43</v>
      </c>
      <c r="E172" s="2" t="s">
        <v>5127</v>
      </c>
      <c r="F172" s="2">
        <v>21418289</v>
      </c>
      <c r="G172" s="2" t="s">
        <v>5548</v>
      </c>
      <c r="H172" s="2" t="s">
        <v>5578</v>
      </c>
      <c r="I172" s="20" t="s">
        <v>10309</v>
      </c>
      <c r="J172" s="2" t="s">
        <v>4915</v>
      </c>
      <c r="K172" s="2" t="s">
        <v>5165</v>
      </c>
      <c r="L172" s="2" t="s">
        <v>5579</v>
      </c>
      <c r="M172" s="2" t="s">
        <v>4367</v>
      </c>
      <c r="N172" s="4" t="s">
        <v>5580</v>
      </c>
      <c r="O172" s="4" t="s">
        <v>5581</v>
      </c>
    </row>
    <row r="173" spans="1:15" ht="15" customHeight="1" x14ac:dyDescent="0.35">
      <c r="A173" s="2" t="s">
        <v>41</v>
      </c>
      <c r="B173" s="2" t="s">
        <v>42</v>
      </c>
      <c r="C173" s="3">
        <v>2</v>
      </c>
      <c r="D173" s="2" t="s">
        <v>43</v>
      </c>
      <c r="E173" s="2" t="s">
        <v>5137</v>
      </c>
      <c r="F173" s="2">
        <v>38360177</v>
      </c>
      <c r="G173" s="2" t="s">
        <v>5152</v>
      </c>
      <c r="H173" s="2" t="s">
        <v>5153</v>
      </c>
      <c r="I173" s="2" t="s">
        <v>2023</v>
      </c>
      <c r="J173" s="2" t="s">
        <v>4414</v>
      </c>
      <c r="K173" s="2" t="s">
        <v>2864</v>
      </c>
      <c r="L173" s="2" t="s">
        <v>5154</v>
      </c>
      <c r="M173" s="2" t="s">
        <v>4404</v>
      </c>
      <c r="N173" s="4" t="s">
        <v>5155</v>
      </c>
      <c r="O173" s="4" t="s">
        <v>5156</v>
      </c>
    </row>
    <row r="174" spans="1:15" ht="15" customHeight="1" x14ac:dyDescent="0.35">
      <c r="A174" s="2" t="s">
        <v>41</v>
      </c>
      <c r="B174" s="2" t="s">
        <v>42</v>
      </c>
      <c r="C174" s="3">
        <v>2</v>
      </c>
      <c r="D174" s="2" t="s">
        <v>43</v>
      </c>
      <c r="E174" s="2" t="s">
        <v>5127</v>
      </c>
      <c r="F174" s="2">
        <v>37093228</v>
      </c>
      <c r="G174" s="2" t="s">
        <v>5181</v>
      </c>
      <c r="H174" s="2" t="s">
        <v>5182</v>
      </c>
      <c r="I174" s="2" t="s">
        <v>868</v>
      </c>
      <c r="J174" s="2" t="s">
        <v>5183</v>
      </c>
      <c r="K174" s="2" t="s">
        <v>5184</v>
      </c>
      <c r="L174" s="2" t="s">
        <v>5185</v>
      </c>
      <c r="M174" s="2" t="s">
        <v>4604</v>
      </c>
      <c r="N174" s="4" t="s">
        <v>5186</v>
      </c>
      <c r="O174" s="4" t="s">
        <v>5187</v>
      </c>
    </row>
    <row r="175" spans="1:15" ht="15" customHeight="1" x14ac:dyDescent="0.35">
      <c r="A175" s="2" t="s">
        <v>41</v>
      </c>
      <c r="B175" s="2" t="s">
        <v>42</v>
      </c>
      <c r="C175" s="3">
        <v>2</v>
      </c>
      <c r="D175" s="2" t="s">
        <v>43</v>
      </c>
      <c r="E175" s="2" t="s">
        <v>5137</v>
      </c>
      <c r="F175" s="2">
        <v>36566878</v>
      </c>
      <c r="G175" s="2" t="s">
        <v>5175</v>
      </c>
      <c r="H175" s="2" t="s">
        <v>5176</v>
      </c>
      <c r="I175" s="2" t="s">
        <v>868</v>
      </c>
      <c r="J175" s="2" t="s">
        <v>5177</v>
      </c>
      <c r="K175" s="2" t="s">
        <v>4422</v>
      </c>
      <c r="L175" s="2" t="s">
        <v>5178</v>
      </c>
      <c r="M175" s="2" t="s">
        <v>4493</v>
      </c>
      <c r="N175" s="4" t="s">
        <v>5179</v>
      </c>
      <c r="O175" s="4" t="s">
        <v>5180</v>
      </c>
    </row>
    <row r="176" spans="1:15" ht="15" customHeight="1" x14ac:dyDescent="0.35">
      <c r="A176" s="2" t="s">
        <v>41</v>
      </c>
      <c r="B176" s="2" t="s">
        <v>42</v>
      </c>
      <c r="C176" s="3">
        <v>2</v>
      </c>
      <c r="D176" s="2" t="s">
        <v>43</v>
      </c>
      <c r="E176" s="2" t="s">
        <v>5137</v>
      </c>
      <c r="F176" s="2">
        <v>30983016</v>
      </c>
      <c r="G176" s="2" t="s">
        <v>5358</v>
      </c>
      <c r="H176" s="2" t="s">
        <v>5359</v>
      </c>
      <c r="I176" s="2" t="s">
        <v>2400</v>
      </c>
      <c r="J176" s="2" t="s">
        <v>5360</v>
      </c>
      <c r="K176" s="2" t="s">
        <v>5165</v>
      </c>
      <c r="L176" s="2" t="s">
        <v>5361</v>
      </c>
      <c r="M176" s="2" t="s">
        <v>4604</v>
      </c>
      <c r="N176" s="4" t="s">
        <v>5362</v>
      </c>
      <c r="O176" s="4" t="s">
        <v>5363</v>
      </c>
    </row>
    <row r="177" spans="1:15" ht="15" customHeight="1" x14ac:dyDescent="0.35">
      <c r="A177" s="2" t="s">
        <v>41</v>
      </c>
      <c r="B177" s="2" t="s">
        <v>42</v>
      </c>
      <c r="C177" s="3">
        <v>2</v>
      </c>
      <c r="D177" s="2" t="s">
        <v>43</v>
      </c>
      <c r="E177" s="2" t="s">
        <v>5137</v>
      </c>
      <c r="F177" s="2">
        <v>25533639</v>
      </c>
      <c r="G177" s="2" t="s">
        <v>5506</v>
      </c>
      <c r="H177" s="2" t="s">
        <v>5507</v>
      </c>
      <c r="I177" s="2" t="s">
        <v>1870</v>
      </c>
      <c r="J177" s="2" t="s">
        <v>5508</v>
      </c>
      <c r="K177" s="2" t="s">
        <v>4366</v>
      </c>
      <c r="L177" s="2" t="s">
        <v>5509</v>
      </c>
      <c r="M177" s="2" t="s">
        <v>4624</v>
      </c>
      <c r="N177" s="4" t="s">
        <v>5510</v>
      </c>
      <c r="O177" s="4" t="s">
        <v>5511</v>
      </c>
    </row>
    <row r="178" spans="1:15" ht="15" customHeight="1" x14ac:dyDescent="0.35">
      <c r="A178" s="2" t="s">
        <v>41</v>
      </c>
      <c r="B178" s="2" t="s">
        <v>42</v>
      </c>
      <c r="C178" s="3">
        <v>2</v>
      </c>
      <c r="D178" s="2" t="s">
        <v>43</v>
      </c>
      <c r="E178" s="2" t="s">
        <v>5137</v>
      </c>
      <c r="F178" s="2">
        <v>37212633</v>
      </c>
      <c r="G178" s="2" t="s">
        <v>5188</v>
      </c>
      <c r="H178" s="2" t="s">
        <v>5189</v>
      </c>
      <c r="I178" s="20" t="s">
        <v>816</v>
      </c>
      <c r="J178" s="2" t="s">
        <v>5190</v>
      </c>
      <c r="K178" s="2" t="s">
        <v>5165</v>
      </c>
      <c r="L178" s="2" t="s">
        <v>5191</v>
      </c>
      <c r="M178" s="2" t="s">
        <v>4367</v>
      </c>
      <c r="N178" s="4" t="s">
        <v>5192</v>
      </c>
      <c r="O178" s="4" t="s">
        <v>5193</v>
      </c>
    </row>
    <row r="179" spans="1:15" ht="15" customHeight="1" x14ac:dyDescent="0.35">
      <c r="A179" s="2" t="s">
        <v>41</v>
      </c>
      <c r="B179" s="2" t="s">
        <v>42</v>
      </c>
      <c r="C179" s="3">
        <v>2</v>
      </c>
      <c r="D179" s="2" t="s">
        <v>43</v>
      </c>
      <c r="E179" s="2" t="s">
        <v>5137</v>
      </c>
      <c r="F179" s="2">
        <v>28940934</v>
      </c>
      <c r="G179" s="2" t="s">
        <v>5401</v>
      </c>
      <c r="H179" s="2" t="s">
        <v>5402</v>
      </c>
      <c r="I179" s="2" t="s">
        <v>1882</v>
      </c>
      <c r="J179" s="2" t="s">
        <v>5403</v>
      </c>
      <c r="K179" s="2" t="s">
        <v>5404</v>
      </c>
      <c r="L179" s="2" t="s">
        <v>5405</v>
      </c>
      <c r="M179" s="2" t="s">
        <v>4493</v>
      </c>
      <c r="N179" s="4" t="s">
        <v>5406</v>
      </c>
      <c r="O179" s="4" t="s">
        <v>5407</v>
      </c>
    </row>
    <row r="180" spans="1:15" ht="15" customHeight="1" x14ac:dyDescent="0.35">
      <c r="A180" s="2" t="s">
        <v>41</v>
      </c>
      <c r="B180" s="2" t="s">
        <v>42</v>
      </c>
      <c r="C180" s="3">
        <v>2</v>
      </c>
      <c r="D180" s="2" t="s">
        <v>43</v>
      </c>
      <c r="E180" s="2" t="s">
        <v>5137</v>
      </c>
      <c r="F180" s="2">
        <v>25142840</v>
      </c>
      <c r="G180" s="2" t="s">
        <v>5512</v>
      </c>
      <c r="H180" s="2" t="s">
        <v>5513</v>
      </c>
      <c r="I180" s="2" t="s">
        <v>677</v>
      </c>
      <c r="J180" s="2" t="s">
        <v>5514</v>
      </c>
      <c r="K180" s="2" t="s">
        <v>4366</v>
      </c>
      <c r="L180" s="2" t="s">
        <v>5515</v>
      </c>
      <c r="M180" s="2" t="s">
        <v>5208</v>
      </c>
      <c r="N180" s="4" t="s">
        <v>5516</v>
      </c>
      <c r="O180" s="4" t="s">
        <v>5517</v>
      </c>
    </row>
    <row r="181" spans="1:15" ht="15" customHeight="1" x14ac:dyDescent="0.35">
      <c r="A181" s="2" t="s">
        <v>41</v>
      </c>
      <c r="B181" s="2" t="s">
        <v>42</v>
      </c>
      <c r="C181" s="3">
        <v>2</v>
      </c>
      <c r="D181" s="2" t="s">
        <v>43</v>
      </c>
      <c r="E181" s="2" t="s">
        <v>5137</v>
      </c>
      <c r="F181" s="2">
        <v>25440430</v>
      </c>
      <c r="G181" s="2" t="s">
        <v>5518</v>
      </c>
      <c r="H181" s="2" t="s">
        <v>5519</v>
      </c>
      <c r="I181" s="2" t="s">
        <v>677</v>
      </c>
      <c r="J181" s="2" t="s">
        <v>5520</v>
      </c>
      <c r="K181" s="2" t="s">
        <v>2864</v>
      </c>
      <c r="L181" s="2" t="s">
        <v>5521</v>
      </c>
      <c r="M181" s="2" t="s">
        <v>4493</v>
      </c>
      <c r="N181" s="4" t="s">
        <v>5522</v>
      </c>
      <c r="O181" s="4" t="s">
        <v>5523</v>
      </c>
    </row>
    <row r="182" spans="1:15" ht="15" customHeight="1" x14ac:dyDescent="0.35">
      <c r="A182" s="2" t="s">
        <v>41</v>
      </c>
      <c r="B182" s="2" t="s">
        <v>42</v>
      </c>
      <c r="C182" s="3">
        <v>2</v>
      </c>
      <c r="D182" s="2" t="s">
        <v>43</v>
      </c>
      <c r="E182" s="2" t="s">
        <v>5137</v>
      </c>
      <c r="F182" s="2">
        <v>18811688</v>
      </c>
      <c r="G182" s="2" t="s">
        <v>5590</v>
      </c>
      <c r="H182" s="2" t="s">
        <v>5596</v>
      </c>
      <c r="I182" s="2" t="s">
        <v>824</v>
      </c>
      <c r="J182" s="2" t="s">
        <v>5592</v>
      </c>
      <c r="K182" s="2" t="s">
        <v>4366</v>
      </c>
      <c r="L182" s="2" t="s">
        <v>5597</v>
      </c>
      <c r="M182" s="2" t="s">
        <v>4367</v>
      </c>
      <c r="N182" s="4" t="s">
        <v>5598</v>
      </c>
      <c r="O182" s="4" t="s">
        <v>5599</v>
      </c>
    </row>
    <row r="183" spans="1:15" ht="15" customHeight="1" x14ac:dyDescent="0.35">
      <c r="A183" s="2" t="s">
        <v>41</v>
      </c>
      <c r="B183" s="2" t="s">
        <v>42</v>
      </c>
      <c r="C183" s="3">
        <v>2</v>
      </c>
      <c r="D183" s="2" t="s">
        <v>43</v>
      </c>
      <c r="E183" s="2" t="s">
        <v>5137</v>
      </c>
      <c r="F183" s="2">
        <v>15656827</v>
      </c>
      <c r="G183" s="2" t="s">
        <v>5606</v>
      </c>
      <c r="H183" s="2" t="s">
        <v>5607</v>
      </c>
      <c r="I183" s="2" t="s">
        <v>783</v>
      </c>
      <c r="J183" s="2"/>
      <c r="K183" s="2" t="s">
        <v>4366</v>
      </c>
      <c r="L183" s="2" t="s">
        <v>5608</v>
      </c>
      <c r="M183" s="2" t="s">
        <v>5609</v>
      </c>
      <c r="N183" s="4" t="s">
        <v>5610</v>
      </c>
      <c r="O183" s="4" t="s">
        <v>5611</v>
      </c>
    </row>
    <row r="184" spans="1:15" ht="15" customHeight="1" x14ac:dyDescent="0.35">
      <c r="A184" s="2" t="s">
        <v>41</v>
      </c>
      <c r="B184" s="2" t="s">
        <v>42</v>
      </c>
      <c r="C184" s="3">
        <v>2</v>
      </c>
      <c r="D184" s="2" t="s">
        <v>43</v>
      </c>
      <c r="E184" s="2" t="s">
        <v>5137</v>
      </c>
      <c r="F184" s="2">
        <v>38018254</v>
      </c>
      <c r="G184" s="2" t="s">
        <v>5162</v>
      </c>
      <c r="H184" s="2" t="s">
        <v>5163</v>
      </c>
      <c r="I184" s="20" t="s">
        <v>2329</v>
      </c>
      <c r="J184" s="2" t="s">
        <v>5164</v>
      </c>
      <c r="K184" s="2" t="s">
        <v>5165</v>
      </c>
      <c r="L184" s="2" t="s">
        <v>5166</v>
      </c>
      <c r="M184" s="2" t="s">
        <v>4367</v>
      </c>
      <c r="N184" s="4" t="s">
        <v>5167</v>
      </c>
      <c r="O184" s="4" t="s">
        <v>5168</v>
      </c>
    </row>
    <row r="185" spans="1:15" ht="15" customHeight="1" x14ac:dyDescent="0.35">
      <c r="A185" s="2" t="s">
        <v>41</v>
      </c>
      <c r="B185" s="2" t="s">
        <v>42</v>
      </c>
      <c r="C185" s="3">
        <v>2</v>
      </c>
      <c r="D185" s="2" t="s">
        <v>43</v>
      </c>
      <c r="E185" s="2" t="s">
        <v>5137</v>
      </c>
      <c r="F185" s="2">
        <v>32617723</v>
      </c>
      <c r="G185" s="2" t="s">
        <v>5265</v>
      </c>
      <c r="H185" s="2" t="s">
        <v>5266</v>
      </c>
      <c r="I185" s="2" t="s">
        <v>946</v>
      </c>
      <c r="J185" s="2" t="s">
        <v>5267</v>
      </c>
      <c r="K185" s="2" t="s">
        <v>5268</v>
      </c>
      <c r="L185" s="2" t="s">
        <v>5269</v>
      </c>
      <c r="M185" s="2" t="s">
        <v>4797</v>
      </c>
      <c r="N185" s="4" t="s">
        <v>5270</v>
      </c>
      <c r="O185" s="4" t="s">
        <v>5271</v>
      </c>
    </row>
    <row r="186" spans="1:15" ht="15" customHeight="1" x14ac:dyDescent="0.35">
      <c r="A186" s="2" t="s">
        <v>41</v>
      </c>
      <c r="B186" s="2" t="s">
        <v>42</v>
      </c>
      <c r="C186" s="3">
        <v>2</v>
      </c>
      <c r="D186" s="2" t="s">
        <v>43</v>
      </c>
      <c r="E186" s="2" t="s">
        <v>5137</v>
      </c>
      <c r="F186" s="2">
        <v>32767853</v>
      </c>
      <c r="G186" s="2" t="s">
        <v>5259</v>
      </c>
      <c r="H186" s="2" t="s">
        <v>5260</v>
      </c>
      <c r="I186" s="2" t="s">
        <v>946</v>
      </c>
      <c r="J186" s="2" t="s">
        <v>5261</v>
      </c>
      <c r="K186" s="2" t="s">
        <v>4366</v>
      </c>
      <c r="L186" s="2" t="s">
        <v>5262</v>
      </c>
      <c r="M186" s="2" t="s">
        <v>5208</v>
      </c>
      <c r="N186" s="4" t="s">
        <v>5263</v>
      </c>
      <c r="O186" s="4" t="s">
        <v>5264</v>
      </c>
    </row>
    <row r="187" spans="1:15" ht="15" customHeight="1" x14ac:dyDescent="0.35">
      <c r="A187" s="2" t="s">
        <v>41</v>
      </c>
      <c r="B187" s="2" t="s">
        <v>42</v>
      </c>
      <c r="C187" s="3">
        <v>2</v>
      </c>
      <c r="D187" s="2" t="s">
        <v>43</v>
      </c>
      <c r="E187" s="2" t="s">
        <v>5137</v>
      </c>
      <c r="F187" s="2">
        <v>31111470</v>
      </c>
      <c r="G187" s="2" t="s">
        <v>5332</v>
      </c>
      <c r="H187" s="2" t="s">
        <v>5333</v>
      </c>
      <c r="I187" s="2" t="s">
        <v>895</v>
      </c>
      <c r="J187" s="2" t="s">
        <v>5334</v>
      </c>
      <c r="K187" s="2" t="s">
        <v>4366</v>
      </c>
      <c r="L187" s="2" t="s">
        <v>5335</v>
      </c>
      <c r="M187" s="2" t="s">
        <v>4493</v>
      </c>
      <c r="N187" s="4" t="s">
        <v>5336</v>
      </c>
      <c r="O187" s="4" t="s">
        <v>5337</v>
      </c>
    </row>
    <row r="188" spans="1:15" ht="15" customHeight="1" x14ac:dyDescent="0.35">
      <c r="A188" s="2" t="s">
        <v>41</v>
      </c>
      <c r="B188" s="2" t="s">
        <v>42</v>
      </c>
      <c r="C188" s="3">
        <v>2</v>
      </c>
      <c r="D188" s="2" t="s">
        <v>43</v>
      </c>
      <c r="E188" s="2" t="s">
        <v>5137</v>
      </c>
      <c r="F188" s="2">
        <v>27933403</v>
      </c>
      <c r="G188" s="2" t="s">
        <v>5451</v>
      </c>
      <c r="H188" s="2" t="s">
        <v>5452</v>
      </c>
      <c r="I188" s="2" t="s">
        <v>1072</v>
      </c>
      <c r="J188" s="2" t="s">
        <v>5453</v>
      </c>
      <c r="K188" s="2" t="s">
        <v>5454</v>
      </c>
      <c r="L188" s="2" t="s">
        <v>5455</v>
      </c>
      <c r="M188" s="2" t="s">
        <v>5208</v>
      </c>
      <c r="N188" s="4" t="s">
        <v>5456</v>
      </c>
      <c r="O188" s="4" t="s">
        <v>5457</v>
      </c>
    </row>
    <row r="189" spans="1:15" ht="15" customHeight="1" x14ac:dyDescent="0.35">
      <c r="A189" s="2" t="s">
        <v>41</v>
      </c>
      <c r="B189" s="2" t="s">
        <v>42</v>
      </c>
      <c r="C189" s="3">
        <v>2</v>
      </c>
      <c r="D189" s="2" t="s">
        <v>43</v>
      </c>
      <c r="E189" s="2" t="s">
        <v>5127</v>
      </c>
      <c r="F189" s="2">
        <v>27273472</v>
      </c>
      <c r="G189" s="2" t="s">
        <v>5439</v>
      </c>
      <c r="H189" s="2" t="s">
        <v>5440</v>
      </c>
      <c r="I189" s="2" t="s">
        <v>1072</v>
      </c>
      <c r="J189" s="2" t="s">
        <v>5441</v>
      </c>
      <c r="K189" s="2" t="s">
        <v>4366</v>
      </c>
      <c r="L189" s="2" t="s">
        <v>5442</v>
      </c>
      <c r="M189" s="2" t="s">
        <v>5443</v>
      </c>
      <c r="N189" s="4" t="s">
        <v>5444</v>
      </c>
      <c r="O189" s="4" t="s">
        <v>5445</v>
      </c>
    </row>
    <row r="190" spans="1:15" ht="15" customHeight="1" x14ac:dyDescent="0.35">
      <c r="A190" s="2" t="s">
        <v>41</v>
      </c>
      <c r="B190" s="2" t="s">
        <v>42</v>
      </c>
      <c r="C190" s="3">
        <v>2</v>
      </c>
      <c r="D190" s="2" t="s">
        <v>43</v>
      </c>
      <c r="E190" s="2" t="s">
        <v>5137</v>
      </c>
      <c r="F190" s="2">
        <v>28089002</v>
      </c>
      <c r="G190" s="2" t="s">
        <v>5446</v>
      </c>
      <c r="H190" s="2" t="s">
        <v>5447</v>
      </c>
      <c r="I190" s="2" t="s">
        <v>1072</v>
      </c>
      <c r="J190" s="2"/>
      <c r="K190" s="2" t="s">
        <v>2864</v>
      </c>
      <c r="L190" s="2" t="s">
        <v>5448</v>
      </c>
      <c r="M190" s="2" t="s">
        <v>4367</v>
      </c>
      <c r="N190" s="4" t="s">
        <v>5449</v>
      </c>
      <c r="O190" s="4" t="s">
        <v>5450</v>
      </c>
    </row>
    <row r="191" spans="1:15" ht="15" customHeight="1" x14ac:dyDescent="0.35">
      <c r="A191" s="2" t="s">
        <v>41</v>
      </c>
      <c r="B191" s="2" t="s">
        <v>42</v>
      </c>
      <c r="C191" s="3">
        <v>2</v>
      </c>
      <c r="D191" s="2" t="s">
        <v>43</v>
      </c>
      <c r="E191" s="2" t="s">
        <v>5137</v>
      </c>
      <c r="F191" s="2">
        <v>19016692</v>
      </c>
      <c r="G191" s="2" t="s">
        <v>5590</v>
      </c>
      <c r="H191" s="2" t="s">
        <v>5591</v>
      </c>
      <c r="I191" s="2" t="s">
        <v>819</v>
      </c>
      <c r="J191" s="2" t="s">
        <v>5592</v>
      </c>
      <c r="K191" s="2" t="s">
        <v>4366</v>
      </c>
      <c r="L191" s="2" t="s">
        <v>5593</v>
      </c>
      <c r="M191" s="2" t="s">
        <v>4367</v>
      </c>
      <c r="N191" s="4" t="s">
        <v>5594</v>
      </c>
      <c r="O191" s="4" t="s">
        <v>5595</v>
      </c>
    </row>
    <row r="192" spans="1:15" ht="15" customHeight="1" x14ac:dyDescent="0.35">
      <c r="A192" s="2" t="s">
        <v>41</v>
      </c>
      <c r="B192" s="2" t="s">
        <v>42</v>
      </c>
      <c r="C192" s="3">
        <v>2</v>
      </c>
      <c r="D192" s="2" t="s">
        <v>43</v>
      </c>
      <c r="E192" s="2" t="s">
        <v>5137</v>
      </c>
      <c r="F192" s="2">
        <v>11159293</v>
      </c>
      <c r="G192" s="2" t="s">
        <v>5612</v>
      </c>
      <c r="H192" s="2" t="s">
        <v>5613</v>
      </c>
      <c r="I192" s="2" t="s">
        <v>5614</v>
      </c>
      <c r="J192" s="2"/>
      <c r="K192" s="2" t="s">
        <v>5615</v>
      </c>
      <c r="L192" s="2" t="s">
        <v>5616</v>
      </c>
      <c r="M192" s="2" t="s">
        <v>4493</v>
      </c>
      <c r="N192" s="4" t="s">
        <v>5617</v>
      </c>
      <c r="O192" s="4" t="s">
        <v>5618</v>
      </c>
    </row>
    <row r="193" spans="1:15" ht="15" customHeight="1" x14ac:dyDescent="0.35">
      <c r="A193" s="2" t="s">
        <v>41</v>
      </c>
      <c r="B193" s="2" t="s">
        <v>42</v>
      </c>
      <c r="C193" s="3">
        <v>2</v>
      </c>
      <c r="D193" s="2" t="s">
        <v>43</v>
      </c>
      <c r="E193" s="2" t="s">
        <v>5137</v>
      </c>
      <c r="F193" s="2">
        <v>37295492</v>
      </c>
      <c r="G193" s="2" t="s">
        <v>5169</v>
      </c>
      <c r="H193" s="2" t="s">
        <v>5170</v>
      </c>
      <c r="I193" s="2" t="s">
        <v>1463</v>
      </c>
      <c r="J193" s="2" t="s">
        <v>5171</v>
      </c>
      <c r="K193" s="2" t="s">
        <v>4422</v>
      </c>
      <c r="L193" s="2" t="s">
        <v>5172</v>
      </c>
      <c r="M193" s="2" t="s">
        <v>4665</v>
      </c>
      <c r="N193" s="4" t="s">
        <v>5173</v>
      </c>
      <c r="O193" s="4" t="s">
        <v>5174</v>
      </c>
    </row>
    <row r="194" spans="1:15" ht="15" customHeight="1" x14ac:dyDescent="0.35">
      <c r="A194" s="2" t="s">
        <v>41</v>
      </c>
      <c r="B194" s="2" t="s">
        <v>42</v>
      </c>
      <c r="C194" s="3">
        <v>2</v>
      </c>
      <c r="D194" s="2" t="s">
        <v>43</v>
      </c>
      <c r="E194" s="2" t="s">
        <v>5137</v>
      </c>
      <c r="F194" s="2">
        <v>34116062</v>
      </c>
      <c r="G194" s="2" t="s">
        <v>5205</v>
      </c>
      <c r="H194" s="2" t="s">
        <v>5206</v>
      </c>
      <c r="I194" s="2" t="s">
        <v>4066</v>
      </c>
      <c r="J194" s="2" t="s">
        <v>4541</v>
      </c>
      <c r="K194" s="2" t="s">
        <v>4422</v>
      </c>
      <c r="L194" s="2" t="s">
        <v>5207</v>
      </c>
      <c r="M194" s="2" t="s">
        <v>5208</v>
      </c>
      <c r="N194" s="4" t="s">
        <v>5209</v>
      </c>
      <c r="O194" s="4" t="s">
        <v>5210</v>
      </c>
    </row>
    <row r="195" spans="1:15" ht="15" customHeight="1" x14ac:dyDescent="0.35">
      <c r="A195" s="2" t="s">
        <v>41</v>
      </c>
      <c r="B195" s="2" t="s">
        <v>42</v>
      </c>
      <c r="C195" s="3">
        <v>2</v>
      </c>
      <c r="D195" s="2" t="s">
        <v>43</v>
      </c>
      <c r="E195" s="2" t="s">
        <v>5137</v>
      </c>
      <c r="F195" s="2">
        <v>32585735</v>
      </c>
      <c r="G195" s="2" t="s">
        <v>5272</v>
      </c>
      <c r="H195" s="2" t="s">
        <v>5273</v>
      </c>
      <c r="I195" s="2" t="s">
        <v>988</v>
      </c>
      <c r="J195" s="2" t="s">
        <v>2689</v>
      </c>
      <c r="K195" s="2" t="s">
        <v>4366</v>
      </c>
      <c r="L195" s="2" t="s">
        <v>5274</v>
      </c>
      <c r="M195" s="2" t="s">
        <v>5208</v>
      </c>
      <c r="N195" s="4" t="s">
        <v>5275</v>
      </c>
      <c r="O195" s="4" t="s">
        <v>5276</v>
      </c>
    </row>
    <row r="196" spans="1:15" ht="15" customHeight="1" x14ac:dyDescent="0.35">
      <c r="A196" s="2" t="s">
        <v>41</v>
      </c>
      <c r="B196" s="2" t="s">
        <v>42</v>
      </c>
      <c r="C196" s="3">
        <v>2</v>
      </c>
      <c r="D196" s="2" t="s">
        <v>43</v>
      </c>
      <c r="E196" s="2" t="s">
        <v>5137</v>
      </c>
      <c r="F196" s="2">
        <v>32246970</v>
      </c>
      <c r="G196" s="2" t="s">
        <v>5277</v>
      </c>
      <c r="H196" s="2" t="s">
        <v>5278</v>
      </c>
      <c r="I196" s="2" t="s">
        <v>988</v>
      </c>
      <c r="J196" s="2" t="s">
        <v>5279</v>
      </c>
      <c r="K196" s="2" t="s">
        <v>2864</v>
      </c>
      <c r="L196" s="2" t="s">
        <v>5280</v>
      </c>
      <c r="M196" s="2" t="s">
        <v>4404</v>
      </c>
      <c r="N196" s="4" t="s">
        <v>5281</v>
      </c>
      <c r="O196" s="4" t="s">
        <v>5282</v>
      </c>
    </row>
    <row r="197" spans="1:15" ht="15" customHeight="1" x14ac:dyDescent="0.35">
      <c r="A197" s="2" t="s">
        <v>41</v>
      </c>
      <c r="B197" s="2" t="s">
        <v>42</v>
      </c>
      <c r="C197" s="3">
        <v>2</v>
      </c>
      <c r="D197" s="2" t="s">
        <v>43</v>
      </c>
      <c r="E197" s="2" t="s">
        <v>5127</v>
      </c>
      <c r="F197" s="2">
        <v>31872050</v>
      </c>
      <c r="G197" s="2" t="s">
        <v>5338</v>
      </c>
      <c r="H197" s="2" t="s">
        <v>5339</v>
      </c>
      <c r="I197" s="2" t="s">
        <v>1917</v>
      </c>
      <c r="J197" s="2" t="s">
        <v>5340</v>
      </c>
      <c r="K197" s="2" t="s">
        <v>5341</v>
      </c>
      <c r="L197" s="2" t="s">
        <v>5342</v>
      </c>
      <c r="M197" s="2" t="s">
        <v>4367</v>
      </c>
      <c r="N197" s="4" t="s">
        <v>5343</v>
      </c>
      <c r="O197" s="4" t="s">
        <v>5344</v>
      </c>
    </row>
    <row r="198" spans="1:15" ht="15" customHeight="1" x14ac:dyDescent="0.35">
      <c r="A198" s="2" t="s">
        <v>41</v>
      </c>
      <c r="B198" s="2" t="s">
        <v>42</v>
      </c>
      <c r="C198" s="3">
        <v>2</v>
      </c>
      <c r="D198" s="2" t="s">
        <v>43</v>
      </c>
      <c r="E198" s="2" t="s">
        <v>5137</v>
      </c>
      <c r="F198" s="2">
        <v>26286459</v>
      </c>
      <c r="G198" s="2" t="s">
        <v>5483</v>
      </c>
      <c r="H198" s="2" t="s">
        <v>5484</v>
      </c>
      <c r="I198" s="2" t="s">
        <v>2270</v>
      </c>
      <c r="J198" s="2" t="s">
        <v>5485</v>
      </c>
      <c r="K198" s="2" t="s">
        <v>4366</v>
      </c>
      <c r="L198" s="2" t="s">
        <v>5486</v>
      </c>
      <c r="M198" s="2" t="s">
        <v>4367</v>
      </c>
      <c r="N198" s="4" t="s">
        <v>5487</v>
      </c>
      <c r="O198" s="4" t="s">
        <v>5488</v>
      </c>
    </row>
    <row r="199" spans="1:15" ht="15" customHeight="1" x14ac:dyDescent="0.35">
      <c r="A199" s="2" t="s">
        <v>41</v>
      </c>
      <c r="B199" s="2" t="s">
        <v>42</v>
      </c>
      <c r="C199" s="3">
        <v>2</v>
      </c>
      <c r="D199" s="2" t="s">
        <v>43</v>
      </c>
      <c r="E199" s="2" t="s">
        <v>5137</v>
      </c>
      <c r="F199" s="2">
        <v>34257424</v>
      </c>
      <c r="G199" s="2" t="s">
        <v>5238</v>
      </c>
      <c r="H199" s="2" t="s">
        <v>5239</v>
      </c>
      <c r="I199" s="2" t="s">
        <v>2393</v>
      </c>
      <c r="J199" s="2"/>
      <c r="K199" s="2" t="s">
        <v>5228</v>
      </c>
      <c r="L199" s="2" t="s">
        <v>5240</v>
      </c>
      <c r="M199" s="2" t="s">
        <v>5134</v>
      </c>
      <c r="N199" s="4" t="s">
        <v>5241</v>
      </c>
      <c r="O199" s="4" t="s">
        <v>5242</v>
      </c>
    </row>
    <row r="200" spans="1:15" ht="15" customHeight="1" x14ac:dyDescent="0.35">
      <c r="A200" s="2" t="s">
        <v>41</v>
      </c>
      <c r="B200" s="2" t="s">
        <v>42</v>
      </c>
      <c r="C200" s="3">
        <v>2</v>
      </c>
      <c r="D200" s="2" t="s">
        <v>43</v>
      </c>
      <c r="E200" s="2" t="s">
        <v>5137</v>
      </c>
      <c r="F200" s="2">
        <v>25815427</v>
      </c>
      <c r="G200" s="2" t="s">
        <v>5489</v>
      </c>
      <c r="H200" s="2" t="s">
        <v>5490</v>
      </c>
      <c r="I200" s="2" t="s">
        <v>795</v>
      </c>
      <c r="J200" s="2" t="s">
        <v>5501</v>
      </c>
      <c r="K200" s="2" t="s">
        <v>4422</v>
      </c>
      <c r="L200" s="2" t="s">
        <v>5502</v>
      </c>
      <c r="M200" s="2" t="s">
        <v>5503</v>
      </c>
      <c r="N200" s="4" t="s">
        <v>5504</v>
      </c>
      <c r="O200" s="4" t="s">
        <v>5505</v>
      </c>
    </row>
    <row r="201" spans="1:15" ht="15" customHeight="1" x14ac:dyDescent="0.35">
      <c r="A201" s="2" t="s">
        <v>41</v>
      </c>
      <c r="B201" s="2" t="s">
        <v>42</v>
      </c>
      <c r="C201" s="3">
        <v>2</v>
      </c>
      <c r="D201" s="2" t="s">
        <v>43</v>
      </c>
      <c r="E201" s="2" t="s">
        <v>5137</v>
      </c>
      <c r="F201" s="2">
        <v>23517330</v>
      </c>
      <c r="G201" s="2" t="s">
        <v>5555</v>
      </c>
      <c r="H201" s="2" t="s">
        <v>5556</v>
      </c>
      <c r="I201" s="2" t="s">
        <v>953</v>
      </c>
      <c r="J201" s="2"/>
      <c r="K201" s="2" t="s">
        <v>4366</v>
      </c>
      <c r="L201" s="2" t="s">
        <v>5557</v>
      </c>
      <c r="M201" s="2" t="s">
        <v>4493</v>
      </c>
      <c r="N201" s="4" t="s">
        <v>5558</v>
      </c>
      <c r="O201" s="4" t="s">
        <v>5559</v>
      </c>
    </row>
    <row r="202" spans="1:15" ht="15" customHeight="1" x14ac:dyDescent="0.35">
      <c r="A202" s="2" t="s">
        <v>41</v>
      </c>
      <c r="B202" s="2" t="s">
        <v>42</v>
      </c>
      <c r="C202" s="3">
        <v>2</v>
      </c>
      <c r="D202" s="2" t="s">
        <v>43</v>
      </c>
      <c r="E202" s="2" t="s">
        <v>5137</v>
      </c>
      <c r="F202" s="2">
        <v>22572819</v>
      </c>
      <c r="G202" s="2" t="s">
        <v>5560</v>
      </c>
      <c r="H202" s="2" t="s">
        <v>5561</v>
      </c>
      <c r="I202" s="2" t="s">
        <v>4892</v>
      </c>
      <c r="J202" s="2" t="s">
        <v>5562</v>
      </c>
      <c r="K202" s="2" t="s">
        <v>4422</v>
      </c>
      <c r="L202" s="2" t="s">
        <v>5563</v>
      </c>
      <c r="M202" s="2" t="s">
        <v>4493</v>
      </c>
      <c r="N202" s="4" t="s">
        <v>5564</v>
      </c>
      <c r="O202" s="4" t="s">
        <v>5565</v>
      </c>
    </row>
    <row r="203" spans="1:15" ht="15" customHeight="1" x14ac:dyDescent="0.35">
      <c r="A203" s="2" t="s">
        <v>41</v>
      </c>
      <c r="B203" s="2" t="s">
        <v>42</v>
      </c>
      <c r="C203" s="3">
        <v>2</v>
      </c>
      <c r="D203" s="2" t="s">
        <v>43</v>
      </c>
      <c r="E203" s="2" t="s">
        <v>5127</v>
      </c>
      <c r="F203" s="2">
        <v>33166429</v>
      </c>
      <c r="G203" s="2" t="s">
        <v>5243</v>
      </c>
      <c r="H203" s="2" t="s">
        <v>5249</v>
      </c>
      <c r="I203" s="2" t="s">
        <v>2351</v>
      </c>
      <c r="J203" s="2" t="s">
        <v>5250</v>
      </c>
      <c r="K203" s="2" t="s">
        <v>4373</v>
      </c>
      <c r="L203" s="2" t="s">
        <v>5251</v>
      </c>
      <c r="M203" s="2" t="s">
        <v>4416</v>
      </c>
      <c r="N203" s="4" t="s">
        <v>5252</v>
      </c>
      <c r="O203" s="4" t="s">
        <v>5253</v>
      </c>
    </row>
    <row r="204" spans="1:15" ht="15" customHeight="1" x14ac:dyDescent="0.35">
      <c r="A204" s="2" t="s">
        <v>41</v>
      </c>
      <c r="B204" s="2" t="s">
        <v>42</v>
      </c>
      <c r="C204" s="3">
        <v>2</v>
      </c>
      <c r="D204" s="2" t="s">
        <v>43</v>
      </c>
      <c r="E204" s="2" t="s">
        <v>5127</v>
      </c>
      <c r="F204" s="2">
        <v>33207021</v>
      </c>
      <c r="G204" s="2" t="s">
        <v>5243</v>
      </c>
      <c r="H204" s="2" t="s">
        <v>5244</v>
      </c>
      <c r="I204" s="2" t="s">
        <v>2351</v>
      </c>
      <c r="J204" s="2" t="s">
        <v>5245</v>
      </c>
      <c r="K204" s="2" t="s">
        <v>4373</v>
      </c>
      <c r="L204" s="2" t="s">
        <v>5246</v>
      </c>
      <c r="M204" s="2" t="s">
        <v>4416</v>
      </c>
      <c r="N204" s="4" t="s">
        <v>5247</v>
      </c>
      <c r="O204" s="4" t="s">
        <v>5248</v>
      </c>
    </row>
    <row r="205" spans="1:15" ht="15" customHeight="1" x14ac:dyDescent="0.35">
      <c r="A205" s="2" t="s">
        <v>41</v>
      </c>
      <c r="B205" s="2" t="s">
        <v>42</v>
      </c>
      <c r="C205" s="3">
        <v>2</v>
      </c>
      <c r="D205" s="2" t="s">
        <v>43</v>
      </c>
      <c r="E205" s="2" t="s">
        <v>5127</v>
      </c>
      <c r="F205" s="2">
        <v>33180982</v>
      </c>
      <c r="G205" s="2" t="s">
        <v>5243</v>
      </c>
      <c r="H205" s="2" t="s">
        <v>5254</v>
      </c>
      <c r="I205" s="2" t="s">
        <v>2351</v>
      </c>
      <c r="J205" s="2" t="s">
        <v>5255</v>
      </c>
      <c r="K205" s="2" t="s">
        <v>4373</v>
      </c>
      <c r="L205" s="2" t="s">
        <v>5256</v>
      </c>
      <c r="M205" s="2" t="s">
        <v>4416</v>
      </c>
      <c r="N205" s="4" t="s">
        <v>5257</v>
      </c>
      <c r="O205" s="4" t="s">
        <v>5258</v>
      </c>
    </row>
    <row r="206" spans="1:15" ht="15" customHeight="1" x14ac:dyDescent="0.35">
      <c r="A206" s="2" t="s">
        <v>41</v>
      </c>
      <c r="B206" s="2" t="s">
        <v>42</v>
      </c>
      <c r="C206" s="3">
        <v>2</v>
      </c>
      <c r="D206" s="2" t="s">
        <v>43</v>
      </c>
      <c r="E206" s="2" t="s">
        <v>5137</v>
      </c>
      <c r="F206" s="2">
        <v>26778290</v>
      </c>
      <c r="G206" s="2" t="s">
        <v>5464</v>
      </c>
      <c r="H206" s="2" t="s">
        <v>5465</v>
      </c>
      <c r="I206" s="2" t="s">
        <v>712</v>
      </c>
      <c r="J206" s="2" t="s">
        <v>5466</v>
      </c>
      <c r="K206" s="2" t="s">
        <v>4422</v>
      </c>
      <c r="L206" s="2" t="s">
        <v>5467</v>
      </c>
      <c r="M206" s="2" t="s">
        <v>4493</v>
      </c>
      <c r="N206" s="4" t="s">
        <v>5468</v>
      </c>
      <c r="O206" s="4" t="s">
        <v>5469</v>
      </c>
    </row>
    <row r="207" spans="1:15" ht="15" customHeight="1" x14ac:dyDescent="0.35">
      <c r="A207" s="2" t="s">
        <v>41</v>
      </c>
      <c r="B207" s="2" t="s">
        <v>42</v>
      </c>
      <c r="C207" s="3">
        <v>2</v>
      </c>
      <c r="D207" s="2" t="s">
        <v>43</v>
      </c>
      <c r="E207" s="2" t="s">
        <v>5137</v>
      </c>
      <c r="F207" s="2">
        <v>8605137</v>
      </c>
      <c r="G207" s="2" t="s">
        <v>5625</v>
      </c>
      <c r="H207" s="2" t="s">
        <v>5626</v>
      </c>
      <c r="I207" s="2" t="s">
        <v>5627</v>
      </c>
      <c r="J207" s="2"/>
      <c r="K207" s="2" t="s">
        <v>5628</v>
      </c>
      <c r="L207" s="2" t="s">
        <v>5629</v>
      </c>
      <c r="M207" s="2" t="s">
        <v>4493</v>
      </c>
      <c r="N207" s="4" t="s">
        <v>5630</v>
      </c>
      <c r="O207" s="26"/>
    </row>
    <row r="208" spans="1:15" ht="15" customHeight="1" x14ac:dyDescent="0.35">
      <c r="A208" s="2" t="s">
        <v>41</v>
      </c>
      <c r="B208" s="2" t="s">
        <v>42</v>
      </c>
      <c r="C208" s="3">
        <v>2</v>
      </c>
      <c r="D208" s="2" t="s">
        <v>43</v>
      </c>
      <c r="E208" s="2" t="s">
        <v>5127</v>
      </c>
      <c r="F208" s="2">
        <v>35931051</v>
      </c>
      <c r="G208" s="2" t="s">
        <v>5128</v>
      </c>
      <c r="H208" s="2" t="s">
        <v>5129</v>
      </c>
      <c r="I208" s="2" t="s">
        <v>5201</v>
      </c>
      <c r="J208" s="2"/>
      <c r="K208" s="2" t="s">
        <v>5132</v>
      </c>
      <c r="L208" s="2" t="s">
        <v>5202</v>
      </c>
      <c r="M208" s="2" t="s">
        <v>4493</v>
      </c>
      <c r="N208" s="4" t="s">
        <v>5203</v>
      </c>
      <c r="O208" s="4" t="s">
        <v>5204</v>
      </c>
    </row>
    <row r="209" spans="1:15" ht="15" customHeight="1" x14ac:dyDescent="0.35">
      <c r="A209" s="2" t="s">
        <v>41</v>
      </c>
      <c r="B209" s="2" t="s">
        <v>42</v>
      </c>
      <c r="C209" s="3">
        <v>2</v>
      </c>
      <c r="D209" s="2" t="s">
        <v>43</v>
      </c>
      <c r="E209" s="2" t="s">
        <v>5137</v>
      </c>
      <c r="F209" s="2">
        <v>27030595</v>
      </c>
      <c r="G209" s="2" t="s">
        <v>5470</v>
      </c>
      <c r="H209" s="2" t="s">
        <v>5471</v>
      </c>
      <c r="I209" s="2" t="s">
        <v>972</v>
      </c>
      <c r="J209" s="2"/>
      <c r="K209" s="2" t="s">
        <v>5472</v>
      </c>
      <c r="L209" s="2" t="s">
        <v>5473</v>
      </c>
      <c r="M209" s="2" t="s">
        <v>4493</v>
      </c>
      <c r="N209" s="4" t="s">
        <v>5474</v>
      </c>
      <c r="O209" s="4" t="s">
        <v>5475</v>
      </c>
    </row>
    <row r="210" spans="1:15" ht="15" customHeight="1" x14ac:dyDescent="0.35">
      <c r="A210" s="2" t="s">
        <v>41</v>
      </c>
      <c r="B210" s="2" t="s">
        <v>42</v>
      </c>
      <c r="C210" s="3">
        <v>2</v>
      </c>
      <c r="D210" s="2" t="s">
        <v>43</v>
      </c>
      <c r="E210" s="2" t="s">
        <v>5127</v>
      </c>
      <c r="F210" s="2">
        <v>32554502</v>
      </c>
      <c r="G210" s="2" t="s">
        <v>5295</v>
      </c>
      <c r="H210" s="2" t="s">
        <v>5296</v>
      </c>
      <c r="I210" s="2" t="s">
        <v>5297</v>
      </c>
      <c r="J210" s="2" t="s">
        <v>5298</v>
      </c>
      <c r="K210" s="2" t="s">
        <v>5299</v>
      </c>
      <c r="L210" s="2" t="s">
        <v>5300</v>
      </c>
      <c r="M210" s="2" t="s">
        <v>4493</v>
      </c>
      <c r="N210" s="4" t="s">
        <v>5301</v>
      </c>
      <c r="O210" s="4" t="s">
        <v>5302</v>
      </c>
    </row>
    <row r="211" spans="1:15" ht="15" customHeight="1" x14ac:dyDescent="0.35">
      <c r="A211" s="2" t="s">
        <v>41</v>
      </c>
      <c r="B211" s="2" t="s">
        <v>42</v>
      </c>
      <c r="C211" s="3">
        <v>2</v>
      </c>
      <c r="D211" s="2" t="s">
        <v>43</v>
      </c>
      <c r="E211" s="2" t="s">
        <v>5137</v>
      </c>
      <c r="F211" s="2">
        <v>29461977</v>
      </c>
      <c r="G211" s="2" t="s">
        <v>5381</v>
      </c>
      <c r="H211" s="2" t="s">
        <v>3495</v>
      </c>
      <c r="I211" s="2" t="s">
        <v>5382</v>
      </c>
      <c r="J211" s="2" t="s">
        <v>5383</v>
      </c>
      <c r="K211" s="2" t="s">
        <v>5384</v>
      </c>
      <c r="L211" s="2" t="s">
        <v>5385</v>
      </c>
      <c r="M211" s="2" t="s">
        <v>5313</v>
      </c>
      <c r="N211" s="4" t="s">
        <v>5386</v>
      </c>
      <c r="O211" s="4" t="s">
        <v>5387</v>
      </c>
    </row>
    <row r="212" spans="1:15" ht="15" customHeight="1" x14ac:dyDescent="0.35">
      <c r="A212" s="2" t="s">
        <v>41</v>
      </c>
      <c r="B212" s="2" t="s">
        <v>42</v>
      </c>
      <c r="C212" s="3">
        <v>2</v>
      </c>
      <c r="D212" s="2" t="s">
        <v>43</v>
      </c>
      <c r="E212" s="2" t="s">
        <v>5137</v>
      </c>
      <c r="F212" s="2">
        <v>38235593</v>
      </c>
      <c r="G212" s="2" t="s">
        <v>5143</v>
      </c>
      <c r="H212" s="2" t="s">
        <v>5144</v>
      </c>
      <c r="I212" s="2" t="s">
        <v>5145</v>
      </c>
      <c r="J212" s="2" t="s">
        <v>5146</v>
      </c>
      <c r="K212" s="2" t="s">
        <v>5147</v>
      </c>
      <c r="L212" s="2" t="s">
        <v>5148</v>
      </c>
      <c r="M212" s="2" t="s">
        <v>5149</v>
      </c>
      <c r="N212" s="4" t="s">
        <v>5150</v>
      </c>
      <c r="O212" s="4" t="s">
        <v>5151</v>
      </c>
    </row>
    <row r="213" spans="1:15" ht="15" customHeight="1" x14ac:dyDescent="0.35">
      <c r="A213" s="2" t="s">
        <v>41</v>
      </c>
      <c r="B213" s="2" t="s">
        <v>42</v>
      </c>
      <c r="C213" s="3">
        <v>2</v>
      </c>
      <c r="D213" s="2" t="s">
        <v>43</v>
      </c>
      <c r="E213" s="2" t="s">
        <v>5137</v>
      </c>
      <c r="F213" s="2">
        <v>36691942</v>
      </c>
      <c r="G213" s="2" t="s">
        <v>5194</v>
      </c>
      <c r="H213" s="2" t="s">
        <v>5195</v>
      </c>
      <c r="I213" s="2" t="s">
        <v>5196</v>
      </c>
      <c r="J213" s="2"/>
      <c r="K213" s="2" t="s">
        <v>5197</v>
      </c>
      <c r="L213" s="2" t="s">
        <v>5198</v>
      </c>
      <c r="M213" s="2" t="s">
        <v>4797</v>
      </c>
      <c r="N213" s="4" t="s">
        <v>5199</v>
      </c>
      <c r="O213" s="4" t="s">
        <v>5200</v>
      </c>
    </row>
    <row r="214" spans="1:15" ht="15" customHeight="1" x14ac:dyDescent="0.35">
      <c r="A214" s="2" t="s">
        <v>41</v>
      </c>
      <c r="B214" s="2" t="s">
        <v>42</v>
      </c>
      <c r="C214" s="3">
        <v>2</v>
      </c>
      <c r="D214" s="2" t="s">
        <v>43</v>
      </c>
      <c r="E214" s="2" t="s">
        <v>5137</v>
      </c>
      <c r="F214" s="2">
        <v>38897541</v>
      </c>
      <c r="G214" s="2" t="s">
        <v>5138</v>
      </c>
      <c r="H214" s="2" t="s">
        <v>5139</v>
      </c>
      <c r="I214" s="2" t="s">
        <v>5140</v>
      </c>
      <c r="J214" s="2" t="s">
        <v>5140</v>
      </c>
      <c r="K214" s="2" t="s">
        <v>4422</v>
      </c>
      <c r="L214" s="2"/>
      <c r="M214" s="2" t="s">
        <v>4367</v>
      </c>
      <c r="N214" s="4" t="s">
        <v>5141</v>
      </c>
      <c r="O214" s="4" t="s">
        <v>5142</v>
      </c>
    </row>
    <row r="215" spans="1:15" ht="15" customHeight="1" x14ac:dyDescent="0.35">
      <c r="A215" s="2" t="s">
        <v>41</v>
      </c>
      <c r="B215" s="2" t="s">
        <v>42</v>
      </c>
      <c r="C215" s="3">
        <v>2</v>
      </c>
      <c r="D215" s="2" t="s">
        <v>43</v>
      </c>
      <c r="E215" s="2" t="s">
        <v>5137</v>
      </c>
      <c r="F215" s="2">
        <v>29316344</v>
      </c>
      <c r="G215" s="2" t="s">
        <v>5388</v>
      </c>
      <c r="H215" s="2" t="s">
        <v>5389</v>
      </c>
      <c r="I215" s="2" t="s">
        <v>5390</v>
      </c>
      <c r="J215" s="2" t="s">
        <v>5391</v>
      </c>
      <c r="K215" s="2" t="s">
        <v>5392</v>
      </c>
      <c r="L215" s="2" t="s">
        <v>5393</v>
      </c>
      <c r="M215" s="2" t="s">
        <v>4493</v>
      </c>
      <c r="N215" s="4" t="s">
        <v>5394</v>
      </c>
      <c r="O215" s="4" t="s">
        <v>5395</v>
      </c>
    </row>
    <row r="216" spans="1:15" ht="15" customHeight="1" x14ac:dyDescent="0.35">
      <c r="A216" s="2" t="s">
        <v>41</v>
      </c>
      <c r="B216" s="2" t="s">
        <v>42</v>
      </c>
      <c r="C216" s="3">
        <v>2</v>
      </c>
      <c r="D216" s="2" t="s">
        <v>43</v>
      </c>
      <c r="E216" s="2" t="s">
        <v>5127</v>
      </c>
      <c r="F216" s="2">
        <v>38866021</v>
      </c>
      <c r="G216" s="2" t="s">
        <v>5128</v>
      </c>
      <c r="H216" s="2" t="s">
        <v>5129</v>
      </c>
      <c r="I216" s="2" t="s">
        <v>5130</v>
      </c>
      <c r="J216" s="2" t="s">
        <v>5131</v>
      </c>
      <c r="K216" s="2" t="s">
        <v>5132</v>
      </c>
      <c r="L216" s="2" t="s">
        <v>5133</v>
      </c>
      <c r="M216" s="2" t="s">
        <v>5134</v>
      </c>
      <c r="N216" s="4" t="s">
        <v>5135</v>
      </c>
      <c r="O216" s="4" t="s">
        <v>5136</v>
      </c>
    </row>
    <row r="217" spans="1:15" ht="15" customHeight="1" x14ac:dyDescent="0.35">
      <c r="A217" s="2" t="s">
        <v>41</v>
      </c>
      <c r="B217" s="2" t="s">
        <v>42</v>
      </c>
      <c r="C217" s="3">
        <v>2</v>
      </c>
      <c r="D217" s="2" t="s">
        <v>43</v>
      </c>
      <c r="E217" s="2" t="s">
        <v>5137</v>
      </c>
      <c r="F217" s="2">
        <v>28253523</v>
      </c>
      <c r="G217" s="2" t="s">
        <v>5426</v>
      </c>
      <c r="H217" s="2" t="s">
        <v>5427</v>
      </c>
      <c r="I217" s="2" t="s">
        <v>5428</v>
      </c>
      <c r="J217" s="2" t="s">
        <v>1844</v>
      </c>
      <c r="K217" s="2" t="s">
        <v>5429</v>
      </c>
      <c r="L217" s="2" t="s">
        <v>5430</v>
      </c>
      <c r="M217" s="2" t="s">
        <v>4797</v>
      </c>
      <c r="N217" s="4" t="s">
        <v>5431</v>
      </c>
      <c r="O217" s="4" t="s">
        <v>5432</v>
      </c>
    </row>
    <row r="218" spans="1:15" ht="15" customHeight="1" x14ac:dyDescent="0.35">
      <c r="A218" s="2" t="s">
        <v>41</v>
      </c>
      <c r="B218" s="2" t="s">
        <v>42</v>
      </c>
      <c r="C218" s="3">
        <v>2</v>
      </c>
      <c r="D218" s="2" t="s">
        <v>43</v>
      </c>
      <c r="E218" s="2" t="s">
        <v>5137</v>
      </c>
      <c r="F218" s="2">
        <v>27824929</v>
      </c>
      <c r="G218" s="2" t="s">
        <v>5476</v>
      </c>
      <c r="H218" s="2" t="s">
        <v>5477</v>
      </c>
      <c r="I218" s="2">
        <v>2016</v>
      </c>
      <c r="J218" s="2" t="s">
        <v>5478</v>
      </c>
      <c r="K218" s="2" t="s">
        <v>5479</v>
      </c>
      <c r="L218" s="2" t="s">
        <v>5480</v>
      </c>
      <c r="M218" s="2" t="s">
        <v>4367</v>
      </c>
      <c r="N218" s="4" t="s">
        <v>5481</v>
      </c>
      <c r="O218" s="4" t="s">
        <v>5482</v>
      </c>
    </row>
    <row r="219" spans="1:15" ht="15" customHeight="1" x14ac:dyDescent="0.35">
      <c r="A219" s="2" t="s">
        <v>56</v>
      </c>
      <c r="B219" s="2" t="s">
        <v>57</v>
      </c>
      <c r="C219" s="3">
        <v>3</v>
      </c>
      <c r="D219" s="2" t="s">
        <v>59</v>
      </c>
      <c r="E219" s="2" t="s">
        <v>5638</v>
      </c>
      <c r="F219" s="2">
        <v>38789045</v>
      </c>
      <c r="G219" s="2" t="s">
        <v>5639</v>
      </c>
      <c r="H219" s="2" t="s">
        <v>5640</v>
      </c>
      <c r="I219" s="2" t="s">
        <v>1478</v>
      </c>
      <c r="J219" s="2" t="s">
        <v>5641</v>
      </c>
      <c r="K219" s="2" t="s">
        <v>2864</v>
      </c>
      <c r="L219" s="2" t="s">
        <v>5642</v>
      </c>
      <c r="M219" s="2" t="s">
        <v>4404</v>
      </c>
      <c r="N219" s="4" t="s">
        <v>5643</v>
      </c>
      <c r="O219" s="4" t="s">
        <v>5644</v>
      </c>
    </row>
    <row r="220" spans="1:15" ht="15" customHeight="1" x14ac:dyDescent="0.35">
      <c r="A220" s="2" t="s">
        <v>56</v>
      </c>
      <c r="B220" s="2" t="s">
        <v>57</v>
      </c>
      <c r="C220" s="3">
        <v>3</v>
      </c>
      <c r="D220" s="2" t="s">
        <v>59</v>
      </c>
      <c r="E220" s="2" t="s">
        <v>5638</v>
      </c>
      <c r="F220" s="2">
        <v>31794059</v>
      </c>
      <c r="G220" s="2" t="s">
        <v>5729</v>
      </c>
      <c r="H220" s="2" t="s">
        <v>5730</v>
      </c>
      <c r="I220" s="2" t="s">
        <v>815</v>
      </c>
      <c r="J220" s="2" t="s">
        <v>5731</v>
      </c>
      <c r="K220" s="2" t="s">
        <v>4366</v>
      </c>
      <c r="L220" s="2" t="s">
        <v>5732</v>
      </c>
      <c r="M220" s="2" t="s">
        <v>5733</v>
      </c>
      <c r="N220" s="4" t="s">
        <v>5734</v>
      </c>
      <c r="O220" s="4" t="s">
        <v>5735</v>
      </c>
    </row>
    <row r="221" spans="1:15" ht="15" customHeight="1" x14ac:dyDescent="0.35">
      <c r="A221" s="2" t="s">
        <v>56</v>
      </c>
      <c r="B221" s="2" t="s">
        <v>57</v>
      </c>
      <c r="C221" s="3">
        <v>3</v>
      </c>
      <c r="D221" s="2" t="s">
        <v>59</v>
      </c>
      <c r="E221" s="2" t="s">
        <v>5638</v>
      </c>
      <c r="F221" s="2">
        <v>20500796</v>
      </c>
      <c r="G221" s="2" t="s">
        <v>5844</v>
      </c>
      <c r="H221" s="2" t="s">
        <v>5845</v>
      </c>
      <c r="I221" s="2" t="s">
        <v>4931</v>
      </c>
      <c r="J221" s="2" t="s">
        <v>5846</v>
      </c>
      <c r="K221" s="2" t="s">
        <v>4366</v>
      </c>
      <c r="L221" s="2" t="s">
        <v>5847</v>
      </c>
      <c r="M221" s="2" t="s">
        <v>4493</v>
      </c>
      <c r="N221" s="4" t="s">
        <v>5848</v>
      </c>
      <c r="O221" s="4" t="s">
        <v>5849</v>
      </c>
    </row>
    <row r="222" spans="1:15" ht="15" customHeight="1" x14ac:dyDescent="0.35">
      <c r="A222" s="2" t="s">
        <v>56</v>
      </c>
      <c r="B222" s="2" t="s">
        <v>57</v>
      </c>
      <c r="C222" s="3">
        <v>3</v>
      </c>
      <c r="D222" s="2" t="s">
        <v>59</v>
      </c>
      <c r="E222" s="2" t="s">
        <v>5638</v>
      </c>
      <c r="F222" s="2">
        <v>25968418</v>
      </c>
      <c r="G222" s="2" t="s">
        <v>5807</v>
      </c>
      <c r="H222" s="2" t="s">
        <v>5808</v>
      </c>
      <c r="I222" s="20" t="s">
        <v>1078</v>
      </c>
      <c r="J222" s="2" t="s">
        <v>5809</v>
      </c>
      <c r="K222" s="2" t="s">
        <v>5165</v>
      </c>
      <c r="L222" s="2" t="s">
        <v>5810</v>
      </c>
      <c r="M222" s="2" t="s">
        <v>4604</v>
      </c>
      <c r="N222" s="4" t="s">
        <v>5811</v>
      </c>
      <c r="O222" s="4" t="s">
        <v>5812</v>
      </c>
    </row>
    <row r="223" spans="1:15" ht="15" customHeight="1" x14ac:dyDescent="0.35">
      <c r="A223" s="2" t="s">
        <v>56</v>
      </c>
      <c r="B223" s="2" t="s">
        <v>57</v>
      </c>
      <c r="C223" s="3">
        <v>3</v>
      </c>
      <c r="D223" s="2" t="s">
        <v>59</v>
      </c>
      <c r="E223" s="2" t="s">
        <v>5638</v>
      </c>
      <c r="F223" s="2">
        <v>20868406</v>
      </c>
      <c r="G223" s="2" t="s">
        <v>5850</v>
      </c>
      <c r="H223" s="2" t="s">
        <v>5851</v>
      </c>
      <c r="I223" s="20" t="s">
        <v>744</v>
      </c>
      <c r="J223" s="2"/>
      <c r="K223" s="2" t="s">
        <v>5852</v>
      </c>
      <c r="L223" s="2" t="s">
        <v>5853</v>
      </c>
      <c r="M223" s="2" t="s">
        <v>4416</v>
      </c>
      <c r="N223" s="4" t="s">
        <v>5854</v>
      </c>
      <c r="O223" s="4" t="s">
        <v>5855</v>
      </c>
    </row>
    <row r="224" spans="1:15" ht="15" customHeight="1" x14ac:dyDescent="0.35">
      <c r="A224" s="2" t="s">
        <v>56</v>
      </c>
      <c r="B224" s="2" t="s">
        <v>57</v>
      </c>
      <c r="C224" s="3">
        <v>3</v>
      </c>
      <c r="D224" s="2" t="s">
        <v>59</v>
      </c>
      <c r="E224" s="2" t="s">
        <v>5638</v>
      </c>
      <c r="F224" s="2">
        <v>37326146</v>
      </c>
      <c r="G224" s="2" t="s">
        <v>5661</v>
      </c>
      <c r="H224" s="2" t="s">
        <v>5662</v>
      </c>
      <c r="I224" s="2" t="s">
        <v>1532</v>
      </c>
      <c r="J224" s="2" t="s">
        <v>2985</v>
      </c>
      <c r="K224" s="2" t="s">
        <v>4443</v>
      </c>
      <c r="L224" s="2" t="s">
        <v>5663</v>
      </c>
      <c r="M224" s="2" t="s">
        <v>4404</v>
      </c>
      <c r="N224" s="4" t="s">
        <v>5664</v>
      </c>
      <c r="O224" s="4" t="s">
        <v>5665</v>
      </c>
    </row>
    <row r="225" spans="1:15" ht="15" customHeight="1" x14ac:dyDescent="0.35">
      <c r="A225" s="2" t="s">
        <v>56</v>
      </c>
      <c r="B225" s="2" t="s">
        <v>57</v>
      </c>
      <c r="C225" s="3">
        <v>3</v>
      </c>
      <c r="D225" s="2" t="s">
        <v>59</v>
      </c>
      <c r="E225" s="2" t="s">
        <v>5638</v>
      </c>
      <c r="F225" s="2">
        <v>34086353</v>
      </c>
      <c r="G225" s="2" t="s">
        <v>5708</v>
      </c>
      <c r="H225" s="2" t="s">
        <v>5709</v>
      </c>
      <c r="I225" s="2" t="s">
        <v>2387</v>
      </c>
      <c r="J225" s="2" t="s">
        <v>5710</v>
      </c>
      <c r="K225" s="2" t="s">
        <v>4373</v>
      </c>
      <c r="L225" s="2" t="s">
        <v>5711</v>
      </c>
      <c r="M225" s="2" t="s">
        <v>4797</v>
      </c>
      <c r="N225" s="4" t="s">
        <v>5712</v>
      </c>
      <c r="O225" s="4" t="s">
        <v>5713</v>
      </c>
    </row>
    <row r="226" spans="1:15" ht="15" customHeight="1" x14ac:dyDescent="0.35">
      <c r="A226" s="2" t="s">
        <v>56</v>
      </c>
      <c r="B226" s="2" t="s">
        <v>57</v>
      </c>
      <c r="C226" s="3">
        <v>3</v>
      </c>
      <c r="D226" s="2" t="s">
        <v>59</v>
      </c>
      <c r="E226" s="2" t="s">
        <v>5638</v>
      </c>
      <c r="F226" s="2">
        <v>21925002</v>
      </c>
      <c r="G226" s="2" t="s">
        <v>5825</v>
      </c>
      <c r="H226" s="2" t="s">
        <v>5826</v>
      </c>
      <c r="I226" s="2" t="s">
        <v>2546</v>
      </c>
      <c r="J226" s="2" t="s">
        <v>5827</v>
      </c>
      <c r="K226" s="2" t="s">
        <v>5828</v>
      </c>
      <c r="L226" s="2" t="s">
        <v>5829</v>
      </c>
      <c r="M226" s="2" t="s">
        <v>4416</v>
      </c>
      <c r="N226" s="4" t="s">
        <v>5830</v>
      </c>
      <c r="O226" s="4" t="s">
        <v>5831</v>
      </c>
    </row>
    <row r="227" spans="1:15" ht="15" customHeight="1" x14ac:dyDescent="0.35">
      <c r="A227" s="2" t="s">
        <v>56</v>
      </c>
      <c r="B227" s="2" t="s">
        <v>57</v>
      </c>
      <c r="C227" s="3">
        <v>3</v>
      </c>
      <c r="D227" s="2" t="s">
        <v>59</v>
      </c>
      <c r="E227" s="2" t="s">
        <v>5638</v>
      </c>
      <c r="F227" s="2">
        <v>20184609</v>
      </c>
      <c r="G227" s="2" t="s">
        <v>5839</v>
      </c>
      <c r="H227" s="2" t="s">
        <v>5840</v>
      </c>
      <c r="I227" s="2" t="s">
        <v>744</v>
      </c>
      <c r="J227" s="2"/>
      <c r="K227" s="2" t="s">
        <v>4373</v>
      </c>
      <c r="L227" s="2" t="s">
        <v>5841</v>
      </c>
      <c r="M227" s="2" t="s">
        <v>4493</v>
      </c>
      <c r="N227" s="4" t="s">
        <v>5842</v>
      </c>
      <c r="O227" s="4" t="s">
        <v>5843</v>
      </c>
    </row>
    <row r="228" spans="1:15" ht="15" customHeight="1" x14ac:dyDescent="0.35">
      <c r="A228" s="2" t="s">
        <v>56</v>
      </c>
      <c r="B228" s="2" t="s">
        <v>57</v>
      </c>
      <c r="C228" s="3">
        <v>3</v>
      </c>
      <c r="D228" s="2" t="s">
        <v>59</v>
      </c>
      <c r="E228" s="2" t="s">
        <v>5638</v>
      </c>
      <c r="F228" s="2">
        <v>35748102</v>
      </c>
      <c r="G228" s="2" t="s">
        <v>5679</v>
      </c>
      <c r="H228" s="2" t="s">
        <v>5680</v>
      </c>
      <c r="I228" s="2" t="s">
        <v>4337</v>
      </c>
      <c r="J228" s="2" t="s">
        <v>2999</v>
      </c>
      <c r="K228" s="2" t="s">
        <v>4443</v>
      </c>
      <c r="L228" s="2" t="s">
        <v>5681</v>
      </c>
      <c r="M228" s="2" t="s">
        <v>4367</v>
      </c>
      <c r="N228" s="4" t="s">
        <v>5682</v>
      </c>
      <c r="O228" s="4" t="s">
        <v>5683</v>
      </c>
    </row>
    <row r="229" spans="1:15" ht="15" customHeight="1" x14ac:dyDescent="0.35">
      <c r="A229" s="2" t="s">
        <v>56</v>
      </c>
      <c r="B229" s="2" t="s">
        <v>57</v>
      </c>
      <c r="C229" s="3">
        <v>3</v>
      </c>
      <c r="D229" s="2" t="s">
        <v>59</v>
      </c>
      <c r="E229" s="2" t="s">
        <v>5638</v>
      </c>
      <c r="F229" s="2">
        <v>27904184</v>
      </c>
      <c r="G229" s="2" t="s">
        <v>5775</v>
      </c>
      <c r="H229" s="2" t="s">
        <v>5776</v>
      </c>
      <c r="I229" s="20" t="s">
        <v>4769</v>
      </c>
      <c r="J229" s="2"/>
      <c r="K229" s="2" t="s">
        <v>5777</v>
      </c>
      <c r="L229" s="2" t="s">
        <v>5778</v>
      </c>
      <c r="M229" s="2" t="s">
        <v>4367</v>
      </c>
      <c r="N229" s="4" t="s">
        <v>5779</v>
      </c>
      <c r="O229" s="4" t="s">
        <v>5780</v>
      </c>
    </row>
    <row r="230" spans="1:15" ht="15" customHeight="1" x14ac:dyDescent="0.35">
      <c r="A230" s="2" t="s">
        <v>56</v>
      </c>
      <c r="B230" s="2" t="s">
        <v>57</v>
      </c>
      <c r="C230" s="3">
        <v>3</v>
      </c>
      <c r="D230" s="2" t="s">
        <v>59</v>
      </c>
      <c r="E230" s="2" t="s">
        <v>5638</v>
      </c>
      <c r="F230" s="2">
        <v>16634898</v>
      </c>
      <c r="G230" s="2" t="s">
        <v>5876</v>
      </c>
      <c r="H230" s="2" t="s">
        <v>5877</v>
      </c>
      <c r="I230" s="2" t="s">
        <v>1691</v>
      </c>
      <c r="J230" s="2"/>
      <c r="K230" s="2" t="s">
        <v>4366</v>
      </c>
      <c r="L230" s="2" t="s">
        <v>5878</v>
      </c>
      <c r="M230" s="2" t="s">
        <v>4493</v>
      </c>
      <c r="N230" s="4" t="s">
        <v>5879</v>
      </c>
      <c r="O230" s="4" t="s">
        <v>5880</v>
      </c>
    </row>
    <row r="231" spans="1:15" ht="15" customHeight="1" x14ac:dyDescent="0.35">
      <c r="A231" s="2" t="s">
        <v>56</v>
      </c>
      <c r="B231" s="2" t="s">
        <v>57</v>
      </c>
      <c r="C231" s="3">
        <v>3</v>
      </c>
      <c r="D231" s="2" t="s">
        <v>59</v>
      </c>
      <c r="E231" s="2" t="s">
        <v>5638</v>
      </c>
      <c r="F231" s="2">
        <v>33040325</v>
      </c>
      <c r="G231" s="2" t="s">
        <v>5714</v>
      </c>
      <c r="H231" s="2" t="s">
        <v>5715</v>
      </c>
      <c r="I231" s="2" t="s">
        <v>1576</v>
      </c>
      <c r="J231" s="2" t="s">
        <v>5245</v>
      </c>
      <c r="K231" s="2" t="s">
        <v>4366</v>
      </c>
      <c r="L231" s="2" t="s">
        <v>5716</v>
      </c>
      <c r="M231" s="2" t="s">
        <v>5208</v>
      </c>
      <c r="N231" s="4" t="s">
        <v>5717</v>
      </c>
      <c r="O231" s="4" t="s">
        <v>5718</v>
      </c>
    </row>
    <row r="232" spans="1:15" ht="15" customHeight="1" x14ac:dyDescent="0.35">
      <c r="A232" s="2" t="s">
        <v>56</v>
      </c>
      <c r="B232" s="2" t="s">
        <v>57</v>
      </c>
      <c r="C232" s="3">
        <v>3</v>
      </c>
      <c r="D232" s="2" t="s">
        <v>59</v>
      </c>
      <c r="E232" s="2" t="s">
        <v>5638</v>
      </c>
      <c r="F232" s="2">
        <v>26473312</v>
      </c>
      <c r="G232" s="2" t="s">
        <v>5768</v>
      </c>
      <c r="H232" s="2" t="s">
        <v>5769</v>
      </c>
      <c r="I232" s="2" t="s">
        <v>1643</v>
      </c>
      <c r="J232" s="2" t="s">
        <v>5770</v>
      </c>
      <c r="K232" s="2" t="s">
        <v>4366</v>
      </c>
      <c r="L232" s="2" t="s">
        <v>5771</v>
      </c>
      <c r="M232" s="2" t="s">
        <v>5772</v>
      </c>
      <c r="N232" s="4" t="s">
        <v>5773</v>
      </c>
      <c r="O232" s="4" t="s">
        <v>5774</v>
      </c>
    </row>
    <row r="233" spans="1:15" ht="15" customHeight="1" x14ac:dyDescent="0.35">
      <c r="A233" s="2" t="s">
        <v>56</v>
      </c>
      <c r="B233" s="2" t="s">
        <v>57</v>
      </c>
      <c r="C233" s="3">
        <v>3</v>
      </c>
      <c r="D233" s="2" t="s">
        <v>59</v>
      </c>
      <c r="E233" s="2" t="s">
        <v>5638</v>
      </c>
      <c r="F233" s="2">
        <v>25308153</v>
      </c>
      <c r="G233" s="2" t="s">
        <v>5793</v>
      </c>
      <c r="H233" s="2" t="s">
        <v>5794</v>
      </c>
      <c r="I233" s="2" t="s">
        <v>2404</v>
      </c>
      <c r="J233" s="2" t="s">
        <v>5795</v>
      </c>
      <c r="K233" s="2" t="s">
        <v>4366</v>
      </c>
      <c r="L233" s="2" t="s">
        <v>5796</v>
      </c>
      <c r="M233" s="2" t="s">
        <v>5797</v>
      </c>
      <c r="N233" s="4" t="s">
        <v>5798</v>
      </c>
      <c r="O233" s="4" t="s">
        <v>5799</v>
      </c>
    </row>
    <row r="234" spans="1:15" ht="15" customHeight="1" x14ac:dyDescent="0.35">
      <c r="A234" s="2" t="s">
        <v>56</v>
      </c>
      <c r="B234" s="2" t="s">
        <v>57</v>
      </c>
      <c r="C234" s="3">
        <v>3</v>
      </c>
      <c r="D234" s="2" t="s">
        <v>59</v>
      </c>
      <c r="E234" s="2" t="s">
        <v>5638</v>
      </c>
      <c r="F234" s="2">
        <v>21272034</v>
      </c>
      <c r="G234" s="2" t="s">
        <v>5832</v>
      </c>
      <c r="H234" s="2" t="s">
        <v>5833</v>
      </c>
      <c r="I234" s="2" t="s">
        <v>5834</v>
      </c>
      <c r="J234" s="2"/>
      <c r="K234" s="2" t="s">
        <v>5835</v>
      </c>
      <c r="L234" s="2" t="s">
        <v>5836</v>
      </c>
      <c r="M234" s="2" t="s">
        <v>4797</v>
      </c>
      <c r="N234" s="4" t="s">
        <v>5837</v>
      </c>
      <c r="O234" s="4" t="s">
        <v>5838</v>
      </c>
    </row>
    <row r="235" spans="1:15" ht="15" customHeight="1" x14ac:dyDescent="0.35">
      <c r="A235" s="2" t="s">
        <v>56</v>
      </c>
      <c r="B235" s="2" t="s">
        <v>57</v>
      </c>
      <c r="C235" s="3">
        <v>3</v>
      </c>
      <c r="D235" s="2" t="s">
        <v>59</v>
      </c>
      <c r="E235" s="2" t="s">
        <v>5638</v>
      </c>
      <c r="F235" s="2">
        <v>30280421</v>
      </c>
      <c r="G235" s="2" t="s">
        <v>5756</v>
      </c>
      <c r="H235" s="2" t="s">
        <v>5757</v>
      </c>
      <c r="I235" s="2" t="s">
        <v>949</v>
      </c>
      <c r="J235" s="2" t="s">
        <v>5758</v>
      </c>
      <c r="K235" s="2" t="s">
        <v>4373</v>
      </c>
      <c r="L235" s="2" t="s">
        <v>5759</v>
      </c>
      <c r="M235" s="2" t="s">
        <v>4797</v>
      </c>
      <c r="N235" s="4" t="s">
        <v>5760</v>
      </c>
      <c r="O235" s="4" t="s">
        <v>5761</v>
      </c>
    </row>
    <row r="236" spans="1:15" ht="15" customHeight="1" x14ac:dyDescent="0.35">
      <c r="A236" s="2" t="s">
        <v>56</v>
      </c>
      <c r="B236" s="2" t="s">
        <v>57</v>
      </c>
      <c r="C236" s="3">
        <v>3</v>
      </c>
      <c r="D236" s="2" t="s">
        <v>59</v>
      </c>
      <c r="E236" s="2" t="s">
        <v>5638</v>
      </c>
      <c r="F236" s="2">
        <v>35416327</v>
      </c>
      <c r="G236" s="2" t="s">
        <v>5689</v>
      </c>
      <c r="H236" s="2" t="s">
        <v>5690</v>
      </c>
      <c r="I236" s="2" t="s">
        <v>950</v>
      </c>
      <c r="J236" s="2" t="s">
        <v>5691</v>
      </c>
      <c r="K236" s="2" t="s">
        <v>5165</v>
      </c>
      <c r="L236" s="2" t="s">
        <v>5692</v>
      </c>
      <c r="M236" s="2" t="s">
        <v>4560</v>
      </c>
      <c r="N236" s="4" t="s">
        <v>5693</v>
      </c>
      <c r="O236" s="4" t="s">
        <v>5694</v>
      </c>
    </row>
    <row r="237" spans="1:15" ht="15" customHeight="1" x14ac:dyDescent="0.35">
      <c r="A237" s="2" t="s">
        <v>56</v>
      </c>
      <c r="B237" s="2" t="s">
        <v>57</v>
      </c>
      <c r="C237" s="3">
        <v>3</v>
      </c>
      <c r="D237" s="2" t="s">
        <v>59</v>
      </c>
      <c r="E237" s="2" t="s">
        <v>5638</v>
      </c>
      <c r="F237" s="2">
        <v>29460979</v>
      </c>
      <c r="G237" s="2" t="s">
        <v>5762</v>
      </c>
      <c r="H237" s="2" t="s">
        <v>5763</v>
      </c>
      <c r="I237" s="2" t="s">
        <v>678</v>
      </c>
      <c r="J237" s="2" t="s">
        <v>5764</v>
      </c>
      <c r="K237" s="2" t="s">
        <v>4373</v>
      </c>
      <c r="L237" s="2" t="s">
        <v>5765</v>
      </c>
      <c r="M237" s="2" t="s">
        <v>4367</v>
      </c>
      <c r="N237" s="4" t="s">
        <v>5766</v>
      </c>
      <c r="O237" s="4" t="s">
        <v>5767</v>
      </c>
    </row>
    <row r="238" spans="1:15" ht="15" customHeight="1" x14ac:dyDescent="0.35">
      <c r="A238" s="2" t="s">
        <v>56</v>
      </c>
      <c r="B238" s="2" t="s">
        <v>57</v>
      </c>
      <c r="C238" s="3">
        <v>3</v>
      </c>
      <c r="D238" s="2" t="s">
        <v>59</v>
      </c>
      <c r="E238" s="2" t="s">
        <v>5638</v>
      </c>
      <c r="F238" s="2">
        <v>24917549</v>
      </c>
      <c r="G238" s="2" t="s">
        <v>5813</v>
      </c>
      <c r="H238" s="2" t="s">
        <v>5814</v>
      </c>
      <c r="I238" s="20" t="s">
        <v>5989</v>
      </c>
      <c r="J238" s="2" t="s">
        <v>5815</v>
      </c>
      <c r="K238" s="2" t="s">
        <v>5165</v>
      </c>
      <c r="L238" s="2" t="s">
        <v>5816</v>
      </c>
      <c r="M238" s="2" t="s">
        <v>4797</v>
      </c>
      <c r="N238" s="4" t="s">
        <v>5817</v>
      </c>
      <c r="O238" s="4" t="s">
        <v>5818</v>
      </c>
    </row>
    <row r="239" spans="1:15" ht="15" customHeight="1" x14ac:dyDescent="0.35">
      <c r="A239" s="2" t="s">
        <v>56</v>
      </c>
      <c r="B239" s="2" t="s">
        <v>57</v>
      </c>
      <c r="C239" s="3">
        <v>3</v>
      </c>
      <c r="D239" s="2" t="s">
        <v>59</v>
      </c>
      <c r="E239" s="2" t="s">
        <v>5638</v>
      </c>
      <c r="F239" s="2">
        <v>36127813</v>
      </c>
      <c r="G239" s="2" t="s">
        <v>5672</v>
      </c>
      <c r="H239" s="2" t="s">
        <v>5673</v>
      </c>
      <c r="I239" s="2" t="s">
        <v>833</v>
      </c>
      <c r="J239" s="2" t="s">
        <v>5674</v>
      </c>
      <c r="K239" s="2" t="s">
        <v>5165</v>
      </c>
      <c r="L239" s="2" t="s">
        <v>5675</v>
      </c>
      <c r="M239" s="2" t="s">
        <v>5676</v>
      </c>
      <c r="N239" s="4" t="s">
        <v>5677</v>
      </c>
      <c r="O239" s="4" t="s">
        <v>5678</v>
      </c>
    </row>
    <row r="240" spans="1:15" ht="15" customHeight="1" x14ac:dyDescent="0.35">
      <c r="A240" s="2" t="s">
        <v>56</v>
      </c>
      <c r="B240" s="2" t="s">
        <v>57</v>
      </c>
      <c r="C240" s="3">
        <v>3</v>
      </c>
      <c r="D240" s="2" t="s">
        <v>59</v>
      </c>
      <c r="E240" s="2" t="s">
        <v>5638</v>
      </c>
      <c r="F240" s="2">
        <v>34480344</v>
      </c>
      <c r="G240" s="2" t="s">
        <v>5702</v>
      </c>
      <c r="H240" s="2" t="s">
        <v>5703</v>
      </c>
      <c r="I240" s="2" t="s">
        <v>1564</v>
      </c>
      <c r="J240" s="2" t="s">
        <v>5704</v>
      </c>
      <c r="K240" s="2" t="s">
        <v>4366</v>
      </c>
      <c r="L240" s="2" t="s">
        <v>5705</v>
      </c>
      <c r="M240" s="2" t="s">
        <v>4404</v>
      </c>
      <c r="N240" s="4" t="s">
        <v>5706</v>
      </c>
      <c r="O240" s="4" t="s">
        <v>5707</v>
      </c>
    </row>
    <row r="241" spans="1:15" ht="15" customHeight="1" x14ac:dyDescent="0.35">
      <c r="A241" s="2" t="s">
        <v>56</v>
      </c>
      <c r="B241" s="2" t="s">
        <v>57</v>
      </c>
      <c r="C241" s="3">
        <v>3</v>
      </c>
      <c r="D241" s="2" t="s">
        <v>59</v>
      </c>
      <c r="E241" s="2" t="s">
        <v>5638</v>
      </c>
      <c r="F241" s="2">
        <v>32757268</v>
      </c>
      <c r="G241" s="2" t="s">
        <v>5724</v>
      </c>
      <c r="H241" s="2" t="s">
        <v>5725</v>
      </c>
      <c r="I241" s="2" t="s">
        <v>2607</v>
      </c>
      <c r="J241" s="2" t="s">
        <v>2689</v>
      </c>
      <c r="K241" s="2" t="s">
        <v>4366</v>
      </c>
      <c r="L241" s="2" t="s">
        <v>5726</v>
      </c>
      <c r="M241" s="2" t="s">
        <v>4424</v>
      </c>
      <c r="N241" s="4" t="s">
        <v>5727</v>
      </c>
      <c r="O241" s="4" t="s">
        <v>5728</v>
      </c>
    </row>
    <row r="242" spans="1:15" ht="15" customHeight="1" x14ac:dyDescent="0.35">
      <c r="A242" s="2" t="s">
        <v>56</v>
      </c>
      <c r="B242" s="2" t="s">
        <v>57</v>
      </c>
      <c r="C242" s="3">
        <v>3</v>
      </c>
      <c r="D242" s="2" t="s">
        <v>59</v>
      </c>
      <c r="E242" s="2" t="s">
        <v>5638</v>
      </c>
      <c r="F242" s="2">
        <v>31236992</v>
      </c>
      <c r="G242" s="2" t="s">
        <v>5744</v>
      </c>
      <c r="H242" s="2" t="s">
        <v>5745</v>
      </c>
      <c r="I242" s="2" t="s">
        <v>1972</v>
      </c>
      <c r="J242" s="2" t="s">
        <v>5746</v>
      </c>
      <c r="K242" s="2" t="s">
        <v>4373</v>
      </c>
      <c r="L242" s="2" t="s">
        <v>5747</v>
      </c>
      <c r="M242" s="2" t="s">
        <v>4416</v>
      </c>
      <c r="N242" s="4" t="s">
        <v>5748</v>
      </c>
      <c r="O242" s="4" t="s">
        <v>5749</v>
      </c>
    </row>
    <row r="243" spans="1:15" ht="15" customHeight="1" x14ac:dyDescent="0.35">
      <c r="A243" s="2" t="s">
        <v>56</v>
      </c>
      <c r="B243" s="2" t="s">
        <v>57</v>
      </c>
      <c r="C243" s="3">
        <v>3</v>
      </c>
      <c r="D243" s="2" t="s">
        <v>59</v>
      </c>
      <c r="E243" s="2" t="s">
        <v>5869</v>
      </c>
      <c r="F243" s="2">
        <v>18384557</v>
      </c>
      <c r="G243" s="2" t="s">
        <v>5870</v>
      </c>
      <c r="H243" s="2" t="s">
        <v>5871</v>
      </c>
      <c r="I243" s="2" t="s">
        <v>824</v>
      </c>
      <c r="J243" s="2" t="s">
        <v>5872</v>
      </c>
      <c r="K243" s="2" t="s">
        <v>4443</v>
      </c>
      <c r="L243" s="2" t="s">
        <v>5873</v>
      </c>
      <c r="M243" s="2" t="s">
        <v>4404</v>
      </c>
      <c r="N243" s="4" t="s">
        <v>5874</v>
      </c>
      <c r="O243" s="4" t="s">
        <v>5875</v>
      </c>
    </row>
    <row r="244" spans="1:15" ht="15" customHeight="1" x14ac:dyDescent="0.35">
      <c r="A244" s="2" t="s">
        <v>56</v>
      </c>
      <c r="B244" s="2" t="s">
        <v>57</v>
      </c>
      <c r="C244" s="3">
        <v>3</v>
      </c>
      <c r="D244" s="2" t="s">
        <v>59</v>
      </c>
      <c r="E244" s="2" t="s">
        <v>5638</v>
      </c>
      <c r="F244" s="2">
        <v>34477218</v>
      </c>
      <c r="G244" s="2" t="s">
        <v>5695</v>
      </c>
      <c r="H244" s="2" t="s">
        <v>5696</v>
      </c>
      <c r="I244" s="2" t="s">
        <v>2508</v>
      </c>
      <c r="J244" s="2" t="s">
        <v>5697</v>
      </c>
      <c r="K244" s="2" t="s">
        <v>4366</v>
      </c>
      <c r="L244" s="2" t="s">
        <v>5698</v>
      </c>
      <c r="M244" s="2" t="s">
        <v>5699</v>
      </c>
      <c r="N244" s="4" t="s">
        <v>5700</v>
      </c>
      <c r="O244" s="4" t="s">
        <v>5701</v>
      </c>
    </row>
    <row r="245" spans="1:15" ht="15" customHeight="1" x14ac:dyDescent="0.35">
      <c r="A245" s="2" t="s">
        <v>56</v>
      </c>
      <c r="B245" s="2" t="s">
        <v>57</v>
      </c>
      <c r="C245" s="3">
        <v>3</v>
      </c>
      <c r="D245" s="2" t="s">
        <v>59</v>
      </c>
      <c r="E245" s="2" t="s">
        <v>5638</v>
      </c>
      <c r="F245" s="2">
        <v>22229441</v>
      </c>
      <c r="G245" s="2" t="s">
        <v>5819</v>
      </c>
      <c r="H245" s="2" t="s">
        <v>5820</v>
      </c>
      <c r="I245" s="2" t="s">
        <v>623</v>
      </c>
      <c r="J245" s="2"/>
      <c r="K245" s="2" t="s">
        <v>5821</v>
      </c>
      <c r="L245" s="2" t="s">
        <v>5822</v>
      </c>
      <c r="M245" s="2" t="s">
        <v>4493</v>
      </c>
      <c r="N245" s="4" t="s">
        <v>5823</v>
      </c>
      <c r="O245" s="4" t="s">
        <v>5824</v>
      </c>
    </row>
    <row r="246" spans="1:15" ht="15" customHeight="1" x14ac:dyDescent="0.35">
      <c r="A246" s="2" t="s">
        <v>56</v>
      </c>
      <c r="B246" s="2" t="s">
        <v>57</v>
      </c>
      <c r="C246" s="3">
        <v>3</v>
      </c>
      <c r="D246" s="2" t="s">
        <v>59</v>
      </c>
      <c r="E246" s="2" t="s">
        <v>5638</v>
      </c>
      <c r="F246" s="2">
        <v>30784103</v>
      </c>
      <c r="G246" s="2" t="s">
        <v>5750</v>
      </c>
      <c r="H246" s="2" t="s">
        <v>5751</v>
      </c>
      <c r="I246" s="2" t="s">
        <v>1917</v>
      </c>
      <c r="J246" s="2" t="s">
        <v>5752</v>
      </c>
      <c r="K246" s="2" t="s">
        <v>4373</v>
      </c>
      <c r="L246" s="2" t="s">
        <v>5753</v>
      </c>
      <c r="M246" s="2" t="s">
        <v>4367</v>
      </c>
      <c r="N246" s="4" t="s">
        <v>5754</v>
      </c>
      <c r="O246" s="4" t="s">
        <v>5755</v>
      </c>
    </row>
    <row r="247" spans="1:15" ht="15" customHeight="1" x14ac:dyDescent="0.35">
      <c r="A247" s="2" t="s">
        <v>56</v>
      </c>
      <c r="B247" s="2" t="s">
        <v>57</v>
      </c>
      <c r="C247" s="3">
        <v>3</v>
      </c>
      <c r="D247" s="2" t="s">
        <v>59</v>
      </c>
      <c r="E247" s="2" t="s">
        <v>5638</v>
      </c>
      <c r="F247" s="2">
        <v>26242635</v>
      </c>
      <c r="G247" s="2" t="s">
        <v>5781</v>
      </c>
      <c r="H247" s="2" t="s">
        <v>5782</v>
      </c>
      <c r="I247" s="2" t="s">
        <v>2270</v>
      </c>
      <c r="J247" s="2" t="s">
        <v>5783</v>
      </c>
      <c r="K247" s="2" t="s">
        <v>5615</v>
      </c>
      <c r="L247" s="2" t="s">
        <v>5784</v>
      </c>
      <c r="M247" s="2" t="s">
        <v>4797</v>
      </c>
      <c r="N247" s="4" t="s">
        <v>5785</v>
      </c>
      <c r="O247" s="4" t="s">
        <v>5786</v>
      </c>
    </row>
    <row r="248" spans="1:15" ht="15" customHeight="1" x14ac:dyDescent="0.35">
      <c r="A248" s="2" t="s">
        <v>56</v>
      </c>
      <c r="B248" s="2" t="s">
        <v>57</v>
      </c>
      <c r="C248" s="3">
        <v>3</v>
      </c>
      <c r="D248" s="2" t="s">
        <v>59</v>
      </c>
      <c r="E248" s="2" t="s">
        <v>5638</v>
      </c>
      <c r="F248" s="2">
        <v>20055856</v>
      </c>
      <c r="G248" s="2" t="s">
        <v>5856</v>
      </c>
      <c r="H248" s="2" t="s">
        <v>5857</v>
      </c>
      <c r="I248" s="2" t="s">
        <v>4943</v>
      </c>
      <c r="J248" s="2"/>
      <c r="K248" s="2" t="s">
        <v>4373</v>
      </c>
      <c r="L248" s="2" t="s">
        <v>5858</v>
      </c>
      <c r="M248" s="2" t="s">
        <v>4797</v>
      </c>
      <c r="N248" s="4" t="s">
        <v>5859</v>
      </c>
      <c r="O248" s="4" t="s">
        <v>5860</v>
      </c>
    </row>
    <row r="249" spans="1:15" ht="15" customHeight="1" x14ac:dyDescent="0.35">
      <c r="A249" s="2" t="s">
        <v>56</v>
      </c>
      <c r="B249" s="2" t="s">
        <v>57</v>
      </c>
      <c r="C249" s="3">
        <v>3</v>
      </c>
      <c r="D249" s="2" t="s">
        <v>59</v>
      </c>
      <c r="E249" s="2" t="s">
        <v>5638</v>
      </c>
      <c r="F249" s="2">
        <v>35797001</v>
      </c>
      <c r="G249" s="2" t="s">
        <v>5684</v>
      </c>
      <c r="H249" s="2" t="s">
        <v>5685</v>
      </c>
      <c r="I249" s="2" t="s">
        <v>969</v>
      </c>
      <c r="J249" s="2" t="s">
        <v>2995</v>
      </c>
      <c r="K249" s="2" t="s">
        <v>4757</v>
      </c>
      <c r="L249" s="2" t="s">
        <v>5686</v>
      </c>
      <c r="M249" s="2" t="s">
        <v>4367</v>
      </c>
      <c r="N249" s="4" t="s">
        <v>5687</v>
      </c>
      <c r="O249" s="4" t="s">
        <v>5688</v>
      </c>
    </row>
    <row r="250" spans="1:15" ht="15" customHeight="1" x14ac:dyDescent="0.35">
      <c r="A250" s="2" t="s">
        <v>56</v>
      </c>
      <c r="B250" s="2" t="s">
        <v>57</v>
      </c>
      <c r="C250" s="3">
        <v>3</v>
      </c>
      <c r="D250" s="2" t="s">
        <v>59</v>
      </c>
      <c r="E250" s="2" t="s">
        <v>5638</v>
      </c>
      <c r="F250" s="2">
        <v>25601323</v>
      </c>
      <c r="G250" s="2" t="s">
        <v>5787</v>
      </c>
      <c r="H250" s="2" t="s">
        <v>5788</v>
      </c>
      <c r="I250" s="2" t="s">
        <v>795</v>
      </c>
      <c r="J250" s="2" t="s">
        <v>5789</v>
      </c>
      <c r="K250" s="2" t="s">
        <v>4366</v>
      </c>
      <c r="L250" s="2" t="s">
        <v>5790</v>
      </c>
      <c r="M250" s="2" t="s">
        <v>4404</v>
      </c>
      <c r="N250" s="4" t="s">
        <v>5791</v>
      </c>
      <c r="O250" s="4" t="s">
        <v>5792</v>
      </c>
    </row>
    <row r="251" spans="1:15" ht="15" customHeight="1" x14ac:dyDescent="0.35">
      <c r="A251" s="2" t="s">
        <v>56</v>
      </c>
      <c r="B251" s="2" t="s">
        <v>57</v>
      </c>
      <c r="C251" s="3">
        <v>3</v>
      </c>
      <c r="D251" s="2" t="s">
        <v>59</v>
      </c>
      <c r="E251" s="2" t="s">
        <v>5638</v>
      </c>
      <c r="F251" s="2">
        <v>32654543</v>
      </c>
      <c r="G251" s="2" t="s">
        <v>5736</v>
      </c>
      <c r="H251" s="2" t="s">
        <v>5737</v>
      </c>
      <c r="I251" s="2" t="s">
        <v>5738</v>
      </c>
      <c r="J251" s="2" t="s">
        <v>5739</v>
      </c>
      <c r="K251" s="2" t="s">
        <v>5740</v>
      </c>
      <c r="L251" s="2" t="s">
        <v>5741</v>
      </c>
      <c r="M251" s="2" t="s">
        <v>4797</v>
      </c>
      <c r="N251" s="4" t="s">
        <v>5742</v>
      </c>
      <c r="O251" s="4" t="s">
        <v>5743</v>
      </c>
    </row>
    <row r="252" spans="1:15" ht="15" customHeight="1" x14ac:dyDescent="0.35">
      <c r="A252" s="2" t="s">
        <v>56</v>
      </c>
      <c r="B252" s="2" t="s">
        <v>57</v>
      </c>
      <c r="C252" s="3">
        <v>3</v>
      </c>
      <c r="D252" s="2" t="s">
        <v>59</v>
      </c>
      <c r="E252" s="2" t="s">
        <v>5638</v>
      </c>
      <c r="F252" s="2">
        <v>19729014</v>
      </c>
      <c r="G252" s="2" t="s">
        <v>5861</v>
      </c>
      <c r="H252" s="2" t="s">
        <v>5862</v>
      </c>
      <c r="I252" s="2" t="s">
        <v>5863</v>
      </c>
      <c r="J252" s="2" t="s">
        <v>5864</v>
      </c>
      <c r="K252" s="2" t="s">
        <v>5865</v>
      </c>
      <c r="L252" s="2" t="s">
        <v>5866</v>
      </c>
      <c r="M252" s="2" t="s">
        <v>4493</v>
      </c>
      <c r="N252" s="4" t="s">
        <v>5867</v>
      </c>
      <c r="O252" s="4" t="s">
        <v>5868</v>
      </c>
    </row>
    <row r="253" spans="1:15" ht="15" customHeight="1" x14ac:dyDescent="0.35">
      <c r="A253" s="2" t="s">
        <v>56</v>
      </c>
      <c r="B253" s="2" t="s">
        <v>57</v>
      </c>
      <c r="C253" s="3">
        <v>3</v>
      </c>
      <c r="D253" s="2" t="s">
        <v>59</v>
      </c>
      <c r="E253" s="2" t="s">
        <v>5638</v>
      </c>
      <c r="F253" s="2">
        <v>33514575</v>
      </c>
      <c r="G253" s="2" t="s">
        <v>5719</v>
      </c>
      <c r="H253" s="2" t="s">
        <v>5720</v>
      </c>
      <c r="I253" s="2" t="s">
        <v>4571</v>
      </c>
      <c r="J253" s="2" t="s">
        <v>4571</v>
      </c>
      <c r="K253" s="2" t="s">
        <v>4590</v>
      </c>
      <c r="L253" s="2" t="s">
        <v>5721</v>
      </c>
      <c r="M253" s="2" t="s">
        <v>4493</v>
      </c>
      <c r="N253" s="4" t="s">
        <v>5722</v>
      </c>
      <c r="O253" s="4" t="s">
        <v>5723</v>
      </c>
    </row>
    <row r="254" spans="1:15" ht="15" customHeight="1" x14ac:dyDescent="0.35">
      <c r="A254" s="2" t="s">
        <v>56</v>
      </c>
      <c r="B254" s="2" t="s">
        <v>57</v>
      </c>
      <c r="C254" s="3">
        <v>3</v>
      </c>
      <c r="D254" s="2" t="s">
        <v>59</v>
      </c>
      <c r="E254" s="2" t="s">
        <v>5638</v>
      </c>
      <c r="F254" s="2">
        <v>38169346</v>
      </c>
      <c r="G254" s="2" t="s">
        <v>5656</v>
      </c>
      <c r="H254" s="2" t="s">
        <v>5657</v>
      </c>
      <c r="I254" s="2" t="s">
        <v>3153</v>
      </c>
      <c r="J254" s="2"/>
      <c r="K254" s="2" t="s">
        <v>4373</v>
      </c>
      <c r="L254" s="2" t="s">
        <v>5658</v>
      </c>
      <c r="M254" s="2" t="s">
        <v>4367</v>
      </c>
      <c r="N254" s="4" t="s">
        <v>5659</v>
      </c>
      <c r="O254" s="4" t="s">
        <v>5660</v>
      </c>
    </row>
    <row r="255" spans="1:15" ht="15" customHeight="1" x14ac:dyDescent="0.35">
      <c r="A255" s="2" t="s">
        <v>56</v>
      </c>
      <c r="B255" s="2" t="s">
        <v>57</v>
      </c>
      <c r="C255" s="3">
        <v>3</v>
      </c>
      <c r="D255" s="2" t="s">
        <v>59</v>
      </c>
      <c r="E255" s="2" t="s">
        <v>5638</v>
      </c>
      <c r="F255" s="2">
        <v>38606681</v>
      </c>
      <c r="G255" s="2" t="s">
        <v>5645</v>
      </c>
      <c r="H255" s="2" t="s">
        <v>5646</v>
      </c>
      <c r="I255" s="2" t="s">
        <v>5647</v>
      </c>
      <c r="J255" s="2"/>
      <c r="K255" s="2" t="s">
        <v>4366</v>
      </c>
      <c r="L255" s="2" t="s">
        <v>5648</v>
      </c>
      <c r="M255" s="2" t="s">
        <v>4404</v>
      </c>
      <c r="N255" s="4" t="s">
        <v>5649</v>
      </c>
      <c r="O255" s="4" t="s">
        <v>5650</v>
      </c>
    </row>
    <row r="256" spans="1:15" ht="15" customHeight="1" x14ac:dyDescent="0.35">
      <c r="A256" s="2" t="s">
        <v>56</v>
      </c>
      <c r="B256" s="2" t="s">
        <v>57</v>
      </c>
      <c r="C256" s="3">
        <v>3</v>
      </c>
      <c r="D256" s="2" t="s">
        <v>59</v>
      </c>
      <c r="E256" s="2" t="s">
        <v>5638</v>
      </c>
      <c r="F256" s="2">
        <v>37291902</v>
      </c>
      <c r="G256" s="2" t="s">
        <v>5666</v>
      </c>
      <c r="H256" s="2" t="s">
        <v>5667</v>
      </c>
      <c r="I256" s="2" t="s">
        <v>5668</v>
      </c>
      <c r="J256" s="2"/>
      <c r="K256" s="2" t="s">
        <v>4366</v>
      </c>
      <c r="L256" s="2" t="s">
        <v>5669</v>
      </c>
      <c r="M256" s="2" t="s">
        <v>4560</v>
      </c>
      <c r="N256" s="4" t="s">
        <v>5670</v>
      </c>
      <c r="O256" s="4" t="s">
        <v>5671</v>
      </c>
    </row>
    <row r="257" spans="1:15" ht="15" customHeight="1" x14ac:dyDescent="0.35">
      <c r="A257" s="2" t="s">
        <v>56</v>
      </c>
      <c r="B257" s="2" t="s">
        <v>57</v>
      </c>
      <c r="C257" s="3">
        <v>3</v>
      </c>
      <c r="D257" s="2" t="s">
        <v>59</v>
      </c>
      <c r="E257" s="2" t="s">
        <v>5638</v>
      </c>
      <c r="F257" s="2">
        <v>39009427</v>
      </c>
      <c r="G257" s="2" t="s">
        <v>5651</v>
      </c>
      <c r="H257" s="2" t="s">
        <v>5652</v>
      </c>
      <c r="I257" s="2" t="s">
        <v>5653</v>
      </c>
      <c r="J257" s="2" t="s">
        <v>5653</v>
      </c>
      <c r="K257" s="2" t="s">
        <v>4366</v>
      </c>
      <c r="L257" s="2"/>
      <c r="M257" s="2" t="s">
        <v>4367</v>
      </c>
      <c r="N257" s="4" t="s">
        <v>5654</v>
      </c>
      <c r="O257" s="4" t="s">
        <v>5655</v>
      </c>
    </row>
    <row r="258" spans="1:15" ht="15" customHeight="1" x14ac:dyDescent="0.35">
      <c r="A258" s="2" t="s">
        <v>56</v>
      </c>
      <c r="B258" s="2" t="s">
        <v>57</v>
      </c>
      <c r="C258" s="3">
        <v>3</v>
      </c>
      <c r="D258" s="2" t="s">
        <v>59</v>
      </c>
      <c r="E258" s="2" t="s">
        <v>5638</v>
      </c>
      <c r="F258" s="2">
        <v>26239131</v>
      </c>
      <c r="G258" s="2" t="s">
        <v>5800</v>
      </c>
      <c r="H258" s="2" t="s">
        <v>5801</v>
      </c>
      <c r="I258" s="2" t="s">
        <v>5802</v>
      </c>
      <c r="J258" s="2" t="s">
        <v>5802</v>
      </c>
      <c r="K258" s="2" t="s">
        <v>5803</v>
      </c>
      <c r="L258" s="2" t="s">
        <v>5804</v>
      </c>
      <c r="M258" s="2" t="s">
        <v>4367</v>
      </c>
      <c r="N258" s="4" t="s">
        <v>5805</v>
      </c>
      <c r="O258" s="4" t="s">
        <v>5806</v>
      </c>
    </row>
    <row r="259" spans="1:15" ht="15" customHeight="1" x14ac:dyDescent="0.35">
      <c r="A259" s="2" t="s">
        <v>71</v>
      </c>
      <c r="B259" s="2" t="s">
        <v>72</v>
      </c>
      <c r="C259" s="3">
        <v>4</v>
      </c>
      <c r="D259" s="2" t="s">
        <v>73</v>
      </c>
      <c r="E259" s="2" t="s">
        <v>5887</v>
      </c>
      <c r="F259" s="2">
        <v>12975777</v>
      </c>
      <c r="G259" s="2" t="s">
        <v>6067</v>
      </c>
      <c r="H259" s="2" t="s">
        <v>6068</v>
      </c>
      <c r="I259" s="2" t="s">
        <v>2165</v>
      </c>
      <c r="J259" s="2"/>
      <c r="K259" s="2" t="s">
        <v>6069</v>
      </c>
      <c r="L259" s="2" t="s">
        <v>6070</v>
      </c>
      <c r="M259" s="2" t="s">
        <v>4797</v>
      </c>
      <c r="N259" s="4" t="s">
        <v>6071</v>
      </c>
      <c r="O259" s="4" t="s">
        <v>6072</v>
      </c>
    </row>
    <row r="260" spans="1:15" ht="15" customHeight="1" x14ac:dyDescent="0.35">
      <c r="A260" s="2" t="s">
        <v>71</v>
      </c>
      <c r="B260" s="2" t="s">
        <v>72</v>
      </c>
      <c r="C260" s="3">
        <v>4</v>
      </c>
      <c r="D260" s="2" t="s">
        <v>73</v>
      </c>
      <c r="E260" s="2" t="s">
        <v>5887</v>
      </c>
      <c r="F260" s="2">
        <v>12372081</v>
      </c>
      <c r="G260" s="2" t="s">
        <v>6094</v>
      </c>
      <c r="H260" s="2" t="s">
        <v>6095</v>
      </c>
      <c r="I260" s="2" t="s">
        <v>1289</v>
      </c>
      <c r="J260" s="2"/>
      <c r="K260" s="2" t="s">
        <v>4373</v>
      </c>
      <c r="L260" s="2" t="s">
        <v>6096</v>
      </c>
      <c r="M260" s="2" t="s">
        <v>4797</v>
      </c>
      <c r="N260" s="4" t="s">
        <v>6097</v>
      </c>
      <c r="O260" s="4" t="s">
        <v>6098</v>
      </c>
    </row>
    <row r="261" spans="1:15" ht="15" customHeight="1" x14ac:dyDescent="0.35">
      <c r="A261" s="2" t="s">
        <v>71</v>
      </c>
      <c r="B261" s="2" t="s">
        <v>72</v>
      </c>
      <c r="C261" s="3">
        <v>4</v>
      </c>
      <c r="D261" s="2" t="s">
        <v>73</v>
      </c>
      <c r="E261" s="2" t="s">
        <v>5887</v>
      </c>
      <c r="F261" s="2">
        <v>10564327</v>
      </c>
      <c r="G261" s="2" t="s">
        <v>6163</v>
      </c>
      <c r="H261" s="2" t="s">
        <v>6164</v>
      </c>
      <c r="I261" s="2" t="s">
        <v>861</v>
      </c>
      <c r="J261" s="2"/>
      <c r="K261" s="2" t="s">
        <v>4373</v>
      </c>
      <c r="L261" s="2" t="s">
        <v>6165</v>
      </c>
      <c r="M261" s="2" t="s">
        <v>4797</v>
      </c>
      <c r="N261" s="4" t="s">
        <v>6166</v>
      </c>
      <c r="O261" s="4" t="s">
        <v>6167</v>
      </c>
    </row>
    <row r="262" spans="1:15" ht="15" customHeight="1" x14ac:dyDescent="0.35">
      <c r="A262" s="2" t="s">
        <v>71</v>
      </c>
      <c r="B262" s="2" t="s">
        <v>72</v>
      </c>
      <c r="C262" s="3">
        <v>4</v>
      </c>
      <c r="D262" s="2" t="s">
        <v>73</v>
      </c>
      <c r="E262" s="2" t="s">
        <v>5887</v>
      </c>
      <c r="F262" s="2">
        <v>10233609</v>
      </c>
      <c r="G262" s="2" t="s">
        <v>6238</v>
      </c>
      <c r="H262" s="2" t="s">
        <v>6239</v>
      </c>
      <c r="I262" s="2" t="s">
        <v>6240</v>
      </c>
      <c r="J262" s="2"/>
      <c r="K262" s="2" t="s">
        <v>4373</v>
      </c>
      <c r="L262" s="2" t="s">
        <v>6241</v>
      </c>
      <c r="M262" s="2" t="s">
        <v>4404</v>
      </c>
      <c r="N262" s="4" t="s">
        <v>6242</v>
      </c>
      <c r="O262" s="4" t="s">
        <v>6243</v>
      </c>
    </row>
    <row r="263" spans="1:15" ht="15" customHeight="1" x14ac:dyDescent="0.35">
      <c r="A263" s="2" t="s">
        <v>71</v>
      </c>
      <c r="B263" s="2" t="s">
        <v>72</v>
      </c>
      <c r="C263" s="3">
        <v>4</v>
      </c>
      <c r="D263" s="2" t="s">
        <v>73</v>
      </c>
      <c r="E263" s="2" t="s">
        <v>5887</v>
      </c>
      <c r="F263" s="2">
        <v>9330833</v>
      </c>
      <c r="G263" s="2" t="s">
        <v>6174</v>
      </c>
      <c r="H263" s="2" t="s">
        <v>6305</v>
      </c>
      <c r="I263" s="2" t="s">
        <v>1093</v>
      </c>
      <c r="J263" s="2"/>
      <c r="K263" s="2" t="s">
        <v>5835</v>
      </c>
      <c r="L263" s="2" t="s">
        <v>6306</v>
      </c>
      <c r="M263" s="2" t="s">
        <v>4797</v>
      </c>
      <c r="N263" s="4" t="s">
        <v>6307</v>
      </c>
      <c r="O263" s="4" t="s">
        <v>6308</v>
      </c>
    </row>
    <row r="264" spans="1:15" ht="15" customHeight="1" x14ac:dyDescent="0.35">
      <c r="A264" s="2" t="s">
        <v>71</v>
      </c>
      <c r="B264" s="2" t="s">
        <v>72</v>
      </c>
      <c r="C264" s="3">
        <v>4</v>
      </c>
      <c r="D264" s="2" t="s">
        <v>73</v>
      </c>
      <c r="E264" s="2" t="s">
        <v>5887</v>
      </c>
      <c r="F264" s="2">
        <v>8949453</v>
      </c>
      <c r="G264" s="2" t="s">
        <v>6358</v>
      </c>
      <c r="H264" s="2" t="s">
        <v>6359</v>
      </c>
      <c r="I264" s="2" t="s">
        <v>642</v>
      </c>
      <c r="J264" s="2"/>
      <c r="K264" s="2" t="s">
        <v>4366</v>
      </c>
      <c r="L264" s="2" t="s">
        <v>6360</v>
      </c>
      <c r="M264" s="2" t="s">
        <v>4797</v>
      </c>
      <c r="N264" s="4" t="s">
        <v>6361</v>
      </c>
      <c r="O264" s="4" t="s">
        <v>6362</v>
      </c>
    </row>
    <row r="265" spans="1:15" ht="15" customHeight="1" x14ac:dyDescent="0.35">
      <c r="A265" s="2" t="s">
        <v>71</v>
      </c>
      <c r="B265" s="2" t="s">
        <v>72</v>
      </c>
      <c r="C265" s="3">
        <v>4</v>
      </c>
      <c r="D265" s="2" t="s">
        <v>73</v>
      </c>
      <c r="E265" s="2" t="s">
        <v>5881</v>
      </c>
      <c r="F265" s="2">
        <v>30614029</v>
      </c>
      <c r="G265" s="2" t="s">
        <v>5946</v>
      </c>
      <c r="H265" s="2" t="s">
        <v>5947</v>
      </c>
      <c r="I265" s="2" t="s">
        <v>3024</v>
      </c>
      <c r="J265" s="2" t="s">
        <v>5948</v>
      </c>
      <c r="K265" s="2" t="s">
        <v>4373</v>
      </c>
      <c r="L265" s="2" t="s">
        <v>5949</v>
      </c>
      <c r="M265" s="2" t="s">
        <v>4797</v>
      </c>
      <c r="N265" s="4" t="s">
        <v>5950</v>
      </c>
      <c r="O265" s="4" t="s">
        <v>5951</v>
      </c>
    </row>
    <row r="266" spans="1:15" ht="15" customHeight="1" x14ac:dyDescent="0.35">
      <c r="A266" s="2" t="s">
        <v>71</v>
      </c>
      <c r="B266" s="2" t="s">
        <v>72</v>
      </c>
      <c r="C266" s="3">
        <v>4</v>
      </c>
      <c r="D266" s="2" t="s">
        <v>73</v>
      </c>
      <c r="E266" s="2" t="s">
        <v>5881</v>
      </c>
      <c r="F266" s="2">
        <v>30703264</v>
      </c>
      <c r="G266" s="2" t="s">
        <v>5939</v>
      </c>
      <c r="H266" s="2" t="s">
        <v>5940</v>
      </c>
      <c r="I266" s="2" t="s">
        <v>3024</v>
      </c>
      <c r="J266" s="2" t="s">
        <v>5941</v>
      </c>
      <c r="K266" s="2" t="s">
        <v>4366</v>
      </c>
      <c r="L266" s="2" t="s">
        <v>5942</v>
      </c>
      <c r="M266" s="2" t="s">
        <v>5943</v>
      </c>
      <c r="N266" s="4" t="s">
        <v>5944</v>
      </c>
      <c r="O266" s="4" t="s">
        <v>5945</v>
      </c>
    </row>
    <row r="267" spans="1:15" ht="15" customHeight="1" x14ac:dyDescent="0.35">
      <c r="A267" s="2" t="s">
        <v>71</v>
      </c>
      <c r="B267" s="2" t="s">
        <v>72</v>
      </c>
      <c r="C267" s="3">
        <v>4</v>
      </c>
      <c r="D267" s="2" t="s">
        <v>73</v>
      </c>
      <c r="E267" s="2" t="s">
        <v>5881</v>
      </c>
      <c r="F267" s="2">
        <v>25231391</v>
      </c>
      <c r="G267" s="2" t="s">
        <v>5982</v>
      </c>
      <c r="H267" s="2" t="s">
        <v>5983</v>
      </c>
      <c r="I267" s="2" t="s">
        <v>1752</v>
      </c>
      <c r="J267" s="2"/>
      <c r="K267" s="2" t="s">
        <v>5835</v>
      </c>
      <c r="L267" s="2" t="s">
        <v>5984</v>
      </c>
      <c r="M267" s="2" t="s">
        <v>4797</v>
      </c>
      <c r="N267" s="4" t="s">
        <v>5985</v>
      </c>
      <c r="O267" s="4" t="s">
        <v>5986</v>
      </c>
    </row>
    <row r="268" spans="1:15" ht="15" customHeight="1" x14ac:dyDescent="0.35">
      <c r="A268" s="2" t="s">
        <v>71</v>
      </c>
      <c r="B268" s="2" t="s">
        <v>72</v>
      </c>
      <c r="C268" s="3">
        <v>4</v>
      </c>
      <c r="D268" s="2" t="s">
        <v>73</v>
      </c>
      <c r="E268" s="2" t="s">
        <v>5887</v>
      </c>
      <c r="F268" s="2">
        <v>16958928</v>
      </c>
      <c r="G268" s="2" t="s">
        <v>6033</v>
      </c>
      <c r="H268" s="2" t="s">
        <v>6034</v>
      </c>
      <c r="I268" s="2" t="s">
        <v>6035</v>
      </c>
      <c r="J268" s="2"/>
      <c r="K268" s="2" t="s">
        <v>5835</v>
      </c>
      <c r="L268" s="2" t="s">
        <v>6036</v>
      </c>
      <c r="M268" s="2" t="s">
        <v>4797</v>
      </c>
      <c r="N268" s="4" t="s">
        <v>6037</v>
      </c>
      <c r="O268" s="4" t="s">
        <v>6038</v>
      </c>
    </row>
    <row r="269" spans="1:15" ht="15" customHeight="1" x14ac:dyDescent="0.35">
      <c r="A269" s="2" t="s">
        <v>71</v>
      </c>
      <c r="B269" s="2" t="s">
        <v>72</v>
      </c>
      <c r="C269" s="3">
        <v>4</v>
      </c>
      <c r="D269" s="2" t="s">
        <v>73</v>
      </c>
      <c r="E269" s="2" t="s">
        <v>5887</v>
      </c>
      <c r="F269" s="2">
        <v>12492528</v>
      </c>
      <c r="G269" s="2" t="s">
        <v>6089</v>
      </c>
      <c r="H269" s="2" t="s">
        <v>6090</v>
      </c>
      <c r="I269" s="2" t="s">
        <v>2180</v>
      </c>
      <c r="J269" s="2"/>
      <c r="K269" s="2" t="s">
        <v>5835</v>
      </c>
      <c r="L269" s="2" t="s">
        <v>6091</v>
      </c>
      <c r="M269" s="2" t="s">
        <v>4797</v>
      </c>
      <c r="N269" s="4" t="s">
        <v>6092</v>
      </c>
      <c r="O269" s="4" t="s">
        <v>6093</v>
      </c>
    </row>
    <row r="270" spans="1:15" ht="15" customHeight="1" x14ac:dyDescent="0.35">
      <c r="A270" s="2" t="s">
        <v>71</v>
      </c>
      <c r="B270" s="2" t="s">
        <v>72</v>
      </c>
      <c r="C270" s="3">
        <v>4</v>
      </c>
      <c r="D270" s="2" t="s">
        <v>73</v>
      </c>
      <c r="E270" s="2" t="s">
        <v>5887</v>
      </c>
      <c r="F270" s="2">
        <v>11683846</v>
      </c>
      <c r="G270" s="2" t="s">
        <v>6111</v>
      </c>
      <c r="H270" s="2" t="s">
        <v>6112</v>
      </c>
      <c r="I270" s="2" t="s">
        <v>1194</v>
      </c>
      <c r="J270" s="2"/>
      <c r="K270" s="2" t="s">
        <v>5835</v>
      </c>
      <c r="L270" s="2" t="s">
        <v>6113</v>
      </c>
      <c r="M270" s="2" t="s">
        <v>4797</v>
      </c>
      <c r="N270" s="4" t="s">
        <v>6114</v>
      </c>
      <c r="O270" s="4" t="s">
        <v>6115</v>
      </c>
    </row>
    <row r="271" spans="1:15" ht="15" customHeight="1" x14ac:dyDescent="0.35">
      <c r="A271" s="2" t="s">
        <v>71</v>
      </c>
      <c r="B271" s="2" t="s">
        <v>72</v>
      </c>
      <c r="C271" s="3">
        <v>4</v>
      </c>
      <c r="D271" s="2" t="s">
        <v>73</v>
      </c>
      <c r="E271" s="2" t="s">
        <v>5887</v>
      </c>
      <c r="F271" s="2">
        <v>11011941</v>
      </c>
      <c r="G271" s="2" t="s">
        <v>6136</v>
      </c>
      <c r="H271" s="2" t="s">
        <v>6137</v>
      </c>
      <c r="I271" s="2" t="s">
        <v>5621</v>
      </c>
      <c r="J271" s="2"/>
      <c r="K271" s="2" t="s">
        <v>5835</v>
      </c>
      <c r="L271" s="2" t="s">
        <v>6138</v>
      </c>
      <c r="M271" s="2" t="s">
        <v>4367</v>
      </c>
      <c r="N271" s="4" t="s">
        <v>6139</v>
      </c>
      <c r="O271" s="4" t="s">
        <v>6140</v>
      </c>
    </row>
    <row r="272" spans="1:15" ht="15" customHeight="1" x14ac:dyDescent="0.35">
      <c r="A272" s="2" t="s">
        <v>71</v>
      </c>
      <c r="B272" s="2" t="s">
        <v>72</v>
      </c>
      <c r="C272" s="3">
        <v>4</v>
      </c>
      <c r="D272" s="2" t="s">
        <v>73</v>
      </c>
      <c r="E272" s="2" t="s">
        <v>5887</v>
      </c>
      <c r="F272" s="2">
        <v>9817234</v>
      </c>
      <c r="G272" s="2" t="s">
        <v>6232</v>
      </c>
      <c r="H272" s="2" t="s">
        <v>6233</v>
      </c>
      <c r="I272" s="2" t="s">
        <v>6234</v>
      </c>
      <c r="J272" s="2"/>
      <c r="K272" s="2" t="s">
        <v>5835</v>
      </c>
      <c r="L272" s="2" t="s">
        <v>6235</v>
      </c>
      <c r="M272" s="2" t="s">
        <v>4797</v>
      </c>
      <c r="N272" s="4" t="s">
        <v>6236</v>
      </c>
      <c r="O272" s="4" t="s">
        <v>6237</v>
      </c>
    </row>
    <row r="273" spans="1:15" ht="15" customHeight="1" x14ac:dyDescent="0.35">
      <c r="A273" s="2" t="s">
        <v>71</v>
      </c>
      <c r="B273" s="2" t="s">
        <v>72</v>
      </c>
      <c r="C273" s="3">
        <v>4</v>
      </c>
      <c r="D273" s="2" t="s">
        <v>73</v>
      </c>
      <c r="E273" s="2" t="s">
        <v>5887</v>
      </c>
      <c r="F273" s="2">
        <v>9390326</v>
      </c>
      <c r="G273" s="2" t="s">
        <v>6299</v>
      </c>
      <c r="H273" s="2" t="s">
        <v>6300</v>
      </c>
      <c r="I273" s="2" t="s">
        <v>6301</v>
      </c>
      <c r="J273" s="2"/>
      <c r="K273" s="2" t="s">
        <v>4366</v>
      </c>
      <c r="L273" s="2" t="s">
        <v>6302</v>
      </c>
      <c r="M273" s="2" t="s">
        <v>4493</v>
      </c>
      <c r="N273" s="4" t="s">
        <v>6303</v>
      </c>
      <c r="O273" s="4" t="s">
        <v>6304</v>
      </c>
    </row>
    <row r="274" spans="1:15" ht="15" customHeight="1" x14ac:dyDescent="0.35">
      <c r="A274" s="2" t="s">
        <v>71</v>
      </c>
      <c r="B274" s="2" t="s">
        <v>72</v>
      </c>
      <c r="C274" s="3">
        <v>4</v>
      </c>
      <c r="D274" s="2" t="s">
        <v>73</v>
      </c>
      <c r="E274" s="2" t="s">
        <v>5887</v>
      </c>
      <c r="F274" s="2">
        <v>8957659</v>
      </c>
      <c r="G274" s="2" t="s">
        <v>6352</v>
      </c>
      <c r="H274" s="2" t="s">
        <v>6353</v>
      </c>
      <c r="I274" s="2" t="s">
        <v>6354</v>
      </c>
      <c r="J274" s="2"/>
      <c r="K274" s="2" t="s">
        <v>5835</v>
      </c>
      <c r="L274" s="2" t="s">
        <v>6355</v>
      </c>
      <c r="M274" s="2" t="s">
        <v>4797</v>
      </c>
      <c r="N274" s="4" t="s">
        <v>6356</v>
      </c>
      <c r="O274" s="4" t="s">
        <v>6357</v>
      </c>
    </row>
    <row r="275" spans="1:15" ht="15" customHeight="1" x14ac:dyDescent="0.35">
      <c r="A275" s="2" t="s">
        <v>71</v>
      </c>
      <c r="B275" s="2" t="s">
        <v>72</v>
      </c>
      <c r="C275" s="3">
        <v>4</v>
      </c>
      <c r="D275" s="2" t="s">
        <v>73</v>
      </c>
      <c r="E275" s="2" t="s">
        <v>5887</v>
      </c>
      <c r="F275" s="2">
        <v>7577594</v>
      </c>
      <c r="G275" s="2" t="s">
        <v>6375</v>
      </c>
      <c r="H275" s="2" t="s">
        <v>6376</v>
      </c>
      <c r="I275" s="2" t="s">
        <v>6377</v>
      </c>
      <c r="J275" s="2"/>
      <c r="K275" s="2" t="s">
        <v>4366</v>
      </c>
      <c r="L275" s="2" t="s">
        <v>6378</v>
      </c>
      <c r="M275" s="2" t="s">
        <v>4797</v>
      </c>
      <c r="N275" s="4" t="s">
        <v>6379</v>
      </c>
      <c r="O275" s="4" t="s">
        <v>6380</v>
      </c>
    </row>
    <row r="276" spans="1:15" ht="15" customHeight="1" x14ac:dyDescent="0.35">
      <c r="A276" s="2" t="s">
        <v>71</v>
      </c>
      <c r="B276" s="2" t="s">
        <v>72</v>
      </c>
      <c r="C276" s="3">
        <v>4</v>
      </c>
      <c r="D276" s="2" t="s">
        <v>73</v>
      </c>
      <c r="E276" s="2" t="s">
        <v>5887</v>
      </c>
      <c r="F276" s="2">
        <v>9892980</v>
      </c>
      <c r="G276" s="2" t="s">
        <v>6226</v>
      </c>
      <c r="H276" s="2" t="s">
        <v>6227</v>
      </c>
      <c r="I276" s="2" t="s">
        <v>6228</v>
      </c>
      <c r="J276" s="2"/>
      <c r="K276" s="2" t="s">
        <v>4366</v>
      </c>
      <c r="L276" s="2" t="s">
        <v>6229</v>
      </c>
      <c r="M276" s="2" t="s">
        <v>4624</v>
      </c>
      <c r="N276" s="4" t="s">
        <v>6230</v>
      </c>
      <c r="O276" s="4" t="s">
        <v>6231</v>
      </c>
    </row>
    <row r="277" spans="1:15" ht="15" customHeight="1" x14ac:dyDescent="0.35">
      <c r="A277" s="2" t="s">
        <v>71</v>
      </c>
      <c r="B277" s="2" t="s">
        <v>72</v>
      </c>
      <c r="C277" s="3">
        <v>4</v>
      </c>
      <c r="D277" s="2" t="s">
        <v>73</v>
      </c>
      <c r="E277" s="2" t="s">
        <v>5887</v>
      </c>
      <c r="F277" s="2">
        <v>9604455</v>
      </c>
      <c r="G277" s="2" t="s">
        <v>6288</v>
      </c>
      <c r="H277" s="2" t="s">
        <v>6289</v>
      </c>
      <c r="I277" s="2" t="s">
        <v>6290</v>
      </c>
      <c r="J277" s="2"/>
      <c r="K277" s="2" t="s">
        <v>4373</v>
      </c>
      <c r="L277" s="2" t="s">
        <v>6291</v>
      </c>
      <c r="M277" s="2" t="s">
        <v>4797</v>
      </c>
      <c r="N277" s="4" t="s">
        <v>6292</v>
      </c>
      <c r="O277" s="4" t="s">
        <v>6293</v>
      </c>
    </row>
    <row r="278" spans="1:15" ht="15" customHeight="1" x14ac:dyDescent="0.35">
      <c r="A278" s="2" t="s">
        <v>71</v>
      </c>
      <c r="B278" s="2" t="s">
        <v>72</v>
      </c>
      <c r="C278" s="3">
        <v>4</v>
      </c>
      <c r="D278" s="2" t="s">
        <v>73</v>
      </c>
      <c r="E278" s="2" t="s">
        <v>5887</v>
      </c>
      <c r="F278" s="2">
        <v>9604463</v>
      </c>
      <c r="G278" s="2" t="s">
        <v>6294</v>
      </c>
      <c r="H278" s="2" t="s">
        <v>6295</v>
      </c>
      <c r="I278" s="2" t="s">
        <v>6290</v>
      </c>
      <c r="J278" s="2"/>
      <c r="K278" s="2" t="s">
        <v>4373</v>
      </c>
      <c r="L278" s="2" t="s">
        <v>6296</v>
      </c>
      <c r="M278" s="2" t="s">
        <v>4624</v>
      </c>
      <c r="N278" s="4" t="s">
        <v>6297</v>
      </c>
      <c r="O278" s="4" t="s">
        <v>6298</v>
      </c>
    </row>
    <row r="279" spans="1:15" ht="15" customHeight="1" x14ac:dyDescent="0.35">
      <c r="A279" s="2" t="s">
        <v>71</v>
      </c>
      <c r="B279" s="2" t="s">
        <v>72</v>
      </c>
      <c r="C279" s="3">
        <v>4</v>
      </c>
      <c r="D279" s="2" t="s">
        <v>73</v>
      </c>
      <c r="E279" s="2" t="s">
        <v>5887</v>
      </c>
      <c r="F279" s="2">
        <v>8943647</v>
      </c>
      <c r="G279" s="2" t="s">
        <v>6330</v>
      </c>
      <c r="H279" s="2" t="s">
        <v>6346</v>
      </c>
      <c r="I279" s="2" t="s">
        <v>6347</v>
      </c>
      <c r="J279" s="2"/>
      <c r="K279" s="2" t="s">
        <v>6348</v>
      </c>
      <c r="L279" s="2" t="s">
        <v>6349</v>
      </c>
      <c r="M279" s="2" t="s">
        <v>4424</v>
      </c>
      <c r="N279" s="4" t="s">
        <v>6350</v>
      </c>
      <c r="O279" s="4" t="s">
        <v>6351</v>
      </c>
    </row>
    <row r="280" spans="1:15" ht="15" customHeight="1" x14ac:dyDescent="0.35">
      <c r="A280" s="2" t="s">
        <v>71</v>
      </c>
      <c r="B280" s="2" t="s">
        <v>72</v>
      </c>
      <c r="C280" s="3">
        <v>4</v>
      </c>
      <c r="D280" s="2" t="s">
        <v>73</v>
      </c>
      <c r="E280" s="2" t="s">
        <v>5887</v>
      </c>
      <c r="F280" s="2">
        <v>38354423</v>
      </c>
      <c r="G280" s="2" t="s">
        <v>5888</v>
      </c>
      <c r="H280" s="2" t="s">
        <v>5889</v>
      </c>
      <c r="I280" s="2" t="s">
        <v>3143</v>
      </c>
      <c r="J280" s="2" t="s">
        <v>4414</v>
      </c>
      <c r="K280" s="2" t="s">
        <v>5835</v>
      </c>
      <c r="L280" s="2" t="s">
        <v>5890</v>
      </c>
      <c r="M280" s="2" t="s">
        <v>4711</v>
      </c>
      <c r="N280" s="4" t="s">
        <v>5891</v>
      </c>
      <c r="O280" s="4" t="s">
        <v>5892</v>
      </c>
    </row>
    <row r="281" spans="1:15" ht="15" customHeight="1" x14ac:dyDescent="0.35">
      <c r="A281" s="2" t="s">
        <v>71</v>
      </c>
      <c r="B281" s="2" t="s">
        <v>72</v>
      </c>
      <c r="C281" s="3">
        <v>4</v>
      </c>
      <c r="D281" s="2" t="s">
        <v>73</v>
      </c>
      <c r="E281" s="2" t="s">
        <v>5881</v>
      </c>
      <c r="F281" s="2">
        <v>23862402</v>
      </c>
      <c r="G281" s="2" t="s">
        <v>5995</v>
      </c>
      <c r="H281" s="2" t="s">
        <v>5996</v>
      </c>
      <c r="I281" s="2" t="s">
        <v>686</v>
      </c>
      <c r="J281" s="2"/>
      <c r="K281" s="2" t="s">
        <v>5997</v>
      </c>
      <c r="L281" s="2" t="s">
        <v>5998</v>
      </c>
      <c r="M281" s="2" t="s">
        <v>4797</v>
      </c>
      <c r="N281" s="4" t="s">
        <v>5999</v>
      </c>
      <c r="O281" s="26"/>
    </row>
    <row r="282" spans="1:15" ht="15" customHeight="1" x14ac:dyDescent="0.35">
      <c r="A282" s="2" t="s">
        <v>71</v>
      </c>
      <c r="B282" s="2" t="s">
        <v>72</v>
      </c>
      <c r="C282" s="3">
        <v>4</v>
      </c>
      <c r="D282" s="2" t="s">
        <v>73</v>
      </c>
      <c r="E282" s="2" t="s">
        <v>5887</v>
      </c>
      <c r="F282" s="2">
        <v>21480916</v>
      </c>
      <c r="G282" s="2" t="s">
        <v>6016</v>
      </c>
      <c r="H282" s="2" t="s">
        <v>6017</v>
      </c>
      <c r="I282" s="2" t="s">
        <v>1797</v>
      </c>
      <c r="J282" s="2"/>
      <c r="K282" s="2" t="s">
        <v>5835</v>
      </c>
      <c r="L282" s="2" t="s">
        <v>6018</v>
      </c>
      <c r="M282" s="2" t="s">
        <v>4797</v>
      </c>
      <c r="N282" s="4" t="s">
        <v>6019</v>
      </c>
      <c r="O282" s="4" t="s">
        <v>6020</v>
      </c>
    </row>
    <row r="283" spans="1:15" ht="15" customHeight="1" x14ac:dyDescent="0.35">
      <c r="A283" s="2" t="s">
        <v>71</v>
      </c>
      <c r="B283" s="2" t="s">
        <v>72</v>
      </c>
      <c r="C283" s="3">
        <v>4</v>
      </c>
      <c r="D283" s="2" t="s">
        <v>73</v>
      </c>
      <c r="E283" s="2" t="s">
        <v>5887</v>
      </c>
      <c r="F283" s="2">
        <v>15857455</v>
      </c>
      <c r="G283" s="2" t="s">
        <v>6050</v>
      </c>
      <c r="H283" s="2" t="s">
        <v>6051</v>
      </c>
      <c r="I283" s="2" t="s">
        <v>6052</v>
      </c>
      <c r="J283" s="2"/>
      <c r="K283" s="2" t="s">
        <v>4443</v>
      </c>
      <c r="L283" s="2" t="s">
        <v>6053</v>
      </c>
      <c r="M283" s="2" t="s">
        <v>4367</v>
      </c>
      <c r="N283" s="4" t="s">
        <v>6054</v>
      </c>
      <c r="O283" s="4" t="s">
        <v>6055</v>
      </c>
    </row>
    <row r="284" spans="1:15" ht="15" customHeight="1" x14ac:dyDescent="0.35">
      <c r="A284" s="2" t="s">
        <v>71</v>
      </c>
      <c r="B284" s="2" t="s">
        <v>72</v>
      </c>
      <c r="C284" s="3">
        <v>4</v>
      </c>
      <c r="D284" s="2" t="s">
        <v>73</v>
      </c>
      <c r="E284" s="2" t="s">
        <v>5887</v>
      </c>
      <c r="F284" s="2">
        <v>10344488</v>
      </c>
      <c r="G284" s="2" t="s">
        <v>6179</v>
      </c>
      <c r="H284" s="2" t="s">
        <v>6180</v>
      </c>
      <c r="I284" s="2" t="s">
        <v>6181</v>
      </c>
      <c r="J284" s="2"/>
      <c r="K284" s="2" t="s">
        <v>5835</v>
      </c>
      <c r="L284" s="2" t="s">
        <v>6182</v>
      </c>
      <c r="M284" s="2" t="s">
        <v>4797</v>
      </c>
      <c r="N284" s="4" t="s">
        <v>6183</v>
      </c>
      <c r="O284" s="4" t="s">
        <v>6184</v>
      </c>
    </row>
    <row r="285" spans="1:15" ht="15" customHeight="1" x14ac:dyDescent="0.35">
      <c r="A285" s="2" t="s">
        <v>71</v>
      </c>
      <c r="B285" s="2" t="s">
        <v>72</v>
      </c>
      <c r="C285" s="3">
        <v>4</v>
      </c>
      <c r="D285" s="2" t="s">
        <v>73</v>
      </c>
      <c r="E285" s="2" t="s">
        <v>5887</v>
      </c>
      <c r="F285" s="2">
        <v>9425697</v>
      </c>
      <c r="G285" s="2" t="s">
        <v>6315</v>
      </c>
      <c r="H285" s="2" t="s">
        <v>6316</v>
      </c>
      <c r="I285" s="2" t="s">
        <v>863</v>
      </c>
      <c r="J285" s="2"/>
      <c r="K285" s="2" t="s">
        <v>4373</v>
      </c>
      <c r="L285" s="2" t="s">
        <v>6317</v>
      </c>
      <c r="M285" s="2" t="s">
        <v>4604</v>
      </c>
      <c r="N285" s="4" t="s">
        <v>6318</v>
      </c>
      <c r="O285" s="4" t="s">
        <v>6319</v>
      </c>
    </row>
    <row r="286" spans="1:15" ht="15" customHeight="1" x14ac:dyDescent="0.35">
      <c r="A286" s="2" t="s">
        <v>71</v>
      </c>
      <c r="B286" s="2" t="s">
        <v>72</v>
      </c>
      <c r="C286" s="3">
        <v>4</v>
      </c>
      <c r="D286" s="2" t="s">
        <v>73</v>
      </c>
      <c r="E286" s="2" t="s">
        <v>5887</v>
      </c>
      <c r="F286" s="2">
        <v>8914361</v>
      </c>
      <c r="G286" s="2" t="s">
        <v>6369</v>
      </c>
      <c r="H286" s="2" t="s">
        <v>6370</v>
      </c>
      <c r="I286" s="2" t="s">
        <v>6371</v>
      </c>
      <c r="J286" s="2"/>
      <c r="K286" s="2" t="s">
        <v>4373</v>
      </c>
      <c r="L286" s="2" t="s">
        <v>6372</v>
      </c>
      <c r="M286" s="2" t="s">
        <v>4797</v>
      </c>
      <c r="N286" s="4" t="s">
        <v>6373</v>
      </c>
      <c r="O286" s="4" t="s">
        <v>6374</v>
      </c>
    </row>
    <row r="287" spans="1:15" ht="15" customHeight="1" x14ac:dyDescent="0.35">
      <c r="A287" s="2" t="s">
        <v>71</v>
      </c>
      <c r="B287" s="2" t="s">
        <v>72</v>
      </c>
      <c r="C287" s="3">
        <v>4</v>
      </c>
      <c r="D287" s="2" t="s">
        <v>73</v>
      </c>
      <c r="E287" s="2" t="s">
        <v>5887</v>
      </c>
      <c r="F287" s="2">
        <v>7671424</v>
      </c>
      <c r="G287" s="2" t="s">
        <v>6381</v>
      </c>
      <c r="H287" s="2" t="s">
        <v>6391</v>
      </c>
      <c r="I287" s="2" t="s">
        <v>5633</v>
      </c>
      <c r="J287" s="2"/>
      <c r="K287" s="2" t="s">
        <v>4373</v>
      </c>
      <c r="L287" s="2" t="s">
        <v>6392</v>
      </c>
      <c r="M287" s="2" t="s">
        <v>4797</v>
      </c>
      <c r="N287" s="4" t="s">
        <v>6393</v>
      </c>
      <c r="O287" s="4" t="s">
        <v>6394</v>
      </c>
    </row>
    <row r="288" spans="1:15" ht="15" customHeight="1" x14ac:dyDescent="0.35">
      <c r="A288" s="2" t="s">
        <v>71</v>
      </c>
      <c r="B288" s="2" t="s">
        <v>72</v>
      </c>
      <c r="C288" s="3">
        <v>4</v>
      </c>
      <c r="D288" s="2" t="s">
        <v>73</v>
      </c>
      <c r="E288" s="2" t="s">
        <v>5887</v>
      </c>
      <c r="F288" s="2">
        <v>9655312</v>
      </c>
      <c r="G288" s="2" t="s">
        <v>6283</v>
      </c>
      <c r="H288" s="2" t="s">
        <v>6284</v>
      </c>
      <c r="I288" s="20" t="s">
        <v>17562</v>
      </c>
      <c r="J288" s="2"/>
      <c r="K288" s="2" t="s">
        <v>5165</v>
      </c>
      <c r="L288" s="2" t="s">
        <v>6285</v>
      </c>
      <c r="M288" s="2" t="s">
        <v>4367</v>
      </c>
      <c r="N288" s="4" t="s">
        <v>6286</v>
      </c>
      <c r="O288" s="4" t="s">
        <v>6287</v>
      </c>
    </row>
    <row r="289" spans="1:15" ht="15" customHeight="1" x14ac:dyDescent="0.35">
      <c r="A289" s="2" t="s">
        <v>71</v>
      </c>
      <c r="B289" s="2" t="s">
        <v>72</v>
      </c>
      <c r="C289" s="3">
        <v>4</v>
      </c>
      <c r="D289" s="2" t="s">
        <v>73</v>
      </c>
      <c r="E289" s="2" t="s">
        <v>5887</v>
      </c>
      <c r="F289" s="2">
        <v>31325390</v>
      </c>
      <c r="G289" s="2" t="s">
        <v>5933</v>
      </c>
      <c r="H289" s="2" t="s">
        <v>5934</v>
      </c>
      <c r="I289" s="2" t="s">
        <v>1713</v>
      </c>
      <c r="J289" s="2" t="s">
        <v>5935</v>
      </c>
      <c r="K289" s="2" t="s">
        <v>4373</v>
      </c>
      <c r="L289" s="2" t="s">
        <v>5936</v>
      </c>
      <c r="M289" s="2" t="s">
        <v>4624</v>
      </c>
      <c r="N289" s="4" t="s">
        <v>5937</v>
      </c>
      <c r="O289" s="4" t="s">
        <v>5938</v>
      </c>
    </row>
    <row r="290" spans="1:15" ht="15" customHeight="1" x14ac:dyDescent="0.35">
      <c r="A290" s="2" t="s">
        <v>71</v>
      </c>
      <c r="B290" s="2" t="s">
        <v>72</v>
      </c>
      <c r="C290" s="3">
        <v>4</v>
      </c>
      <c r="D290" s="2" t="s">
        <v>73</v>
      </c>
      <c r="E290" s="2" t="s">
        <v>5881</v>
      </c>
      <c r="F290" s="2">
        <v>29777542</v>
      </c>
      <c r="G290" s="2" t="s">
        <v>5952</v>
      </c>
      <c r="H290" s="2" t="s">
        <v>5953</v>
      </c>
      <c r="I290" s="2" t="s">
        <v>1824</v>
      </c>
      <c r="J290" s="2" t="s">
        <v>3260</v>
      </c>
      <c r="K290" s="2" t="s">
        <v>4373</v>
      </c>
      <c r="L290" s="2" t="s">
        <v>5954</v>
      </c>
      <c r="M290" s="2" t="s">
        <v>4797</v>
      </c>
      <c r="N290" s="4" t="s">
        <v>5955</v>
      </c>
      <c r="O290" s="4" t="s">
        <v>5956</v>
      </c>
    </row>
    <row r="291" spans="1:15" ht="15" customHeight="1" x14ac:dyDescent="0.35">
      <c r="A291" s="2" t="s">
        <v>71</v>
      </c>
      <c r="B291" s="2" t="s">
        <v>72</v>
      </c>
      <c r="C291" s="3">
        <v>4</v>
      </c>
      <c r="D291" s="2" t="s">
        <v>73</v>
      </c>
      <c r="E291" s="2" t="s">
        <v>5887</v>
      </c>
      <c r="F291" s="2">
        <v>26213289</v>
      </c>
      <c r="G291" s="2" t="s">
        <v>5976</v>
      </c>
      <c r="H291" s="2" t="s">
        <v>5977</v>
      </c>
      <c r="I291" s="2" t="s">
        <v>1643</v>
      </c>
      <c r="J291" s="2" t="s">
        <v>5978</v>
      </c>
      <c r="K291" s="2" t="s">
        <v>4373</v>
      </c>
      <c r="L291" s="2" t="s">
        <v>5979</v>
      </c>
      <c r="M291" s="2" t="s">
        <v>4604</v>
      </c>
      <c r="N291" s="4" t="s">
        <v>5980</v>
      </c>
      <c r="O291" s="4" t="s">
        <v>5981</v>
      </c>
    </row>
    <row r="292" spans="1:15" ht="15" customHeight="1" x14ac:dyDescent="0.35">
      <c r="A292" s="2" t="s">
        <v>71</v>
      </c>
      <c r="B292" s="2" t="s">
        <v>72</v>
      </c>
      <c r="C292" s="3">
        <v>4</v>
      </c>
      <c r="D292" s="2" t="s">
        <v>73</v>
      </c>
      <c r="E292" s="2" t="s">
        <v>5881</v>
      </c>
      <c r="F292" s="2">
        <v>22320672</v>
      </c>
      <c r="G292" s="2" t="s">
        <v>6011</v>
      </c>
      <c r="H292" s="2" t="s">
        <v>6012</v>
      </c>
      <c r="I292" s="2" t="s">
        <v>1791</v>
      </c>
      <c r="J292" s="2"/>
      <c r="K292" s="2" t="s">
        <v>5835</v>
      </c>
      <c r="L292" s="2" t="s">
        <v>6013</v>
      </c>
      <c r="M292" s="2" t="s">
        <v>4797</v>
      </c>
      <c r="N292" s="4" t="s">
        <v>6014</v>
      </c>
      <c r="O292" s="4" t="s">
        <v>6015</v>
      </c>
    </row>
    <row r="293" spans="1:15" ht="15" customHeight="1" x14ac:dyDescent="0.35">
      <c r="A293" s="2" t="s">
        <v>71</v>
      </c>
      <c r="B293" s="2" t="s">
        <v>72</v>
      </c>
      <c r="C293" s="3">
        <v>4</v>
      </c>
      <c r="D293" s="2" t="s">
        <v>73</v>
      </c>
      <c r="E293" s="2" t="s">
        <v>5887</v>
      </c>
      <c r="F293" s="2">
        <v>15725255</v>
      </c>
      <c r="G293" s="2" t="s">
        <v>6056</v>
      </c>
      <c r="H293" s="2" t="s">
        <v>6057</v>
      </c>
      <c r="I293" s="2" t="s">
        <v>6058</v>
      </c>
      <c r="J293" s="2"/>
      <c r="K293" s="2" t="s">
        <v>4373</v>
      </c>
      <c r="L293" s="2" t="s">
        <v>6059</v>
      </c>
      <c r="M293" s="2" t="s">
        <v>4624</v>
      </c>
      <c r="N293" s="4" t="s">
        <v>6060</v>
      </c>
      <c r="O293" s="4" t="s">
        <v>6061</v>
      </c>
    </row>
    <row r="294" spans="1:15" ht="15" customHeight="1" x14ac:dyDescent="0.35">
      <c r="A294" s="2" t="s">
        <v>71</v>
      </c>
      <c r="B294" s="2" t="s">
        <v>72</v>
      </c>
      <c r="C294" s="3">
        <v>4</v>
      </c>
      <c r="D294" s="2" t="s">
        <v>73</v>
      </c>
      <c r="E294" s="2" t="s">
        <v>5887</v>
      </c>
      <c r="F294" s="2">
        <v>11298101</v>
      </c>
      <c r="G294" s="2" t="s">
        <v>6105</v>
      </c>
      <c r="H294" s="2" t="s">
        <v>6126</v>
      </c>
      <c r="I294" s="2" t="s">
        <v>2015</v>
      </c>
      <c r="J294" s="2"/>
      <c r="K294" s="2" t="s">
        <v>4373</v>
      </c>
      <c r="L294" s="2" t="s">
        <v>6127</v>
      </c>
      <c r="M294" s="2" t="s">
        <v>4416</v>
      </c>
      <c r="N294" s="4" t="s">
        <v>6128</v>
      </c>
      <c r="O294" s="4" t="s">
        <v>6129</v>
      </c>
    </row>
    <row r="295" spans="1:15" ht="15" customHeight="1" x14ac:dyDescent="0.35">
      <c r="A295" s="2" t="s">
        <v>71</v>
      </c>
      <c r="B295" s="2" t="s">
        <v>72</v>
      </c>
      <c r="C295" s="3">
        <v>4</v>
      </c>
      <c r="D295" s="2" t="s">
        <v>73</v>
      </c>
      <c r="E295" s="2" t="s">
        <v>5887</v>
      </c>
      <c r="F295" s="2">
        <v>10752629</v>
      </c>
      <c r="G295" s="2" t="s">
        <v>6141</v>
      </c>
      <c r="H295" s="2" t="s">
        <v>6142</v>
      </c>
      <c r="I295" s="2" t="s">
        <v>6143</v>
      </c>
      <c r="J295" s="2"/>
      <c r="K295" s="2" t="s">
        <v>6144</v>
      </c>
      <c r="L295" s="2" t="s">
        <v>6145</v>
      </c>
      <c r="M295" s="2" t="s">
        <v>4493</v>
      </c>
      <c r="N295" s="4" t="s">
        <v>6146</v>
      </c>
      <c r="O295" s="4" t="s">
        <v>6147</v>
      </c>
    </row>
    <row r="296" spans="1:15" ht="15" customHeight="1" x14ac:dyDescent="0.35">
      <c r="A296" s="2" t="s">
        <v>71</v>
      </c>
      <c r="B296" s="2" t="s">
        <v>72</v>
      </c>
      <c r="C296" s="3">
        <v>4</v>
      </c>
      <c r="D296" s="2" t="s">
        <v>73</v>
      </c>
      <c r="E296" s="2" t="s">
        <v>5887</v>
      </c>
      <c r="F296" s="2">
        <v>10733635</v>
      </c>
      <c r="G296" s="2" t="s">
        <v>6148</v>
      </c>
      <c r="H296" s="2" t="s">
        <v>6149</v>
      </c>
      <c r="I296" s="2" t="s">
        <v>6143</v>
      </c>
      <c r="J296" s="2"/>
      <c r="K296" s="2" t="s">
        <v>4373</v>
      </c>
      <c r="L296" s="2" t="s">
        <v>6150</v>
      </c>
      <c r="M296" s="2" t="s">
        <v>4797</v>
      </c>
      <c r="N296" s="4" t="s">
        <v>6151</v>
      </c>
      <c r="O296" s="4" t="s">
        <v>6152</v>
      </c>
    </row>
    <row r="297" spans="1:15" ht="15" customHeight="1" x14ac:dyDescent="0.35">
      <c r="A297" s="2" t="s">
        <v>71</v>
      </c>
      <c r="B297" s="2" t="s">
        <v>72</v>
      </c>
      <c r="C297" s="3">
        <v>4</v>
      </c>
      <c r="D297" s="2" t="s">
        <v>73</v>
      </c>
      <c r="E297" s="2" t="s">
        <v>5887</v>
      </c>
      <c r="F297" s="2">
        <v>10233656</v>
      </c>
      <c r="G297" s="2" t="s">
        <v>6205</v>
      </c>
      <c r="H297" s="2" t="s">
        <v>6206</v>
      </c>
      <c r="I297" s="2" t="s">
        <v>2201</v>
      </c>
      <c r="J297" s="2"/>
      <c r="K297" s="2" t="s">
        <v>4373</v>
      </c>
      <c r="L297" s="2" t="s">
        <v>6207</v>
      </c>
      <c r="M297" s="2" t="s">
        <v>4797</v>
      </c>
      <c r="N297" s="4" t="s">
        <v>6208</v>
      </c>
      <c r="O297" s="4" t="s">
        <v>6209</v>
      </c>
    </row>
    <row r="298" spans="1:15" ht="15" customHeight="1" x14ac:dyDescent="0.35">
      <c r="A298" s="2" t="s">
        <v>71</v>
      </c>
      <c r="B298" s="2" t="s">
        <v>72</v>
      </c>
      <c r="C298" s="3">
        <v>4</v>
      </c>
      <c r="D298" s="2" t="s">
        <v>73</v>
      </c>
      <c r="E298" s="2" t="s">
        <v>5887</v>
      </c>
      <c r="F298" s="2">
        <v>9536406</v>
      </c>
      <c r="G298" s="2" t="s">
        <v>6266</v>
      </c>
      <c r="H298" s="2" t="s">
        <v>6267</v>
      </c>
      <c r="I298" s="2" t="s">
        <v>6268</v>
      </c>
      <c r="J298" s="2"/>
      <c r="K298" s="2" t="s">
        <v>5835</v>
      </c>
      <c r="L298" s="2" t="s">
        <v>6269</v>
      </c>
      <c r="M298" s="2" t="s">
        <v>4367</v>
      </c>
      <c r="N298" s="4" t="s">
        <v>6270</v>
      </c>
      <c r="O298" s="4" t="s">
        <v>6271</v>
      </c>
    </row>
    <row r="299" spans="1:15" ht="15" customHeight="1" x14ac:dyDescent="0.35">
      <c r="A299" s="2" t="s">
        <v>71</v>
      </c>
      <c r="B299" s="2" t="s">
        <v>72</v>
      </c>
      <c r="C299" s="3">
        <v>4</v>
      </c>
      <c r="D299" s="2" t="s">
        <v>73</v>
      </c>
      <c r="E299" s="2" t="s">
        <v>5887</v>
      </c>
      <c r="F299" s="2">
        <v>9536411</v>
      </c>
      <c r="G299" s="2" t="s">
        <v>6272</v>
      </c>
      <c r="H299" s="2" t="s">
        <v>6273</v>
      </c>
      <c r="I299" s="2" t="s">
        <v>6268</v>
      </c>
      <c r="J299" s="2"/>
      <c r="K299" s="2" t="s">
        <v>5835</v>
      </c>
      <c r="L299" s="2" t="s">
        <v>6274</v>
      </c>
      <c r="M299" s="2" t="s">
        <v>4797</v>
      </c>
      <c r="N299" s="4" t="s">
        <v>6275</v>
      </c>
      <c r="O299" s="4" t="s">
        <v>6276</v>
      </c>
    </row>
    <row r="300" spans="1:15" ht="15" customHeight="1" x14ac:dyDescent="0.35">
      <c r="A300" s="2" t="s">
        <v>71</v>
      </c>
      <c r="B300" s="2" t="s">
        <v>72</v>
      </c>
      <c r="C300" s="3">
        <v>4</v>
      </c>
      <c r="D300" s="2" t="s">
        <v>73</v>
      </c>
      <c r="E300" s="2" t="s">
        <v>5887</v>
      </c>
      <c r="F300" s="2">
        <v>22582913</v>
      </c>
      <c r="G300" s="2" t="s">
        <v>6006</v>
      </c>
      <c r="H300" s="2" t="s">
        <v>6007</v>
      </c>
      <c r="I300" s="2" t="s">
        <v>2372</v>
      </c>
      <c r="J300" s="2"/>
      <c r="K300" s="2" t="s">
        <v>4373</v>
      </c>
      <c r="L300" s="2" t="s">
        <v>6008</v>
      </c>
      <c r="M300" s="2" t="s">
        <v>4624</v>
      </c>
      <c r="N300" s="4" t="s">
        <v>6009</v>
      </c>
      <c r="O300" s="4" t="s">
        <v>6010</v>
      </c>
    </row>
    <row r="301" spans="1:15" ht="15" customHeight="1" x14ac:dyDescent="0.35">
      <c r="A301" s="2" t="s">
        <v>71</v>
      </c>
      <c r="B301" s="2" t="s">
        <v>72</v>
      </c>
      <c r="C301" s="3">
        <v>4</v>
      </c>
      <c r="D301" s="2" t="s">
        <v>73</v>
      </c>
      <c r="E301" s="2" t="s">
        <v>5887</v>
      </c>
      <c r="F301" s="2">
        <v>18422788</v>
      </c>
      <c r="G301" s="2" t="s">
        <v>6027</v>
      </c>
      <c r="H301" s="2" t="s">
        <v>6028</v>
      </c>
      <c r="I301" s="2" t="s">
        <v>1904</v>
      </c>
      <c r="J301" s="2" t="s">
        <v>6029</v>
      </c>
      <c r="K301" s="2" t="s">
        <v>4366</v>
      </c>
      <c r="L301" s="2" t="s">
        <v>6030</v>
      </c>
      <c r="M301" s="2" t="s">
        <v>4416</v>
      </c>
      <c r="N301" s="4" t="s">
        <v>6031</v>
      </c>
      <c r="O301" s="4" t="s">
        <v>6032</v>
      </c>
    </row>
    <row r="302" spans="1:15" ht="15" customHeight="1" x14ac:dyDescent="0.35">
      <c r="A302" s="2" t="s">
        <v>71</v>
      </c>
      <c r="B302" s="2" t="s">
        <v>72</v>
      </c>
      <c r="C302" s="3">
        <v>4</v>
      </c>
      <c r="D302" s="2" t="s">
        <v>73</v>
      </c>
      <c r="E302" s="2" t="s">
        <v>5881</v>
      </c>
      <c r="F302" s="2">
        <v>14531880</v>
      </c>
      <c r="G302" s="2" t="s">
        <v>6078</v>
      </c>
      <c r="H302" s="2" t="s">
        <v>6079</v>
      </c>
      <c r="I302" s="2" t="s">
        <v>1170</v>
      </c>
      <c r="J302" s="2"/>
      <c r="K302" s="2" t="s">
        <v>5835</v>
      </c>
      <c r="L302" s="2" t="s">
        <v>6080</v>
      </c>
      <c r="M302" s="2" t="s">
        <v>4797</v>
      </c>
      <c r="N302" s="4" t="s">
        <v>6081</v>
      </c>
      <c r="O302" s="4" t="s">
        <v>6082</v>
      </c>
    </row>
    <row r="303" spans="1:15" ht="15" customHeight="1" x14ac:dyDescent="0.35">
      <c r="A303" s="2" t="s">
        <v>71</v>
      </c>
      <c r="B303" s="2" t="s">
        <v>72</v>
      </c>
      <c r="C303" s="3">
        <v>4</v>
      </c>
      <c r="D303" s="2" t="s">
        <v>73</v>
      </c>
      <c r="E303" s="2" t="s">
        <v>5887</v>
      </c>
      <c r="F303" s="2">
        <v>12072075</v>
      </c>
      <c r="G303" s="2" t="s">
        <v>6099</v>
      </c>
      <c r="H303" s="2" t="s">
        <v>6100</v>
      </c>
      <c r="I303" s="2" t="s">
        <v>1094</v>
      </c>
      <c r="J303" s="2"/>
      <c r="K303" s="2" t="s">
        <v>4366</v>
      </c>
      <c r="L303" s="2" t="s">
        <v>6101</v>
      </c>
      <c r="M303" s="2" t="s">
        <v>6102</v>
      </c>
      <c r="N303" s="4" t="s">
        <v>6103</v>
      </c>
      <c r="O303" s="4" t="s">
        <v>6104</v>
      </c>
    </row>
    <row r="304" spans="1:15" ht="15" customHeight="1" x14ac:dyDescent="0.35">
      <c r="A304" s="2" t="s">
        <v>71</v>
      </c>
      <c r="B304" s="2" t="s">
        <v>72</v>
      </c>
      <c r="C304" s="3">
        <v>4</v>
      </c>
      <c r="D304" s="2" t="s">
        <v>73</v>
      </c>
      <c r="E304" s="2" t="s">
        <v>5887</v>
      </c>
      <c r="F304" s="2">
        <v>7648885</v>
      </c>
      <c r="G304" s="2" t="s">
        <v>6381</v>
      </c>
      <c r="H304" s="2" t="s">
        <v>6387</v>
      </c>
      <c r="I304" s="2" t="s">
        <v>6388</v>
      </c>
      <c r="J304" s="2"/>
      <c r="K304" s="2" t="s">
        <v>6202</v>
      </c>
      <c r="L304" s="2" t="s">
        <v>6389</v>
      </c>
      <c r="M304" s="2" t="s">
        <v>4797</v>
      </c>
      <c r="N304" s="4" t="s">
        <v>6390</v>
      </c>
      <c r="O304" s="26"/>
    </row>
    <row r="305" spans="1:15" ht="15" customHeight="1" x14ac:dyDescent="0.35">
      <c r="A305" s="2" t="s">
        <v>71</v>
      </c>
      <c r="B305" s="2" t="s">
        <v>72</v>
      </c>
      <c r="C305" s="3">
        <v>4</v>
      </c>
      <c r="D305" s="2" t="s">
        <v>73</v>
      </c>
      <c r="E305" s="2" t="s">
        <v>5881</v>
      </c>
      <c r="F305" s="2">
        <v>29327459</v>
      </c>
      <c r="G305" s="2" t="s">
        <v>5963</v>
      </c>
      <c r="H305" s="2" t="s">
        <v>5964</v>
      </c>
      <c r="I305" s="2" t="s">
        <v>678</v>
      </c>
      <c r="J305" s="2" t="s">
        <v>5965</v>
      </c>
      <c r="K305" s="2" t="s">
        <v>4373</v>
      </c>
      <c r="L305" s="2" t="s">
        <v>5966</v>
      </c>
      <c r="M305" s="2" t="s">
        <v>4624</v>
      </c>
      <c r="N305" s="4" t="s">
        <v>5967</v>
      </c>
      <c r="O305" s="4" t="s">
        <v>5968</v>
      </c>
    </row>
    <row r="306" spans="1:15" ht="15" customHeight="1" x14ac:dyDescent="0.35">
      <c r="A306" s="2" t="s">
        <v>71</v>
      </c>
      <c r="B306" s="2" t="s">
        <v>72</v>
      </c>
      <c r="C306" s="3">
        <v>4</v>
      </c>
      <c r="D306" s="2" t="s">
        <v>73</v>
      </c>
      <c r="E306" s="2" t="s">
        <v>5887</v>
      </c>
      <c r="F306" s="2">
        <v>27579576</v>
      </c>
      <c r="G306" s="2" t="s">
        <v>5969</v>
      </c>
      <c r="H306" s="2" t="s">
        <v>5970</v>
      </c>
      <c r="I306" s="2" t="s">
        <v>2504</v>
      </c>
      <c r="J306" s="2" t="s">
        <v>5971</v>
      </c>
      <c r="K306" s="2" t="s">
        <v>4366</v>
      </c>
      <c r="L306" s="2" t="s">
        <v>5972</v>
      </c>
      <c r="M306" s="2" t="s">
        <v>5973</v>
      </c>
      <c r="N306" s="4" t="s">
        <v>5974</v>
      </c>
      <c r="O306" s="4" t="s">
        <v>5975</v>
      </c>
    </row>
    <row r="307" spans="1:15" ht="15" customHeight="1" x14ac:dyDescent="0.35">
      <c r="A307" s="2" t="s">
        <v>71</v>
      </c>
      <c r="B307" s="2" t="s">
        <v>72</v>
      </c>
      <c r="C307" s="3">
        <v>4</v>
      </c>
      <c r="D307" s="2" t="s">
        <v>73</v>
      </c>
      <c r="E307" s="2" t="s">
        <v>5881</v>
      </c>
      <c r="F307" s="2">
        <v>15245555</v>
      </c>
      <c r="G307" s="2" t="s">
        <v>6062</v>
      </c>
      <c r="H307" s="2" t="s">
        <v>6063</v>
      </c>
      <c r="I307" s="2" t="s">
        <v>823</v>
      </c>
      <c r="J307" s="2"/>
      <c r="K307" s="2" t="s">
        <v>4373</v>
      </c>
      <c r="L307" s="2" t="s">
        <v>6064</v>
      </c>
      <c r="M307" s="2" t="s">
        <v>4624</v>
      </c>
      <c r="N307" s="4" t="s">
        <v>6065</v>
      </c>
      <c r="O307" s="4" t="s">
        <v>6066</v>
      </c>
    </row>
    <row r="308" spans="1:15" ht="15" customHeight="1" x14ac:dyDescent="0.35">
      <c r="A308" s="2" t="s">
        <v>71</v>
      </c>
      <c r="B308" s="2" t="s">
        <v>72</v>
      </c>
      <c r="C308" s="3">
        <v>4</v>
      </c>
      <c r="D308" s="2" t="s">
        <v>73</v>
      </c>
      <c r="E308" s="2" t="s">
        <v>5887</v>
      </c>
      <c r="F308" s="2">
        <v>11453903</v>
      </c>
      <c r="G308" s="2" t="s">
        <v>6121</v>
      </c>
      <c r="H308" s="2" t="s">
        <v>6122</v>
      </c>
      <c r="I308" s="2" t="s">
        <v>4350</v>
      </c>
      <c r="J308" s="2"/>
      <c r="K308" s="2" t="s">
        <v>4366</v>
      </c>
      <c r="L308" s="2" t="s">
        <v>6123</v>
      </c>
      <c r="M308" s="2" t="s">
        <v>4367</v>
      </c>
      <c r="N308" s="4" t="s">
        <v>6124</v>
      </c>
      <c r="O308" s="4" t="s">
        <v>6125</v>
      </c>
    </row>
    <row r="309" spans="1:15" ht="15" customHeight="1" x14ac:dyDescent="0.35">
      <c r="A309" s="2" t="s">
        <v>71</v>
      </c>
      <c r="B309" s="2" t="s">
        <v>72</v>
      </c>
      <c r="C309" s="3">
        <v>4</v>
      </c>
      <c r="D309" s="2" t="s">
        <v>73</v>
      </c>
      <c r="E309" s="2" t="s">
        <v>5887</v>
      </c>
      <c r="F309" s="2">
        <v>10457121</v>
      </c>
      <c r="G309" s="2" t="s">
        <v>6174</v>
      </c>
      <c r="H309" s="2" t="s">
        <v>6175</v>
      </c>
      <c r="I309" s="2" t="s">
        <v>860</v>
      </c>
      <c r="J309" s="2"/>
      <c r="K309" s="2" t="s">
        <v>4373</v>
      </c>
      <c r="L309" s="2" t="s">
        <v>6176</v>
      </c>
      <c r="M309" s="2" t="s">
        <v>4416</v>
      </c>
      <c r="N309" s="4" t="s">
        <v>6177</v>
      </c>
      <c r="O309" s="4" t="s">
        <v>6178</v>
      </c>
    </row>
    <row r="310" spans="1:15" ht="15" customHeight="1" x14ac:dyDescent="0.35">
      <c r="A310" s="2" t="s">
        <v>71</v>
      </c>
      <c r="B310" s="2" t="s">
        <v>72</v>
      </c>
      <c r="C310" s="3">
        <v>4</v>
      </c>
      <c r="D310" s="2" t="s">
        <v>73</v>
      </c>
      <c r="E310" s="2" t="s">
        <v>5887</v>
      </c>
      <c r="F310" s="2">
        <v>9764145</v>
      </c>
      <c r="G310" s="2" t="s">
        <v>6255</v>
      </c>
      <c r="H310" s="2" t="s">
        <v>6256</v>
      </c>
      <c r="I310" s="2" t="s">
        <v>560</v>
      </c>
      <c r="J310" s="2"/>
      <c r="K310" s="2" t="s">
        <v>4366</v>
      </c>
      <c r="L310" s="2" t="s">
        <v>6257</v>
      </c>
      <c r="M310" s="2" t="s">
        <v>6258</v>
      </c>
      <c r="N310" s="4" t="s">
        <v>6259</v>
      </c>
      <c r="O310" s="4" t="s">
        <v>6260</v>
      </c>
    </row>
    <row r="311" spans="1:15" ht="15" customHeight="1" x14ac:dyDescent="0.35">
      <c r="A311" s="2" t="s">
        <v>71</v>
      </c>
      <c r="B311" s="2" t="s">
        <v>72</v>
      </c>
      <c r="C311" s="3">
        <v>4</v>
      </c>
      <c r="D311" s="2" t="s">
        <v>73</v>
      </c>
      <c r="E311" s="2" t="s">
        <v>5887</v>
      </c>
      <c r="F311" s="2">
        <v>8959904</v>
      </c>
      <c r="G311" s="2" t="s">
        <v>6363</v>
      </c>
      <c r="H311" s="2" t="s">
        <v>6364</v>
      </c>
      <c r="I311" s="2" t="s">
        <v>6365</v>
      </c>
      <c r="J311" s="2"/>
      <c r="K311" s="2" t="s">
        <v>4373</v>
      </c>
      <c r="L311" s="2" t="s">
        <v>6366</v>
      </c>
      <c r="M311" s="2" t="s">
        <v>4797</v>
      </c>
      <c r="N311" s="4" t="s">
        <v>6367</v>
      </c>
      <c r="O311" s="4" t="s">
        <v>6368</v>
      </c>
    </row>
    <row r="312" spans="1:15" ht="15" customHeight="1" x14ac:dyDescent="0.35">
      <c r="A312" s="2" t="s">
        <v>71</v>
      </c>
      <c r="B312" s="2" t="s">
        <v>72</v>
      </c>
      <c r="C312" s="3">
        <v>4</v>
      </c>
      <c r="D312" s="2" t="s">
        <v>73</v>
      </c>
      <c r="E312" s="2" t="s">
        <v>5887</v>
      </c>
      <c r="F312" s="2">
        <v>8548996</v>
      </c>
      <c r="G312" s="2" t="s">
        <v>6381</v>
      </c>
      <c r="H312" s="2" t="s">
        <v>6382</v>
      </c>
      <c r="I312" s="2" t="s">
        <v>6383</v>
      </c>
      <c r="J312" s="2"/>
      <c r="K312" s="2" t="s">
        <v>4373</v>
      </c>
      <c r="L312" s="2" t="s">
        <v>6384</v>
      </c>
      <c r="M312" s="2" t="s">
        <v>4797</v>
      </c>
      <c r="N312" s="4" t="s">
        <v>6385</v>
      </c>
      <c r="O312" s="4" t="s">
        <v>6386</v>
      </c>
    </row>
    <row r="313" spans="1:15" ht="15" customHeight="1" x14ac:dyDescent="0.35">
      <c r="A313" s="2" t="s">
        <v>71</v>
      </c>
      <c r="B313" s="2" t="s">
        <v>72</v>
      </c>
      <c r="C313" s="3">
        <v>4</v>
      </c>
      <c r="D313" s="2" t="s">
        <v>73</v>
      </c>
      <c r="E313" s="2" t="s">
        <v>5887</v>
      </c>
      <c r="F313" s="2">
        <v>7955478</v>
      </c>
      <c r="G313" s="2" t="s">
        <v>6381</v>
      </c>
      <c r="H313" s="2" t="s">
        <v>6400</v>
      </c>
      <c r="I313" s="2" t="s">
        <v>6401</v>
      </c>
      <c r="J313" s="2"/>
      <c r="K313" s="2" t="s">
        <v>4373</v>
      </c>
      <c r="L313" s="2" t="s">
        <v>6402</v>
      </c>
      <c r="M313" s="2" t="s">
        <v>4797</v>
      </c>
      <c r="N313" s="4" t="s">
        <v>6403</v>
      </c>
      <c r="O313" s="4" t="s">
        <v>6404</v>
      </c>
    </row>
    <row r="314" spans="1:15" ht="15" customHeight="1" x14ac:dyDescent="0.35">
      <c r="A314" s="2" t="s">
        <v>71</v>
      </c>
      <c r="B314" s="2" t="s">
        <v>72</v>
      </c>
      <c r="C314" s="3">
        <v>4</v>
      </c>
      <c r="D314" s="2" t="s">
        <v>73</v>
      </c>
      <c r="E314" s="2" t="s">
        <v>5887</v>
      </c>
      <c r="F314" s="2">
        <v>8043417</v>
      </c>
      <c r="G314" s="2" t="s">
        <v>6405</v>
      </c>
      <c r="H314" s="2" t="s">
        <v>6406</v>
      </c>
      <c r="I314" s="2" t="s">
        <v>6401</v>
      </c>
      <c r="J314" s="2"/>
      <c r="K314" s="2" t="s">
        <v>4366</v>
      </c>
      <c r="L314" s="2" t="s">
        <v>6407</v>
      </c>
      <c r="M314" s="2" t="s">
        <v>4624</v>
      </c>
      <c r="N314" s="4" t="s">
        <v>6408</v>
      </c>
      <c r="O314" s="4" t="s">
        <v>6409</v>
      </c>
    </row>
    <row r="315" spans="1:15" ht="15" customHeight="1" x14ac:dyDescent="0.35">
      <c r="A315" s="2" t="s">
        <v>71</v>
      </c>
      <c r="B315" s="2" t="s">
        <v>72</v>
      </c>
      <c r="C315" s="3">
        <v>4</v>
      </c>
      <c r="D315" s="2" t="s">
        <v>73</v>
      </c>
      <c r="E315" s="2" t="s">
        <v>5887</v>
      </c>
      <c r="F315" s="2">
        <v>9263961</v>
      </c>
      <c r="G315" s="2" t="s">
        <v>6238</v>
      </c>
      <c r="H315" s="2" t="s">
        <v>6335</v>
      </c>
      <c r="I315" s="20" t="s">
        <v>6311</v>
      </c>
      <c r="J315" s="2"/>
      <c r="K315" s="2" t="s">
        <v>6336</v>
      </c>
      <c r="L315" s="2" t="s">
        <v>6337</v>
      </c>
      <c r="M315" s="2" t="s">
        <v>4416</v>
      </c>
      <c r="N315" s="4" t="s">
        <v>6338</v>
      </c>
      <c r="O315" s="4" t="s">
        <v>6339</v>
      </c>
    </row>
    <row r="316" spans="1:15" ht="15" customHeight="1" x14ac:dyDescent="0.35">
      <c r="A316" s="2" t="s">
        <v>71</v>
      </c>
      <c r="B316" s="2" t="s">
        <v>72</v>
      </c>
      <c r="C316" s="3">
        <v>4</v>
      </c>
      <c r="D316" s="2" t="s">
        <v>73</v>
      </c>
      <c r="E316" s="2" t="s">
        <v>5887</v>
      </c>
      <c r="F316" s="2">
        <v>32282055</v>
      </c>
      <c r="G316" s="2" t="s">
        <v>5916</v>
      </c>
      <c r="H316" s="2" t="s">
        <v>5917</v>
      </c>
      <c r="I316" s="2" t="s">
        <v>2607</v>
      </c>
      <c r="J316" s="2" t="s">
        <v>5285</v>
      </c>
      <c r="K316" s="2" t="s">
        <v>4366</v>
      </c>
      <c r="L316" s="2" t="s">
        <v>5918</v>
      </c>
      <c r="M316" s="2" t="s">
        <v>4493</v>
      </c>
      <c r="N316" s="4" t="s">
        <v>5919</v>
      </c>
      <c r="O316" s="4" t="s">
        <v>5920</v>
      </c>
    </row>
    <row r="317" spans="1:15" ht="15" customHeight="1" x14ac:dyDescent="0.35">
      <c r="A317" s="2" t="s">
        <v>71</v>
      </c>
      <c r="B317" s="2" t="s">
        <v>72</v>
      </c>
      <c r="C317" s="3">
        <v>4</v>
      </c>
      <c r="D317" s="2" t="s">
        <v>73</v>
      </c>
      <c r="E317" s="2" t="s">
        <v>5887</v>
      </c>
      <c r="F317" s="2">
        <v>10215783</v>
      </c>
      <c r="G317" s="2" t="s">
        <v>6216</v>
      </c>
      <c r="H317" s="2" t="s">
        <v>6217</v>
      </c>
      <c r="I317" s="2" t="s">
        <v>625</v>
      </c>
      <c r="J317" s="2"/>
      <c r="K317" s="2" t="s">
        <v>4366</v>
      </c>
      <c r="L317" s="2" t="s">
        <v>6218</v>
      </c>
      <c r="M317" s="2" t="s">
        <v>4797</v>
      </c>
      <c r="N317" s="4" t="s">
        <v>6219</v>
      </c>
      <c r="O317" s="4" t="s">
        <v>6220</v>
      </c>
    </row>
    <row r="318" spans="1:15" ht="15" customHeight="1" x14ac:dyDescent="0.35">
      <c r="A318" s="2" t="s">
        <v>71</v>
      </c>
      <c r="B318" s="2" t="s">
        <v>72</v>
      </c>
      <c r="C318" s="3">
        <v>4</v>
      </c>
      <c r="D318" s="2" t="s">
        <v>73</v>
      </c>
      <c r="E318" s="2" t="s">
        <v>5887</v>
      </c>
      <c r="F318" s="2">
        <v>9330053</v>
      </c>
      <c r="G318" s="2" t="s">
        <v>6315</v>
      </c>
      <c r="H318" s="2" t="s">
        <v>6316</v>
      </c>
      <c r="I318" s="2" t="s">
        <v>6326</v>
      </c>
      <c r="J318" s="2"/>
      <c r="K318" s="2" t="s">
        <v>4373</v>
      </c>
      <c r="L318" s="2" t="s">
        <v>6327</v>
      </c>
      <c r="M318" s="2" t="s">
        <v>4604</v>
      </c>
      <c r="N318" s="4" t="s">
        <v>6328</v>
      </c>
      <c r="O318" s="4" t="s">
        <v>6329</v>
      </c>
    </row>
    <row r="319" spans="1:15" ht="15" customHeight="1" x14ac:dyDescent="0.35">
      <c r="A319" s="2" t="s">
        <v>71</v>
      </c>
      <c r="B319" s="2" t="s">
        <v>72</v>
      </c>
      <c r="C319" s="3">
        <v>4</v>
      </c>
      <c r="D319" s="2" t="s">
        <v>73</v>
      </c>
      <c r="E319" s="2" t="s">
        <v>5887</v>
      </c>
      <c r="F319" s="2">
        <v>9034664</v>
      </c>
      <c r="G319" s="2" t="s">
        <v>6330</v>
      </c>
      <c r="H319" s="2" t="s">
        <v>6331</v>
      </c>
      <c r="I319" s="20" t="s">
        <v>7884</v>
      </c>
      <c r="J319" s="2"/>
      <c r="K319" s="2" t="s">
        <v>4436</v>
      </c>
      <c r="L319" s="2" t="s">
        <v>6332</v>
      </c>
      <c r="M319" s="2" t="s">
        <v>4416</v>
      </c>
      <c r="N319" s="4" t="s">
        <v>6333</v>
      </c>
      <c r="O319" s="4" t="s">
        <v>6334</v>
      </c>
    </row>
    <row r="320" spans="1:15" ht="15" customHeight="1" x14ac:dyDescent="0.35">
      <c r="A320" s="2" t="s">
        <v>71</v>
      </c>
      <c r="B320" s="2" t="s">
        <v>72</v>
      </c>
      <c r="C320" s="3">
        <v>4</v>
      </c>
      <c r="D320" s="2" t="s">
        <v>73</v>
      </c>
      <c r="E320" s="2" t="s">
        <v>5887</v>
      </c>
      <c r="F320" s="2">
        <v>34431533</v>
      </c>
      <c r="G320" s="2" t="s">
        <v>5911</v>
      </c>
      <c r="H320" s="2" t="s">
        <v>5912</v>
      </c>
      <c r="I320" s="2" t="s">
        <v>2508</v>
      </c>
      <c r="J320" s="2" t="s">
        <v>3211</v>
      </c>
      <c r="K320" s="2" t="s">
        <v>4373</v>
      </c>
      <c r="L320" s="2" t="s">
        <v>5913</v>
      </c>
      <c r="M320" s="2" t="s">
        <v>4624</v>
      </c>
      <c r="N320" s="4" t="s">
        <v>5914</v>
      </c>
      <c r="O320" s="4" t="s">
        <v>5915</v>
      </c>
    </row>
    <row r="321" spans="1:15" ht="15" customHeight="1" x14ac:dyDescent="0.35">
      <c r="A321" s="2" t="s">
        <v>71</v>
      </c>
      <c r="B321" s="2" t="s">
        <v>72</v>
      </c>
      <c r="C321" s="3">
        <v>4</v>
      </c>
      <c r="D321" s="2" t="s">
        <v>73</v>
      </c>
      <c r="E321" s="2" t="s">
        <v>5881</v>
      </c>
      <c r="F321" s="2">
        <v>12582388</v>
      </c>
      <c r="G321" s="2" t="s">
        <v>6083</v>
      </c>
      <c r="H321" s="2" t="s">
        <v>6084</v>
      </c>
      <c r="I321" s="2" t="s">
        <v>6085</v>
      </c>
      <c r="J321" s="2"/>
      <c r="K321" s="2" t="s">
        <v>2864</v>
      </c>
      <c r="L321" s="2" t="s">
        <v>6086</v>
      </c>
      <c r="M321" s="2" t="s">
        <v>5699</v>
      </c>
      <c r="N321" s="4" t="s">
        <v>6087</v>
      </c>
      <c r="O321" s="4" t="s">
        <v>6088</v>
      </c>
    </row>
    <row r="322" spans="1:15" ht="15" customHeight="1" x14ac:dyDescent="0.35">
      <c r="A322" s="2" t="s">
        <v>71</v>
      </c>
      <c r="B322" s="2" t="s">
        <v>72</v>
      </c>
      <c r="C322" s="3">
        <v>4</v>
      </c>
      <c r="D322" s="2" t="s">
        <v>73</v>
      </c>
      <c r="E322" s="2" t="s">
        <v>5887</v>
      </c>
      <c r="F322" s="2">
        <v>11903260</v>
      </c>
      <c r="G322" s="2" t="s">
        <v>6105</v>
      </c>
      <c r="H322" s="2" t="s">
        <v>6106</v>
      </c>
      <c r="I322" s="2" t="s">
        <v>6107</v>
      </c>
      <c r="J322" s="2"/>
      <c r="K322" s="2" t="s">
        <v>4366</v>
      </c>
      <c r="L322" s="2" t="s">
        <v>6108</v>
      </c>
      <c r="M322" s="2" t="s">
        <v>4624</v>
      </c>
      <c r="N322" s="4" t="s">
        <v>6109</v>
      </c>
      <c r="O322" s="4" t="s">
        <v>6110</v>
      </c>
    </row>
    <row r="323" spans="1:15" ht="15" customHeight="1" x14ac:dyDescent="0.35">
      <c r="A323" s="2" t="s">
        <v>71</v>
      </c>
      <c r="B323" s="2" t="s">
        <v>72</v>
      </c>
      <c r="C323" s="3">
        <v>4</v>
      </c>
      <c r="D323" s="2" t="s">
        <v>73</v>
      </c>
      <c r="E323" s="2" t="s">
        <v>5887</v>
      </c>
      <c r="F323" s="2">
        <v>10730762</v>
      </c>
      <c r="G323" s="2" t="s">
        <v>6153</v>
      </c>
      <c r="H323" s="2" t="s">
        <v>6154</v>
      </c>
      <c r="I323" s="2" t="s">
        <v>2196</v>
      </c>
      <c r="J323" s="2"/>
      <c r="K323" s="2" t="s">
        <v>4366</v>
      </c>
      <c r="L323" s="2" t="s">
        <v>6155</v>
      </c>
      <c r="M323" s="2" t="s">
        <v>4367</v>
      </c>
      <c r="N323" s="4" t="s">
        <v>6156</v>
      </c>
      <c r="O323" s="4" t="s">
        <v>6157</v>
      </c>
    </row>
    <row r="324" spans="1:15" ht="15" customHeight="1" x14ac:dyDescent="0.35">
      <c r="A324" s="2" t="s">
        <v>71</v>
      </c>
      <c r="B324" s="2" t="s">
        <v>72</v>
      </c>
      <c r="C324" s="3">
        <v>4</v>
      </c>
      <c r="D324" s="2" t="s">
        <v>73</v>
      </c>
      <c r="E324" s="2" t="s">
        <v>5887</v>
      </c>
      <c r="F324" s="2">
        <v>10730761</v>
      </c>
      <c r="G324" s="2" t="s">
        <v>6158</v>
      </c>
      <c r="H324" s="2" t="s">
        <v>6159</v>
      </c>
      <c r="I324" s="2" t="s">
        <v>2196</v>
      </c>
      <c r="J324" s="2"/>
      <c r="K324" s="2" t="s">
        <v>4366</v>
      </c>
      <c r="L324" s="2" t="s">
        <v>6160</v>
      </c>
      <c r="M324" s="2" t="s">
        <v>4367</v>
      </c>
      <c r="N324" s="4" t="s">
        <v>6161</v>
      </c>
      <c r="O324" s="4" t="s">
        <v>6162</v>
      </c>
    </row>
    <row r="325" spans="1:15" ht="15" customHeight="1" x14ac:dyDescent="0.35">
      <c r="A325" s="2" t="s">
        <v>71</v>
      </c>
      <c r="B325" s="2" t="s">
        <v>72</v>
      </c>
      <c r="C325" s="3">
        <v>4</v>
      </c>
      <c r="D325" s="2" t="s">
        <v>73</v>
      </c>
      <c r="E325" s="2" t="s">
        <v>5887</v>
      </c>
      <c r="F325" s="2">
        <v>10048653</v>
      </c>
      <c r="G325" s="2" t="s">
        <v>6210</v>
      </c>
      <c r="H325" s="2" t="s">
        <v>6211</v>
      </c>
      <c r="I325" s="2" t="s">
        <v>6212</v>
      </c>
      <c r="J325" s="2"/>
      <c r="K325" s="2" t="s">
        <v>5835</v>
      </c>
      <c r="L325" s="2" t="s">
        <v>6213</v>
      </c>
      <c r="M325" s="2" t="s">
        <v>4367</v>
      </c>
      <c r="N325" s="4" t="s">
        <v>6214</v>
      </c>
      <c r="O325" s="4" t="s">
        <v>6215</v>
      </c>
    </row>
    <row r="326" spans="1:15" ht="15" customHeight="1" x14ac:dyDescent="0.35">
      <c r="A326" s="2" t="s">
        <v>71</v>
      </c>
      <c r="B326" s="2" t="s">
        <v>72</v>
      </c>
      <c r="C326" s="3">
        <v>4</v>
      </c>
      <c r="D326" s="2" t="s">
        <v>73</v>
      </c>
      <c r="E326" s="2" t="s">
        <v>5887</v>
      </c>
      <c r="F326" s="2">
        <v>9602881</v>
      </c>
      <c r="G326" s="2" t="s">
        <v>6277</v>
      </c>
      <c r="H326" s="2" t="s">
        <v>6278</v>
      </c>
      <c r="I326" s="2" t="s">
        <v>6279</v>
      </c>
      <c r="J326" s="2"/>
      <c r="K326" s="2" t="s">
        <v>4366</v>
      </c>
      <c r="L326" s="2" t="s">
        <v>6280</v>
      </c>
      <c r="M326" s="2" t="s">
        <v>4604</v>
      </c>
      <c r="N326" s="4" t="s">
        <v>6281</v>
      </c>
      <c r="O326" s="4" t="s">
        <v>6282</v>
      </c>
    </row>
    <row r="327" spans="1:15" ht="15" customHeight="1" x14ac:dyDescent="0.35">
      <c r="A327" s="2" t="s">
        <v>71</v>
      </c>
      <c r="B327" s="2" t="s">
        <v>72</v>
      </c>
      <c r="C327" s="3">
        <v>4</v>
      </c>
      <c r="D327" s="2" t="s">
        <v>73</v>
      </c>
      <c r="E327" s="2" t="s">
        <v>5881</v>
      </c>
      <c r="F327" s="2">
        <v>32542690</v>
      </c>
      <c r="G327" s="2" t="s">
        <v>5921</v>
      </c>
      <c r="H327" s="2" t="s">
        <v>5922</v>
      </c>
      <c r="I327" s="2" t="s">
        <v>988</v>
      </c>
      <c r="J327" s="2" t="s">
        <v>5923</v>
      </c>
      <c r="K327" s="2" t="s">
        <v>5835</v>
      </c>
      <c r="L327" s="2" t="s">
        <v>5924</v>
      </c>
      <c r="M327" s="2" t="s">
        <v>4797</v>
      </c>
      <c r="N327" s="4" t="s">
        <v>5925</v>
      </c>
      <c r="O327" s="4" t="s">
        <v>5926</v>
      </c>
    </row>
    <row r="328" spans="1:15" ht="15" customHeight="1" x14ac:dyDescent="0.35">
      <c r="A328" s="2" t="s">
        <v>71</v>
      </c>
      <c r="B328" s="2" t="s">
        <v>72</v>
      </c>
      <c r="C328" s="3">
        <v>4</v>
      </c>
      <c r="D328" s="2" t="s">
        <v>73</v>
      </c>
      <c r="E328" s="2" t="s">
        <v>5881</v>
      </c>
      <c r="F328" s="2">
        <v>30156311</v>
      </c>
      <c r="G328" s="2" t="s">
        <v>5957</v>
      </c>
      <c r="H328" s="2" t="s">
        <v>5958</v>
      </c>
      <c r="I328" s="2" t="s">
        <v>1685</v>
      </c>
      <c r="J328" s="2" t="s">
        <v>5959</v>
      </c>
      <c r="K328" s="2" t="s">
        <v>5835</v>
      </c>
      <c r="L328" s="2" t="s">
        <v>5960</v>
      </c>
      <c r="M328" s="2" t="s">
        <v>4797</v>
      </c>
      <c r="N328" s="4" t="s">
        <v>5961</v>
      </c>
      <c r="O328" s="4" t="s">
        <v>5962</v>
      </c>
    </row>
    <row r="329" spans="1:15" ht="15" customHeight="1" x14ac:dyDescent="0.35">
      <c r="A329" s="2" t="s">
        <v>71</v>
      </c>
      <c r="B329" s="2" t="s">
        <v>72</v>
      </c>
      <c r="C329" s="3">
        <v>4</v>
      </c>
      <c r="D329" s="2" t="s">
        <v>73</v>
      </c>
      <c r="E329" s="2" t="s">
        <v>5887</v>
      </c>
      <c r="F329" s="2">
        <v>11122074</v>
      </c>
      <c r="G329" s="2" t="s">
        <v>6130</v>
      </c>
      <c r="H329" s="2" t="s">
        <v>6131</v>
      </c>
      <c r="I329" s="2" t="s">
        <v>6132</v>
      </c>
      <c r="J329" s="2"/>
      <c r="K329" s="2" t="s">
        <v>4366</v>
      </c>
      <c r="L329" s="2" t="s">
        <v>6133</v>
      </c>
      <c r="M329" s="2" t="s">
        <v>4404</v>
      </c>
      <c r="N329" s="4" t="s">
        <v>6134</v>
      </c>
      <c r="O329" s="4" t="s">
        <v>6135</v>
      </c>
    </row>
    <row r="330" spans="1:15" ht="15" customHeight="1" x14ac:dyDescent="0.35">
      <c r="A330" s="2" t="s">
        <v>71</v>
      </c>
      <c r="B330" s="2" t="s">
        <v>72</v>
      </c>
      <c r="C330" s="3">
        <v>4</v>
      </c>
      <c r="D330" s="2" t="s">
        <v>73</v>
      </c>
      <c r="E330" s="2" t="s">
        <v>5887</v>
      </c>
      <c r="F330" s="2">
        <v>9990396</v>
      </c>
      <c r="G330" s="2" t="s">
        <v>6221</v>
      </c>
      <c r="H330" s="2" t="s">
        <v>6222</v>
      </c>
      <c r="I330" s="2" t="s">
        <v>643</v>
      </c>
      <c r="J330" s="2"/>
      <c r="K330" s="2" t="s">
        <v>4366</v>
      </c>
      <c r="L330" s="2" t="s">
        <v>6223</v>
      </c>
      <c r="M330" s="2" t="s">
        <v>4624</v>
      </c>
      <c r="N330" s="4" t="s">
        <v>6224</v>
      </c>
      <c r="O330" s="4" t="s">
        <v>6225</v>
      </c>
    </row>
    <row r="331" spans="1:15" ht="15" customHeight="1" x14ac:dyDescent="0.35">
      <c r="A331" s="2" t="s">
        <v>71</v>
      </c>
      <c r="B331" s="2" t="s">
        <v>72</v>
      </c>
      <c r="C331" s="3">
        <v>4</v>
      </c>
      <c r="D331" s="2" t="s">
        <v>73</v>
      </c>
      <c r="E331" s="2" t="s">
        <v>5887</v>
      </c>
      <c r="F331" s="2">
        <v>9118646</v>
      </c>
      <c r="G331" s="2" t="s">
        <v>6340</v>
      </c>
      <c r="H331" s="2" t="s">
        <v>6341</v>
      </c>
      <c r="I331" s="2" t="s">
        <v>6342</v>
      </c>
      <c r="J331" s="2"/>
      <c r="K331" s="2" t="s">
        <v>5835</v>
      </c>
      <c r="L331" s="2" t="s">
        <v>6343</v>
      </c>
      <c r="M331" s="2" t="s">
        <v>4797</v>
      </c>
      <c r="N331" s="4" t="s">
        <v>6344</v>
      </c>
      <c r="O331" s="4" t="s">
        <v>6345</v>
      </c>
    </row>
    <row r="332" spans="1:15" ht="15" customHeight="1" x14ac:dyDescent="0.35">
      <c r="A332" s="2" t="s">
        <v>71</v>
      </c>
      <c r="B332" s="2" t="s">
        <v>72</v>
      </c>
      <c r="C332" s="3">
        <v>4</v>
      </c>
      <c r="D332" s="2" t="s">
        <v>73</v>
      </c>
      <c r="E332" s="2" t="s">
        <v>5887</v>
      </c>
      <c r="F332" s="2">
        <v>7857857</v>
      </c>
      <c r="G332" s="2" t="s">
        <v>6395</v>
      </c>
      <c r="H332" s="2" t="s">
        <v>6396</v>
      </c>
      <c r="I332" s="2" t="s">
        <v>1196</v>
      </c>
      <c r="J332" s="2"/>
      <c r="K332" s="2" t="s">
        <v>4366</v>
      </c>
      <c r="L332" s="2" t="s">
        <v>6397</v>
      </c>
      <c r="M332" s="2" t="s">
        <v>4624</v>
      </c>
      <c r="N332" s="4" t="s">
        <v>6398</v>
      </c>
      <c r="O332" s="4" t="s">
        <v>6399</v>
      </c>
    </row>
    <row r="333" spans="1:15" ht="15" customHeight="1" x14ac:dyDescent="0.35">
      <c r="A333" s="2" t="s">
        <v>71</v>
      </c>
      <c r="B333" s="2" t="s">
        <v>72</v>
      </c>
      <c r="C333" s="3">
        <v>4</v>
      </c>
      <c r="D333" s="2" t="s">
        <v>73</v>
      </c>
      <c r="E333" s="2" t="s">
        <v>5881</v>
      </c>
      <c r="F333" s="2">
        <v>24702129</v>
      </c>
      <c r="G333" s="2" t="s">
        <v>5987</v>
      </c>
      <c r="H333" s="2" t="s">
        <v>5988</v>
      </c>
      <c r="I333" s="2" t="s">
        <v>5989</v>
      </c>
      <c r="J333" s="2" t="s">
        <v>5990</v>
      </c>
      <c r="K333" s="2" t="s">
        <v>4366</v>
      </c>
      <c r="L333" s="2" t="s">
        <v>5991</v>
      </c>
      <c r="M333" s="2" t="s">
        <v>5992</v>
      </c>
      <c r="N333" s="4" t="s">
        <v>5993</v>
      </c>
      <c r="O333" s="4" t="s">
        <v>5994</v>
      </c>
    </row>
    <row r="334" spans="1:15" ht="15" customHeight="1" x14ac:dyDescent="0.35">
      <c r="A334" s="2" t="s">
        <v>71</v>
      </c>
      <c r="B334" s="2" t="s">
        <v>72</v>
      </c>
      <c r="C334" s="3">
        <v>4</v>
      </c>
      <c r="D334" s="2" t="s">
        <v>73</v>
      </c>
      <c r="E334" s="2" t="s">
        <v>5881</v>
      </c>
      <c r="F334" s="2">
        <v>22299719</v>
      </c>
      <c r="G334" s="2" t="s">
        <v>6000</v>
      </c>
      <c r="H334" s="2" t="s">
        <v>6001</v>
      </c>
      <c r="I334" s="2" t="s">
        <v>4892</v>
      </c>
      <c r="J334" s="2" t="s">
        <v>6002</v>
      </c>
      <c r="K334" s="2" t="s">
        <v>4373</v>
      </c>
      <c r="L334" s="2" t="s">
        <v>6003</v>
      </c>
      <c r="M334" s="2" t="s">
        <v>4797</v>
      </c>
      <c r="N334" s="4" t="s">
        <v>6004</v>
      </c>
      <c r="O334" s="4" t="s">
        <v>6005</v>
      </c>
    </row>
    <row r="335" spans="1:15" ht="15" customHeight="1" x14ac:dyDescent="0.35">
      <c r="A335" s="2" t="s">
        <v>71</v>
      </c>
      <c r="B335" s="2" t="s">
        <v>72</v>
      </c>
      <c r="C335" s="3">
        <v>4</v>
      </c>
      <c r="D335" s="2" t="s">
        <v>73</v>
      </c>
      <c r="E335" s="2" t="s">
        <v>5881</v>
      </c>
      <c r="F335" s="2">
        <v>20236287</v>
      </c>
      <c r="G335" s="2" t="s">
        <v>6021</v>
      </c>
      <c r="H335" s="2" t="s">
        <v>6022</v>
      </c>
      <c r="I335" s="2" t="s">
        <v>1802</v>
      </c>
      <c r="J335" s="2" t="s">
        <v>6023</v>
      </c>
      <c r="K335" s="2" t="s">
        <v>4373</v>
      </c>
      <c r="L335" s="2" t="s">
        <v>6024</v>
      </c>
      <c r="M335" s="2" t="s">
        <v>4797</v>
      </c>
      <c r="N335" s="4" t="s">
        <v>6025</v>
      </c>
      <c r="O335" s="4" t="s">
        <v>6026</v>
      </c>
    </row>
    <row r="336" spans="1:15" ht="15" customHeight="1" x14ac:dyDescent="0.35">
      <c r="A336" s="2" t="s">
        <v>71</v>
      </c>
      <c r="B336" s="2" t="s">
        <v>72</v>
      </c>
      <c r="C336" s="3">
        <v>4</v>
      </c>
      <c r="D336" s="2" t="s">
        <v>73</v>
      </c>
      <c r="E336" s="2" t="s">
        <v>5887</v>
      </c>
      <c r="F336" s="2">
        <v>14641365</v>
      </c>
      <c r="G336" s="2" t="s">
        <v>6073</v>
      </c>
      <c r="H336" s="2" t="s">
        <v>6074</v>
      </c>
      <c r="I336" s="2" t="s">
        <v>739</v>
      </c>
      <c r="J336" s="2"/>
      <c r="K336" s="2" t="s">
        <v>5835</v>
      </c>
      <c r="L336" s="2" t="s">
        <v>6075</v>
      </c>
      <c r="M336" s="2" t="s">
        <v>4797</v>
      </c>
      <c r="N336" s="4" t="s">
        <v>6076</v>
      </c>
      <c r="O336" s="4" t="s">
        <v>6077</v>
      </c>
    </row>
    <row r="337" spans="1:15" ht="15" customHeight="1" x14ac:dyDescent="0.35">
      <c r="A337" s="2" t="s">
        <v>71</v>
      </c>
      <c r="B337" s="2" t="s">
        <v>72</v>
      </c>
      <c r="C337" s="3">
        <v>4</v>
      </c>
      <c r="D337" s="2" t="s">
        <v>73</v>
      </c>
      <c r="E337" s="2" t="s">
        <v>5887</v>
      </c>
      <c r="F337" s="2">
        <v>11553130</v>
      </c>
      <c r="G337" s="2" t="s">
        <v>6105</v>
      </c>
      <c r="H337" s="2" t="s">
        <v>6116</v>
      </c>
      <c r="I337" s="2" t="s">
        <v>6117</v>
      </c>
      <c r="J337" s="2"/>
      <c r="K337" s="2" t="s">
        <v>5835</v>
      </c>
      <c r="L337" s="2" t="s">
        <v>6118</v>
      </c>
      <c r="M337" s="2" t="s">
        <v>4797</v>
      </c>
      <c r="N337" s="4" t="s">
        <v>6119</v>
      </c>
      <c r="O337" s="4" t="s">
        <v>6120</v>
      </c>
    </row>
    <row r="338" spans="1:15" ht="15" customHeight="1" x14ac:dyDescent="0.35">
      <c r="A338" s="2" t="s">
        <v>71</v>
      </c>
      <c r="B338" s="2" t="s">
        <v>72</v>
      </c>
      <c r="C338" s="3">
        <v>4</v>
      </c>
      <c r="D338" s="2" t="s">
        <v>73</v>
      </c>
      <c r="E338" s="2" t="s">
        <v>5881</v>
      </c>
      <c r="F338" s="2">
        <v>10445687</v>
      </c>
      <c r="G338" s="2" t="s">
        <v>6168</v>
      </c>
      <c r="H338" s="2" t="s">
        <v>6169</v>
      </c>
      <c r="I338" s="2" t="s">
        <v>6170</v>
      </c>
      <c r="J338" s="2"/>
      <c r="K338" s="2" t="s">
        <v>5835</v>
      </c>
      <c r="L338" s="2" t="s">
        <v>6171</v>
      </c>
      <c r="M338" s="2" t="s">
        <v>4493</v>
      </c>
      <c r="N338" s="4" t="s">
        <v>6172</v>
      </c>
      <c r="O338" s="4" t="s">
        <v>6173</v>
      </c>
    </row>
    <row r="339" spans="1:15" ht="15" customHeight="1" x14ac:dyDescent="0.35">
      <c r="A339" s="2" t="s">
        <v>71</v>
      </c>
      <c r="B339" s="2" t="s">
        <v>72</v>
      </c>
      <c r="C339" s="3">
        <v>4</v>
      </c>
      <c r="D339" s="2" t="s">
        <v>73</v>
      </c>
      <c r="E339" s="2" t="s">
        <v>5887</v>
      </c>
      <c r="F339" s="2">
        <v>9746198</v>
      </c>
      <c r="G339" s="2" t="s">
        <v>6244</v>
      </c>
      <c r="H339" s="2" t="s">
        <v>6245</v>
      </c>
      <c r="I339" s="2" t="s">
        <v>6246</v>
      </c>
      <c r="J339" s="2"/>
      <c r="K339" s="2" t="s">
        <v>5835</v>
      </c>
      <c r="L339" s="2" t="s">
        <v>6247</v>
      </c>
      <c r="M339" s="2" t="s">
        <v>4797</v>
      </c>
      <c r="N339" s="4" t="s">
        <v>6248</v>
      </c>
      <c r="O339" s="4" t="s">
        <v>6249</v>
      </c>
    </row>
    <row r="340" spans="1:15" ht="15" customHeight="1" x14ac:dyDescent="0.35">
      <c r="A340" s="2" t="s">
        <v>71</v>
      </c>
      <c r="B340" s="2" t="s">
        <v>72</v>
      </c>
      <c r="C340" s="3">
        <v>4</v>
      </c>
      <c r="D340" s="2" t="s">
        <v>73</v>
      </c>
      <c r="E340" s="2" t="s">
        <v>5887</v>
      </c>
      <c r="F340" s="2">
        <v>9746187</v>
      </c>
      <c r="G340" s="2" t="s">
        <v>6250</v>
      </c>
      <c r="H340" s="2" t="s">
        <v>6251</v>
      </c>
      <c r="I340" s="2" t="s">
        <v>6246</v>
      </c>
      <c r="J340" s="2"/>
      <c r="K340" s="2" t="s">
        <v>5835</v>
      </c>
      <c r="L340" s="2" t="s">
        <v>6252</v>
      </c>
      <c r="M340" s="2" t="s">
        <v>4367</v>
      </c>
      <c r="N340" s="4" t="s">
        <v>6253</v>
      </c>
      <c r="O340" s="4" t="s">
        <v>6254</v>
      </c>
    </row>
    <row r="341" spans="1:15" ht="15" customHeight="1" x14ac:dyDescent="0.35">
      <c r="A341" s="2" t="s">
        <v>71</v>
      </c>
      <c r="B341" s="2" t="s">
        <v>72</v>
      </c>
      <c r="C341" s="3">
        <v>4</v>
      </c>
      <c r="D341" s="2" t="s">
        <v>73</v>
      </c>
      <c r="E341" s="2" t="s">
        <v>5887</v>
      </c>
      <c r="F341" s="2">
        <v>9292084</v>
      </c>
      <c r="G341" s="2" t="s">
        <v>6309</v>
      </c>
      <c r="H341" s="2" t="s">
        <v>6310</v>
      </c>
      <c r="I341" s="2" t="s">
        <v>6311</v>
      </c>
      <c r="J341" s="2"/>
      <c r="K341" s="2" t="s">
        <v>4366</v>
      </c>
      <c r="L341" s="2" t="s">
        <v>6312</v>
      </c>
      <c r="M341" s="2" t="s">
        <v>4797</v>
      </c>
      <c r="N341" s="4" t="s">
        <v>6313</v>
      </c>
      <c r="O341" s="4" t="s">
        <v>6314</v>
      </c>
    </row>
    <row r="342" spans="1:15" ht="15" customHeight="1" x14ac:dyDescent="0.35">
      <c r="A342" s="2" t="s">
        <v>71</v>
      </c>
      <c r="B342" s="2" t="s">
        <v>72</v>
      </c>
      <c r="C342" s="3">
        <v>4</v>
      </c>
      <c r="D342" s="2" t="s">
        <v>73</v>
      </c>
      <c r="E342" s="2" t="s">
        <v>5887</v>
      </c>
      <c r="F342" s="2">
        <v>36601816</v>
      </c>
      <c r="G342" s="2" t="s">
        <v>5893</v>
      </c>
      <c r="H342" s="2" t="s">
        <v>5894</v>
      </c>
      <c r="I342" s="2" t="s">
        <v>1545</v>
      </c>
      <c r="J342" s="2" t="s">
        <v>3170</v>
      </c>
      <c r="K342" s="2" t="s">
        <v>5835</v>
      </c>
      <c r="L342" s="2" t="s">
        <v>5895</v>
      </c>
      <c r="M342" s="2" t="s">
        <v>4711</v>
      </c>
      <c r="N342" s="4" t="s">
        <v>5896</v>
      </c>
      <c r="O342" s="4" t="s">
        <v>5897</v>
      </c>
    </row>
    <row r="343" spans="1:15" ht="15" customHeight="1" x14ac:dyDescent="0.35">
      <c r="A343" s="2" t="s">
        <v>71</v>
      </c>
      <c r="B343" s="2" t="s">
        <v>72</v>
      </c>
      <c r="C343" s="3">
        <v>4</v>
      </c>
      <c r="D343" s="2" t="s">
        <v>73</v>
      </c>
      <c r="E343" s="2" t="s">
        <v>5881</v>
      </c>
      <c r="F343" s="2">
        <v>31782151</v>
      </c>
      <c r="G343" s="2" t="s">
        <v>5927</v>
      </c>
      <c r="H343" s="2" t="s">
        <v>5928</v>
      </c>
      <c r="I343" s="2" t="s">
        <v>4621</v>
      </c>
      <c r="J343" s="2" t="s">
        <v>5929</v>
      </c>
      <c r="K343" s="2" t="s">
        <v>5835</v>
      </c>
      <c r="L343" s="2" t="s">
        <v>5930</v>
      </c>
      <c r="M343" s="2" t="s">
        <v>4797</v>
      </c>
      <c r="N343" s="4" t="s">
        <v>5931</v>
      </c>
      <c r="O343" s="4" t="s">
        <v>5932</v>
      </c>
    </row>
    <row r="344" spans="1:15" ht="15" customHeight="1" x14ac:dyDescent="0.35">
      <c r="A344" s="2" t="s">
        <v>71</v>
      </c>
      <c r="B344" s="2" t="s">
        <v>72</v>
      </c>
      <c r="C344" s="3">
        <v>4</v>
      </c>
      <c r="D344" s="2" t="s">
        <v>73</v>
      </c>
      <c r="E344" s="2" t="s">
        <v>5887</v>
      </c>
      <c r="F344" s="2">
        <v>16536844</v>
      </c>
      <c r="G344" s="2" t="s">
        <v>6045</v>
      </c>
      <c r="H344" s="2" t="s">
        <v>6046</v>
      </c>
      <c r="I344" s="2" t="s">
        <v>2665</v>
      </c>
      <c r="J344" s="2"/>
      <c r="K344" s="2" t="s">
        <v>4366</v>
      </c>
      <c r="L344" s="2" t="s">
        <v>6047</v>
      </c>
      <c r="M344" s="2" t="s">
        <v>4624</v>
      </c>
      <c r="N344" s="4" t="s">
        <v>6048</v>
      </c>
      <c r="O344" s="4" t="s">
        <v>6049</v>
      </c>
    </row>
    <row r="345" spans="1:15" ht="15" customHeight="1" x14ac:dyDescent="0.35">
      <c r="A345" s="2" t="s">
        <v>71</v>
      </c>
      <c r="B345" s="2" t="s">
        <v>72</v>
      </c>
      <c r="C345" s="3">
        <v>4</v>
      </c>
      <c r="D345" s="2" t="s">
        <v>73</v>
      </c>
      <c r="E345" s="2" t="s">
        <v>5887</v>
      </c>
      <c r="F345" s="2">
        <v>10208525</v>
      </c>
      <c r="G345" s="2" t="s">
        <v>6185</v>
      </c>
      <c r="H345" s="2" t="s">
        <v>6186</v>
      </c>
      <c r="I345" s="2" t="s">
        <v>6187</v>
      </c>
      <c r="J345" s="2"/>
      <c r="K345" s="2" t="s">
        <v>5835</v>
      </c>
      <c r="L345" s="2" t="s">
        <v>6188</v>
      </c>
      <c r="M345" s="2" t="s">
        <v>4367</v>
      </c>
      <c r="N345" s="4" t="s">
        <v>6189</v>
      </c>
      <c r="O345" s="4" t="s">
        <v>6190</v>
      </c>
    </row>
    <row r="346" spans="1:15" ht="15" customHeight="1" x14ac:dyDescent="0.35">
      <c r="A346" s="2" t="s">
        <v>71</v>
      </c>
      <c r="B346" s="2" t="s">
        <v>72</v>
      </c>
      <c r="C346" s="3">
        <v>4</v>
      </c>
      <c r="D346" s="2" t="s">
        <v>73</v>
      </c>
      <c r="E346" s="2" t="s">
        <v>5887</v>
      </c>
      <c r="F346" s="2">
        <v>10208510</v>
      </c>
      <c r="G346" s="2" t="s">
        <v>6191</v>
      </c>
      <c r="H346" s="2" t="s">
        <v>6192</v>
      </c>
      <c r="I346" s="2" t="s">
        <v>6187</v>
      </c>
      <c r="J346" s="2"/>
      <c r="K346" s="2" t="s">
        <v>5835</v>
      </c>
      <c r="L346" s="2" t="s">
        <v>6193</v>
      </c>
      <c r="M346" s="2" t="s">
        <v>4797</v>
      </c>
      <c r="N346" s="4" t="s">
        <v>6194</v>
      </c>
      <c r="O346" s="4" t="s">
        <v>6195</v>
      </c>
    </row>
    <row r="347" spans="1:15" ht="15" customHeight="1" x14ac:dyDescent="0.35">
      <c r="A347" s="2" t="s">
        <v>71</v>
      </c>
      <c r="B347" s="2" t="s">
        <v>72</v>
      </c>
      <c r="C347" s="3">
        <v>4</v>
      </c>
      <c r="D347" s="2" t="s">
        <v>73</v>
      </c>
      <c r="E347" s="2" t="s">
        <v>5887</v>
      </c>
      <c r="F347" s="2">
        <v>10208511</v>
      </c>
      <c r="G347" s="2" t="s">
        <v>6196</v>
      </c>
      <c r="H347" s="2" t="s">
        <v>6197</v>
      </c>
      <c r="I347" s="2" t="s">
        <v>6187</v>
      </c>
      <c r="J347" s="2"/>
      <c r="K347" s="2" t="s">
        <v>5835</v>
      </c>
      <c r="L347" s="2" t="s">
        <v>6198</v>
      </c>
      <c r="M347" s="2" t="s">
        <v>4797</v>
      </c>
      <c r="N347" s="4" t="s">
        <v>6199</v>
      </c>
      <c r="O347" s="4" t="s">
        <v>6195</v>
      </c>
    </row>
    <row r="348" spans="1:15" ht="15" customHeight="1" x14ac:dyDescent="0.35">
      <c r="A348" s="2" t="s">
        <v>71</v>
      </c>
      <c r="B348" s="2" t="s">
        <v>72</v>
      </c>
      <c r="C348" s="3">
        <v>4</v>
      </c>
      <c r="D348" s="2" t="s">
        <v>73</v>
      </c>
      <c r="E348" s="2" t="s">
        <v>5887</v>
      </c>
      <c r="F348" s="2">
        <v>10228755</v>
      </c>
      <c r="G348" s="2" t="s">
        <v>6200</v>
      </c>
      <c r="H348" s="2" t="s">
        <v>6201</v>
      </c>
      <c r="I348" s="2" t="s">
        <v>6187</v>
      </c>
      <c r="J348" s="2"/>
      <c r="K348" s="2" t="s">
        <v>6202</v>
      </c>
      <c r="L348" s="2" t="s">
        <v>6203</v>
      </c>
      <c r="M348" s="2" t="s">
        <v>4797</v>
      </c>
      <c r="N348" s="4" t="s">
        <v>6204</v>
      </c>
      <c r="O348" s="26"/>
    </row>
    <row r="349" spans="1:15" ht="15" customHeight="1" x14ac:dyDescent="0.35">
      <c r="A349" s="2" t="s">
        <v>71</v>
      </c>
      <c r="B349" s="2" t="s">
        <v>72</v>
      </c>
      <c r="C349" s="3">
        <v>4</v>
      </c>
      <c r="D349" s="2" t="s">
        <v>73</v>
      </c>
      <c r="E349" s="2" t="s">
        <v>5887</v>
      </c>
      <c r="F349" s="2">
        <v>9565316</v>
      </c>
      <c r="G349" s="2" t="s">
        <v>6261</v>
      </c>
      <c r="H349" s="2" t="s">
        <v>6262</v>
      </c>
      <c r="I349" s="2" t="s">
        <v>827</v>
      </c>
      <c r="J349" s="2"/>
      <c r="K349" s="2" t="s">
        <v>5835</v>
      </c>
      <c r="L349" s="2" t="s">
        <v>6263</v>
      </c>
      <c r="M349" s="2" t="s">
        <v>4797</v>
      </c>
      <c r="N349" s="4" t="s">
        <v>6264</v>
      </c>
      <c r="O349" s="4" t="s">
        <v>6265</v>
      </c>
    </row>
    <row r="350" spans="1:15" ht="15" customHeight="1" x14ac:dyDescent="0.35">
      <c r="A350" s="2" t="s">
        <v>71</v>
      </c>
      <c r="B350" s="2" t="s">
        <v>72</v>
      </c>
      <c r="C350" s="3">
        <v>4</v>
      </c>
      <c r="D350" s="2" t="s">
        <v>73</v>
      </c>
      <c r="E350" s="2" t="s">
        <v>5887</v>
      </c>
      <c r="F350" s="2">
        <v>9155969</v>
      </c>
      <c r="G350" s="2" t="s">
        <v>6320</v>
      </c>
      <c r="H350" s="2" t="s">
        <v>6321</v>
      </c>
      <c r="I350" s="2" t="s">
        <v>6322</v>
      </c>
      <c r="J350" s="2"/>
      <c r="K350" s="2" t="s">
        <v>4366</v>
      </c>
      <c r="L350" s="2" t="s">
        <v>6323</v>
      </c>
      <c r="M350" s="2" t="s">
        <v>4797</v>
      </c>
      <c r="N350" s="4" t="s">
        <v>6324</v>
      </c>
      <c r="O350" s="4" t="s">
        <v>6325</v>
      </c>
    </row>
    <row r="351" spans="1:15" ht="15" customHeight="1" x14ac:dyDescent="0.35">
      <c r="A351" s="2" t="s">
        <v>71</v>
      </c>
      <c r="B351" s="2" t="s">
        <v>72</v>
      </c>
      <c r="C351" s="3">
        <v>4</v>
      </c>
      <c r="D351" s="2" t="s">
        <v>73</v>
      </c>
      <c r="E351" s="2" t="s">
        <v>5881</v>
      </c>
      <c r="F351" s="2">
        <v>39187930</v>
      </c>
      <c r="G351" s="2" t="s">
        <v>5882</v>
      </c>
      <c r="H351" s="2" t="s">
        <v>5883</v>
      </c>
      <c r="I351" s="2" t="s">
        <v>5884</v>
      </c>
      <c r="J351" s="2" t="s">
        <v>5884</v>
      </c>
      <c r="K351" s="2" t="s">
        <v>5835</v>
      </c>
      <c r="L351" s="2"/>
      <c r="M351" s="2" t="s">
        <v>4367</v>
      </c>
      <c r="N351" s="4" t="s">
        <v>5885</v>
      </c>
      <c r="O351" s="4" t="s">
        <v>5886</v>
      </c>
    </row>
    <row r="352" spans="1:15" ht="15" customHeight="1" x14ac:dyDescent="0.35">
      <c r="A352" s="2" t="s">
        <v>71</v>
      </c>
      <c r="B352" s="2" t="s">
        <v>72</v>
      </c>
      <c r="C352" s="3">
        <v>4</v>
      </c>
      <c r="D352" s="2" t="s">
        <v>73</v>
      </c>
      <c r="E352" s="2" t="s">
        <v>5881</v>
      </c>
      <c r="F352" s="2">
        <v>36763742</v>
      </c>
      <c r="G352" s="2" t="s">
        <v>5898</v>
      </c>
      <c r="H352" s="2" t="s">
        <v>5899</v>
      </c>
      <c r="I352" s="2" t="s">
        <v>4465</v>
      </c>
      <c r="J352" s="2"/>
      <c r="K352" s="2" t="s">
        <v>4373</v>
      </c>
      <c r="L352" s="2" t="s">
        <v>5900</v>
      </c>
      <c r="M352" s="2" t="s">
        <v>4367</v>
      </c>
      <c r="N352" s="4" t="s">
        <v>5901</v>
      </c>
      <c r="O352" s="4" t="s">
        <v>5902</v>
      </c>
    </row>
    <row r="353" spans="1:15" ht="15" customHeight="1" x14ac:dyDescent="0.35">
      <c r="A353" s="2" t="s">
        <v>71</v>
      </c>
      <c r="B353" s="2" t="s">
        <v>72</v>
      </c>
      <c r="C353" s="3">
        <v>4</v>
      </c>
      <c r="D353" s="2" t="s">
        <v>73</v>
      </c>
      <c r="E353" s="2" t="s">
        <v>5881</v>
      </c>
      <c r="F353" s="2">
        <v>16631894</v>
      </c>
      <c r="G353" s="2" t="s">
        <v>6039</v>
      </c>
      <c r="H353" s="2" t="s">
        <v>6040</v>
      </c>
      <c r="I353" s="2" t="s">
        <v>6041</v>
      </c>
      <c r="J353" s="2"/>
      <c r="K353" s="2" t="s">
        <v>5123</v>
      </c>
      <c r="L353" s="2" t="s">
        <v>6042</v>
      </c>
      <c r="M353" s="2" t="s">
        <v>4367</v>
      </c>
      <c r="N353" s="4" t="s">
        <v>6043</v>
      </c>
      <c r="O353" s="4" t="s">
        <v>6044</v>
      </c>
    </row>
    <row r="354" spans="1:15" ht="15" customHeight="1" x14ac:dyDescent="0.35">
      <c r="A354" s="2" t="s">
        <v>71</v>
      </c>
      <c r="B354" s="2" t="s">
        <v>72</v>
      </c>
      <c r="C354" s="3">
        <v>4</v>
      </c>
      <c r="D354" s="2" t="s">
        <v>73</v>
      </c>
      <c r="E354" s="2" t="s">
        <v>5881</v>
      </c>
      <c r="F354" s="2">
        <v>35112892</v>
      </c>
      <c r="G354" s="2" t="s">
        <v>5903</v>
      </c>
      <c r="H354" s="2" t="s">
        <v>5904</v>
      </c>
      <c r="I354" s="2" t="s">
        <v>5905</v>
      </c>
      <c r="J354" s="2" t="s">
        <v>5906</v>
      </c>
      <c r="K354" s="2" t="s">
        <v>5907</v>
      </c>
      <c r="L354" s="2" t="s">
        <v>5908</v>
      </c>
      <c r="M354" s="2" t="s">
        <v>4367</v>
      </c>
      <c r="N354" s="4" t="s">
        <v>5909</v>
      </c>
      <c r="O354" s="4" t="s">
        <v>5910</v>
      </c>
    </row>
    <row r="355" spans="1:15" ht="15" customHeight="1" x14ac:dyDescent="0.35">
      <c r="A355" s="2" t="s">
        <v>86</v>
      </c>
      <c r="B355" s="2" t="s">
        <v>87</v>
      </c>
      <c r="C355" s="3">
        <v>5</v>
      </c>
      <c r="D355" s="2" t="s">
        <v>88</v>
      </c>
      <c r="E355" s="2" t="s">
        <v>6418</v>
      </c>
      <c r="F355" s="2">
        <v>33982284</v>
      </c>
      <c r="G355" s="2" t="s">
        <v>6444</v>
      </c>
      <c r="H355" s="2" t="s">
        <v>3366</v>
      </c>
      <c r="I355" s="2" t="s">
        <v>1961</v>
      </c>
      <c r="J355" s="2" t="s">
        <v>5710</v>
      </c>
      <c r="K355" s="2" t="s">
        <v>4366</v>
      </c>
      <c r="L355" s="2" t="s">
        <v>6445</v>
      </c>
      <c r="M355" s="2" t="s">
        <v>5208</v>
      </c>
      <c r="N355" s="4" t="s">
        <v>6446</v>
      </c>
      <c r="O355" s="4" t="s">
        <v>6447</v>
      </c>
    </row>
    <row r="356" spans="1:15" ht="15" customHeight="1" x14ac:dyDescent="0.35">
      <c r="A356" s="2" t="s">
        <v>86</v>
      </c>
      <c r="B356" s="2" t="s">
        <v>87</v>
      </c>
      <c r="C356" s="3">
        <v>5</v>
      </c>
      <c r="D356" s="2" t="s">
        <v>88</v>
      </c>
      <c r="E356" s="2" t="s">
        <v>6418</v>
      </c>
      <c r="F356" s="2">
        <v>31240710</v>
      </c>
      <c r="G356" s="2" t="s">
        <v>6481</v>
      </c>
      <c r="H356" s="2" t="s">
        <v>6492</v>
      </c>
      <c r="I356" s="2" t="s">
        <v>1273</v>
      </c>
      <c r="J356" s="2" t="s">
        <v>3651</v>
      </c>
      <c r="K356" s="2" t="s">
        <v>4366</v>
      </c>
      <c r="L356" s="2" t="s">
        <v>6493</v>
      </c>
      <c r="M356" s="2" t="s">
        <v>4665</v>
      </c>
      <c r="N356" s="4" t="s">
        <v>6494</v>
      </c>
      <c r="O356" s="4" t="s">
        <v>6495</v>
      </c>
    </row>
    <row r="357" spans="1:15" ht="15" customHeight="1" x14ac:dyDescent="0.35">
      <c r="A357" s="2" t="s">
        <v>86</v>
      </c>
      <c r="B357" s="2" t="s">
        <v>87</v>
      </c>
      <c r="C357" s="3">
        <v>5</v>
      </c>
      <c r="D357" s="2" t="s">
        <v>88</v>
      </c>
      <c r="E357" s="2" t="s">
        <v>6418</v>
      </c>
      <c r="F357" s="2">
        <v>32500571</v>
      </c>
      <c r="G357" s="2" t="s">
        <v>6476</v>
      </c>
      <c r="H357" s="2" t="s">
        <v>6477</v>
      </c>
      <c r="I357" s="2" t="s">
        <v>1270</v>
      </c>
      <c r="J357" s="2"/>
      <c r="K357" s="2" t="s">
        <v>4366</v>
      </c>
      <c r="L357" s="2" t="s">
        <v>6478</v>
      </c>
      <c r="M357" s="2" t="s">
        <v>5208</v>
      </c>
      <c r="N357" s="4" t="s">
        <v>6479</v>
      </c>
      <c r="O357" s="4" t="s">
        <v>6480</v>
      </c>
    </row>
    <row r="358" spans="1:15" ht="15" customHeight="1" x14ac:dyDescent="0.35">
      <c r="A358" s="2" t="s">
        <v>86</v>
      </c>
      <c r="B358" s="2" t="s">
        <v>87</v>
      </c>
      <c r="C358" s="3">
        <v>5</v>
      </c>
      <c r="D358" s="2" t="s">
        <v>88</v>
      </c>
      <c r="E358" s="2" t="s">
        <v>6418</v>
      </c>
      <c r="F358" s="2">
        <v>28952194</v>
      </c>
      <c r="G358" s="2" t="s">
        <v>6502</v>
      </c>
      <c r="H358" s="2" t="s">
        <v>6503</v>
      </c>
      <c r="I358" s="2" t="s">
        <v>1006</v>
      </c>
      <c r="J358" s="2"/>
      <c r="K358" s="2" t="s">
        <v>5821</v>
      </c>
      <c r="L358" s="2" t="s">
        <v>6504</v>
      </c>
      <c r="M358" s="2" t="s">
        <v>6505</v>
      </c>
      <c r="N358" s="4" t="s">
        <v>6506</v>
      </c>
      <c r="O358" s="4" t="s">
        <v>6507</v>
      </c>
    </row>
    <row r="359" spans="1:15" ht="15" customHeight="1" x14ac:dyDescent="0.35">
      <c r="A359" s="2" t="s">
        <v>86</v>
      </c>
      <c r="B359" s="2" t="s">
        <v>87</v>
      </c>
      <c r="C359" s="3">
        <v>5</v>
      </c>
      <c r="D359" s="2" t="s">
        <v>88</v>
      </c>
      <c r="E359" s="2" t="s">
        <v>6410</v>
      </c>
      <c r="F359" s="2">
        <v>33135791</v>
      </c>
      <c r="G359" s="2" t="s">
        <v>6470</v>
      </c>
      <c r="H359" s="2" t="s">
        <v>6471</v>
      </c>
      <c r="I359" s="2" t="s">
        <v>1274</v>
      </c>
      <c r="J359" s="2"/>
      <c r="K359" s="2" t="s">
        <v>4366</v>
      </c>
      <c r="L359" s="2" t="s">
        <v>6472</v>
      </c>
      <c r="M359" s="2" t="s">
        <v>6473</v>
      </c>
      <c r="N359" s="4" t="s">
        <v>6474</v>
      </c>
      <c r="O359" s="4" t="s">
        <v>6475</v>
      </c>
    </row>
    <row r="360" spans="1:15" ht="15" customHeight="1" x14ac:dyDescent="0.35">
      <c r="A360" s="2" t="s">
        <v>86</v>
      </c>
      <c r="B360" s="2" t="s">
        <v>87</v>
      </c>
      <c r="C360" s="3">
        <v>5</v>
      </c>
      <c r="D360" s="2" t="s">
        <v>88</v>
      </c>
      <c r="E360" s="2" t="s">
        <v>6512</v>
      </c>
      <c r="F360" s="2">
        <v>25819441</v>
      </c>
      <c r="G360" s="2" t="s">
        <v>6513</v>
      </c>
      <c r="H360" s="2" t="s">
        <v>6514</v>
      </c>
      <c r="I360" s="2" t="s">
        <v>1747</v>
      </c>
      <c r="J360" s="2" t="s">
        <v>6515</v>
      </c>
      <c r="K360" s="2" t="s">
        <v>4366</v>
      </c>
      <c r="L360" s="2" t="s">
        <v>6516</v>
      </c>
      <c r="M360" s="2" t="s">
        <v>4404</v>
      </c>
      <c r="N360" s="4" t="s">
        <v>6517</v>
      </c>
      <c r="O360" s="4" t="s">
        <v>6518</v>
      </c>
    </row>
    <row r="361" spans="1:15" ht="15" customHeight="1" x14ac:dyDescent="0.35">
      <c r="A361" s="2" t="s">
        <v>86</v>
      </c>
      <c r="B361" s="2" t="s">
        <v>87</v>
      </c>
      <c r="C361" s="3">
        <v>5</v>
      </c>
      <c r="D361" s="2" t="s">
        <v>88</v>
      </c>
      <c r="E361" s="2" t="s">
        <v>6512</v>
      </c>
      <c r="F361" s="2">
        <v>23796214</v>
      </c>
      <c r="G361" s="2" t="s">
        <v>6525</v>
      </c>
      <c r="H361" s="2" t="s">
        <v>6526</v>
      </c>
      <c r="I361" s="2" t="s">
        <v>6527</v>
      </c>
      <c r="J361" s="2"/>
      <c r="K361" s="2" t="s">
        <v>4366</v>
      </c>
      <c r="L361" s="2" t="s">
        <v>6528</v>
      </c>
      <c r="M361" s="2" t="s">
        <v>4416</v>
      </c>
      <c r="N361" s="4" t="s">
        <v>6529</v>
      </c>
      <c r="O361" s="4" t="s">
        <v>6530</v>
      </c>
    </row>
    <row r="362" spans="1:15" ht="15" customHeight="1" x14ac:dyDescent="0.35">
      <c r="A362" s="2" t="s">
        <v>86</v>
      </c>
      <c r="B362" s="2" t="s">
        <v>87</v>
      </c>
      <c r="C362" s="3">
        <v>5</v>
      </c>
      <c r="D362" s="2" t="s">
        <v>88</v>
      </c>
      <c r="E362" s="2" t="s">
        <v>6410</v>
      </c>
      <c r="F362" s="2">
        <v>35262223</v>
      </c>
      <c r="G362" s="2" t="s">
        <v>6432</v>
      </c>
      <c r="H362" s="2" t="s">
        <v>6433</v>
      </c>
      <c r="I362" s="2" t="s">
        <v>950</v>
      </c>
      <c r="J362" s="2" t="s">
        <v>6434</v>
      </c>
      <c r="K362" s="2" t="s">
        <v>4373</v>
      </c>
      <c r="L362" s="2" t="s">
        <v>6435</v>
      </c>
      <c r="M362" s="2" t="s">
        <v>4404</v>
      </c>
      <c r="N362" s="4" t="s">
        <v>6436</v>
      </c>
      <c r="O362" s="4" t="s">
        <v>6437</v>
      </c>
    </row>
    <row r="363" spans="1:15" ht="15" customHeight="1" x14ac:dyDescent="0.35">
      <c r="A363" s="2" t="s">
        <v>86</v>
      </c>
      <c r="B363" s="2" t="s">
        <v>87</v>
      </c>
      <c r="C363" s="3">
        <v>5</v>
      </c>
      <c r="D363" s="2" t="s">
        <v>88</v>
      </c>
      <c r="E363" s="2" t="s">
        <v>6512</v>
      </c>
      <c r="F363" s="2">
        <v>25808947</v>
      </c>
      <c r="G363" s="2" t="s">
        <v>6519</v>
      </c>
      <c r="H363" s="2" t="s">
        <v>6520</v>
      </c>
      <c r="I363" s="2" t="s">
        <v>1870</v>
      </c>
      <c r="J363" s="2" t="s">
        <v>6521</v>
      </c>
      <c r="K363" s="2" t="s">
        <v>4373</v>
      </c>
      <c r="L363" s="2" t="s">
        <v>6522</v>
      </c>
      <c r="M363" s="2" t="s">
        <v>4416</v>
      </c>
      <c r="N363" s="4" t="s">
        <v>6523</v>
      </c>
      <c r="O363" s="4" t="s">
        <v>6524</v>
      </c>
    </row>
    <row r="364" spans="1:15" ht="15" customHeight="1" x14ac:dyDescent="0.35">
      <c r="A364" s="2" t="s">
        <v>86</v>
      </c>
      <c r="B364" s="2" t="s">
        <v>87</v>
      </c>
      <c r="C364" s="3">
        <v>5</v>
      </c>
      <c r="D364" s="2" t="s">
        <v>88</v>
      </c>
      <c r="E364" s="2" t="s">
        <v>6512</v>
      </c>
      <c r="F364" s="2">
        <v>17419746</v>
      </c>
      <c r="G364" s="2" t="s">
        <v>6531</v>
      </c>
      <c r="H364" s="2" t="s">
        <v>6532</v>
      </c>
      <c r="I364" s="2" t="s">
        <v>3819</v>
      </c>
      <c r="J364" s="2" t="s">
        <v>6533</v>
      </c>
      <c r="K364" s="2" t="s">
        <v>6534</v>
      </c>
      <c r="L364" s="2" t="s">
        <v>6535</v>
      </c>
      <c r="M364" s="2" t="s">
        <v>4797</v>
      </c>
      <c r="N364" s="4" t="s">
        <v>6536</v>
      </c>
      <c r="O364" s="4" t="s">
        <v>6537</v>
      </c>
    </row>
    <row r="365" spans="1:15" ht="15" customHeight="1" x14ac:dyDescent="0.35">
      <c r="A365" s="2" t="s">
        <v>86</v>
      </c>
      <c r="B365" s="2" t="s">
        <v>87</v>
      </c>
      <c r="C365" s="3">
        <v>5</v>
      </c>
      <c r="D365" s="2" t="s">
        <v>88</v>
      </c>
      <c r="E365" s="2" t="s">
        <v>6418</v>
      </c>
      <c r="F365" s="2">
        <v>33098712</v>
      </c>
      <c r="G365" s="2" t="s">
        <v>6459</v>
      </c>
      <c r="H365" s="2" t="s">
        <v>6460</v>
      </c>
      <c r="I365" s="2" t="s">
        <v>2607</v>
      </c>
      <c r="J365" s="2" t="s">
        <v>5245</v>
      </c>
      <c r="K365" s="2" t="s">
        <v>4373</v>
      </c>
      <c r="L365" s="2" t="s">
        <v>6461</v>
      </c>
      <c r="M365" s="2" t="s">
        <v>4404</v>
      </c>
      <c r="N365" s="4" t="s">
        <v>6462</v>
      </c>
      <c r="O365" s="4" t="s">
        <v>6463</v>
      </c>
    </row>
    <row r="366" spans="1:15" ht="15" customHeight="1" x14ac:dyDescent="0.35">
      <c r="A366" s="2" t="s">
        <v>86</v>
      </c>
      <c r="B366" s="2" t="s">
        <v>87</v>
      </c>
      <c r="C366" s="3">
        <v>5</v>
      </c>
      <c r="D366" s="2" t="s">
        <v>88</v>
      </c>
      <c r="E366" s="2" t="s">
        <v>6418</v>
      </c>
      <c r="F366" s="2">
        <v>32594573</v>
      </c>
      <c r="G366" s="2" t="s">
        <v>6464</v>
      </c>
      <c r="H366" s="2" t="s">
        <v>6465</v>
      </c>
      <c r="I366" s="2" t="s">
        <v>2607</v>
      </c>
      <c r="J366" s="2" t="s">
        <v>6466</v>
      </c>
      <c r="K366" s="2" t="s">
        <v>4443</v>
      </c>
      <c r="L366" s="2" t="s">
        <v>6467</v>
      </c>
      <c r="M366" s="2" t="s">
        <v>4404</v>
      </c>
      <c r="N366" s="4" t="s">
        <v>6468</v>
      </c>
      <c r="O366" s="4" t="s">
        <v>6469</v>
      </c>
    </row>
    <row r="367" spans="1:15" ht="15" customHeight="1" x14ac:dyDescent="0.35">
      <c r="A367" s="2" t="s">
        <v>86</v>
      </c>
      <c r="B367" s="2" t="s">
        <v>87</v>
      </c>
      <c r="C367" s="3">
        <v>5</v>
      </c>
      <c r="D367" s="2" t="s">
        <v>88</v>
      </c>
      <c r="E367" s="2" t="s">
        <v>6418</v>
      </c>
      <c r="F367" s="2">
        <v>31894875</v>
      </c>
      <c r="G367" s="2" t="s">
        <v>6487</v>
      </c>
      <c r="H367" s="2" t="s">
        <v>6488</v>
      </c>
      <c r="I367" s="2" t="s">
        <v>1972</v>
      </c>
      <c r="J367" s="2"/>
      <c r="K367" s="2" t="s">
        <v>4366</v>
      </c>
      <c r="L367" s="2" t="s">
        <v>6489</v>
      </c>
      <c r="M367" s="2" t="s">
        <v>6473</v>
      </c>
      <c r="N367" s="4" t="s">
        <v>6490</v>
      </c>
      <c r="O367" s="4" t="s">
        <v>6491</v>
      </c>
    </row>
    <row r="368" spans="1:15" ht="15" customHeight="1" x14ac:dyDescent="0.35">
      <c r="A368" s="2" t="s">
        <v>86</v>
      </c>
      <c r="B368" s="2" t="s">
        <v>87</v>
      </c>
      <c r="C368" s="3">
        <v>5</v>
      </c>
      <c r="D368" s="2" t="s">
        <v>88</v>
      </c>
      <c r="E368" s="2" t="s">
        <v>6418</v>
      </c>
      <c r="F368" s="2">
        <v>33315229</v>
      </c>
      <c r="G368" s="2" t="s">
        <v>6453</v>
      </c>
      <c r="H368" s="2" t="s">
        <v>6454</v>
      </c>
      <c r="I368" s="2" t="s">
        <v>946</v>
      </c>
      <c r="J368" s="2" t="s">
        <v>6455</v>
      </c>
      <c r="K368" s="2" t="s">
        <v>4757</v>
      </c>
      <c r="L368" s="2" t="s">
        <v>6456</v>
      </c>
      <c r="M368" s="2" t="s">
        <v>4367</v>
      </c>
      <c r="N368" s="4" t="s">
        <v>6457</v>
      </c>
      <c r="O368" s="4" t="s">
        <v>6458</v>
      </c>
    </row>
    <row r="369" spans="1:15" ht="15" customHeight="1" x14ac:dyDescent="0.35">
      <c r="A369" s="2" t="s">
        <v>86</v>
      </c>
      <c r="B369" s="2" t="s">
        <v>87</v>
      </c>
      <c r="C369" s="3">
        <v>5</v>
      </c>
      <c r="D369" s="2" t="s">
        <v>88</v>
      </c>
      <c r="E369" s="2" t="s">
        <v>6418</v>
      </c>
      <c r="F369" s="2">
        <v>31850528</v>
      </c>
      <c r="G369" s="2" t="s">
        <v>6481</v>
      </c>
      <c r="H369" s="2" t="s">
        <v>6482</v>
      </c>
      <c r="I369" s="2" t="s">
        <v>895</v>
      </c>
      <c r="J369" s="2" t="s">
        <v>6483</v>
      </c>
      <c r="K369" s="2" t="s">
        <v>4366</v>
      </c>
      <c r="L369" s="2" t="s">
        <v>6484</v>
      </c>
      <c r="M369" s="2" t="s">
        <v>4665</v>
      </c>
      <c r="N369" s="4" t="s">
        <v>6485</v>
      </c>
      <c r="O369" s="4" t="s">
        <v>6486</v>
      </c>
    </row>
    <row r="370" spans="1:15" ht="15" customHeight="1" x14ac:dyDescent="0.35">
      <c r="A370" s="2" t="s">
        <v>86</v>
      </c>
      <c r="B370" s="2" t="s">
        <v>87</v>
      </c>
      <c r="C370" s="3">
        <v>5</v>
      </c>
      <c r="D370" s="2" t="s">
        <v>88</v>
      </c>
      <c r="E370" s="2" t="s">
        <v>6418</v>
      </c>
      <c r="F370" s="2">
        <v>35168454</v>
      </c>
      <c r="G370" s="2" t="s">
        <v>6425</v>
      </c>
      <c r="H370" s="2" t="s">
        <v>6426</v>
      </c>
      <c r="I370" s="2" t="s">
        <v>969</v>
      </c>
      <c r="J370" s="2" t="s">
        <v>6427</v>
      </c>
      <c r="K370" s="2" t="s">
        <v>6428</v>
      </c>
      <c r="L370" s="2" t="s">
        <v>6429</v>
      </c>
      <c r="M370" s="2" t="s">
        <v>4404</v>
      </c>
      <c r="N370" s="4" t="s">
        <v>6430</v>
      </c>
      <c r="O370" s="4" t="s">
        <v>6431</v>
      </c>
    </row>
    <row r="371" spans="1:15" ht="15" customHeight="1" x14ac:dyDescent="0.35">
      <c r="A371" s="2" t="s">
        <v>86</v>
      </c>
      <c r="B371" s="2" t="s">
        <v>87</v>
      </c>
      <c r="C371" s="3">
        <v>5</v>
      </c>
      <c r="D371" s="2" t="s">
        <v>88</v>
      </c>
      <c r="E371" s="2" t="s">
        <v>6418</v>
      </c>
      <c r="F371" s="2">
        <v>33730411</v>
      </c>
      <c r="G371" s="2" t="s">
        <v>6448</v>
      </c>
      <c r="H371" s="2" t="s">
        <v>6449</v>
      </c>
      <c r="I371" s="2" t="s">
        <v>2393</v>
      </c>
      <c r="J371" s="2" t="s">
        <v>2346</v>
      </c>
      <c r="K371" s="2" t="s">
        <v>4366</v>
      </c>
      <c r="L371" s="2" t="s">
        <v>6450</v>
      </c>
      <c r="M371" s="2" t="s">
        <v>4404</v>
      </c>
      <c r="N371" s="4" t="s">
        <v>6451</v>
      </c>
      <c r="O371" s="4" t="s">
        <v>6452</v>
      </c>
    </row>
    <row r="372" spans="1:15" ht="15" customHeight="1" x14ac:dyDescent="0.35">
      <c r="A372" s="2" t="s">
        <v>86</v>
      </c>
      <c r="B372" s="2" t="s">
        <v>87</v>
      </c>
      <c r="C372" s="3">
        <v>5</v>
      </c>
      <c r="D372" s="2" t="s">
        <v>88</v>
      </c>
      <c r="E372" s="2" t="s">
        <v>6410</v>
      </c>
      <c r="F372" s="2">
        <v>29910594</v>
      </c>
      <c r="G372" s="2" t="s">
        <v>6496</v>
      </c>
      <c r="H372" s="2" t="s">
        <v>6497</v>
      </c>
      <c r="I372" s="2" t="s">
        <v>2336</v>
      </c>
      <c r="J372" s="2" t="s">
        <v>6498</v>
      </c>
      <c r="K372" s="2" t="s">
        <v>6499</v>
      </c>
      <c r="L372" s="2" t="s">
        <v>6500</v>
      </c>
      <c r="M372" s="2" t="s">
        <v>4367</v>
      </c>
      <c r="N372" s="4" t="s">
        <v>6485</v>
      </c>
      <c r="O372" s="4" t="s">
        <v>6501</v>
      </c>
    </row>
    <row r="373" spans="1:15" ht="15" customHeight="1" x14ac:dyDescent="0.35">
      <c r="A373" s="2" t="s">
        <v>86</v>
      </c>
      <c r="B373" s="2" t="s">
        <v>87</v>
      </c>
      <c r="C373" s="3">
        <v>5</v>
      </c>
      <c r="D373" s="2" t="s">
        <v>88</v>
      </c>
      <c r="E373" s="2" t="s">
        <v>6418</v>
      </c>
      <c r="F373" s="2">
        <v>28418154</v>
      </c>
      <c r="G373" s="2" t="s">
        <v>6481</v>
      </c>
      <c r="H373" s="2" t="s">
        <v>6508</v>
      </c>
      <c r="I373" s="2" t="s">
        <v>968</v>
      </c>
      <c r="J373" s="2"/>
      <c r="K373" s="2" t="s">
        <v>4366</v>
      </c>
      <c r="L373" s="2" t="s">
        <v>6509</v>
      </c>
      <c r="M373" s="2" t="s">
        <v>4665</v>
      </c>
      <c r="N373" s="4" t="s">
        <v>6510</v>
      </c>
      <c r="O373" s="4" t="s">
        <v>6511</v>
      </c>
    </row>
    <row r="374" spans="1:15" ht="15" customHeight="1" x14ac:dyDescent="0.35">
      <c r="A374" s="2" t="s">
        <v>86</v>
      </c>
      <c r="B374" s="2" t="s">
        <v>87</v>
      </c>
      <c r="C374" s="3">
        <v>5</v>
      </c>
      <c r="D374" s="2" t="s">
        <v>88</v>
      </c>
      <c r="E374" s="2" t="s">
        <v>6418</v>
      </c>
      <c r="F374" s="2">
        <v>36695406</v>
      </c>
      <c r="G374" s="2" t="s">
        <v>6419</v>
      </c>
      <c r="H374" s="2" t="s">
        <v>6420</v>
      </c>
      <c r="I374" s="2" t="s">
        <v>6421</v>
      </c>
      <c r="J374" s="2"/>
      <c r="K374" s="2" t="s">
        <v>4366</v>
      </c>
      <c r="L374" s="2" t="s">
        <v>6422</v>
      </c>
      <c r="M374" s="2" t="s">
        <v>4367</v>
      </c>
      <c r="N374" s="4" t="s">
        <v>6423</v>
      </c>
      <c r="O374" s="4" t="s">
        <v>6424</v>
      </c>
    </row>
    <row r="375" spans="1:15" ht="15" customHeight="1" x14ac:dyDescent="0.35">
      <c r="A375" s="2" t="s">
        <v>86</v>
      </c>
      <c r="B375" s="2" t="s">
        <v>87</v>
      </c>
      <c r="C375" s="3">
        <v>5</v>
      </c>
      <c r="D375" s="2" t="s">
        <v>88</v>
      </c>
      <c r="E375" s="2" t="s">
        <v>6410</v>
      </c>
      <c r="F375" s="2">
        <v>37603852</v>
      </c>
      <c r="G375" s="2" t="s">
        <v>6411</v>
      </c>
      <c r="H375" s="2" t="s">
        <v>6412</v>
      </c>
      <c r="I375" s="2" t="s">
        <v>6413</v>
      </c>
      <c r="J375" s="2"/>
      <c r="K375" s="2" t="s">
        <v>4366</v>
      </c>
      <c r="L375" s="2" t="s">
        <v>6414</v>
      </c>
      <c r="M375" s="2" t="s">
        <v>6415</v>
      </c>
      <c r="N375" s="4" t="s">
        <v>6416</v>
      </c>
      <c r="O375" s="4" t="s">
        <v>6417</v>
      </c>
    </row>
    <row r="376" spans="1:15" ht="15" customHeight="1" x14ac:dyDescent="0.35">
      <c r="A376" s="2" t="s">
        <v>86</v>
      </c>
      <c r="B376" s="2" t="s">
        <v>87</v>
      </c>
      <c r="C376" s="3">
        <v>5</v>
      </c>
      <c r="D376" s="2" t="s">
        <v>88</v>
      </c>
      <c r="E376" s="2" t="s">
        <v>6418</v>
      </c>
      <c r="F376" s="2">
        <v>35353175</v>
      </c>
      <c r="G376" s="2" t="s">
        <v>6438</v>
      </c>
      <c r="H376" s="2" t="s">
        <v>6439</v>
      </c>
      <c r="I376" s="2" t="s">
        <v>6440</v>
      </c>
      <c r="J376" s="2"/>
      <c r="K376" s="2" t="s">
        <v>4479</v>
      </c>
      <c r="L376" s="2" t="s">
        <v>6441</v>
      </c>
      <c r="M376" s="2" t="s">
        <v>4367</v>
      </c>
      <c r="N376" s="4" t="s">
        <v>6442</v>
      </c>
      <c r="O376" s="4" t="s">
        <v>6443</v>
      </c>
    </row>
    <row r="377" spans="1:15" ht="15" customHeight="1" x14ac:dyDescent="0.35">
      <c r="A377" s="2" t="s">
        <v>100</v>
      </c>
      <c r="B377" s="2" t="s">
        <v>101</v>
      </c>
      <c r="C377" s="3">
        <v>6</v>
      </c>
      <c r="D377" s="2" t="s">
        <v>102</v>
      </c>
      <c r="E377" s="2" t="s">
        <v>6538</v>
      </c>
      <c r="F377" s="2">
        <v>34446403</v>
      </c>
      <c r="G377" s="2" t="s">
        <v>6721</v>
      </c>
      <c r="H377" s="2" t="s">
        <v>6722</v>
      </c>
      <c r="I377" s="2" t="s">
        <v>1961</v>
      </c>
      <c r="J377" s="2" t="s">
        <v>1572</v>
      </c>
      <c r="K377" s="2" t="s">
        <v>4629</v>
      </c>
      <c r="L377" s="2" t="s">
        <v>6723</v>
      </c>
      <c r="M377" s="2" t="s">
        <v>6415</v>
      </c>
      <c r="N377" s="4" t="s">
        <v>6724</v>
      </c>
      <c r="O377" s="4" t="s">
        <v>6725</v>
      </c>
    </row>
    <row r="378" spans="1:15" ht="15" customHeight="1" x14ac:dyDescent="0.35">
      <c r="A378" s="2" t="s">
        <v>100</v>
      </c>
      <c r="B378" s="2" t="s">
        <v>101</v>
      </c>
      <c r="C378" s="3">
        <v>6</v>
      </c>
      <c r="D378" s="2" t="s">
        <v>102</v>
      </c>
      <c r="E378" s="2" t="s">
        <v>6545</v>
      </c>
      <c r="F378" s="2">
        <v>35663143</v>
      </c>
      <c r="G378" s="2" t="s">
        <v>6715</v>
      </c>
      <c r="H378" s="2" t="s">
        <v>6716</v>
      </c>
      <c r="I378" s="2" t="s">
        <v>1961</v>
      </c>
      <c r="J378" s="2" t="s">
        <v>6717</v>
      </c>
      <c r="K378" s="2" t="s">
        <v>4396</v>
      </c>
      <c r="L378" s="2" t="s">
        <v>6718</v>
      </c>
      <c r="M378" s="2" t="s">
        <v>4367</v>
      </c>
      <c r="N378" s="4" t="s">
        <v>6719</v>
      </c>
      <c r="O378" s="4" t="s">
        <v>6720</v>
      </c>
    </row>
    <row r="379" spans="1:15" ht="15" customHeight="1" x14ac:dyDescent="0.35">
      <c r="A379" s="2" t="s">
        <v>100</v>
      </c>
      <c r="B379" s="2" t="s">
        <v>101</v>
      </c>
      <c r="C379" s="3">
        <v>6</v>
      </c>
      <c r="D379" s="2" t="s">
        <v>102</v>
      </c>
      <c r="E379" s="2" t="s">
        <v>6545</v>
      </c>
      <c r="F379" s="2">
        <v>31794074</v>
      </c>
      <c r="G379" s="2" t="s">
        <v>6779</v>
      </c>
      <c r="H379" s="2" t="s">
        <v>6780</v>
      </c>
      <c r="I379" s="2" t="s">
        <v>815</v>
      </c>
      <c r="J379" s="2" t="s">
        <v>6781</v>
      </c>
      <c r="K379" s="2" t="s">
        <v>4366</v>
      </c>
      <c r="L379" s="2" t="s">
        <v>6782</v>
      </c>
      <c r="M379" s="2" t="s">
        <v>4493</v>
      </c>
      <c r="N379" s="4" t="s">
        <v>6783</v>
      </c>
      <c r="O379" s="4" t="s">
        <v>6784</v>
      </c>
    </row>
    <row r="380" spans="1:15" ht="15" customHeight="1" x14ac:dyDescent="0.35">
      <c r="A380" s="2" t="s">
        <v>100</v>
      </c>
      <c r="B380" s="2" t="s">
        <v>101</v>
      </c>
      <c r="C380" s="3">
        <v>6</v>
      </c>
      <c r="D380" s="2" t="s">
        <v>102</v>
      </c>
      <c r="E380" s="2" t="s">
        <v>6545</v>
      </c>
      <c r="F380" s="2">
        <v>32167583</v>
      </c>
      <c r="G380" s="2" t="s">
        <v>6785</v>
      </c>
      <c r="H380" s="2" t="s">
        <v>6786</v>
      </c>
      <c r="I380" s="2" t="s">
        <v>815</v>
      </c>
      <c r="J380" s="2" t="s">
        <v>6787</v>
      </c>
      <c r="K380" s="2" t="s">
        <v>4366</v>
      </c>
      <c r="L380" s="2" t="s">
        <v>6788</v>
      </c>
      <c r="M380" s="2" t="s">
        <v>5208</v>
      </c>
      <c r="N380" s="4" t="s">
        <v>6789</v>
      </c>
      <c r="O380" s="4" t="s">
        <v>6790</v>
      </c>
    </row>
    <row r="381" spans="1:15" ht="15" customHeight="1" x14ac:dyDescent="0.35">
      <c r="A381" s="2" t="s">
        <v>100</v>
      </c>
      <c r="B381" s="2" t="s">
        <v>101</v>
      </c>
      <c r="C381" s="3">
        <v>6</v>
      </c>
      <c r="D381" s="2" t="s">
        <v>102</v>
      </c>
      <c r="E381" s="2" t="s">
        <v>6538</v>
      </c>
      <c r="F381" s="2">
        <v>30166390</v>
      </c>
      <c r="G381" s="2" t="s">
        <v>6857</v>
      </c>
      <c r="H381" s="2" t="s">
        <v>6858</v>
      </c>
      <c r="I381" s="2" t="s">
        <v>2030</v>
      </c>
      <c r="J381" s="2"/>
      <c r="K381" s="2" t="s">
        <v>4629</v>
      </c>
      <c r="L381" s="2" t="s">
        <v>6859</v>
      </c>
      <c r="M381" s="2" t="s">
        <v>4367</v>
      </c>
      <c r="N381" s="4" t="s">
        <v>6860</v>
      </c>
      <c r="O381" s="4" t="s">
        <v>6861</v>
      </c>
    </row>
    <row r="382" spans="1:15" ht="15" customHeight="1" x14ac:dyDescent="0.35">
      <c r="A382" s="2" t="s">
        <v>100</v>
      </c>
      <c r="B382" s="2" t="s">
        <v>101</v>
      </c>
      <c r="C382" s="3">
        <v>6</v>
      </c>
      <c r="D382" s="2" t="s">
        <v>102</v>
      </c>
      <c r="E382" s="2" t="s">
        <v>6545</v>
      </c>
      <c r="F382" s="2">
        <v>28432696</v>
      </c>
      <c r="G382" s="2" t="s">
        <v>6896</v>
      </c>
      <c r="H382" s="2" t="s">
        <v>6897</v>
      </c>
      <c r="I382" s="2" t="s">
        <v>2129</v>
      </c>
      <c r="J382" s="2" t="s">
        <v>6898</v>
      </c>
      <c r="K382" s="2" t="s">
        <v>4366</v>
      </c>
      <c r="L382" s="2" t="s">
        <v>6899</v>
      </c>
      <c r="M382" s="2" t="s">
        <v>6900</v>
      </c>
      <c r="N382" s="4" t="s">
        <v>6901</v>
      </c>
      <c r="O382" s="4" t="s">
        <v>6902</v>
      </c>
    </row>
    <row r="383" spans="1:15" ht="15" customHeight="1" x14ac:dyDescent="0.35">
      <c r="A383" s="2" t="s">
        <v>100</v>
      </c>
      <c r="B383" s="2" t="s">
        <v>101</v>
      </c>
      <c r="C383" s="3">
        <v>6</v>
      </c>
      <c r="D383" s="2" t="s">
        <v>102</v>
      </c>
      <c r="E383" s="2" t="s">
        <v>6538</v>
      </c>
      <c r="F383" s="2">
        <v>26111502</v>
      </c>
      <c r="G383" s="2" t="s">
        <v>6959</v>
      </c>
      <c r="H383" s="2" t="s">
        <v>6960</v>
      </c>
      <c r="I383" s="2" t="s">
        <v>842</v>
      </c>
      <c r="J383" s="2" t="s">
        <v>6961</v>
      </c>
      <c r="K383" s="2" t="s">
        <v>6962</v>
      </c>
      <c r="L383" s="2" t="s">
        <v>6963</v>
      </c>
      <c r="M383" s="2" t="s">
        <v>6964</v>
      </c>
      <c r="N383" s="4" t="s">
        <v>6965</v>
      </c>
      <c r="O383" s="4" t="s">
        <v>6966</v>
      </c>
    </row>
    <row r="384" spans="1:15" ht="15" customHeight="1" x14ac:dyDescent="0.35">
      <c r="A384" s="2" t="s">
        <v>100</v>
      </c>
      <c r="B384" s="2" t="s">
        <v>101</v>
      </c>
      <c r="C384" s="3">
        <v>6</v>
      </c>
      <c r="D384" s="2" t="s">
        <v>102</v>
      </c>
      <c r="E384" s="2" t="s">
        <v>6538</v>
      </c>
      <c r="F384" s="2">
        <v>34233055</v>
      </c>
      <c r="G384" s="2" t="s">
        <v>6709</v>
      </c>
      <c r="H384" s="2" t="s">
        <v>6710</v>
      </c>
      <c r="I384" s="2" t="s">
        <v>2387</v>
      </c>
      <c r="J384" s="2" t="s">
        <v>6711</v>
      </c>
      <c r="K384" s="2" t="s">
        <v>6635</v>
      </c>
      <c r="L384" s="2" t="s">
        <v>6712</v>
      </c>
      <c r="M384" s="2" t="s">
        <v>4493</v>
      </c>
      <c r="N384" s="4" t="s">
        <v>6713</v>
      </c>
      <c r="O384" s="4" t="s">
        <v>6714</v>
      </c>
    </row>
    <row r="385" spans="1:15" ht="15" customHeight="1" x14ac:dyDescent="0.35">
      <c r="A385" s="2" t="s">
        <v>100</v>
      </c>
      <c r="B385" s="2" t="s">
        <v>101</v>
      </c>
      <c r="C385" s="3">
        <v>6</v>
      </c>
      <c r="D385" s="2" t="s">
        <v>102</v>
      </c>
      <c r="E385" s="2" t="s">
        <v>6538</v>
      </c>
      <c r="F385" s="2">
        <v>32994206</v>
      </c>
      <c r="G385" s="2" t="s">
        <v>6773</v>
      </c>
      <c r="H385" s="2" t="s">
        <v>6774</v>
      </c>
      <c r="I385" s="2" t="s">
        <v>1270</v>
      </c>
      <c r="J385" s="2" t="s">
        <v>6775</v>
      </c>
      <c r="K385" s="2" t="s">
        <v>6595</v>
      </c>
      <c r="L385" s="2" t="s">
        <v>6776</v>
      </c>
      <c r="M385" s="2" t="s">
        <v>4367</v>
      </c>
      <c r="N385" s="4" t="s">
        <v>6777</v>
      </c>
      <c r="O385" s="4" t="s">
        <v>6778</v>
      </c>
    </row>
    <row r="386" spans="1:15" ht="15" customHeight="1" x14ac:dyDescent="0.35">
      <c r="A386" s="2" t="s">
        <v>100</v>
      </c>
      <c r="B386" s="2" t="s">
        <v>101</v>
      </c>
      <c r="C386" s="3">
        <v>6</v>
      </c>
      <c r="D386" s="2" t="s">
        <v>102</v>
      </c>
      <c r="E386" s="2" t="s">
        <v>6545</v>
      </c>
      <c r="F386" s="2">
        <v>32895240</v>
      </c>
      <c r="G386" s="2" t="s">
        <v>6768</v>
      </c>
      <c r="H386" s="2" t="s">
        <v>6769</v>
      </c>
      <c r="I386" s="2" t="s">
        <v>1270</v>
      </c>
      <c r="J386" s="2" t="s">
        <v>2746</v>
      </c>
      <c r="K386" s="2" t="s">
        <v>4629</v>
      </c>
      <c r="L386" s="2" t="s">
        <v>6770</v>
      </c>
      <c r="M386" s="2" t="s">
        <v>4493</v>
      </c>
      <c r="N386" s="4" t="s">
        <v>6771</v>
      </c>
      <c r="O386" s="4" t="s">
        <v>6772</v>
      </c>
    </row>
    <row r="387" spans="1:15" ht="15" customHeight="1" x14ac:dyDescent="0.35">
      <c r="A387" s="2" t="s">
        <v>100</v>
      </c>
      <c r="B387" s="2" t="s">
        <v>101</v>
      </c>
      <c r="C387" s="3">
        <v>6</v>
      </c>
      <c r="D387" s="2" t="s">
        <v>102</v>
      </c>
      <c r="E387" s="2" t="s">
        <v>6545</v>
      </c>
      <c r="F387" s="2">
        <v>30834551</v>
      </c>
      <c r="G387" s="2" t="s">
        <v>6819</v>
      </c>
      <c r="H387" s="2" t="s">
        <v>6820</v>
      </c>
      <c r="I387" s="2" t="s">
        <v>3024</v>
      </c>
      <c r="J387" s="2" t="s">
        <v>6821</v>
      </c>
      <c r="K387" s="2" t="s">
        <v>4373</v>
      </c>
      <c r="L387" s="2" t="s">
        <v>6822</v>
      </c>
      <c r="M387" s="2" t="s">
        <v>4367</v>
      </c>
      <c r="N387" s="4" t="s">
        <v>6823</v>
      </c>
      <c r="O387" s="4" t="s">
        <v>6824</v>
      </c>
    </row>
    <row r="388" spans="1:15" ht="15" customHeight="1" x14ac:dyDescent="0.35">
      <c r="A388" s="2" t="s">
        <v>100</v>
      </c>
      <c r="B388" s="2" t="s">
        <v>101</v>
      </c>
      <c r="C388" s="3">
        <v>6</v>
      </c>
      <c r="D388" s="2" t="s">
        <v>102</v>
      </c>
      <c r="E388" s="2" t="s">
        <v>6545</v>
      </c>
      <c r="F388" s="2">
        <v>27114267</v>
      </c>
      <c r="G388" s="2" t="s">
        <v>4774</v>
      </c>
      <c r="H388" s="2" t="s">
        <v>4775</v>
      </c>
      <c r="I388" s="2" t="s">
        <v>763</v>
      </c>
      <c r="J388" s="2" t="s">
        <v>4776</v>
      </c>
      <c r="K388" s="2" t="s">
        <v>4366</v>
      </c>
      <c r="L388" s="2" t="s">
        <v>4777</v>
      </c>
      <c r="M388" s="2" t="s">
        <v>4404</v>
      </c>
      <c r="N388" s="4" t="s">
        <v>4778</v>
      </c>
      <c r="O388" s="4" t="s">
        <v>4779</v>
      </c>
    </row>
    <row r="389" spans="1:15" ht="15" customHeight="1" x14ac:dyDescent="0.35">
      <c r="A389" s="2" t="s">
        <v>100</v>
      </c>
      <c r="B389" s="2" t="s">
        <v>101</v>
      </c>
      <c r="C389" s="3">
        <v>6</v>
      </c>
      <c r="D389" s="2" t="s">
        <v>102</v>
      </c>
      <c r="E389" s="2" t="s">
        <v>6545</v>
      </c>
      <c r="F389" s="2">
        <v>34489251</v>
      </c>
      <c r="G389" s="2" t="s">
        <v>6703</v>
      </c>
      <c r="H389" s="2" t="s">
        <v>6704</v>
      </c>
      <c r="I389" s="2" t="s">
        <v>1957</v>
      </c>
      <c r="J389" s="2" t="s">
        <v>6705</v>
      </c>
      <c r="K389" s="2" t="s">
        <v>4629</v>
      </c>
      <c r="L389" s="2" t="s">
        <v>6706</v>
      </c>
      <c r="M389" s="2" t="s">
        <v>4493</v>
      </c>
      <c r="N389" s="4" t="s">
        <v>6707</v>
      </c>
      <c r="O389" s="4" t="s">
        <v>6708</v>
      </c>
    </row>
    <row r="390" spans="1:15" ht="15" customHeight="1" x14ac:dyDescent="0.35">
      <c r="A390" s="2" t="s">
        <v>100</v>
      </c>
      <c r="B390" s="2" t="s">
        <v>101</v>
      </c>
      <c r="C390" s="3">
        <v>6</v>
      </c>
      <c r="D390" s="2" t="s">
        <v>102</v>
      </c>
      <c r="E390" s="2" t="s">
        <v>6538</v>
      </c>
      <c r="F390" s="2">
        <v>27232584</v>
      </c>
      <c r="G390" s="2" t="s">
        <v>6933</v>
      </c>
      <c r="H390" s="2" t="s">
        <v>6934</v>
      </c>
      <c r="I390" s="2" t="s">
        <v>1747</v>
      </c>
      <c r="J390" s="2" t="s">
        <v>6935</v>
      </c>
      <c r="K390" s="2" t="s">
        <v>1027</v>
      </c>
      <c r="L390" s="2" t="s">
        <v>6936</v>
      </c>
      <c r="M390" s="2" t="s">
        <v>4493</v>
      </c>
      <c r="N390" s="4" t="s">
        <v>6937</v>
      </c>
      <c r="O390" s="4" t="s">
        <v>6938</v>
      </c>
    </row>
    <row r="391" spans="1:15" ht="15" customHeight="1" x14ac:dyDescent="0.35">
      <c r="A391" s="2" t="s">
        <v>100</v>
      </c>
      <c r="B391" s="2" t="s">
        <v>101</v>
      </c>
      <c r="C391" s="3">
        <v>6</v>
      </c>
      <c r="D391" s="2" t="s">
        <v>102</v>
      </c>
      <c r="E391" s="2" t="s">
        <v>6545</v>
      </c>
      <c r="F391" s="2">
        <v>27522613</v>
      </c>
      <c r="G391" s="2" t="s">
        <v>6939</v>
      </c>
      <c r="H391" s="2" t="s">
        <v>6940</v>
      </c>
      <c r="I391" s="2" t="s">
        <v>1747</v>
      </c>
      <c r="J391" s="2" t="s">
        <v>6941</v>
      </c>
      <c r="K391" s="2" t="s">
        <v>2864</v>
      </c>
      <c r="L391" s="2" t="s">
        <v>6942</v>
      </c>
      <c r="M391" s="2" t="s">
        <v>6943</v>
      </c>
      <c r="N391" s="4" t="s">
        <v>6944</v>
      </c>
      <c r="O391" s="4" t="s">
        <v>6945</v>
      </c>
    </row>
    <row r="392" spans="1:15" ht="15" customHeight="1" x14ac:dyDescent="0.35">
      <c r="A392" s="2" t="s">
        <v>100</v>
      </c>
      <c r="B392" s="2" t="s">
        <v>101</v>
      </c>
      <c r="C392" s="3">
        <v>6</v>
      </c>
      <c r="D392" s="2" t="s">
        <v>102</v>
      </c>
      <c r="E392" s="2" t="s">
        <v>6538</v>
      </c>
      <c r="F392" s="2">
        <v>24267858</v>
      </c>
      <c r="G392" s="2" t="s">
        <v>7008</v>
      </c>
      <c r="H392" s="2" t="s">
        <v>7009</v>
      </c>
      <c r="I392" s="2" t="s">
        <v>6527</v>
      </c>
      <c r="J392" s="2"/>
      <c r="K392" s="2" t="s">
        <v>4629</v>
      </c>
      <c r="L392" s="2" t="s">
        <v>7010</v>
      </c>
      <c r="M392" s="2" t="s">
        <v>4493</v>
      </c>
      <c r="N392" s="4" t="s">
        <v>7011</v>
      </c>
      <c r="O392" s="4" t="s">
        <v>7012</v>
      </c>
    </row>
    <row r="393" spans="1:15" ht="15" customHeight="1" x14ac:dyDescent="0.35">
      <c r="A393" s="2" t="s">
        <v>100</v>
      </c>
      <c r="B393" s="2" t="s">
        <v>101</v>
      </c>
      <c r="C393" s="3">
        <v>6</v>
      </c>
      <c r="D393" s="2" t="s">
        <v>102</v>
      </c>
      <c r="E393" s="2" t="s">
        <v>6538</v>
      </c>
      <c r="F393" s="2">
        <v>22053062</v>
      </c>
      <c r="G393" s="2" t="s">
        <v>7030</v>
      </c>
      <c r="H393" s="2" t="s">
        <v>7031</v>
      </c>
      <c r="I393" s="2" t="s">
        <v>7032</v>
      </c>
      <c r="J393" s="2"/>
      <c r="K393" s="2" t="s">
        <v>5615</v>
      </c>
      <c r="L393" s="2" t="s">
        <v>7033</v>
      </c>
      <c r="M393" s="2" t="s">
        <v>6950</v>
      </c>
      <c r="N393" s="4" t="s">
        <v>7034</v>
      </c>
      <c r="O393" s="4" t="s">
        <v>7035</v>
      </c>
    </row>
    <row r="394" spans="1:15" ht="15" customHeight="1" x14ac:dyDescent="0.35">
      <c r="A394" s="2" t="s">
        <v>100</v>
      </c>
      <c r="B394" s="2" t="s">
        <v>101</v>
      </c>
      <c r="C394" s="3">
        <v>6</v>
      </c>
      <c r="D394" s="2" t="s">
        <v>102</v>
      </c>
      <c r="E394" s="2" t="s">
        <v>6545</v>
      </c>
      <c r="F394" s="2">
        <v>22084265</v>
      </c>
      <c r="G394" s="2" t="s">
        <v>7047</v>
      </c>
      <c r="H394" s="2" t="s">
        <v>7048</v>
      </c>
      <c r="I394" s="20" t="s">
        <v>1798</v>
      </c>
      <c r="J394" s="2"/>
      <c r="K394" s="2" t="s">
        <v>7049</v>
      </c>
      <c r="L394" s="2" t="s">
        <v>7050</v>
      </c>
      <c r="M394" s="2" t="s">
        <v>4493</v>
      </c>
      <c r="N394" s="4" t="s">
        <v>7051</v>
      </c>
      <c r="O394" s="4" t="s">
        <v>7052</v>
      </c>
    </row>
    <row r="395" spans="1:15" ht="15" customHeight="1" x14ac:dyDescent="0.35">
      <c r="A395" s="2" t="s">
        <v>100</v>
      </c>
      <c r="B395" s="2" t="s">
        <v>101</v>
      </c>
      <c r="C395" s="3">
        <v>6</v>
      </c>
      <c r="D395" s="2" t="s">
        <v>102</v>
      </c>
      <c r="E395" s="2" t="s">
        <v>6545</v>
      </c>
      <c r="F395" s="2">
        <v>33270215</v>
      </c>
      <c r="G395" s="2" t="s">
        <v>6737</v>
      </c>
      <c r="H395" s="2" t="s">
        <v>6738</v>
      </c>
      <c r="I395" s="2" t="s">
        <v>1408</v>
      </c>
      <c r="J395" s="2" t="s">
        <v>6739</v>
      </c>
      <c r="K395" s="2" t="s">
        <v>4366</v>
      </c>
      <c r="L395" s="2" t="s">
        <v>6740</v>
      </c>
      <c r="M395" s="2" t="s">
        <v>5208</v>
      </c>
      <c r="N395" s="4" t="s">
        <v>6741</v>
      </c>
      <c r="O395" s="4" t="s">
        <v>6742</v>
      </c>
    </row>
    <row r="396" spans="1:15" ht="15" customHeight="1" x14ac:dyDescent="0.35">
      <c r="A396" s="2" t="s">
        <v>100</v>
      </c>
      <c r="B396" s="2" t="s">
        <v>101</v>
      </c>
      <c r="C396" s="3">
        <v>6</v>
      </c>
      <c r="D396" s="2" t="s">
        <v>102</v>
      </c>
      <c r="E396" s="2" t="s">
        <v>6545</v>
      </c>
      <c r="F396" s="2">
        <v>33657640</v>
      </c>
      <c r="G396" s="2" t="s">
        <v>6731</v>
      </c>
      <c r="H396" s="2" t="s">
        <v>6732</v>
      </c>
      <c r="I396" s="2" t="s">
        <v>1408</v>
      </c>
      <c r="J396" s="2" t="s">
        <v>6733</v>
      </c>
      <c r="K396" s="2" t="s">
        <v>6635</v>
      </c>
      <c r="L396" s="2" t="s">
        <v>6734</v>
      </c>
      <c r="M396" s="2" t="s">
        <v>5208</v>
      </c>
      <c r="N396" s="4" t="s">
        <v>6735</v>
      </c>
      <c r="O396" s="4" t="s">
        <v>6736</v>
      </c>
    </row>
    <row r="397" spans="1:15" ht="15" customHeight="1" x14ac:dyDescent="0.35">
      <c r="A397" s="2" t="s">
        <v>100</v>
      </c>
      <c r="B397" s="2" t="s">
        <v>101</v>
      </c>
      <c r="C397" s="3">
        <v>6</v>
      </c>
      <c r="D397" s="2" t="s">
        <v>102</v>
      </c>
      <c r="E397" s="2" t="s">
        <v>6545</v>
      </c>
      <c r="F397" s="2">
        <v>28396369</v>
      </c>
      <c r="G397" s="2" t="s">
        <v>6909</v>
      </c>
      <c r="H397" s="2" t="s">
        <v>6910</v>
      </c>
      <c r="I397" s="2" t="s">
        <v>867</v>
      </c>
      <c r="J397" s="2" t="s">
        <v>6911</v>
      </c>
      <c r="K397" s="2" t="s">
        <v>4629</v>
      </c>
      <c r="L397" s="2" t="s">
        <v>6912</v>
      </c>
      <c r="M397" s="2" t="s">
        <v>4367</v>
      </c>
      <c r="N397" s="4" t="s">
        <v>6913</v>
      </c>
      <c r="O397" s="4" t="s">
        <v>6914</v>
      </c>
    </row>
    <row r="398" spans="1:15" ht="15" customHeight="1" x14ac:dyDescent="0.35">
      <c r="A398" s="2" t="s">
        <v>100</v>
      </c>
      <c r="B398" s="2" t="s">
        <v>101</v>
      </c>
      <c r="C398" s="3">
        <v>6</v>
      </c>
      <c r="D398" s="2" t="s">
        <v>102</v>
      </c>
      <c r="E398" s="2" t="s">
        <v>6545</v>
      </c>
      <c r="F398" s="2">
        <v>25918335</v>
      </c>
      <c r="G398" s="2" t="s">
        <v>6972</v>
      </c>
      <c r="H398" s="2" t="s">
        <v>6973</v>
      </c>
      <c r="I398" s="2" t="s">
        <v>2373</v>
      </c>
      <c r="J398" s="2"/>
      <c r="K398" s="2" t="s">
        <v>4629</v>
      </c>
      <c r="L398" s="2" t="s">
        <v>6974</v>
      </c>
      <c r="M398" s="2" t="s">
        <v>5699</v>
      </c>
      <c r="N398" s="4" t="s">
        <v>6975</v>
      </c>
      <c r="O398" s="4" t="s">
        <v>6976</v>
      </c>
    </row>
    <row r="399" spans="1:15" ht="15" customHeight="1" x14ac:dyDescent="0.35">
      <c r="A399" s="2" t="s">
        <v>100</v>
      </c>
      <c r="B399" s="2" t="s">
        <v>101</v>
      </c>
      <c r="C399" s="3">
        <v>6</v>
      </c>
      <c r="D399" s="2" t="s">
        <v>102</v>
      </c>
      <c r="E399" s="2" t="s">
        <v>6538</v>
      </c>
      <c r="F399" s="2">
        <v>15904562</v>
      </c>
      <c r="G399" s="2" t="s">
        <v>6857</v>
      </c>
      <c r="H399" s="2" t="s">
        <v>7098</v>
      </c>
      <c r="I399" s="2" t="s">
        <v>6052</v>
      </c>
      <c r="J399" s="2"/>
      <c r="K399" s="2" t="s">
        <v>4629</v>
      </c>
      <c r="L399" s="2" t="s">
        <v>7099</v>
      </c>
      <c r="M399" s="2" t="s">
        <v>4424</v>
      </c>
      <c r="N399" s="4" t="s">
        <v>7100</v>
      </c>
      <c r="O399" s="4" t="s">
        <v>7101</v>
      </c>
    </row>
    <row r="400" spans="1:15" ht="15" customHeight="1" x14ac:dyDescent="0.35">
      <c r="A400" s="2" t="s">
        <v>100</v>
      </c>
      <c r="B400" s="2" t="s">
        <v>101</v>
      </c>
      <c r="C400" s="3">
        <v>6</v>
      </c>
      <c r="D400" s="2" t="s">
        <v>102</v>
      </c>
      <c r="E400" s="2" t="s">
        <v>6545</v>
      </c>
      <c r="F400" s="2">
        <v>34862822</v>
      </c>
      <c r="G400" s="2" t="s">
        <v>6669</v>
      </c>
      <c r="H400" s="2" t="s">
        <v>6670</v>
      </c>
      <c r="I400" s="2" t="s">
        <v>1701</v>
      </c>
      <c r="J400" s="2" t="s">
        <v>6671</v>
      </c>
      <c r="K400" s="2" t="s">
        <v>6635</v>
      </c>
      <c r="L400" s="2" t="s">
        <v>6672</v>
      </c>
      <c r="M400" s="2" t="s">
        <v>6673</v>
      </c>
      <c r="N400" s="4" t="s">
        <v>6674</v>
      </c>
      <c r="O400" s="4" t="s">
        <v>6675</v>
      </c>
    </row>
    <row r="401" spans="1:15" ht="15" customHeight="1" x14ac:dyDescent="0.35">
      <c r="A401" s="2" t="s">
        <v>100</v>
      </c>
      <c r="B401" s="2" t="s">
        <v>101</v>
      </c>
      <c r="C401" s="3">
        <v>6</v>
      </c>
      <c r="D401" s="2" t="s">
        <v>102</v>
      </c>
      <c r="E401" s="2" t="s">
        <v>6545</v>
      </c>
      <c r="F401" s="2">
        <v>32041767</v>
      </c>
      <c r="G401" s="2" t="s">
        <v>6797</v>
      </c>
      <c r="H401" s="2" t="s">
        <v>6798</v>
      </c>
      <c r="I401" s="2" t="s">
        <v>1713</v>
      </c>
      <c r="J401" s="2" t="s">
        <v>6799</v>
      </c>
      <c r="K401" s="2" t="s">
        <v>4629</v>
      </c>
      <c r="L401" s="2" t="s">
        <v>6800</v>
      </c>
      <c r="M401" s="2" t="s">
        <v>4493</v>
      </c>
      <c r="N401" s="4" t="s">
        <v>6801</v>
      </c>
      <c r="O401" s="4" t="s">
        <v>6802</v>
      </c>
    </row>
    <row r="402" spans="1:15" ht="15" customHeight="1" x14ac:dyDescent="0.35">
      <c r="A402" s="2" t="s">
        <v>100</v>
      </c>
      <c r="B402" s="2" t="s">
        <v>101</v>
      </c>
      <c r="C402" s="3">
        <v>6</v>
      </c>
      <c r="D402" s="2" t="s">
        <v>102</v>
      </c>
      <c r="E402" s="2" t="s">
        <v>6545</v>
      </c>
      <c r="F402" s="2">
        <v>30745357</v>
      </c>
      <c r="G402" s="2" t="s">
        <v>6844</v>
      </c>
      <c r="H402" s="2" t="s">
        <v>6845</v>
      </c>
      <c r="I402" s="2" t="s">
        <v>1824</v>
      </c>
      <c r="J402" s="2" t="s">
        <v>6846</v>
      </c>
      <c r="K402" s="2" t="s">
        <v>4629</v>
      </c>
      <c r="L402" s="2" t="s">
        <v>6847</v>
      </c>
      <c r="M402" s="2" t="s">
        <v>4367</v>
      </c>
      <c r="N402" s="4" t="s">
        <v>6848</v>
      </c>
      <c r="O402" s="4" t="s">
        <v>6849</v>
      </c>
    </row>
    <row r="403" spans="1:15" ht="15" customHeight="1" x14ac:dyDescent="0.35">
      <c r="A403" s="2" t="s">
        <v>100</v>
      </c>
      <c r="B403" s="2" t="s">
        <v>101</v>
      </c>
      <c r="C403" s="3">
        <v>6</v>
      </c>
      <c r="D403" s="2" t="s">
        <v>102</v>
      </c>
      <c r="E403" s="2" t="s">
        <v>6545</v>
      </c>
      <c r="F403" s="2">
        <v>28044369</v>
      </c>
      <c r="G403" s="2" t="s">
        <v>6915</v>
      </c>
      <c r="H403" s="2" t="s">
        <v>6916</v>
      </c>
      <c r="I403" s="2" t="s">
        <v>970</v>
      </c>
      <c r="J403" s="2" t="s">
        <v>6917</v>
      </c>
      <c r="K403" s="2" t="s">
        <v>4373</v>
      </c>
      <c r="L403" s="2" t="s">
        <v>6918</v>
      </c>
      <c r="M403" s="2" t="s">
        <v>4404</v>
      </c>
      <c r="N403" s="4" t="s">
        <v>6919</v>
      </c>
      <c r="O403" s="4" t="s">
        <v>6920</v>
      </c>
    </row>
    <row r="404" spans="1:15" ht="15" customHeight="1" x14ac:dyDescent="0.35">
      <c r="A404" s="2" t="s">
        <v>100</v>
      </c>
      <c r="B404" s="2" t="s">
        <v>101</v>
      </c>
      <c r="C404" s="3">
        <v>6</v>
      </c>
      <c r="D404" s="2" t="s">
        <v>102</v>
      </c>
      <c r="E404" s="2" t="s">
        <v>6545</v>
      </c>
      <c r="F404" s="2">
        <v>22963149</v>
      </c>
      <c r="G404" s="2" t="s">
        <v>7019</v>
      </c>
      <c r="H404" s="2" t="s">
        <v>7020</v>
      </c>
      <c r="I404" s="2" t="s">
        <v>952</v>
      </c>
      <c r="J404" s="2" t="s">
        <v>7021</v>
      </c>
      <c r="K404" s="2" t="s">
        <v>4366</v>
      </c>
      <c r="L404" s="2" t="s">
        <v>7022</v>
      </c>
      <c r="M404" s="2" t="s">
        <v>4493</v>
      </c>
      <c r="N404" s="4" t="s">
        <v>7023</v>
      </c>
      <c r="O404" s="4" t="s">
        <v>7024</v>
      </c>
    </row>
    <row r="405" spans="1:15" ht="15" customHeight="1" x14ac:dyDescent="0.35">
      <c r="A405" s="2" t="s">
        <v>100</v>
      </c>
      <c r="B405" s="2" t="s">
        <v>101</v>
      </c>
      <c r="C405" s="3">
        <v>6</v>
      </c>
      <c r="D405" s="2" t="s">
        <v>102</v>
      </c>
      <c r="E405" s="2" t="s">
        <v>6538</v>
      </c>
      <c r="F405" s="2">
        <v>22429433</v>
      </c>
      <c r="G405" s="2" t="s">
        <v>7025</v>
      </c>
      <c r="H405" s="2" t="s">
        <v>7026</v>
      </c>
      <c r="I405" s="2" t="s">
        <v>1791</v>
      </c>
      <c r="J405" s="2"/>
      <c r="K405" s="2" t="s">
        <v>4629</v>
      </c>
      <c r="L405" s="2" t="s">
        <v>7027</v>
      </c>
      <c r="M405" s="2" t="s">
        <v>4493</v>
      </c>
      <c r="N405" s="4" t="s">
        <v>7028</v>
      </c>
      <c r="O405" s="4" t="s">
        <v>7029</v>
      </c>
    </row>
    <row r="406" spans="1:15" ht="15" customHeight="1" x14ac:dyDescent="0.35">
      <c r="A406" s="2" t="s">
        <v>100</v>
      </c>
      <c r="B406" s="2" t="s">
        <v>101</v>
      </c>
      <c r="C406" s="3">
        <v>6</v>
      </c>
      <c r="D406" s="2" t="s">
        <v>102</v>
      </c>
      <c r="E406" s="2" t="s">
        <v>6545</v>
      </c>
      <c r="F406" s="2">
        <v>38316467</v>
      </c>
      <c r="G406" s="2" t="s">
        <v>6561</v>
      </c>
      <c r="H406" s="2" t="s">
        <v>6562</v>
      </c>
      <c r="I406" s="2" t="s">
        <v>2023</v>
      </c>
      <c r="J406" s="2" t="s">
        <v>6563</v>
      </c>
      <c r="K406" s="2" t="s">
        <v>4629</v>
      </c>
      <c r="L406" s="2" t="s">
        <v>6564</v>
      </c>
      <c r="M406" s="2" t="s">
        <v>4367</v>
      </c>
      <c r="N406" s="4" t="s">
        <v>6565</v>
      </c>
      <c r="O406" s="4" t="s">
        <v>6566</v>
      </c>
    </row>
    <row r="407" spans="1:15" ht="15" customHeight="1" x14ac:dyDescent="0.35">
      <c r="A407" s="2" t="s">
        <v>100</v>
      </c>
      <c r="B407" s="2" t="s">
        <v>101</v>
      </c>
      <c r="C407" s="3">
        <v>6</v>
      </c>
      <c r="D407" s="2" t="s">
        <v>102</v>
      </c>
      <c r="E407" s="2" t="s">
        <v>6545</v>
      </c>
      <c r="F407" s="2">
        <v>37275422</v>
      </c>
      <c r="G407" s="2" t="s">
        <v>6610</v>
      </c>
      <c r="H407" s="2" t="s">
        <v>6611</v>
      </c>
      <c r="I407" s="2" t="s">
        <v>868</v>
      </c>
      <c r="J407" s="2" t="s">
        <v>4465</v>
      </c>
      <c r="K407" s="2" t="s">
        <v>4396</v>
      </c>
      <c r="L407" s="2" t="s">
        <v>6612</v>
      </c>
      <c r="M407" s="2" t="s">
        <v>4367</v>
      </c>
      <c r="N407" s="4" t="s">
        <v>6613</v>
      </c>
      <c r="O407" s="4" t="s">
        <v>6614</v>
      </c>
    </row>
    <row r="408" spans="1:15" ht="15" customHeight="1" x14ac:dyDescent="0.35">
      <c r="A408" s="2" t="s">
        <v>100</v>
      </c>
      <c r="B408" s="2" t="s">
        <v>101</v>
      </c>
      <c r="C408" s="3">
        <v>6</v>
      </c>
      <c r="D408" s="2" t="s">
        <v>102</v>
      </c>
      <c r="E408" s="2" t="s">
        <v>6545</v>
      </c>
      <c r="F408" s="2">
        <v>35606161</v>
      </c>
      <c r="G408" s="2" t="s">
        <v>6639</v>
      </c>
      <c r="H408" s="2" t="s">
        <v>6640</v>
      </c>
      <c r="I408" s="2" t="s">
        <v>1858</v>
      </c>
      <c r="J408" s="2" t="s">
        <v>6622</v>
      </c>
      <c r="K408" s="2" t="s">
        <v>4629</v>
      </c>
      <c r="L408" s="2" t="s">
        <v>6641</v>
      </c>
      <c r="M408" s="2" t="s">
        <v>4367</v>
      </c>
      <c r="N408" s="4" t="s">
        <v>6642</v>
      </c>
      <c r="O408" s="4" t="s">
        <v>6643</v>
      </c>
    </row>
    <row r="409" spans="1:15" ht="15" customHeight="1" x14ac:dyDescent="0.35">
      <c r="A409" s="2" t="s">
        <v>100</v>
      </c>
      <c r="B409" s="2" t="s">
        <v>101</v>
      </c>
      <c r="C409" s="3">
        <v>6</v>
      </c>
      <c r="D409" s="2" t="s">
        <v>102</v>
      </c>
      <c r="E409" s="2" t="s">
        <v>6545</v>
      </c>
      <c r="F409" s="2">
        <v>35577586</v>
      </c>
      <c r="G409" s="2" t="s">
        <v>6644</v>
      </c>
      <c r="H409" s="2" t="s">
        <v>6645</v>
      </c>
      <c r="I409" s="2" t="s">
        <v>1858</v>
      </c>
      <c r="J409" s="2" t="s">
        <v>6622</v>
      </c>
      <c r="K409" s="2" t="s">
        <v>4629</v>
      </c>
      <c r="L409" s="2" t="s">
        <v>6646</v>
      </c>
      <c r="M409" s="2" t="s">
        <v>4560</v>
      </c>
      <c r="N409" s="4" t="s">
        <v>6647</v>
      </c>
      <c r="O409" s="4" t="s">
        <v>6648</v>
      </c>
    </row>
    <row r="410" spans="1:15" ht="15" customHeight="1" x14ac:dyDescent="0.35">
      <c r="A410" s="2" t="s">
        <v>100</v>
      </c>
      <c r="B410" s="2" t="s">
        <v>101</v>
      </c>
      <c r="C410" s="3">
        <v>6</v>
      </c>
      <c r="D410" s="2" t="s">
        <v>102</v>
      </c>
      <c r="E410" s="2" t="s">
        <v>6545</v>
      </c>
      <c r="F410" s="2">
        <v>30771093</v>
      </c>
      <c r="G410" s="2" t="s">
        <v>6832</v>
      </c>
      <c r="H410" s="2" t="s">
        <v>6833</v>
      </c>
      <c r="I410" s="2" t="s">
        <v>949</v>
      </c>
      <c r="J410" s="2" t="s">
        <v>6834</v>
      </c>
      <c r="K410" s="2" t="s">
        <v>4757</v>
      </c>
      <c r="L410" s="2" t="s">
        <v>6835</v>
      </c>
      <c r="M410" s="2" t="s">
        <v>4416</v>
      </c>
      <c r="N410" s="4" t="s">
        <v>6836</v>
      </c>
      <c r="O410" s="4" t="s">
        <v>6837</v>
      </c>
    </row>
    <row r="411" spans="1:15" ht="15" customHeight="1" x14ac:dyDescent="0.35">
      <c r="A411" s="2" t="s">
        <v>100</v>
      </c>
      <c r="B411" s="2" t="s">
        <v>101</v>
      </c>
      <c r="C411" s="3">
        <v>6</v>
      </c>
      <c r="D411" s="2" t="s">
        <v>102</v>
      </c>
      <c r="E411" s="2" t="s">
        <v>6545</v>
      </c>
      <c r="F411" s="2">
        <v>29222832</v>
      </c>
      <c r="G411" s="2" t="s">
        <v>6867</v>
      </c>
      <c r="H411" s="2" t="s">
        <v>6868</v>
      </c>
      <c r="I411" s="2" t="s">
        <v>1468</v>
      </c>
      <c r="J411" s="2" t="s">
        <v>6869</v>
      </c>
      <c r="K411" s="2" t="s">
        <v>6870</v>
      </c>
      <c r="L411" s="2" t="s">
        <v>6871</v>
      </c>
      <c r="M411" s="2" t="s">
        <v>4481</v>
      </c>
      <c r="N411" s="4" t="s">
        <v>6872</v>
      </c>
      <c r="O411" s="4" t="s">
        <v>6873</v>
      </c>
    </row>
    <row r="412" spans="1:15" ht="15" customHeight="1" x14ac:dyDescent="0.35">
      <c r="A412" s="2" t="s">
        <v>100</v>
      </c>
      <c r="B412" s="2" t="s">
        <v>101</v>
      </c>
      <c r="C412" s="3">
        <v>6</v>
      </c>
      <c r="D412" s="2" t="s">
        <v>102</v>
      </c>
      <c r="E412" s="2" t="s">
        <v>6545</v>
      </c>
      <c r="F412" s="2">
        <v>35315540</v>
      </c>
      <c r="G412" s="2" t="s">
        <v>6626</v>
      </c>
      <c r="H412" s="2" t="s">
        <v>6627</v>
      </c>
      <c r="I412" s="2" t="s">
        <v>950</v>
      </c>
      <c r="J412" s="2" t="s">
        <v>6628</v>
      </c>
      <c r="K412" s="2" t="s">
        <v>4373</v>
      </c>
      <c r="L412" s="2" t="s">
        <v>6629</v>
      </c>
      <c r="M412" s="2" t="s">
        <v>4367</v>
      </c>
      <c r="N412" s="4" t="s">
        <v>6630</v>
      </c>
      <c r="O412" s="4" t="s">
        <v>6631</v>
      </c>
    </row>
    <row r="413" spans="1:15" ht="15" customHeight="1" x14ac:dyDescent="0.35">
      <c r="A413" s="2" t="s">
        <v>100</v>
      </c>
      <c r="B413" s="2" t="s">
        <v>101</v>
      </c>
      <c r="C413" s="3">
        <v>6</v>
      </c>
      <c r="D413" s="2" t="s">
        <v>102</v>
      </c>
      <c r="E413" s="2" t="s">
        <v>6538</v>
      </c>
      <c r="F413" s="2">
        <v>35615972</v>
      </c>
      <c r="G413" s="2" t="s">
        <v>6632</v>
      </c>
      <c r="H413" s="2" t="s">
        <v>6633</v>
      </c>
      <c r="I413" s="2" t="s">
        <v>950</v>
      </c>
      <c r="J413" s="2" t="s">
        <v>6634</v>
      </c>
      <c r="K413" s="2" t="s">
        <v>6635</v>
      </c>
      <c r="L413" s="2" t="s">
        <v>6636</v>
      </c>
      <c r="M413" s="2" t="s">
        <v>4493</v>
      </c>
      <c r="N413" s="4" t="s">
        <v>6637</v>
      </c>
      <c r="O413" s="4" t="s">
        <v>6638</v>
      </c>
    </row>
    <row r="414" spans="1:15" ht="15" customHeight="1" x14ac:dyDescent="0.35">
      <c r="A414" s="2" t="s">
        <v>100</v>
      </c>
      <c r="B414" s="2" t="s">
        <v>101</v>
      </c>
      <c r="C414" s="3">
        <v>6</v>
      </c>
      <c r="D414" s="2" t="s">
        <v>102</v>
      </c>
      <c r="E414" s="2" t="s">
        <v>6538</v>
      </c>
      <c r="F414" s="2">
        <v>27436240</v>
      </c>
      <c r="G414" s="2" t="s">
        <v>6946</v>
      </c>
      <c r="H414" s="2" t="s">
        <v>6947</v>
      </c>
      <c r="I414" s="2" t="s">
        <v>3085</v>
      </c>
      <c r="J414" s="2" t="s">
        <v>6948</v>
      </c>
      <c r="K414" s="2" t="s">
        <v>4366</v>
      </c>
      <c r="L414" s="2" t="s">
        <v>6949</v>
      </c>
      <c r="M414" s="2" t="s">
        <v>6950</v>
      </c>
      <c r="N414" s="4" t="s">
        <v>6951</v>
      </c>
      <c r="O414" s="4" t="s">
        <v>6952</v>
      </c>
    </row>
    <row r="415" spans="1:15" ht="15" customHeight="1" x14ac:dyDescent="0.35">
      <c r="A415" s="2" t="s">
        <v>100</v>
      </c>
      <c r="B415" s="2" t="s">
        <v>101</v>
      </c>
      <c r="C415" s="3">
        <v>6</v>
      </c>
      <c r="D415" s="2" t="s">
        <v>102</v>
      </c>
      <c r="E415" s="2" t="s">
        <v>6545</v>
      </c>
      <c r="F415" s="2">
        <v>38154929</v>
      </c>
      <c r="G415" s="2" t="s">
        <v>6586</v>
      </c>
      <c r="H415" s="2" t="s">
        <v>6587</v>
      </c>
      <c r="I415" s="2" t="s">
        <v>945</v>
      </c>
      <c r="J415" s="2" t="s">
        <v>6588</v>
      </c>
      <c r="K415" s="2" t="s">
        <v>4629</v>
      </c>
      <c r="L415" s="2" t="s">
        <v>6589</v>
      </c>
      <c r="M415" s="2" t="s">
        <v>4367</v>
      </c>
      <c r="N415" s="4" t="s">
        <v>6590</v>
      </c>
      <c r="O415" s="4" t="s">
        <v>6591</v>
      </c>
    </row>
    <row r="416" spans="1:15" ht="15" customHeight="1" x14ac:dyDescent="0.35">
      <c r="A416" s="2" t="s">
        <v>100</v>
      </c>
      <c r="B416" s="2" t="s">
        <v>101</v>
      </c>
      <c r="C416" s="3">
        <v>6</v>
      </c>
      <c r="D416" s="2" t="s">
        <v>102</v>
      </c>
      <c r="E416" s="2" t="s">
        <v>6538</v>
      </c>
      <c r="F416" s="2">
        <v>27625067</v>
      </c>
      <c r="G416" s="2" t="s">
        <v>6921</v>
      </c>
      <c r="H416" s="2" t="s">
        <v>6922</v>
      </c>
      <c r="I416" s="2" t="s">
        <v>2759</v>
      </c>
      <c r="J416" s="2" t="s">
        <v>6923</v>
      </c>
      <c r="K416" s="2" t="s">
        <v>6924</v>
      </c>
      <c r="L416" s="2" t="s">
        <v>6925</v>
      </c>
      <c r="M416" s="2" t="s">
        <v>4367</v>
      </c>
      <c r="N416" s="4" t="s">
        <v>6926</v>
      </c>
      <c r="O416" s="4" t="s">
        <v>6927</v>
      </c>
    </row>
    <row r="417" spans="1:15" ht="15" customHeight="1" x14ac:dyDescent="0.35">
      <c r="A417" s="2" t="s">
        <v>100</v>
      </c>
      <c r="B417" s="2" t="s">
        <v>101</v>
      </c>
      <c r="C417" s="3">
        <v>6</v>
      </c>
      <c r="D417" s="2" t="s">
        <v>102</v>
      </c>
      <c r="E417" s="2" t="s">
        <v>6545</v>
      </c>
      <c r="F417" s="2">
        <v>28098382</v>
      </c>
      <c r="G417" s="2" t="s">
        <v>6928</v>
      </c>
      <c r="H417" s="2" t="s">
        <v>6929</v>
      </c>
      <c r="I417" s="2" t="s">
        <v>2759</v>
      </c>
      <c r="J417" s="2"/>
      <c r="K417" s="2" t="s">
        <v>4366</v>
      </c>
      <c r="L417" s="2" t="s">
        <v>6930</v>
      </c>
      <c r="M417" s="2" t="s">
        <v>6415</v>
      </c>
      <c r="N417" s="4" t="s">
        <v>6931</v>
      </c>
      <c r="O417" s="4" t="s">
        <v>6932</v>
      </c>
    </row>
    <row r="418" spans="1:15" ht="15" customHeight="1" x14ac:dyDescent="0.35">
      <c r="A418" s="2" t="s">
        <v>100</v>
      </c>
      <c r="B418" s="2" t="s">
        <v>101</v>
      </c>
      <c r="C418" s="3">
        <v>6</v>
      </c>
      <c r="D418" s="2" t="s">
        <v>102</v>
      </c>
      <c r="E418" s="2" t="s">
        <v>6538</v>
      </c>
      <c r="F418" s="2">
        <v>19013702</v>
      </c>
      <c r="G418" s="2" t="s">
        <v>7077</v>
      </c>
      <c r="H418" s="2" t="s">
        <v>7078</v>
      </c>
      <c r="I418" s="2" t="s">
        <v>824</v>
      </c>
      <c r="J418" s="2" t="s">
        <v>7079</v>
      </c>
      <c r="K418" s="2" t="s">
        <v>7080</v>
      </c>
      <c r="L418" s="2" t="s">
        <v>7081</v>
      </c>
      <c r="M418" s="2" t="s">
        <v>7082</v>
      </c>
      <c r="N418" s="4" t="s">
        <v>7083</v>
      </c>
      <c r="O418" s="4" t="s">
        <v>7084</v>
      </c>
    </row>
    <row r="419" spans="1:15" ht="15" customHeight="1" x14ac:dyDescent="0.35">
      <c r="A419" s="2" t="s">
        <v>100</v>
      </c>
      <c r="B419" s="2" t="s">
        <v>101</v>
      </c>
      <c r="C419" s="3">
        <v>6</v>
      </c>
      <c r="D419" s="2" t="s">
        <v>102</v>
      </c>
      <c r="E419" s="2" t="s">
        <v>6545</v>
      </c>
      <c r="F419" s="2">
        <v>37889385</v>
      </c>
      <c r="G419" s="2" t="s">
        <v>6573</v>
      </c>
      <c r="H419" s="2" t="s">
        <v>6574</v>
      </c>
      <c r="I419" s="2" t="s">
        <v>2329</v>
      </c>
      <c r="J419" s="2" t="s">
        <v>6575</v>
      </c>
      <c r="K419" s="2" t="s">
        <v>6576</v>
      </c>
      <c r="L419" s="2" t="s">
        <v>6577</v>
      </c>
      <c r="M419" s="2" t="s">
        <v>4367</v>
      </c>
      <c r="N419" s="4" t="s">
        <v>6578</v>
      </c>
      <c r="O419" s="4" t="s">
        <v>6579</v>
      </c>
    </row>
    <row r="420" spans="1:15" ht="15" customHeight="1" x14ac:dyDescent="0.35">
      <c r="A420" s="2" t="s">
        <v>100</v>
      </c>
      <c r="B420" s="2" t="s">
        <v>101</v>
      </c>
      <c r="C420" s="3">
        <v>6</v>
      </c>
      <c r="D420" s="2" t="s">
        <v>102</v>
      </c>
      <c r="E420" s="2" t="s">
        <v>6545</v>
      </c>
      <c r="F420" s="2">
        <v>34524696</v>
      </c>
      <c r="G420" s="2" t="s">
        <v>6682</v>
      </c>
      <c r="H420" s="2" t="s">
        <v>6683</v>
      </c>
      <c r="I420" s="2" t="s">
        <v>2508</v>
      </c>
      <c r="J420" s="2" t="s">
        <v>6684</v>
      </c>
      <c r="K420" s="2" t="s">
        <v>4373</v>
      </c>
      <c r="L420" s="2" t="s">
        <v>6685</v>
      </c>
      <c r="M420" s="2" t="s">
        <v>6686</v>
      </c>
      <c r="N420" s="4" t="s">
        <v>6687</v>
      </c>
      <c r="O420" s="4" t="s">
        <v>6688</v>
      </c>
    </row>
    <row r="421" spans="1:15" ht="15" customHeight="1" x14ac:dyDescent="0.35">
      <c r="A421" s="2" t="s">
        <v>100</v>
      </c>
      <c r="B421" s="2" t="s">
        <v>101</v>
      </c>
      <c r="C421" s="3">
        <v>6</v>
      </c>
      <c r="D421" s="2" t="s">
        <v>102</v>
      </c>
      <c r="E421" s="2" t="s">
        <v>6545</v>
      </c>
      <c r="F421" s="2">
        <v>34634173</v>
      </c>
      <c r="G421" s="2" t="s">
        <v>6689</v>
      </c>
      <c r="H421" s="2" t="s">
        <v>6690</v>
      </c>
      <c r="I421" s="2" t="s">
        <v>2508</v>
      </c>
      <c r="J421" s="2" t="s">
        <v>6691</v>
      </c>
      <c r="K421" s="2" t="s">
        <v>6635</v>
      </c>
      <c r="L421" s="2" t="s">
        <v>6692</v>
      </c>
      <c r="M421" s="2" t="s">
        <v>4404</v>
      </c>
      <c r="N421" s="4" t="s">
        <v>6693</v>
      </c>
      <c r="O421" s="4" t="s">
        <v>6694</v>
      </c>
    </row>
    <row r="422" spans="1:15" ht="15" customHeight="1" x14ac:dyDescent="0.35">
      <c r="A422" s="2" t="s">
        <v>100</v>
      </c>
      <c r="B422" s="2" t="s">
        <v>101</v>
      </c>
      <c r="C422" s="3">
        <v>6</v>
      </c>
      <c r="D422" s="2" t="s">
        <v>102</v>
      </c>
      <c r="E422" s="2" t="s">
        <v>6545</v>
      </c>
      <c r="F422" s="2">
        <v>29203680</v>
      </c>
      <c r="G422" s="2" t="s">
        <v>6884</v>
      </c>
      <c r="H422" s="2" t="s">
        <v>6885</v>
      </c>
      <c r="I422" s="2" t="s">
        <v>1075</v>
      </c>
      <c r="J422" s="2" t="s">
        <v>6886</v>
      </c>
      <c r="K422" s="2" t="s">
        <v>4629</v>
      </c>
      <c r="L422" s="2" t="s">
        <v>6887</v>
      </c>
      <c r="M422" s="2" t="s">
        <v>4367</v>
      </c>
      <c r="N422" s="4" t="s">
        <v>6888</v>
      </c>
      <c r="O422" s="4" t="s">
        <v>6889</v>
      </c>
    </row>
    <row r="423" spans="1:15" ht="15" customHeight="1" x14ac:dyDescent="0.35">
      <c r="A423" s="2" t="s">
        <v>100</v>
      </c>
      <c r="B423" s="2" t="s">
        <v>101</v>
      </c>
      <c r="C423" s="3">
        <v>6</v>
      </c>
      <c r="D423" s="2" t="s">
        <v>102</v>
      </c>
      <c r="E423" s="2" t="s">
        <v>6545</v>
      </c>
      <c r="F423" s="2">
        <v>29335327</v>
      </c>
      <c r="G423" s="2" t="s">
        <v>6890</v>
      </c>
      <c r="H423" s="2" t="s">
        <v>6891</v>
      </c>
      <c r="I423" s="2" t="s">
        <v>1075</v>
      </c>
      <c r="J423" s="2" t="s">
        <v>6892</v>
      </c>
      <c r="K423" s="2" t="s">
        <v>4629</v>
      </c>
      <c r="L423" s="2" t="s">
        <v>6893</v>
      </c>
      <c r="M423" s="2" t="s">
        <v>4367</v>
      </c>
      <c r="N423" s="4" t="s">
        <v>6894</v>
      </c>
      <c r="O423" s="4" t="s">
        <v>6895</v>
      </c>
    </row>
    <row r="424" spans="1:15" ht="15" customHeight="1" x14ac:dyDescent="0.35">
      <c r="A424" s="2" t="s">
        <v>100</v>
      </c>
      <c r="B424" s="2" t="s">
        <v>101</v>
      </c>
      <c r="C424" s="3">
        <v>6</v>
      </c>
      <c r="D424" s="2" t="s">
        <v>102</v>
      </c>
      <c r="E424" s="2" t="s">
        <v>6538</v>
      </c>
      <c r="F424" s="2">
        <v>25624302</v>
      </c>
      <c r="G424" s="2" t="s">
        <v>6977</v>
      </c>
      <c r="H424" s="2" t="s">
        <v>6978</v>
      </c>
      <c r="I424" s="2" t="s">
        <v>6979</v>
      </c>
      <c r="J424" s="2"/>
      <c r="K424" s="2" t="s">
        <v>4629</v>
      </c>
      <c r="L424" s="2" t="s">
        <v>6980</v>
      </c>
      <c r="M424" s="2" t="s">
        <v>4843</v>
      </c>
      <c r="N424" s="4" t="s">
        <v>6981</v>
      </c>
      <c r="O424" s="4" t="s">
        <v>6982</v>
      </c>
    </row>
    <row r="425" spans="1:15" ht="15" customHeight="1" x14ac:dyDescent="0.35">
      <c r="A425" s="2" t="s">
        <v>100</v>
      </c>
      <c r="B425" s="2" t="s">
        <v>101</v>
      </c>
      <c r="C425" s="3">
        <v>6</v>
      </c>
      <c r="D425" s="2" t="s">
        <v>102</v>
      </c>
      <c r="E425" s="2" t="s">
        <v>6545</v>
      </c>
      <c r="F425" s="2">
        <v>20961966</v>
      </c>
      <c r="G425" s="2" t="s">
        <v>7041</v>
      </c>
      <c r="H425" s="2" t="s">
        <v>7042</v>
      </c>
      <c r="I425" s="2" t="s">
        <v>1932</v>
      </c>
      <c r="J425" s="2" t="s">
        <v>7043</v>
      </c>
      <c r="K425" s="2" t="s">
        <v>6828</v>
      </c>
      <c r="L425" s="2" t="s">
        <v>7044</v>
      </c>
      <c r="M425" s="2" t="s">
        <v>4493</v>
      </c>
      <c r="N425" s="4" t="s">
        <v>7045</v>
      </c>
      <c r="O425" s="4" t="s">
        <v>7046</v>
      </c>
    </row>
    <row r="426" spans="1:15" ht="15" customHeight="1" x14ac:dyDescent="0.35">
      <c r="A426" s="2" t="s">
        <v>100</v>
      </c>
      <c r="B426" s="2" t="s">
        <v>101</v>
      </c>
      <c r="C426" s="3">
        <v>6</v>
      </c>
      <c r="D426" s="2" t="s">
        <v>102</v>
      </c>
      <c r="E426" s="2" t="s">
        <v>6538</v>
      </c>
      <c r="F426" s="2">
        <v>21276334</v>
      </c>
      <c r="G426" s="2" t="s">
        <v>7036</v>
      </c>
      <c r="H426" s="2" t="s">
        <v>7037</v>
      </c>
      <c r="I426" s="2" t="s">
        <v>1932</v>
      </c>
      <c r="J426" s="2"/>
      <c r="K426" s="2" t="s">
        <v>4629</v>
      </c>
      <c r="L426" s="2" t="s">
        <v>7038</v>
      </c>
      <c r="M426" s="2" t="s">
        <v>6415</v>
      </c>
      <c r="N426" s="4" t="s">
        <v>7039</v>
      </c>
      <c r="O426" s="4" t="s">
        <v>7040</v>
      </c>
    </row>
    <row r="427" spans="1:15" ht="15" customHeight="1" x14ac:dyDescent="0.35">
      <c r="A427" s="2" t="s">
        <v>100</v>
      </c>
      <c r="B427" s="2" t="s">
        <v>101</v>
      </c>
      <c r="C427" s="3">
        <v>6</v>
      </c>
      <c r="D427" s="2" t="s">
        <v>102</v>
      </c>
      <c r="E427" s="2" t="s">
        <v>6545</v>
      </c>
      <c r="F427" s="2">
        <v>37277172</v>
      </c>
      <c r="G427" s="2" t="s">
        <v>6592</v>
      </c>
      <c r="H427" s="2" t="s">
        <v>6593</v>
      </c>
      <c r="I427" s="2" t="s">
        <v>1463</v>
      </c>
      <c r="J427" s="2" t="s">
        <v>6594</v>
      </c>
      <c r="K427" s="2" t="s">
        <v>6595</v>
      </c>
      <c r="L427" s="2" t="s">
        <v>6596</v>
      </c>
      <c r="M427" s="2" t="s">
        <v>4367</v>
      </c>
      <c r="N427" s="4" t="s">
        <v>6597</v>
      </c>
      <c r="O427" s="4" t="s">
        <v>6598</v>
      </c>
    </row>
    <row r="428" spans="1:15" ht="15" customHeight="1" x14ac:dyDescent="0.35">
      <c r="A428" s="2" t="s">
        <v>100</v>
      </c>
      <c r="B428" s="2" t="s">
        <v>101</v>
      </c>
      <c r="C428" s="3">
        <v>6</v>
      </c>
      <c r="D428" s="2" t="s">
        <v>102</v>
      </c>
      <c r="E428" s="2" t="s">
        <v>6545</v>
      </c>
      <c r="F428" s="2">
        <v>31740458</v>
      </c>
      <c r="G428" s="2" t="s">
        <v>6803</v>
      </c>
      <c r="H428" s="2" t="s">
        <v>6804</v>
      </c>
      <c r="I428" s="2" t="s">
        <v>1917</v>
      </c>
      <c r="J428" s="2" t="s">
        <v>6805</v>
      </c>
      <c r="K428" s="2" t="s">
        <v>4629</v>
      </c>
      <c r="L428" s="2" t="s">
        <v>6806</v>
      </c>
      <c r="M428" s="2" t="s">
        <v>5676</v>
      </c>
      <c r="N428" s="4" t="s">
        <v>6807</v>
      </c>
      <c r="O428" s="4" t="s">
        <v>6808</v>
      </c>
    </row>
    <row r="429" spans="1:15" ht="15" customHeight="1" x14ac:dyDescent="0.35">
      <c r="A429" s="2" t="s">
        <v>100</v>
      </c>
      <c r="B429" s="2" t="s">
        <v>101</v>
      </c>
      <c r="C429" s="3">
        <v>6</v>
      </c>
      <c r="D429" s="2" t="s">
        <v>102</v>
      </c>
      <c r="E429" s="2" t="s">
        <v>6545</v>
      </c>
      <c r="F429" s="2">
        <v>31740456</v>
      </c>
      <c r="G429" s="2" t="s">
        <v>6803</v>
      </c>
      <c r="H429" s="2" t="s">
        <v>6809</v>
      </c>
      <c r="I429" s="2" t="s">
        <v>1917</v>
      </c>
      <c r="J429" s="2" t="s">
        <v>6805</v>
      </c>
      <c r="K429" s="2" t="s">
        <v>4629</v>
      </c>
      <c r="L429" s="2" t="s">
        <v>6810</v>
      </c>
      <c r="M429" s="2" t="s">
        <v>4367</v>
      </c>
      <c r="N429" s="4" t="s">
        <v>6811</v>
      </c>
      <c r="O429" s="4" t="s">
        <v>6812</v>
      </c>
    </row>
    <row r="430" spans="1:15" ht="15" customHeight="1" x14ac:dyDescent="0.35">
      <c r="A430" s="2" t="s">
        <v>100</v>
      </c>
      <c r="B430" s="2" t="s">
        <v>101</v>
      </c>
      <c r="C430" s="3">
        <v>6</v>
      </c>
      <c r="D430" s="2" t="s">
        <v>102</v>
      </c>
      <c r="E430" s="2" t="s">
        <v>6545</v>
      </c>
      <c r="F430" s="2">
        <v>35340047</v>
      </c>
      <c r="G430" s="2" t="s">
        <v>6620</v>
      </c>
      <c r="H430" s="2" t="s">
        <v>6621</v>
      </c>
      <c r="I430" s="2" t="s">
        <v>969</v>
      </c>
      <c r="J430" s="2" t="s">
        <v>6622</v>
      </c>
      <c r="K430" s="2" t="s">
        <v>4373</v>
      </c>
      <c r="L430" s="2" t="s">
        <v>6623</v>
      </c>
      <c r="M430" s="2" t="s">
        <v>4367</v>
      </c>
      <c r="N430" s="4" t="s">
        <v>6624</v>
      </c>
      <c r="O430" s="4" t="s">
        <v>6625</v>
      </c>
    </row>
    <row r="431" spans="1:15" ht="15" customHeight="1" x14ac:dyDescent="0.35">
      <c r="A431" s="2" t="s">
        <v>100</v>
      </c>
      <c r="B431" s="2" t="s">
        <v>101</v>
      </c>
      <c r="C431" s="3">
        <v>6</v>
      </c>
      <c r="D431" s="2" t="s">
        <v>102</v>
      </c>
      <c r="E431" s="2" t="s">
        <v>6538</v>
      </c>
      <c r="F431" s="2">
        <v>26212851</v>
      </c>
      <c r="G431" s="2" t="s">
        <v>6967</v>
      </c>
      <c r="H431" s="2" t="s">
        <v>6968</v>
      </c>
      <c r="I431" s="2" t="s">
        <v>795</v>
      </c>
      <c r="J431" s="2"/>
      <c r="K431" s="2" t="s">
        <v>4629</v>
      </c>
      <c r="L431" s="2" t="s">
        <v>6969</v>
      </c>
      <c r="M431" s="2" t="s">
        <v>5699</v>
      </c>
      <c r="N431" s="4" t="s">
        <v>6970</v>
      </c>
      <c r="O431" s="4" t="s">
        <v>6971</v>
      </c>
    </row>
    <row r="432" spans="1:15" ht="15" customHeight="1" x14ac:dyDescent="0.35">
      <c r="A432" s="2" t="s">
        <v>100</v>
      </c>
      <c r="B432" s="2" t="s">
        <v>101</v>
      </c>
      <c r="C432" s="3">
        <v>6</v>
      </c>
      <c r="D432" s="2" t="s">
        <v>102</v>
      </c>
      <c r="E432" s="2" t="s">
        <v>6538</v>
      </c>
      <c r="F432" s="2">
        <v>16595543</v>
      </c>
      <c r="G432" s="2" t="s">
        <v>7085</v>
      </c>
      <c r="H432" s="2" t="s">
        <v>7086</v>
      </c>
      <c r="I432" s="2" t="s">
        <v>959</v>
      </c>
      <c r="J432" s="2" t="s">
        <v>7087</v>
      </c>
      <c r="K432" s="2" t="s">
        <v>6828</v>
      </c>
      <c r="L432" s="2" t="s">
        <v>7088</v>
      </c>
      <c r="M432" s="2" t="s">
        <v>4367</v>
      </c>
      <c r="N432" s="4" t="s">
        <v>7089</v>
      </c>
      <c r="O432" s="4" t="s">
        <v>7090</v>
      </c>
    </row>
    <row r="433" spans="1:15" ht="15" customHeight="1" x14ac:dyDescent="0.35">
      <c r="A433" s="2" t="s">
        <v>100</v>
      </c>
      <c r="B433" s="2" t="s">
        <v>101</v>
      </c>
      <c r="C433" s="3">
        <v>6</v>
      </c>
      <c r="D433" s="2" t="s">
        <v>102</v>
      </c>
      <c r="E433" s="2" t="s">
        <v>6538</v>
      </c>
      <c r="F433" s="2">
        <v>38577045</v>
      </c>
      <c r="G433" s="2" t="s">
        <v>6567</v>
      </c>
      <c r="H433" s="2" t="s">
        <v>6568</v>
      </c>
      <c r="I433" s="2" t="s">
        <v>2820</v>
      </c>
      <c r="J433" s="2" t="s">
        <v>6569</v>
      </c>
      <c r="K433" s="2" t="s">
        <v>4396</v>
      </c>
      <c r="L433" s="2" t="s">
        <v>6570</v>
      </c>
      <c r="M433" s="2" t="s">
        <v>4367</v>
      </c>
      <c r="N433" s="4" t="s">
        <v>6571</v>
      </c>
      <c r="O433" s="4" t="s">
        <v>6572</v>
      </c>
    </row>
    <row r="434" spans="1:15" ht="15" customHeight="1" x14ac:dyDescent="0.35">
      <c r="A434" s="2" t="s">
        <v>100</v>
      </c>
      <c r="B434" s="2" t="s">
        <v>101</v>
      </c>
      <c r="C434" s="3">
        <v>6</v>
      </c>
      <c r="D434" s="2" t="s">
        <v>102</v>
      </c>
      <c r="E434" s="2" t="s">
        <v>6545</v>
      </c>
      <c r="F434" s="2">
        <v>35288983</v>
      </c>
      <c r="G434" s="2" t="s">
        <v>6655</v>
      </c>
      <c r="H434" s="2" t="s">
        <v>6656</v>
      </c>
      <c r="I434" s="2" t="s">
        <v>2317</v>
      </c>
      <c r="J434" s="2" t="s">
        <v>6657</v>
      </c>
      <c r="K434" s="2" t="s">
        <v>6635</v>
      </c>
      <c r="L434" s="2" t="s">
        <v>6658</v>
      </c>
      <c r="M434" s="2" t="s">
        <v>4424</v>
      </c>
      <c r="N434" s="4" t="s">
        <v>6659</v>
      </c>
      <c r="O434" s="4" t="s">
        <v>6660</v>
      </c>
    </row>
    <row r="435" spans="1:15" ht="15" customHeight="1" x14ac:dyDescent="0.35">
      <c r="A435" s="2" t="s">
        <v>100</v>
      </c>
      <c r="B435" s="2" t="s">
        <v>101</v>
      </c>
      <c r="C435" s="3">
        <v>6</v>
      </c>
      <c r="D435" s="2" t="s">
        <v>102</v>
      </c>
      <c r="E435" s="2" t="s">
        <v>6545</v>
      </c>
      <c r="F435" s="2">
        <v>32531800</v>
      </c>
      <c r="G435" s="2" t="s">
        <v>6743</v>
      </c>
      <c r="H435" s="2" t="s">
        <v>6744</v>
      </c>
      <c r="I435" s="2" t="s">
        <v>2351</v>
      </c>
      <c r="J435" s="2" t="s">
        <v>6745</v>
      </c>
      <c r="K435" s="2" t="s">
        <v>4366</v>
      </c>
      <c r="L435" s="2" t="s">
        <v>6746</v>
      </c>
      <c r="M435" s="2" t="s">
        <v>4481</v>
      </c>
      <c r="N435" s="4" t="s">
        <v>6747</v>
      </c>
      <c r="O435" s="4" t="s">
        <v>6748</v>
      </c>
    </row>
    <row r="436" spans="1:15" ht="15" customHeight="1" x14ac:dyDescent="0.35">
      <c r="A436" s="2" t="s">
        <v>100</v>
      </c>
      <c r="B436" s="2" t="s">
        <v>101</v>
      </c>
      <c r="C436" s="3">
        <v>6</v>
      </c>
      <c r="D436" s="2" t="s">
        <v>102</v>
      </c>
      <c r="E436" s="2" t="s">
        <v>6545</v>
      </c>
      <c r="F436" s="2">
        <v>32217599</v>
      </c>
      <c r="G436" s="2" t="s">
        <v>6791</v>
      </c>
      <c r="H436" s="2" t="s">
        <v>6792</v>
      </c>
      <c r="I436" s="2" t="s">
        <v>4621</v>
      </c>
      <c r="J436" s="2" t="s">
        <v>6793</v>
      </c>
      <c r="K436" s="2" t="s">
        <v>4629</v>
      </c>
      <c r="L436" s="2" t="s">
        <v>6794</v>
      </c>
      <c r="M436" s="2" t="s">
        <v>4367</v>
      </c>
      <c r="N436" s="4" t="s">
        <v>6795</v>
      </c>
      <c r="O436" s="4" t="s">
        <v>6796</v>
      </c>
    </row>
    <row r="437" spans="1:15" ht="15" customHeight="1" x14ac:dyDescent="0.35">
      <c r="A437" s="2" t="s">
        <v>100</v>
      </c>
      <c r="B437" s="2" t="s">
        <v>101</v>
      </c>
      <c r="C437" s="3">
        <v>6</v>
      </c>
      <c r="D437" s="2" t="s">
        <v>102</v>
      </c>
      <c r="E437" s="2" t="s">
        <v>6538</v>
      </c>
      <c r="F437" s="2">
        <v>29592930</v>
      </c>
      <c r="G437" s="2" t="s">
        <v>6857</v>
      </c>
      <c r="H437" s="2" t="s">
        <v>6874</v>
      </c>
      <c r="I437" s="2" t="s">
        <v>2336</v>
      </c>
      <c r="J437" s="2"/>
      <c r="K437" s="2" t="s">
        <v>4629</v>
      </c>
      <c r="L437" s="2" t="s">
        <v>6875</v>
      </c>
      <c r="M437" s="2" t="s">
        <v>4424</v>
      </c>
      <c r="N437" s="4" t="s">
        <v>6876</v>
      </c>
      <c r="O437" s="4" t="s">
        <v>6877</v>
      </c>
    </row>
    <row r="438" spans="1:15" ht="15" customHeight="1" x14ac:dyDescent="0.35">
      <c r="A438" s="2" t="s">
        <v>100</v>
      </c>
      <c r="B438" s="2" t="s">
        <v>101</v>
      </c>
      <c r="C438" s="3">
        <v>6</v>
      </c>
      <c r="D438" s="2" t="s">
        <v>102</v>
      </c>
      <c r="E438" s="2" t="s">
        <v>6538</v>
      </c>
      <c r="F438" s="2">
        <v>19341548</v>
      </c>
      <c r="G438" s="2" t="s">
        <v>7065</v>
      </c>
      <c r="H438" s="2" t="s">
        <v>7066</v>
      </c>
      <c r="I438" s="2" t="s">
        <v>7067</v>
      </c>
      <c r="J438" s="2"/>
      <c r="K438" s="2" t="s">
        <v>4629</v>
      </c>
      <c r="L438" s="2" t="s">
        <v>7068</v>
      </c>
      <c r="M438" s="2" t="s">
        <v>5992</v>
      </c>
      <c r="N438" s="4" t="s">
        <v>7069</v>
      </c>
      <c r="O438" s="4" t="s">
        <v>7070</v>
      </c>
    </row>
    <row r="439" spans="1:15" ht="15" customHeight="1" x14ac:dyDescent="0.35">
      <c r="A439" s="2" t="s">
        <v>100</v>
      </c>
      <c r="B439" s="2" t="s">
        <v>101</v>
      </c>
      <c r="C439" s="3">
        <v>6</v>
      </c>
      <c r="D439" s="2" t="s">
        <v>102</v>
      </c>
      <c r="E439" s="2" t="s">
        <v>6538</v>
      </c>
      <c r="F439" s="2">
        <v>19341547</v>
      </c>
      <c r="G439" s="2" t="s">
        <v>7071</v>
      </c>
      <c r="H439" s="2" t="s">
        <v>7072</v>
      </c>
      <c r="I439" s="2" t="s">
        <v>7067</v>
      </c>
      <c r="J439" s="2"/>
      <c r="K439" s="2" t="s">
        <v>4629</v>
      </c>
      <c r="L439" s="2" t="s">
        <v>7073</v>
      </c>
      <c r="M439" s="2" t="s">
        <v>7074</v>
      </c>
      <c r="N439" s="4" t="s">
        <v>7075</v>
      </c>
      <c r="O439" s="4" t="s">
        <v>7076</v>
      </c>
    </row>
    <row r="440" spans="1:15" ht="15" customHeight="1" x14ac:dyDescent="0.35">
      <c r="A440" s="2" t="s">
        <v>100</v>
      </c>
      <c r="B440" s="2" t="s">
        <v>101</v>
      </c>
      <c r="C440" s="3">
        <v>6</v>
      </c>
      <c r="D440" s="2" t="s">
        <v>102</v>
      </c>
      <c r="E440" s="2" t="s">
        <v>6538</v>
      </c>
      <c r="F440" s="2">
        <v>39393565</v>
      </c>
      <c r="G440" s="2" t="s">
        <v>6539</v>
      </c>
      <c r="H440" s="2" t="s">
        <v>6540</v>
      </c>
      <c r="I440" s="2" t="s">
        <v>6541</v>
      </c>
      <c r="J440" s="2" t="s">
        <v>6541</v>
      </c>
      <c r="K440" s="2" t="s">
        <v>6542</v>
      </c>
      <c r="L440" s="2"/>
      <c r="M440" s="2" t="s">
        <v>4367</v>
      </c>
      <c r="N440" s="4" t="s">
        <v>6543</v>
      </c>
      <c r="O440" s="4" t="s">
        <v>6544</v>
      </c>
    </row>
    <row r="441" spans="1:15" ht="15" customHeight="1" x14ac:dyDescent="0.35">
      <c r="A441" s="2" t="s">
        <v>100</v>
      </c>
      <c r="B441" s="2" t="s">
        <v>101</v>
      </c>
      <c r="C441" s="3">
        <v>6</v>
      </c>
      <c r="D441" s="2" t="s">
        <v>102</v>
      </c>
      <c r="E441" s="2" t="s">
        <v>6545</v>
      </c>
      <c r="F441" s="2">
        <v>34233978</v>
      </c>
      <c r="G441" s="2" t="s">
        <v>6726</v>
      </c>
      <c r="H441" s="2" t="s">
        <v>6727</v>
      </c>
      <c r="I441" s="2" t="s">
        <v>3367</v>
      </c>
      <c r="J441" s="2" t="s">
        <v>3367</v>
      </c>
      <c r="K441" s="2" t="s">
        <v>4590</v>
      </c>
      <c r="L441" s="2" t="s">
        <v>6728</v>
      </c>
      <c r="M441" s="2" t="s">
        <v>4843</v>
      </c>
      <c r="N441" s="4" t="s">
        <v>6729</v>
      </c>
      <c r="O441" s="4" t="s">
        <v>6730</v>
      </c>
    </row>
    <row r="442" spans="1:15" ht="15" customHeight="1" x14ac:dyDescent="0.35">
      <c r="A442" s="2" t="s">
        <v>100</v>
      </c>
      <c r="B442" s="2" t="s">
        <v>101</v>
      </c>
      <c r="C442" s="3">
        <v>6</v>
      </c>
      <c r="D442" s="2" t="s">
        <v>102</v>
      </c>
      <c r="E442" s="2" t="s">
        <v>6545</v>
      </c>
      <c r="F442" s="2">
        <v>30564671</v>
      </c>
      <c r="G442" s="2" t="s">
        <v>6903</v>
      </c>
      <c r="H442" s="2" t="s">
        <v>6904</v>
      </c>
      <c r="I442" s="2" t="s">
        <v>6905</v>
      </c>
      <c r="J442" s="2" t="s">
        <v>6905</v>
      </c>
      <c r="K442" s="2" t="s">
        <v>6595</v>
      </c>
      <c r="L442" s="2" t="s">
        <v>6906</v>
      </c>
      <c r="M442" s="2" t="s">
        <v>4367</v>
      </c>
      <c r="N442" s="4" t="s">
        <v>6907</v>
      </c>
      <c r="O442" s="4" t="s">
        <v>6908</v>
      </c>
    </row>
    <row r="443" spans="1:15" ht="15" customHeight="1" x14ac:dyDescent="0.35">
      <c r="A443" s="2" t="s">
        <v>100</v>
      </c>
      <c r="B443" s="2" t="s">
        <v>101</v>
      </c>
      <c r="C443" s="3">
        <v>6</v>
      </c>
      <c r="D443" s="2" t="s">
        <v>102</v>
      </c>
      <c r="E443" s="2" t="s">
        <v>6545</v>
      </c>
      <c r="F443" s="2">
        <v>39084872</v>
      </c>
      <c r="G443" s="2" t="s">
        <v>6556</v>
      </c>
      <c r="H443" s="2" t="s">
        <v>6557</v>
      </c>
      <c r="I443" s="2" t="s">
        <v>6558</v>
      </c>
      <c r="J443" s="2" t="s">
        <v>6558</v>
      </c>
      <c r="K443" s="2" t="s">
        <v>4629</v>
      </c>
      <c r="L443" s="2"/>
      <c r="M443" s="2" t="s">
        <v>4367</v>
      </c>
      <c r="N443" s="4" t="s">
        <v>6559</v>
      </c>
      <c r="O443" s="4" t="s">
        <v>6560</v>
      </c>
    </row>
    <row r="444" spans="1:15" ht="15" customHeight="1" x14ac:dyDescent="0.35">
      <c r="A444" s="2" t="s">
        <v>100</v>
      </c>
      <c r="B444" s="2" t="s">
        <v>101</v>
      </c>
      <c r="C444" s="3">
        <v>6</v>
      </c>
      <c r="D444" s="2" t="s">
        <v>102</v>
      </c>
      <c r="E444" s="2" t="s">
        <v>6545</v>
      </c>
      <c r="F444" s="2">
        <v>30476031</v>
      </c>
      <c r="G444" s="2" t="s">
        <v>6825</v>
      </c>
      <c r="H444" s="2" t="s">
        <v>6826</v>
      </c>
      <c r="I444" s="2" t="s">
        <v>6827</v>
      </c>
      <c r="J444" s="2"/>
      <c r="K444" s="2" t="s">
        <v>6828</v>
      </c>
      <c r="L444" s="2" t="s">
        <v>6829</v>
      </c>
      <c r="M444" s="2" t="s">
        <v>4843</v>
      </c>
      <c r="N444" s="4" t="s">
        <v>6830</v>
      </c>
      <c r="O444" s="4" t="s">
        <v>6831</v>
      </c>
    </row>
    <row r="445" spans="1:15" ht="15" customHeight="1" x14ac:dyDescent="0.35">
      <c r="A445" s="2" t="s">
        <v>100</v>
      </c>
      <c r="B445" s="2" t="s">
        <v>101</v>
      </c>
      <c r="C445" s="3">
        <v>6</v>
      </c>
      <c r="D445" s="2" t="s">
        <v>102</v>
      </c>
      <c r="E445" s="2" t="s">
        <v>6545</v>
      </c>
      <c r="F445" s="2">
        <v>36745562</v>
      </c>
      <c r="G445" s="2" t="s">
        <v>6615</v>
      </c>
      <c r="H445" s="2" t="s">
        <v>6616</v>
      </c>
      <c r="I445" s="2" t="s">
        <v>6421</v>
      </c>
      <c r="J445" s="2"/>
      <c r="K445" s="2" t="s">
        <v>4366</v>
      </c>
      <c r="L445" s="2" t="s">
        <v>6617</v>
      </c>
      <c r="M445" s="2" t="s">
        <v>4367</v>
      </c>
      <c r="N445" s="4" t="s">
        <v>6618</v>
      </c>
      <c r="O445" s="4" t="s">
        <v>6619</v>
      </c>
    </row>
    <row r="446" spans="1:15" ht="15" customHeight="1" x14ac:dyDescent="0.35">
      <c r="A446" s="2" t="s">
        <v>100</v>
      </c>
      <c r="B446" s="2" t="s">
        <v>101</v>
      </c>
      <c r="C446" s="3">
        <v>6</v>
      </c>
      <c r="D446" s="2" t="s">
        <v>102</v>
      </c>
      <c r="E446" s="2" t="s">
        <v>6538</v>
      </c>
      <c r="F446" s="2">
        <v>15459061</v>
      </c>
      <c r="G446" s="2" t="s">
        <v>7102</v>
      </c>
      <c r="H446" s="2" t="s">
        <v>7103</v>
      </c>
      <c r="I446" s="2" t="s">
        <v>7104</v>
      </c>
      <c r="J446" s="2"/>
      <c r="K446" s="2" t="s">
        <v>4836</v>
      </c>
      <c r="L446" s="2" t="s">
        <v>7105</v>
      </c>
      <c r="M446" s="2" t="s">
        <v>4424</v>
      </c>
      <c r="N446" s="4" t="s">
        <v>7106</v>
      </c>
      <c r="O446" s="4" t="s">
        <v>7107</v>
      </c>
    </row>
    <row r="447" spans="1:15" ht="15" customHeight="1" x14ac:dyDescent="0.35">
      <c r="A447" s="2" t="s">
        <v>100</v>
      </c>
      <c r="B447" s="2" t="s">
        <v>101</v>
      </c>
      <c r="C447" s="3">
        <v>6</v>
      </c>
      <c r="D447" s="2" t="s">
        <v>102</v>
      </c>
      <c r="E447" s="2" t="s">
        <v>6545</v>
      </c>
      <c r="F447" s="2">
        <v>38167282</v>
      </c>
      <c r="G447" s="2" t="s">
        <v>6580</v>
      </c>
      <c r="H447" s="2" t="s">
        <v>6581</v>
      </c>
      <c r="I447" s="2" t="s">
        <v>6582</v>
      </c>
      <c r="J447" s="2" t="s">
        <v>6582</v>
      </c>
      <c r="K447" s="2" t="s">
        <v>4590</v>
      </c>
      <c r="L447" s="2" t="s">
        <v>6583</v>
      </c>
      <c r="M447" s="2" t="s">
        <v>4493</v>
      </c>
      <c r="N447" s="4" t="s">
        <v>6584</v>
      </c>
      <c r="O447" s="4" t="s">
        <v>6585</v>
      </c>
    </row>
    <row r="448" spans="1:15" ht="15" customHeight="1" x14ac:dyDescent="0.35">
      <c r="A448" s="2" t="s">
        <v>100</v>
      </c>
      <c r="B448" s="2" t="s">
        <v>101</v>
      </c>
      <c r="C448" s="3">
        <v>6</v>
      </c>
      <c r="D448" s="2" t="s">
        <v>102</v>
      </c>
      <c r="E448" s="2" t="s">
        <v>6538</v>
      </c>
      <c r="F448" s="2">
        <v>24885298</v>
      </c>
      <c r="G448" s="2" t="s">
        <v>7001</v>
      </c>
      <c r="H448" s="2" t="s">
        <v>7002</v>
      </c>
      <c r="I448" s="2" t="s">
        <v>7003</v>
      </c>
      <c r="J448" s="2" t="s">
        <v>7003</v>
      </c>
      <c r="K448" s="2" t="s">
        <v>7004</v>
      </c>
      <c r="L448" s="2" t="s">
        <v>7005</v>
      </c>
      <c r="M448" s="2" t="s">
        <v>4493</v>
      </c>
      <c r="N448" s="4" t="s">
        <v>7006</v>
      </c>
      <c r="O448" s="4" t="s">
        <v>7007</v>
      </c>
    </row>
    <row r="449" spans="1:15" ht="15" customHeight="1" x14ac:dyDescent="0.35">
      <c r="A449" s="2" t="s">
        <v>100</v>
      </c>
      <c r="B449" s="2" t="s">
        <v>101</v>
      </c>
      <c r="C449" s="3">
        <v>6</v>
      </c>
      <c r="D449" s="2" t="s">
        <v>102</v>
      </c>
      <c r="E449" s="2" t="s">
        <v>6545</v>
      </c>
      <c r="F449" s="2">
        <v>39191441</v>
      </c>
      <c r="G449" s="2" t="s">
        <v>6546</v>
      </c>
      <c r="H449" s="2" t="s">
        <v>6547</v>
      </c>
      <c r="I449" s="2" t="s">
        <v>6548</v>
      </c>
      <c r="J449" s="2" t="s">
        <v>6548</v>
      </c>
      <c r="K449" s="2" t="s">
        <v>4629</v>
      </c>
      <c r="L449" s="2"/>
      <c r="M449" s="2" t="s">
        <v>4367</v>
      </c>
      <c r="N449" s="4" t="s">
        <v>6549</v>
      </c>
      <c r="O449" s="4" t="s">
        <v>6550</v>
      </c>
    </row>
    <row r="450" spans="1:15" ht="15" customHeight="1" x14ac:dyDescent="0.35">
      <c r="A450" s="2" t="s">
        <v>100</v>
      </c>
      <c r="B450" s="2" t="s">
        <v>101</v>
      </c>
      <c r="C450" s="3">
        <v>6</v>
      </c>
      <c r="D450" s="2" t="s">
        <v>102</v>
      </c>
      <c r="E450" s="2" t="s">
        <v>6538</v>
      </c>
      <c r="F450" s="2">
        <v>25619200</v>
      </c>
      <c r="G450" s="2" t="s">
        <v>6977</v>
      </c>
      <c r="H450" s="2" t="s">
        <v>6983</v>
      </c>
      <c r="I450" s="2" t="s">
        <v>6984</v>
      </c>
      <c r="J450" s="2" t="s">
        <v>6984</v>
      </c>
      <c r="K450" s="2" t="s">
        <v>4590</v>
      </c>
      <c r="L450" s="2" t="s">
        <v>6985</v>
      </c>
      <c r="M450" s="2" t="s">
        <v>6258</v>
      </c>
      <c r="N450" s="4" t="s">
        <v>6986</v>
      </c>
      <c r="O450" s="4" t="s">
        <v>6987</v>
      </c>
    </row>
    <row r="451" spans="1:15" ht="15" customHeight="1" x14ac:dyDescent="0.35">
      <c r="A451" s="2" t="s">
        <v>100</v>
      </c>
      <c r="B451" s="2" t="s">
        <v>101</v>
      </c>
      <c r="C451" s="3">
        <v>6</v>
      </c>
      <c r="D451" s="2" t="s">
        <v>102</v>
      </c>
      <c r="E451" s="2" t="s">
        <v>6545</v>
      </c>
      <c r="F451" s="2">
        <v>37130096</v>
      </c>
      <c r="G451" s="2" t="s">
        <v>6599</v>
      </c>
      <c r="H451" s="2" t="s">
        <v>6600</v>
      </c>
      <c r="I451" s="2" t="s">
        <v>6601</v>
      </c>
      <c r="J451" s="2"/>
      <c r="K451" s="2" t="s">
        <v>4373</v>
      </c>
      <c r="L451" s="2" t="s">
        <v>6602</v>
      </c>
      <c r="M451" s="2" t="s">
        <v>4367</v>
      </c>
      <c r="N451" s="4" t="s">
        <v>6603</v>
      </c>
      <c r="O451" s="4" t="s">
        <v>6604</v>
      </c>
    </row>
    <row r="452" spans="1:15" ht="15" customHeight="1" x14ac:dyDescent="0.35">
      <c r="A452" s="2" t="s">
        <v>100</v>
      </c>
      <c r="B452" s="2" t="s">
        <v>101</v>
      </c>
      <c r="C452" s="3">
        <v>6</v>
      </c>
      <c r="D452" s="2" t="s">
        <v>102</v>
      </c>
      <c r="E452" s="2" t="s">
        <v>6538</v>
      </c>
      <c r="F452" s="2">
        <v>19706651</v>
      </c>
      <c r="G452" s="2" t="s">
        <v>7053</v>
      </c>
      <c r="H452" s="2" t="s">
        <v>7060</v>
      </c>
      <c r="I452" s="2" t="s">
        <v>7061</v>
      </c>
      <c r="J452" s="2" t="s">
        <v>7061</v>
      </c>
      <c r="K452" s="2" t="s">
        <v>4836</v>
      </c>
      <c r="L452" s="2" t="s">
        <v>7062</v>
      </c>
      <c r="M452" s="2" t="s">
        <v>4797</v>
      </c>
      <c r="N452" s="4" t="s">
        <v>7063</v>
      </c>
      <c r="O452" s="4" t="s">
        <v>7064</v>
      </c>
    </row>
    <row r="453" spans="1:15" ht="15" customHeight="1" x14ac:dyDescent="0.35">
      <c r="A453" s="2" t="s">
        <v>100</v>
      </c>
      <c r="B453" s="2" t="s">
        <v>101</v>
      </c>
      <c r="C453" s="3">
        <v>6</v>
      </c>
      <c r="D453" s="2" t="s">
        <v>102</v>
      </c>
      <c r="E453" s="2" t="s">
        <v>6545</v>
      </c>
      <c r="F453" s="2">
        <v>16179713</v>
      </c>
      <c r="G453" s="2" t="s">
        <v>7091</v>
      </c>
      <c r="H453" s="2" t="s">
        <v>7092</v>
      </c>
      <c r="I453" s="2" t="s">
        <v>7093</v>
      </c>
      <c r="J453" s="2"/>
      <c r="K453" s="2" t="s">
        <v>4836</v>
      </c>
      <c r="L453" s="2" t="s">
        <v>7094</v>
      </c>
      <c r="M453" s="2" t="s">
        <v>7095</v>
      </c>
      <c r="N453" s="4" t="s">
        <v>7096</v>
      </c>
      <c r="O453" s="4" t="s">
        <v>7097</v>
      </c>
    </row>
    <row r="454" spans="1:15" ht="15" customHeight="1" x14ac:dyDescent="0.35">
      <c r="A454" s="2" t="s">
        <v>100</v>
      </c>
      <c r="B454" s="2" t="s">
        <v>101</v>
      </c>
      <c r="C454" s="3">
        <v>6</v>
      </c>
      <c r="D454" s="2" t="s">
        <v>102</v>
      </c>
      <c r="E454" s="2" t="s">
        <v>6545</v>
      </c>
      <c r="F454" s="2">
        <v>31649114</v>
      </c>
      <c r="G454" s="2" t="s">
        <v>6813</v>
      </c>
      <c r="H454" s="2" t="s">
        <v>6814</v>
      </c>
      <c r="I454" s="2" t="s">
        <v>6815</v>
      </c>
      <c r="J454" s="2" t="s">
        <v>6815</v>
      </c>
      <c r="K454" s="2" t="s">
        <v>4836</v>
      </c>
      <c r="L454" s="2" t="s">
        <v>6816</v>
      </c>
      <c r="M454" s="2" t="s">
        <v>4416</v>
      </c>
      <c r="N454" s="4" t="s">
        <v>6817</v>
      </c>
      <c r="O454" s="4" t="s">
        <v>6818</v>
      </c>
    </row>
    <row r="455" spans="1:15" ht="15" customHeight="1" x14ac:dyDescent="0.35">
      <c r="A455" s="2" t="s">
        <v>100</v>
      </c>
      <c r="B455" s="2" t="s">
        <v>101</v>
      </c>
      <c r="C455" s="3">
        <v>6</v>
      </c>
      <c r="D455" s="2" t="s">
        <v>102</v>
      </c>
      <c r="E455" s="2" t="s">
        <v>6538</v>
      </c>
      <c r="F455" s="2">
        <v>26493457</v>
      </c>
      <c r="G455" s="2" t="s">
        <v>6953</v>
      </c>
      <c r="H455" s="2" t="s">
        <v>6954</v>
      </c>
      <c r="I455" s="2" t="s">
        <v>6955</v>
      </c>
      <c r="J455" s="2" t="s">
        <v>6955</v>
      </c>
      <c r="K455" s="2" t="s">
        <v>4590</v>
      </c>
      <c r="L455" s="2" t="s">
        <v>6956</v>
      </c>
      <c r="M455" s="2" t="s">
        <v>5699</v>
      </c>
      <c r="N455" s="4" t="s">
        <v>6957</v>
      </c>
      <c r="O455" s="4" t="s">
        <v>6958</v>
      </c>
    </row>
    <row r="456" spans="1:15" ht="15" customHeight="1" x14ac:dyDescent="0.35">
      <c r="A456" s="2" t="s">
        <v>100</v>
      </c>
      <c r="B456" s="2" t="s">
        <v>101</v>
      </c>
      <c r="C456" s="3">
        <v>6</v>
      </c>
      <c r="D456" s="2" t="s">
        <v>102</v>
      </c>
      <c r="E456" s="2" t="s">
        <v>6545</v>
      </c>
      <c r="F456" s="2">
        <v>31123004</v>
      </c>
      <c r="G456" s="2" t="s">
        <v>6838</v>
      </c>
      <c r="H456" s="2" t="s">
        <v>6839</v>
      </c>
      <c r="I456" s="2" t="s">
        <v>6840</v>
      </c>
      <c r="J456" s="2" t="s">
        <v>6840</v>
      </c>
      <c r="K456" s="2" t="s">
        <v>4590</v>
      </c>
      <c r="L456" s="2" t="s">
        <v>6841</v>
      </c>
      <c r="M456" s="2" t="s">
        <v>4493</v>
      </c>
      <c r="N456" s="4" t="s">
        <v>6842</v>
      </c>
      <c r="O456" s="4" t="s">
        <v>6843</v>
      </c>
    </row>
    <row r="457" spans="1:15" ht="15" customHeight="1" x14ac:dyDescent="0.35">
      <c r="A457" s="2" t="s">
        <v>100</v>
      </c>
      <c r="B457" s="2" t="s">
        <v>101</v>
      </c>
      <c r="C457" s="3">
        <v>6</v>
      </c>
      <c r="D457" s="2" t="s">
        <v>102</v>
      </c>
      <c r="E457" s="2" t="s">
        <v>6545</v>
      </c>
      <c r="F457" s="2">
        <v>33482752</v>
      </c>
      <c r="G457" s="2" t="s">
        <v>6749</v>
      </c>
      <c r="H457" s="2" t="s">
        <v>6750</v>
      </c>
      <c r="I457" s="2" t="s">
        <v>6751</v>
      </c>
      <c r="J457" s="2" t="s">
        <v>6751</v>
      </c>
      <c r="K457" s="2" t="s">
        <v>6752</v>
      </c>
      <c r="L457" s="2" t="s">
        <v>6753</v>
      </c>
      <c r="M457" s="2" t="s">
        <v>4367</v>
      </c>
      <c r="N457" s="4" t="s">
        <v>6754</v>
      </c>
      <c r="O457" s="4" t="s">
        <v>6755</v>
      </c>
    </row>
    <row r="458" spans="1:15" ht="15" customHeight="1" x14ac:dyDescent="0.35">
      <c r="A458" s="2" t="s">
        <v>100</v>
      </c>
      <c r="B458" s="2" t="s">
        <v>101</v>
      </c>
      <c r="C458" s="3">
        <v>6</v>
      </c>
      <c r="D458" s="2" t="s">
        <v>102</v>
      </c>
      <c r="E458" s="2" t="s">
        <v>6545</v>
      </c>
      <c r="F458" s="2">
        <v>37075240</v>
      </c>
      <c r="G458" s="2" t="s">
        <v>6605</v>
      </c>
      <c r="H458" s="2" t="s">
        <v>6606</v>
      </c>
      <c r="I458" s="2" t="s">
        <v>4442</v>
      </c>
      <c r="J458" s="2"/>
      <c r="K458" s="2" t="s">
        <v>4373</v>
      </c>
      <c r="L458" s="2" t="s">
        <v>6607</v>
      </c>
      <c r="M458" s="2" t="s">
        <v>4367</v>
      </c>
      <c r="N458" s="4" t="s">
        <v>6608</v>
      </c>
      <c r="O458" s="4" t="s">
        <v>6609</v>
      </c>
    </row>
    <row r="459" spans="1:15" ht="15" customHeight="1" x14ac:dyDescent="0.35">
      <c r="A459" s="2" t="s">
        <v>100</v>
      </c>
      <c r="B459" s="2" t="s">
        <v>101</v>
      </c>
      <c r="C459" s="3">
        <v>6</v>
      </c>
      <c r="D459" s="2" t="s">
        <v>102</v>
      </c>
      <c r="E459" s="2" t="s">
        <v>6545</v>
      </c>
      <c r="F459" s="2">
        <v>30662005</v>
      </c>
      <c r="G459" s="2" t="s">
        <v>6850</v>
      </c>
      <c r="H459" s="2" t="s">
        <v>6851</v>
      </c>
      <c r="I459" s="2" t="s">
        <v>6852</v>
      </c>
      <c r="J459" s="2" t="s">
        <v>6852</v>
      </c>
      <c r="K459" s="2" t="s">
        <v>4590</v>
      </c>
      <c r="L459" s="2" t="s">
        <v>6853</v>
      </c>
      <c r="M459" s="2" t="s">
        <v>6854</v>
      </c>
      <c r="N459" s="4" t="s">
        <v>6855</v>
      </c>
      <c r="O459" s="4" t="s">
        <v>6856</v>
      </c>
    </row>
    <row r="460" spans="1:15" ht="15" customHeight="1" x14ac:dyDescent="0.35">
      <c r="A460" s="2" t="s">
        <v>100</v>
      </c>
      <c r="B460" s="2" t="s">
        <v>101</v>
      </c>
      <c r="C460" s="3">
        <v>6</v>
      </c>
      <c r="D460" s="2" t="s">
        <v>102</v>
      </c>
      <c r="E460" s="2" t="s">
        <v>6538</v>
      </c>
      <c r="F460" s="2">
        <v>20087832</v>
      </c>
      <c r="G460" s="2" t="s">
        <v>7053</v>
      </c>
      <c r="H460" s="2" t="s">
        <v>7060</v>
      </c>
      <c r="I460" s="2" t="s">
        <v>7054</v>
      </c>
      <c r="J460" s="2"/>
      <c r="K460" s="2" t="s">
        <v>7055</v>
      </c>
      <c r="L460" s="2" t="s">
        <v>7056</v>
      </c>
      <c r="M460" s="2" t="s">
        <v>7057</v>
      </c>
      <c r="N460" s="4" t="s">
        <v>7058</v>
      </c>
      <c r="O460" s="4" t="s">
        <v>7059</v>
      </c>
    </row>
    <row r="461" spans="1:15" ht="15" customHeight="1" x14ac:dyDescent="0.35">
      <c r="A461" s="2" t="s">
        <v>100</v>
      </c>
      <c r="B461" s="2" t="s">
        <v>101</v>
      </c>
      <c r="C461" s="3">
        <v>6</v>
      </c>
      <c r="D461" s="2" t="s">
        <v>102</v>
      </c>
      <c r="E461" s="2" t="s">
        <v>6545</v>
      </c>
      <c r="F461" s="2">
        <v>35443955</v>
      </c>
      <c r="G461" s="2" t="s">
        <v>6649</v>
      </c>
      <c r="H461" s="2" t="s">
        <v>6650</v>
      </c>
      <c r="I461" s="2" t="s">
        <v>6651</v>
      </c>
      <c r="J461" s="2" t="s">
        <v>6651</v>
      </c>
      <c r="K461" s="2" t="s">
        <v>4590</v>
      </c>
      <c r="L461" s="2" t="s">
        <v>6652</v>
      </c>
      <c r="M461" s="2" t="s">
        <v>4493</v>
      </c>
      <c r="N461" s="4" t="s">
        <v>6653</v>
      </c>
      <c r="O461" s="4" t="s">
        <v>6654</v>
      </c>
    </row>
    <row r="462" spans="1:15" ht="15" customHeight="1" x14ac:dyDescent="0.35">
      <c r="A462" s="2" t="s">
        <v>100</v>
      </c>
      <c r="B462" s="2" t="s">
        <v>101</v>
      </c>
      <c r="C462" s="3">
        <v>6</v>
      </c>
      <c r="D462" s="2" t="s">
        <v>102</v>
      </c>
      <c r="E462" s="2" t="s">
        <v>6545</v>
      </c>
      <c r="F462" s="2">
        <v>33468241</v>
      </c>
      <c r="G462" s="2" t="s">
        <v>6756</v>
      </c>
      <c r="H462" s="2" t="s">
        <v>6757</v>
      </c>
      <c r="I462" s="2" t="s">
        <v>6758</v>
      </c>
      <c r="J462" s="2" t="s">
        <v>6758</v>
      </c>
      <c r="K462" s="2" t="s">
        <v>6759</v>
      </c>
      <c r="L462" s="2" t="s">
        <v>6760</v>
      </c>
      <c r="M462" s="2" t="s">
        <v>4367</v>
      </c>
      <c r="N462" s="4" t="s">
        <v>6761</v>
      </c>
      <c r="O462" s="4" t="s">
        <v>6762</v>
      </c>
    </row>
    <row r="463" spans="1:15" ht="15" customHeight="1" x14ac:dyDescent="0.35">
      <c r="A463" s="2" t="s">
        <v>100</v>
      </c>
      <c r="B463" s="2" t="s">
        <v>101</v>
      </c>
      <c r="C463" s="3">
        <v>6</v>
      </c>
      <c r="D463" s="2" t="s">
        <v>102</v>
      </c>
      <c r="E463" s="2" t="s">
        <v>6545</v>
      </c>
      <c r="F463" s="2">
        <v>33208335</v>
      </c>
      <c r="G463" s="2" t="s">
        <v>6763</v>
      </c>
      <c r="H463" s="2" t="s">
        <v>6764</v>
      </c>
      <c r="I463" s="2" t="s">
        <v>5245</v>
      </c>
      <c r="J463" s="2" t="s">
        <v>5245</v>
      </c>
      <c r="K463" s="2" t="s">
        <v>4590</v>
      </c>
      <c r="L463" s="2" t="s">
        <v>6765</v>
      </c>
      <c r="M463" s="2" t="s">
        <v>4493</v>
      </c>
      <c r="N463" s="4" t="s">
        <v>6766</v>
      </c>
      <c r="O463" s="4" t="s">
        <v>6767</v>
      </c>
    </row>
    <row r="464" spans="1:15" ht="15" customHeight="1" x14ac:dyDescent="0.35">
      <c r="A464" s="2" t="s">
        <v>100</v>
      </c>
      <c r="B464" s="2" t="s">
        <v>101</v>
      </c>
      <c r="C464" s="3">
        <v>6</v>
      </c>
      <c r="D464" s="2" t="s">
        <v>102</v>
      </c>
      <c r="E464" s="2" t="s">
        <v>6538</v>
      </c>
      <c r="F464" s="2">
        <v>23778276</v>
      </c>
      <c r="G464" s="2" t="s">
        <v>7013</v>
      </c>
      <c r="H464" s="2" t="s">
        <v>7014</v>
      </c>
      <c r="I464" s="2" t="s">
        <v>7015</v>
      </c>
      <c r="J464" s="2" t="s">
        <v>7015</v>
      </c>
      <c r="K464" s="2" t="s">
        <v>4836</v>
      </c>
      <c r="L464" s="2" t="s">
        <v>7016</v>
      </c>
      <c r="M464" s="2" t="s">
        <v>4424</v>
      </c>
      <c r="N464" s="4" t="s">
        <v>7017</v>
      </c>
      <c r="O464" s="4" t="s">
        <v>7018</v>
      </c>
    </row>
    <row r="465" spans="1:15" ht="15" customHeight="1" x14ac:dyDescent="0.35">
      <c r="A465" s="2" t="s">
        <v>100</v>
      </c>
      <c r="B465" s="2" t="s">
        <v>101</v>
      </c>
      <c r="C465" s="3">
        <v>6</v>
      </c>
      <c r="D465" s="2" t="s">
        <v>102</v>
      </c>
      <c r="E465" s="2" t="s">
        <v>6538</v>
      </c>
      <c r="F465" s="2">
        <v>26187120</v>
      </c>
      <c r="G465" s="2" t="s">
        <v>4806</v>
      </c>
      <c r="H465" s="2" t="s">
        <v>4807</v>
      </c>
      <c r="I465" s="2" t="s">
        <v>4808</v>
      </c>
      <c r="J465" s="2" t="s">
        <v>4808</v>
      </c>
      <c r="K465" s="2" t="s">
        <v>4590</v>
      </c>
      <c r="L465" s="2" t="s">
        <v>4809</v>
      </c>
      <c r="M465" s="2" t="s">
        <v>4493</v>
      </c>
      <c r="N465" s="4" t="s">
        <v>4810</v>
      </c>
      <c r="O465" s="4" t="s">
        <v>4811</v>
      </c>
    </row>
    <row r="466" spans="1:15" ht="15" customHeight="1" x14ac:dyDescent="0.35">
      <c r="A466" s="2" t="s">
        <v>100</v>
      </c>
      <c r="B466" s="2" t="s">
        <v>101</v>
      </c>
      <c r="C466" s="3">
        <v>6</v>
      </c>
      <c r="D466" s="2" t="s">
        <v>102</v>
      </c>
      <c r="E466" s="2" t="s">
        <v>6545</v>
      </c>
      <c r="F466" s="2">
        <v>39154354</v>
      </c>
      <c r="G466" s="2" t="s">
        <v>6551</v>
      </c>
      <c r="H466" s="2" t="s">
        <v>6552</v>
      </c>
      <c r="I466" s="2" t="s">
        <v>6553</v>
      </c>
      <c r="J466" s="2" t="s">
        <v>6553</v>
      </c>
      <c r="K466" s="2" t="s">
        <v>4373</v>
      </c>
      <c r="L466" s="2"/>
      <c r="M466" s="2" t="s">
        <v>4367</v>
      </c>
      <c r="N466" s="4" t="s">
        <v>6554</v>
      </c>
      <c r="O466" s="4" t="s">
        <v>6555</v>
      </c>
    </row>
    <row r="467" spans="1:15" ht="15" customHeight="1" x14ac:dyDescent="0.35">
      <c r="A467" s="2" t="s">
        <v>100</v>
      </c>
      <c r="B467" s="2" t="s">
        <v>101</v>
      </c>
      <c r="C467" s="3">
        <v>6</v>
      </c>
      <c r="D467" s="2" t="s">
        <v>102</v>
      </c>
      <c r="E467" s="2" t="s">
        <v>6545</v>
      </c>
      <c r="F467" s="2">
        <v>29449296</v>
      </c>
      <c r="G467" s="2" t="s">
        <v>6878</v>
      </c>
      <c r="H467" s="2" t="s">
        <v>6879</v>
      </c>
      <c r="I467" s="2" t="s">
        <v>6880</v>
      </c>
      <c r="J467" s="2" t="s">
        <v>6880</v>
      </c>
      <c r="K467" s="2" t="s">
        <v>4590</v>
      </c>
      <c r="L467" s="2" t="s">
        <v>6881</v>
      </c>
      <c r="M467" s="2" t="s">
        <v>6258</v>
      </c>
      <c r="N467" s="4" t="s">
        <v>6882</v>
      </c>
      <c r="O467" s="4" t="s">
        <v>6883</v>
      </c>
    </row>
    <row r="468" spans="1:15" ht="15" customHeight="1" x14ac:dyDescent="0.35">
      <c r="A468" s="2" t="s">
        <v>100</v>
      </c>
      <c r="B468" s="2" t="s">
        <v>101</v>
      </c>
      <c r="C468" s="3">
        <v>6</v>
      </c>
      <c r="D468" s="2" t="s">
        <v>102</v>
      </c>
      <c r="E468" s="2" t="s">
        <v>6545</v>
      </c>
      <c r="F468" s="2">
        <v>25510936</v>
      </c>
      <c r="G468" s="2" t="s">
        <v>6994</v>
      </c>
      <c r="H468" s="2" t="s">
        <v>6995</v>
      </c>
      <c r="I468" s="2" t="s">
        <v>6996</v>
      </c>
      <c r="J468" s="2" t="s">
        <v>6996</v>
      </c>
      <c r="K468" s="2" t="s">
        <v>6997</v>
      </c>
      <c r="L468" s="2" t="s">
        <v>6998</v>
      </c>
      <c r="M468" s="2" t="s">
        <v>5699</v>
      </c>
      <c r="N468" s="4" t="s">
        <v>6999</v>
      </c>
      <c r="O468" s="4" t="s">
        <v>7000</v>
      </c>
    </row>
    <row r="469" spans="1:15" ht="15" customHeight="1" x14ac:dyDescent="0.35">
      <c r="A469" s="2" t="s">
        <v>100</v>
      </c>
      <c r="B469" s="2" t="s">
        <v>101</v>
      </c>
      <c r="C469" s="3">
        <v>6</v>
      </c>
      <c r="D469" s="2" t="s">
        <v>102</v>
      </c>
      <c r="E469" s="2" t="s">
        <v>6545</v>
      </c>
      <c r="F469" s="2">
        <v>35165089</v>
      </c>
      <c r="G469" s="2" t="s">
        <v>6676</v>
      </c>
      <c r="H469" s="2" t="s">
        <v>6677</v>
      </c>
      <c r="I469" s="2" t="s">
        <v>6678</v>
      </c>
      <c r="J469" s="2" t="s">
        <v>6678</v>
      </c>
      <c r="K469" s="2" t="s">
        <v>4836</v>
      </c>
      <c r="L469" s="2" t="s">
        <v>6679</v>
      </c>
      <c r="M469" s="2" t="s">
        <v>4367</v>
      </c>
      <c r="N469" s="4" t="s">
        <v>6680</v>
      </c>
      <c r="O469" s="4" t="s">
        <v>6681</v>
      </c>
    </row>
    <row r="470" spans="1:15" ht="15" customHeight="1" x14ac:dyDescent="0.35">
      <c r="A470" s="2" t="s">
        <v>100</v>
      </c>
      <c r="B470" s="2" t="s">
        <v>101</v>
      </c>
      <c r="C470" s="3">
        <v>6</v>
      </c>
      <c r="D470" s="2" t="s">
        <v>102</v>
      </c>
      <c r="E470" s="2" t="s">
        <v>6545</v>
      </c>
      <c r="F470" s="2">
        <v>29895657</v>
      </c>
      <c r="G470" s="2" t="s">
        <v>6862</v>
      </c>
      <c r="H470" s="2" t="s">
        <v>6863</v>
      </c>
      <c r="I470" s="2" t="s">
        <v>3072</v>
      </c>
      <c r="J470" s="2" t="s">
        <v>3072</v>
      </c>
      <c r="K470" s="2" t="s">
        <v>4590</v>
      </c>
      <c r="L470" s="2" t="s">
        <v>6864</v>
      </c>
      <c r="M470" s="2" t="s">
        <v>4493</v>
      </c>
      <c r="N470" s="4" t="s">
        <v>6865</v>
      </c>
      <c r="O470" s="4" t="s">
        <v>6866</v>
      </c>
    </row>
    <row r="471" spans="1:15" ht="15" customHeight="1" x14ac:dyDescent="0.35">
      <c r="A471" s="2" t="s">
        <v>100</v>
      </c>
      <c r="B471" s="2" t="s">
        <v>101</v>
      </c>
      <c r="C471" s="3">
        <v>6</v>
      </c>
      <c r="D471" s="2" t="s">
        <v>102</v>
      </c>
      <c r="E471" s="2" t="s">
        <v>6545</v>
      </c>
      <c r="F471" s="2">
        <v>35275399</v>
      </c>
      <c r="G471" s="2" t="s">
        <v>6661</v>
      </c>
      <c r="H471" s="2" t="s">
        <v>6662</v>
      </c>
      <c r="I471" s="2" t="s">
        <v>6663</v>
      </c>
      <c r="J471" s="2" t="s">
        <v>6663</v>
      </c>
      <c r="K471" s="2" t="s">
        <v>6664</v>
      </c>
      <c r="L471" s="2" t="s">
        <v>6665</v>
      </c>
      <c r="M471" s="2" t="s">
        <v>6666</v>
      </c>
      <c r="N471" s="4" t="s">
        <v>6667</v>
      </c>
      <c r="O471" s="4" t="s">
        <v>6668</v>
      </c>
    </row>
    <row r="472" spans="1:15" ht="15" customHeight="1" x14ac:dyDescent="0.35">
      <c r="A472" s="2" t="s">
        <v>100</v>
      </c>
      <c r="B472" s="2" t="s">
        <v>101</v>
      </c>
      <c r="C472" s="3">
        <v>6</v>
      </c>
      <c r="D472" s="2" t="s">
        <v>102</v>
      </c>
      <c r="E472" s="2" t="s">
        <v>6545</v>
      </c>
      <c r="F472" s="2">
        <v>36405626</v>
      </c>
      <c r="G472" s="2" t="s">
        <v>6695</v>
      </c>
      <c r="H472" s="2" t="s">
        <v>6696</v>
      </c>
      <c r="I472" s="2">
        <v>2022</v>
      </c>
      <c r="J472" s="2" t="s">
        <v>6697</v>
      </c>
      <c r="K472" s="2" t="s">
        <v>6698</v>
      </c>
      <c r="L472" s="2" t="s">
        <v>6699</v>
      </c>
      <c r="M472" s="2" t="s">
        <v>6700</v>
      </c>
      <c r="N472" s="4" t="s">
        <v>6701</v>
      </c>
      <c r="O472" s="4" t="s">
        <v>6702</v>
      </c>
    </row>
    <row r="473" spans="1:15" ht="15" customHeight="1" x14ac:dyDescent="0.35">
      <c r="A473" s="2" t="s">
        <v>100</v>
      </c>
      <c r="B473" s="2" t="s">
        <v>101</v>
      </c>
      <c r="C473" s="3">
        <v>6</v>
      </c>
      <c r="D473" s="2" t="s">
        <v>102</v>
      </c>
      <c r="E473" s="2" t="s">
        <v>6545</v>
      </c>
      <c r="F473" s="2">
        <v>25933397</v>
      </c>
      <c r="G473" s="2" t="s">
        <v>6988</v>
      </c>
      <c r="H473" s="2" t="s">
        <v>6989</v>
      </c>
      <c r="I473" s="2">
        <v>2015</v>
      </c>
      <c r="J473" s="2" t="s">
        <v>6990</v>
      </c>
      <c r="K473" s="2" t="s">
        <v>5479</v>
      </c>
      <c r="L473" s="2" t="s">
        <v>6991</v>
      </c>
      <c r="M473" s="2" t="s">
        <v>4493</v>
      </c>
      <c r="N473" s="4" t="s">
        <v>6992</v>
      </c>
      <c r="O473" s="4" t="s">
        <v>6993</v>
      </c>
    </row>
    <row r="474" spans="1:15" ht="15" customHeight="1" x14ac:dyDescent="0.35">
      <c r="A474" s="2" t="s">
        <v>116</v>
      </c>
      <c r="B474" s="2" t="s">
        <v>117</v>
      </c>
      <c r="C474" s="3">
        <v>7</v>
      </c>
      <c r="D474" s="2" t="s">
        <v>118</v>
      </c>
      <c r="E474" s="2" t="s">
        <v>7108</v>
      </c>
      <c r="F474" s="2">
        <v>39177319</v>
      </c>
      <c r="G474" s="2" t="s">
        <v>7116</v>
      </c>
      <c r="H474" s="2" t="s">
        <v>7117</v>
      </c>
      <c r="I474" s="2" t="s">
        <v>1478</v>
      </c>
      <c r="J474" s="2"/>
      <c r="K474" s="2" t="s">
        <v>4443</v>
      </c>
      <c r="L474" s="2" t="s">
        <v>7118</v>
      </c>
      <c r="M474" s="2" t="s">
        <v>7119</v>
      </c>
      <c r="N474" s="4" t="s">
        <v>7120</v>
      </c>
      <c r="O474" s="4" t="s">
        <v>7121</v>
      </c>
    </row>
    <row r="475" spans="1:15" ht="15" customHeight="1" x14ac:dyDescent="0.35">
      <c r="A475" s="2" t="s">
        <v>116</v>
      </c>
      <c r="B475" s="2" t="s">
        <v>117</v>
      </c>
      <c r="C475" s="3">
        <v>7</v>
      </c>
      <c r="D475" s="2" t="s">
        <v>118</v>
      </c>
      <c r="E475" s="2" t="s">
        <v>7108</v>
      </c>
      <c r="F475" s="2">
        <v>33872719</v>
      </c>
      <c r="G475" s="2" t="s">
        <v>7176</v>
      </c>
      <c r="H475" s="2" t="s">
        <v>7177</v>
      </c>
      <c r="I475" s="2" t="s">
        <v>1961</v>
      </c>
      <c r="J475" s="2" t="s">
        <v>7178</v>
      </c>
      <c r="K475" s="2" t="s">
        <v>2864</v>
      </c>
      <c r="L475" s="2" t="s">
        <v>7179</v>
      </c>
      <c r="M475" s="2" t="s">
        <v>4367</v>
      </c>
      <c r="N475" s="4" t="s">
        <v>7180</v>
      </c>
      <c r="O475" s="4" t="s">
        <v>7181</v>
      </c>
    </row>
    <row r="476" spans="1:15" ht="15" customHeight="1" x14ac:dyDescent="0.35">
      <c r="A476" s="2" t="s">
        <v>116</v>
      </c>
      <c r="B476" s="2" t="s">
        <v>117</v>
      </c>
      <c r="C476" s="3">
        <v>7</v>
      </c>
      <c r="D476" s="2" t="s">
        <v>118</v>
      </c>
      <c r="E476" s="2" t="s">
        <v>7108</v>
      </c>
      <c r="F476" s="2">
        <v>38587051</v>
      </c>
      <c r="G476" s="2" t="s">
        <v>7109</v>
      </c>
      <c r="H476" s="2" t="s">
        <v>7110</v>
      </c>
      <c r="I476" s="2" t="s">
        <v>1473</v>
      </c>
      <c r="J476" s="2" t="s">
        <v>7111</v>
      </c>
      <c r="K476" s="2" t="s">
        <v>1027</v>
      </c>
      <c r="L476" s="2" t="s">
        <v>7112</v>
      </c>
      <c r="M476" s="2" t="s">
        <v>7113</v>
      </c>
      <c r="N476" s="4" t="s">
        <v>7114</v>
      </c>
      <c r="O476" s="4" t="s">
        <v>7115</v>
      </c>
    </row>
    <row r="477" spans="1:15" ht="15" customHeight="1" x14ac:dyDescent="0.35">
      <c r="A477" s="2" t="s">
        <v>116</v>
      </c>
      <c r="B477" s="2" t="s">
        <v>117</v>
      </c>
      <c r="C477" s="3">
        <v>7</v>
      </c>
      <c r="D477" s="2" t="s">
        <v>118</v>
      </c>
      <c r="E477" s="2" t="s">
        <v>7169</v>
      </c>
      <c r="F477" s="2">
        <v>28144971</v>
      </c>
      <c r="G477" s="2" t="s">
        <v>7226</v>
      </c>
      <c r="H477" s="2" t="s">
        <v>7227</v>
      </c>
      <c r="I477" s="2" t="s">
        <v>1006</v>
      </c>
      <c r="J477" s="2" t="s">
        <v>7228</v>
      </c>
      <c r="K477" s="2" t="s">
        <v>4366</v>
      </c>
      <c r="L477" s="2" t="s">
        <v>7229</v>
      </c>
      <c r="M477" s="2" t="s">
        <v>4416</v>
      </c>
      <c r="N477" s="4" t="s">
        <v>7230</v>
      </c>
      <c r="O477" s="4" t="s">
        <v>7231</v>
      </c>
    </row>
    <row r="478" spans="1:15" ht="15" customHeight="1" x14ac:dyDescent="0.35">
      <c r="A478" s="2" t="s">
        <v>116</v>
      </c>
      <c r="B478" s="2" t="s">
        <v>117</v>
      </c>
      <c r="C478" s="3">
        <v>7</v>
      </c>
      <c r="D478" s="2" t="s">
        <v>118</v>
      </c>
      <c r="E478" s="2" t="s">
        <v>7108</v>
      </c>
      <c r="F478" s="2">
        <v>23783563</v>
      </c>
      <c r="G478" s="2" t="s">
        <v>7249</v>
      </c>
      <c r="H478" s="2" t="s">
        <v>7250</v>
      </c>
      <c r="I478" s="20" t="s">
        <v>682</v>
      </c>
      <c r="J478" s="2"/>
      <c r="K478" s="2" t="s">
        <v>7251</v>
      </c>
      <c r="L478" s="2" t="s">
        <v>7252</v>
      </c>
      <c r="M478" s="2" t="s">
        <v>4624</v>
      </c>
      <c r="N478" s="4" t="s">
        <v>7253</v>
      </c>
      <c r="O478" s="4" t="s">
        <v>7254</v>
      </c>
    </row>
    <row r="479" spans="1:15" ht="15" customHeight="1" x14ac:dyDescent="0.35">
      <c r="A479" s="2" t="s">
        <v>116</v>
      </c>
      <c r="B479" s="2" t="s">
        <v>117</v>
      </c>
      <c r="C479" s="3">
        <v>7</v>
      </c>
      <c r="D479" s="2" t="s">
        <v>118</v>
      </c>
      <c r="E479" s="2" t="s">
        <v>7169</v>
      </c>
      <c r="F479" s="2">
        <v>27287213</v>
      </c>
      <c r="G479" s="2" t="s">
        <v>7232</v>
      </c>
      <c r="H479" s="2" t="s">
        <v>7233</v>
      </c>
      <c r="I479" s="2" t="s">
        <v>2782</v>
      </c>
      <c r="J479" s="2"/>
      <c r="K479" s="2" t="s">
        <v>5586</v>
      </c>
      <c r="L479" s="2" t="s">
        <v>7234</v>
      </c>
      <c r="M479" s="2" t="s">
        <v>4367</v>
      </c>
      <c r="N479" s="4" t="s">
        <v>7235</v>
      </c>
      <c r="O479" s="4" t="s">
        <v>7236</v>
      </c>
    </row>
    <row r="480" spans="1:15" ht="15" customHeight="1" x14ac:dyDescent="0.35">
      <c r="A480" s="2" t="s">
        <v>116</v>
      </c>
      <c r="B480" s="2" t="s">
        <v>117</v>
      </c>
      <c r="C480" s="3">
        <v>7</v>
      </c>
      <c r="D480" s="2" t="s">
        <v>118</v>
      </c>
      <c r="E480" s="2" t="s">
        <v>7169</v>
      </c>
      <c r="F480" s="2">
        <v>33740280</v>
      </c>
      <c r="G480" s="2" t="s">
        <v>7182</v>
      </c>
      <c r="H480" s="2" t="s">
        <v>7183</v>
      </c>
      <c r="I480" s="2" t="s">
        <v>2308</v>
      </c>
      <c r="J480" s="2" t="s">
        <v>7184</v>
      </c>
      <c r="K480" s="2" t="s">
        <v>4373</v>
      </c>
      <c r="L480" s="2" t="s">
        <v>7185</v>
      </c>
      <c r="M480" s="2" t="s">
        <v>4797</v>
      </c>
      <c r="N480" s="4" t="s">
        <v>7186</v>
      </c>
      <c r="O480" s="4" t="s">
        <v>7187</v>
      </c>
    </row>
    <row r="481" spans="1:15" ht="15" customHeight="1" x14ac:dyDescent="0.35">
      <c r="A481" s="2" t="s">
        <v>116</v>
      </c>
      <c r="B481" s="2" t="s">
        <v>117</v>
      </c>
      <c r="C481" s="3">
        <v>7</v>
      </c>
      <c r="D481" s="2" t="s">
        <v>118</v>
      </c>
      <c r="E481" s="2" t="s">
        <v>7169</v>
      </c>
      <c r="F481" s="2">
        <v>21143513</v>
      </c>
      <c r="G481" s="2" t="s">
        <v>7255</v>
      </c>
      <c r="H481" s="2" t="s">
        <v>7256</v>
      </c>
      <c r="I481" s="2" t="s">
        <v>702</v>
      </c>
      <c r="J481" s="2"/>
      <c r="K481" s="2" t="s">
        <v>4373</v>
      </c>
      <c r="L481" s="2" t="s">
        <v>7257</v>
      </c>
      <c r="M481" s="2" t="s">
        <v>4416</v>
      </c>
      <c r="N481" s="4" t="s">
        <v>7258</v>
      </c>
      <c r="O481" s="4" t="s">
        <v>7259</v>
      </c>
    </row>
    <row r="482" spans="1:15" ht="15" customHeight="1" x14ac:dyDescent="0.35">
      <c r="A482" s="2" t="s">
        <v>116</v>
      </c>
      <c r="B482" s="2" t="s">
        <v>117</v>
      </c>
      <c r="C482" s="3">
        <v>7</v>
      </c>
      <c r="D482" s="2" t="s">
        <v>118</v>
      </c>
      <c r="E482" s="2" t="s">
        <v>7169</v>
      </c>
      <c r="F482" s="2">
        <v>26833523</v>
      </c>
      <c r="G482" s="2" t="s">
        <v>7243</v>
      </c>
      <c r="H482" s="2" t="s">
        <v>7244</v>
      </c>
      <c r="I482" s="2" t="s">
        <v>2928</v>
      </c>
      <c r="J482" s="2"/>
      <c r="K482" s="2" t="s">
        <v>7245</v>
      </c>
      <c r="L482" s="2" t="s">
        <v>7246</v>
      </c>
      <c r="M482" s="2" t="s">
        <v>4367</v>
      </c>
      <c r="N482" s="4" t="s">
        <v>7247</v>
      </c>
      <c r="O482" s="4" t="s">
        <v>7248</v>
      </c>
    </row>
    <row r="483" spans="1:15" ht="15" customHeight="1" x14ac:dyDescent="0.35">
      <c r="A483" s="2" t="s">
        <v>116</v>
      </c>
      <c r="B483" s="2" t="s">
        <v>117</v>
      </c>
      <c r="C483" s="3">
        <v>7</v>
      </c>
      <c r="D483" s="2" t="s">
        <v>118</v>
      </c>
      <c r="E483" s="2" t="s">
        <v>7108</v>
      </c>
      <c r="F483" s="2">
        <v>33363781</v>
      </c>
      <c r="G483" s="2" t="s">
        <v>7201</v>
      </c>
      <c r="H483" s="2" t="s">
        <v>7202</v>
      </c>
      <c r="I483" s="2" t="s">
        <v>988</v>
      </c>
      <c r="J483" s="2" t="s">
        <v>7203</v>
      </c>
      <c r="K483" s="2" t="s">
        <v>7204</v>
      </c>
      <c r="L483" s="2" t="s">
        <v>7205</v>
      </c>
      <c r="M483" s="2" t="s">
        <v>4711</v>
      </c>
      <c r="N483" s="4" t="s">
        <v>7206</v>
      </c>
      <c r="O483" s="4" t="s">
        <v>7207</v>
      </c>
    </row>
    <row r="484" spans="1:15" ht="15" customHeight="1" x14ac:dyDescent="0.35">
      <c r="A484" s="2" t="s">
        <v>116</v>
      </c>
      <c r="B484" s="2" t="s">
        <v>117</v>
      </c>
      <c r="C484" s="3">
        <v>7</v>
      </c>
      <c r="D484" s="2" t="s">
        <v>118</v>
      </c>
      <c r="E484" s="2" t="s">
        <v>7108</v>
      </c>
      <c r="F484" s="2">
        <v>32915710</v>
      </c>
      <c r="G484" s="2" t="s">
        <v>7194</v>
      </c>
      <c r="H484" s="2" t="s">
        <v>7195</v>
      </c>
      <c r="I484" s="2" t="s">
        <v>988</v>
      </c>
      <c r="J484" s="2" t="s">
        <v>7196</v>
      </c>
      <c r="K484" s="2" t="s">
        <v>7197</v>
      </c>
      <c r="L484" s="2" t="s">
        <v>7198</v>
      </c>
      <c r="M484" s="2" t="s">
        <v>4797</v>
      </c>
      <c r="N484" s="4" t="s">
        <v>7199</v>
      </c>
      <c r="O484" s="4" t="s">
        <v>7200</v>
      </c>
    </row>
    <row r="485" spans="1:15" ht="15" customHeight="1" x14ac:dyDescent="0.35">
      <c r="A485" s="2" t="s">
        <v>116</v>
      </c>
      <c r="B485" s="2" t="s">
        <v>117</v>
      </c>
      <c r="C485" s="3">
        <v>7</v>
      </c>
      <c r="D485" s="2" t="s">
        <v>118</v>
      </c>
      <c r="E485" s="2" t="s">
        <v>7108</v>
      </c>
      <c r="F485" s="2">
        <v>39049765</v>
      </c>
      <c r="G485" s="2" t="s">
        <v>7127</v>
      </c>
      <c r="H485" s="2" t="s">
        <v>7128</v>
      </c>
      <c r="I485" s="2" t="s">
        <v>4394</v>
      </c>
      <c r="J485" s="2"/>
      <c r="K485" s="2" t="s">
        <v>4443</v>
      </c>
      <c r="L485" s="2" t="s">
        <v>7129</v>
      </c>
      <c r="M485" s="2" t="s">
        <v>6415</v>
      </c>
      <c r="N485" s="4" t="s">
        <v>7130</v>
      </c>
      <c r="O485" s="4" t="s">
        <v>7131</v>
      </c>
    </row>
    <row r="486" spans="1:15" ht="15" customHeight="1" x14ac:dyDescent="0.35">
      <c r="A486" s="2" t="s">
        <v>116</v>
      </c>
      <c r="B486" s="2" t="s">
        <v>117</v>
      </c>
      <c r="C486" s="3">
        <v>7</v>
      </c>
      <c r="D486" s="2" t="s">
        <v>118</v>
      </c>
      <c r="E486" s="2" t="s">
        <v>7108</v>
      </c>
      <c r="F486" s="2">
        <v>30141544</v>
      </c>
      <c r="G486" s="2" t="s">
        <v>7214</v>
      </c>
      <c r="H486" s="2" t="s">
        <v>7215</v>
      </c>
      <c r="I486" s="2" t="s">
        <v>667</v>
      </c>
      <c r="J486" s="2"/>
      <c r="K486" s="2" t="s">
        <v>4366</v>
      </c>
      <c r="L486" s="2" t="s">
        <v>7216</v>
      </c>
      <c r="M486" s="2" t="s">
        <v>4665</v>
      </c>
      <c r="N486" s="4" t="s">
        <v>7217</v>
      </c>
      <c r="O486" s="4" t="s">
        <v>7218</v>
      </c>
    </row>
    <row r="487" spans="1:15" ht="15" customHeight="1" x14ac:dyDescent="0.35">
      <c r="A487" s="2" t="s">
        <v>116</v>
      </c>
      <c r="B487" s="2" t="s">
        <v>117</v>
      </c>
      <c r="C487" s="3">
        <v>7</v>
      </c>
      <c r="D487" s="2" t="s">
        <v>118</v>
      </c>
      <c r="E487" s="2" t="s">
        <v>7108</v>
      </c>
      <c r="F487" s="2">
        <v>38523485</v>
      </c>
      <c r="G487" s="2" t="s">
        <v>7132</v>
      </c>
      <c r="H487" s="2" t="s">
        <v>7133</v>
      </c>
      <c r="I487" s="2" t="s">
        <v>2820</v>
      </c>
      <c r="J487" s="2"/>
      <c r="K487" s="2" t="s">
        <v>4443</v>
      </c>
      <c r="L487" s="2" t="s">
        <v>7134</v>
      </c>
      <c r="M487" s="2" t="s">
        <v>6415</v>
      </c>
      <c r="N487" s="4" t="s">
        <v>7135</v>
      </c>
      <c r="O487" s="4" t="s">
        <v>7136</v>
      </c>
    </row>
    <row r="488" spans="1:15" ht="15" customHeight="1" x14ac:dyDescent="0.35">
      <c r="A488" s="2" t="s">
        <v>116</v>
      </c>
      <c r="B488" s="2" t="s">
        <v>117</v>
      </c>
      <c r="C488" s="3">
        <v>7</v>
      </c>
      <c r="D488" s="2" t="s">
        <v>118</v>
      </c>
      <c r="E488" s="2" t="s">
        <v>7108</v>
      </c>
      <c r="F488" s="2">
        <v>36479739</v>
      </c>
      <c r="G488" s="2" t="s">
        <v>7143</v>
      </c>
      <c r="H488" s="2" t="s">
        <v>7144</v>
      </c>
      <c r="I488" s="2" t="s">
        <v>1545</v>
      </c>
      <c r="J488" s="2" t="s">
        <v>7145</v>
      </c>
      <c r="K488" s="2" t="s">
        <v>4443</v>
      </c>
      <c r="L488" s="2" t="s">
        <v>7146</v>
      </c>
      <c r="M488" s="2" t="s">
        <v>5992</v>
      </c>
      <c r="N488" s="4" t="s">
        <v>7147</v>
      </c>
      <c r="O488" s="4" t="s">
        <v>7148</v>
      </c>
    </row>
    <row r="489" spans="1:15" ht="15" customHeight="1" x14ac:dyDescent="0.35">
      <c r="A489" s="2" t="s">
        <v>116</v>
      </c>
      <c r="B489" s="2" t="s">
        <v>117</v>
      </c>
      <c r="C489" s="3">
        <v>7</v>
      </c>
      <c r="D489" s="2" t="s">
        <v>118</v>
      </c>
      <c r="E489" s="2" t="s">
        <v>7108</v>
      </c>
      <c r="F489" s="2">
        <v>27099722</v>
      </c>
      <c r="G489" s="2" t="s">
        <v>7237</v>
      </c>
      <c r="H489" s="2" t="s">
        <v>7238</v>
      </c>
      <c r="I489" s="2" t="s">
        <v>712</v>
      </c>
      <c r="J489" s="2" t="s">
        <v>7239</v>
      </c>
      <c r="K489" s="2" t="s">
        <v>7204</v>
      </c>
      <c r="L489" s="2" t="s">
        <v>7240</v>
      </c>
      <c r="M489" s="2" t="s">
        <v>4711</v>
      </c>
      <c r="N489" s="4" t="s">
        <v>7241</v>
      </c>
      <c r="O489" s="4" t="s">
        <v>7242</v>
      </c>
    </row>
    <row r="490" spans="1:15" ht="15" customHeight="1" x14ac:dyDescent="0.35">
      <c r="A490" s="2" t="s">
        <v>116</v>
      </c>
      <c r="B490" s="2" t="s">
        <v>117</v>
      </c>
      <c r="C490" s="3">
        <v>7</v>
      </c>
      <c r="D490" s="2" t="s">
        <v>118</v>
      </c>
      <c r="E490" s="2" t="s">
        <v>7108</v>
      </c>
      <c r="F490" s="2">
        <v>34099456</v>
      </c>
      <c r="G490" s="2" t="s">
        <v>7188</v>
      </c>
      <c r="H490" s="2" t="s">
        <v>7189</v>
      </c>
      <c r="I490" s="2" t="s">
        <v>7190</v>
      </c>
      <c r="J490" s="2" t="s">
        <v>7190</v>
      </c>
      <c r="K490" s="2" t="s">
        <v>4836</v>
      </c>
      <c r="L490" s="2" t="s">
        <v>7191</v>
      </c>
      <c r="M490" s="2" t="s">
        <v>4367</v>
      </c>
      <c r="N490" s="4" t="s">
        <v>7192</v>
      </c>
      <c r="O490" s="4" t="s">
        <v>7193</v>
      </c>
    </row>
    <row r="491" spans="1:15" ht="15" customHeight="1" x14ac:dyDescent="0.35">
      <c r="A491" s="2" t="s">
        <v>116</v>
      </c>
      <c r="B491" s="2" t="s">
        <v>117</v>
      </c>
      <c r="C491" s="3">
        <v>7</v>
      </c>
      <c r="D491" s="2" t="s">
        <v>118</v>
      </c>
      <c r="E491" s="2" t="s">
        <v>7108</v>
      </c>
      <c r="F491" s="2">
        <v>36436008</v>
      </c>
      <c r="G491" s="2" t="s">
        <v>7155</v>
      </c>
      <c r="H491" s="2" t="s">
        <v>7156</v>
      </c>
      <c r="I491" s="2" t="s">
        <v>7157</v>
      </c>
      <c r="J491" s="2"/>
      <c r="K491" s="2" t="s">
        <v>7158</v>
      </c>
      <c r="L491" s="2" t="s">
        <v>7159</v>
      </c>
      <c r="M491" s="2" t="s">
        <v>4797</v>
      </c>
      <c r="N491" s="4" t="s">
        <v>7160</v>
      </c>
      <c r="O491" s="4" t="s">
        <v>7161</v>
      </c>
    </row>
    <row r="492" spans="1:15" ht="15" customHeight="1" x14ac:dyDescent="0.35">
      <c r="A492" s="2" t="s">
        <v>116</v>
      </c>
      <c r="B492" s="2" t="s">
        <v>117</v>
      </c>
      <c r="C492" s="3">
        <v>7</v>
      </c>
      <c r="D492" s="2" t="s">
        <v>118</v>
      </c>
      <c r="E492" s="2" t="s">
        <v>7108</v>
      </c>
      <c r="F492" s="2">
        <v>36730505</v>
      </c>
      <c r="G492" s="2" t="s">
        <v>7149</v>
      </c>
      <c r="H492" s="2" t="s">
        <v>7150</v>
      </c>
      <c r="I492" s="2" t="s">
        <v>7151</v>
      </c>
      <c r="J492" s="2"/>
      <c r="K492" s="2" t="s">
        <v>4373</v>
      </c>
      <c r="L492" s="2" t="s">
        <v>7152</v>
      </c>
      <c r="M492" s="2" t="s">
        <v>4367</v>
      </c>
      <c r="N492" s="4" t="s">
        <v>7153</v>
      </c>
      <c r="O492" s="4" t="s">
        <v>7154</v>
      </c>
    </row>
    <row r="493" spans="1:15" ht="15" customHeight="1" x14ac:dyDescent="0.35">
      <c r="A493" s="2" t="s">
        <v>116</v>
      </c>
      <c r="B493" s="2" t="s">
        <v>117</v>
      </c>
      <c r="C493" s="3">
        <v>7</v>
      </c>
      <c r="D493" s="2" t="s">
        <v>118</v>
      </c>
      <c r="E493" s="2" t="s">
        <v>7108</v>
      </c>
      <c r="F493" s="2">
        <v>30578243</v>
      </c>
      <c r="G493" s="2" t="s">
        <v>7208</v>
      </c>
      <c r="H493" s="2" t="s">
        <v>7209</v>
      </c>
      <c r="I493" s="2" t="s">
        <v>7210</v>
      </c>
      <c r="J493" s="2" t="s">
        <v>7210</v>
      </c>
      <c r="K493" s="2" t="s">
        <v>4836</v>
      </c>
      <c r="L493" s="2" t="s">
        <v>7211</v>
      </c>
      <c r="M493" s="2" t="s">
        <v>4416</v>
      </c>
      <c r="N493" s="4" t="s">
        <v>7212</v>
      </c>
      <c r="O493" s="4" t="s">
        <v>7213</v>
      </c>
    </row>
    <row r="494" spans="1:15" ht="15" customHeight="1" x14ac:dyDescent="0.35">
      <c r="A494" s="2" t="s">
        <v>116</v>
      </c>
      <c r="B494" s="2" t="s">
        <v>117</v>
      </c>
      <c r="C494" s="3">
        <v>7</v>
      </c>
      <c r="D494" s="2" t="s">
        <v>118</v>
      </c>
      <c r="E494" s="2" t="s">
        <v>7108</v>
      </c>
      <c r="F494" s="2">
        <v>39162027</v>
      </c>
      <c r="G494" s="2" t="s">
        <v>7122</v>
      </c>
      <c r="H494" s="2" t="s">
        <v>7123</v>
      </c>
      <c r="I494" s="2" t="s">
        <v>7124</v>
      </c>
      <c r="J494" s="2" t="s">
        <v>7124</v>
      </c>
      <c r="K494" s="2" t="s">
        <v>4366</v>
      </c>
      <c r="L494" s="2"/>
      <c r="M494" s="2" t="s">
        <v>4367</v>
      </c>
      <c r="N494" s="4" t="s">
        <v>7125</v>
      </c>
      <c r="O494" s="4" t="s">
        <v>7126</v>
      </c>
    </row>
    <row r="495" spans="1:15" ht="15" customHeight="1" x14ac:dyDescent="0.35">
      <c r="A495" s="2" t="s">
        <v>116</v>
      </c>
      <c r="B495" s="2" t="s">
        <v>117</v>
      </c>
      <c r="C495" s="3">
        <v>7</v>
      </c>
      <c r="D495" s="2" t="s">
        <v>118</v>
      </c>
      <c r="E495" s="2" t="s">
        <v>7108</v>
      </c>
      <c r="F495" s="2">
        <v>28968840</v>
      </c>
      <c r="G495" s="2" t="s">
        <v>7219</v>
      </c>
      <c r="H495" s="2" t="s">
        <v>7220</v>
      </c>
      <c r="I495" s="2" t="s">
        <v>7221</v>
      </c>
      <c r="J495" s="2"/>
      <c r="K495" s="2" t="s">
        <v>7222</v>
      </c>
      <c r="L495" s="2" t="s">
        <v>7223</v>
      </c>
      <c r="M495" s="2" t="s">
        <v>4843</v>
      </c>
      <c r="N495" s="4" t="s">
        <v>7224</v>
      </c>
      <c r="O495" s="4" t="s">
        <v>7225</v>
      </c>
    </row>
    <row r="496" spans="1:15" ht="15" customHeight="1" x14ac:dyDescent="0.35">
      <c r="A496" s="2" t="s">
        <v>116</v>
      </c>
      <c r="B496" s="2" t="s">
        <v>117</v>
      </c>
      <c r="C496" s="3">
        <v>7</v>
      </c>
      <c r="D496" s="2" t="s">
        <v>118</v>
      </c>
      <c r="E496" s="2" t="s">
        <v>7108</v>
      </c>
      <c r="F496" s="2">
        <v>35377864</v>
      </c>
      <c r="G496" s="2" t="s">
        <v>7162</v>
      </c>
      <c r="H496" s="2" t="s">
        <v>7163</v>
      </c>
      <c r="I496" s="2" t="s">
        <v>7164</v>
      </c>
      <c r="J496" s="2" t="s">
        <v>7165</v>
      </c>
      <c r="K496" s="2" t="s">
        <v>4609</v>
      </c>
      <c r="L496" s="2" t="s">
        <v>7166</v>
      </c>
      <c r="M496" s="2" t="s">
        <v>5992</v>
      </c>
      <c r="N496" s="4" t="s">
        <v>7167</v>
      </c>
      <c r="O496" s="4" t="s">
        <v>7168</v>
      </c>
    </row>
    <row r="497" spans="1:15" ht="15" customHeight="1" x14ac:dyDescent="0.35">
      <c r="A497" s="2" t="s">
        <v>116</v>
      </c>
      <c r="B497" s="2" t="s">
        <v>117</v>
      </c>
      <c r="C497" s="3">
        <v>7</v>
      </c>
      <c r="D497" s="2" t="s">
        <v>118</v>
      </c>
      <c r="E497" s="2" t="s">
        <v>7108</v>
      </c>
      <c r="F497" s="2">
        <v>37966824</v>
      </c>
      <c r="G497" s="2" t="s">
        <v>7137</v>
      </c>
      <c r="H497" s="2" t="s">
        <v>7138</v>
      </c>
      <c r="I497" s="2" t="s">
        <v>7139</v>
      </c>
      <c r="J497" s="2"/>
      <c r="K497" s="2" t="s">
        <v>4479</v>
      </c>
      <c r="L497" s="2" t="s">
        <v>7140</v>
      </c>
      <c r="M497" s="2" t="s">
        <v>5313</v>
      </c>
      <c r="N497" s="4" t="s">
        <v>7141</v>
      </c>
      <c r="O497" s="4" t="s">
        <v>7142</v>
      </c>
    </row>
    <row r="498" spans="1:15" ht="15" customHeight="1" x14ac:dyDescent="0.35">
      <c r="A498" s="2" t="s">
        <v>116</v>
      </c>
      <c r="B498" s="2" t="s">
        <v>117</v>
      </c>
      <c r="C498" s="3">
        <v>7</v>
      </c>
      <c r="D498" s="2" t="s">
        <v>118</v>
      </c>
      <c r="E498" s="2" t="s">
        <v>7108</v>
      </c>
      <c r="F498" s="2">
        <v>35759493</v>
      </c>
      <c r="G498" s="2" t="s">
        <v>7170</v>
      </c>
      <c r="H498" s="2" t="s">
        <v>7171</v>
      </c>
      <c r="I498" s="2">
        <v>2022</v>
      </c>
      <c r="J498" s="2" t="s">
        <v>7172</v>
      </c>
      <c r="K498" s="2" t="s">
        <v>5479</v>
      </c>
      <c r="L498" s="2" t="s">
        <v>7173</v>
      </c>
      <c r="M498" s="2" t="s">
        <v>4481</v>
      </c>
      <c r="N498" s="4" t="s">
        <v>7174</v>
      </c>
      <c r="O498" s="4" t="s">
        <v>7175</v>
      </c>
    </row>
    <row r="499" spans="1:15" ht="15" customHeight="1" x14ac:dyDescent="0.35">
      <c r="A499" s="2" t="s">
        <v>128</v>
      </c>
      <c r="B499" s="2" t="s">
        <v>129</v>
      </c>
      <c r="C499" s="3">
        <v>8</v>
      </c>
      <c r="D499" s="2" t="s">
        <v>130</v>
      </c>
      <c r="E499" s="2" t="s">
        <v>7260</v>
      </c>
      <c r="F499" s="2">
        <v>35596596</v>
      </c>
      <c r="G499" s="2" t="s">
        <v>7333</v>
      </c>
      <c r="H499" s="2" t="s">
        <v>7334</v>
      </c>
      <c r="I499" s="2" t="s">
        <v>2290</v>
      </c>
      <c r="J499" s="2" t="s">
        <v>2995</v>
      </c>
      <c r="K499" s="2" t="s">
        <v>4373</v>
      </c>
      <c r="L499" s="2" t="s">
        <v>7335</v>
      </c>
      <c r="M499" s="2" t="s">
        <v>4404</v>
      </c>
      <c r="N499" s="4" t="s">
        <v>7336</v>
      </c>
      <c r="O499" s="4" t="s">
        <v>7337</v>
      </c>
    </row>
    <row r="500" spans="1:15" ht="15" customHeight="1" x14ac:dyDescent="0.35">
      <c r="A500" s="2" t="s">
        <v>128</v>
      </c>
      <c r="B500" s="2" t="s">
        <v>129</v>
      </c>
      <c r="C500" s="3">
        <v>8</v>
      </c>
      <c r="D500" s="2" t="s">
        <v>130</v>
      </c>
      <c r="E500" s="2" t="s">
        <v>7260</v>
      </c>
      <c r="F500" s="2">
        <v>33657677</v>
      </c>
      <c r="G500" s="2" t="s">
        <v>7350</v>
      </c>
      <c r="H500" s="2" t="s">
        <v>7351</v>
      </c>
      <c r="I500" s="2" t="s">
        <v>1961</v>
      </c>
      <c r="J500" s="2" t="s">
        <v>7352</v>
      </c>
      <c r="K500" s="2" t="s">
        <v>4366</v>
      </c>
      <c r="L500" s="2" t="s">
        <v>7353</v>
      </c>
      <c r="M500" s="2" t="s">
        <v>4493</v>
      </c>
      <c r="N500" s="4" t="s">
        <v>7354</v>
      </c>
      <c r="O500" s="4" t="s">
        <v>7355</v>
      </c>
    </row>
    <row r="501" spans="1:15" ht="15" customHeight="1" x14ac:dyDescent="0.35">
      <c r="A501" s="2" t="s">
        <v>128</v>
      </c>
      <c r="B501" s="2" t="s">
        <v>129</v>
      </c>
      <c r="C501" s="3">
        <v>8</v>
      </c>
      <c r="D501" s="2" t="s">
        <v>130</v>
      </c>
      <c r="E501" s="2" t="s">
        <v>7260</v>
      </c>
      <c r="F501" s="2">
        <v>16117786</v>
      </c>
      <c r="G501" s="2" t="s">
        <v>7770</v>
      </c>
      <c r="H501" s="2" t="s">
        <v>7771</v>
      </c>
      <c r="I501" s="2" t="s">
        <v>854</v>
      </c>
      <c r="J501" s="2"/>
      <c r="K501" s="2" t="s">
        <v>4422</v>
      </c>
      <c r="L501" s="2" t="s">
        <v>7772</v>
      </c>
      <c r="M501" s="2" t="s">
        <v>4493</v>
      </c>
      <c r="N501" s="4" t="s">
        <v>7773</v>
      </c>
      <c r="O501" s="4" t="s">
        <v>7774</v>
      </c>
    </row>
    <row r="502" spans="1:15" ht="15" customHeight="1" x14ac:dyDescent="0.35">
      <c r="A502" s="2" t="s">
        <v>128</v>
      </c>
      <c r="B502" s="2" t="s">
        <v>129</v>
      </c>
      <c r="C502" s="3">
        <v>8</v>
      </c>
      <c r="D502" s="2" t="s">
        <v>130</v>
      </c>
      <c r="E502" s="2" t="s">
        <v>7260</v>
      </c>
      <c r="F502" s="2">
        <v>15304105</v>
      </c>
      <c r="G502" s="2" t="s">
        <v>7808</v>
      </c>
      <c r="H502" s="2" t="s">
        <v>7809</v>
      </c>
      <c r="I502" s="2" t="s">
        <v>2828</v>
      </c>
      <c r="J502" s="2"/>
      <c r="K502" s="2" t="s">
        <v>4422</v>
      </c>
      <c r="L502" s="2" t="s">
        <v>7810</v>
      </c>
      <c r="M502" s="2" t="s">
        <v>7811</v>
      </c>
      <c r="N502" s="4" t="s">
        <v>7812</v>
      </c>
      <c r="O502" s="4" t="s">
        <v>7813</v>
      </c>
    </row>
    <row r="503" spans="1:15" ht="15" customHeight="1" x14ac:dyDescent="0.35">
      <c r="A503" s="2" t="s">
        <v>128</v>
      </c>
      <c r="B503" s="2" t="s">
        <v>129</v>
      </c>
      <c r="C503" s="3">
        <v>8</v>
      </c>
      <c r="D503" s="2" t="s">
        <v>130</v>
      </c>
      <c r="E503" s="2" t="s">
        <v>7260</v>
      </c>
      <c r="F503" s="2">
        <v>10971341</v>
      </c>
      <c r="G503" s="2" t="s">
        <v>7865</v>
      </c>
      <c r="H503" s="2" t="s">
        <v>7866</v>
      </c>
      <c r="I503" s="2" t="s">
        <v>7867</v>
      </c>
      <c r="J503" s="2"/>
      <c r="K503" s="2" t="s">
        <v>4366</v>
      </c>
      <c r="L503" s="2" t="s">
        <v>7868</v>
      </c>
      <c r="M503" s="2" t="s">
        <v>7387</v>
      </c>
      <c r="N503" s="4" t="s">
        <v>7869</v>
      </c>
      <c r="O503" s="4" t="s">
        <v>7870</v>
      </c>
    </row>
    <row r="504" spans="1:15" ht="15" customHeight="1" x14ac:dyDescent="0.35">
      <c r="A504" s="2" t="s">
        <v>128</v>
      </c>
      <c r="B504" s="2" t="s">
        <v>129</v>
      </c>
      <c r="C504" s="3">
        <v>8</v>
      </c>
      <c r="D504" s="2" t="s">
        <v>130</v>
      </c>
      <c r="E504" s="2" t="s">
        <v>7260</v>
      </c>
      <c r="F504" s="2">
        <v>9875032</v>
      </c>
      <c r="G504" s="2" t="s">
        <v>7877</v>
      </c>
      <c r="H504" s="2" t="s">
        <v>7878</v>
      </c>
      <c r="I504" s="2" t="s">
        <v>6240</v>
      </c>
      <c r="J504" s="2"/>
      <c r="K504" s="2" t="s">
        <v>5615</v>
      </c>
      <c r="L504" s="2" t="s">
        <v>7879</v>
      </c>
      <c r="M504" s="2" t="s">
        <v>7635</v>
      </c>
      <c r="N504" s="4" t="s">
        <v>7880</v>
      </c>
      <c r="O504" s="4" t="s">
        <v>7881</v>
      </c>
    </row>
    <row r="505" spans="1:15" ht="15" customHeight="1" x14ac:dyDescent="0.35">
      <c r="A505" s="2" t="s">
        <v>128</v>
      </c>
      <c r="B505" s="2" t="s">
        <v>129</v>
      </c>
      <c r="C505" s="3">
        <v>8</v>
      </c>
      <c r="D505" s="2" t="s">
        <v>130</v>
      </c>
      <c r="E505" s="2" t="s">
        <v>7260</v>
      </c>
      <c r="F505" s="2">
        <v>8411070</v>
      </c>
      <c r="G505" s="2" t="s">
        <v>7928</v>
      </c>
      <c r="H505" s="2" t="s">
        <v>7929</v>
      </c>
      <c r="I505" s="2" t="s">
        <v>7930</v>
      </c>
      <c r="J505" s="2"/>
      <c r="K505" s="2" t="s">
        <v>7725</v>
      </c>
      <c r="L505" s="2" t="s">
        <v>7931</v>
      </c>
      <c r="M505" s="2" t="s">
        <v>4797</v>
      </c>
      <c r="N505" s="4" t="s">
        <v>7932</v>
      </c>
      <c r="O505" s="4" t="s">
        <v>7933</v>
      </c>
    </row>
    <row r="506" spans="1:15" ht="15" customHeight="1" x14ac:dyDescent="0.35">
      <c r="A506" s="2" t="s">
        <v>128</v>
      </c>
      <c r="B506" s="2" t="s">
        <v>129</v>
      </c>
      <c r="C506" s="3">
        <v>8</v>
      </c>
      <c r="D506" s="2" t="s">
        <v>130</v>
      </c>
      <c r="E506" s="2" t="s">
        <v>7260</v>
      </c>
      <c r="F506" s="2">
        <v>21182650</v>
      </c>
      <c r="G506" s="2" t="s">
        <v>7632</v>
      </c>
      <c r="H506" s="2" t="s">
        <v>7633</v>
      </c>
      <c r="I506" s="20" t="s">
        <v>744</v>
      </c>
      <c r="J506" s="2"/>
      <c r="K506" s="2" t="s">
        <v>5165</v>
      </c>
      <c r="L506" s="2" t="s">
        <v>7634</v>
      </c>
      <c r="M506" s="2" t="s">
        <v>7635</v>
      </c>
      <c r="N506" s="4" t="s">
        <v>7636</v>
      </c>
      <c r="O506" s="4" t="s">
        <v>7637</v>
      </c>
    </row>
    <row r="507" spans="1:15" ht="15" customHeight="1" x14ac:dyDescent="0.35">
      <c r="A507" s="2" t="s">
        <v>128</v>
      </c>
      <c r="B507" s="2" t="s">
        <v>129</v>
      </c>
      <c r="C507" s="3">
        <v>8</v>
      </c>
      <c r="D507" s="2" t="s">
        <v>130</v>
      </c>
      <c r="E507" s="2" t="s">
        <v>7260</v>
      </c>
      <c r="F507" s="2">
        <v>32017015</v>
      </c>
      <c r="G507" s="2" t="s">
        <v>7376</v>
      </c>
      <c r="H507" s="2" t="s">
        <v>7377</v>
      </c>
      <c r="I507" s="2" t="s">
        <v>1270</v>
      </c>
      <c r="J507" s="2" t="s">
        <v>7378</v>
      </c>
      <c r="K507" s="2" t="s">
        <v>4366</v>
      </c>
      <c r="L507" s="2" t="s">
        <v>7379</v>
      </c>
      <c r="M507" s="2" t="s">
        <v>4843</v>
      </c>
      <c r="N507" s="4" t="s">
        <v>7380</v>
      </c>
      <c r="O507" s="4" t="s">
        <v>7381</v>
      </c>
    </row>
    <row r="508" spans="1:15" ht="15" customHeight="1" x14ac:dyDescent="0.35">
      <c r="A508" s="2" t="s">
        <v>128</v>
      </c>
      <c r="B508" s="2" t="s">
        <v>129</v>
      </c>
      <c r="C508" s="3">
        <v>8</v>
      </c>
      <c r="D508" s="2" t="s">
        <v>130</v>
      </c>
      <c r="E508" s="2" t="s">
        <v>7260</v>
      </c>
      <c r="F508" s="2">
        <v>29842917</v>
      </c>
      <c r="G508" s="2" t="s">
        <v>7428</v>
      </c>
      <c r="H508" s="2" t="s">
        <v>7429</v>
      </c>
      <c r="I508" s="2" t="s">
        <v>1421</v>
      </c>
      <c r="J508" s="2" t="s">
        <v>7430</v>
      </c>
      <c r="K508" s="2" t="s">
        <v>7431</v>
      </c>
      <c r="L508" s="2" t="s">
        <v>7432</v>
      </c>
      <c r="M508" s="2" t="s">
        <v>4843</v>
      </c>
      <c r="N508" s="4" t="s">
        <v>7433</v>
      </c>
      <c r="O508" s="4" t="s">
        <v>7434</v>
      </c>
    </row>
    <row r="509" spans="1:15" ht="15" customHeight="1" x14ac:dyDescent="0.35">
      <c r="A509" s="2" t="s">
        <v>128</v>
      </c>
      <c r="B509" s="2" t="s">
        <v>129</v>
      </c>
      <c r="C509" s="3">
        <v>8</v>
      </c>
      <c r="D509" s="2" t="s">
        <v>130</v>
      </c>
      <c r="E509" s="2" t="s">
        <v>7260</v>
      </c>
      <c r="F509" s="2">
        <v>27106856</v>
      </c>
      <c r="G509" s="2" t="s">
        <v>7495</v>
      </c>
      <c r="H509" s="2" t="s">
        <v>7496</v>
      </c>
      <c r="I509" s="2" t="s">
        <v>763</v>
      </c>
      <c r="J509" s="2" t="s">
        <v>7497</v>
      </c>
      <c r="K509" s="2" t="s">
        <v>4366</v>
      </c>
      <c r="L509" s="2" t="s">
        <v>7498</v>
      </c>
      <c r="M509" s="2" t="s">
        <v>4404</v>
      </c>
      <c r="N509" s="4" t="s">
        <v>7499</v>
      </c>
      <c r="O509" s="4" t="s">
        <v>7500</v>
      </c>
    </row>
    <row r="510" spans="1:15" ht="15" customHeight="1" x14ac:dyDescent="0.35">
      <c r="A510" s="2" t="s">
        <v>128</v>
      </c>
      <c r="B510" s="2" t="s">
        <v>129</v>
      </c>
      <c r="C510" s="3">
        <v>8</v>
      </c>
      <c r="D510" s="2" t="s">
        <v>130</v>
      </c>
      <c r="E510" s="2" t="s">
        <v>7260</v>
      </c>
      <c r="F510" s="2">
        <v>19438553</v>
      </c>
      <c r="G510" s="2" t="s">
        <v>7643</v>
      </c>
      <c r="H510" s="2" t="s">
        <v>7644</v>
      </c>
      <c r="I510" s="2" t="s">
        <v>1282</v>
      </c>
      <c r="J510" s="2" t="s">
        <v>7645</v>
      </c>
      <c r="K510" s="2" t="s">
        <v>4373</v>
      </c>
      <c r="L510" s="2" t="s">
        <v>7646</v>
      </c>
      <c r="M510" s="2" t="s">
        <v>4416</v>
      </c>
      <c r="N510" s="4" t="s">
        <v>7647</v>
      </c>
      <c r="O510" s="4" t="s">
        <v>7648</v>
      </c>
    </row>
    <row r="511" spans="1:15" ht="15" customHeight="1" x14ac:dyDescent="0.35">
      <c r="A511" s="2" t="s">
        <v>128</v>
      </c>
      <c r="B511" s="2" t="s">
        <v>129</v>
      </c>
      <c r="C511" s="3">
        <v>8</v>
      </c>
      <c r="D511" s="2" t="s">
        <v>130</v>
      </c>
      <c r="E511" s="2" t="s">
        <v>7260</v>
      </c>
      <c r="F511" s="2">
        <v>18834968</v>
      </c>
      <c r="G511" s="2" t="s">
        <v>7674</v>
      </c>
      <c r="H511" s="2" t="s">
        <v>7675</v>
      </c>
      <c r="I511" s="2" t="s">
        <v>694</v>
      </c>
      <c r="J511" s="2" t="s">
        <v>7676</v>
      </c>
      <c r="K511" s="2" t="s">
        <v>5132</v>
      </c>
      <c r="L511" s="2" t="s">
        <v>7677</v>
      </c>
      <c r="M511" s="2" t="s">
        <v>7387</v>
      </c>
      <c r="N511" s="4" t="s">
        <v>7678</v>
      </c>
      <c r="O511" s="4" t="s">
        <v>7679</v>
      </c>
    </row>
    <row r="512" spans="1:15" ht="15" customHeight="1" x14ac:dyDescent="0.35">
      <c r="A512" s="2" t="s">
        <v>128</v>
      </c>
      <c r="B512" s="2" t="s">
        <v>129</v>
      </c>
      <c r="C512" s="3">
        <v>8</v>
      </c>
      <c r="D512" s="2" t="s">
        <v>130</v>
      </c>
      <c r="E512" s="2" t="s">
        <v>7260</v>
      </c>
      <c r="F512" s="2">
        <v>17636342</v>
      </c>
      <c r="G512" s="2" t="s">
        <v>7691</v>
      </c>
      <c r="H512" s="2" t="s">
        <v>7692</v>
      </c>
      <c r="I512" s="2" t="s">
        <v>7693</v>
      </c>
      <c r="J512" s="2" t="s">
        <v>7694</v>
      </c>
      <c r="K512" s="2" t="s">
        <v>7695</v>
      </c>
      <c r="L512" s="2" t="s">
        <v>7696</v>
      </c>
      <c r="M512" s="2" t="s">
        <v>4797</v>
      </c>
      <c r="N512" s="4" t="s">
        <v>7697</v>
      </c>
      <c r="O512" s="4" t="s">
        <v>7698</v>
      </c>
    </row>
    <row r="513" spans="1:15" ht="15" customHeight="1" x14ac:dyDescent="0.35">
      <c r="A513" s="2" t="s">
        <v>128</v>
      </c>
      <c r="B513" s="2" t="s">
        <v>129</v>
      </c>
      <c r="C513" s="3">
        <v>8</v>
      </c>
      <c r="D513" s="2" t="s">
        <v>130</v>
      </c>
      <c r="E513" s="2" t="s">
        <v>7260</v>
      </c>
      <c r="F513" s="2">
        <v>7295553</v>
      </c>
      <c r="G513" s="2" t="s">
        <v>8001</v>
      </c>
      <c r="H513" s="2" t="s">
        <v>8002</v>
      </c>
      <c r="I513" s="2" t="s">
        <v>8003</v>
      </c>
      <c r="J513" s="2"/>
      <c r="K513" s="2" t="s">
        <v>4366</v>
      </c>
      <c r="L513" s="2" t="s">
        <v>8004</v>
      </c>
      <c r="M513" s="2" t="s">
        <v>4493</v>
      </c>
      <c r="N513" s="4" t="s">
        <v>8005</v>
      </c>
      <c r="O513" s="4" t="s">
        <v>8006</v>
      </c>
    </row>
    <row r="514" spans="1:15" ht="15" customHeight="1" x14ac:dyDescent="0.35">
      <c r="A514" s="2" t="s">
        <v>128</v>
      </c>
      <c r="B514" s="2" t="s">
        <v>129</v>
      </c>
      <c r="C514" s="3">
        <v>8</v>
      </c>
      <c r="D514" s="2" t="s">
        <v>130</v>
      </c>
      <c r="E514" s="2" t="s">
        <v>7260</v>
      </c>
      <c r="F514" s="2">
        <v>35833942</v>
      </c>
      <c r="G514" s="2" t="s">
        <v>7327</v>
      </c>
      <c r="H514" s="2" t="s">
        <v>7328</v>
      </c>
      <c r="I514" s="2" t="s">
        <v>4337</v>
      </c>
      <c r="J514" s="2" t="s">
        <v>7329</v>
      </c>
      <c r="K514" s="2" t="s">
        <v>4366</v>
      </c>
      <c r="L514" s="2" t="s">
        <v>7330</v>
      </c>
      <c r="M514" s="2" t="s">
        <v>4367</v>
      </c>
      <c r="N514" s="4" t="s">
        <v>7331</v>
      </c>
      <c r="O514" s="4" t="s">
        <v>7332</v>
      </c>
    </row>
    <row r="515" spans="1:15" ht="15" customHeight="1" x14ac:dyDescent="0.35">
      <c r="A515" s="2" t="s">
        <v>128</v>
      </c>
      <c r="B515" s="2" t="s">
        <v>129</v>
      </c>
      <c r="C515" s="3">
        <v>8</v>
      </c>
      <c r="D515" s="2" t="s">
        <v>130</v>
      </c>
      <c r="E515" s="2" t="s">
        <v>7260</v>
      </c>
      <c r="F515" s="2">
        <v>29949203</v>
      </c>
      <c r="G515" s="2" t="s">
        <v>7422</v>
      </c>
      <c r="H515" s="2" t="s">
        <v>7423</v>
      </c>
      <c r="I515" s="2" t="s">
        <v>2397</v>
      </c>
      <c r="J515" s="2" t="s">
        <v>7424</v>
      </c>
      <c r="K515" s="2" t="s">
        <v>4366</v>
      </c>
      <c r="L515" s="2" t="s">
        <v>7425</v>
      </c>
      <c r="M515" s="2" t="s">
        <v>4493</v>
      </c>
      <c r="N515" s="4" t="s">
        <v>7426</v>
      </c>
      <c r="O515" s="4" t="s">
        <v>7427</v>
      </c>
    </row>
    <row r="516" spans="1:15" ht="15" customHeight="1" x14ac:dyDescent="0.35">
      <c r="A516" s="2" t="s">
        <v>128</v>
      </c>
      <c r="B516" s="2" t="s">
        <v>129</v>
      </c>
      <c r="C516" s="3">
        <v>8</v>
      </c>
      <c r="D516" s="2" t="s">
        <v>130</v>
      </c>
      <c r="E516" s="2" t="s">
        <v>7260</v>
      </c>
      <c r="F516" s="2">
        <v>28796320</v>
      </c>
      <c r="G516" s="2" t="s">
        <v>7451</v>
      </c>
      <c r="H516" s="2" t="s">
        <v>7452</v>
      </c>
      <c r="I516" s="2" t="s">
        <v>2350</v>
      </c>
      <c r="J516" s="2" t="s">
        <v>7453</v>
      </c>
      <c r="K516" s="2" t="s">
        <v>7454</v>
      </c>
      <c r="L516" s="2" t="s">
        <v>7455</v>
      </c>
      <c r="M516" s="2" t="s">
        <v>4711</v>
      </c>
      <c r="N516" s="4" t="s">
        <v>7456</v>
      </c>
      <c r="O516" s="4" t="s">
        <v>7457</v>
      </c>
    </row>
    <row r="517" spans="1:15" ht="15" customHeight="1" x14ac:dyDescent="0.35">
      <c r="A517" s="2" t="s">
        <v>128</v>
      </c>
      <c r="B517" s="2" t="s">
        <v>129</v>
      </c>
      <c r="C517" s="3">
        <v>8</v>
      </c>
      <c r="D517" s="2" t="s">
        <v>130</v>
      </c>
      <c r="E517" s="2" t="s">
        <v>7260</v>
      </c>
      <c r="F517" s="2">
        <v>27325126</v>
      </c>
      <c r="G517" s="2" t="s">
        <v>7488</v>
      </c>
      <c r="H517" s="2" t="s">
        <v>7489</v>
      </c>
      <c r="I517" s="2" t="s">
        <v>1747</v>
      </c>
      <c r="J517" s="2" t="s">
        <v>7490</v>
      </c>
      <c r="K517" s="2" t="s">
        <v>7491</v>
      </c>
      <c r="L517" s="2" t="s">
        <v>7492</v>
      </c>
      <c r="M517" s="2" t="s">
        <v>4367</v>
      </c>
      <c r="N517" s="4" t="s">
        <v>7493</v>
      </c>
      <c r="O517" s="4" t="s">
        <v>7494</v>
      </c>
    </row>
    <row r="518" spans="1:15" ht="15" customHeight="1" x14ac:dyDescent="0.35">
      <c r="A518" s="2" t="s">
        <v>128</v>
      </c>
      <c r="B518" s="2" t="s">
        <v>129</v>
      </c>
      <c r="C518" s="3">
        <v>8</v>
      </c>
      <c r="D518" s="2" t="s">
        <v>130</v>
      </c>
      <c r="E518" s="2" t="s">
        <v>7260</v>
      </c>
      <c r="F518" s="2">
        <v>26311541</v>
      </c>
      <c r="G518" s="2" t="s">
        <v>7532</v>
      </c>
      <c r="H518" s="2" t="s">
        <v>7533</v>
      </c>
      <c r="I518" s="2" t="s">
        <v>771</v>
      </c>
      <c r="J518" s="2" t="s">
        <v>5497</v>
      </c>
      <c r="K518" s="2" t="s">
        <v>7534</v>
      </c>
      <c r="L518" s="2" t="s">
        <v>7535</v>
      </c>
      <c r="M518" s="2" t="s">
        <v>4797</v>
      </c>
      <c r="N518" s="4" t="s">
        <v>7536</v>
      </c>
      <c r="O518" s="26"/>
    </row>
    <row r="519" spans="1:15" ht="15" customHeight="1" x14ac:dyDescent="0.35">
      <c r="A519" s="2" t="s">
        <v>128</v>
      </c>
      <c r="B519" s="2" t="s">
        <v>129</v>
      </c>
      <c r="C519" s="3">
        <v>8</v>
      </c>
      <c r="D519" s="2" t="s">
        <v>130</v>
      </c>
      <c r="E519" s="2" t="s">
        <v>7260</v>
      </c>
      <c r="F519" s="2">
        <v>24628291</v>
      </c>
      <c r="G519" s="2" t="s">
        <v>7537</v>
      </c>
      <c r="H519" s="2" t="s">
        <v>7538</v>
      </c>
      <c r="I519" s="2" t="s">
        <v>1775</v>
      </c>
      <c r="J519" s="2" t="s">
        <v>7539</v>
      </c>
      <c r="K519" s="2" t="s">
        <v>4366</v>
      </c>
      <c r="L519" s="2" t="s">
        <v>7540</v>
      </c>
      <c r="M519" s="2" t="s">
        <v>4493</v>
      </c>
      <c r="N519" s="4" t="s">
        <v>7541</v>
      </c>
      <c r="O519" s="4" t="s">
        <v>7542</v>
      </c>
    </row>
    <row r="520" spans="1:15" ht="15" customHeight="1" x14ac:dyDescent="0.35">
      <c r="A520" s="2" t="s">
        <v>128</v>
      </c>
      <c r="B520" s="2" t="s">
        <v>129</v>
      </c>
      <c r="C520" s="3">
        <v>8</v>
      </c>
      <c r="D520" s="2" t="s">
        <v>130</v>
      </c>
      <c r="E520" s="2" t="s">
        <v>7260</v>
      </c>
      <c r="F520" s="2">
        <v>19826445</v>
      </c>
      <c r="G520" s="2" t="s">
        <v>7277</v>
      </c>
      <c r="H520" s="2" t="s">
        <v>7638</v>
      </c>
      <c r="I520" s="2" t="s">
        <v>7639</v>
      </c>
      <c r="J520" s="2"/>
      <c r="K520" s="2" t="s">
        <v>4422</v>
      </c>
      <c r="L520" s="2" t="s">
        <v>7640</v>
      </c>
      <c r="M520" s="2" t="s">
        <v>4665</v>
      </c>
      <c r="N520" s="4" t="s">
        <v>7641</v>
      </c>
      <c r="O520" s="4" t="s">
        <v>7642</v>
      </c>
    </row>
    <row r="521" spans="1:15" ht="15" customHeight="1" x14ac:dyDescent="0.35">
      <c r="A521" s="2" t="s">
        <v>128</v>
      </c>
      <c r="B521" s="2" t="s">
        <v>129</v>
      </c>
      <c r="C521" s="3">
        <v>8</v>
      </c>
      <c r="D521" s="2" t="s">
        <v>130</v>
      </c>
      <c r="E521" s="2" t="s">
        <v>7260</v>
      </c>
      <c r="F521" s="2">
        <v>17041604</v>
      </c>
      <c r="G521" s="2" t="s">
        <v>7740</v>
      </c>
      <c r="H521" s="2" t="s">
        <v>7741</v>
      </c>
      <c r="I521" s="2" t="s">
        <v>7742</v>
      </c>
      <c r="J521" s="2" t="s">
        <v>7743</v>
      </c>
      <c r="K521" s="2" t="s">
        <v>5221</v>
      </c>
      <c r="L521" s="2" t="s">
        <v>7744</v>
      </c>
      <c r="M521" s="2" t="s">
        <v>7745</v>
      </c>
      <c r="N521" s="4" t="s">
        <v>7746</v>
      </c>
      <c r="O521" s="4" t="s">
        <v>7747</v>
      </c>
    </row>
    <row r="522" spans="1:15" ht="15" customHeight="1" x14ac:dyDescent="0.35">
      <c r="A522" s="2" t="s">
        <v>128</v>
      </c>
      <c r="B522" s="2" t="s">
        <v>129</v>
      </c>
      <c r="C522" s="3">
        <v>8</v>
      </c>
      <c r="D522" s="2" t="s">
        <v>130</v>
      </c>
      <c r="E522" s="2" t="s">
        <v>7260</v>
      </c>
      <c r="F522" s="2">
        <v>16227096</v>
      </c>
      <c r="G522" s="2" t="s">
        <v>7765</v>
      </c>
      <c r="H522" s="2" t="s">
        <v>7766</v>
      </c>
      <c r="I522" s="2" t="s">
        <v>734</v>
      </c>
      <c r="J522" s="2"/>
      <c r="K522" s="2" t="s">
        <v>2864</v>
      </c>
      <c r="L522" s="2" t="s">
        <v>7767</v>
      </c>
      <c r="M522" s="2" t="s">
        <v>7387</v>
      </c>
      <c r="N522" s="4" t="s">
        <v>7768</v>
      </c>
      <c r="O522" s="4" t="s">
        <v>7769</v>
      </c>
    </row>
    <row r="523" spans="1:15" ht="15" customHeight="1" x14ac:dyDescent="0.35">
      <c r="A523" s="2" t="s">
        <v>128</v>
      </c>
      <c r="B523" s="2" t="s">
        <v>129</v>
      </c>
      <c r="C523" s="3">
        <v>8</v>
      </c>
      <c r="D523" s="2" t="s">
        <v>130</v>
      </c>
      <c r="E523" s="2" t="s">
        <v>7260</v>
      </c>
      <c r="F523" s="2">
        <v>11032715</v>
      </c>
      <c r="G523" s="2" t="s">
        <v>7277</v>
      </c>
      <c r="H523" s="2" t="s">
        <v>7859</v>
      </c>
      <c r="I523" s="2" t="s">
        <v>7860</v>
      </c>
      <c r="J523" s="2"/>
      <c r="K523" s="2" t="s">
        <v>7861</v>
      </c>
      <c r="L523" s="2" t="s">
        <v>7862</v>
      </c>
      <c r="M523" s="2" t="s">
        <v>4416</v>
      </c>
      <c r="N523" s="4" t="s">
        <v>7863</v>
      </c>
      <c r="O523" s="4" t="s">
        <v>7864</v>
      </c>
    </row>
    <row r="524" spans="1:15" ht="15" customHeight="1" x14ac:dyDescent="0.35">
      <c r="A524" s="2" t="s">
        <v>128</v>
      </c>
      <c r="B524" s="2" t="s">
        <v>129</v>
      </c>
      <c r="C524" s="3">
        <v>8</v>
      </c>
      <c r="D524" s="2" t="s">
        <v>130</v>
      </c>
      <c r="E524" s="2" t="s">
        <v>7260</v>
      </c>
      <c r="F524" s="2">
        <v>7295567</v>
      </c>
      <c r="G524" s="2" t="s">
        <v>7995</v>
      </c>
      <c r="H524" s="2" t="s">
        <v>7996</v>
      </c>
      <c r="I524" s="2" t="s">
        <v>7997</v>
      </c>
      <c r="J524" s="2"/>
      <c r="K524" s="2" t="s">
        <v>4366</v>
      </c>
      <c r="L524" s="2" t="s">
        <v>7998</v>
      </c>
      <c r="M524" s="2" t="s">
        <v>4493</v>
      </c>
      <c r="N524" s="4" t="s">
        <v>7999</v>
      </c>
      <c r="O524" s="4" t="s">
        <v>8000</v>
      </c>
    </row>
    <row r="525" spans="1:15" ht="15" customHeight="1" x14ac:dyDescent="0.35">
      <c r="A525" s="2" t="s">
        <v>128</v>
      </c>
      <c r="B525" s="2" t="s">
        <v>129</v>
      </c>
      <c r="C525" s="3">
        <v>8</v>
      </c>
      <c r="D525" s="2" t="s">
        <v>130</v>
      </c>
      <c r="E525" s="2" t="s">
        <v>7260</v>
      </c>
      <c r="F525" s="2">
        <v>27904185</v>
      </c>
      <c r="G525" s="2" t="s">
        <v>7521</v>
      </c>
      <c r="H525" s="2" t="s">
        <v>7522</v>
      </c>
      <c r="I525" s="20" t="s">
        <v>4769</v>
      </c>
      <c r="J525" s="2"/>
      <c r="K525" s="2" t="s">
        <v>5777</v>
      </c>
      <c r="L525" s="2" t="s">
        <v>7523</v>
      </c>
      <c r="M525" s="2" t="s">
        <v>4367</v>
      </c>
      <c r="N525" s="4" t="s">
        <v>7524</v>
      </c>
      <c r="O525" s="4" t="s">
        <v>7525</v>
      </c>
    </row>
    <row r="526" spans="1:15" ht="15" customHeight="1" x14ac:dyDescent="0.35">
      <c r="A526" s="2" t="s">
        <v>128</v>
      </c>
      <c r="B526" s="2" t="s">
        <v>129</v>
      </c>
      <c r="C526" s="3">
        <v>8</v>
      </c>
      <c r="D526" s="2" t="s">
        <v>130</v>
      </c>
      <c r="E526" s="2" t="s">
        <v>7260</v>
      </c>
      <c r="F526" s="2">
        <v>21138471</v>
      </c>
      <c r="G526" s="2" t="s">
        <v>7627</v>
      </c>
      <c r="H526" s="2" t="s">
        <v>7628</v>
      </c>
      <c r="I526" s="20" t="s">
        <v>18457</v>
      </c>
      <c r="J526" s="2"/>
      <c r="K526" s="2" t="s">
        <v>5165</v>
      </c>
      <c r="L526" s="2" t="s">
        <v>7629</v>
      </c>
      <c r="M526" s="2" t="s">
        <v>4424</v>
      </c>
      <c r="N526" s="4" t="s">
        <v>7630</v>
      </c>
      <c r="O526" s="4" t="s">
        <v>7631</v>
      </c>
    </row>
    <row r="527" spans="1:15" ht="15" customHeight="1" x14ac:dyDescent="0.35">
      <c r="A527" s="2" t="s">
        <v>128</v>
      </c>
      <c r="B527" s="2" t="s">
        <v>129</v>
      </c>
      <c r="C527" s="3">
        <v>8</v>
      </c>
      <c r="D527" s="2" t="s">
        <v>130</v>
      </c>
      <c r="E527" s="2" t="s">
        <v>7260</v>
      </c>
      <c r="F527" s="2">
        <v>34927719</v>
      </c>
      <c r="G527" s="2" t="s">
        <v>7345</v>
      </c>
      <c r="H527" s="2" t="s">
        <v>7346</v>
      </c>
      <c r="I527" s="2" t="s">
        <v>1862</v>
      </c>
      <c r="J527" s="2" t="s">
        <v>2470</v>
      </c>
      <c r="K527" s="2" t="s">
        <v>4366</v>
      </c>
      <c r="L527" s="2" t="s">
        <v>7347</v>
      </c>
      <c r="M527" s="2" t="s">
        <v>4367</v>
      </c>
      <c r="N527" s="4" t="s">
        <v>7348</v>
      </c>
      <c r="O527" s="4" t="s">
        <v>7349</v>
      </c>
    </row>
    <row r="528" spans="1:15" ht="15" customHeight="1" x14ac:dyDescent="0.35">
      <c r="A528" s="2" t="s">
        <v>128</v>
      </c>
      <c r="B528" s="2" t="s">
        <v>129</v>
      </c>
      <c r="C528" s="3">
        <v>8</v>
      </c>
      <c r="D528" s="2" t="s">
        <v>130</v>
      </c>
      <c r="E528" s="2" t="s">
        <v>7260</v>
      </c>
      <c r="F528" s="2">
        <v>24792630</v>
      </c>
      <c r="G528" s="2" t="s">
        <v>7549</v>
      </c>
      <c r="H528" s="2" t="s">
        <v>7550</v>
      </c>
      <c r="I528" s="2" t="s">
        <v>683</v>
      </c>
      <c r="J528" s="2"/>
      <c r="K528" s="2" t="s">
        <v>7551</v>
      </c>
      <c r="L528" s="2" t="s">
        <v>7552</v>
      </c>
      <c r="M528" s="2" t="s">
        <v>4367</v>
      </c>
      <c r="N528" s="4" t="s">
        <v>7553</v>
      </c>
      <c r="O528" s="4" t="s">
        <v>7554</v>
      </c>
    </row>
    <row r="529" spans="1:15" ht="15" customHeight="1" x14ac:dyDescent="0.35">
      <c r="A529" s="2" t="s">
        <v>128</v>
      </c>
      <c r="B529" s="2" t="s">
        <v>129</v>
      </c>
      <c r="C529" s="3">
        <v>8</v>
      </c>
      <c r="D529" s="2" t="s">
        <v>130</v>
      </c>
      <c r="E529" s="2" t="s">
        <v>7260</v>
      </c>
      <c r="F529" s="2">
        <v>21448560</v>
      </c>
      <c r="G529" s="2" t="s">
        <v>7611</v>
      </c>
      <c r="H529" s="2" t="s">
        <v>7612</v>
      </c>
      <c r="I529" s="2" t="s">
        <v>1797</v>
      </c>
      <c r="J529" s="2"/>
      <c r="K529" s="2" t="s">
        <v>4692</v>
      </c>
      <c r="L529" s="2" t="s">
        <v>7613</v>
      </c>
      <c r="M529" s="2" t="s">
        <v>4493</v>
      </c>
      <c r="N529" s="4" t="s">
        <v>7614</v>
      </c>
      <c r="O529" s="4" t="s">
        <v>7615</v>
      </c>
    </row>
    <row r="530" spans="1:15" ht="15" customHeight="1" x14ac:dyDescent="0.35">
      <c r="A530" s="2" t="s">
        <v>128</v>
      </c>
      <c r="B530" s="2" t="s">
        <v>129</v>
      </c>
      <c r="C530" s="3">
        <v>8</v>
      </c>
      <c r="D530" s="2" t="s">
        <v>130</v>
      </c>
      <c r="E530" s="2" t="s">
        <v>7260</v>
      </c>
      <c r="F530" s="2">
        <v>19434791</v>
      </c>
      <c r="G530" s="2" t="s">
        <v>7656</v>
      </c>
      <c r="H530" s="2" t="s">
        <v>7657</v>
      </c>
      <c r="I530" s="2" t="s">
        <v>5584</v>
      </c>
      <c r="J530" s="2"/>
      <c r="K530" s="2" t="s">
        <v>4366</v>
      </c>
      <c r="L530" s="2" t="s">
        <v>7658</v>
      </c>
      <c r="M530" s="2" t="s">
        <v>7659</v>
      </c>
      <c r="N530" s="4" t="s">
        <v>7660</v>
      </c>
      <c r="O530" s="4" t="s">
        <v>7661</v>
      </c>
    </row>
    <row r="531" spans="1:15" ht="15" customHeight="1" x14ac:dyDescent="0.35">
      <c r="A531" s="2" t="s">
        <v>128</v>
      </c>
      <c r="B531" s="2" t="s">
        <v>129</v>
      </c>
      <c r="C531" s="3">
        <v>8</v>
      </c>
      <c r="D531" s="2" t="s">
        <v>130</v>
      </c>
      <c r="E531" s="2" t="s">
        <v>7260</v>
      </c>
      <c r="F531" s="2">
        <v>15756637</v>
      </c>
      <c r="G531" s="2" t="s">
        <v>7792</v>
      </c>
      <c r="H531" s="2" t="s">
        <v>7793</v>
      </c>
      <c r="I531" s="2" t="s">
        <v>6052</v>
      </c>
      <c r="J531" s="2" t="s">
        <v>7794</v>
      </c>
      <c r="K531" s="2" t="s">
        <v>5132</v>
      </c>
      <c r="L531" s="2" t="s">
        <v>7795</v>
      </c>
      <c r="M531" s="2" t="s">
        <v>7796</v>
      </c>
      <c r="N531" s="4" t="s">
        <v>7797</v>
      </c>
      <c r="O531" s="4" t="s">
        <v>7798</v>
      </c>
    </row>
    <row r="532" spans="1:15" ht="15" customHeight="1" x14ac:dyDescent="0.35">
      <c r="A532" s="2" t="s">
        <v>128</v>
      </c>
      <c r="B532" s="2" t="s">
        <v>129</v>
      </c>
      <c r="C532" s="3">
        <v>8</v>
      </c>
      <c r="D532" s="2" t="s">
        <v>130</v>
      </c>
      <c r="E532" s="2" t="s">
        <v>7260</v>
      </c>
      <c r="F532" s="2">
        <v>15863762</v>
      </c>
      <c r="G532" s="2" t="s">
        <v>7277</v>
      </c>
      <c r="H532" s="2" t="s">
        <v>7799</v>
      </c>
      <c r="I532" s="2" t="s">
        <v>6052</v>
      </c>
      <c r="J532" s="2"/>
      <c r="K532" s="2" t="s">
        <v>4972</v>
      </c>
      <c r="L532" s="2" t="s">
        <v>7800</v>
      </c>
      <c r="M532" s="2" t="s">
        <v>4604</v>
      </c>
      <c r="N532" s="4" t="s">
        <v>7801</v>
      </c>
      <c r="O532" s="4" t="s">
        <v>7802</v>
      </c>
    </row>
    <row r="533" spans="1:15" ht="15" customHeight="1" x14ac:dyDescent="0.35">
      <c r="A533" s="2" t="s">
        <v>128</v>
      </c>
      <c r="B533" s="2" t="s">
        <v>129</v>
      </c>
      <c r="C533" s="3">
        <v>8</v>
      </c>
      <c r="D533" s="2" t="s">
        <v>130</v>
      </c>
      <c r="E533" s="2" t="s">
        <v>7260</v>
      </c>
      <c r="F533" s="2">
        <v>8204474</v>
      </c>
      <c r="G533" s="2" t="s">
        <v>7917</v>
      </c>
      <c r="H533" s="2" t="s">
        <v>7918</v>
      </c>
      <c r="I533" s="2" t="s">
        <v>7919</v>
      </c>
      <c r="J533" s="2"/>
      <c r="K533" s="2" t="s">
        <v>4366</v>
      </c>
      <c r="L533" s="2" t="s">
        <v>7920</v>
      </c>
      <c r="M533" s="2" t="s">
        <v>4797</v>
      </c>
      <c r="N533" s="4" t="s">
        <v>7921</v>
      </c>
      <c r="O533" s="4" t="s">
        <v>7922</v>
      </c>
    </row>
    <row r="534" spans="1:15" ht="15" customHeight="1" x14ac:dyDescent="0.35">
      <c r="A534" s="2" t="s">
        <v>128</v>
      </c>
      <c r="B534" s="2" t="s">
        <v>129</v>
      </c>
      <c r="C534" s="3">
        <v>8</v>
      </c>
      <c r="D534" s="2" t="s">
        <v>130</v>
      </c>
      <c r="E534" s="2" t="s">
        <v>7260</v>
      </c>
      <c r="F534" s="2">
        <v>31168818</v>
      </c>
      <c r="G534" s="2" t="s">
        <v>7395</v>
      </c>
      <c r="H534" s="2" t="s">
        <v>7396</v>
      </c>
      <c r="I534" s="2" t="s">
        <v>1713</v>
      </c>
      <c r="J534" s="2" t="s">
        <v>7397</v>
      </c>
      <c r="K534" s="2" t="s">
        <v>4366</v>
      </c>
      <c r="L534" s="2" t="s">
        <v>7398</v>
      </c>
      <c r="M534" s="2" t="s">
        <v>4493</v>
      </c>
      <c r="N534" s="4" t="s">
        <v>7399</v>
      </c>
      <c r="O534" s="4" t="s">
        <v>7400</v>
      </c>
    </row>
    <row r="535" spans="1:15" ht="15" customHeight="1" x14ac:dyDescent="0.35">
      <c r="A535" s="2" t="s">
        <v>128</v>
      </c>
      <c r="B535" s="2" t="s">
        <v>129</v>
      </c>
      <c r="C535" s="3">
        <v>8</v>
      </c>
      <c r="D535" s="2" t="s">
        <v>130</v>
      </c>
      <c r="E535" s="2" t="s">
        <v>7260</v>
      </c>
      <c r="F535" s="2">
        <v>31749140</v>
      </c>
      <c r="G535" s="2" t="s">
        <v>7277</v>
      </c>
      <c r="H535" s="2" t="s">
        <v>7390</v>
      </c>
      <c r="I535" s="2" t="s">
        <v>1713</v>
      </c>
      <c r="J535" s="2" t="s">
        <v>7391</v>
      </c>
      <c r="K535" s="2" t="s">
        <v>4366</v>
      </c>
      <c r="L535" s="2" t="s">
        <v>7392</v>
      </c>
      <c r="M535" s="2" t="s">
        <v>4665</v>
      </c>
      <c r="N535" s="4" t="s">
        <v>7393</v>
      </c>
      <c r="O535" s="4" t="s">
        <v>7394</v>
      </c>
    </row>
    <row r="536" spans="1:15" ht="15" customHeight="1" x14ac:dyDescent="0.35">
      <c r="A536" s="2" t="s">
        <v>128</v>
      </c>
      <c r="B536" s="2" t="s">
        <v>129</v>
      </c>
      <c r="C536" s="3">
        <v>8</v>
      </c>
      <c r="D536" s="2" t="s">
        <v>130</v>
      </c>
      <c r="E536" s="2" t="s">
        <v>7260</v>
      </c>
      <c r="F536" s="2">
        <v>26743602</v>
      </c>
      <c r="G536" s="2" t="s">
        <v>7508</v>
      </c>
      <c r="H536" s="2" t="s">
        <v>7509</v>
      </c>
      <c r="I536" s="2" t="s">
        <v>1643</v>
      </c>
      <c r="J536" s="2" t="s">
        <v>7510</v>
      </c>
      <c r="K536" s="2" t="s">
        <v>4422</v>
      </c>
      <c r="L536" s="2" t="s">
        <v>7511</v>
      </c>
      <c r="M536" s="2" t="s">
        <v>4404</v>
      </c>
      <c r="N536" s="4" t="s">
        <v>7512</v>
      </c>
      <c r="O536" s="4" t="s">
        <v>7513</v>
      </c>
    </row>
    <row r="537" spans="1:15" ht="15" customHeight="1" x14ac:dyDescent="0.35">
      <c r="A537" s="2" t="s">
        <v>128</v>
      </c>
      <c r="B537" s="2" t="s">
        <v>129</v>
      </c>
      <c r="C537" s="3">
        <v>8</v>
      </c>
      <c r="D537" s="2" t="s">
        <v>130</v>
      </c>
      <c r="E537" s="2" t="s">
        <v>7260</v>
      </c>
      <c r="F537" s="2">
        <v>24460914</v>
      </c>
      <c r="G537" s="2" t="s">
        <v>7560</v>
      </c>
      <c r="H537" s="2" t="s">
        <v>7561</v>
      </c>
      <c r="I537" s="2" t="s">
        <v>773</v>
      </c>
      <c r="J537" s="2" t="s">
        <v>7562</v>
      </c>
      <c r="K537" s="2" t="s">
        <v>4373</v>
      </c>
      <c r="L537" s="2" t="s">
        <v>7563</v>
      </c>
      <c r="M537" s="2" t="s">
        <v>4797</v>
      </c>
      <c r="N537" s="4" t="s">
        <v>7564</v>
      </c>
      <c r="O537" s="4" t="s">
        <v>7565</v>
      </c>
    </row>
    <row r="538" spans="1:15" ht="15" customHeight="1" x14ac:dyDescent="0.35">
      <c r="A538" s="2" t="s">
        <v>128</v>
      </c>
      <c r="B538" s="2" t="s">
        <v>129</v>
      </c>
      <c r="C538" s="3">
        <v>8</v>
      </c>
      <c r="D538" s="2" t="s">
        <v>130</v>
      </c>
      <c r="E538" s="2" t="s">
        <v>7260</v>
      </c>
      <c r="F538" s="2">
        <v>22089829</v>
      </c>
      <c r="G538" s="2" t="s">
        <v>7598</v>
      </c>
      <c r="H538" s="2" t="s">
        <v>7599</v>
      </c>
      <c r="I538" s="2" t="s">
        <v>1791</v>
      </c>
      <c r="J538" s="2" t="s">
        <v>7600</v>
      </c>
      <c r="K538" s="2" t="s">
        <v>4422</v>
      </c>
      <c r="L538" s="2" t="s">
        <v>7601</v>
      </c>
      <c r="M538" s="2" t="s">
        <v>5528</v>
      </c>
      <c r="N538" s="4" t="s">
        <v>7602</v>
      </c>
      <c r="O538" s="4" t="s">
        <v>7603</v>
      </c>
    </row>
    <row r="539" spans="1:15" ht="15" customHeight="1" x14ac:dyDescent="0.35">
      <c r="A539" s="2" t="s">
        <v>128</v>
      </c>
      <c r="B539" s="2" t="s">
        <v>129</v>
      </c>
      <c r="C539" s="3">
        <v>8</v>
      </c>
      <c r="D539" s="2" t="s">
        <v>130</v>
      </c>
      <c r="E539" s="2" t="s">
        <v>7260</v>
      </c>
      <c r="F539" s="2">
        <v>17300251</v>
      </c>
      <c r="G539" s="2" t="s">
        <v>7716</v>
      </c>
      <c r="H539" s="2" t="s">
        <v>7717</v>
      </c>
      <c r="I539" s="2" t="s">
        <v>1998</v>
      </c>
      <c r="J539" s="2"/>
      <c r="K539" s="2" t="s">
        <v>4366</v>
      </c>
      <c r="L539" s="2" t="s">
        <v>7718</v>
      </c>
      <c r="M539" s="2" t="s">
        <v>4797</v>
      </c>
      <c r="N539" s="4" t="s">
        <v>7719</v>
      </c>
      <c r="O539" s="4" t="s">
        <v>7720</v>
      </c>
    </row>
    <row r="540" spans="1:15" ht="15" customHeight="1" x14ac:dyDescent="0.35">
      <c r="A540" s="2" t="s">
        <v>128</v>
      </c>
      <c r="B540" s="2" t="s">
        <v>129</v>
      </c>
      <c r="C540" s="3">
        <v>8</v>
      </c>
      <c r="D540" s="2" t="s">
        <v>130</v>
      </c>
      <c r="E540" s="2" t="s">
        <v>7260</v>
      </c>
      <c r="F540" s="2">
        <v>16470551</v>
      </c>
      <c r="G540" s="2" t="s">
        <v>7754</v>
      </c>
      <c r="H540" s="2" t="s">
        <v>7755</v>
      </c>
      <c r="I540" s="2" t="s">
        <v>2591</v>
      </c>
      <c r="J540" s="2"/>
      <c r="K540" s="2" t="s">
        <v>7756</v>
      </c>
      <c r="L540" s="2" t="s">
        <v>7757</v>
      </c>
      <c r="M540" s="2" t="s">
        <v>4493</v>
      </c>
      <c r="N540" s="4" t="s">
        <v>7758</v>
      </c>
      <c r="O540" s="4" t="s">
        <v>7759</v>
      </c>
    </row>
    <row r="541" spans="1:15" ht="15" customHeight="1" x14ac:dyDescent="0.35">
      <c r="A541" s="2" t="s">
        <v>128</v>
      </c>
      <c r="B541" s="2" t="s">
        <v>129</v>
      </c>
      <c r="C541" s="3">
        <v>8</v>
      </c>
      <c r="D541" s="2" t="s">
        <v>130</v>
      </c>
      <c r="E541" s="2" t="s">
        <v>7260</v>
      </c>
      <c r="F541" s="2">
        <v>3365966</v>
      </c>
      <c r="G541" s="2" t="s">
        <v>7960</v>
      </c>
      <c r="H541" s="2" t="s">
        <v>7961</v>
      </c>
      <c r="I541" s="2" t="s">
        <v>7962</v>
      </c>
      <c r="J541" s="2"/>
      <c r="K541" s="2" t="s">
        <v>5835</v>
      </c>
      <c r="L541" s="2" t="s">
        <v>7963</v>
      </c>
      <c r="M541" s="2" t="s">
        <v>4797</v>
      </c>
      <c r="N541" s="4" t="s">
        <v>7964</v>
      </c>
      <c r="O541" s="4" t="s">
        <v>7965</v>
      </c>
    </row>
    <row r="542" spans="1:15" ht="15" customHeight="1" x14ac:dyDescent="0.35">
      <c r="A542" s="2" t="s">
        <v>128</v>
      </c>
      <c r="B542" s="2" t="s">
        <v>129</v>
      </c>
      <c r="C542" s="3">
        <v>8</v>
      </c>
      <c r="D542" s="2" t="s">
        <v>130</v>
      </c>
      <c r="E542" s="2" t="s">
        <v>7260</v>
      </c>
      <c r="F542" s="2">
        <v>20537071</v>
      </c>
      <c r="G542" s="2" t="s">
        <v>7622</v>
      </c>
      <c r="H542" s="2" t="s">
        <v>7623</v>
      </c>
      <c r="I542" s="20" t="s">
        <v>2576</v>
      </c>
      <c r="J542" s="2"/>
      <c r="K542" s="2" t="s">
        <v>5165</v>
      </c>
      <c r="L542" s="2" t="s">
        <v>7624</v>
      </c>
      <c r="M542" s="2" t="s">
        <v>4797</v>
      </c>
      <c r="N542" s="4" t="s">
        <v>7625</v>
      </c>
      <c r="O542" s="4" t="s">
        <v>7626</v>
      </c>
    </row>
    <row r="543" spans="1:15" ht="15" customHeight="1" x14ac:dyDescent="0.35">
      <c r="A543" s="2" t="s">
        <v>128</v>
      </c>
      <c r="B543" s="2" t="s">
        <v>129</v>
      </c>
      <c r="C543" s="3">
        <v>8</v>
      </c>
      <c r="D543" s="2" t="s">
        <v>130</v>
      </c>
      <c r="E543" s="2" t="s">
        <v>7260</v>
      </c>
      <c r="F543" s="2">
        <v>27925151</v>
      </c>
      <c r="G543" s="2" t="s">
        <v>7470</v>
      </c>
      <c r="H543" s="2" t="s">
        <v>7471</v>
      </c>
      <c r="I543" s="2" t="s">
        <v>4755</v>
      </c>
      <c r="J543" s="2" t="s">
        <v>7472</v>
      </c>
      <c r="K543" s="2" t="s">
        <v>4366</v>
      </c>
      <c r="L543" s="2" t="s">
        <v>7473</v>
      </c>
      <c r="M543" s="2" t="s">
        <v>7474</v>
      </c>
      <c r="N543" s="4" t="s">
        <v>7475</v>
      </c>
      <c r="O543" s="4" t="s">
        <v>7476</v>
      </c>
    </row>
    <row r="544" spans="1:15" ht="15" customHeight="1" x14ac:dyDescent="0.35">
      <c r="A544" s="2" t="s">
        <v>128</v>
      </c>
      <c r="B544" s="2" t="s">
        <v>129</v>
      </c>
      <c r="C544" s="3">
        <v>8</v>
      </c>
      <c r="D544" s="2" t="s">
        <v>130</v>
      </c>
      <c r="E544" s="2" t="s">
        <v>7260</v>
      </c>
      <c r="F544" s="2">
        <v>28111128</v>
      </c>
      <c r="G544" s="2" t="s">
        <v>7464</v>
      </c>
      <c r="H544" s="2" t="s">
        <v>7465</v>
      </c>
      <c r="I544" s="2" t="s">
        <v>4755</v>
      </c>
      <c r="J544" s="2" t="s">
        <v>7466</v>
      </c>
      <c r="K544" s="2" t="s">
        <v>4422</v>
      </c>
      <c r="L544" s="2" t="s">
        <v>7467</v>
      </c>
      <c r="M544" s="2" t="s">
        <v>5208</v>
      </c>
      <c r="N544" s="4" t="s">
        <v>7468</v>
      </c>
      <c r="O544" s="4" t="s">
        <v>7469</v>
      </c>
    </row>
    <row r="545" spans="1:15" ht="15" customHeight="1" x14ac:dyDescent="0.35">
      <c r="A545" s="2" t="s">
        <v>128</v>
      </c>
      <c r="B545" s="2" t="s">
        <v>129</v>
      </c>
      <c r="C545" s="3">
        <v>8</v>
      </c>
      <c r="D545" s="2" t="s">
        <v>130</v>
      </c>
      <c r="E545" s="2" t="s">
        <v>7260</v>
      </c>
      <c r="F545" s="2">
        <v>27003302</v>
      </c>
      <c r="G545" s="2" t="s">
        <v>7501</v>
      </c>
      <c r="H545" s="2" t="s">
        <v>7502</v>
      </c>
      <c r="I545" s="2" t="s">
        <v>2782</v>
      </c>
      <c r="J545" s="2" t="s">
        <v>7503</v>
      </c>
      <c r="K545" s="2" t="s">
        <v>7504</v>
      </c>
      <c r="L545" s="2" t="s">
        <v>7505</v>
      </c>
      <c r="M545" s="2" t="s">
        <v>4493</v>
      </c>
      <c r="N545" s="4" t="s">
        <v>7506</v>
      </c>
      <c r="O545" s="4" t="s">
        <v>7507</v>
      </c>
    </row>
    <row r="546" spans="1:15" ht="15" customHeight="1" x14ac:dyDescent="0.35">
      <c r="A546" s="2" t="s">
        <v>128</v>
      </c>
      <c r="B546" s="2" t="s">
        <v>129</v>
      </c>
      <c r="C546" s="3">
        <v>8</v>
      </c>
      <c r="D546" s="2" t="s">
        <v>130</v>
      </c>
      <c r="E546" s="2" t="s">
        <v>7260</v>
      </c>
      <c r="F546" s="2">
        <v>24690439</v>
      </c>
      <c r="G546" s="2" t="s">
        <v>7543</v>
      </c>
      <c r="H546" s="2" t="s">
        <v>7544</v>
      </c>
      <c r="I546" s="2" t="s">
        <v>679</v>
      </c>
      <c r="J546" s="2" t="s">
        <v>7545</v>
      </c>
      <c r="K546" s="2" t="s">
        <v>2864</v>
      </c>
      <c r="L546" s="2" t="s">
        <v>7546</v>
      </c>
      <c r="M546" s="2" t="s">
        <v>4416</v>
      </c>
      <c r="N546" s="4" t="s">
        <v>7547</v>
      </c>
      <c r="O546" s="4" t="s">
        <v>7548</v>
      </c>
    </row>
    <row r="547" spans="1:15" ht="15" customHeight="1" x14ac:dyDescent="0.35">
      <c r="A547" s="2" t="s">
        <v>128</v>
      </c>
      <c r="B547" s="2" t="s">
        <v>129</v>
      </c>
      <c r="C547" s="3">
        <v>8</v>
      </c>
      <c r="D547" s="2" t="s">
        <v>130</v>
      </c>
      <c r="E547" s="2" t="s">
        <v>7260</v>
      </c>
      <c r="F547" s="2">
        <v>21339420</v>
      </c>
      <c r="G547" s="2" t="s">
        <v>7604</v>
      </c>
      <c r="H547" s="2" t="s">
        <v>7605</v>
      </c>
      <c r="I547" s="2" t="s">
        <v>2458</v>
      </c>
      <c r="J547" s="2" t="s">
        <v>7606</v>
      </c>
      <c r="K547" s="2" t="s">
        <v>5092</v>
      </c>
      <c r="L547" s="2" t="s">
        <v>7607</v>
      </c>
      <c r="M547" s="2" t="s">
        <v>7608</v>
      </c>
      <c r="N547" s="4" t="s">
        <v>7609</v>
      </c>
      <c r="O547" s="4" t="s">
        <v>7610</v>
      </c>
    </row>
    <row r="548" spans="1:15" ht="15" customHeight="1" x14ac:dyDescent="0.35">
      <c r="A548" s="2" t="s">
        <v>128</v>
      </c>
      <c r="B548" s="2" t="s">
        <v>129</v>
      </c>
      <c r="C548" s="3">
        <v>8</v>
      </c>
      <c r="D548" s="2" t="s">
        <v>130</v>
      </c>
      <c r="E548" s="2" t="s">
        <v>7260</v>
      </c>
      <c r="F548" s="2">
        <v>17441958</v>
      </c>
      <c r="G548" s="2" t="s">
        <v>7699</v>
      </c>
      <c r="H548" s="2" t="s">
        <v>7700</v>
      </c>
      <c r="I548" s="2" t="s">
        <v>1171</v>
      </c>
      <c r="J548" s="2" t="s">
        <v>7701</v>
      </c>
      <c r="K548" s="2" t="s">
        <v>4366</v>
      </c>
      <c r="L548" s="2" t="s">
        <v>7702</v>
      </c>
      <c r="M548" s="2" t="s">
        <v>7387</v>
      </c>
      <c r="N548" s="4" t="s">
        <v>7703</v>
      </c>
      <c r="O548" s="4" t="s">
        <v>7704</v>
      </c>
    </row>
    <row r="549" spans="1:15" ht="15" customHeight="1" x14ac:dyDescent="0.35">
      <c r="A549" s="2" t="s">
        <v>128</v>
      </c>
      <c r="B549" s="2" t="s">
        <v>129</v>
      </c>
      <c r="C549" s="3">
        <v>8</v>
      </c>
      <c r="D549" s="2" t="s">
        <v>130</v>
      </c>
      <c r="E549" s="2" t="s">
        <v>7260</v>
      </c>
      <c r="F549" s="2">
        <v>17535218</v>
      </c>
      <c r="G549" s="2" t="s">
        <v>7705</v>
      </c>
      <c r="H549" s="2" t="s">
        <v>7706</v>
      </c>
      <c r="I549" s="2" t="s">
        <v>1171</v>
      </c>
      <c r="J549" s="2"/>
      <c r="K549" s="2" t="s">
        <v>4366</v>
      </c>
      <c r="L549" s="2" t="s">
        <v>7707</v>
      </c>
      <c r="M549" s="2" t="s">
        <v>4416</v>
      </c>
      <c r="N549" s="4" t="s">
        <v>7708</v>
      </c>
      <c r="O549" s="4" t="s">
        <v>7709</v>
      </c>
    </row>
    <row r="550" spans="1:15" ht="15" customHeight="1" x14ac:dyDescent="0.35">
      <c r="A550" s="2" t="s">
        <v>128</v>
      </c>
      <c r="B550" s="2" t="s">
        <v>129</v>
      </c>
      <c r="C550" s="3">
        <v>8</v>
      </c>
      <c r="D550" s="2" t="s">
        <v>130</v>
      </c>
      <c r="E550" s="2" t="s">
        <v>7260</v>
      </c>
      <c r="F550" s="2">
        <v>7544995</v>
      </c>
      <c r="G550" s="2" t="s">
        <v>7900</v>
      </c>
      <c r="H550" s="2" t="s">
        <v>7901</v>
      </c>
      <c r="I550" s="2" t="s">
        <v>6388</v>
      </c>
      <c r="J550" s="2"/>
      <c r="K550" s="2" t="s">
        <v>4366</v>
      </c>
      <c r="L550" s="2" t="s">
        <v>7902</v>
      </c>
      <c r="M550" s="2" t="s">
        <v>4797</v>
      </c>
      <c r="N550" s="4" t="s">
        <v>7903</v>
      </c>
      <c r="O550" s="4" t="s">
        <v>7904</v>
      </c>
    </row>
    <row r="551" spans="1:15" ht="15" customHeight="1" x14ac:dyDescent="0.35">
      <c r="A551" s="2" t="s">
        <v>128</v>
      </c>
      <c r="B551" s="2" t="s">
        <v>129</v>
      </c>
      <c r="C551" s="3">
        <v>8</v>
      </c>
      <c r="D551" s="2" t="s">
        <v>130</v>
      </c>
      <c r="E551" s="2" t="s">
        <v>7260</v>
      </c>
      <c r="F551" s="2">
        <v>2196075</v>
      </c>
      <c r="G551" s="2" t="s">
        <v>7277</v>
      </c>
      <c r="H551" s="2" t="s">
        <v>7938</v>
      </c>
      <c r="I551" s="2" t="s">
        <v>7939</v>
      </c>
      <c r="J551" s="2"/>
      <c r="K551" s="2" t="s">
        <v>4366</v>
      </c>
      <c r="L551" s="2" t="s">
        <v>7940</v>
      </c>
      <c r="M551" s="2" t="s">
        <v>4604</v>
      </c>
      <c r="N551" s="4" t="s">
        <v>7941</v>
      </c>
      <c r="O551" s="4" t="s">
        <v>7942</v>
      </c>
    </row>
    <row r="552" spans="1:15" ht="15" customHeight="1" x14ac:dyDescent="0.35">
      <c r="A552" s="2" t="s">
        <v>128</v>
      </c>
      <c r="B552" s="2" t="s">
        <v>129</v>
      </c>
      <c r="C552" s="3">
        <v>8</v>
      </c>
      <c r="D552" s="2" t="s">
        <v>130</v>
      </c>
      <c r="E552" s="2" t="s">
        <v>7260</v>
      </c>
      <c r="F552" s="2">
        <v>3620344</v>
      </c>
      <c r="G552" s="2" t="s">
        <v>7966</v>
      </c>
      <c r="H552" s="2" t="s">
        <v>7967</v>
      </c>
      <c r="I552" s="2" t="s">
        <v>1055</v>
      </c>
      <c r="J552" s="2"/>
      <c r="K552" s="2" t="s">
        <v>4366</v>
      </c>
      <c r="L552" s="2" t="s">
        <v>7968</v>
      </c>
      <c r="M552" s="2" t="s">
        <v>4797</v>
      </c>
      <c r="N552" s="4" t="s">
        <v>7969</v>
      </c>
      <c r="O552" s="4" t="s">
        <v>7970</v>
      </c>
    </row>
    <row r="553" spans="1:15" ht="15" customHeight="1" x14ac:dyDescent="0.35">
      <c r="A553" s="2" t="s">
        <v>128</v>
      </c>
      <c r="B553" s="2" t="s">
        <v>129</v>
      </c>
      <c r="C553" s="3">
        <v>8</v>
      </c>
      <c r="D553" s="2" t="s">
        <v>130</v>
      </c>
      <c r="E553" s="2" t="s">
        <v>7260</v>
      </c>
      <c r="F553" s="2">
        <v>32291752</v>
      </c>
      <c r="G553" s="2" t="s">
        <v>7382</v>
      </c>
      <c r="H553" s="2" t="s">
        <v>7383</v>
      </c>
      <c r="I553" s="2" t="s">
        <v>2451</v>
      </c>
      <c r="J553" s="2" t="s">
        <v>7384</v>
      </c>
      <c r="K553" s="2" t="s">
        <v>7385</v>
      </c>
      <c r="L553" s="2" t="s">
        <v>7386</v>
      </c>
      <c r="M553" s="2" t="s">
        <v>7387</v>
      </c>
      <c r="N553" s="4" t="s">
        <v>7388</v>
      </c>
      <c r="O553" s="4" t="s">
        <v>7389</v>
      </c>
    </row>
    <row r="554" spans="1:15" ht="15" customHeight="1" x14ac:dyDescent="0.35">
      <c r="A554" s="2" t="s">
        <v>128</v>
      </c>
      <c r="B554" s="2" t="s">
        <v>129</v>
      </c>
      <c r="C554" s="3">
        <v>8</v>
      </c>
      <c r="D554" s="2" t="s">
        <v>130</v>
      </c>
      <c r="E554" s="2" t="s">
        <v>7260</v>
      </c>
      <c r="F554" s="2">
        <v>30156277</v>
      </c>
      <c r="G554" s="2" t="s">
        <v>7277</v>
      </c>
      <c r="H554" s="2" t="s">
        <v>7435</v>
      </c>
      <c r="I554" s="2" t="s">
        <v>678</v>
      </c>
      <c r="J554" s="2"/>
      <c r="K554" s="2" t="s">
        <v>4366</v>
      </c>
      <c r="L554" s="2" t="s">
        <v>7436</v>
      </c>
      <c r="M554" s="2" t="s">
        <v>4665</v>
      </c>
      <c r="N554" s="4" t="s">
        <v>7437</v>
      </c>
      <c r="O554" s="4" t="s">
        <v>7438</v>
      </c>
    </row>
    <row r="555" spans="1:15" ht="15" customHeight="1" x14ac:dyDescent="0.35">
      <c r="A555" s="2" t="s">
        <v>128</v>
      </c>
      <c r="B555" s="2" t="s">
        <v>129</v>
      </c>
      <c r="C555" s="3">
        <v>8</v>
      </c>
      <c r="D555" s="2" t="s">
        <v>130</v>
      </c>
      <c r="E555" s="2" t="s">
        <v>7260</v>
      </c>
      <c r="F555" s="2">
        <v>28512856</v>
      </c>
      <c r="G555" s="2" t="s">
        <v>7458</v>
      </c>
      <c r="H555" s="2" t="s">
        <v>7459</v>
      </c>
      <c r="I555" s="2" t="s">
        <v>2504</v>
      </c>
      <c r="J555" s="2" t="s">
        <v>7460</v>
      </c>
      <c r="K555" s="2" t="s">
        <v>4373</v>
      </c>
      <c r="L555" s="2" t="s">
        <v>7461</v>
      </c>
      <c r="M555" s="2" t="s">
        <v>4797</v>
      </c>
      <c r="N555" s="4" t="s">
        <v>7462</v>
      </c>
      <c r="O555" s="4" t="s">
        <v>7463</v>
      </c>
    </row>
    <row r="556" spans="1:15" ht="15" customHeight="1" x14ac:dyDescent="0.35">
      <c r="A556" s="2" t="s">
        <v>128</v>
      </c>
      <c r="B556" s="2" t="s">
        <v>129</v>
      </c>
      <c r="C556" s="3">
        <v>8</v>
      </c>
      <c r="D556" s="2" t="s">
        <v>130</v>
      </c>
      <c r="E556" s="2" t="s">
        <v>7260</v>
      </c>
      <c r="F556" s="2">
        <v>23692895</v>
      </c>
      <c r="G556" s="2" t="s">
        <v>7580</v>
      </c>
      <c r="H556" s="2" t="s">
        <v>7581</v>
      </c>
      <c r="I556" s="2" t="s">
        <v>2368</v>
      </c>
      <c r="J556" s="2" t="s">
        <v>7575</v>
      </c>
      <c r="K556" s="2" t="s">
        <v>7582</v>
      </c>
      <c r="L556" s="2" t="s">
        <v>7583</v>
      </c>
      <c r="M556" s="2" t="s">
        <v>4493</v>
      </c>
      <c r="N556" s="4" t="s">
        <v>7584</v>
      </c>
      <c r="O556" s="4" t="s">
        <v>7585</v>
      </c>
    </row>
    <row r="557" spans="1:15" ht="15" customHeight="1" x14ac:dyDescent="0.35">
      <c r="A557" s="2" t="s">
        <v>128</v>
      </c>
      <c r="B557" s="2" t="s">
        <v>129</v>
      </c>
      <c r="C557" s="3">
        <v>8</v>
      </c>
      <c r="D557" s="2" t="s">
        <v>130</v>
      </c>
      <c r="E557" s="2" t="s">
        <v>7260</v>
      </c>
      <c r="F557" s="2">
        <v>16792777</v>
      </c>
      <c r="G557" s="2" t="s">
        <v>7748</v>
      </c>
      <c r="H557" s="2" t="s">
        <v>7749</v>
      </c>
      <c r="I557" s="2" t="s">
        <v>7750</v>
      </c>
      <c r="J557" s="2"/>
      <c r="K557" s="2" t="s">
        <v>4366</v>
      </c>
      <c r="L557" s="2" t="s">
        <v>7751</v>
      </c>
      <c r="M557" s="2" t="s">
        <v>4797</v>
      </c>
      <c r="N557" s="4" t="s">
        <v>7752</v>
      </c>
      <c r="O557" s="4" t="s">
        <v>7753</v>
      </c>
    </row>
    <row r="558" spans="1:15" ht="15" customHeight="1" x14ac:dyDescent="0.35">
      <c r="A558" s="2" t="s">
        <v>128</v>
      </c>
      <c r="B558" s="2" t="s">
        <v>129</v>
      </c>
      <c r="C558" s="3">
        <v>8</v>
      </c>
      <c r="D558" s="2" t="s">
        <v>130</v>
      </c>
      <c r="E558" s="2" t="s">
        <v>7260</v>
      </c>
      <c r="F558" s="2">
        <v>15982307</v>
      </c>
      <c r="G558" s="2" t="s">
        <v>7781</v>
      </c>
      <c r="H558" s="2" t="s">
        <v>7782</v>
      </c>
      <c r="I558" s="2" t="s">
        <v>7783</v>
      </c>
      <c r="J558" s="2"/>
      <c r="K558" s="2" t="s">
        <v>4422</v>
      </c>
      <c r="L558" s="2" t="s">
        <v>7784</v>
      </c>
      <c r="M558" s="2" t="s">
        <v>7387</v>
      </c>
      <c r="N558" s="4" t="s">
        <v>7785</v>
      </c>
      <c r="O558" s="4" t="s">
        <v>7786</v>
      </c>
    </row>
    <row r="559" spans="1:15" ht="15" customHeight="1" x14ac:dyDescent="0.35">
      <c r="A559" s="2" t="s">
        <v>128</v>
      </c>
      <c r="B559" s="2" t="s">
        <v>129</v>
      </c>
      <c r="C559" s="3">
        <v>8</v>
      </c>
      <c r="D559" s="2" t="s">
        <v>130</v>
      </c>
      <c r="E559" s="2" t="s">
        <v>7260</v>
      </c>
      <c r="F559" s="2">
        <v>15970621</v>
      </c>
      <c r="G559" s="2" t="s">
        <v>7787</v>
      </c>
      <c r="H559" s="2" t="s">
        <v>7788</v>
      </c>
      <c r="I559" s="2" t="s">
        <v>7783</v>
      </c>
      <c r="J559" s="2"/>
      <c r="K559" s="2" t="s">
        <v>5615</v>
      </c>
      <c r="L559" s="2" t="s">
        <v>7789</v>
      </c>
      <c r="M559" s="2" t="s">
        <v>4416</v>
      </c>
      <c r="N559" s="4" t="s">
        <v>7790</v>
      </c>
      <c r="O559" s="4" t="s">
        <v>7791</v>
      </c>
    </row>
    <row r="560" spans="1:15" ht="15" customHeight="1" x14ac:dyDescent="0.35">
      <c r="A560" s="2" t="s">
        <v>128</v>
      </c>
      <c r="B560" s="2" t="s">
        <v>129</v>
      </c>
      <c r="C560" s="3">
        <v>8</v>
      </c>
      <c r="D560" s="2" t="s">
        <v>130</v>
      </c>
      <c r="E560" s="2" t="s">
        <v>7260</v>
      </c>
      <c r="F560" s="2">
        <v>12100214</v>
      </c>
      <c r="G560" s="2" t="s">
        <v>7849</v>
      </c>
      <c r="H560" s="2" t="s">
        <v>7850</v>
      </c>
      <c r="I560" s="2" t="s">
        <v>3983</v>
      </c>
      <c r="J560" s="2"/>
      <c r="K560" s="2" t="s">
        <v>4366</v>
      </c>
      <c r="L560" s="2" t="s">
        <v>7851</v>
      </c>
      <c r="M560" s="2" t="s">
        <v>4624</v>
      </c>
      <c r="N560" s="4" t="s">
        <v>7852</v>
      </c>
      <c r="O560" s="4" t="s">
        <v>7853</v>
      </c>
    </row>
    <row r="561" spans="1:15" ht="15" customHeight="1" x14ac:dyDescent="0.35">
      <c r="A561" s="2" t="s">
        <v>128</v>
      </c>
      <c r="B561" s="2" t="s">
        <v>129</v>
      </c>
      <c r="C561" s="3">
        <v>8</v>
      </c>
      <c r="D561" s="2" t="s">
        <v>130</v>
      </c>
      <c r="E561" s="2" t="s">
        <v>7260</v>
      </c>
      <c r="F561" s="2">
        <v>2527055</v>
      </c>
      <c r="G561" s="2" t="s">
        <v>7277</v>
      </c>
      <c r="H561" s="2" t="s">
        <v>7943</v>
      </c>
      <c r="I561" s="2" t="s">
        <v>7944</v>
      </c>
      <c r="J561" s="2"/>
      <c r="K561" s="2" t="s">
        <v>4366</v>
      </c>
      <c r="L561" s="2" t="s">
        <v>7945</v>
      </c>
      <c r="M561" s="2" t="s">
        <v>4424</v>
      </c>
      <c r="N561" s="4" t="s">
        <v>7946</v>
      </c>
      <c r="O561" s="4" t="s">
        <v>7947</v>
      </c>
    </row>
    <row r="562" spans="1:15" ht="15" customHeight="1" x14ac:dyDescent="0.35">
      <c r="A562" s="2" t="s">
        <v>128</v>
      </c>
      <c r="B562" s="2" t="s">
        <v>129</v>
      </c>
      <c r="C562" s="3">
        <v>8</v>
      </c>
      <c r="D562" s="2" t="s">
        <v>130</v>
      </c>
      <c r="E562" s="2" t="s">
        <v>7260</v>
      </c>
      <c r="F562" s="2">
        <v>2854503</v>
      </c>
      <c r="G562" s="2" t="s">
        <v>7954</v>
      </c>
      <c r="H562" s="2" t="s">
        <v>7955</v>
      </c>
      <c r="I562" s="2" t="s">
        <v>7956</v>
      </c>
      <c r="J562" s="2"/>
      <c r="K562" s="2" t="s">
        <v>4373</v>
      </c>
      <c r="L562" s="2" t="s">
        <v>7957</v>
      </c>
      <c r="M562" s="2" t="s">
        <v>4797</v>
      </c>
      <c r="N562" s="4" t="s">
        <v>7958</v>
      </c>
      <c r="O562" s="4" t="s">
        <v>7959</v>
      </c>
    </row>
    <row r="563" spans="1:15" ht="15" customHeight="1" x14ac:dyDescent="0.35">
      <c r="A563" s="2" t="s">
        <v>128</v>
      </c>
      <c r="B563" s="2" t="s">
        <v>129</v>
      </c>
      <c r="C563" s="3">
        <v>8</v>
      </c>
      <c r="D563" s="2" t="s">
        <v>130</v>
      </c>
      <c r="E563" s="2" t="s">
        <v>7260</v>
      </c>
      <c r="F563" s="2">
        <v>24917549</v>
      </c>
      <c r="G563" s="2" t="s">
        <v>5813</v>
      </c>
      <c r="H563" s="2" t="s">
        <v>5814</v>
      </c>
      <c r="I563" s="20" t="s">
        <v>5989</v>
      </c>
      <c r="J563" s="2" t="s">
        <v>5815</v>
      </c>
      <c r="K563" s="2" t="s">
        <v>5165</v>
      </c>
      <c r="L563" s="2" t="s">
        <v>5816</v>
      </c>
      <c r="M563" s="2" t="s">
        <v>4797</v>
      </c>
      <c r="N563" s="4" t="s">
        <v>5817</v>
      </c>
      <c r="O563" s="4" t="s">
        <v>5818</v>
      </c>
    </row>
    <row r="564" spans="1:15" ht="15" customHeight="1" x14ac:dyDescent="0.35">
      <c r="A564" s="2" t="s">
        <v>128</v>
      </c>
      <c r="B564" s="2" t="s">
        <v>129</v>
      </c>
      <c r="C564" s="3">
        <v>8</v>
      </c>
      <c r="D564" s="2" t="s">
        <v>130</v>
      </c>
      <c r="E564" s="2" t="s">
        <v>7260</v>
      </c>
      <c r="F564" s="2">
        <v>31120550</v>
      </c>
      <c r="G564" s="2" t="s">
        <v>7401</v>
      </c>
      <c r="H564" s="2" t="s">
        <v>7402</v>
      </c>
      <c r="I564" s="2" t="s">
        <v>1972</v>
      </c>
      <c r="J564" s="2" t="s">
        <v>7403</v>
      </c>
      <c r="K564" s="2" t="s">
        <v>4366</v>
      </c>
      <c r="L564" s="2" t="s">
        <v>7404</v>
      </c>
      <c r="M564" s="2" t="s">
        <v>7387</v>
      </c>
      <c r="N564" s="4" t="s">
        <v>7405</v>
      </c>
      <c r="O564" s="4" t="s">
        <v>7406</v>
      </c>
    </row>
    <row r="565" spans="1:15" ht="15" customHeight="1" x14ac:dyDescent="0.35">
      <c r="A565" s="2" t="s">
        <v>128</v>
      </c>
      <c r="B565" s="2" t="s">
        <v>129</v>
      </c>
      <c r="C565" s="3">
        <v>8</v>
      </c>
      <c r="D565" s="2" t="s">
        <v>130</v>
      </c>
      <c r="E565" s="2" t="s">
        <v>7260</v>
      </c>
      <c r="F565" s="2">
        <v>30604547</v>
      </c>
      <c r="G565" s="2" t="s">
        <v>7277</v>
      </c>
      <c r="H565" s="2" t="s">
        <v>7412</v>
      </c>
      <c r="I565" s="2" t="s">
        <v>4677</v>
      </c>
      <c r="J565" s="2"/>
      <c r="K565" s="2" t="s">
        <v>4366</v>
      </c>
      <c r="L565" s="2" t="s">
        <v>7413</v>
      </c>
      <c r="M565" s="2" t="s">
        <v>4665</v>
      </c>
      <c r="N565" s="4" t="s">
        <v>7414</v>
      </c>
      <c r="O565" s="4" t="s">
        <v>7415</v>
      </c>
    </row>
    <row r="566" spans="1:15" ht="15" customHeight="1" x14ac:dyDescent="0.35">
      <c r="A566" s="2" t="s">
        <v>128</v>
      </c>
      <c r="B566" s="2" t="s">
        <v>129</v>
      </c>
      <c r="C566" s="3">
        <v>8</v>
      </c>
      <c r="D566" s="2" t="s">
        <v>130</v>
      </c>
      <c r="E566" s="2" t="s">
        <v>7260</v>
      </c>
      <c r="F566" s="2">
        <v>28489335</v>
      </c>
      <c r="G566" s="2" t="s">
        <v>7445</v>
      </c>
      <c r="H566" s="2" t="s">
        <v>7446</v>
      </c>
      <c r="I566" s="2" t="s">
        <v>1882</v>
      </c>
      <c r="J566" s="2" t="s">
        <v>7447</v>
      </c>
      <c r="K566" s="2" t="s">
        <v>4366</v>
      </c>
      <c r="L566" s="2" t="s">
        <v>7448</v>
      </c>
      <c r="M566" s="2" t="s">
        <v>4624</v>
      </c>
      <c r="N566" s="4" t="s">
        <v>7449</v>
      </c>
      <c r="O566" s="4" t="s">
        <v>7450</v>
      </c>
    </row>
    <row r="567" spans="1:15" ht="15" customHeight="1" x14ac:dyDescent="0.35">
      <c r="A567" s="2" t="s">
        <v>128</v>
      </c>
      <c r="B567" s="2" t="s">
        <v>129</v>
      </c>
      <c r="C567" s="3">
        <v>8</v>
      </c>
      <c r="D567" s="2" t="s">
        <v>130</v>
      </c>
      <c r="E567" s="2" t="s">
        <v>7260</v>
      </c>
      <c r="F567" s="2">
        <v>27900779</v>
      </c>
      <c r="G567" s="2" t="s">
        <v>7482</v>
      </c>
      <c r="H567" s="2" t="s">
        <v>7483</v>
      </c>
      <c r="I567" s="2" t="s">
        <v>2759</v>
      </c>
      <c r="J567" s="2" t="s">
        <v>7484</v>
      </c>
      <c r="K567" s="2" t="s">
        <v>4373</v>
      </c>
      <c r="L567" s="2" t="s">
        <v>7485</v>
      </c>
      <c r="M567" s="2" t="s">
        <v>4797</v>
      </c>
      <c r="N567" s="4" t="s">
        <v>7486</v>
      </c>
      <c r="O567" s="4" t="s">
        <v>7487</v>
      </c>
    </row>
    <row r="568" spans="1:15" ht="15" customHeight="1" x14ac:dyDescent="0.35">
      <c r="A568" s="2" t="s">
        <v>128</v>
      </c>
      <c r="B568" s="2" t="s">
        <v>129</v>
      </c>
      <c r="C568" s="3">
        <v>8</v>
      </c>
      <c r="D568" s="2" t="s">
        <v>130</v>
      </c>
      <c r="E568" s="2" t="s">
        <v>7260</v>
      </c>
      <c r="F568" s="2">
        <v>28028858</v>
      </c>
      <c r="G568" s="2" t="s">
        <v>7477</v>
      </c>
      <c r="H568" s="2" t="s">
        <v>7478</v>
      </c>
      <c r="I568" s="2" t="s">
        <v>2759</v>
      </c>
      <c r="J568" s="2"/>
      <c r="K568" s="2" t="s">
        <v>4373</v>
      </c>
      <c r="L568" s="2" t="s">
        <v>7479</v>
      </c>
      <c r="M568" s="2" t="s">
        <v>4797</v>
      </c>
      <c r="N568" s="4" t="s">
        <v>7480</v>
      </c>
      <c r="O568" s="4" t="s">
        <v>7481</v>
      </c>
    </row>
    <row r="569" spans="1:15" ht="15" customHeight="1" x14ac:dyDescent="0.35">
      <c r="A569" s="2" t="s">
        <v>128</v>
      </c>
      <c r="B569" s="2" t="s">
        <v>129</v>
      </c>
      <c r="C569" s="3">
        <v>8</v>
      </c>
      <c r="D569" s="2" t="s">
        <v>130</v>
      </c>
      <c r="E569" s="2" t="s">
        <v>7260</v>
      </c>
      <c r="F569" s="2">
        <v>24217912</v>
      </c>
      <c r="G569" s="2" t="s">
        <v>7566</v>
      </c>
      <c r="H569" s="2" t="s">
        <v>7567</v>
      </c>
      <c r="I569" s="2" t="s">
        <v>1990</v>
      </c>
      <c r="J569" s="2" t="s">
        <v>7568</v>
      </c>
      <c r="K569" s="2" t="s">
        <v>7569</v>
      </c>
      <c r="L569" s="2" t="s">
        <v>7570</v>
      </c>
      <c r="M569" s="2" t="s">
        <v>5503</v>
      </c>
      <c r="N569" s="4" t="s">
        <v>7571</v>
      </c>
      <c r="O569" s="4" t="s">
        <v>7572</v>
      </c>
    </row>
    <row r="570" spans="1:15" ht="15" customHeight="1" x14ac:dyDescent="0.35">
      <c r="A570" s="2" t="s">
        <v>128</v>
      </c>
      <c r="B570" s="2" t="s">
        <v>129</v>
      </c>
      <c r="C570" s="3">
        <v>8</v>
      </c>
      <c r="D570" s="2" t="s">
        <v>130</v>
      </c>
      <c r="E570" s="2" t="s">
        <v>7260</v>
      </c>
      <c r="F570" s="2">
        <v>20874792</v>
      </c>
      <c r="G570" s="2" t="s">
        <v>7616</v>
      </c>
      <c r="H570" s="2" t="s">
        <v>7617</v>
      </c>
      <c r="I570" s="2" t="s">
        <v>702</v>
      </c>
      <c r="J570" s="2" t="s">
        <v>7618</v>
      </c>
      <c r="K570" s="2" t="s">
        <v>4366</v>
      </c>
      <c r="L570" s="2" t="s">
        <v>7619</v>
      </c>
      <c r="M570" s="2" t="s">
        <v>4424</v>
      </c>
      <c r="N570" s="4" t="s">
        <v>7620</v>
      </c>
      <c r="O570" s="4" t="s">
        <v>7621</v>
      </c>
    </row>
    <row r="571" spans="1:15" ht="15" customHeight="1" x14ac:dyDescent="0.35">
      <c r="A571" s="2" t="s">
        <v>128</v>
      </c>
      <c r="B571" s="2" t="s">
        <v>129</v>
      </c>
      <c r="C571" s="3">
        <v>8</v>
      </c>
      <c r="D571" s="2" t="s">
        <v>130</v>
      </c>
      <c r="E571" s="2" t="s">
        <v>7260</v>
      </c>
      <c r="F571" s="2">
        <v>16939589</v>
      </c>
      <c r="G571" s="2" t="s">
        <v>7734</v>
      </c>
      <c r="H571" s="2" t="s">
        <v>7735</v>
      </c>
      <c r="I571" s="2" t="s">
        <v>4990</v>
      </c>
      <c r="J571" s="2" t="s">
        <v>7736</v>
      </c>
      <c r="K571" s="2" t="s">
        <v>4373</v>
      </c>
      <c r="L571" s="2" t="s">
        <v>7737</v>
      </c>
      <c r="M571" s="2" t="s">
        <v>4797</v>
      </c>
      <c r="N571" s="4" t="s">
        <v>7738</v>
      </c>
      <c r="O571" s="4" t="s">
        <v>7739</v>
      </c>
    </row>
    <row r="572" spans="1:15" ht="15" customHeight="1" x14ac:dyDescent="0.35">
      <c r="A572" s="2" t="s">
        <v>128</v>
      </c>
      <c r="B572" s="2" t="s">
        <v>129</v>
      </c>
      <c r="C572" s="3">
        <v>8</v>
      </c>
      <c r="D572" s="2" t="s">
        <v>130</v>
      </c>
      <c r="E572" s="2" t="s">
        <v>7260</v>
      </c>
      <c r="F572" s="2">
        <v>17199565</v>
      </c>
      <c r="G572" s="2" t="s">
        <v>7729</v>
      </c>
      <c r="H572" s="2" t="s">
        <v>7730</v>
      </c>
      <c r="I572" s="2" t="s">
        <v>4990</v>
      </c>
      <c r="J572" s="2"/>
      <c r="K572" s="2" t="s">
        <v>4366</v>
      </c>
      <c r="L572" s="2" t="s">
        <v>7731</v>
      </c>
      <c r="M572" s="2" t="s">
        <v>4367</v>
      </c>
      <c r="N572" s="4" t="s">
        <v>7732</v>
      </c>
      <c r="O572" s="4" t="s">
        <v>7733</v>
      </c>
    </row>
    <row r="573" spans="1:15" ht="15" customHeight="1" x14ac:dyDescent="0.35">
      <c r="A573" s="2" t="s">
        <v>128</v>
      </c>
      <c r="B573" s="2" t="s">
        <v>129</v>
      </c>
      <c r="C573" s="3">
        <v>8</v>
      </c>
      <c r="D573" s="2" t="s">
        <v>130</v>
      </c>
      <c r="E573" s="2" t="s">
        <v>7260</v>
      </c>
      <c r="F573" s="2">
        <v>16309479</v>
      </c>
      <c r="G573" s="2" t="s">
        <v>7760</v>
      </c>
      <c r="H573" s="2" t="s">
        <v>7761</v>
      </c>
      <c r="I573" s="2" t="s">
        <v>2664</v>
      </c>
      <c r="J573" s="2"/>
      <c r="K573" s="2" t="s">
        <v>4373</v>
      </c>
      <c r="L573" s="2" t="s">
        <v>7762</v>
      </c>
      <c r="M573" s="2" t="s">
        <v>4797</v>
      </c>
      <c r="N573" s="4" t="s">
        <v>7763</v>
      </c>
      <c r="O573" s="4" t="s">
        <v>7764</v>
      </c>
    </row>
    <row r="574" spans="1:15" ht="15" customHeight="1" x14ac:dyDescent="0.35">
      <c r="A574" s="2" t="s">
        <v>128</v>
      </c>
      <c r="B574" s="2" t="s">
        <v>129</v>
      </c>
      <c r="C574" s="3">
        <v>8</v>
      </c>
      <c r="D574" s="2" t="s">
        <v>130</v>
      </c>
      <c r="E574" s="2" t="s">
        <v>7260</v>
      </c>
      <c r="F574" s="2">
        <v>15663509</v>
      </c>
      <c r="G574" s="2" t="s">
        <v>7803</v>
      </c>
      <c r="H574" s="2" t="s">
        <v>7804</v>
      </c>
      <c r="I574" s="2" t="s">
        <v>783</v>
      </c>
      <c r="J574" s="2"/>
      <c r="K574" s="2" t="s">
        <v>4373</v>
      </c>
      <c r="L574" s="2" t="s">
        <v>7805</v>
      </c>
      <c r="M574" s="2" t="s">
        <v>7387</v>
      </c>
      <c r="N574" s="4" t="s">
        <v>7806</v>
      </c>
      <c r="O574" s="4" t="s">
        <v>7807</v>
      </c>
    </row>
    <row r="575" spans="1:15" ht="15" customHeight="1" x14ac:dyDescent="0.35">
      <c r="A575" s="2" t="s">
        <v>128</v>
      </c>
      <c r="B575" s="2" t="s">
        <v>129</v>
      </c>
      <c r="C575" s="3">
        <v>8</v>
      </c>
      <c r="D575" s="2" t="s">
        <v>130</v>
      </c>
      <c r="E575" s="2" t="s">
        <v>7260</v>
      </c>
      <c r="F575" s="2">
        <v>14962093</v>
      </c>
      <c r="G575" s="2" t="s">
        <v>7819</v>
      </c>
      <c r="H575" s="2" t="s">
        <v>7820</v>
      </c>
      <c r="I575" s="2" t="s">
        <v>7821</v>
      </c>
      <c r="J575" s="2"/>
      <c r="K575" s="2" t="s">
        <v>4422</v>
      </c>
      <c r="L575" s="2" t="s">
        <v>7822</v>
      </c>
      <c r="M575" s="2" t="s">
        <v>4493</v>
      </c>
      <c r="N575" s="4" t="s">
        <v>7823</v>
      </c>
      <c r="O575" s="4" t="s">
        <v>7824</v>
      </c>
    </row>
    <row r="576" spans="1:15" ht="15" customHeight="1" x14ac:dyDescent="0.35">
      <c r="A576" s="2" t="s">
        <v>128</v>
      </c>
      <c r="B576" s="2" t="s">
        <v>129</v>
      </c>
      <c r="C576" s="3">
        <v>8</v>
      </c>
      <c r="D576" s="2" t="s">
        <v>130</v>
      </c>
      <c r="E576" s="2" t="s">
        <v>7260</v>
      </c>
      <c r="F576" s="2">
        <v>11260188</v>
      </c>
      <c r="G576" s="2" t="s">
        <v>7854</v>
      </c>
      <c r="H576" s="2" t="s">
        <v>7855</v>
      </c>
      <c r="I576" s="2" t="s">
        <v>857</v>
      </c>
      <c r="J576" s="2"/>
      <c r="K576" s="2" t="s">
        <v>4373</v>
      </c>
      <c r="L576" s="2" t="s">
        <v>7856</v>
      </c>
      <c r="M576" s="2" t="s">
        <v>4493</v>
      </c>
      <c r="N576" s="4" t="s">
        <v>7857</v>
      </c>
      <c r="O576" s="4" t="s">
        <v>7858</v>
      </c>
    </row>
    <row r="577" spans="1:15" ht="15" customHeight="1" x14ac:dyDescent="0.35">
      <c r="A577" s="2" t="s">
        <v>128</v>
      </c>
      <c r="B577" s="2" t="s">
        <v>129</v>
      </c>
      <c r="C577" s="3">
        <v>8</v>
      </c>
      <c r="D577" s="2" t="s">
        <v>130</v>
      </c>
      <c r="E577" s="2" t="s">
        <v>7260</v>
      </c>
      <c r="F577" s="2">
        <v>8305298</v>
      </c>
      <c r="G577" s="2" t="s">
        <v>7923</v>
      </c>
      <c r="H577" s="2" t="s">
        <v>7924</v>
      </c>
      <c r="I577" s="2" t="s">
        <v>5098</v>
      </c>
      <c r="J577" s="2"/>
      <c r="K577" s="2" t="s">
        <v>4366</v>
      </c>
      <c r="L577" s="2" t="s">
        <v>7925</v>
      </c>
      <c r="M577" s="2" t="s">
        <v>4604</v>
      </c>
      <c r="N577" s="4" t="s">
        <v>7926</v>
      </c>
      <c r="O577" s="4" t="s">
        <v>7927</v>
      </c>
    </row>
    <row r="578" spans="1:15" ht="15" customHeight="1" x14ac:dyDescent="0.35">
      <c r="A578" s="2" t="s">
        <v>128</v>
      </c>
      <c r="B578" s="2" t="s">
        <v>129</v>
      </c>
      <c r="C578" s="3">
        <v>8</v>
      </c>
      <c r="D578" s="2" t="s">
        <v>130</v>
      </c>
      <c r="E578" s="2" t="s">
        <v>7260</v>
      </c>
      <c r="F578" s="2">
        <v>1993142</v>
      </c>
      <c r="G578" s="2" t="s">
        <v>7277</v>
      </c>
      <c r="H578" s="2" t="s">
        <v>7934</v>
      </c>
      <c r="I578" s="2" t="s">
        <v>697</v>
      </c>
      <c r="J578" s="2"/>
      <c r="K578" s="2" t="s">
        <v>4366</v>
      </c>
      <c r="L578" s="2" t="s">
        <v>7935</v>
      </c>
      <c r="M578" s="2" t="s">
        <v>4416</v>
      </c>
      <c r="N578" s="4" t="s">
        <v>7936</v>
      </c>
      <c r="O578" s="4" t="s">
        <v>7937</v>
      </c>
    </row>
    <row r="579" spans="1:15" ht="15" customHeight="1" x14ac:dyDescent="0.35">
      <c r="A579" s="2" t="s">
        <v>128</v>
      </c>
      <c r="B579" s="2" t="s">
        <v>129</v>
      </c>
      <c r="C579" s="3">
        <v>8</v>
      </c>
      <c r="D579" s="2" t="s">
        <v>130</v>
      </c>
      <c r="E579" s="2" t="s">
        <v>7260</v>
      </c>
      <c r="F579" s="2">
        <v>26607765</v>
      </c>
      <c r="G579" s="2" t="s">
        <v>7514</v>
      </c>
      <c r="H579" s="2" t="s">
        <v>7515</v>
      </c>
      <c r="I579" s="2" t="s">
        <v>2928</v>
      </c>
      <c r="J579" s="2" t="s">
        <v>7516</v>
      </c>
      <c r="K579" s="2" t="s">
        <v>7517</v>
      </c>
      <c r="L579" s="2" t="s">
        <v>7518</v>
      </c>
      <c r="M579" s="2" t="s">
        <v>4493</v>
      </c>
      <c r="N579" s="4" t="s">
        <v>7519</v>
      </c>
      <c r="O579" s="4" t="s">
        <v>7520</v>
      </c>
    </row>
    <row r="580" spans="1:15" ht="15" customHeight="1" x14ac:dyDescent="0.35">
      <c r="A580" s="2" t="s">
        <v>128</v>
      </c>
      <c r="B580" s="2" t="s">
        <v>129</v>
      </c>
      <c r="C580" s="3">
        <v>8</v>
      </c>
      <c r="D580" s="2" t="s">
        <v>130</v>
      </c>
      <c r="E580" s="2" t="s">
        <v>7260</v>
      </c>
      <c r="F580" s="2">
        <v>22992804</v>
      </c>
      <c r="G580" s="2" t="s">
        <v>7586</v>
      </c>
      <c r="H580" s="2" t="s">
        <v>7587</v>
      </c>
      <c r="I580" s="2" t="s">
        <v>956</v>
      </c>
      <c r="J580" s="2" t="s">
        <v>7588</v>
      </c>
      <c r="K580" s="2" t="s">
        <v>4422</v>
      </c>
      <c r="L580" s="2" t="s">
        <v>7589</v>
      </c>
      <c r="M580" s="2" t="s">
        <v>5208</v>
      </c>
      <c r="N580" s="4" t="s">
        <v>7590</v>
      </c>
      <c r="O580" s="4" t="s">
        <v>7591</v>
      </c>
    </row>
    <row r="581" spans="1:15" ht="15" customHeight="1" x14ac:dyDescent="0.35">
      <c r="A581" s="2" t="s">
        <v>128</v>
      </c>
      <c r="B581" s="2" t="s">
        <v>129</v>
      </c>
      <c r="C581" s="3">
        <v>8</v>
      </c>
      <c r="D581" s="2" t="s">
        <v>130</v>
      </c>
      <c r="E581" s="2" t="s">
        <v>7260</v>
      </c>
      <c r="F581" s="2">
        <v>17105749</v>
      </c>
      <c r="G581" s="2" t="s">
        <v>7721</v>
      </c>
      <c r="H581" s="2" t="s">
        <v>7722</v>
      </c>
      <c r="I581" s="2" t="s">
        <v>7723</v>
      </c>
      <c r="J581" s="2" t="s">
        <v>7724</v>
      </c>
      <c r="K581" s="2" t="s">
        <v>7725</v>
      </c>
      <c r="L581" s="2" t="s">
        <v>7726</v>
      </c>
      <c r="M581" s="2" t="s">
        <v>4843</v>
      </c>
      <c r="N581" s="4" t="s">
        <v>7727</v>
      </c>
      <c r="O581" s="4" t="s">
        <v>7728</v>
      </c>
    </row>
    <row r="582" spans="1:15" ht="15" customHeight="1" x14ac:dyDescent="0.35">
      <c r="A582" s="2" t="s">
        <v>128</v>
      </c>
      <c r="B582" s="2" t="s">
        <v>129</v>
      </c>
      <c r="C582" s="3">
        <v>8</v>
      </c>
      <c r="D582" s="2" t="s">
        <v>130</v>
      </c>
      <c r="E582" s="2" t="s">
        <v>7260</v>
      </c>
      <c r="F582" s="2">
        <v>9008238</v>
      </c>
      <c r="G582" s="2" t="s">
        <v>7882</v>
      </c>
      <c r="H582" s="2" t="s">
        <v>7883</v>
      </c>
      <c r="I582" s="2" t="s">
        <v>7884</v>
      </c>
      <c r="J582" s="2"/>
      <c r="K582" s="2" t="s">
        <v>4422</v>
      </c>
      <c r="L582" s="2" t="s">
        <v>7885</v>
      </c>
      <c r="M582" s="2" t="s">
        <v>4493</v>
      </c>
      <c r="N582" s="4" t="s">
        <v>7886</v>
      </c>
      <c r="O582" s="4" t="s">
        <v>7887</v>
      </c>
    </row>
    <row r="583" spans="1:15" ht="15" customHeight="1" x14ac:dyDescent="0.35">
      <c r="A583" s="2" t="s">
        <v>128</v>
      </c>
      <c r="B583" s="2" t="s">
        <v>129</v>
      </c>
      <c r="C583" s="3">
        <v>8</v>
      </c>
      <c r="D583" s="2" t="s">
        <v>130</v>
      </c>
      <c r="E583" s="2" t="s">
        <v>7260</v>
      </c>
      <c r="F583" s="2">
        <v>37704779</v>
      </c>
      <c r="G583" s="2" t="s">
        <v>7289</v>
      </c>
      <c r="H583" s="2" t="s">
        <v>7290</v>
      </c>
      <c r="I583" s="2" t="s">
        <v>1463</v>
      </c>
      <c r="J583" s="2" t="s">
        <v>7291</v>
      </c>
      <c r="K583" s="2" t="s">
        <v>7292</v>
      </c>
      <c r="L583" s="2" t="s">
        <v>7293</v>
      </c>
      <c r="M583" s="2" t="s">
        <v>4493</v>
      </c>
      <c r="N583" s="4" t="s">
        <v>7294</v>
      </c>
      <c r="O583" s="4" t="s">
        <v>7295</v>
      </c>
    </row>
    <row r="584" spans="1:15" ht="15" customHeight="1" x14ac:dyDescent="0.35">
      <c r="A584" s="2" t="s">
        <v>128</v>
      </c>
      <c r="B584" s="2" t="s">
        <v>129</v>
      </c>
      <c r="C584" s="3">
        <v>8</v>
      </c>
      <c r="D584" s="2" t="s">
        <v>130</v>
      </c>
      <c r="E584" s="2" t="s">
        <v>7260</v>
      </c>
      <c r="F584" s="2">
        <v>32975012</v>
      </c>
      <c r="G584" s="2" t="s">
        <v>7362</v>
      </c>
      <c r="H584" s="2" t="s">
        <v>7363</v>
      </c>
      <c r="I584" s="2" t="s">
        <v>988</v>
      </c>
      <c r="J584" s="2" t="s">
        <v>7364</v>
      </c>
      <c r="K584" s="2" t="s">
        <v>5569</v>
      </c>
      <c r="L584" s="2" t="s">
        <v>7365</v>
      </c>
      <c r="M584" s="2" t="s">
        <v>4624</v>
      </c>
      <c r="N584" s="4" t="s">
        <v>7366</v>
      </c>
      <c r="O584" s="4" t="s">
        <v>7367</v>
      </c>
    </row>
    <row r="585" spans="1:15" ht="15" customHeight="1" x14ac:dyDescent="0.35">
      <c r="A585" s="2" t="s">
        <v>128</v>
      </c>
      <c r="B585" s="2" t="s">
        <v>129</v>
      </c>
      <c r="C585" s="3">
        <v>8</v>
      </c>
      <c r="D585" s="2" t="s">
        <v>130</v>
      </c>
      <c r="E585" s="2" t="s">
        <v>7260</v>
      </c>
      <c r="F585" s="2">
        <v>32501579</v>
      </c>
      <c r="G585" s="2" t="s">
        <v>7356</v>
      </c>
      <c r="H585" s="2" t="s">
        <v>7357</v>
      </c>
      <c r="I585" s="2" t="s">
        <v>988</v>
      </c>
      <c r="J585" s="2" t="s">
        <v>7358</v>
      </c>
      <c r="K585" s="2" t="s">
        <v>4373</v>
      </c>
      <c r="L585" s="2" t="s">
        <v>7359</v>
      </c>
      <c r="M585" s="2" t="s">
        <v>4367</v>
      </c>
      <c r="N585" s="4" t="s">
        <v>7360</v>
      </c>
      <c r="O585" s="4" t="s">
        <v>7361</v>
      </c>
    </row>
    <row r="586" spans="1:15" ht="15" customHeight="1" x14ac:dyDescent="0.35">
      <c r="A586" s="2" t="s">
        <v>128</v>
      </c>
      <c r="B586" s="2" t="s">
        <v>129</v>
      </c>
      <c r="C586" s="3">
        <v>8</v>
      </c>
      <c r="D586" s="2" t="s">
        <v>130</v>
      </c>
      <c r="E586" s="2" t="s">
        <v>7260</v>
      </c>
      <c r="F586" s="2">
        <v>31128170</v>
      </c>
      <c r="G586" s="2" t="s">
        <v>7407</v>
      </c>
      <c r="H586" s="2" t="s">
        <v>7408</v>
      </c>
      <c r="I586" s="2" t="s">
        <v>1917</v>
      </c>
      <c r="J586" s="2" t="s">
        <v>6840</v>
      </c>
      <c r="K586" s="2" t="s">
        <v>2864</v>
      </c>
      <c r="L586" s="2" t="s">
        <v>7409</v>
      </c>
      <c r="M586" s="2" t="s">
        <v>4624</v>
      </c>
      <c r="N586" s="4" t="s">
        <v>7410</v>
      </c>
      <c r="O586" s="4" t="s">
        <v>7411</v>
      </c>
    </row>
    <row r="587" spans="1:15" ht="15" customHeight="1" x14ac:dyDescent="0.35">
      <c r="A587" s="2" t="s">
        <v>128</v>
      </c>
      <c r="B587" s="2" t="s">
        <v>129</v>
      </c>
      <c r="C587" s="3">
        <v>8</v>
      </c>
      <c r="D587" s="2" t="s">
        <v>130</v>
      </c>
      <c r="E587" s="2" t="s">
        <v>7260</v>
      </c>
      <c r="F587" s="2">
        <v>29701240</v>
      </c>
      <c r="G587" s="2" t="s">
        <v>7416</v>
      </c>
      <c r="H587" s="2" t="s">
        <v>7417</v>
      </c>
      <c r="I587" s="2" t="s">
        <v>1685</v>
      </c>
      <c r="J587" s="2" t="s">
        <v>7418</v>
      </c>
      <c r="K587" s="2" t="s">
        <v>4366</v>
      </c>
      <c r="L587" s="2" t="s">
        <v>7419</v>
      </c>
      <c r="M587" s="2" t="s">
        <v>4367</v>
      </c>
      <c r="N587" s="4" t="s">
        <v>7420</v>
      </c>
      <c r="O587" s="4" t="s">
        <v>7421</v>
      </c>
    </row>
    <row r="588" spans="1:15" ht="15" customHeight="1" x14ac:dyDescent="0.35">
      <c r="A588" s="2" t="s">
        <v>128</v>
      </c>
      <c r="B588" s="2" t="s">
        <v>129</v>
      </c>
      <c r="C588" s="3">
        <v>8</v>
      </c>
      <c r="D588" s="2" t="s">
        <v>130</v>
      </c>
      <c r="E588" s="2" t="s">
        <v>7260</v>
      </c>
      <c r="F588" s="2">
        <v>26179221</v>
      </c>
      <c r="G588" s="2" t="s">
        <v>7526</v>
      </c>
      <c r="H588" s="2" t="s">
        <v>7527</v>
      </c>
      <c r="I588" s="2" t="s">
        <v>2270</v>
      </c>
      <c r="J588" s="2" t="s">
        <v>7528</v>
      </c>
      <c r="K588" s="2" t="s">
        <v>4373</v>
      </c>
      <c r="L588" s="2" t="s">
        <v>7529</v>
      </c>
      <c r="M588" s="2" t="s">
        <v>4367</v>
      </c>
      <c r="N588" s="4" t="s">
        <v>7530</v>
      </c>
      <c r="O588" s="4" t="s">
        <v>7531</v>
      </c>
    </row>
    <row r="589" spans="1:15" ht="15" customHeight="1" x14ac:dyDescent="0.35">
      <c r="A589" s="2" t="s">
        <v>128</v>
      </c>
      <c r="B589" s="2" t="s">
        <v>129</v>
      </c>
      <c r="C589" s="3">
        <v>8</v>
      </c>
      <c r="D589" s="2" t="s">
        <v>130</v>
      </c>
      <c r="E589" s="2" t="s">
        <v>7260</v>
      </c>
      <c r="F589" s="2">
        <v>14670768</v>
      </c>
      <c r="G589" s="2" t="s">
        <v>7825</v>
      </c>
      <c r="H589" s="2" t="s">
        <v>7826</v>
      </c>
      <c r="I589" s="2" t="s">
        <v>7827</v>
      </c>
      <c r="J589" s="2"/>
      <c r="K589" s="2" t="s">
        <v>5615</v>
      </c>
      <c r="L589" s="2" t="s">
        <v>7828</v>
      </c>
      <c r="M589" s="2" t="s">
        <v>4367</v>
      </c>
      <c r="N589" s="4" t="s">
        <v>7829</v>
      </c>
      <c r="O589" s="4" t="s">
        <v>7830</v>
      </c>
    </row>
    <row r="590" spans="1:15" ht="15" customHeight="1" x14ac:dyDescent="0.35">
      <c r="A590" s="2" t="s">
        <v>128</v>
      </c>
      <c r="B590" s="2" t="s">
        <v>129</v>
      </c>
      <c r="C590" s="3">
        <v>8</v>
      </c>
      <c r="D590" s="2" t="s">
        <v>130</v>
      </c>
      <c r="E590" s="2" t="s">
        <v>7260</v>
      </c>
      <c r="F590" s="2">
        <v>3801307</v>
      </c>
      <c r="G590" s="2" t="s">
        <v>7971</v>
      </c>
      <c r="H590" s="2" t="s">
        <v>7972</v>
      </c>
      <c r="I590" s="2" t="s">
        <v>1054</v>
      </c>
      <c r="J590" s="2"/>
      <c r="K590" s="2" t="s">
        <v>4366</v>
      </c>
      <c r="L590" s="2" t="s">
        <v>7973</v>
      </c>
      <c r="M590" s="2" t="s">
        <v>4367</v>
      </c>
      <c r="N590" s="4" t="s">
        <v>7974</v>
      </c>
      <c r="O590" s="4" t="s">
        <v>7975</v>
      </c>
    </row>
    <row r="591" spans="1:15" ht="15" customHeight="1" x14ac:dyDescent="0.35">
      <c r="A591" s="2" t="s">
        <v>128</v>
      </c>
      <c r="B591" s="2" t="s">
        <v>129</v>
      </c>
      <c r="C591" s="3">
        <v>8</v>
      </c>
      <c r="D591" s="2" t="s">
        <v>130</v>
      </c>
      <c r="E591" s="2" t="s">
        <v>7260</v>
      </c>
      <c r="F591" s="2">
        <v>23686359</v>
      </c>
      <c r="G591" s="2" t="s">
        <v>7573</v>
      </c>
      <c r="H591" s="2" t="s">
        <v>7574</v>
      </c>
      <c r="I591" s="2" t="s">
        <v>953</v>
      </c>
      <c r="J591" s="2" t="s">
        <v>7575</v>
      </c>
      <c r="K591" s="2" t="s">
        <v>7576</v>
      </c>
      <c r="L591" s="2" t="s">
        <v>7577</v>
      </c>
      <c r="M591" s="2" t="s">
        <v>4797</v>
      </c>
      <c r="N591" s="4" t="s">
        <v>7578</v>
      </c>
      <c r="O591" s="4" t="s">
        <v>7579</v>
      </c>
    </row>
    <row r="592" spans="1:15" ht="15" customHeight="1" x14ac:dyDescent="0.35">
      <c r="A592" s="2" t="s">
        <v>128</v>
      </c>
      <c r="B592" s="2" t="s">
        <v>129</v>
      </c>
      <c r="C592" s="3">
        <v>8</v>
      </c>
      <c r="D592" s="2" t="s">
        <v>130</v>
      </c>
      <c r="E592" s="2" t="s">
        <v>7260</v>
      </c>
      <c r="F592" s="2">
        <v>19549203</v>
      </c>
      <c r="G592" s="2" t="s">
        <v>7649</v>
      </c>
      <c r="H592" s="2" t="s">
        <v>7650</v>
      </c>
      <c r="I592" s="2" t="s">
        <v>2565</v>
      </c>
      <c r="J592" s="2" t="s">
        <v>7651</v>
      </c>
      <c r="K592" s="2" t="s">
        <v>7652</v>
      </c>
      <c r="L592" s="2" t="s">
        <v>7653</v>
      </c>
      <c r="M592" s="2" t="s">
        <v>4797</v>
      </c>
      <c r="N592" s="4" t="s">
        <v>7654</v>
      </c>
      <c r="O592" s="4" t="s">
        <v>7655</v>
      </c>
    </row>
    <row r="593" spans="1:15" ht="15" customHeight="1" x14ac:dyDescent="0.35">
      <c r="A593" s="2" t="s">
        <v>128</v>
      </c>
      <c r="B593" s="2" t="s">
        <v>129</v>
      </c>
      <c r="C593" s="3">
        <v>8</v>
      </c>
      <c r="D593" s="2" t="s">
        <v>130</v>
      </c>
      <c r="E593" s="2" t="s">
        <v>7260</v>
      </c>
      <c r="F593" s="2">
        <v>19635120</v>
      </c>
      <c r="G593" s="2" t="s">
        <v>4960</v>
      </c>
      <c r="H593" s="2" t="s">
        <v>4961</v>
      </c>
      <c r="I593" s="2" t="s">
        <v>2565</v>
      </c>
      <c r="J593" s="2"/>
      <c r="K593" s="2" t="s">
        <v>4373</v>
      </c>
      <c r="L593" s="2" t="s">
        <v>4962</v>
      </c>
      <c r="M593" s="2" t="s">
        <v>4797</v>
      </c>
      <c r="N593" s="4" t="s">
        <v>4963</v>
      </c>
      <c r="O593" s="4" t="s">
        <v>4964</v>
      </c>
    </row>
    <row r="594" spans="1:15" ht="15" customHeight="1" x14ac:dyDescent="0.35">
      <c r="A594" s="2" t="s">
        <v>128</v>
      </c>
      <c r="B594" s="2" t="s">
        <v>129</v>
      </c>
      <c r="C594" s="3">
        <v>8</v>
      </c>
      <c r="D594" s="2" t="s">
        <v>130</v>
      </c>
      <c r="E594" s="2" t="s">
        <v>7260</v>
      </c>
      <c r="F594" s="2">
        <v>18477008</v>
      </c>
      <c r="G594" s="2" t="s">
        <v>7680</v>
      </c>
      <c r="H594" s="2" t="s">
        <v>7681</v>
      </c>
      <c r="I594" s="2" t="s">
        <v>731</v>
      </c>
      <c r="J594" s="2" t="s">
        <v>7682</v>
      </c>
      <c r="K594" s="2" t="s">
        <v>4373</v>
      </c>
      <c r="L594" s="2" t="s">
        <v>7683</v>
      </c>
      <c r="M594" s="2" t="s">
        <v>4797</v>
      </c>
      <c r="N594" s="4" t="s">
        <v>7684</v>
      </c>
      <c r="O594" s="4" t="s">
        <v>7685</v>
      </c>
    </row>
    <row r="595" spans="1:15" ht="15" customHeight="1" x14ac:dyDescent="0.35">
      <c r="A595" s="2" t="s">
        <v>128</v>
      </c>
      <c r="B595" s="2" t="s">
        <v>129</v>
      </c>
      <c r="C595" s="3">
        <v>8</v>
      </c>
      <c r="D595" s="2" t="s">
        <v>130</v>
      </c>
      <c r="E595" s="2" t="s">
        <v>7260</v>
      </c>
      <c r="F595" s="2">
        <v>16040888</v>
      </c>
      <c r="G595" s="2" t="s">
        <v>7775</v>
      </c>
      <c r="H595" s="2" t="s">
        <v>7776</v>
      </c>
      <c r="I595" s="2" t="s">
        <v>7777</v>
      </c>
      <c r="J595" s="2"/>
      <c r="K595" s="2" t="s">
        <v>5615</v>
      </c>
      <c r="L595" s="2" t="s">
        <v>7778</v>
      </c>
      <c r="M595" s="2" t="s">
        <v>4604</v>
      </c>
      <c r="N595" s="4" t="s">
        <v>7779</v>
      </c>
      <c r="O595" s="4" t="s">
        <v>7780</v>
      </c>
    </row>
    <row r="596" spans="1:15" ht="15" customHeight="1" x14ac:dyDescent="0.35">
      <c r="A596" s="2" t="s">
        <v>128</v>
      </c>
      <c r="B596" s="2" t="s">
        <v>129</v>
      </c>
      <c r="C596" s="3">
        <v>8</v>
      </c>
      <c r="D596" s="2" t="s">
        <v>130</v>
      </c>
      <c r="E596" s="2" t="s">
        <v>7260</v>
      </c>
      <c r="F596" s="2">
        <v>15327534</v>
      </c>
      <c r="G596" s="2" t="s">
        <v>7814</v>
      </c>
      <c r="H596" s="2" t="s">
        <v>7815</v>
      </c>
      <c r="I596" s="2" t="s">
        <v>1157</v>
      </c>
      <c r="J596" s="2"/>
      <c r="K596" s="2" t="s">
        <v>4366</v>
      </c>
      <c r="L596" s="2" t="s">
        <v>7816</v>
      </c>
      <c r="M596" s="2" t="s">
        <v>4416</v>
      </c>
      <c r="N596" s="4" t="s">
        <v>7817</v>
      </c>
      <c r="O596" s="4" t="s">
        <v>7818</v>
      </c>
    </row>
    <row r="597" spans="1:15" ht="15" customHeight="1" x14ac:dyDescent="0.35">
      <c r="A597" s="2" t="s">
        <v>128</v>
      </c>
      <c r="B597" s="2" t="s">
        <v>129</v>
      </c>
      <c r="C597" s="3">
        <v>8</v>
      </c>
      <c r="D597" s="2" t="s">
        <v>130</v>
      </c>
      <c r="E597" s="2" t="s">
        <v>7260</v>
      </c>
      <c r="F597" s="2">
        <v>12174120</v>
      </c>
      <c r="G597" s="2" t="s">
        <v>7838</v>
      </c>
      <c r="H597" s="2" t="s">
        <v>7839</v>
      </c>
      <c r="I597" s="2" t="s">
        <v>7840</v>
      </c>
      <c r="J597" s="2"/>
      <c r="K597" s="2" t="s">
        <v>4366</v>
      </c>
      <c r="L597" s="2" t="s">
        <v>7841</v>
      </c>
      <c r="M597" s="2" t="s">
        <v>4367</v>
      </c>
      <c r="N597" s="4" t="s">
        <v>7842</v>
      </c>
      <c r="O597" s="4" t="s">
        <v>7843</v>
      </c>
    </row>
    <row r="598" spans="1:15" ht="15" customHeight="1" x14ac:dyDescent="0.35">
      <c r="A598" s="2" t="s">
        <v>128</v>
      </c>
      <c r="B598" s="2" t="s">
        <v>129</v>
      </c>
      <c r="C598" s="3">
        <v>8</v>
      </c>
      <c r="D598" s="2" t="s">
        <v>130</v>
      </c>
      <c r="E598" s="2" t="s">
        <v>7260</v>
      </c>
      <c r="F598" s="2">
        <v>12174111</v>
      </c>
      <c r="G598" s="2" t="s">
        <v>7844</v>
      </c>
      <c r="H598" s="2" t="s">
        <v>7845</v>
      </c>
      <c r="I598" s="2" t="s">
        <v>7840</v>
      </c>
      <c r="J598" s="2"/>
      <c r="K598" s="2" t="s">
        <v>4366</v>
      </c>
      <c r="L598" s="2" t="s">
        <v>7846</v>
      </c>
      <c r="M598" s="2" t="s">
        <v>4604</v>
      </c>
      <c r="N598" s="4" t="s">
        <v>7847</v>
      </c>
      <c r="O598" s="4" t="s">
        <v>7848</v>
      </c>
    </row>
    <row r="599" spans="1:15" ht="15" customHeight="1" x14ac:dyDescent="0.35">
      <c r="A599" s="2" t="s">
        <v>128</v>
      </c>
      <c r="B599" s="2" t="s">
        <v>129</v>
      </c>
      <c r="C599" s="3">
        <v>8</v>
      </c>
      <c r="D599" s="2" t="s">
        <v>130</v>
      </c>
      <c r="E599" s="2" t="s">
        <v>7260</v>
      </c>
      <c r="F599" s="2">
        <v>7917994</v>
      </c>
      <c r="G599" s="2" t="s">
        <v>7911</v>
      </c>
      <c r="H599" s="2" t="s">
        <v>7912</v>
      </c>
      <c r="I599" s="2" t="s">
        <v>7913</v>
      </c>
      <c r="J599" s="2"/>
      <c r="K599" s="2" t="s">
        <v>4366</v>
      </c>
      <c r="L599" s="2" t="s">
        <v>7914</v>
      </c>
      <c r="M599" s="2" t="s">
        <v>4797</v>
      </c>
      <c r="N599" s="4" t="s">
        <v>7915</v>
      </c>
      <c r="O599" s="4" t="s">
        <v>7916</v>
      </c>
    </row>
    <row r="600" spans="1:15" ht="15" customHeight="1" x14ac:dyDescent="0.35">
      <c r="A600" s="2" t="s">
        <v>128</v>
      </c>
      <c r="B600" s="2" t="s">
        <v>129</v>
      </c>
      <c r="C600" s="3">
        <v>8</v>
      </c>
      <c r="D600" s="2" t="s">
        <v>130</v>
      </c>
      <c r="E600" s="2" t="s">
        <v>7260</v>
      </c>
      <c r="F600" s="2">
        <v>4042423</v>
      </c>
      <c r="G600" s="2" t="s">
        <v>7983</v>
      </c>
      <c r="H600" s="2" t="s">
        <v>7984</v>
      </c>
      <c r="I600" s="2" t="s">
        <v>583</v>
      </c>
      <c r="J600" s="2"/>
      <c r="K600" s="2" t="s">
        <v>7985</v>
      </c>
      <c r="L600" s="2" t="s">
        <v>7986</v>
      </c>
      <c r="M600" s="2" t="s">
        <v>4367</v>
      </c>
      <c r="N600" s="4" t="s">
        <v>7987</v>
      </c>
      <c r="O600" s="4" t="s">
        <v>7988</v>
      </c>
    </row>
    <row r="601" spans="1:15" ht="15" customHeight="1" x14ac:dyDescent="0.35">
      <c r="A601" s="2" t="s">
        <v>128</v>
      </c>
      <c r="B601" s="2" t="s">
        <v>129</v>
      </c>
      <c r="C601" s="3">
        <v>8</v>
      </c>
      <c r="D601" s="2" t="s">
        <v>130</v>
      </c>
      <c r="E601" s="2" t="s">
        <v>7260</v>
      </c>
      <c r="F601" s="2">
        <v>24635067</v>
      </c>
      <c r="G601" s="2" t="s">
        <v>7555</v>
      </c>
      <c r="H601" s="2" t="s">
        <v>7556</v>
      </c>
      <c r="I601" s="2" t="s">
        <v>1874</v>
      </c>
      <c r="J601" s="2"/>
      <c r="K601" s="2" t="s">
        <v>4373</v>
      </c>
      <c r="L601" s="2" t="s">
        <v>7557</v>
      </c>
      <c r="M601" s="2" t="s">
        <v>4797</v>
      </c>
      <c r="N601" s="4" t="s">
        <v>7558</v>
      </c>
      <c r="O601" s="4" t="s">
        <v>7559</v>
      </c>
    </row>
    <row r="602" spans="1:15" ht="15" customHeight="1" x14ac:dyDescent="0.35">
      <c r="A602" s="2" t="s">
        <v>128</v>
      </c>
      <c r="B602" s="2" t="s">
        <v>129</v>
      </c>
      <c r="C602" s="3">
        <v>8</v>
      </c>
      <c r="D602" s="2" t="s">
        <v>130</v>
      </c>
      <c r="E602" s="2" t="s">
        <v>7260</v>
      </c>
      <c r="F602" s="2">
        <v>21981446</v>
      </c>
      <c r="G602" s="2" t="s">
        <v>7592</v>
      </c>
      <c r="H602" s="2" t="s">
        <v>7593</v>
      </c>
      <c r="I602" s="2" t="s">
        <v>2570</v>
      </c>
      <c r="J602" s="2" t="s">
        <v>7594</v>
      </c>
      <c r="K602" s="2" t="s">
        <v>4366</v>
      </c>
      <c r="L602" s="2" t="s">
        <v>7595</v>
      </c>
      <c r="M602" s="2" t="s">
        <v>5528</v>
      </c>
      <c r="N602" s="4" t="s">
        <v>7596</v>
      </c>
      <c r="O602" s="4" t="s">
        <v>7597</v>
      </c>
    </row>
    <row r="603" spans="1:15" ht="15" customHeight="1" x14ac:dyDescent="0.35">
      <c r="A603" s="2" t="s">
        <v>128</v>
      </c>
      <c r="B603" s="2" t="s">
        <v>129</v>
      </c>
      <c r="C603" s="3">
        <v>8</v>
      </c>
      <c r="D603" s="2" t="s">
        <v>130</v>
      </c>
      <c r="E603" s="2" t="s">
        <v>7260</v>
      </c>
      <c r="F603" s="2">
        <v>19175782</v>
      </c>
      <c r="G603" s="2" t="s">
        <v>7662</v>
      </c>
      <c r="H603" s="2" t="s">
        <v>7663</v>
      </c>
      <c r="I603" s="2" t="s">
        <v>7067</v>
      </c>
      <c r="J603" s="2" t="s">
        <v>7664</v>
      </c>
      <c r="K603" s="2" t="s">
        <v>4373</v>
      </c>
      <c r="L603" s="2" t="s">
        <v>7665</v>
      </c>
      <c r="M603" s="2" t="s">
        <v>4367</v>
      </c>
      <c r="N603" s="4" t="s">
        <v>7666</v>
      </c>
      <c r="O603" s="4" t="s">
        <v>7667</v>
      </c>
    </row>
    <row r="604" spans="1:15" ht="15" customHeight="1" x14ac:dyDescent="0.35">
      <c r="A604" s="2" t="s">
        <v>128</v>
      </c>
      <c r="B604" s="2" t="s">
        <v>129</v>
      </c>
      <c r="C604" s="3">
        <v>8</v>
      </c>
      <c r="D604" s="2" t="s">
        <v>130</v>
      </c>
      <c r="E604" s="2" t="s">
        <v>7260</v>
      </c>
      <c r="F604" s="2">
        <v>18342719</v>
      </c>
      <c r="G604" s="2" t="s">
        <v>7686</v>
      </c>
      <c r="H604" s="2" t="s">
        <v>7687</v>
      </c>
      <c r="I604" s="2" t="s">
        <v>2824</v>
      </c>
      <c r="J604" s="2"/>
      <c r="K604" s="2" t="s">
        <v>2864</v>
      </c>
      <c r="L604" s="2" t="s">
        <v>7688</v>
      </c>
      <c r="M604" s="2" t="s">
        <v>4604</v>
      </c>
      <c r="N604" s="4" t="s">
        <v>7689</v>
      </c>
      <c r="O604" s="4" t="s">
        <v>7690</v>
      </c>
    </row>
    <row r="605" spans="1:15" ht="15" customHeight="1" x14ac:dyDescent="0.35">
      <c r="A605" s="2" t="s">
        <v>128</v>
      </c>
      <c r="B605" s="2" t="s">
        <v>129</v>
      </c>
      <c r="C605" s="3">
        <v>8</v>
      </c>
      <c r="D605" s="2" t="s">
        <v>130</v>
      </c>
      <c r="E605" s="2" t="s">
        <v>7260</v>
      </c>
      <c r="F605" s="2">
        <v>8618022</v>
      </c>
      <c r="G605" s="2" t="s">
        <v>7888</v>
      </c>
      <c r="H605" s="2" t="s">
        <v>7889</v>
      </c>
      <c r="I605" s="2" t="s">
        <v>5627</v>
      </c>
      <c r="J605" s="2"/>
      <c r="K605" s="2" t="s">
        <v>4422</v>
      </c>
      <c r="L605" s="2" t="s">
        <v>7890</v>
      </c>
      <c r="M605" s="2" t="s">
        <v>7891</v>
      </c>
      <c r="N605" s="4" t="s">
        <v>7892</v>
      </c>
      <c r="O605" s="4" t="s">
        <v>7893</v>
      </c>
    </row>
    <row r="606" spans="1:15" ht="15" customHeight="1" x14ac:dyDescent="0.35">
      <c r="A606" s="2" t="s">
        <v>128</v>
      </c>
      <c r="B606" s="2" t="s">
        <v>129</v>
      </c>
      <c r="C606" s="3">
        <v>8</v>
      </c>
      <c r="D606" s="2" t="s">
        <v>130</v>
      </c>
      <c r="E606" s="2" t="s">
        <v>7260</v>
      </c>
      <c r="F606" s="2">
        <v>10398253</v>
      </c>
      <c r="G606" s="2" t="s">
        <v>7277</v>
      </c>
      <c r="H606" s="2" t="s">
        <v>7871</v>
      </c>
      <c r="I606" s="2" t="s">
        <v>7872</v>
      </c>
      <c r="J606" s="2"/>
      <c r="K606" s="2" t="s">
        <v>7873</v>
      </c>
      <c r="L606" s="2" t="s">
        <v>7874</v>
      </c>
      <c r="M606" s="2" t="s">
        <v>4416</v>
      </c>
      <c r="N606" s="4" t="s">
        <v>7875</v>
      </c>
      <c r="O606" s="4" t="s">
        <v>7876</v>
      </c>
    </row>
    <row r="607" spans="1:15" ht="15" customHeight="1" x14ac:dyDescent="0.35">
      <c r="A607" s="2" t="s">
        <v>128</v>
      </c>
      <c r="B607" s="2" t="s">
        <v>129</v>
      </c>
      <c r="C607" s="3">
        <v>8</v>
      </c>
      <c r="D607" s="2" t="s">
        <v>130</v>
      </c>
      <c r="E607" s="2" t="s">
        <v>7260</v>
      </c>
      <c r="F607" s="2">
        <v>36787284</v>
      </c>
      <c r="G607" s="2" t="s">
        <v>7296</v>
      </c>
      <c r="H607" s="2" t="s">
        <v>7297</v>
      </c>
      <c r="I607" s="2" t="s">
        <v>7298</v>
      </c>
      <c r="J607" s="2"/>
      <c r="K607" s="2" t="s">
        <v>4373</v>
      </c>
      <c r="L607" s="2" t="s">
        <v>7299</v>
      </c>
      <c r="M607" s="2" t="s">
        <v>7300</v>
      </c>
      <c r="N607" s="4" t="s">
        <v>7301</v>
      </c>
      <c r="O607" s="4" t="s">
        <v>7302</v>
      </c>
    </row>
    <row r="608" spans="1:15" ht="15" customHeight="1" x14ac:dyDescent="0.35">
      <c r="A608" s="2" t="s">
        <v>128</v>
      </c>
      <c r="B608" s="2" t="s">
        <v>129</v>
      </c>
      <c r="C608" s="3">
        <v>8</v>
      </c>
      <c r="D608" s="2" t="s">
        <v>130</v>
      </c>
      <c r="E608" s="2" t="s">
        <v>7260</v>
      </c>
      <c r="F608" s="2">
        <v>29871896</v>
      </c>
      <c r="G608" s="2" t="s">
        <v>7439</v>
      </c>
      <c r="H608" s="2" t="s">
        <v>7440</v>
      </c>
      <c r="I608" s="2" t="s">
        <v>7441</v>
      </c>
      <c r="J608" s="2" t="s">
        <v>7441</v>
      </c>
      <c r="K608" s="2" t="s">
        <v>4836</v>
      </c>
      <c r="L608" s="2" t="s">
        <v>7442</v>
      </c>
      <c r="M608" s="2" t="s">
        <v>4404</v>
      </c>
      <c r="N608" s="4" t="s">
        <v>7443</v>
      </c>
      <c r="O608" s="4" t="s">
        <v>7444</v>
      </c>
    </row>
    <row r="609" spans="1:15" ht="15" customHeight="1" x14ac:dyDescent="0.35">
      <c r="A609" s="2" t="s">
        <v>128</v>
      </c>
      <c r="B609" s="2" t="s">
        <v>129</v>
      </c>
      <c r="C609" s="3">
        <v>8</v>
      </c>
      <c r="D609" s="2" t="s">
        <v>130</v>
      </c>
      <c r="E609" s="2" t="s">
        <v>7260</v>
      </c>
      <c r="F609" s="2">
        <v>7888964</v>
      </c>
      <c r="G609" s="2" t="s">
        <v>7905</v>
      </c>
      <c r="H609" s="2" t="s">
        <v>7906</v>
      </c>
      <c r="I609" s="2" t="s">
        <v>7907</v>
      </c>
      <c r="J609" s="2"/>
      <c r="K609" s="2" t="s">
        <v>4836</v>
      </c>
      <c r="L609" s="2" t="s">
        <v>7908</v>
      </c>
      <c r="M609" s="2" t="s">
        <v>4624</v>
      </c>
      <c r="N609" s="4" t="s">
        <v>7909</v>
      </c>
      <c r="O609" s="4" t="s">
        <v>7910</v>
      </c>
    </row>
    <row r="610" spans="1:15" ht="15" customHeight="1" x14ac:dyDescent="0.35">
      <c r="A610" s="2" t="s">
        <v>128</v>
      </c>
      <c r="B610" s="2" t="s">
        <v>129</v>
      </c>
      <c r="C610" s="3">
        <v>8</v>
      </c>
      <c r="D610" s="2" t="s">
        <v>130</v>
      </c>
      <c r="E610" s="2" t="s">
        <v>7260</v>
      </c>
      <c r="F610" s="2">
        <v>6778551</v>
      </c>
      <c r="G610" s="2" t="s">
        <v>8007</v>
      </c>
      <c r="H610" s="2" t="s">
        <v>8008</v>
      </c>
      <c r="I610" s="2" t="s">
        <v>8009</v>
      </c>
      <c r="J610" s="2"/>
      <c r="K610" s="2" t="s">
        <v>7979</v>
      </c>
      <c r="L610" s="2" t="s">
        <v>8010</v>
      </c>
      <c r="M610" s="2" t="s">
        <v>4493</v>
      </c>
      <c r="N610" s="4" t="s">
        <v>8011</v>
      </c>
      <c r="O610" s="4" t="s">
        <v>8012</v>
      </c>
    </row>
    <row r="611" spans="1:15" ht="15" customHeight="1" x14ac:dyDescent="0.35">
      <c r="A611" s="2" t="s">
        <v>128</v>
      </c>
      <c r="B611" s="2" t="s">
        <v>129</v>
      </c>
      <c r="C611" s="3">
        <v>8</v>
      </c>
      <c r="D611" s="2" t="s">
        <v>130</v>
      </c>
      <c r="E611" s="2" t="s">
        <v>7260</v>
      </c>
      <c r="F611" s="2">
        <v>29461977</v>
      </c>
      <c r="G611" s="2" t="s">
        <v>5381</v>
      </c>
      <c r="H611" s="2" t="s">
        <v>3495</v>
      </c>
      <c r="I611" s="2" t="s">
        <v>5382</v>
      </c>
      <c r="J611" s="2" t="s">
        <v>5383</v>
      </c>
      <c r="K611" s="2" t="s">
        <v>5384</v>
      </c>
      <c r="L611" s="2" t="s">
        <v>5385</v>
      </c>
      <c r="M611" s="2" t="s">
        <v>5313</v>
      </c>
      <c r="N611" s="4" t="s">
        <v>5386</v>
      </c>
      <c r="O611" s="4" t="s">
        <v>5387</v>
      </c>
    </row>
    <row r="612" spans="1:15" ht="15" customHeight="1" x14ac:dyDescent="0.35">
      <c r="A612" s="2" t="s">
        <v>128</v>
      </c>
      <c r="B612" s="2" t="s">
        <v>129</v>
      </c>
      <c r="C612" s="3">
        <v>8</v>
      </c>
      <c r="D612" s="2" t="s">
        <v>130</v>
      </c>
      <c r="E612" s="2" t="s">
        <v>7260</v>
      </c>
      <c r="F612" s="2">
        <v>3931763</v>
      </c>
      <c r="G612" s="2" t="s">
        <v>7976</v>
      </c>
      <c r="H612" s="2" t="s">
        <v>7977</v>
      </c>
      <c r="I612" s="2" t="s">
        <v>7978</v>
      </c>
      <c r="J612" s="2"/>
      <c r="K612" s="2" t="s">
        <v>7979</v>
      </c>
      <c r="L612" s="2" t="s">
        <v>7980</v>
      </c>
      <c r="M612" s="2" t="s">
        <v>4404</v>
      </c>
      <c r="N612" s="4" t="s">
        <v>7981</v>
      </c>
      <c r="O612" s="4" t="s">
        <v>7982</v>
      </c>
    </row>
    <row r="613" spans="1:15" ht="15" customHeight="1" x14ac:dyDescent="0.35">
      <c r="A613" s="2" t="s">
        <v>128</v>
      </c>
      <c r="B613" s="2" t="s">
        <v>129</v>
      </c>
      <c r="C613" s="3">
        <v>8</v>
      </c>
      <c r="D613" s="2" t="s">
        <v>130</v>
      </c>
      <c r="E613" s="2" t="s">
        <v>7260</v>
      </c>
      <c r="F613" s="2">
        <v>6435798</v>
      </c>
      <c r="G613" s="2" t="s">
        <v>7989</v>
      </c>
      <c r="H613" s="2" t="s">
        <v>7990</v>
      </c>
      <c r="I613" s="2" t="s">
        <v>7991</v>
      </c>
      <c r="J613" s="2"/>
      <c r="K613" s="2" t="s">
        <v>7979</v>
      </c>
      <c r="L613" s="2" t="s">
        <v>7992</v>
      </c>
      <c r="M613" s="2" t="s">
        <v>7387</v>
      </c>
      <c r="N613" s="4" t="s">
        <v>7993</v>
      </c>
      <c r="O613" s="4" t="s">
        <v>7994</v>
      </c>
    </row>
    <row r="614" spans="1:15" ht="15" customHeight="1" x14ac:dyDescent="0.35">
      <c r="A614" s="2" t="s">
        <v>128</v>
      </c>
      <c r="B614" s="2" t="s">
        <v>129</v>
      </c>
      <c r="C614" s="3">
        <v>8</v>
      </c>
      <c r="D614" s="2" t="s">
        <v>130</v>
      </c>
      <c r="E614" s="2" t="s">
        <v>7260</v>
      </c>
      <c r="F614" s="2">
        <v>6107573</v>
      </c>
      <c r="G614" s="2" t="s">
        <v>8013</v>
      </c>
      <c r="H614" s="2" t="s">
        <v>8014</v>
      </c>
      <c r="I614" s="2" t="s">
        <v>8015</v>
      </c>
      <c r="J614" s="2"/>
      <c r="K614" s="2" t="s">
        <v>5123</v>
      </c>
      <c r="L614" s="2" t="s">
        <v>8016</v>
      </c>
      <c r="M614" s="2" t="s">
        <v>4404</v>
      </c>
      <c r="N614" s="4" t="s">
        <v>8017</v>
      </c>
      <c r="O614" s="4" t="s">
        <v>8018</v>
      </c>
    </row>
    <row r="615" spans="1:15" ht="15" customHeight="1" x14ac:dyDescent="0.35">
      <c r="A615" s="2" t="s">
        <v>128</v>
      </c>
      <c r="B615" s="2" t="s">
        <v>129</v>
      </c>
      <c r="C615" s="3">
        <v>8</v>
      </c>
      <c r="D615" s="2" t="s">
        <v>130</v>
      </c>
      <c r="E615" s="2" t="s">
        <v>7260</v>
      </c>
      <c r="F615" s="2">
        <v>32692176</v>
      </c>
      <c r="G615" s="2" t="s">
        <v>7368</v>
      </c>
      <c r="H615" s="2" t="s">
        <v>7369</v>
      </c>
      <c r="I615" s="2" t="s">
        <v>7370</v>
      </c>
      <c r="J615" s="2" t="s">
        <v>7371</v>
      </c>
      <c r="K615" s="2" t="s">
        <v>7372</v>
      </c>
      <c r="L615" s="2" t="s">
        <v>7373</v>
      </c>
      <c r="M615" s="2" t="s">
        <v>4843</v>
      </c>
      <c r="N615" s="4" t="s">
        <v>7374</v>
      </c>
      <c r="O615" s="4" t="s">
        <v>7375</v>
      </c>
    </row>
    <row r="616" spans="1:15" ht="15" customHeight="1" x14ac:dyDescent="0.35">
      <c r="A616" s="2" t="s">
        <v>128</v>
      </c>
      <c r="B616" s="2" t="s">
        <v>129</v>
      </c>
      <c r="C616" s="3">
        <v>8</v>
      </c>
      <c r="D616" s="2" t="s">
        <v>130</v>
      </c>
      <c r="E616" s="2" t="s">
        <v>7260</v>
      </c>
      <c r="F616" s="2">
        <v>3416146</v>
      </c>
      <c r="G616" s="2" t="s">
        <v>7948</v>
      </c>
      <c r="H616" s="2" t="s">
        <v>7949</v>
      </c>
      <c r="I616" s="2" t="s">
        <v>7950</v>
      </c>
      <c r="J616" s="2"/>
      <c r="K616" s="2" t="s">
        <v>4836</v>
      </c>
      <c r="L616" s="2" t="s">
        <v>7951</v>
      </c>
      <c r="M616" s="2" t="s">
        <v>4797</v>
      </c>
      <c r="N616" s="4" t="s">
        <v>7952</v>
      </c>
      <c r="O616" s="4" t="s">
        <v>7953</v>
      </c>
    </row>
    <row r="617" spans="1:15" ht="15" customHeight="1" x14ac:dyDescent="0.35">
      <c r="A617" s="2" t="s">
        <v>128</v>
      </c>
      <c r="B617" s="2" t="s">
        <v>129</v>
      </c>
      <c r="C617" s="3">
        <v>8</v>
      </c>
      <c r="D617" s="2" t="s">
        <v>130</v>
      </c>
      <c r="E617" s="2" t="s">
        <v>7260</v>
      </c>
      <c r="F617" s="2">
        <v>36689522</v>
      </c>
      <c r="G617" s="2" t="s">
        <v>7316</v>
      </c>
      <c r="H617" s="2" t="s">
        <v>7317</v>
      </c>
      <c r="I617" s="2" t="s">
        <v>7318</v>
      </c>
      <c r="J617" s="2"/>
      <c r="K617" s="2" t="s">
        <v>4366</v>
      </c>
      <c r="L617" s="2" t="s">
        <v>7319</v>
      </c>
      <c r="M617" s="2" t="s">
        <v>4367</v>
      </c>
      <c r="N617" s="4" t="s">
        <v>7320</v>
      </c>
      <c r="O617" s="4" t="s">
        <v>7321</v>
      </c>
    </row>
    <row r="618" spans="1:15" ht="15" customHeight="1" x14ac:dyDescent="0.35">
      <c r="A618" s="2" t="s">
        <v>128</v>
      </c>
      <c r="B618" s="2" t="s">
        <v>129</v>
      </c>
      <c r="C618" s="3">
        <v>8</v>
      </c>
      <c r="D618" s="2" t="s">
        <v>130</v>
      </c>
      <c r="E618" s="2" t="s">
        <v>7260</v>
      </c>
      <c r="F618" s="2">
        <v>36689518</v>
      </c>
      <c r="G618" s="2" t="s">
        <v>7322</v>
      </c>
      <c r="H618" s="2" t="s">
        <v>7323</v>
      </c>
      <c r="I618" s="2" t="s">
        <v>7318</v>
      </c>
      <c r="J618" s="2"/>
      <c r="K618" s="2" t="s">
        <v>4366</v>
      </c>
      <c r="L618" s="2" t="s">
        <v>7324</v>
      </c>
      <c r="M618" s="2" t="s">
        <v>4367</v>
      </c>
      <c r="N618" s="4" t="s">
        <v>7325</v>
      </c>
      <c r="O618" s="4" t="s">
        <v>7326</v>
      </c>
    </row>
    <row r="619" spans="1:15" ht="15" customHeight="1" x14ac:dyDescent="0.35">
      <c r="A619" s="2" t="s">
        <v>128</v>
      </c>
      <c r="B619" s="2" t="s">
        <v>129</v>
      </c>
      <c r="C619" s="3">
        <v>8</v>
      </c>
      <c r="D619" s="2" t="s">
        <v>130</v>
      </c>
      <c r="E619" s="2" t="s">
        <v>7260</v>
      </c>
      <c r="F619" s="2">
        <v>34999892</v>
      </c>
      <c r="G619" s="2" t="s">
        <v>7338</v>
      </c>
      <c r="H619" s="2" t="s">
        <v>7339</v>
      </c>
      <c r="I619" s="2" t="s">
        <v>7340</v>
      </c>
      <c r="J619" s="2"/>
      <c r="K619" s="2" t="s">
        <v>7341</v>
      </c>
      <c r="L619" s="2" t="s">
        <v>7342</v>
      </c>
      <c r="M619" s="2" t="s">
        <v>4493</v>
      </c>
      <c r="N619" s="4" t="s">
        <v>7343</v>
      </c>
      <c r="O619" s="4" t="s">
        <v>7344</v>
      </c>
    </row>
    <row r="620" spans="1:15" ht="15" customHeight="1" x14ac:dyDescent="0.35">
      <c r="A620" s="2" t="s">
        <v>128</v>
      </c>
      <c r="B620" s="2" t="s">
        <v>129</v>
      </c>
      <c r="C620" s="3">
        <v>8</v>
      </c>
      <c r="D620" s="2" t="s">
        <v>130</v>
      </c>
      <c r="E620" s="2" t="s">
        <v>7260</v>
      </c>
      <c r="F620" s="2">
        <v>36637151</v>
      </c>
      <c r="G620" s="2" t="s">
        <v>7310</v>
      </c>
      <c r="H620" s="2" t="s">
        <v>7311</v>
      </c>
      <c r="I620" s="2" t="s">
        <v>7312</v>
      </c>
      <c r="J620" s="2"/>
      <c r="K620" s="2" t="s">
        <v>4366</v>
      </c>
      <c r="L620" s="2" t="s">
        <v>7313</v>
      </c>
      <c r="M620" s="2" t="s">
        <v>4665</v>
      </c>
      <c r="N620" s="4" t="s">
        <v>7314</v>
      </c>
      <c r="O620" s="4" t="s">
        <v>7315</v>
      </c>
    </row>
    <row r="621" spans="1:15" ht="15" customHeight="1" x14ac:dyDescent="0.35">
      <c r="A621" s="2" t="s">
        <v>128</v>
      </c>
      <c r="B621" s="2" t="s">
        <v>129</v>
      </c>
      <c r="C621" s="3">
        <v>8</v>
      </c>
      <c r="D621" s="2" t="s">
        <v>130</v>
      </c>
      <c r="E621" s="2" t="s">
        <v>7260</v>
      </c>
      <c r="F621" s="2">
        <v>38320214</v>
      </c>
      <c r="G621" s="2" t="s">
        <v>7272</v>
      </c>
      <c r="H621" s="2" t="s">
        <v>7273</v>
      </c>
      <c r="I621" s="2" t="s">
        <v>1494</v>
      </c>
      <c r="J621" s="2"/>
      <c r="K621" s="2" t="s">
        <v>4373</v>
      </c>
      <c r="L621" s="2" t="s">
        <v>7274</v>
      </c>
      <c r="M621" s="2" t="s">
        <v>4367</v>
      </c>
      <c r="N621" s="4" t="s">
        <v>7275</v>
      </c>
      <c r="O621" s="4" t="s">
        <v>7276</v>
      </c>
    </row>
    <row r="622" spans="1:15" ht="15" customHeight="1" x14ac:dyDescent="0.35">
      <c r="A622" s="2" t="s">
        <v>128</v>
      </c>
      <c r="B622" s="2" t="s">
        <v>129</v>
      </c>
      <c r="C622" s="3">
        <v>8</v>
      </c>
      <c r="D622" s="2" t="s">
        <v>130</v>
      </c>
      <c r="E622" s="2" t="s">
        <v>7260</v>
      </c>
      <c r="F622" s="2">
        <v>8563527</v>
      </c>
      <c r="G622" s="2" t="s">
        <v>7894</v>
      </c>
      <c r="H622" s="2" t="s">
        <v>7895</v>
      </c>
      <c r="I622" s="2" t="s">
        <v>7896</v>
      </c>
      <c r="J622" s="2"/>
      <c r="K622" s="2" t="s">
        <v>4836</v>
      </c>
      <c r="L622" s="2" t="s">
        <v>7897</v>
      </c>
      <c r="M622" s="2" t="s">
        <v>7281</v>
      </c>
      <c r="N622" s="4" t="s">
        <v>7898</v>
      </c>
      <c r="O622" s="4" t="s">
        <v>7899</v>
      </c>
    </row>
    <row r="623" spans="1:15" ht="15" customHeight="1" x14ac:dyDescent="0.35">
      <c r="A623" s="2" t="s">
        <v>128</v>
      </c>
      <c r="B623" s="2" t="s">
        <v>129</v>
      </c>
      <c r="C623" s="3">
        <v>8</v>
      </c>
      <c r="D623" s="2" t="s">
        <v>130</v>
      </c>
      <c r="E623" s="2" t="s">
        <v>7260</v>
      </c>
      <c r="F623" s="2">
        <v>12955764</v>
      </c>
      <c r="G623" s="2" t="s">
        <v>7831</v>
      </c>
      <c r="H623" s="2" t="s">
        <v>7832</v>
      </c>
      <c r="I623" s="2" t="s">
        <v>7833</v>
      </c>
      <c r="J623" s="2"/>
      <c r="K623" s="2" t="s">
        <v>5569</v>
      </c>
      <c r="L623" s="2" t="s">
        <v>7834</v>
      </c>
      <c r="M623" s="2" t="s">
        <v>7835</v>
      </c>
      <c r="N623" s="4" t="s">
        <v>7836</v>
      </c>
      <c r="O623" s="4" t="s">
        <v>7837</v>
      </c>
    </row>
    <row r="624" spans="1:15" ht="15" customHeight="1" x14ac:dyDescent="0.35">
      <c r="A624" s="2" t="s">
        <v>128</v>
      </c>
      <c r="B624" s="2" t="s">
        <v>129</v>
      </c>
      <c r="C624" s="3">
        <v>8</v>
      </c>
      <c r="D624" s="2" t="s">
        <v>130</v>
      </c>
      <c r="E624" s="2" t="s">
        <v>7260</v>
      </c>
      <c r="F624" s="2">
        <v>38889221</v>
      </c>
      <c r="G624" s="2" t="s">
        <v>7267</v>
      </c>
      <c r="H624" s="2" t="s">
        <v>7268</v>
      </c>
      <c r="I624" s="2" t="s">
        <v>7269</v>
      </c>
      <c r="J624" s="2" t="s">
        <v>7269</v>
      </c>
      <c r="K624" s="2" t="s">
        <v>4373</v>
      </c>
      <c r="L624" s="2"/>
      <c r="M624" s="2" t="s">
        <v>4367</v>
      </c>
      <c r="N624" s="4" t="s">
        <v>7270</v>
      </c>
      <c r="O624" s="4" t="s">
        <v>7271</v>
      </c>
    </row>
    <row r="625" spans="1:15" ht="15" customHeight="1" x14ac:dyDescent="0.35">
      <c r="A625" s="2" t="s">
        <v>128</v>
      </c>
      <c r="B625" s="2" t="s">
        <v>129</v>
      </c>
      <c r="C625" s="3">
        <v>8</v>
      </c>
      <c r="D625" s="2" t="s">
        <v>130</v>
      </c>
      <c r="E625" s="2" t="s">
        <v>7260</v>
      </c>
      <c r="F625" s="2">
        <v>38305490</v>
      </c>
      <c r="G625" s="2" t="s">
        <v>7277</v>
      </c>
      <c r="H625" s="2" t="s">
        <v>7278</v>
      </c>
      <c r="I625" s="2" t="s">
        <v>7279</v>
      </c>
      <c r="J625" s="2"/>
      <c r="K625" s="2" t="s">
        <v>4366</v>
      </c>
      <c r="L625" s="2" t="s">
        <v>7280</v>
      </c>
      <c r="M625" s="2" t="s">
        <v>7281</v>
      </c>
      <c r="N625" s="4" t="s">
        <v>7282</v>
      </c>
      <c r="O625" s="4" t="s">
        <v>7283</v>
      </c>
    </row>
    <row r="626" spans="1:15" ht="15" customHeight="1" x14ac:dyDescent="0.35">
      <c r="A626" s="2" t="s">
        <v>128</v>
      </c>
      <c r="B626" s="2" t="s">
        <v>129</v>
      </c>
      <c r="C626" s="3">
        <v>8</v>
      </c>
      <c r="D626" s="2" t="s">
        <v>130</v>
      </c>
      <c r="E626" s="2" t="s">
        <v>7260</v>
      </c>
      <c r="F626" s="2">
        <v>37291902</v>
      </c>
      <c r="G626" s="2" t="s">
        <v>5666</v>
      </c>
      <c r="H626" s="2" t="s">
        <v>5667</v>
      </c>
      <c r="I626" s="2" t="s">
        <v>5668</v>
      </c>
      <c r="J626" s="2"/>
      <c r="K626" s="2" t="s">
        <v>4366</v>
      </c>
      <c r="L626" s="2" t="s">
        <v>5669</v>
      </c>
      <c r="M626" s="2" t="s">
        <v>4560</v>
      </c>
      <c r="N626" s="4" t="s">
        <v>5670</v>
      </c>
      <c r="O626" s="4" t="s">
        <v>5671</v>
      </c>
    </row>
    <row r="627" spans="1:15" ht="15" customHeight="1" x14ac:dyDescent="0.35">
      <c r="A627" s="2" t="s">
        <v>128</v>
      </c>
      <c r="B627" s="2" t="s">
        <v>129</v>
      </c>
      <c r="C627" s="3">
        <v>8</v>
      </c>
      <c r="D627" s="2" t="s">
        <v>130</v>
      </c>
      <c r="E627" s="2" t="s">
        <v>7260</v>
      </c>
      <c r="F627" s="2">
        <v>17431922</v>
      </c>
      <c r="G627" s="2" t="s">
        <v>7710</v>
      </c>
      <c r="H627" s="2" t="s">
        <v>7711</v>
      </c>
      <c r="I627" s="2" t="s">
        <v>7712</v>
      </c>
      <c r="J627" s="2"/>
      <c r="K627" s="2" t="s">
        <v>5569</v>
      </c>
      <c r="L627" s="2" t="s">
        <v>7713</v>
      </c>
      <c r="M627" s="2" t="s">
        <v>4797</v>
      </c>
      <c r="N627" s="4" t="s">
        <v>7714</v>
      </c>
      <c r="O627" s="4" t="s">
        <v>7715</v>
      </c>
    </row>
    <row r="628" spans="1:15" ht="15" customHeight="1" x14ac:dyDescent="0.35">
      <c r="A628" s="2" t="s">
        <v>128</v>
      </c>
      <c r="B628" s="2" t="s">
        <v>129</v>
      </c>
      <c r="C628" s="3">
        <v>8</v>
      </c>
      <c r="D628" s="2" t="s">
        <v>130</v>
      </c>
      <c r="E628" s="2" t="s">
        <v>7260</v>
      </c>
      <c r="F628" s="2">
        <v>37925627</v>
      </c>
      <c r="G628" s="2" t="s">
        <v>7284</v>
      </c>
      <c r="H628" s="2" t="s">
        <v>7285</v>
      </c>
      <c r="I628" s="2" t="s">
        <v>4414</v>
      </c>
      <c r="J628" s="2"/>
      <c r="K628" s="2" t="s">
        <v>4373</v>
      </c>
      <c r="L628" s="2" t="s">
        <v>7286</v>
      </c>
      <c r="M628" s="2" t="s">
        <v>4367</v>
      </c>
      <c r="N628" s="4" t="s">
        <v>7287</v>
      </c>
      <c r="O628" s="4" t="s">
        <v>7288</v>
      </c>
    </row>
    <row r="629" spans="1:15" ht="15" customHeight="1" x14ac:dyDescent="0.35">
      <c r="A629" s="2" t="s">
        <v>128</v>
      </c>
      <c r="B629" s="2" t="s">
        <v>129</v>
      </c>
      <c r="C629" s="3">
        <v>8</v>
      </c>
      <c r="D629" s="2" t="s">
        <v>130</v>
      </c>
      <c r="E629" s="2" t="s">
        <v>7260</v>
      </c>
      <c r="F629" s="2">
        <v>38591490</v>
      </c>
      <c r="G629" s="2" t="s">
        <v>7261</v>
      </c>
      <c r="H629" s="2" t="s">
        <v>7262</v>
      </c>
      <c r="I629" s="2" t="s">
        <v>7263</v>
      </c>
      <c r="J629" s="2"/>
      <c r="K629" s="2" t="s">
        <v>4366</v>
      </c>
      <c r="L629" s="2" t="s">
        <v>7264</v>
      </c>
      <c r="M629" s="2" t="s">
        <v>4797</v>
      </c>
      <c r="N629" s="4" t="s">
        <v>7265</v>
      </c>
      <c r="O629" s="4" t="s">
        <v>7266</v>
      </c>
    </row>
    <row r="630" spans="1:15" ht="15" customHeight="1" x14ac:dyDescent="0.35">
      <c r="A630" s="2" t="s">
        <v>128</v>
      </c>
      <c r="B630" s="2" t="s">
        <v>129</v>
      </c>
      <c r="C630" s="3">
        <v>8</v>
      </c>
      <c r="D630" s="2" t="s">
        <v>130</v>
      </c>
      <c r="E630" s="2" t="s">
        <v>7260</v>
      </c>
      <c r="F630" s="2">
        <v>37009414</v>
      </c>
      <c r="G630" s="2" t="s">
        <v>7303</v>
      </c>
      <c r="H630" s="2" t="s">
        <v>7304</v>
      </c>
      <c r="I630" s="2" t="s">
        <v>3782</v>
      </c>
      <c r="J630" s="2" t="s">
        <v>7305</v>
      </c>
      <c r="K630" s="2" t="s">
        <v>7306</v>
      </c>
      <c r="L630" s="2" t="s">
        <v>7307</v>
      </c>
      <c r="M630" s="2" t="s">
        <v>4493</v>
      </c>
      <c r="N630" s="4" t="s">
        <v>7308</v>
      </c>
      <c r="O630" s="4" t="s">
        <v>7309</v>
      </c>
    </row>
    <row r="631" spans="1:15" ht="15" customHeight="1" x14ac:dyDescent="0.35">
      <c r="A631" s="2" t="s">
        <v>128</v>
      </c>
      <c r="B631" s="2" t="s">
        <v>129</v>
      </c>
      <c r="C631" s="3">
        <v>8</v>
      </c>
      <c r="D631" s="2" t="s">
        <v>130</v>
      </c>
      <c r="E631" s="2" t="s">
        <v>7260</v>
      </c>
      <c r="F631" s="2">
        <v>21765630</v>
      </c>
      <c r="G631" s="2" t="s">
        <v>7668</v>
      </c>
      <c r="H631" s="2" t="s">
        <v>7669</v>
      </c>
      <c r="I631" s="2">
        <v>2009</v>
      </c>
      <c r="J631" s="2"/>
      <c r="K631" s="2" t="s">
        <v>7670</v>
      </c>
      <c r="L631" s="2" t="s">
        <v>7671</v>
      </c>
      <c r="M631" s="2" t="s">
        <v>4367</v>
      </c>
      <c r="N631" s="4" t="s">
        <v>7672</v>
      </c>
      <c r="O631" s="4" t="s">
        <v>7673</v>
      </c>
    </row>
    <row r="632" spans="1:15" ht="15" customHeight="1" x14ac:dyDescent="0.35">
      <c r="A632" s="2" t="s">
        <v>142</v>
      </c>
      <c r="B632" s="2" t="s">
        <v>143</v>
      </c>
      <c r="C632" s="3">
        <v>9</v>
      </c>
      <c r="D632" s="2" t="s">
        <v>144</v>
      </c>
      <c r="E632" s="2" t="s">
        <v>8057</v>
      </c>
      <c r="F632" s="2">
        <v>1488375</v>
      </c>
      <c r="G632" s="2" t="s">
        <v>8154</v>
      </c>
      <c r="H632" s="2" t="s">
        <v>8187</v>
      </c>
      <c r="I632" s="2" t="s">
        <v>756</v>
      </c>
      <c r="J632" s="2"/>
      <c r="K632" s="2" t="s">
        <v>5165</v>
      </c>
      <c r="L632" s="2" t="s">
        <v>8188</v>
      </c>
      <c r="M632" s="2" t="s">
        <v>4797</v>
      </c>
      <c r="N632" s="4" t="s">
        <v>8189</v>
      </c>
      <c r="O632" s="4" t="s">
        <v>8190</v>
      </c>
    </row>
    <row r="633" spans="1:15" ht="15" customHeight="1" x14ac:dyDescent="0.35">
      <c r="A633" s="2" t="s">
        <v>142</v>
      </c>
      <c r="B633" s="2" t="s">
        <v>143</v>
      </c>
      <c r="C633" s="3">
        <v>9</v>
      </c>
      <c r="D633" s="2" t="s">
        <v>144</v>
      </c>
      <c r="E633" s="2" t="s">
        <v>8057</v>
      </c>
      <c r="F633" s="2">
        <v>1745630</v>
      </c>
      <c r="G633" s="2" t="s">
        <v>8191</v>
      </c>
      <c r="H633" s="2" t="s">
        <v>8192</v>
      </c>
      <c r="I633" s="2" t="s">
        <v>8193</v>
      </c>
      <c r="J633" s="2"/>
      <c r="K633" s="2" t="s">
        <v>5165</v>
      </c>
      <c r="L633" s="2" t="s">
        <v>8194</v>
      </c>
      <c r="M633" s="2" t="s">
        <v>4797</v>
      </c>
      <c r="N633" s="4" t="s">
        <v>8195</v>
      </c>
      <c r="O633" s="4" t="s">
        <v>8196</v>
      </c>
    </row>
    <row r="634" spans="1:15" ht="15" customHeight="1" x14ac:dyDescent="0.35">
      <c r="A634" s="2" t="s">
        <v>142</v>
      </c>
      <c r="B634" s="2" t="s">
        <v>143</v>
      </c>
      <c r="C634" s="3">
        <v>9</v>
      </c>
      <c r="D634" s="2" t="s">
        <v>144</v>
      </c>
      <c r="E634" s="2" t="s">
        <v>8019</v>
      </c>
      <c r="F634" s="2">
        <v>36084282</v>
      </c>
      <c r="G634" s="2" t="s">
        <v>8020</v>
      </c>
      <c r="H634" s="2" t="s">
        <v>8021</v>
      </c>
      <c r="I634" s="2" t="s">
        <v>4337</v>
      </c>
      <c r="J634" s="2" t="s">
        <v>8022</v>
      </c>
      <c r="K634" s="2" t="s">
        <v>8023</v>
      </c>
      <c r="L634" s="2" t="s">
        <v>8024</v>
      </c>
      <c r="M634" s="2" t="s">
        <v>4424</v>
      </c>
      <c r="N634" s="4" t="s">
        <v>8025</v>
      </c>
      <c r="O634" s="4" t="s">
        <v>8026</v>
      </c>
    </row>
    <row r="635" spans="1:15" ht="15" customHeight="1" x14ac:dyDescent="0.35">
      <c r="A635" s="2" t="s">
        <v>142</v>
      </c>
      <c r="B635" s="2" t="s">
        <v>143</v>
      </c>
      <c r="C635" s="3">
        <v>9</v>
      </c>
      <c r="D635" s="2" t="s">
        <v>144</v>
      </c>
      <c r="E635" s="2" t="s">
        <v>8019</v>
      </c>
      <c r="F635" s="2">
        <v>30126807</v>
      </c>
      <c r="G635" s="2" t="s">
        <v>8038</v>
      </c>
      <c r="H635" s="2" t="s">
        <v>8039</v>
      </c>
      <c r="I635" s="2" t="s">
        <v>2397</v>
      </c>
      <c r="J635" s="2" t="s">
        <v>8040</v>
      </c>
      <c r="K635" s="2" t="s">
        <v>8041</v>
      </c>
      <c r="L635" s="2" t="s">
        <v>8042</v>
      </c>
      <c r="M635" s="2" t="s">
        <v>4797</v>
      </c>
      <c r="N635" s="4" t="s">
        <v>8043</v>
      </c>
      <c r="O635" s="4" t="s">
        <v>8044</v>
      </c>
    </row>
    <row r="636" spans="1:15" ht="15" customHeight="1" x14ac:dyDescent="0.35">
      <c r="A636" s="2" t="s">
        <v>142</v>
      </c>
      <c r="B636" s="2" t="s">
        <v>143</v>
      </c>
      <c r="C636" s="3">
        <v>9</v>
      </c>
      <c r="D636" s="2" t="s">
        <v>144</v>
      </c>
      <c r="E636" s="2" t="s">
        <v>8019</v>
      </c>
      <c r="F636" s="2">
        <v>30007077</v>
      </c>
      <c r="G636" s="2" t="s">
        <v>5370</v>
      </c>
      <c r="H636" s="2" t="s">
        <v>3264</v>
      </c>
      <c r="I636" s="2" t="s">
        <v>2397</v>
      </c>
      <c r="J636" s="2" t="s">
        <v>5371</v>
      </c>
      <c r="K636" s="2" t="s">
        <v>4366</v>
      </c>
      <c r="L636" s="2" t="s">
        <v>5372</v>
      </c>
      <c r="M636" s="2" t="s">
        <v>4797</v>
      </c>
      <c r="N636" s="4" t="s">
        <v>5373</v>
      </c>
      <c r="O636" s="4" t="s">
        <v>5374</v>
      </c>
    </row>
    <row r="637" spans="1:15" ht="15" customHeight="1" x14ac:dyDescent="0.35">
      <c r="A637" s="2" t="s">
        <v>142</v>
      </c>
      <c r="B637" s="2" t="s">
        <v>143</v>
      </c>
      <c r="C637" s="3">
        <v>9</v>
      </c>
      <c r="D637" s="2" t="s">
        <v>144</v>
      </c>
      <c r="E637" s="2" t="s">
        <v>8019</v>
      </c>
      <c r="F637" s="2">
        <v>1469143</v>
      </c>
      <c r="G637" s="2" t="s">
        <v>8181</v>
      </c>
      <c r="H637" s="2" t="s">
        <v>8182</v>
      </c>
      <c r="I637" s="2" t="s">
        <v>8183</v>
      </c>
      <c r="J637" s="2"/>
      <c r="K637" s="2" t="s">
        <v>2864</v>
      </c>
      <c r="L637" s="2" t="s">
        <v>8184</v>
      </c>
      <c r="M637" s="2" t="s">
        <v>4797</v>
      </c>
      <c r="N637" s="4" t="s">
        <v>8185</v>
      </c>
      <c r="O637" s="4" t="s">
        <v>8186</v>
      </c>
    </row>
    <row r="638" spans="1:15" ht="15" customHeight="1" x14ac:dyDescent="0.35">
      <c r="A638" s="2" t="s">
        <v>142</v>
      </c>
      <c r="B638" s="2" t="s">
        <v>143</v>
      </c>
      <c r="C638" s="3">
        <v>9</v>
      </c>
      <c r="D638" s="2" t="s">
        <v>144</v>
      </c>
      <c r="E638" s="2" t="s">
        <v>8057</v>
      </c>
      <c r="F638" s="2">
        <v>3680668</v>
      </c>
      <c r="G638" s="2" t="s">
        <v>8236</v>
      </c>
      <c r="H638" s="2" t="s">
        <v>8242</v>
      </c>
      <c r="I638" s="2" t="s">
        <v>8243</v>
      </c>
      <c r="J638" s="2"/>
      <c r="K638" s="2" t="s">
        <v>2864</v>
      </c>
      <c r="L638" s="2" t="s">
        <v>8244</v>
      </c>
      <c r="M638" s="2" t="s">
        <v>4404</v>
      </c>
      <c r="N638" s="4" t="s">
        <v>8245</v>
      </c>
      <c r="O638" s="4" t="s">
        <v>8246</v>
      </c>
    </row>
    <row r="639" spans="1:15" ht="15" customHeight="1" x14ac:dyDescent="0.35">
      <c r="A639" s="2" t="s">
        <v>142</v>
      </c>
      <c r="B639" s="2" t="s">
        <v>143</v>
      </c>
      <c r="C639" s="3">
        <v>9</v>
      </c>
      <c r="D639" s="2" t="s">
        <v>144</v>
      </c>
      <c r="E639" s="2" t="s">
        <v>8019</v>
      </c>
      <c r="F639" s="2">
        <v>31838126</v>
      </c>
      <c r="G639" s="2" t="s">
        <v>5303</v>
      </c>
      <c r="H639" s="2" t="s">
        <v>5304</v>
      </c>
      <c r="I639" s="2" t="s">
        <v>5305</v>
      </c>
      <c r="J639" s="2" t="s">
        <v>5306</v>
      </c>
      <c r="K639" s="2" t="s">
        <v>4422</v>
      </c>
      <c r="L639" s="2" t="s">
        <v>5307</v>
      </c>
      <c r="M639" s="2" t="s">
        <v>5208</v>
      </c>
      <c r="N639" s="4" t="s">
        <v>5308</v>
      </c>
      <c r="O639" s="4" t="s">
        <v>5309</v>
      </c>
    </row>
    <row r="640" spans="1:15" ht="15" customHeight="1" x14ac:dyDescent="0.35">
      <c r="A640" s="2" t="s">
        <v>142</v>
      </c>
      <c r="B640" s="2" t="s">
        <v>143</v>
      </c>
      <c r="C640" s="3">
        <v>9</v>
      </c>
      <c r="D640" s="2" t="s">
        <v>144</v>
      </c>
      <c r="E640" s="2" t="s">
        <v>8019</v>
      </c>
      <c r="F640" s="2">
        <v>28112790</v>
      </c>
      <c r="G640" s="2" t="s">
        <v>8051</v>
      </c>
      <c r="H640" s="2" t="s">
        <v>8052</v>
      </c>
      <c r="I640" s="2" t="s">
        <v>867</v>
      </c>
      <c r="J640" s="2" t="s">
        <v>8053</v>
      </c>
      <c r="K640" s="2" t="s">
        <v>4366</v>
      </c>
      <c r="L640" s="2" t="s">
        <v>8054</v>
      </c>
      <c r="M640" s="2" t="s">
        <v>4404</v>
      </c>
      <c r="N640" s="4" t="s">
        <v>8055</v>
      </c>
      <c r="O640" s="4" t="s">
        <v>8056</v>
      </c>
    </row>
    <row r="641" spans="1:15" ht="15" customHeight="1" x14ac:dyDescent="0.35">
      <c r="A641" s="2" t="s">
        <v>142</v>
      </c>
      <c r="B641" s="2" t="s">
        <v>143</v>
      </c>
      <c r="C641" s="3">
        <v>9</v>
      </c>
      <c r="D641" s="2" t="s">
        <v>144</v>
      </c>
      <c r="E641" s="2" t="s">
        <v>8019</v>
      </c>
      <c r="F641" s="2">
        <v>22595596</v>
      </c>
      <c r="G641" s="2" t="s">
        <v>8082</v>
      </c>
      <c r="H641" s="2" t="s">
        <v>8083</v>
      </c>
      <c r="I641" s="2" t="s">
        <v>613</v>
      </c>
      <c r="J641" s="2"/>
      <c r="K641" s="2" t="s">
        <v>8084</v>
      </c>
      <c r="L641" s="2" t="s">
        <v>8085</v>
      </c>
      <c r="M641" s="2" t="s">
        <v>4797</v>
      </c>
      <c r="N641" s="4" t="s">
        <v>8086</v>
      </c>
      <c r="O641" s="4" t="s">
        <v>8087</v>
      </c>
    </row>
    <row r="642" spans="1:15" ht="15" customHeight="1" x14ac:dyDescent="0.35">
      <c r="A642" s="2" t="s">
        <v>142</v>
      </c>
      <c r="B642" s="2" t="s">
        <v>143</v>
      </c>
      <c r="C642" s="3">
        <v>9</v>
      </c>
      <c r="D642" s="2" t="s">
        <v>144</v>
      </c>
      <c r="E642" s="2" t="s">
        <v>8019</v>
      </c>
      <c r="F642" s="2">
        <v>8204481</v>
      </c>
      <c r="G642" s="2" t="s">
        <v>8143</v>
      </c>
      <c r="H642" s="2" t="s">
        <v>8144</v>
      </c>
      <c r="I642" s="2" t="s">
        <v>7919</v>
      </c>
      <c r="J642" s="2"/>
      <c r="K642" s="2" t="s">
        <v>4366</v>
      </c>
      <c r="L642" s="2" t="s">
        <v>8145</v>
      </c>
      <c r="M642" s="2" t="s">
        <v>7387</v>
      </c>
      <c r="N642" s="4" t="s">
        <v>8146</v>
      </c>
      <c r="O642" s="4" t="s">
        <v>8147</v>
      </c>
    </row>
    <row r="643" spans="1:15" ht="15" customHeight="1" x14ac:dyDescent="0.35">
      <c r="A643" s="2" t="s">
        <v>142</v>
      </c>
      <c r="B643" s="2" t="s">
        <v>143</v>
      </c>
      <c r="C643" s="3">
        <v>9</v>
      </c>
      <c r="D643" s="2" t="s">
        <v>144</v>
      </c>
      <c r="E643" s="2" t="s">
        <v>8057</v>
      </c>
      <c r="F643" s="2">
        <v>3297126</v>
      </c>
      <c r="G643" s="2" t="s">
        <v>8247</v>
      </c>
      <c r="H643" s="2" t="s">
        <v>8248</v>
      </c>
      <c r="I643" s="2" t="s">
        <v>8249</v>
      </c>
      <c r="J643" s="2"/>
      <c r="K643" s="2" t="s">
        <v>4366</v>
      </c>
      <c r="L643" s="2" t="s">
        <v>8250</v>
      </c>
      <c r="M643" s="2" t="s">
        <v>4367</v>
      </c>
      <c r="N643" s="4" t="s">
        <v>8251</v>
      </c>
      <c r="O643" s="4" t="s">
        <v>8252</v>
      </c>
    </row>
    <row r="644" spans="1:15" ht="15" customHeight="1" x14ac:dyDescent="0.35">
      <c r="A644" s="2" t="s">
        <v>142</v>
      </c>
      <c r="B644" s="2" t="s">
        <v>143</v>
      </c>
      <c r="C644" s="3">
        <v>9</v>
      </c>
      <c r="D644" s="2" t="s">
        <v>144</v>
      </c>
      <c r="E644" s="2" t="s">
        <v>8019</v>
      </c>
      <c r="F644" s="2">
        <v>26473312</v>
      </c>
      <c r="G644" s="2" t="s">
        <v>5768</v>
      </c>
      <c r="H644" s="2" t="s">
        <v>5769</v>
      </c>
      <c r="I644" s="2" t="s">
        <v>1643</v>
      </c>
      <c r="J644" s="2" t="s">
        <v>5770</v>
      </c>
      <c r="K644" s="2" t="s">
        <v>4366</v>
      </c>
      <c r="L644" s="2" t="s">
        <v>5771</v>
      </c>
      <c r="M644" s="2" t="s">
        <v>5772</v>
      </c>
      <c r="N644" s="4" t="s">
        <v>5773</v>
      </c>
      <c r="O644" s="4" t="s">
        <v>5774</v>
      </c>
    </row>
    <row r="645" spans="1:15" ht="15" customHeight="1" x14ac:dyDescent="0.35">
      <c r="A645" s="2" t="s">
        <v>142</v>
      </c>
      <c r="B645" s="2" t="s">
        <v>143</v>
      </c>
      <c r="C645" s="3">
        <v>9</v>
      </c>
      <c r="D645" s="2" t="s">
        <v>144</v>
      </c>
      <c r="E645" s="2" t="s">
        <v>8019</v>
      </c>
      <c r="F645" s="2">
        <v>25308153</v>
      </c>
      <c r="G645" s="2" t="s">
        <v>5793</v>
      </c>
      <c r="H645" s="2" t="s">
        <v>5794</v>
      </c>
      <c r="I645" s="2" t="s">
        <v>2404</v>
      </c>
      <c r="J645" s="2" t="s">
        <v>5795</v>
      </c>
      <c r="K645" s="2" t="s">
        <v>4366</v>
      </c>
      <c r="L645" s="2" t="s">
        <v>5796</v>
      </c>
      <c r="M645" s="2" t="s">
        <v>5797</v>
      </c>
      <c r="N645" s="4" t="s">
        <v>5798</v>
      </c>
      <c r="O645" s="4" t="s">
        <v>5799</v>
      </c>
    </row>
    <row r="646" spans="1:15" ht="15" customHeight="1" x14ac:dyDescent="0.35">
      <c r="A646" s="2" t="s">
        <v>142</v>
      </c>
      <c r="B646" s="2" t="s">
        <v>143</v>
      </c>
      <c r="C646" s="3">
        <v>9</v>
      </c>
      <c r="D646" s="2" t="s">
        <v>144</v>
      </c>
      <c r="E646" s="2" t="s">
        <v>8057</v>
      </c>
      <c r="F646" s="2">
        <v>8149064</v>
      </c>
      <c r="G646" s="2" t="s">
        <v>8148</v>
      </c>
      <c r="H646" s="2" t="s">
        <v>8149</v>
      </c>
      <c r="I646" s="2" t="s">
        <v>1441</v>
      </c>
      <c r="J646" s="2"/>
      <c r="K646" s="2" t="s">
        <v>8150</v>
      </c>
      <c r="L646" s="2" t="s">
        <v>8151</v>
      </c>
      <c r="M646" s="2" t="s">
        <v>4797</v>
      </c>
      <c r="N646" s="4" t="s">
        <v>8152</v>
      </c>
      <c r="O646" s="4" t="s">
        <v>8153</v>
      </c>
    </row>
    <row r="647" spans="1:15" ht="15" customHeight="1" x14ac:dyDescent="0.35">
      <c r="A647" s="2" t="s">
        <v>142</v>
      </c>
      <c r="B647" s="2" t="s">
        <v>143</v>
      </c>
      <c r="C647" s="3">
        <v>9</v>
      </c>
      <c r="D647" s="2" t="s">
        <v>144</v>
      </c>
      <c r="E647" s="2" t="s">
        <v>8019</v>
      </c>
      <c r="F647" s="2">
        <v>1998383</v>
      </c>
      <c r="G647" s="2" t="s">
        <v>8203</v>
      </c>
      <c r="H647" s="2" t="s">
        <v>8204</v>
      </c>
      <c r="I647" s="2" t="s">
        <v>8205</v>
      </c>
      <c r="J647" s="2"/>
      <c r="K647" s="2" t="s">
        <v>5092</v>
      </c>
      <c r="L647" s="2" t="s">
        <v>8206</v>
      </c>
      <c r="M647" s="2" t="s">
        <v>4624</v>
      </c>
      <c r="N647" s="4" t="s">
        <v>8207</v>
      </c>
      <c r="O647" s="4" t="s">
        <v>8208</v>
      </c>
    </row>
    <row r="648" spans="1:15" ht="15" customHeight="1" x14ac:dyDescent="0.35">
      <c r="A648" s="2" t="s">
        <v>142</v>
      </c>
      <c r="B648" s="2" t="s">
        <v>143</v>
      </c>
      <c r="C648" s="3">
        <v>9</v>
      </c>
      <c r="D648" s="2" t="s">
        <v>144</v>
      </c>
      <c r="E648" s="2" t="s">
        <v>8019</v>
      </c>
      <c r="F648" s="2">
        <v>26860318</v>
      </c>
      <c r="G648" s="2" t="s">
        <v>8058</v>
      </c>
      <c r="H648" s="2" t="s">
        <v>8059</v>
      </c>
      <c r="I648" s="20" t="s">
        <v>712</v>
      </c>
      <c r="J648" s="2" t="s">
        <v>8060</v>
      </c>
      <c r="K648" s="2" t="s">
        <v>5165</v>
      </c>
      <c r="L648" s="2" t="s">
        <v>8061</v>
      </c>
      <c r="M648" s="2" t="s">
        <v>4797</v>
      </c>
      <c r="N648" s="4" t="s">
        <v>8062</v>
      </c>
      <c r="O648" s="4" t="s">
        <v>8063</v>
      </c>
    </row>
    <row r="649" spans="1:15" ht="15" customHeight="1" x14ac:dyDescent="0.35">
      <c r="A649" s="2" t="s">
        <v>142</v>
      </c>
      <c r="B649" s="2" t="s">
        <v>143</v>
      </c>
      <c r="C649" s="3">
        <v>9</v>
      </c>
      <c r="D649" s="2" t="s">
        <v>144</v>
      </c>
      <c r="E649" s="2" t="s">
        <v>8019</v>
      </c>
      <c r="F649" s="2">
        <v>25549666</v>
      </c>
      <c r="G649" s="2" t="s">
        <v>8064</v>
      </c>
      <c r="H649" s="2" t="s">
        <v>8065</v>
      </c>
      <c r="I649" s="2" t="s">
        <v>4055</v>
      </c>
      <c r="J649" s="2" t="s">
        <v>8066</v>
      </c>
      <c r="K649" s="2" t="s">
        <v>5615</v>
      </c>
      <c r="L649" s="2" t="s">
        <v>8067</v>
      </c>
      <c r="M649" s="2" t="s">
        <v>4797</v>
      </c>
      <c r="N649" s="4" t="s">
        <v>8068</v>
      </c>
      <c r="O649" s="4" t="s">
        <v>8069</v>
      </c>
    </row>
    <row r="650" spans="1:15" ht="15" customHeight="1" x14ac:dyDescent="0.35">
      <c r="A650" s="2" t="s">
        <v>142</v>
      </c>
      <c r="B650" s="2" t="s">
        <v>143</v>
      </c>
      <c r="C650" s="3">
        <v>9</v>
      </c>
      <c r="D650" s="2" t="s">
        <v>144</v>
      </c>
      <c r="E650" s="2" t="s">
        <v>8019</v>
      </c>
      <c r="F650" s="2">
        <v>21339420</v>
      </c>
      <c r="G650" s="2" t="s">
        <v>7604</v>
      </c>
      <c r="H650" s="2" t="s">
        <v>7605</v>
      </c>
      <c r="I650" s="2" t="s">
        <v>2458</v>
      </c>
      <c r="J650" s="2" t="s">
        <v>7606</v>
      </c>
      <c r="K650" s="2" t="s">
        <v>5092</v>
      </c>
      <c r="L650" s="2" t="s">
        <v>7607</v>
      </c>
      <c r="M650" s="2" t="s">
        <v>7608</v>
      </c>
      <c r="N650" s="4" t="s">
        <v>7609</v>
      </c>
      <c r="O650" s="4" t="s">
        <v>7610</v>
      </c>
    </row>
    <row r="651" spans="1:15" ht="15" customHeight="1" x14ac:dyDescent="0.35">
      <c r="A651" s="2" t="s">
        <v>142</v>
      </c>
      <c r="B651" s="2" t="s">
        <v>143</v>
      </c>
      <c r="C651" s="3">
        <v>9</v>
      </c>
      <c r="D651" s="2" t="s">
        <v>144</v>
      </c>
      <c r="E651" s="2" t="s">
        <v>8057</v>
      </c>
      <c r="F651" s="2">
        <v>8793657</v>
      </c>
      <c r="G651" s="2" t="s">
        <v>8104</v>
      </c>
      <c r="H651" s="2" t="s">
        <v>8105</v>
      </c>
      <c r="I651" s="2" t="s">
        <v>5063</v>
      </c>
      <c r="J651" s="2"/>
      <c r="K651" s="2" t="s">
        <v>7454</v>
      </c>
      <c r="L651" s="2" t="s">
        <v>8106</v>
      </c>
      <c r="M651" s="2" t="s">
        <v>4493</v>
      </c>
      <c r="N651" s="4" t="s">
        <v>8107</v>
      </c>
      <c r="O651" s="4" t="s">
        <v>8108</v>
      </c>
    </row>
    <row r="652" spans="1:15" ht="15" customHeight="1" x14ac:dyDescent="0.35">
      <c r="A652" s="2" t="s">
        <v>142</v>
      </c>
      <c r="B652" s="2" t="s">
        <v>143</v>
      </c>
      <c r="C652" s="3">
        <v>9</v>
      </c>
      <c r="D652" s="2" t="s">
        <v>144</v>
      </c>
      <c r="E652" s="2" t="s">
        <v>8057</v>
      </c>
      <c r="F652" s="2">
        <v>3401414</v>
      </c>
      <c r="G652" s="2" t="s">
        <v>8226</v>
      </c>
      <c r="H652" s="2" t="s">
        <v>8227</v>
      </c>
      <c r="I652" s="2" t="s">
        <v>8228</v>
      </c>
      <c r="J652" s="2"/>
      <c r="K652" s="2" t="s">
        <v>4366</v>
      </c>
      <c r="L652" s="2" t="s">
        <v>8229</v>
      </c>
      <c r="M652" s="2" t="s">
        <v>4493</v>
      </c>
      <c r="N652" s="4" t="s">
        <v>8230</v>
      </c>
      <c r="O652" s="4" t="s">
        <v>8231</v>
      </c>
    </row>
    <row r="653" spans="1:15" ht="15" customHeight="1" x14ac:dyDescent="0.35">
      <c r="A653" s="2" t="s">
        <v>142</v>
      </c>
      <c r="B653" s="2" t="s">
        <v>143</v>
      </c>
      <c r="C653" s="3">
        <v>9</v>
      </c>
      <c r="D653" s="2" t="s">
        <v>144</v>
      </c>
      <c r="E653" s="2" t="s">
        <v>8019</v>
      </c>
      <c r="F653" s="2">
        <v>33293245</v>
      </c>
      <c r="G653" s="2" t="s">
        <v>8027</v>
      </c>
      <c r="H653" s="2" t="s">
        <v>8028</v>
      </c>
      <c r="I653" s="2" t="s">
        <v>2308</v>
      </c>
      <c r="J653" s="2" t="s">
        <v>8029</v>
      </c>
      <c r="K653" s="2" t="s">
        <v>5586</v>
      </c>
      <c r="L653" s="2" t="s">
        <v>8030</v>
      </c>
      <c r="M653" s="2" t="s">
        <v>4367</v>
      </c>
      <c r="N653" s="4" t="s">
        <v>8031</v>
      </c>
      <c r="O653" s="4" t="s">
        <v>8032</v>
      </c>
    </row>
    <row r="654" spans="1:15" ht="15" customHeight="1" x14ac:dyDescent="0.35">
      <c r="A654" s="2" t="s">
        <v>142</v>
      </c>
      <c r="B654" s="2" t="s">
        <v>143</v>
      </c>
      <c r="C654" s="3">
        <v>9</v>
      </c>
      <c r="D654" s="2" t="s">
        <v>144</v>
      </c>
      <c r="E654" s="2" t="s">
        <v>8019</v>
      </c>
      <c r="F654" s="2">
        <v>25533639</v>
      </c>
      <c r="G654" s="2" t="s">
        <v>5506</v>
      </c>
      <c r="H654" s="2" t="s">
        <v>5507</v>
      </c>
      <c r="I654" s="2" t="s">
        <v>1870</v>
      </c>
      <c r="J654" s="2" t="s">
        <v>5508</v>
      </c>
      <c r="K654" s="2" t="s">
        <v>4366</v>
      </c>
      <c r="L654" s="2" t="s">
        <v>5509</v>
      </c>
      <c r="M654" s="2" t="s">
        <v>4624</v>
      </c>
      <c r="N654" s="4" t="s">
        <v>5510</v>
      </c>
      <c r="O654" s="4" t="s">
        <v>5511</v>
      </c>
    </row>
    <row r="655" spans="1:15" ht="15" customHeight="1" x14ac:dyDescent="0.35">
      <c r="A655" s="2" t="s">
        <v>142</v>
      </c>
      <c r="B655" s="2" t="s">
        <v>143</v>
      </c>
      <c r="C655" s="3">
        <v>9</v>
      </c>
      <c r="D655" s="2" t="s">
        <v>144</v>
      </c>
      <c r="E655" s="2" t="s">
        <v>8019</v>
      </c>
      <c r="F655" s="2">
        <v>8926172</v>
      </c>
      <c r="G655" s="2" t="s">
        <v>8099</v>
      </c>
      <c r="H655" s="2" t="s">
        <v>19697</v>
      </c>
      <c r="I655" s="2" t="s">
        <v>6365</v>
      </c>
      <c r="J655" s="2"/>
      <c r="K655" s="2" t="s">
        <v>8100</v>
      </c>
      <c r="L655" s="2" t="s">
        <v>8101</v>
      </c>
      <c r="M655" s="2" t="s">
        <v>4797</v>
      </c>
      <c r="N655" s="4" t="s">
        <v>8102</v>
      </c>
      <c r="O655" s="4" t="s">
        <v>8103</v>
      </c>
    </row>
    <row r="656" spans="1:15" ht="15" customHeight="1" x14ac:dyDescent="0.35">
      <c r="A656" s="2" t="s">
        <v>142</v>
      </c>
      <c r="B656" s="2" t="s">
        <v>143</v>
      </c>
      <c r="C656" s="3">
        <v>9</v>
      </c>
      <c r="D656" s="2" t="s">
        <v>144</v>
      </c>
      <c r="E656" s="2" t="s">
        <v>8019</v>
      </c>
      <c r="F656" s="2">
        <v>1865455</v>
      </c>
      <c r="G656" s="2" t="s">
        <v>8197</v>
      </c>
      <c r="H656" s="2" t="s">
        <v>8198</v>
      </c>
      <c r="I656" s="2" t="s">
        <v>8199</v>
      </c>
      <c r="J656" s="2"/>
      <c r="K656" s="2" t="s">
        <v>4972</v>
      </c>
      <c r="L656" s="2" t="s">
        <v>8200</v>
      </c>
      <c r="M656" s="2" t="s">
        <v>4797</v>
      </c>
      <c r="N656" s="4" t="s">
        <v>8201</v>
      </c>
      <c r="O656" s="4" t="s">
        <v>8202</v>
      </c>
    </row>
    <row r="657" spans="1:15" ht="15" customHeight="1" x14ac:dyDescent="0.35">
      <c r="A657" s="2" t="s">
        <v>142</v>
      </c>
      <c r="B657" s="2" t="s">
        <v>143</v>
      </c>
      <c r="C657" s="3">
        <v>9</v>
      </c>
      <c r="D657" s="2" t="s">
        <v>144</v>
      </c>
      <c r="E657" s="2" t="s">
        <v>8057</v>
      </c>
      <c r="F657" s="2">
        <v>2738798</v>
      </c>
      <c r="G657" s="2" t="s">
        <v>8220</v>
      </c>
      <c r="H657" s="2" t="s">
        <v>8221</v>
      </c>
      <c r="I657" s="2" t="s">
        <v>7944</v>
      </c>
      <c r="J657" s="2"/>
      <c r="K657" s="2" t="s">
        <v>8222</v>
      </c>
      <c r="L657" s="2" t="s">
        <v>8223</v>
      </c>
      <c r="M657" s="2" t="s">
        <v>4367</v>
      </c>
      <c r="N657" s="4" t="s">
        <v>8224</v>
      </c>
      <c r="O657" s="4" t="s">
        <v>8225</v>
      </c>
    </row>
    <row r="658" spans="1:15" ht="15" customHeight="1" x14ac:dyDescent="0.35">
      <c r="A658" s="2" t="s">
        <v>142</v>
      </c>
      <c r="B658" s="2" t="s">
        <v>143</v>
      </c>
      <c r="C658" s="3">
        <v>9</v>
      </c>
      <c r="D658" s="2" t="s">
        <v>144</v>
      </c>
      <c r="E658" s="2" t="s">
        <v>8019</v>
      </c>
      <c r="F658" s="2">
        <v>25440430</v>
      </c>
      <c r="G658" s="2" t="s">
        <v>5518</v>
      </c>
      <c r="H658" s="2" t="s">
        <v>5519</v>
      </c>
      <c r="I658" s="2" t="s">
        <v>677</v>
      </c>
      <c r="J658" s="2" t="s">
        <v>5520</v>
      </c>
      <c r="K658" s="2" t="s">
        <v>2864</v>
      </c>
      <c r="L658" s="2" t="s">
        <v>5521</v>
      </c>
      <c r="M658" s="2" t="s">
        <v>4493</v>
      </c>
      <c r="N658" s="4" t="s">
        <v>5522</v>
      </c>
      <c r="O658" s="4" t="s">
        <v>5523</v>
      </c>
    </row>
    <row r="659" spans="1:15" ht="15" customHeight="1" x14ac:dyDescent="0.35">
      <c r="A659" s="2" t="s">
        <v>142</v>
      </c>
      <c r="B659" s="2" t="s">
        <v>143</v>
      </c>
      <c r="C659" s="3">
        <v>9</v>
      </c>
      <c r="D659" s="2" t="s">
        <v>144</v>
      </c>
      <c r="E659" s="2" t="s">
        <v>8057</v>
      </c>
      <c r="F659" s="2">
        <v>2962064</v>
      </c>
      <c r="G659" s="2" t="s">
        <v>8232</v>
      </c>
      <c r="H659" s="2" t="s">
        <v>8233</v>
      </c>
      <c r="I659" s="2" t="s">
        <v>1051</v>
      </c>
      <c r="J659" s="2"/>
      <c r="K659" s="2" t="s">
        <v>8211</v>
      </c>
      <c r="L659" s="2" t="s">
        <v>8234</v>
      </c>
      <c r="M659" s="2" t="s">
        <v>7387</v>
      </c>
      <c r="N659" s="4" t="s">
        <v>8235</v>
      </c>
      <c r="O659" s="26"/>
    </row>
    <row r="660" spans="1:15" ht="15" customHeight="1" x14ac:dyDescent="0.35">
      <c r="A660" s="2" t="s">
        <v>142</v>
      </c>
      <c r="B660" s="2" t="s">
        <v>143</v>
      </c>
      <c r="C660" s="3">
        <v>9</v>
      </c>
      <c r="D660" s="2" t="s">
        <v>144</v>
      </c>
      <c r="E660" s="2" t="s">
        <v>8019</v>
      </c>
      <c r="F660" s="2">
        <v>32767853</v>
      </c>
      <c r="G660" s="2" t="s">
        <v>5259</v>
      </c>
      <c r="H660" s="2" t="s">
        <v>5260</v>
      </c>
      <c r="I660" s="2" t="s">
        <v>946</v>
      </c>
      <c r="J660" s="2" t="s">
        <v>5261</v>
      </c>
      <c r="K660" s="2" t="s">
        <v>4366</v>
      </c>
      <c r="L660" s="2" t="s">
        <v>5262</v>
      </c>
      <c r="M660" s="2" t="s">
        <v>5208</v>
      </c>
      <c r="N660" s="4" t="s">
        <v>5263</v>
      </c>
      <c r="O660" s="4" t="s">
        <v>5264</v>
      </c>
    </row>
    <row r="661" spans="1:15" ht="15" customHeight="1" x14ac:dyDescent="0.35">
      <c r="A661" s="2" t="s">
        <v>142</v>
      </c>
      <c r="B661" s="2" t="s">
        <v>143</v>
      </c>
      <c r="C661" s="3">
        <v>9</v>
      </c>
      <c r="D661" s="2" t="s">
        <v>144</v>
      </c>
      <c r="E661" s="2" t="s">
        <v>8057</v>
      </c>
      <c r="F661" s="2">
        <v>28089002</v>
      </c>
      <c r="G661" s="2" t="s">
        <v>5446</v>
      </c>
      <c r="H661" s="2" t="s">
        <v>5447</v>
      </c>
      <c r="I661" s="2" t="s">
        <v>1072</v>
      </c>
      <c r="J661" s="2"/>
      <c r="K661" s="2" t="s">
        <v>2864</v>
      </c>
      <c r="L661" s="2" t="s">
        <v>5448</v>
      </c>
      <c r="M661" s="2" t="s">
        <v>4367</v>
      </c>
      <c r="N661" s="4" t="s">
        <v>5449</v>
      </c>
      <c r="O661" s="4" t="s">
        <v>5450</v>
      </c>
    </row>
    <row r="662" spans="1:15" ht="15" customHeight="1" x14ac:dyDescent="0.35">
      <c r="A662" s="2" t="s">
        <v>142</v>
      </c>
      <c r="B662" s="2" t="s">
        <v>143</v>
      </c>
      <c r="C662" s="3">
        <v>9</v>
      </c>
      <c r="D662" s="2" t="s">
        <v>144</v>
      </c>
      <c r="E662" s="2" t="s">
        <v>8057</v>
      </c>
      <c r="F662" s="2">
        <v>7769594</v>
      </c>
      <c r="G662" s="2" t="s">
        <v>8123</v>
      </c>
      <c r="H662" s="2" t="s">
        <v>8124</v>
      </c>
      <c r="I662" s="2" t="s">
        <v>564</v>
      </c>
      <c r="J662" s="2"/>
      <c r="K662" s="2" t="s">
        <v>4972</v>
      </c>
      <c r="L662" s="2" t="s">
        <v>8125</v>
      </c>
      <c r="M662" s="2" t="s">
        <v>4367</v>
      </c>
      <c r="N662" s="4" t="s">
        <v>8126</v>
      </c>
      <c r="O662" s="4" t="s">
        <v>8127</v>
      </c>
    </row>
    <row r="663" spans="1:15" ht="15" customHeight="1" x14ac:dyDescent="0.35">
      <c r="A663" s="2" t="s">
        <v>142</v>
      </c>
      <c r="B663" s="2" t="s">
        <v>143</v>
      </c>
      <c r="C663" s="3">
        <v>9</v>
      </c>
      <c r="D663" s="2" t="s">
        <v>144</v>
      </c>
      <c r="E663" s="2" t="s">
        <v>8057</v>
      </c>
      <c r="F663" s="2">
        <v>1702887</v>
      </c>
      <c r="G663" s="2" t="s">
        <v>8154</v>
      </c>
      <c r="H663" s="2" t="s">
        <v>8209</v>
      </c>
      <c r="I663" s="2" t="s">
        <v>8210</v>
      </c>
      <c r="J663" s="2"/>
      <c r="K663" s="2" t="s">
        <v>8211</v>
      </c>
      <c r="L663" s="2" t="s">
        <v>8212</v>
      </c>
      <c r="M663" s="2" t="s">
        <v>4797</v>
      </c>
      <c r="N663" s="4" t="s">
        <v>8213</v>
      </c>
      <c r="O663" s="26"/>
    </row>
    <row r="664" spans="1:15" ht="15" customHeight="1" x14ac:dyDescent="0.35">
      <c r="A664" s="2" t="s">
        <v>142</v>
      </c>
      <c r="B664" s="2" t="s">
        <v>143</v>
      </c>
      <c r="C664" s="3">
        <v>9</v>
      </c>
      <c r="D664" s="2" t="s">
        <v>144</v>
      </c>
      <c r="E664" s="2" t="s">
        <v>8019</v>
      </c>
      <c r="F664" s="2">
        <v>28485019</v>
      </c>
      <c r="G664" s="2" t="s">
        <v>8045</v>
      </c>
      <c r="H664" s="2" t="s">
        <v>8046</v>
      </c>
      <c r="I664" s="2" t="s">
        <v>4735</v>
      </c>
      <c r="J664" s="2" t="s">
        <v>8047</v>
      </c>
      <c r="K664" s="2" t="s">
        <v>4366</v>
      </c>
      <c r="L664" s="2" t="s">
        <v>8048</v>
      </c>
      <c r="M664" s="2" t="s">
        <v>4404</v>
      </c>
      <c r="N664" s="4" t="s">
        <v>8049</v>
      </c>
      <c r="O664" s="4" t="s">
        <v>8050</v>
      </c>
    </row>
    <row r="665" spans="1:15" ht="15" customHeight="1" x14ac:dyDescent="0.35">
      <c r="A665" s="2" t="s">
        <v>142</v>
      </c>
      <c r="B665" s="2" t="s">
        <v>143</v>
      </c>
      <c r="C665" s="3">
        <v>9</v>
      </c>
      <c r="D665" s="2" t="s">
        <v>144</v>
      </c>
      <c r="E665" s="2" t="s">
        <v>8019</v>
      </c>
      <c r="F665" s="2">
        <v>25123404</v>
      </c>
      <c r="G665" s="2" t="s">
        <v>8076</v>
      </c>
      <c r="H665" s="2" t="s">
        <v>8077</v>
      </c>
      <c r="I665" s="2" t="s">
        <v>680</v>
      </c>
      <c r="J665" s="2" t="s">
        <v>8078</v>
      </c>
      <c r="K665" s="2" t="s">
        <v>5615</v>
      </c>
      <c r="L665" s="2" t="s">
        <v>8079</v>
      </c>
      <c r="M665" s="2" t="s">
        <v>4367</v>
      </c>
      <c r="N665" s="4" t="s">
        <v>8080</v>
      </c>
      <c r="O665" s="4" t="s">
        <v>8081</v>
      </c>
    </row>
    <row r="666" spans="1:15" ht="15" customHeight="1" x14ac:dyDescent="0.35">
      <c r="A666" s="2" t="s">
        <v>142</v>
      </c>
      <c r="B666" s="2" t="s">
        <v>143</v>
      </c>
      <c r="C666" s="3">
        <v>9</v>
      </c>
      <c r="D666" s="2" t="s">
        <v>144</v>
      </c>
      <c r="E666" s="2" t="s">
        <v>8019</v>
      </c>
      <c r="F666" s="2">
        <v>8599467</v>
      </c>
      <c r="G666" s="2" t="s">
        <v>8109</v>
      </c>
      <c r="H666" s="2" t="s">
        <v>8110</v>
      </c>
      <c r="I666" s="2" t="s">
        <v>8111</v>
      </c>
      <c r="J666" s="2"/>
      <c r="K666" s="2" t="s">
        <v>8112</v>
      </c>
      <c r="L666" s="2" t="s">
        <v>8113</v>
      </c>
      <c r="M666" s="2" t="s">
        <v>6102</v>
      </c>
      <c r="N666" s="4" t="s">
        <v>8114</v>
      </c>
      <c r="O666" s="4" t="s">
        <v>8115</v>
      </c>
    </row>
    <row r="667" spans="1:15" ht="15" customHeight="1" x14ac:dyDescent="0.35">
      <c r="A667" s="2" t="s">
        <v>142</v>
      </c>
      <c r="B667" s="2" t="s">
        <v>143</v>
      </c>
      <c r="C667" s="3">
        <v>9</v>
      </c>
      <c r="D667" s="2" t="s">
        <v>144</v>
      </c>
      <c r="E667" s="2" t="s">
        <v>8057</v>
      </c>
      <c r="F667" s="2">
        <v>7898908</v>
      </c>
      <c r="G667" s="2" t="s">
        <v>8132</v>
      </c>
      <c r="H667" s="2" t="s">
        <v>8133</v>
      </c>
      <c r="I667" s="2" t="s">
        <v>1196</v>
      </c>
      <c r="J667" s="2"/>
      <c r="K667" s="2" t="s">
        <v>8134</v>
      </c>
      <c r="L667" s="2" t="s">
        <v>8135</v>
      </c>
      <c r="M667" s="2" t="s">
        <v>4493</v>
      </c>
      <c r="N667" s="4" t="s">
        <v>8136</v>
      </c>
      <c r="O667" s="26"/>
    </row>
    <row r="668" spans="1:15" ht="15" customHeight="1" x14ac:dyDescent="0.35">
      <c r="A668" s="2" t="s">
        <v>142</v>
      </c>
      <c r="B668" s="2" t="s">
        <v>143</v>
      </c>
      <c r="C668" s="3">
        <v>9</v>
      </c>
      <c r="D668" s="2" t="s">
        <v>144</v>
      </c>
      <c r="E668" s="2" t="s">
        <v>8057</v>
      </c>
      <c r="F668" s="2">
        <v>8155139</v>
      </c>
      <c r="G668" s="2" t="s">
        <v>8154</v>
      </c>
      <c r="H668" s="2" t="s">
        <v>8155</v>
      </c>
      <c r="I668" s="2" t="s">
        <v>8156</v>
      </c>
      <c r="J668" s="2"/>
      <c r="K668" s="2" t="s">
        <v>5165</v>
      </c>
      <c r="L668" s="2" t="s">
        <v>8157</v>
      </c>
      <c r="M668" s="2" t="s">
        <v>4424</v>
      </c>
      <c r="N668" s="4" t="s">
        <v>8158</v>
      </c>
      <c r="O668" s="4" t="s">
        <v>8159</v>
      </c>
    </row>
    <row r="669" spans="1:15" ht="15" customHeight="1" x14ac:dyDescent="0.35">
      <c r="A669" s="2" t="s">
        <v>142</v>
      </c>
      <c r="B669" s="2" t="s">
        <v>143</v>
      </c>
      <c r="C669" s="3">
        <v>9</v>
      </c>
      <c r="D669" s="2" t="s">
        <v>144</v>
      </c>
      <c r="E669" s="2" t="s">
        <v>8057</v>
      </c>
      <c r="F669" s="2">
        <v>7504888</v>
      </c>
      <c r="G669" s="2" t="s">
        <v>8160</v>
      </c>
      <c r="H669" s="2" t="s">
        <v>8161</v>
      </c>
      <c r="I669" s="2" t="s">
        <v>8156</v>
      </c>
      <c r="J669" s="2"/>
      <c r="K669" s="2" t="s">
        <v>8162</v>
      </c>
      <c r="L669" s="2" t="s">
        <v>8163</v>
      </c>
      <c r="M669" s="2" t="s">
        <v>4493</v>
      </c>
      <c r="N669" s="4" t="s">
        <v>8164</v>
      </c>
      <c r="O669" s="4" t="s">
        <v>8165</v>
      </c>
    </row>
    <row r="670" spans="1:15" ht="15" customHeight="1" x14ac:dyDescent="0.35">
      <c r="A670" s="2" t="s">
        <v>142</v>
      </c>
      <c r="B670" s="2" t="s">
        <v>143</v>
      </c>
      <c r="C670" s="3">
        <v>9</v>
      </c>
      <c r="D670" s="2" t="s">
        <v>144</v>
      </c>
      <c r="E670" s="2" t="s">
        <v>8057</v>
      </c>
      <c r="F670" s="2">
        <v>2694131</v>
      </c>
      <c r="G670" s="2" t="s">
        <v>8214</v>
      </c>
      <c r="H670" s="2" t="s">
        <v>8215</v>
      </c>
      <c r="I670" s="2" t="s">
        <v>8216</v>
      </c>
      <c r="J670" s="2"/>
      <c r="K670" s="2" t="s">
        <v>5165</v>
      </c>
      <c r="L670" s="2" t="s">
        <v>8217</v>
      </c>
      <c r="M670" s="2" t="s">
        <v>4604</v>
      </c>
      <c r="N670" s="4" t="s">
        <v>8218</v>
      </c>
      <c r="O670" s="4" t="s">
        <v>8219</v>
      </c>
    </row>
    <row r="671" spans="1:15" ht="15" customHeight="1" x14ac:dyDescent="0.35">
      <c r="A671" s="2" t="s">
        <v>142</v>
      </c>
      <c r="B671" s="2" t="s">
        <v>143</v>
      </c>
      <c r="C671" s="3">
        <v>9</v>
      </c>
      <c r="D671" s="2" t="s">
        <v>144</v>
      </c>
      <c r="E671" s="2" t="s">
        <v>8057</v>
      </c>
      <c r="F671" s="2">
        <v>3444785</v>
      </c>
      <c r="G671" s="2" t="s">
        <v>8236</v>
      </c>
      <c r="H671" s="2" t="s">
        <v>8237</v>
      </c>
      <c r="I671" s="2" t="s">
        <v>8238</v>
      </c>
      <c r="J671" s="2"/>
      <c r="K671" s="2" t="s">
        <v>5165</v>
      </c>
      <c r="L671" s="2" t="s">
        <v>8239</v>
      </c>
      <c r="M671" s="2" t="s">
        <v>4797</v>
      </c>
      <c r="N671" s="4" t="s">
        <v>8240</v>
      </c>
      <c r="O671" s="4" t="s">
        <v>8241</v>
      </c>
    </row>
    <row r="672" spans="1:15" ht="15" customHeight="1" x14ac:dyDescent="0.35">
      <c r="A672" s="2" t="s">
        <v>142</v>
      </c>
      <c r="B672" s="2" t="s">
        <v>143</v>
      </c>
      <c r="C672" s="3">
        <v>9</v>
      </c>
      <c r="D672" s="2" t="s">
        <v>144</v>
      </c>
      <c r="E672" s="2" t="s">
        <v>8019</v>
      </c>
      <c r="F672" s="2">
        <v>25601323</v>
      </c>
      <c r="G672" s="2" t="s">
        <v>5787</v>
      </c>
      <c r="H672" s="2" t="s">
        <v>5788</v>
      </c>
      <c r="I672" s="2" t="s">
        <v>795</v>
      </c>
      <c r="J672" s="2" t="s">
        <v>5789</v>
      </c>
      <c r="K672" s="2" t="s">
        <v>4366</v>
      </c>
      <c r="L672" s="2" t="s">
        <v>5790</v>
      </c>
      <c r="M672" s="2" t="s">
        <v>4404</v>
      </c>
      <c r="N672" s="4" t="s">
        <v>5791</v>
      </c>
      <c r="O672" s="4" t="s">
        <v>5792</v>
      </c>
    </row>
    <row r="673" spans="1:15" ht="15" customHeight="1" x14ac:dyDescent="0.35">
      <c r="A673" s="2" t="s">
        <v>142</v>
      </c>
      <c r="B673" s="2" t="s">
        <v>143</v>
      </c>
      <c r="C673" s="3">
        <v>9</v>
      </c>
      <c r="D673" s="2" t="s">
        <v>144</v>
      </c>
      <c r="E673" s="2" t="s">
        <v>8057</v>
      </c>
      <c r="F673" s="2">
        <v>9292073</v>
      </c>
      <c r="G673" s="2" t="s">
        <v>8088</v>
      </c>
      <c r="H673" s="2" t="s">
        <v>8089</v>
      </c>
      <c r="I673" s="2" t="s">
        <v>6311</v>
      </c>
      <c r="J673" s="2"/>
      <c r="K673" s="2" t="s">
        <v>4366</v>
      </c>
      <c r="L673" s="2" t="s">
        <v>8090</v>
      </c>
      <c r="M673" s="2" t="s">
        <v>4367</v>
      </c>
      <c r="N673" s="4" t="s">
        <v>8091</v>
      </c>
      <c r="O673" s="4" t="s">
        <v>8092</v>
      </c>
    </row>
    <row r="674" spans="1:15" ht="15" customHeight="1" x14ac:dyDescent="0.35">
      <c r="A674" s="2" t="s">
        <v>142</v>
      </c>
      <c r="B674" s="2" t="s">
        <v>143</v>
      </c>
      <c r="C674" s="3">
        <v>9</v>
      </c>
      <c r="D674" s="2" t="s">
        <v>144</v>
      </c>
      <c r="E674" s="2" t="s">
        <v>8019</v>
      </c>
      <c r="F674" s="2">
        <v>26778290</v>
      </c>
      <c r="G674" s="2" t="s">
        <v>5464</v>
      </c>
      <c r="H674" s="2" t="s">
        <v>5465</v>
      </c>
      <c r="I674" s="2" t="s">
        <v>712</v>
      </c>
      <c r="J674" s="2" t="s">
        <v>5466</v>
      </c>
      <c r="K674" s="2" t="s">
        <v>4422</v>
      </c>
      <c r="L674" s="2" t="s">
        <v>5467</v>
      </c>
      <c r="M674" s="2" t="s">
        <v>4493</v>
      </c>
      <c r="N674" s="4" t="s">
        <v>5468</v>
      </c>
      <c r="O674" s="4" t="s">
        <v>5469</v>
      </c>
    </row>
    <row r="675" spans="1:15" ht="15" customHeight="1" x14ac:dyDescent="0.35">
      <c r="A675" s="2" t="s">
        <v>142</v>
      </c>
      <c r="B675" s="2" t="s">
        <v>143</v>
      </c>
      <c r="C675" s="3">
        <v>9</v>
      </c>
      <c r="D675" s="2" t="s">
        <v>144</v>
      </c>
      <c r="E675" s="2" t="s">
        <v>8019</v>
      </c>
      <c r="F675" s="2">
        <v>26518816</v>
      </c>
      <c r="G675" s="2" t="s">
        <v>8070</v>
      </c>
      <c r="H675" s="2" t="s">
        <v>8071</v>
      </c>
      <c r="I675" s="2" t="s">
        <v>2533</v>
      </c>
      <c r="J675" s="2"/>
      <c r="K675" s="2" t="s">
        <v>8072</v>
      </c>
      <c r="L675" s="2" t="s">
        <v>8073</v>
      </c>
      <c r="M675" s="2" t="s">
        <v>4367</v>
      </c>
      <c r="N675" s="4" t="s">
        <v>8074</v>
      </c>
      <c r="O675" s="4" t="s">
        <v>8075</v>
      </c>
    </row>
    <row r="676" spans="1:15" ht="15" customHeight="1" x14ac:dyDescent="0.35">
      <c r="A676" s="2" t="s">
        <v>142</v>
      </c>
      <c r="B676" s="2" t="s">
        <v>143</v>
      </c>
      <c r="C676" s="3">
        <v>9</v>
      </c>
      <c r="D676" s="2" t="s">
        <v>144</v>
      </c>
      <c r="E676" s="2" t="s">
        <v>8057</v>
      </c>
      <c r="F676" s="2">
        <v>9033469</v>
      </c>
      <c r="G676" s="2" t="s">
        <v>8093</v>
      </c>
      <c r="H676" s="2" t="s">
        <v>8094</v>
      </c>
      <c r="I676" s="2" t="s">
        <v>8095</v>
      </c>
      <c r="J676" s="2"/>
      <c r="K676" s="2" t="s">
        <v>5123</v>
      </c>
      <c r="L676" s="2" t="s">
        <v>8096</v>
      </c>
      <c r="M676" s="2" t="s">
        <v>4404</v>
      </c>
      <c r="N676" s="4" t="s">
        <v>8097</v>
      </c>
      <c r="O676" s="4" t="s">
        <v>8098</v>
      </c>
    </row>
    <row r="677" spans="1:15" ht="15" customHeight="1" x14ac:dyDescent="0.35">
      <c r="A677" s="2" t="s">
        <v>142</v>
      </c>
      <c r="B677" s="2" t="s">
        <v>143</v>
      </c>
      <c r="C677" s="3">
        <v>9</v>
      </c>
      <c r="D677" s="2" t="s">
        <v>144</v>
      </c>
      <c r="E677" s="2" t="s">
        <v>8019</v>
      </c>
      <c r="F677" s="2">
        <v>29461977</v>
      </c>
      <c r="G677" s="2" t="s">
        <v>5381</v>
      </c>
      <c r="H677" s="2" t="s">
        <v>3495</v>
      </c>
      <c r="I677" s="2" t="s">
        <v>5382</v>
      </c>
      <c r="J677" s="2" t="s">
        <v>5383</v>
      </c>
      <c r="K677" s="2" t="s">
        <v>5384</v>
      </c>
      <c r="L677" s="2" t="s">
        <v>5385</v>
      </c>
      <c r="M677" s="2" t="s">
        <v>5313</v>
      </c>
      <c r="N677" s="4" t="s">
        <v>5386</v>
      </c>
      <c r="O677" s="4" t="s">
        <v>5387</v>
      </c>
    </row>
    <row r="678" spans="1:15" ht="15" customHeight="1" x14ac:dyDescent="0.35">
      <c r="A678" s="2" t="s">
        <v>142</v>
      </c>
      <c r="B678" s="2" t="s">
        <v>143</v>
      </c>
      <c r="C678" s="3">
        <v>9</v>
      </c>
      <c r="D678" s="2" t="s">
        <v>144</v>
      </c>
      <c r="E678" s="2" t="s">
        <v>8019</v>
      </c>
      <c r="F678" s="2">
        <v>31434665</v>
      </c>
      <c r="G678" s="2" t="s">
        <v>8033</v>
      </c>
      <c r="H678" s="2" t="s">
        <v>8034</v>
      </c>
      <c r="I678" s="2" t="s">
        <v>1717</v>
      </c>
      <c r="J678" s="2" t="s">
        <v>1717</v>
      </c>
      <c r="K678" s="2" t="s">
        <v>4795</v>
      </c>
      <c r="L678" s="2" t="s">
        <v>8035</v>
      </c>
      <c r="M678" s="2" t="s">
        <v>4797</v>
      </c>
      <c r="N678" s="4" t="s">
        <v>8036</v>
      </c>
      <c r="O678" s="4" t="s">
        <v>8037</v>
      </c>
    </row>
    <row r="679" spans="1:15" ht="15" customHeight="1" x14ac:dyDescent="0.35">
      <c r="A679" s="2" t="s">
        <v>142</v>
      </c>
      <c r="B679" s="2" t="s">
        <v>143</v>
      </c>
      <c r="C679" s="3">
        <v>9</v>
      </c>
      <c r="D679" s="2" t="s">
        <v>144</v>
      </c>
      <c r="E679" s="2" t="s">
        <v>8057</v>
      </c>
      <c r="F679" s="2">
        <v>7898522</v>
      </c>
      <c r="G679" s="2" t="s">
        <v>8116</v>
      </c>
      <c r="H679" s="2" t="s">
        <v>8117</v>
      </c>
      <c r="I679" s="2" t="s">
        <v>8118</v>
      </c>
      <c r="J679" s="2"/>
      <c r="K679" s="2" t="s">
        <v>8119</v>
      </c>
      <c r="L679" s="2" t="s">
        <v>8120</v>
      </c>
      <c r="M679" s="2" t="s">
        <v>4367</v>
      </c>
      <c r="N679" s="4" t="s">
        <v>8121</v>
      </c>
      <c r="O679" s="4" t="s">
        <v>8122</v>
      </c>
    </row>
    <row r="680" spans="1:15" ht="15" customHeight="1" x14ac:dyDescent="0.35">
      <c r="A680" s="2" t="s">
        <v>142</v>
      </c>
      <c r="B680" s="2" t="s">
        <v>143</v>
      </c>
      <c r="C680" s="3">
        <v>9</v>
      </c>
      <c r="D680" s="2" t="s">
        <v>144</v>
      </c>
      <c r="E680" s="2" t="s">
        <v>8019</v>
      </c>
      <c r="F680" s="2">
        <v>8062252</v>
      </c>
      <c r="G680" s="2" t="s">
        <v>8137</v>
      </c>
      <c r="H680" s="2" t="s">
        <v>8138</v>
      </c>
      <c r="I680" s="2" t="s">
        <v>8139</v>
      </c>
      <c r="J680" s="2"/>
      <c r="K680" s="2" t="s">
        <v>8140</v>
      </c>
      <c r="L680" s="2" t="s">
        <v>8141</v>
      </c>
      <c r="M680" s="2" t="s">
        <v>4493</v>
      </c>
      <c r="N680" s="4" t="s">
        <v>8142</v>
      </c>
      <c r="O680" s="26"/>
    </row>
    <row r="681" spans="1:15" ht="15" customHeight="1" x14ac:dyDescent="0.35">
      <c r="A681" s="2" t="s">
        <v>142</v>
      </c>
      <c r="B681" s="2" t="s">
        <v>143</v>
      </c>
      <c r="C681" s="3">
        <v>9</v>
      </c>
      <c r="D681" s="2" t="s">
        <v>144</v>
      </c>
      <c r="E681" s="2" t="s">
        <v>8057</v>
      </c>
      <c r="F681" s="2">
        <v>8221669</v>
      </c>
      <c r="G681" s="2" t="s">
        <v>8166</v>
      </c>
      <c r="H681" s="2" t="s">
        <v>8167</v>
      </c>
      <c r="I681" s="2" t="s">
        <v>8168</v>
      </c>
      <c r="J681" s="2"/>
      <c r="K681" s="2" t="s">
        <v>8140</v>
      </c>
      <c r="L681" s="2" t="s">
        <v>8169</v>
      </c>
      <c r="M681" s="2" t="s">
        <v>4493</v>
      </c>
      <c r="N681" s="4" t="s">
        <v>8170</v>
      </c>
      <c r="O681" s="26"/>
    </row>
    <row r="682" spans="1:15" ht="15" customHeight="1" x14ac:dyDescent="0.35">
      <c r="A682" s="2" t="s">
        <v>142</v>
      </c>
      <c r="B682" s="2" t="s">
        <v>143</v>
      </c>
      <c r="C682" s="3">
        <v>9</v>
      </c>
      <c r="D682" s="2" t="s">
        <v>144</v>
      </c>
      <c r="E682" s="2" t="s">
        <v>8057</v>
      </c>
      <c r="F682" s="2">
        <v>7597313</v>
      </c>
      <c r="G682" s="2" t="s">
        <v>8123</v>
      </c>
      <c r="H682" s="2" t="s">
        <v>8128</v>
      </c>
      <c r="I682" s="2">
        <v>1995</v>
      </c>
      <c r="J682" s="2"/>
      <c r="K682" s="2" t="s">
        <v>8129</v>
      </c>
      <c r="L682" s="2" t="s">
        <v>8130</v>
      </c>
      <c r="M682" s="2" t="s">
        <v>4797</v>
      </c>
      <c r="N682" s="4" t="s">
        <v>8131</v>
      </c>
      <c r="O682" s="26"/>
    </row>
    <row r="683" spans="1:15" ht="15" customHeight="1" x14ac:dyDescent="0.35">
      <c r="A683" s="2" t="s">
        <v>142</v>
      </c>
      <c r="B683" s="2" t="s">
        <v>143</v>
      </c>
      <c r="C683" s="3">
        <v>9</v>
      </c>
      <c r="D683" s="2" t="s">
        <v>144</v>
      </c>
      <c r="E683" s="2" t="s">
        <v>8019</v>
      </c>
      <c r="F683" s="2">
        <v>7689238</v>
      </c>
      <c r="G683" s="2" t="s">
        <v>8171</v>
      </c>
      <c r="H683" s="2" t="s">
        <v>8172</v>
      </c>
      <c r="I683" s="2">
        <v>1993</v>
      </c>
      <c r="J683" s="2"/>
      <c r="K683" s="2" t="s">
        <v>8129</v>
      </c>
      <c r="L683" s="2" t="s">
        <v>8173</v>
      </c>
      <c r="M683" s="2" t="s">
        <v>4416</v>
      </c>
      <c r="N683" s="4" t="s">
        <v>8174</v>
      </c>
      <c r="O683" s="26"/>
    </row>
    <row r="684" spans="1:15" ht="15" customHeight="1" x14ac:dyDescent="0.35">
      <c r="A684" s="2" t="s">
        <v>142</v>
      </c>
      <c r="B684" s="2" t="s">
        <v>143</v>
      </c>
      <c r="C684" s="3">
        <v>9</v>
      </c>
      <c r="D684" s="2" t="s">
        <v>144</v>
      </c>
      <c r="E684" s="2" t="s">
        <v>8057</v>
      </c>
      <c r="F684" s="2">
        <v>8435203</v>
      </c>
      <c r="G684" s="2" t="s">
        <v>8175</v>
      </c>
      <c r="H684" s="2" t="s">
        <v>8176</v>
      </c>
      <c r="I684" s="2">
        <v>1993</v>
      </c>
      <c r="J684" s="2"/>
      <c r="K684" s="2" t="s">
        <v>8177</v>
      </c>
      <c r="L684" s="2" t="s">
        <v>8178</v>
      </c>
      <c r="M684" s="2" t="s">
        <v>4797</v>
      </c>
      <c r="N684" s="4" t="s">
        <v>8179</v>
      </c>
      <c r="O684" s="4" t="s">
        <v>8180</v>
      </c>
    </row>
    <row r="685" spans="1:15" ht="15" customHeight="1" x14ac:dyDescent="0.35">
      <c r="A685" s="2" t="s">
        <v>153</v>
      </c>
      <c r="B685" s="2" t="s">
        <v>154</v>
      </c>
      <c r="C685" s="3">
        <v>10</v>
      </c>
      <c r="D685" s="2" t="s">
        <v>155</v>
      </c>
      <c r="E685" s="2" t="s">
        <v>8253</v>
      </c>
      <c r="F685" s="2">
        <v>28843296</v>
      </c>
      <c r="G685" s="2" t="s">
        <v>8330</v>
      </c>
      <c r="H685" s="2" t="s">
        <v>8331</v>
      </c>
      <c r="I685" s="2" t="s">
        <v>2129</v>
      </c>
      <c r="J685" s="2"/>
      <c r="K685" s="2" t="s">
        <v>4422</v>
      </c>
      <c r="L685" s="2" t="s">
        <v>8332</v>
      </c>
      <c r="M685" s="2" t="s">
        <v>4843</v>
      </c>
      <c r="N685" s="4" t="s">
        <v>8333</v>
      </c>
      <c r="O685" s="4" t="s">
        <v>8334</v>
      </c>
    </row>
    <row r="686" spans="1:15" ht="15" customHeight="1" x14ac:dyDescent="0.35">
      <c r="A686" s="2" t="s">
        <v>153</v>
      </c>
      <c r="B686" s="2" t="s">
        <v>154</v>
      </c>
      <c r="C686" s="3">
        <v>10</v>
      </c>
      <c r="D686" s="2" t="s">
        <v>155</v>
      </c>
      <c r="E686" s="2" t="s">
        <v>8253</v>
      </c>
      <c r="F686" s="2">
        <v>29806111</v>
      </c>
      <c r="G686" s="2" t="s">
        <v>8319</v>
      </c>
      <c r="H686" s="2" t="s">
        <v>8320</v>
      </c>
      <c r="I686" s="2" t="s">
        <v>1421</v>
      </c>
      <c r="J686" s="2" t="s">
        <v>8321</v>
      </c>
      <c r="K686" s="2" t="s">
        <v>4373</v>
      </c>
      <c r="L686" s="2" t="s">
        <v>8322</v>
      </c>
      <c r="M686" s="2" t="s">
        <v>4416</v>
      </c>
      <c r="N686" s="4" t="s">
        <v>8323</v>
      </c>
      <c r="O686" s="4" t="s">
        <v>8324</v>
      </c>
    </row>
    <row r="687" spans="1:15" ht="15" customHeight="1" x14ac:dyDescent="0.35">
      <c r="A687" s="2" t="s">
        <v>153</v>
      </c>
      <c r="B687" s="2" t="s">
        <v>154</v>
      </c>
      <c r="C687" s="3">
        <v>10</v>
      </c>
      <c r="D687" s="2" t="s">
        <v>155</v>
      </c>
      <c r="E687" s="2" t="s">
        <v>8253</v>
      </c>
      <c r="F687" s="2">
        <v>37536512</v>
      </c>
      <c r="G687" s="2" t="s">
        <v>8266</v>
      </c>
      <c r="H687" s="2" t="s">
        <v>8267</v>
      </c>
      <c r="I687" s="2" t="s">
        <v>1004</v>
      </c>
      <c r="J687" s="2" t="s">
        <v>8268</v>
      </c>
      <c r="K687" s="2" t="s">
        <v>4380</v>
      </c>
      <c r="L687" s="2" t="s">
        <v>8269</v>
      </c>
      <c r="M687" s="2" t="s">
        <v>4493</v>
      </c>
      <c r="N687" s="4" t="s">
        <v>8270</v>
      </c>
      <c r="O687" s="4" t="s">
        <v>8271</v>
      </c>
    </row>
    <row r="688" spans="1:15" ht="15" customHeight="1" x14ac:dyDescent="0.35">
      <c r="A688" s="2" t="s">
        <v>153</v>
      </c>
      <c r="B688" s="2" t="s">
        <v>154</v>
      </c>
      <c r="C688" s="3">
        <v>10</v>
      </c>
      <c r="D688" s="2" t="s">
        <v>155</v>
      </c>
      <c r="E688" s="2" t="s">
        <v>8258</v>
      </c>
      <c r="F688" s="2">
        <v>21277049</v>
      </c>
      <c r="G688" s="2" t="s">
        <v>8380</v>
      </c>
      <c r="H688" s="2" t="s">
        <v>8381</v>
      </c>
      <c r="I688" s="2" t="s">
        <v>1797</v>
      </c>
      <c r="J688" s="2" t="s">
        <v>8382</v>
      </c>
      <c r="K688" s="2" t="s">
        <v>8383</v>
      </c>
      <c r="L688" s="2" t="s">
        <v>8384</v>
      </c>
      <c r="M688" s="2" t="s">
        <v>8385</v>
      </c>
      <c r="N688" s="4" t="s">
        <v>8386</v>
      </c>
      <c r="O688" s="4" t="s">
        <v>8387</v>
      </c>
    </row>
    <row r="689" spans="1:15" ht="15" customHeight="1" x14ac:dyDescent="0.35">
      <c r="A689" s="2" t="s">
        <v>153</v>
      </c>
      <c r="B689" s="2" t="s">
        <v>154</v>
      </c>
      <c r="C689" s="3">
        <v>10</v>
      </c>
      <c r="D689" s="2" t="s">
        <v>155</v>
      </c>
      <c r="E689" s="2" t="s">
        <v>8253</v>
      </c>
      <c r="F689" s="2">
        <v>33635522</v>
      </c>
      <c r="G689" s="2" t="s">
        <v>8294</v>
      </c>
      <c r="H689" s="2" t="s">
        <v>8295</v>
      </c>
      <c r="I689" s="2" t="s">
        <v>1576</v>
      </c>
      <c r="J689" s="2" t="s">
        <v>8296</v>
      </c>
      <c r="K689" s="2" t="s">
        <v>8297</v>
      </c>
      <c r="L689" s="2" t="s">
        <v>8298</v>
      </c>
      <c r="M689" s="2" t="s">
        <v>4367</v>
      </c>
      <c r="N689" s="4" t="s">
        <v>8299</v>
      </c>
      <c r="O689" s="4" t="s">
        <v>8300</v>
      </c>
    </row>
    <row r="690" spans="1:15" ht="15" customHeight="1" x14ac:dyDescent="0.35">
      <c r="A690" s="2" t="s">
        <v>153</v>
      </c>
      <c r="B690" s="2" t="s">
        <v>154</v>
      </c>
      <c r="C690" s="3">
        <v>10</v>
      </c>
      <c r="D690" s="2" t="s">
        <v>155</v>
      </c>
      <c r="E690" s="2" t="s">
        <v>8253</v>
      </c>
      <c r="F690" s="2">
        <v>35150003</v>
      </c>
      <c r="G690" s="2" t="s">
        <v>8288</v>
      </c>
      <c r="H690" s="2" t="s">
        <v>8289</v>
      </c>
      <c r="I690" s="2" t="s">
        <v>1858</v>
      </c>
      <c r="J690" s="2" t="s">
        <v>8290</v>
      </c>
      <c r="K690" s="2" t="s">
        <v>4373</v>
      </c>
      <c r="L690" s="2" t="s">
        <v>8291</v>
      </c>
      <c r="M690" s="2" t="s">
        <v>4367</v>
      </c>
      <c r="N690" s="4" t="s">
        <v>8292</v>
      </c>
      <c r="O690" s="4" t="s">
        <v>8293</v>
      </c>
    </row>
    <row r="691" spans="1:15" ht="15" customHeight="1" x14ac:dyDescent="0.35">
      <c r="A691" s="2" t="s">
        <v>153</v>
      </c>
      <c r="B691" s="2" t="s">
        <v>154</v>
      </c>
      <c r="C691" s="3">
        <v>10</v>
      </c>
      <c r="D691" s="2" t="s">
        <v>155</v>
      </c>
      <c r="E691" s="2" t="s">
        <v>8253</v>
      </c>
      <c r="F691" s="2">
        <v>31997406</v>
      </c>
      <c r="G691" s="2" t="s">
        <v>8301</v>
      </c>
      <c r="H691" s="2" t="s">
        <v>8302</v>
      </c>
      <c r="I691" s="2" t="s">
        <v>2451</v>
      </c>
      <c r="J691" s="2" t="s">
        <v>6799</v>
      </c>
      <c r="K691" s="2" t="s">
        <v>4443</v>
      </c>
      <c r="L691" s="2" t="s">
        <v>8303</v>
      </c>
      <c r="M691" s="2" t="s">
        <v>6943</v>
      </c>
      <c r="N691" s="4" t="s">
        <v>8304</v>
      </c>
      <c r="O691" s="4" t="s">
        <v>8305</v>
      </c>
    </row>
    <row r="692" spans="1:15" ht="15" customHeight="1" x14ac:dyDescent="0.35">
      <c r="A692" s="2" t="s">
        <v>153</v>
      </c>
      <c r="B692" s="2" t="s">
        <v>154</v>
      </c>
      <c r="C692" s="3">
        <v>10</v>
      </c>
      <c r="D692" s="2" t="s">
        <v>155</v>
      </c>
      <c r="E692" s="2" t="s">
        <v>8253</v>
      </c>
      <c r="F692" s="2">
        <v>23672283</v>
      </c>
      <c r="G692" s="2" t="s">
        <v>8361</v>
      </c>
      <c r="H692" s="2" t="s">
        <v>8362</v>
      </c>
      <c r="I692" s="2" t="s">
        <v>2368</v>
      </c>
      <c r="J692" s="2" t="s">
        <v>8363</v>
      </c>
      <c r="K692" s="2" t="s">
        <v>4373</v>
      </c>
      <c r="L692" s="2" t="s">
        <v>8364</v>
      </c>
      <c r="M692" s="2" t="s">
        <v>4797</v>
      </c>
      <c r="N692" s="4" t="s">
        <v>8365</v>
      </c>
      <c r="O692" s="4" t="s">
        <v>8366</v>
      </c>
    </row>
    <row r="693" spans="1:15" ht="15" customHeight="1" x14ac:dyDescent="0.35">
      <c r="A693" s="2" t="s">
        <v>153</v>
      </c>
      <c r="B693" s="2" t="s">
        <v>154</v>
      </c>
      <c r="C693" s="3">
        <v>10</v>
      </c>
      <c r="D693" s="2" t="s">
        <v>155</v>
      </c>
      <c r="E693" s="2" t="s">
        <v>8253</v>
      </c>
      <c r="F693" s="2">
        <v>30030151</v>
      </c>
      <c r="G693" s="2" t="s">
        <v>8306</v>
      </c>
      <c r="H693" s="2" t="s">
        <v>8307</v>
      </c>
      <c r="I693" s="2" t="s">
        <v>4677</v>
      </c>
      <c r="J693" s="2" t="s">
        <v>8308</v>
      </c>
      <c r="K693" s="2" t="s">
        <v>4422</v>
      </c>
      <c r="L693" s="2" t="s">
        <v>8309</v>
      </c>
      <c r="M693" s="2" t="s">
        <v>6854</v>
      </c>
      <c r="N693" s="4" t="s">
        <v>8310</v>
      </c>
      <c r="O693" s="4" t="s">
        <v>8311</v>
      </c>
    </row>
    <row r="694" spans="1:15" ht="15" customHeight="1" x14ac:dyDescent="0.35">
      <c r="A694" s="2" t="s">
        <v>153</v>
      </c>
      <c r="B694" s="2" t="s">
        <v>154</v>
      </c>
      <c r="C694" s="3">
        <v>10</v>
      </c>
      <c r="D694" s="2" t="s">
        <v>155</v>
      </c>
      <c r="E694" s="2" t="s">
        <v>8253</v>
      </c>
      <c r="F694" s="2">
        <v>25412789</v>
      </c>
      <c r="G694" s="2" t="s">
        <v>8312</v>
      </c>
      <c r="H694" s="2" t="s">
        <v>8340</v>
      </c>
      <c r="I694" s="2" t="s">
        <v>677</v>
      </c>
      <c r="J694" s="2"/>
      <c r="K694" s="2" t="s">
        <v>5828</v>
      </c>
      <c r="L694" s="2" t="s">
        <v>8341</v>
      </c>
      <c r="M694" s="2" t="s">
        <v>4843</v>
      </c>
      <c r="N694" s="4" t="s">
        <v>8342</v>
      </c>
      <c r="O694" s="4" t="s">
        <v>8343</v>
      </c>
    </row>
    <row r="695" spans="1:15" ht="15" customHeight="1" x14ac:dyDescent="0.35">
      <c r="A695" s="2" t="s">
        <v>153</v>
      </c>
      <c r="B695" s="2" t="s">
        <v>154</v>
      </c>
      <c r="C695" s="3">
        <v>10</v>
      </c>
      <c r="D695" s="2" t="s">
        <v>155</v>
      </c>
      <c r="E695" s="2" t="s">
        <v>8253</v>
      </c>
      <c r="F695" s="2">
        <v>23909440</v>
      </c>
      <c r="G695" s="2" t="s">
        <v>8356</v>
      </c>
      <c r="H695" s="2" t="s">
        <v>8357</v>
      </c>
      <c r="I695" s="2" t="s">
        <v>1990</v>
      </c>
      <c r="J695" s="2"/>
      <c r="K695" s="2" t="s">
        <v>4366</v>
      </c>
      <c r="L695" s="2" t="s">
        <v>8358</v>
      </c>
      <c r="M695" s="2" t="s">
        <v>5412</v>
      </c>
      <c r="N695" s="4" t="s">
        <v>8359</v>
      </c>
      <c r="O695" s="4" t="s">
        <v>8360</v>
      </c>
    </row>
    <row r="696" spans="1:15" ht="15" customHeight="1" x14ac:dyDescent="0.35">
      <c r="A696" s="2" t="s">
        <v>153</v>
      </c>
      <c r="B696" s="2" t="s">
        <v>154</v>
      </c>
      <c r="C696" s="3">
        <v>10</v>
      </c>
      <c r="D696" s="2" t="s">
        <v>155</v>
      </c>
      <c r="E696" s="2" t="s">
        <v>8253</v>
      </c>
      <c r="F696" s="2">
        <v>22812533</v>
      </c>
      <c r="G696" s="2" t="s">
        <v>8350</v>
      </c>
      <c r="H696" s="2" t="s">
        <v>8351</v>
      </c>
      <c r="I696" s="2" t="s">
        <v>776</v>
      </c>
      <c r="J696" s="2" t="s">
        <v>8352</v>
      </c>
      <c r="K696" s="2" t="s">
        <v>6428</v>
      </c>
      <c r="L696" s="2" t="s">
        <v>8353</v>
      </c>
      <c r="M696" s="2" t="s">
        <v>7387</v>
      </c>
      <c r="N696" s="4" t="s">
        <v>8354</v>
      </c>
      <c r="O696" s="4" t="s">
        <v>8355</v>
      </c>
    </row>
    <row r="697" spans="1:15" ht="15" customHeight="1" x14ac:dyDescent="0.35">
      <c r="A697" s="2" t="s">
        <v>153</v>
      </c>
      <c r="B697" s="2" t="s">
        <v>154</v>
      </c>
      <c r="C697" s="3">
        <v>10</v>
      </c>
      <c r="D697" s="2" t="s">
        <v>155</v>
      </c>
      <c r="E697" s="2" t="s">
        <v>8253</v>
      </c>
      <c r="F697" s="2">
        <v>24942326</v>
      </c>
      <c r="G697" s="2" t="s">
        <v>8344</v>
      </c>
      <c r="H697" s="2" t="s">
        <v>8345</v>
      </c>
      <c r="I697" s="2" t="s">
        <v>680</v>
      </c>
      <c r="J697" s="2" t="s">
        <v>8346</v>
      </c>
      <c r="K697" s="2" t="s">
        <v>4757</v>
      </c>
      <c r="L697" s="2" t="s">
        <v>8347</v>
      </c>
      <c r="M697" s="2" t="s">
        <v>4367</v>
      </c>
      <c r="N697" s="4" t="s">
        <v>8348</v>
      </c>
      <c r="O697" s="4" t="s">
        <v>8349</v>
      </c>
    </row>
    <row r="698" spans="1:15" ht="15" customHeight="1" x14ac:dyDescent="0.35">
      <c r="A698" s="2" t="s">
        <v>153</v>
      </c>
      <c r="B698" s="2" t="s">
        <v>154</v>
      </c>
      <c r="C698" s="3">
        <v>10</v>
      </c>
      <c r="D698" s="2" t="s">
        <v>155</v>
      </c>
      <c r="E698" s="2" t="s">
        <v>8253</v>
      </c>
      <c r="F698" s="2">
        <v>36804406</v>
      </c>
      <c r="G698" s="2" t="s">
        <v>8272</v>
      </c>
      <c r="H698" s="2" t="s">
        <v>8273</v>
      </c>
      <c r="I698" s="2" t="s">
        <v>816</v>
      </c>
      <c r="J698" s="2" t="s">
        <v>8274</v>
      </c>
      <c r="K698" s="2" t="s">
        <v>4422</v>
      </c>
      <c r="L698" s="2" t="s">
        <v>8275</v>
      </c>
      <c r="M698" s="2" t="s">
        <v>4493</v>
      </c>
      <c r="N698" s="4" t="s">
        <v>8276</v>
      </c>
      <c r="O698" s="4" t="s">
        <v>8277</v>
      </c>
    </row>
    <row r="699" spans="1:15" ht="15" customHeight="1" x14ac:dyDescent="0.35">
      <c r="A699" s="2" t="s">
        <v>153</v>
      </c>
      <c r="B699" s="2" t="s">
        <v>154</v>
      </c>
      <c r="C699" s="3">
        <v>10</v>
      </c>
      <c r="D699" s="2" t="s">
        <v>155</v>
      </c>
      <c r="E699" s="2" t="s">
        <v>8253</v>
      </c>
      <c r="F699" s="2">
        <v>28833021</v>
      </c>
      <c r="G699" s="2" t="s">
        <v>8335</v>
      </c>
      <c r="H699" s="2" t="s">
        <v>8336</v>
      </c>
      <c r="I699" s="2" t="s">
        <v>1074</v>
      </c>
      <c r="J699" s="2"/>
      <c r="K699" s="2" t="s">
        <v>4366</v>
      </c>
      <c r="L699" s="2" t="s">
        <v>8337</v>
      </c>
      <c r="M699" s="2" t="s">
        <v>4665</v>
      </c>
      <c r="N699" s="4" t="s">
        <v>8338</v>
      </c>
      <c r="O699" s="4" t="s">
        <v>8339</v>
      </c>
    </row>
    <row r="700" spans="1:15" ht="15" customHeight="1" x14ac:dyDescent="0.35">
      <c r="A700" s="2" t="s">
        <v>153</v>
      </c>
      <c r="B700" s="2" t="s">
        <v>154</v>
      </c>
      <c r="C700" s="3">
        <v>10</v>
      </c>
      <c r="D700" s="2" t="s">
        <v>155</v>
      </c>
      <c r="E700" s="2" t="s">
        <v>8253</v>
      </c>
      <c r="F700" s="2">
        <v>21718345</v>
      </c>
      <c r="G700" s="2" t="s">
        <v>8374</v>
      </c>
      <c r="H700" s="2" t="s">
        <v>8375</v>
      </c>
      <c r="I700" s="2" t="s">
        <v>2550</v>
      </c>
      <c r="J700" s="2" t="s">
        <v>8376</v>
      </c>
      <c r="K700" s="2" t="s">
        <v>4373</v>
      </c>
      <c r="L700" s="2" t="s">
        <v>8377</v>
      </c>
      <c r="M700" s="2" t="s">
        <v>6666</v>
      </c>
      <c r="N700" s="4" t="s">
        <v>8378</v>
      </c>
      <c r="O700" s="4" t="s">
        <v>8379</v>
      </c>
    </row>
    <row r="701" spans="1:15" ht="15" customHeight="1" x14ac:dyDescent="0.35">
      <c r="A701" s="2" t="s">
        <v>153</v>
      </c>
      <c r="B701" s="2" t="s">
        <v>154</v>
      </c>
      <c r="C701" s="3">
        <v>10</v>
      </c>
      <c r="D701" s="2" t="s">
        <v>155</v>
      </c>
      <c r="E701" s="2" t="s">
        <v>8253</v>
      </c>
      <c r="F701" s="2">
        <v>29274079</v>
      </c>
      <c r="G701" s="2" t="s">
        <v>8325</v>
      </c>
      <c r="H701" s="2" t="s">
        <v>8326</v>
      </c>
      <c r="I701" s="2" t="s">
        <v>2336</v>
      </c>
      <c r="J701" s="2" t="s">
        <v>6880</v>
      </c>
      <c r="K701" s="2" t="s">
        <v>4366</v>
      </c>
      <c r="L701" s="2" t="s">
        <v>8327</v>
      </c>
      <c r="M701" s="2" t="s">
        <v>4404</v>
      </c>
      <c r="N701" s="4" t="s">
        <v>8328</v>
      </c>
      <c r="O701" s="4" t="s">
        <v>8329</v>
      </c>
    </row>
    <row r="702" spans="1:15" ht="15" customHeight="1" x14ac:dyDescent="0.35">
      <c r="A702" s="2" t="s">
        <v>153</v>
      </c>
      <c r="B702" s="2" t="s">
        <v>154</v>
      </c>
      <c r="C702" s="3">
        <v>10</v>
      </c>
      <c r="D702" s="2" t="s">
        <v>155</v>
      </c>
      <c r="E702" s="2" t="s">
        <v>8253</v>
      </c>
      <c r="F702" s="2">
        <v>36695406</v>
      </c>
      <c r="G702" s="2" t="s">
        <v>6419</v>
      </c>
      <c r="H702" s="2" t="s">
        <v>6420</v>
      </c>
      <c r="I702" s="2" t="s">
        <v>6421</v>
      </c>
      <c r="J702" s="2"/>
      <c r="K702" s="2" t="s">
        <v>4366</v>
      </c>
      <c r="L702" s="2" t="s">
        <v>6422</v>
      </c>
      <c r="M702" s="2" t="s">
        <v>4367</v>
      </c>
      <c r="N702" s="4" t="s">
        <v>6423</v>
      </c>
      <c r="O702" s="4" t="s">
        <v>6424</v>
      </c>
    </row>
    <row r="703" spans="1:15" ht="15" customHeight="1" x14ac:dyDescent="0.35">
      <c r="A703" s="2" t="s">
        <v>153</v>
      </c>
      <c r="B703" s="2" t="s">
        <v>154</v>
      </c>
      <c r="C703" s="3">
        <v>10</v>
      </c>
      <c r="D703" s="2" t="s">
        <v>155</v>
      </c>
      <c r="E703" s="2" t="s">
        <v>8258</v>
      </c>
      <c r="F703" s="2">
        <v>35640657</v>
      </c>
      <c r="G703" s="2" t="s">
        <v>8278</v>
      </c>
      <c r="H703" s="2" t="s">
        <v>8279</v>
      </c>
      <c r="I703" s="2" t="s">
        <v>8280</v>
      </c>
      <c r="J703" s="2"/>
      <c r="K703" s="2" t="s">
        <v>7222</v>
      </c>
      <c r="L703" s="2" t="s">
        <v>8281</v>
      </c>
      <c r="M703" s="2" t="s">
        <v>4493</v>
      </c>
      <c r="N703" s="4" t="s">
        <v>8282</v>
      </c>
      <c r="O703" s="4" t="s">
        <v>8283</v>
      </c>
    </row>
    <row r="704" spans="1:15" ht="15" customHeight="1" x14ac:dyDescent="0.35">
      <c r="A704" s="2" t="s">
        <v>153</v>
      </c>
      <c r="B704" s="2" t="s">
        <v>154</v>
      </c>
      <c r="C704" s="3">
        <v>10</v>
      </c>
      <c r="D704" s="2" t="s">
        <v>155</v>
      </c>
      <c r="E704" s="2" t="s">
        <v>8258</v>
      </c>
      <c r="F704" s="2">
        <v>35640653</v>
      </c>
      <c r="G704" s="2" t="s">
        <v>8278</v>
      </c>
      <c r="H704" s="2" t="s">
        <v>8284</v>
      </c>
      <c r="I704" s="2" t="s">
        <v>8280</v>
      </c>
      <c r="J704" s="2"/>
      <c r="K704" s="2" t="s">
        <v>7222</v>
      </c>
      <c r="L704" s="2" t="s">
        <v>8285</v>
      </c>
      <c r="M704" s="2" t="s">
        <v>4367</v>
      </c>
      <c r="N704" s="4" t="s">
        <v>8286</v>
      </c>
      <c r="O704" s="4" t="s">
        <v>8287</v>
      </c>
    </row>
    <row r="705" spans="1:15" ht="15" customHeight="1" x14ac:dyDescent="0.35">
      <c r="A705" s="2" t="s">
        <v>153</v>
      </c>
      <c r="B705" s="2" t="s">
        <v>154</v>
      </c>
      <c r="C705" s="3">
        <v>10</v>
      </c>
      <c r="D705" s="2" t="s">
        <v>155</v>
      </c>
      <c r="E705" s="2" t="s">
        <v>8258</v>
      </c>
      <c r="F705" s="2">
        <v>35353175</v>
      </c>
      <c r="G705" s="2" t="s">
        <v>6438</v>
      </c>
      <c r="H705" s="2" t="s">
        <v>6439</v>
      </c>
      <c r="I705" s="2" t="s">
        <v>6440</v>
      </c>
      <c r="J705" s="2"/>
      <c r="K705" s="2" t="s">
        <v>4479</v>
      </c>
      <c r="L705" s="2" t="s">
        <v>6441</v>
      </c>
      <c r="M705" s="2" t="s">
        <v>4367</v>
      </c>
      <c r="N705" s="4" t="s">
        <v>6442</v>
      </c>
      <c r="O705" s="4" t="s">
        <v>6443</v>
      </c>
    </row>
    <row r="706" spans="1:15" ht="15" customHeight="1" x14ac:dyDescent="0.35">
      <c r="A706" s="2" t="s">
        <v>153</v>
      </c>
      <c r="B706" s="2" t="s">
        <v>154</v>
      </c>
      <c r="C706" s="3">
        <v>10</v>
      </c>
      <c r="D706" s="2" t="s">
        <v>155</v>
      </c>
      <c r="E706" s="2" t="s">
        <v>8253</v>
      </c>
      <c r="F706" s="2">
        <v>38055239</v>
      </c>
      <c r="G706" s="2" t="s">
        <v>8254</v>
      </c>
      <c r="H706" s="2" t="s">
        <v>8255</v>
      </c>
      <c r="I706" s="2" t="s">
        <v>7139</v>
      </c>
      <c r="J706" s="2"/>
      <c r="K706" s="2" t="s">
        <v>4479</v>
      </c>
      <c r="L706" s="2" t="s">
        <v>8256</v>
      </c>
      <c r="M706" s="2" t="s">
        <v>5699</v>
      </c>
      <c r="N706" s="4" t="s">
        <v>2217</v>
      </c>
      <c r="O706" s="4" t="s">
        <v>8257</v>
      </c>
    </row>
    <row r="707" spans="1:15" ht="15" customHeight="1" x14ac:dyDescent="0.35">
      <c r="A707" s="2" t="s">
        <v>153</v>
      </c>
      <c r="B707" s="2" t="s">
        <v>154</v>
      </c>
      <c r="C707" s="3">
        <v>10</v>
      </c>
      <c r="D707" s="2" t="s">
        <v>155</v>
      </c>
      <c r="E707" s="2" t="s">
        <v>8258</v>
      </c>
      <c r="F707" s="2">
        <v>39006537</v>
      </c>
      <c r="G707" s="2" t="s">
        <v>8259</v>
      </c>
      <c r="H707" s="2" t="s">
        <v>8260</v>
      </c>
      <c r="I707" s="2">
        <v>2024</v>
      </c>
      <c r="J707" s="2" t="s">
        <v>8261</v>
      </c>
      <c r="K707" s="2" t="s">
        <v>8262</v>
      </c>
      <c r="L707" s="2" t="s">
        <v>8263</v>
      </c>
      <c r="M707" s="2" t="s">
        <v>4416</v>
      </c>
      <c r="N707" s="4" t="s">
        <v>8264</v>
      </c>
      <c r="O707" s="4" t="s">
        <v>8265</v>
      </c>
    </row>
    <row r="708" spans="1:15" ht="15" customHeight="1" x14ac:dyDescent="0.35">
      <c r="A708" s="2" t="s">
        <v>153</v>
      </c>
      <c r="B708" s="2" t="s">
        <v>154</v>
      </c>
      <c r="C708" s="3">
        <v>10</v>
      </c>
      <c r="D708" s="2" t="s">
        <v>155</v>
      </c>
      <c r="E708" s="2" t="s">
        <v>8253</v>
      </c>
      <c r="F708" s="2">
        <v>31024633</v>
      </c>
      <c r="G708" s="2" t="s">
        <v>8312</v>
      </c>
      <c r="H708" s="2" t="s">
        <v>8313</v>
      </c>
      <c r="I708" s="2">
        <v>2019</v>
      </c>
      <c r="J708" s="2" t="s">
        <v>8314</v>
      </c>
      <c r="K708" s="2" t="s">
        <v>8315</v>
      </c>
      <c r="L708" s="2" t="s">
        <v>8316</v>
      </c>
      <c r="M708" s="2" t="s">
        <v>4416</v>
      </c>
      <c r="N708" s="4" t="s">
        <v>8317</v>
      </c>
      <c r="O708" s="4" t="s">
        <v>8318</v>
      </c>
    </row>
    <row r="709" spans="1:15" ht="15" customHeight="1" x14ac:dyDescent="0.35">
      <c r="A709" s="2" t="s">
        <v>153</v>
      </c>
      <c r="B709" s="2" t="s">
        <v>154</v>
      </c>
      <c r="C709" s="3">
        <v>10</v>
      </c>
      <c r="D709" s="2" t="s">
        <v>155</v>
      </c>
      <c r="E709" s="2" t="s">
        <v>8253</v>
      </c>
      <c r="F709" s="2">
        <v>23796819</v>
      </c>
      <c r="G709" s="2" t="s">
        <v>8312</v>
      </c>
      <c r="H709" s="2" t="s">
        <v>8367</v>
      </c>
      <c r="I709" s="2">
        <v>2013</v>
      </c>
      <c r="J709" s="2" t="s">
        <v>8368</v>
      </c>
      <c r="K709" s="2" t="s">
        <v>8369</v>
      </c>
      <c r="L709" s="2" t="s">
        <v>8370</v>
      </c>
      <c r="M709" s="2" t="s">
        <v>8371</v>
      </c>
      <c r="N709" s="4" t="s">
        <v>8372</v>
      </c>
      <c r="O709" s="4" t="s">
        <v>8373</v>
      </c>
    </row>
    <row r="710" spans="1:15" ht="15" customHeight="1" x14ac:dyDescent="0.35">
      <c r="A710" s="2" t="s">
        <v>163</v>
      </c>
      <c r="B710" s="2" t="s">
        <v>164</v>
      </c>
      <c r="C710" s="3">
        <v>11</v>
      </c>
      <c r="D710" s="2" t="s">
        <v>165</v>
      </c>
      <c r="E710" s="2" t="s">
        <v>8388</v>
      </c>
      <c r="F710" s="2">
        <v>27308963</v>
      </c>
      <c r="G710" s="2" t="s">
        <v>8465</v>
      </c>
      <c r="H710" s="2" t="s">
        <v>8466</v>
      </c>
      <c r="I710" s="2" t="s">
        <v>1277</v>
      </c>
      <c r="J710" s="2" t="s">
        <v>8467</v>
      </c>
      <c r="K710" s="2" t="s">
        <v>8468</v>
      </c>
      <c r="L710" s="2" t="s">
        <v>8469</v>
      </c>
      <c r="M710" s="2" t="s">
        <v>4367</v>
      </c>
      <c r="N710" s="4" t="s">
        <v>8470</v>
      </c>
      <c r="O710" s="4" t="s">
        <v>8471</v>
      </c>
    </row>
    <row r="711" spans="1:15" ht="15" customHeight="1" x14ac:dyDescent="0.35">
      <c r="A711" s="2" t="s">
        <v>163</v>
      </c>
      <c r="B711" s="2" t="s">
        <v>164</v>
      </c>
      <c r="C711" s="3">
        <v>11</v>
      </c>
      <c r="D711" s="2" t="s">
        <v>165</v>
      </c>
      <c r="E711" s="2" t="s">
        <v>8388</v>
      </c>
      <c r="F711" s="2">
        <v>6470053</v>
      </c>
      <c r="G711" s="2" t="s">
        <v>8548</v>
      </c>
      <c r="H711" s="2" t="s">
        <v>8549</v>
      </c>
      <c r="I711" s="2" t="s">
        <v>587</v>
      </c>
      <c r="J711" s="2"/>
      <c r="K711" s="2" t="s">
        <v>8550</v>
      </c>
      <c r="L711" s="2" t="s">
        <v>8551</v>
      </c>
      <c r="M711" s="2" t="s">
        <v>4493</v>
      </c>
      <c r="N711" s="4" t="s">
        <v>8552</v>
      </c>
      <c r="O711" s="4" t="s">
        <v>8553</v>
      </c>
    </row>
    <row r="712" spans="1:15" ht="15" customHeight="1" x14ac:dyDescent="0.35">
      <c r="A712" s="2" t="s">
        <v>163</v>
      </c>
      <c r="B712" s="2" t="s">
        <v>164</v>
      </c>
      <c r="C712" s="3">
        <v>11</v>
      </c>
      <c r="D712" s="2" t="s">
        <v>165</v>
      </c>
      <c r="E712" s="2" t="s">
        <v>8391</v>
      </c>
      <c r="F712" s="2">
        <v>23163068</v>
      </c>
      <c r="G712" s="2" t="s">
        <v>8520</v>
      </c>
      <c r="H712" s="2" t="s">
        <v>8521</v>
      </c>
      <c r="I712" s="20" t="s">
        <v>1008</v>
      </c>
      <c r="J712" s="2"/>
      <c r="K712" s="2" t="s">
        <v>8522</v>
      </c>
      <c r="L712" s="2" t="s">
        <v>8523</v>
      </c>
      <c r="M712" s="2" t="s">
        <v>4367</v>
      </c>
      <c r="N712" s="4" t="s">
        <v>8524</v>
      </c>
      <c r="O712" s="26"/>
    </row>
    <row r="713" spans="1:15" ht="15" customHeight="1" x14ac:dyDescent="0.35">
      <c r="A713" s="2" t="s">
        <v>163</v>
      </c>
      <c r="B713" s="2" t="s">
        <v>164</v>
      </c>
      <c r="C713" s="3">
        <v>11</v>
      </c>
      <c r="D713" s="2" t="s">
        <v>165</v>
      </c>
      <c r="E713" s="2" t="s">
        <v>8391</v>
      </c>
      <c r="F713" s="2" t="s">
        <v>18478</v>
      </c>
      <c r="G713" s="2" t="s">
        <v>18479</v>
      </c>
      <c r="H713" s="2" t="s">
        <v>18480</v>
      </c>
      <c r="I713" s="2" t="s">
        <v>2387</v>
      </c>
      <c r="J713" s="2" t="s">
        <v>3219</v>
      </c>
      <c r="K713" s="2" t="s">
        <v>18427</v>
      </c>
      <c r="L713" s="2" t="s">
        <v>18481</v>
      </c>
      <c r="M713" s="2" t="s">
        <v>18421</v>
      </c>
      <c r="N713" s="4" t="s">
        <v>18482</v>
      </c>
      <c r="O713" s="25" t="s">
        <v>18483</v>
      </c>
    </row>
    <row r="714" spans="1:15" ht="15" customHeight="1" x14ac:dyDescent="0.35">
      <c r="A714" s="2" t="s">
        <v>163</v>
      </c>
      <c r="B714" s="2" t="s">
        <v>164</v>
      </c>
      <c r="C714" s="3">
        <v>11</v>
      </c>
      <c r="D714" s="2" t="s">
        <v>165</v>
      </c>
      <c r="E714" s="2" t="s">
        <v>8391</v>
      </c>
      <c r="F714" s="2" t="s">
        <v>18484</v>
      </c>
      <c r="G714" s="2" t="s">
        <v>8520</v>
      </c>
      <c r="H714" s="2" t="s">
        <v>8521</v>
      </c>
      <c r="I714" s="2" t="s">
        <v>1008</v>
      </c>
      <c r="J714" s="2"/>
      <c r="K714" s="2" t="s">
        <v>18485</v>
      </c>
      <c r="L714" s="2" t="s">
        <v>8523</v>
      </c>
      <c r="M714" s="2" t="s">
        <v>18460</v>
      </c>
      <c r="N714" s="4" t="s">
        <v>8524</v>
      </c>
      <c r="O714" s="4"/>
    </row>
    <row r="715" spans="1:15" ht="15" customHeight="1" x14ac:dyDescent="0.35">
      <c r="A715" s="2" t="s">
        <v>163</v>
      </c>
      <c r="B715" s="2" t="s">
        <v>164</v>
      </c>
      <c r="C715" s="3">
        <v>11</v>
      </c>
      <c r="D715" s="2" t="s">
        <v>165</v>
      </c>
      <c r="E715" s="2" t="s">
        <v>8391</v>
      </c>
      <c r="F715" s="2">
        <v>8785879</v>
      </c>
      <c r="G715" s="2" t="s">
        <v>8534</v>
      </c>
      <c r="H715" s="2" t="s">
        <v>8535</v>
      </c>
      <c r="I715" s="2" t="s">
        <v>6377</v>
      </c>
      <c r="J715" s="2"/>
      <c r="K715" s="2" t="s">
        <v>5828</v>
      </c>
      <c r="L715" s="2" t="s">
        <v>8536</v>
      </c>
      <c r="M715" s="2" t="s">
        <v>4416</v>
      </c>
      <c r="N715" s="4" t="s">
        <v>8537</v>
      </c>
      <c r="O715" s="26"/>
    </row>
    <row r="716" spans="1:15" ht="15" customHeight="1" x14ac:dyDescent="0.35">
      <c r="A716" s="2" t="s">
        <v>163</v>
      </c>
      <c r="B716" s="2" t="s">
        <v>164</v>
      </c>
      <c r="C716" s="3">
        <v>11</v>
      </c>
      <c r="D716" s="2" t="s">
        <v>165</v>
      </c>
      <c r="E716" s="2" t="s">
        <v>8388</v>
      </c>
      <c r="F716" s="2" t="s">
        <v>18486</v>
      </c>
      <c r="G716" s="2" t="s">
        <v>18487</v>
      </c>
      <c r="H716" s="2" t="s">
        <v>18488</v>
      </c>
      <c r="I716" s="2" t="s">
        <v>2566</v>
      </c>
      <c r="J716" s="2"/>
      <c r="K716" s="2" t="s">
        <v>18489</v>
      </c>
      <c r="L716" s="2" t="s">
        <v>18490</v>
      </c>
      <c r="M716" s="2" t="s">
        <v>18451</v>
      </c>
      <c r="N716" s="4" t="s">
        <v>18491</v>
      </c>
      <c r="O716" s="25" t="s">
        <v>18492</v>
      </c>
    </row>
    <row r="717" spans="1:15" ht="15" customHeight="1" x14ac:dyDescent="0.35">
      <c r="A717" s="2" t="s">
        <v>163</v>
      </c>
      <c r="B717" s="2" t="s">
        <v>164</v>
      </c>
      <c r="C717" s="3">
        <v>11</v>
      </c>
      <c r="D717" s="2" t="s">
        <v>165</v>
      </c>
      <c r="E717" s="2" t="s">
        <v>8391</v>
      </c>
      <c r="F717" s="2" t="s">
        <v>18493</v>
      </c>
      <c r="G717" s="2" t="s">
        <v>18494</v>
      </c>
      <c r="H717" s="2" t="s">
        <v>18495</v>
      </c>
      <c r="I717" s="2" t="s">
        <v>8526</v>
      </c>
      <c r="J717" s="2" t="s">
        <v>18496</v>
      </c>
      <c r="K717" s="2" t="s">
        <v>18419</v>
      </c>
      <c r="L717" s="2" t="s">
        <v>18497</v>
      </c>
      <c r="M717" s="2" t="s">
        <v>18498</v>
      </c>
      <c r="N717" s="4" t="s">
        <v>18499</v>
      </c>
      <c r="O717" s="25" t="s">
        <v>18500</v>
      </c>
    </row>
    <row r="718" spans="1:15" ht="15" customHeight="1" x14ac:dyDescent="0.35">
      <c r="A718" s="2" t="s">
        <v>163</v>
      </c>
      <c r="B718" s="2" t="s">
        <v>164</v>
      </c>
      <c r="C718" s="3">
        <v>11</v>
      </c>
      <c r="D718" s="2" t="s">
        <v>165</v>
      </c>
      <c r="E718" s="2" t="s">
        <v>8391</v>
      </c>
      <c r="F718" s="2">
        <v>29333668</v>
      </c>
      <c r="G718" s="2" t="s">
        <v>8456</v>
      </c>
      <c r="H718" s="2" t="s">
        <v>8457</v>
      </c>
      <c r="I718" s="2" t="s">
        <v>1723</v>
      </c>
      <c r="J718" s="2" t="s">
        <v>8458</v>
      </c>
      <c r="K718" s="2" t="s">
        <v>4366</v>
      </c>
      <c r="L718" s="2" t="s">
        <v>8459</v>
      </c>
      <c r="M718" s="2" t="s">
        <v>8460</v>
      </c>
      <c r="N718" s="4" t="s">
        <v>8461</v>
      </c>
      <c r="O718" s="4" t="s">
        <v>8462</v>
      </c>
    </row>
    <row r="719" spans="1:15" ht="15" customHeight="1" x14ac:dyDescent="0.35">
      <c r="A719" s="2" t="s">
        <v>163</v>
      </c>
      <c r="B719" s="2" t="s">
        <v>164</v>
      </c>
      <c r="C719" s="3">
        <v>11</v>
      </c>
      <c r="D719" s="2" t="s">
        <v>165</v>
      </c>
      <c r="E719" s="2" t="s">
        <v>8391</v>
      </c>
      <c r="F719" s="2">
        <v>25963206</v>
      </c>
      <c r="G719" s="2" t="s">
        <v>8494</v>
      </c>
      <c r="H719" s="2" t="s">
        <v>8495</v>
      </c>
      <c r="I719" s="2" t="s">
        <v>2373</v>
      </c>
      <c r="J719" s="2"/>
      <c r="K719" s="2" t="s">
        <v>4366</v>
      </c>
      <c r="L719" s="2" t="s">
        <v>8496</v>
      </c>
      <c r="M719" s="2" t="s">
        <v>4665</v>
      </c>
      <c r="N719" s="4" t="s">
        <v>8497</v>
      </c>
      <c r="O719" s="4" t="s">
        <v>8498</v>
      </c>
    </row>
    <row r="720" spans="1:15" ht="15" customHeight="1" x14ac:dyDescent="0.35">
      <c r="A720" s="2" t="s">
        <v>163</v>
      </c>
      <c r="B720" s="2" t="s">
        <v>164</v>
      </c>
      <c r="C720" s="3">
        <v>11</v>
      </c>
      <c r="D720" s="2" t="s">
        <v>165</v>
      </c>
      <c r="E720" s="2" t="s">
        <v>8391</v>
      </c>
      <c r="F720" s="2">
        <v>33275818</v>
      </c>
      <c r="G720" s="2" t="s">
        <v>8442</v>
      </c>
      <c r="H720" s="2" t="s">
        <v>8443</v>
      </c>
      <c r="I720" s="2" t="s">
        <v>1576</v>
      </c>
      <c r="J720" s="2" t="s">
        <v>8444</v>
      </c>
      <c r="K720" s="2" t="s">
        <v>4443</v>
      </c>
      <c r="L720" s="2" t="s">
        <v>8445</v>
      </c>
      <c r="M720" s="2" t="s">
        <v>4367</v>
      </c>
      <c r="N720" s="4" t="s">
        <v>8446</v>
      </c>
      <c r="O720" s="4" t="s">
        <v>8447</v>
      </c>
    </row>
    <row r="721" spans="1:15" ht="15" customHeight="1" x14ac:dyDescent="0.35">
      <c r="A721" s="2" t="s">
        <v>163</v>
      </c>
      <c r="B721" s="2" t="s">
        <v>164</v>
      </c>
      <c r="C721" s="3">
        <v>11</v>
      </c>
      <c r="D721" s="2" t="s">
        <v>165</v>
      </c>
      <c r="E721" s="2" t="s">
        <v>8391</v>
      </c>
      <c r="F721" s="2">
        <v>31957116</v>
      </c>
      <c r="G721" s="2" t="s">
        <v>8448</v>
      </c>
      <c r="H721" s="2" t="s">
        <v>8449</v>
      </c>
      <c r="I721" s="2" t="s">
        <v>1713</v>
      </c>
      <c r="J721" s="2" t="s">
        <v>8450</v>
      </c>
      <c r="K721" s="2" t="s">
        <v>5852</v>
      </c>
      <c r="L721" s="2" t="s">
        <v>8451</v>
      </c>
      <c r="M721" s="2" t="s">
        <v>4624</v>
      </c>
      <c r="N721" s="4" t="s">
        <v>8452</v>
      </c>
      <c r="O721" s="4" t="s">
        <v>8453</v>
      </c>
    </row>
    <row r="722" spans="1:15" ht="15" customHeight="1" x14ac:dyDescent="0.35">
      <c r="A722" s="2" t="s">
        <v>163</v>
      </c>
      <c r="B722" s="2" t="s">
        <v>164</v>
      </c>
      <c r="C722" s="3">
        <v>11</v>
      </c>
      <c r="D722" s="2" t="s">
        <v>165</v>
      </c>
      <c r="E722" s="2" t="s">
        <v>8391</v>
      </c>
      <c r="F722" s="2" t="s">
        <v>18501</v>
      </c>
      <c r="G722" s="2" t="s">
        <v>8448</v>
      </c>
      <c r="H722" s="2" t="s">
        <v>8449</v>
      </c>
      <c r="I722" s="2" t="s">
        <v>1713</v>
      </c>
      <c r="J722" s="2" t="s">
        <v>8450</v>
      </c>
      <c r="K722" s="2" t="s">
        <v>18502</v>
      </c>
      <c r="L722" s="2" t="s">
        <v>8451</v>
      </c>
      <c r="M722" s="2" t="s">
        <v>18429</v>
      </c>
      <c r="N722" s="4" t="s">
        <v>8452</v>
      </c>
      <c r="O722" s="25" t="s">
        <v>8453</v>
      </c>
    </row>
    <row r="723" spans="1:15" ht="15" customHeight="1" x14ac:dyDescent="0.35">
      <c r="A723" s="2" t="s">
        <v>163</v>
      </c>
      <c r="B723" s="2" t="s">
        <v>164</v>
      </c>
      <c r="C723" s="3">
        <v>11</v>
      </c>
      <c r="D723" s="2" t="s">
        <v>165</v>
      </c>
      <c r="E723" s="2" t="s">
        <v>8388</v>
      </c>
      <c r="F723" s="2" t="s">
        <v>18503</v>
      </c>
      <c r="G723" s="2" t="s">
        <v>18504</v>
      </c>
      <c r="H723" s="2" t="s">
        <v>18505</v>
      </c>
      <c r="I723" s="2" t="s">
        <v>2060</v>
      </c>
      <c r="J723" s="2"/>
      <c r="K723" s="2" t="s">
        <v>18506</v>
      </c>
      <c r="L723" s="2" t="s">
        <v>18507</v>
      </c>
      <c r="M723" s="2" t="s">
        <v>18508</v>
      </c>
      <c r="N723" s="4" t="s">
        <v>18509</v>
      </c>
      <c r="O723" s="4" t="s">
        <v>18510</v>
      </c>
    </row>
    <row r="724" spans="1:15" ht="15" customHeight="1" x14ac:dyDescent="0.35">
      <c r="A724" s="2" t="s">
        <v>163</v>
      </c>
      <c r="B724" s="2" t="s">
        <v>164</v>
      </c>
      <c r="C724" s="3">
        <v>11</v>
      </c>
      <c r="D724" s="2" t="s">
        <v>165</v>
      </c>
      <c r="E724" s="2" t="s">
        <v>8388</v>
      </c>
      <c r="F724" s="2">
        <v>23363376</v>
      </c>
      <c r="G724" s="2" t="s">
        <v>8501</v>
      </c>
      <c r="H724" s="2" t="s">
        <v>8502</v>
      </c>
      <c r="I724" s="2" t="s">
        <v>952</v>
      </c>
      <c r="J724" s="2" t="s">
        <v>8503</v>
      </c>
      <c r="K724" s="2" t="s">
        <v>4366</v>
      </c>
      <c r="L724" s="2" t="s">
        <v>8504</v>
      </c>
      <c r="M724" s="2" t="s">
        <v>4493</v>
      </c>
      <c r="N724" s="4" t="s">
        <v>8505</v>
      </c>
      <c r="O724" s="4" t="s">
        <v>8506</v>
      </c>
    </row>
    <row r="725" spans="1:15" ht="15" customHeight="1" x14ac:dyDescent="0.35">
      <c r="A725" s="2" t="s">
        <v>163</v>
      </c>
      <c r="B725" s="2" t="s">
        <v>164</v>
      </c>
      <c r="C725" s="3">
        <v>11</v>
      </c>
      <c r="D725" s="2" t="s">
        <v>165</v>
      </c>
      <c r="E725" s="2" t="s">
        <v>8391</v>
      </c>
      <c r="F725" s="2" t="s">
        <v>18511</v>
      </c>
      <c r="G725" s="2" t="s">
        <v>8494</v>
      </c>
      <c r="H725" s="2" t="s">
        <v>18512</v>
      </c>
      <c r="I725" s="2" t="s">
        <v>2562</v>
      </c>
      <c r="J725" s="2"/>
      <c r="K725" s="2" t="s">
        <v>18419</v>
      </c>
      <c r="L725" s="2" t="s">
        <v>18513</v>
      </c>
      <c r="M725" s="2" t="s">
        <v>18514</v>
      </c>
      <c r="N725" s="4" t="s">
        <v>18515</v>
      </c>
      <c r="O725" s="25" t="s">
        <v>18516</v>
      </c>
    </row>
    <row r="726" spans="1:15" ht="15" customHeight="1" x14ac:dyDescent="0.35">
      <c r="A726" s="2" t="s">
        <v>163</v>
      </c>
      <c r="B726" s="2" t="s">
        <v>164</v>
      </c>
      <c r="C726" s="3">
        <v>11</v>
      </c>
      <c r="D726" s="2" t="s">
        <v>165</v>
      </c>
      <c r="E726" s="2" t="s">
        <v>8391</v>
      </c>
      <c r="F726" s="2">
        <v>33377244</v>
      </c>
      <c r="G726" s="2" t="s">
        <v>8431</v>
      </c>
      <c r="H726" s="2" t="s">
        <v>8432</v>
      </c>
      <c r="I726" s="2" t="s">
        <v>4060</v>
      </c>
      <c r="J726" s="2" t="s">
        <v>6751</v>
      </c>
      <c r="K726" s="2" t="s">
        <v>4373</v>
      </c>
      <c r="L726" s="2" t="s">
        <v>8433</v>
      </c>
      <c r="M726" s="2" t="s">
        <v>4424</v>
      </c>
      <c r="N726" s="4" t="s">
        <v>8434</v>
      </c>
      <c r="O726" s="4" t="s">
        <v>8435</v>
      </c>
    </row>
    <row r="727" spans="1:15" ht="15" customHeight="1" x14ac:dyDescent="0.35">
      <c r="A727" s="2" t="s">
        <v>163</v>
      </c>
      <c r="B727" s="2" t="s">
        <v>164</v>
      </c>
      <c r="C727" s="3">
        <v>11</v>
      </c>
      <c r="D727" s="2" t="s">
        <v>165</v>
      </c>
      <c r="E727" s="2" t="s">
        <v>8391</v>
      </c>
      <c r="F727" s="2">
        <v>33222209</v>
      </c>
      <c r="G727" s="2" t="s">
        <v>8436</v>
      </c>
      <c r="H727" s="2" t="s">
        <v>8437</v>
      </c>
      <c r="I727" s="2" t="s">
        <v>4060</v>
      </c>
      <c r="J727" s="2" t="s">
        <v>8438</v>
      </c>
      <c r="K727" s="2" t="s">
        <v>4373</v>
      </c>
      <c r="L727" s="2" t="s">
        <v>8439</v>
      </c>
      <c r="M727" s="2" t="s">
        <v>4367</v>
      </c>
      <c r="N727" s="4" t="s">
        <v>8440</v>
      </c>
      <c r="O727" s="4" t="s">
        <v>8441</v>
      </c>
    </row>
    <row r="728" spans="1:15" ht="15" customHeight="1" x14ac:dyDescent="0.35">
      <c r="A728" s="2" t="s">
        <v>163</v>
      </c>
      <c r="B728" s="2" t="s">
        <v>164</v>
      </c>
      <c r="C728" s="3">
        <v>11</v>
      </c>
      <c r="D728" s="2" t="s">
        <v>165</v>
      </c>
      <c r="E728" s="2" t="s">
        <v>8391</v>
      </c>
      <c r="F728" s="2" t="s">
        <v>18517</v>
      </c>
      <c r="G728" s="2" t="s">
        <v>18518</v>
      </c>
      <c r="H728" s="2" t="s">
        <v>18519</v>
      </c>
      <c r="I728" s="2" t="s">
        <v>4060</v>
      </c>
      <c r="J728" s="2" t="s">
        <v>17720</v>
      </c>
      <c r="K728" s="2" t="s">
        <v>18427</v>
      </c>
      <c r="L728" s="2" t="s">
        <v>18520</v>
      </c>
      <c r="M728" s="2" t="s">
        <v>18460</v>
      </c>
      <c r="N728" s="4" t="s">
        <v>18521</v>
      </c>
      <c r="O728" s="25" t="s">
        <v>18522</v>
      </c>
    </row>
    <row r="729" spans="1:15" ht="15" customHeight="1" x14ac:dyDescent="0.35">
      <c r="A729" s="2" t="s">
        <v>163</v>
      </c>
      <c r="B729" s="2" t="s">
        <v>164</v>
      </c>
      <c r="C729" s="3">
        <v>11</v>
      </c>
      <c r="D729" s="2" t="s">
        <v>165</v>
      </c>
      <c r="E729" s="2" t="s">
        <v>8391</v>
      </c>
      <c r="F729" s="2">
        <v>7751460</v>
      </c>
      <c r="G729" s="2" t="s">
        <v>8538</v>
      </c>
      <c r="H729" s="2" t="s">
        <v>8539</v>
      </c>
      <c r="I729" s="2" t="s">
        <v>6388</v>
      </c>
      <c r="J729" s="2"/>
      <c r="K729" s="2" t="s">
        <v>2864</v>
      </c>
      <c r="L729" s="2" t="s">
        <v>8540</v>
      </c>
      <c r="M729" s="2" t="s">
        <v>4424</v>
      </c>
      <c r="N729" s="4" t="s">
        <v>8541</v>
      </c>
      <c r="O729" s="4" t="s">
        <v>8542</v>
      </c>
    </row>
    <row r="730" spans="1:15" ht="15" customHeight="1" x14ac:dyDescent="0.35">
      <c r="A730" s="2" t="s">
        <v>163</v>
      </c>
      <c r="B730" s="2" t="s">
        <v>164</v>
      </c>
      <c r="C730" s="3">
        <v>11</v>
      </c>
      <c r="D730" s="2" t="s">
        <v>165</v>
      </c>
      <c r="E730" s="2" t="s">
        <v>8391</v>
      </c>
      <c r="F730" s="2">
        <v>9499610</v>
      </c>
      <c r="G730" s="2" t="s">
        <v>8529</v>
      </c>
      <c r="H730" s="2" t="s">
        <v>8530</v>
      </c>
      <c r="I730" s="2" t="s">
        <v>4261</v>
      </c>
      <c r="J730" s="2"/>
      <c r="K730" s="2" t="s">
        <v>4373</v>
      </c>
      <c r="L730" s="2" t="s">
        <v>8531</v>
      </c>
      <c r="M730" s="2" t="s">
        <v>4797</v>
      </c>
      <c r="N730" s="4" t="s">
        <v>8532</v>
      </c>
      <c r="O730" s="4" t="s">
        <v>8533</v>
      </c>
    </row>
    <row r="731" spans="1:15" ht="15" customHeight="1" x14ac:dyDescent="0.35">
      <c r="A731" s="2" t="s">
        <v>163</v>
      </c>
      <c r="B731" s="2" t="s">
        <v>164</v>
      </c>
      <c r="C731" s="3">
        <v>11</v>
      </c>
      <c r="D731" s="2" t="s">
        <v>165</v>
      </c>
      <c r="E731" s="2" t="s">
        <v>8391</v>
      </c>
      <c r="F731" s="2">
        <v>34416056</v>
      </c>
      <c r="G731" s="2" t="s">
        <v>8420</v>
      </c>
      <c r="H731" s="2" t="s">
        <v>8421</v>
      </c>
      <c r="I731" s="2" t="s">
        <v>1564</v>
      </c>
      <c r="J731" s="2" t="s">
        <v>8422</v>
      </c>
      <c r="K731" s="2" t="s">
        <v>4443</v>
      </c>
      <c r="L731" s="2" t="s">
        <v>8423</v>
      </c>
      <c r="M731" s="2" t="s">
        <v>4404</v>
      </c>
      <c r="N731" s="4" t="s">
        <v>8424</v>
      </c>
      <c r="O731" s="4" t="s">
        <v>8425</v>
      </c>
    </row>
    <row r="732" spans="1:15" ht="15" customHeight="1" x14ac:dyDescent="0.35">
      <c r="A732" s="2" t="s">
        <v>163</v>
      </c>
      <c r="B732" s="2" t="s">
        <v>164</v>
      </c>
      <c r="C732" s="3">
        <v>11</v>
      </c>
      <c r="D732" s="2" t="s">
        <v>165</v>
      </c>
      <c r="E732" s="2" t="s">
        <v>8388</v>
      </c>
      <c r="F732" s="2">
        <v>22879455</v>
      </c>
      <c r="G732" s="2" t="s">
        <v>8507</v>
      </c>
      <c r="H732" s="2" t="s">
        <v>8508</v>
      </c>
      <c r="I732" s="2" t="s">
        <v>956</v>
      </c>
      <c r="J732" s="2" t="s">
        <v>8509</v>
      </c>
      <c r="K732" s="2" t="s">
        <v>8510</v>
      </c>
      <c r="L732" s="2" t="s">
        <v>8511</v>
      </c>
      <c r="M732" s="2" t="s">
        <v>4493</v>
      </c>
      <c r="N732" s="4" t="s">
        <v>8512</v>
      </c>
      <c r="O732" s="4" t="s">
        <v>8513</v>
      </c>
    </row>
    <row r="733" spans="1:15" ht="15" customHeight="1" x14ac:dyDescent="0.35">
      <c r="A733" s="2" t="s">
        <v>163</v>
      </c>
      <c r="B733" s="2" t="s">
        <v>164</v>
      </c>
      <c r="C733" s="3">
        <v>11</v>
      </c>
      <c r="D733" s="2" t="s">
        <v>165</v>
      </c>
      <c r="E733" s="2" t="s">
        <v>8391</v>
      </c>
      <c r="F733" s="2">
        <v>35778881</v>
      </c>
      <c r="G733" s="2" t="s">
        <v>8405</v>
      </c>
      <c r="H733" s="2" t="s">
        <v>8406</v>
      </c>
      <c r="I733" s="2" t="s">
        <v>2699</v>
      </c>
      <c r="J733" s="2" t="s">
        <v>8407</v>
      </c>
      <c r="K733" s="2" t="s">
        <v>8408</v>
      </c>
      <c r="L733" s="2" t="s">
        <v>8409</v>
      </c>
      <c r="M733" s="2" t="s">
        <v>4367</v>
      </c>
      <c r="N733" s="4" t="s">
        <v>8410</v>
      </c>
      <c r="O733" s="4" t="s">
        <v>8411</v>
      </c>
    </row>
    <row r="734" spans="1:15" ht="15" customHeight="1" x14ac:dyDescent="0.35">
      <c r="A734" s="2" t="s">
        <v>163</v>
      </c>
      <c r="B734" s="2" t="s">
        <v>164</v>
      </c>
      <c r="C734" s="3">
        <v>11</v>
      </c>
      <c r="D734" s="2" t="s">
        <v>165</v>
      </c>
      <c r="E734" s="2" t="s">
        <v>8391</v>
      </c>
      <c r="F734" s="2" t="s">
        <v>18523</v>
      </c>
      <c r="G734" s="2" t="s">
        <v>8405</v>
      </c>
      <c r="H734" s="2" t="s">
        <v>8406</v>
      </c>
      <c r="I734" s="2" t="s">
        <v>2699</v>
      </c>
      <c r="J734" s="2" t="s">
        <v>8407</v>
      </c>
      <c r="K734" s="2" t="s">
        <v>18524</v>
      </c>
      <c r="L734" s="2" t="s">
        <v>8409</v>
      </c>
      <c r="M734" s="2" t="s">
        <v>18460</v>
      </c>
      <c r="N734" s="4" t="s">
        <v>8410</v>
      </c>
      <c r="O734" s="25" t="s">
        <v>8411</v>
      </c>
    </row>
    <row r="735" spans="1:15" ht="15" customHeight="1" x14ac:dyDescent="0.35">
      <c r="A735" s="2" t="s">
        <v>163</v>
      </c>
      <c r="B735" s="2" t="s">
        <v>164</v>
      </c>
      <c r="C735" s="3">
        <v>11</v>
      </c>
      <c r="D735" s="2" t="s">
        <v>165</v>
      </c>
      <c r="E735" s="2" t="s">
        <v>8391</v>
      </c>
      <c r="F735" s="2">
        <v>34319584</v>
      </c>
      <c r="G735" s="2" t="s">
        <v>8426</v>
      </c>
      <c r="H735" s="2" t="s">
        <v>8427</v>
      </c>
      <c r="I735" s="2" t="s">
        <v>4066</v>
      </c>
      <c r="J735" s="2" t="s">
        <v>3439</v>
      </c>
      <c r="K735" s="2" t="s">
        <v>4366</v>
      </c>
      <c r="L735" s="2" t="s">
        <v>8428</v>
      </c>
      <c r="M735" s="2" t="s">
        <v>4424</v>
      </c>
      <c r="N735" s="4" t="s">
        <v>8429</v>
      </c>
      <c r="O735" s="4" t="s">
        <v>8430</v>
      </c>
    </row>
    <row r="736" spans="1:15" ht="15" customHeight="1" x14ac:dyDescent="0.35">
      <c r="A736" s="2" t="s">
        <v>163</v>
      </c>
      <c r="B736" s="2" t="s">
        <v>164</v>
      </c>
      <c r="C736" s="3">
        <v>11</v>
      </c>
      <c r="D736" s="2" t="s">
        <v>165</v>
      </c>
      <c r="E736" s="2" t="s">
        <v>8391</v>
      </c>
      <c r="F736" s="2">
        <v>26212394</v>
      </c>
      <c r="G736" s="2" t="s">
        <v>8486</v>
      </c>
      <c r="H736" s="2" t="s">
        <v>8487</v>
      </c>
      <c r="I736" s="2" t="s">
        <v>2270</v>
      </c>
      <c r="J736" s="2" t="s">
        <v>8488</v>
      </c>
      <c r="K736" s="2" t="s">
        <v>4366</v>
      </c>
      <c r="L736" s="2" t="s">
        <v>8489</v>
      </c>
      <c r="M736" s="2" t="s">
        <v>5208</v>
      </c>
      <c r="N736" s="4" t="s">
        <v>8490</v>
      </c>
      <c r="O736" s="4" t="s">
        <v>8491</v>
      </c>
    </row>
    <row r="737" spans="1:15" ht="15" customHeight="1" x14ac:dyDescent="0.35">
      <c r="A737" s="2" t="s">
        <v>163</v>
      </c>
      <c r="B737" s="2" t="s">
        <v>164</v>
      </c>
      <c r="C737" s="3">
        <v>11</v>
      </c>
      <c r="D737" s="2" t="s">
        <v>165</v>
      </c>
      <c r="E737" s="2" t="s">
        <v>8391</v>
      </c>
      <c r="F737" s="2">
        <v>7986126</v>
      </c>
      <c r="G737" s="2" t="s">
        <v>8543</v>
      </c>
      <c r="H737" s="2" t="s">
        <v>8544</v>
      </c>
      <c r="I737" s="2" t="s">
        <v>1196</v>
      </c>
      <c r="J737" s="2"/>
      <c r="K737" s="2" t="s">
        <v>5092</v>
      </c>
      <c r="L737" s="2" t="s">
        <v>8545</v>
      </c>
      <c r="M737" s="2" t="s">
        <v>4797</v>
      </c>
      <c r="N737" s="4" t="s">
        <v>8546</v>
      </c>
      <c r="O737" s="4" t="s">
        <v>8547</v>
      </c>
    </row>
    <row r="738" spans="1:15" ht="15" customHeight="1" x14ac:dyDescent="0.35">
      <c r="A738" s="2" t="s">
        <v>163</v>
      </c>
      <c r="B738" s="2" t="s">
        <v>164</v>
      </c>
      <c r="C738" s="3">
        <v>11</v>
      </c>
      <c r="D738" s="2" t="s">
        <v>165</v>
      </c>
      <c r="E738" s="2" t="s">
        <v>8388</v>
      </c>
      <c r="F738" s="2">
        <v>26452071</v>
      </c>
      <c r="G738" s="2" t="s">
        <v>8474</v>
      </c>
      <c r="H738" s="2" t="s">
        <v>8475</v>
      </c>
      <c r="I738" s="2" t="s">
        <v>712</v>
      </c>
      <c r="J738" s="2" t="s">
        <v>8476</v>
      </c>
      <c r="K738" s="2" t="s">
        <v>4366</v>
      </c>
      <c r="L738" s="2" t="s">
        <v>8477</v>
      </c>
      <c r="M738" s="2" t="s">
        <v>4416</v>
      </c>
      <c r="N738" s="4" t="s">
        <v>8478</v>
      </c>
      <c r="O738" s="4" t="s">
        <v>8479</v>
      </c>
    </row>
    <row r="739" spans="1:15" ht="15" customHeight="1" x14ac:dyDescent="0.35">
      <c r="A739" s="2" t="s">
        <v>163</v>
      </c>
      <c r="B739" s="2" t="s">
        <v>164</v>
      </c>
      <c r="C739" s="3">
        <v>11</v>
      </c>
      <c r="D739" s="2" t="s">
        <v>165</v>
      </c>
      <c r="E739" s="2" t="s">
        <v>8391</v>
      </c>
      <c r="F739" s="2">
        <v>26994263</v>
      </c>
      <c r="G739" s="2" t="s">
        <v>8480</v>
      </c>
      <c r="H739" s="2" t="s">
        <v>8481</v>
      </c>
      <c r="I739" s="2" t="s">
        <v>712</v>
      </c>
      <c r="J739" s="2"/>
      <c r="K739" s="2" t="s">
        <v>8482</v>
      </c>
      <c r="L739" s="2" t="s">
        <v>8483</v>
      </c>
      <c r="M739" s="2" t="s">
        <v>4416</v>
      </c>
      <c r="N739" s="4" t="s">
        <v>8484</v>
      </c>
      <c r="O739" s="4" t="s">
        <v>8485</v>
      </c>
    </row>
    <row r="740" spans="1:15" ht="15" customHeight="1" x14ac:dyDescent="0.35">
      <c r="A740" s="2" t="s">
        <v>163</v>
      </c>
      <c r="B740" s="2" t="s">
        <v>164</v>
      </c>
      <c r="C740" s="3">
        <v>11</v>
      </c>
      <c r="D740" s="2" t="s">
        <v>165</v>
      </c>
      <c r="E740" s="2" t="s">
        <v>8391</v>
      </c>
      <c r="F740" s="2" t="s">
        <v>18525</v>
      </c>
      <c r="G740" s="2" t="s">
        <v>8480</v>
      </c>
      <c r="H740" s="2" t="s">
        <v>8481</v>
      </c>
      <c r="I740" s="2" t="s">
        <v>712</v>
      </c>
      <c r="J740" s="2"/>
      <c r="K740" s="2" t="s">
        <v>18526</v>
      </c>
      <c r="L740" s="2" t="s">
        <v>8483</v>
      </c>
      <c r="M740" s="2" t="s">
        <v>18498</v>
      </c>
      <c r="N740" s="4" t="s">
        <v>8484</v>
      </c>
      <c r="O740" s="25" t="s">
        <v>8485</v>
      </c>
    </row>
    <row r="741" spans="1:15" ht="15" customHeight="1" x14ac:dyDescent="0.35">
      <c r="A741" s="2" t="s">
        <v>163</v>
      </c>
      <c r="B741" s="2" t="s">
        <v>164</v>
      </c>
      <c r="C741" s="3">
        <v>11</v>
      </c>
      <c r="D741" s="2" t="s">
        <v>165</v>
      </c>
      <c r="E741" s="2" t="s">
        <v>8391</v>
      </c>
      <c r="F741" s="2">
        <v>37903070</v>
      </c>
      <c r="G741" s="2" t="s">
        <v>8392</v>
      </c>
      <c r="H741" s="2" t="s">
        <v>8393</v>
      </c>
      <c r="I741" s="2" t="s">
        <v>8394</v>
      </c>
      <c r="J741" s="2"/>
      <c r="K741" s="2" t="s">
        <v>4366</v>
      </c>
      <c r="L741" s="2" t="s">
        <v>8395</v>
      </c>
      <c r="M741" s="2" t="s">
        <v>6415</v>
      </c>
      <c r="N741" s="4" t="s">
        <v>8396</v>
      </c>
      <c r="O741" s="4" t="s">
        <v>8397</v>
      </c>
    </row>
    <row r="742" spans="1:15" ht="15" customHeight="1" x14ac:dyDescent="0.35">
      <c r="A742" s="2" t="s">
        <v>163</v>
      </c>
      <c r="B742" s="2" t="s">
        <v>164</v>
      </c>
      <c r="C742" s="3">
        <v>11</v>
      </c>
      <c r="D742" s="2" t="s">
        <v>165</v>
      </c>
      <c r="E742" s="2" t="s">
        <v>8391</v>
      </c>
      <c r="F742" s="2">
        <v>37903073</v>
      </c>
      <c r="G742" s="2" t="s">
        <v>8398</v>
      </c>
      <c r="H742" s="2" t="s">
        <v>8399</v>
      </c>
      <c r="I742" s="2" t="s">
        <v>8394</v>
      </c>
      <c r="J742" s="2"/>
      <c r="K742" s="2" t="s">
        <v>4366</v>
      </c>
      <c r="L742" s="2" t="s">
        <v>8400</v>
      </c>
      <c r="M742" s="2" t="s">
        <v>4416</v>
      </c>
      <c r="N742" s="4" t="s">
        <v>8401</v>
      </c>
      <c r="O742" s="4" t="s">
        <v>8402</v>
      </c>
    </row>
    <row r="743" spans="1:15" ht="15" customHeight="1" x14ac:dyDescent="0.35">
      <c r="A743" s="2" t="s">
        <v>163</v>
      </c>
      <c r="B743" s="2" t="s">
        <v>164</v>
      </c>
      <c r="C743" s="3">
        <v>11</v>
      </c>
      <c r="D743" s="2" t="s">
        <v>165</v>
      </c>
      <c r="E743" s="2" t="s">
        <v>8391</v>
      </c>
      <c r="F743" s="2" t="s">
        <v>18527</v>
      </c>
      <c r="G743" s="2" t="s">
        <v>8398</v>
      </c>
      <c r="H743" s="2" t="s">
        <v>8399</v>
      </c>
      <c r="I743" s="2" t="s">
        <v>8394</v>
      </c>
      <c r="J743" s="2"/>
      <c r="K743" s="2" t="s">
        <v>18419</v>
      </c>
      <c r="L743" s="2" t="s">
        <v>8400</v>
      </c>
      <c r="M743" s="2" t="s">
        <v>18498</v>
      </c>
      <c r="N743" s="4" t="s">
        <v>8401</v>
      </c>
      <c r="O743" s="25" t="s">
        <v>8402</v>
      </c>
    </row>
    <row r="744" spans="1:15" ht="15" customHeight="1" x14ac:dyDescent="0.35">
      <c r="A744" s="2" t="s">
        <v>163</v>
      </c>
      <c r="B744" s="2" t="s">
        <v>164</v>
      </c>
      <c r="C744" s="3">
        <v>11</v>
      </c>
      <c r="D744" s="2" t="s">
        <v>165</v>
      </c>
      <c r="E744" s="2" t="s">
        <v>8391</v>
      </c>
      <c r="F744" s="2" t="s">
        <v>18528</v>
      </c>
      <c r="G744" s="2" t="s">
        <v>8392</v>
      </c>
      <c r="H744" s="2" t="s">
        <v>8393</v>
      </c>
      <c r="I744" s="2" t="s">
        <v>8394</v>
      </c>
      <c r="J744" s="2"/>
      <c r="K744" s="2" t="s">
        <v>18419</v>
      </c>
      <c r="L744" s="2" t="s">
        <v>8395</v>
      </c>
      <c r="M744" s="2" t="s">
        <v>18508</v>
      </c>
      <c r="N744" s="4" t="s">
        <v>8396</v>
      </c>
      <c r="O744" s="25" t="s">
        <v>8397</v>
      </c>
    </row>
    <row r="745" spans="1:15" ht="15" customHeight="1" x14ac:dyDescent="0.35">
      <c r="A745" s="2" t="s">
        <v>163</v>
      </c>
      <c r="B745" s="2" t="s">
        <v>164</v>
      </c>
      <c r="C745" s="3">
        <v>11</v>
      </c>
      <c r="D745" s="2" t="s">
        <v>165</v>
      </c>
      <c r="E745" s="2" t="s">
        <v>8388</v>
      </c>
      <c r="F745" s="2">
        <v>23183064</v>
      </c>
      <c r="G745" s="2" t="s">
        <v>8514</v>
      </c>
      <c r="H745" s="2" t="s">
        <v>8515</v>
      </c>
      <c r="I745" s="2" t="s">
        <v>8516</v>
      </c>
      <c r="J745" s="2" t="s">
        <v>8516</v>
      </c>
      <c r="K745" s="2" t="s">
        <v>4836</v>
      </c>
      <c r="L745" s="2" t="s">
        <v>8517</v>
      </c>
      <c r="M745" s="2" t="s">
        <v>4404</v>
      </c>
      <c r="N745" s="4" t="s">
        <v>8518</v>
      </c>
      <c r="O745" s="4" t="s">
        <v>8519</v>
      </c>
    </row>
    <row r="746" spans="1:15" ht="15" customHeight="1" x14ac:dyDescent="0.35">
      <c r="A746" s="2" t="s">
        <v>163</v>
      </c>
      <c r="B746" s="2" t="s">
        <v>164</v>
      </c>
      <c r="C746" s="3">
        <v>11</v>
      </c>
      <c r="D746" s="2" t="s">
        <v>165</v>
      </c>
      <c r="E746" s="2" t="s">
        <v>8391</v>
      </c>
      <c r="F746" s="2" t="s">
        <v>18529</v>
      </c>
      <c r="G746" s="2" t="s">
        <v>8538</v>
      </c>
      <c r="H746" s="2" t="s">
        <v>18530</v>
      </c>
      <c r="I746" s="2" t="s">
        <v>18531</v>
      </c>
      <c r="J746" s="2"/>
      <c r="K746" s="2" t="s">
        <v>18532</v>
      </c>
      <c r="L746" s="2" t="s">
        <v>18533</v>
      </c>
      <c r="M746" s="2" t="s">
        <v>18421</v>
      </c>
      <c r="N746" s="4" t="s">
        <v>18534</v>
      </c>
      <c r="O746" s="4"/>
    </row>
    <row r="747" spans="1:15" ht="15" customHeight="1" x14ac:dyDescent="0.35">
      <c r="A747" s="2" t="s">
        <v>163</v>
      </c>
      <c r="B747" s="2" t="s">
        <v>164</v>
      </c>
      <c r="C747" s="3">
        <v>11</v>
      </c>
      <c r="D747" s="2" t="s">
        <v>165</v>
      </c>
      <c r="E747" s="2" t="s">
        <v>8388</v>
      </c>
      <c r="F747" s="2" t="s">
        <v>18535</v>
      </c>
      <c r="G747" s="2" t="s">
        <v>18536</v>
      </c>
      <c r="H747" s="2" t="s">
        <v>18537</v>
      </c>
      <c r="I747" s="2" t="s">
        <v>18538</v>
      </c>
      <c r="J747" s="2" t="s">
        <v>18538</v>
      </c>
      <c r="K747" s="2" t="s">
        <v>18539</v>
      </c>
      <c r="L747" s="2" t="s">
        <v>18540</v>
      </c>
      <c r="M747" s="2" t="s">
        <v>18460</v>
      </c>
      <c r="N747" s="4" t="s">
        <v>18541</v>
      </c>
      <c r="O747" s="25" t="s">
        <v>18542</v>
      </c>
    </row>
    <row r="748" spans="1:15" ht="15" customHeight="1" x14ac:dyDescent="0.35">
      <c r="A748" s="2" t="s">
        <v>163</v>
      </c>
      <c r="B748" s="2" t="s">
        <v>164</v>
      </c>
      <c r="C748" s="3">
        <v>11</v>
      </c>
      <c r="D748" s="2" t="s">
        <v>165</v>
      </c>
      <c r="E748" s="2" t="s">
        <v>8391</v>
      </c>
      <c r="F748" s="2">
        <v>35327667</v>
      </c>
      <c r="G748" s="2" t="s">
        <v>8414</v>
      </c>
      <c r="H748" s="2" t="s">
        <v>8415</v>
      </c>
      <c r="I748" s="2" t="s">
        <v>4504</v>
      </c>
      <c r="J748" s="2" t="s">
        <v>4504</v>
      </c>
      <c r="K748" s="2" t="s">
        <v>8416</v>
      </c>
      <c r="L748" s="2" t="s">
        <v>8417</v>
      </c>
      <c r="M748" s="2" t="s">
        <v>4481</v>
      </c>
      <c r="N748" s="4" t="s">
        <v>8418</v>
      </c>
      <c r="O748" s="4" t="s">
        <v>8419</v>
      </c>
    </row>
    <row r="749" spans="1:15" ht="15" customHeight="1" x14ac:dyDescent="0.35">
      <c r="A749" s="2" t="s">
        <v>163</v>
      </c>
      <c r="B749" s="2" t="s">
        <v>164</v>
      </c>
      <c r="C749" s="3">
        <v>11</v>
      </c>
      <c r="D749" s="2" t="s">
        <v>165</v>
      </c>
      <c r="E749" s="2" t="s">
        <v>8391</v>
      </c>
      <c r="F749" s="2" t="s">
        <v>18543</v>
      </c>
      <c r="G749" s="2" t="s">
        <v>8414</v>
      </c>
      <c r="H749" s="2" t="s">
        <v>8415</v>
      </c>
      <c r="I749" s="2" t="s">
        <v>4504</v>
      </c>
      <c r="J749" s="2" t="s">
        <v>4504</v>
      </c>
      <c r="K749" s="2" t="s">
        <v>18544</v>
      </c>
      <c r="L749" s="2" t="s">
        <v>8417</v>
      </c>
      <c r="M749" s="2" t="s">
        <v>18545</v>
      </c>
      <c r="N749" s="4" t="s">
        <v>8418</v>
      </c>
      <c r="O749" s="25" t="s">
        <v>8419</v>
      </c>
    </row>
    <row r="750" spans="1:15" ht="15" customHeight="1" x14ac:dyDescent="0.35">
      <c r="A750" s="2" t="s">
        <v>163</v>
      </c>
      <c r="B750" s="2" t="s">
        <v>164</v>
      </c>
      <c r="C750" s="3">
        <v>11</v>
      </c>
      <c r="D750" s="2" t="s">
        <v>165</v>
      </c>
      <c r="E750" s="2" t="s">
        <v>8388</v>
      </c>
      <c r="F750" s="2" t="s">
        <v>18546</v>
      </c>
      <c r="G750" s="2" t="s">
        <v>18547</v>
      </c>
      <c r="H750" s="2" t="s">
        <v>18548</v>
      </c>
      <c r="I750" s="2" t="s">
        <v>18549</v>
      </c>
      <c r="J750" s="2"/>
      <c r="K750" s="2" t="s">
        <v>18550</v>
      </c>
      <c r="L750" s="2" t="s">
        <v>18551</v>
      </c>
      <c r="M750" s="2" t="s">
        <v>18429</v>
      </c>
      <c r="N750" s="4" t="s">
        <v>18552</v>
      </c>
      <c r="O750" s="4" t="s">
        <v>18553</v>
      </c>
    </row>
    <row r="751" spans="1:15" ht="15" customHeight="1" x14ac:dyDescent="0.35">
      <c r="A751" s="2" t="s">
        <v>163</v>
      </c>
      <c r="B751" s="2" t="s">
        <v>164</v>
      </c>
      <c r="C751" s="3">
        <v>11</v>
      </c>
      <c r="D751" s="2" t="s">
        <v>165</v>
      </c>
      <c r="E751" s="2" t="s">
        <v>8391</v>
      </c>
      <c r="F751" s="2" t="s">
        <v>18554</v>
      </c>
      <c r="G751" s="2" t="s">
        <v>18555</v>
      </c>
      <c r="H751" s="2" t="s">
        <v>18556</v>
      </c>
      <c r="I751" s="2">
        <v>2015</v>
      </c>
      <c r="J751" s="2" t="s">
        <v>18557</v>
      </c>
      <c r="K751" s="2" t="s">
        <v>18419</v>
      </c>
      <c r="L751" s="2" t="s">
        <v>18558</v>
      </c>
      <c r="M751" s="2" t="s">
        <v>18559</v>
      </c>
      <c r="N751" s="4" t="s">
        <v>18560</v>
      </c>
      <c r="O751" s="25" t="s">
        <v>18561</v>
      </c>
    </row>
    <row r="752" spans="1:15" ht="15" customHeight="1" x14ac:dyDescent="0.35">
      <c r="A752" s="2" t="s">
        <v>177</v>
      </c>
      <c r="B752" s="2" t="s">
        <v>178</v>
      </c>
      <c r="C752" s="3">
        <v>12</v>
      </c>
      <c r="D752" s="2" t="s">
        <v>179</v>
      </c>
      <c r="E752" s="2" t="s">
        <v>8554</v>
      </c>
      <c r="F752" s="2">
        <v>12937089</v>
      </c>
      <c r="G752" s="2" t="s">
        <v>8627</v>
      </c>
      <c r="H752" s="2" t="s">
        <v>8628</v>
      </c>
      <c r="I752" s="2" t="s">
        <v>2165</v>
      </c>
      <c r="J752" s="2"/>
      <c r="K752" s="2" t="s">
        <v>5615</v>
      </c>
      <c r="L752" s="2" t="s">
        <v>8629</v>
      </c>
      <c r="M752" s="2" t="s">
        <v>4797</v>
      </c>
      <c r="N752" s="4" t="s">
        <v>8630</v>
      </c>
      <c r="O752" s="4" t="s">
        <v>8631</v>
      </c>
    </row>
    <row r="753" spans="1:15" ht="15" customHeight="1" x14ac:dyDescent="0.35">
      <c r="A753" s="2" t="s">
        <v>177</v>
      </c>
      <c r="B753" s="2" t="s">
        <v>178</v>
      </c>
      <c r="C753" s="3">
        <v>12</v>
      </c>
      <c r="D753" s="2" t="s">
        <v>179</v>
      </c>
      <c r="E753" s="2" t="s">
        <v>8559</v>
      </c>
      <c r="F753" s="2">
        <v>11531837</v>
      </c>
      <c r="G753" s="2" t="s">
        <v>8632</v>
      </c>
      <c r="H753" s="2" t="s">
        <v>8633</v>
      </c>
      <c r="I753" s="2" t="s">
        <v>8634</v>
      </c>
      <c r="J753" s="2"/>
      <c r="K753" s="2" t="s">
        <v>4366</v>
      </c>
      <c r="L753" s="2" t="s">
        <v>8635</v>
      </c>
      <c r="M753" s="2" t="s">
        <v>4367</v>
      </c>
      <c r="N753" s="4" t="s">
        <v>8636</v>
      </c>
      <c r="O753" s="4" t="s">
        <v>8637</v>
      </c>
    </row>
    <row r="754" spans="1:15" ht="15" customHeight="1" x14ac:dyDescent="0.35">
      <c r="A754" s="2" t="s">
        <v>177</v>
      </c>
      <c r="B754" s="2" t="s">
        <v>178</v>
      </c>
      <c r="C754" s="3">
        <v>12</v>
      </c>
      <c r="D754" s="2" t="s">
        <v>179</v>
      </c>
      <c r="E754" s="2" t="s">
        <v>8559</v>
      </c>
      <c r="F754" s="2">
        <v>15491455</v>
      </c>
      <c r="G754" s="2" t="s">
        <v>8616</v>
      </c>
      <c r="H754" s="2" t="s">
        <v>8617</v>
      </c>
      <c r="I754" s="2" t="s">
        <v>8618</v>
      </c>
      <c r="J754" s="2"/>
      <c r="K754" s="2" t="s">
        <v>4366</v>
      </c>
      <c r="L754" s="2" t="s">
        <v>8619</v>
      </c>
      <c r="M754" s="2" t="s">
        <v>4624</v>
      </c>
      <c r="N754" s="4" t="s">
        <v>8620</v>
      </c>
      <c r="O754" s="4" t="s">
        <v>8621</v>
      </c>
    </row>
    <row r="755" spans="1:15" ht="15" customHeight="1" x14ac:dyDescent="0.35">
      <c r="A755" s="2" t="s">
        <v>177</v>
      </c>
      <c r="B755" s="2" t="s">
        <v>178</v>
      </c>
      <c r="C755" s="3">
        <v>12</v>
      </c>
      <c r="D755" s="2" t="s">
        <v>179</v>
      </c>
      <c r="E755" s="2" t="s">
        <v>8559</v>
      </c>
      <c r="F755" s="2">
        <v>22486764</v>
      </c>
      <c r="G755" s="2" t="s">
        <v>8591</v>
      </c>
      <c r="H755" s="2" t="s">
        <v>8592</v>
      </c>
      <c r="I755" s="2" t="s">
        <v>613</v>
      </c>
      <c r="J755" s="2"/>
      <c r="K755" s="2" t="s">
        <v>4373</v>
      </c>
      <c r="L755" s="2" t="s">
        <v>8593</v>
      </c>
      <c r="M755" s="2" t="s">
        <v>4416</v>
      </c>
      <c r="N755" s="4" t="s">
        <v>8594</v>
      </c>
      <c r="O755" s="4" t="s">
        <v>8595</v>
      </c>
    </row>
    <row r="756" spans="1:15" ht="15" customHeight="1" x14ac:dyDescent="0.35">
      <c r="A756" s="2" t="s">
        <v>177</v>
      </c>
      <c r="B756" s="2" t="s">
        <v>178</v>
      </c>
      <c r="C756" s="3">
        <v>12</v>
      </c>
      <c r="D756" s="2" t="s">
        <v>179</v>
      </c>
      <c r="E756" s="2" t="s">
        <v>8559</v>
      </c>
      <c r="F756" s="2">
        <v>22486763</v>
      </c>
      <c r="G756" s="2" t="s">
        <v>8596</v>
      </c>
      <c r="H756" s="2" t="s">
        <v>8597</v>
      </c>
      <c r="I756" s="2" t="s">
        <v>613</v>
      </c>
      <c r="J756" s="2"/>
      <c r="K756" s="2" t="s">
        <v>4373</v>
      </c>
      <c r="L756" s="2" t="s">
        <v>8598</v>
      </c>
      <c r="M756" s="2" t="s">
        <v>4416</v>
      </c>
      <c r="N756" s="4" t="s">
        <v>8599</v>
      </c>
      <c r="O756" s="4" t="s">
        <v>8600</v>
      </c>
    </row>
    <row r="757" spans="1:15" ht="15" customHeight="1" x14ac:dyDescent="0.35">
      <c r="A757" s="2" t="s">
        <v>177</v>
      </c>
      <c r="B757" s="2" t="s">
        <v>178</v>
      </c>
      <c r="C757" s="3">
        <v>12</v>
      </c>
      <c r="D757" s="2" t="s">
        <v>179</v>
      </c>
      <c r="E757" s="2" t="s">
        <v>8559</v>
      </c>
      <c r="F757" s="2">
        <v>22486762</v>
      </c>
      <c r="G757" s="2" t="s">
        <v>8601</v>
      </c>
      <c r="H757" s="2" t="s">
        <v>8602</v>
      </c>
      <c r="I757" s="2" t="s">
        <v>613</v>
      </c>
      <c r="J757" s="2"/>
      <c r="K757" s="2" t="s">
        <v>4373</v>
      </c>
      <c r="L757" s="2" t="s">
        <v>8603</v>
      </c>
      <c r="M757" s="2" t="s">
        <v>4416</v>
      </c>
      <c r="N757" s="4" t="s">
        <v>8604</v>
      </c>
      <c r="O757" s="4" t="s">
        <v>8605</v>
      </c>
    </row>
    <row r="758" spans="1:15" ht="15" customHeight="1" x14ac:dyDescent="0.35">
      <c r="A758" s="2" t="s">
        <v>177</v>
      </c>
      <c r="B758" s="2" t="s">
        <v>178</v>
      </c>
      <c r="C758" s="3">
        <v>12</v>
      </c>
      <c r="D758" s="2" t="s">
        <v>179</v>
      </c>
      <c r="E758" s="2" t="s">
        <v>8559</v>
      </c>
      <c r="F758" s="2">
        <v>16634899</v>
      </c>
      <c r="G758" s="2" t="s">
        <v>8606</v>
      </c>
      <c r="H758" s="2" t="s">
        <v>8607</v>
      </c>
      <c r="I758" s="2" t="s">
        <v>1691</v>
      </c>
      <c r="J758" s="2"/>
      <c r="K758" s="2" t="s">
        <v>4366</v>
      </c>
      <c r="L758" s="2" t="s">
        <v>8608</v>
      </c>
      <c r="M758" s="2" t="s">
        <v>4367</v>
      </c>
      <c r="N758" s="4" t="s">
        <v>8609</v>
      </c>
      <c r="O758" s="4" t="s">
        <v>8610</v>
      </c>
    </row>
    <row r="759" spans="1:15" ht="15" customHeight="1" x14ac:dyDescent="0.35">
      <c r="A759" s="2" t="s">
        <v>177</v>
      </c>
      <c r="B759" s="2" t="s">
        <v>178</v>
      </c>
      <c r="C759" s="3">
        <v>12</v>
      </c>
      <c r="D759" s="2" t="s">
        <v>179</v>
      </c>
      <c r="E759" s="2" t="s">
        <v>8554</v>
      </c>
      <c r="F759" s="2">
        <v>35416327</v>
      </c>
      <c r="G759" s="2" t="s">
        <v>5689</v>
      </c>
      <c r="H759" s="2" t="s">
        <v>5690</v>
      </c>
      <c r="I759" s="2" t="s">
        <v>950</v>
      </c>
      <c r="J759" s="2" t="s">
        <v>5691</v>
      </c>
      <c r="K759" s="2" t="s">
        <v>5165</v>
      </c>
      <c r="L759" s="2" t="s">
        <v>5692</v>
      </c>
      <c r="M759" s="2" t="s">
        <v>4560</v>
      </c>
      <c r="N759" s="4" t="s">
        <v>5693</v>
      </c>
      <c r="O759" s="4" t="s">
        <v>5694</v>
      </c>
    </row>
    <row r="760" spans="1:15" ht="15" customHeight="1" x14ac:dyDescent="0.35">
      <c r="A760" s="2" t="s">
        <v>177</v>
      </c>
      <c r="B760" s="2" t="s">
        <v>178</v>
      </c>
      <c r="C760" s="3">
        <v>12</v>
      </c>
      <c r="D760" s="2" t="s">
        <v>179</v>
      </c>
      <c r="E760" s="2" t="s">
        <v>8554</v>
      </c>
      <c r="F760" s="2">
        <v>27061093</v>
      </c>
      <c r="G760" s="2" t="s">
        <v>8579</v>
      </c>
      <c r="H760" s="2" t="s">
        <v>8580</v>
      </c>
      <c r="I760" s="2" t="s">
        <v>4769</v>
      </c>
      <c r="J760" s="2" t="s">
        <v>4776</v>
      </c>
      <c r="K760" s="2" t="s">
        <v>4366</v>
      </c>
      <c r="L760" s="2" t="s">
        <v>8581</v>
      </c>
      <c r="M760" s="2" t="s">
        <v>4404</v>
      </c>
      <c r="N760" s="4" t="s">
        <v>8582</v>
      </c>
      <c r="O760" s="4" t="s">
        <v>8583</v>
      </c>
    </row>
    <row r="761" spans="1:15" ht="15" customHeight="1" x14ac:dyDescent="0.35">
      <c r="A761" s="2" t="s">
        <v>177</v>
      </c>
      <c r="B761" s="2" t="s">
        <v>178</v>
      </c>
      <c r="C761" s="3">
        <v>12</v>
      </c>
      <c r="D761" s="2" t="s">
        <v>179</v>
      </c>
      <c r="E761" s="2" t="s">
        <v>8554</v>
      </c>
      <c r="F761" s="2">
        <v>14645611</v>
      </c>
      <c r="G761" s="2" t="s">
        <v>8622</v>
      </c>
      <c r="H761" s="2" t="s">
        <v>8623</v>
      </c>
      <c r="I761" s="2" t="s">
        <v>7827</v>
      </c>
      <c r="J761" s="2"/>
      <c r="K761" s="2" t="s">
        <v>4972</v>
      </c>
      <c r="L761" s="2" t="s">
        <v>8624</v>
      </c>
      <c r="M761" s="2" t="s">
        <v>4797</v>
      </c>
      <c r="N761" s="4" t="s">
        <v>8625</v>
      </c>
      <c r="O761" s="4" t="s">
        <v>8626</v>
      </c>
    </row>
    <row r="762" spans="1:15" ht="15" customHeight="1" x14ac:dyDescent="0.35">
      <c r="A762" s="2" t="s">
        <v>177</v>
      </c>
      <c r="B762" s="2" t="s">
        <v>178</v>
      </c>
      <c r="C762" s="3">
        <v>12</v>
      </c>
      <c r="D762" s="2" t="s">
        <v>179</v>
      </c>
      <c r="E762" s="2" t="s">
        <v>8554</v>
      </c>
      <c r="F762" s="2">
        <v>34042224</v>
      </c>
      <c r="G762" s="2" t="s">
        <v>8573</v>
      </c>
      <c r="H762" s="2" t="s">
        <v>8574</v>
      </c>
      <c r="I762" s="2" t="s">
        <v>2393</v>
      </c>
      <c r="J762" s="2" t="s">
        <v>8575</v>
      </c>
      <c r="K762" s="2" t="s">
        <v>4373</v>
      </c>
      <c r="L762" s="2" t="s">
        <v>8576</v>
      </c>
      <c r="M762" s="2" t="s">
        <v>4797</v>
      </c>
      <c r="N762" s="4" t="s">
        <v>8577</v>
      </c>
      <c r="O762" s="4" t="s">
        <v>8578</v>
      </c>
    </row>
    <row r="763" spans="1:15" ht="15" customHeight="1" x14ac:dyDescent="0.35">
      <c r="A763" s="2" t="s">
        <v>177</v>
      </c>
      <c r="B763" s="2" t="s">
        <v>178</v>
      </c>
      <c r="C763" s="3">
        <v>12</v>
      </c>
      <c r="D763" s="2" t="s">
        <v>179</v>
      </c>
      <c r="E763" s="2" t="s">
        <v>8559</v>
      </c>
      <c r="F763" s="2">
        <v>38445800</v>
      </c>
      <c r="G763" s="2" t="s">
        <v>8560</v>
      </c>
      <c r="H763" s="2" t="s">
        <v>8561</v>
      </c>
      <c r="I763" s="2" t="s">
        <v>2820</v>
      </c>
      <c r="J763" s="2" t="s">
        <v>8562</v>
      </c>
      <c r="K763" s="2" t="s">
        <v>8563</v>
      </c>
      <c r="L763" s="2" t="s">
        <v>8564</v>
      </c>
      <c r="M763" s="2" t="s">
        <v>4367</v>
      </c>
      <c r="N763" s="4" t="s">
        <v>8565</v>
      </c>
      <c r="O763" s="4" t="s">
        <v>8566</v>
      </c>
    </row>
    <row r="764" spans="1:15" ht="15" customHeight="1" x14ac:dyDescent="0.35">
      <c r="A764" s="2" t="s">
        <v>177</v>
      </c>
      <c r="B764" s="2" t="s">
        <v>178</v>
      </c>
      <c r="C764" s="3">
        <v>12</v>
      </c>
      <c r="D764" s="2" t="s">
        <v>179</v>
      </c>
      <c r="E764" s="2" t="s">
        <v>8554</v>
      </c>
      <c r="F764" s="2">
        <v>26897122</v>
      </c>
      <c r="G764" s="2" t="s">
        <v>8584</v>
      </c>
      <c r="H764" s="2" t="s">
        <v>8585</v>
      </c>
      <c r="I764" s="2" t="s">
        <v>712</v>
      </c>
      <c r="J764" s="2" t="s">
        <v>8586</v>
      </c>
      <c r="K764" s="2" t="s">
        <v>4380</v>
      </c>
      <c r="L764" s="2" t="s">
        <v>8587</v>
      </c>
      <c r="M764" s="2" t="s">
        <v>8588</v>
      </c>
      <c r="N764" s="4" t="s">
        <v>8589</v>
      </c>
      <c r="O764" s="4" t="s">
        <v>8590</v>
      </c>
    </row>
    <row r="765" spans="1:15" ht="15" customHeight="1" x14ac:dyDescent="0.35">
      <c r="A765" s="2" t="s">
        <v>177</v>
      </c>
      <c r="B765" s="2" t="s">
        <v>178</v>
      </c>
      <c r="C765" s="3">
        <v>12</v>
      </c>
      <c r="D765" s="2" t="s">
        <v>179</v>
      </c>
      <c r="E765" s="2" t="s">
        <v>8559</v>
      </c>
      <c r="F765" s="2">
        <v>15793507</v>
      </c>
      <c r="G765" s="2" t="s">
        <v>8611</v>
      </c>
      <c r="H765" s="2" t="s">
        <v>8612</v>
      </c>
      <c r="I765" s="2" t="s">
        <v>2006</v>
      </c>
      <c r="J765" s="2"/>
      <c r="K765" s="2" t="s">
        <v>2864</v>
      </c>
      <c r="L765" s="2" t="s">
        <v>8613</v>
      </c>
      <c r="M765" s="2" t="s">
        <v>4367</v>
      </c>
      <c r="N765" s="4" t="s">
        <v>8614</v>
      </c>
      <c r="O765" s="4" t="s">
        <v>8615</v>
      </c>
    </row>
    <row r="766" spans="1:15" ht="15" customHeight="1" x14ac:dyDescent="0.35">
      <c r="A766" s="2" t="s">
        <v>177</v>
      </c>
      <c r="B766" s="2" t="s">
        <v>178</v>
      </c>
      <c r="C766" s="3">
        <v>12</v>
      </c>
      <c r="D766" s="2" t="s">
        <v>179</v>
      </c>
      <c r="E766" s="2" t="s">
        <v>8554</v>
      </c>
      <c r="F766" s="2">
        <v>36245551</v>
      </c>
      <c r="G766" s="2" t="s">
        <v>8567</v>
      </c>
      <c r="H766" s="2" t="s">
        <v>8568</v>
      </c>
      <c r="I766" s="2" t="s">
        <v>8569</v>
      </c>
      <c r="J766" s="2" t="s">
        <v>8569</v>
      </c>
      <c r="K766" s="2" t="s">
        <v>4396</v>
      </c>
      <c r="L766" s="2" t="s">
        <v>8570</v>
      </c>
      <c r="M766" s="2" t="s">
        <v>4367</v>
      </c>
      <c r="N766" s="4" t="s">
        <v>8571</v>
      </c>
      <c r="O766" s="4" t="s">
        <v>8572</v>
      </c>
    </row>
    <row r="767" spans="1:15" ht="15" customHeight="1" x14ac:dyDescent="0.35">
      <c r="A767" s="2" t="s">
        <v>177</v>
      </c>
      <c r="B767" s="2" t="s">
        <v>178</v>
      </c>
      <c r="C767" s="3">
        <v>12</v>
      </c>
      <c r="D767" s="2" t="s">
        <v>179</v>
      </c>
      <c r="E767" s="2" t="s">
        <v>8554</v>
      </c>
      <c r="F767" s="2">
        <v>39283144</v>
      </c>
      <c r="G767" s="2" t="s">
        <v>8555</v>
      </c>
      <c r="H767" s="2" t="s">
        <v>2507</v>
      </c>
      <c r="I767" s="2" t="s">
        <v>8556</v>
      </c>
      <c r="J767" s="2" t="s">
        <v>8556</v>
      </c>
      <c r="K767" s="2" t="s">
        <v>4366</v>
      </c>
      <c r="L767" s="2"/>
      <c r="M767" s="2" t="s">
        <v>4367</v>
      </c>
      <c r="N767" s="4" t="s">
        <v>8557</v>
      </c>
      <c r="O767" s="4" t="s">
        <v>8558</v>
      </c>
    </row>
    <row r="768" spans="1:15" ht="15" customHeight="1" x14ac:dyDescent="0.35">
      <c r="A768" s="2" t="s">
        <v>177</v>
      </c>
      <c r="B768" s="2" t="s">
        <v>178</v>
      </c>
      <c r="C768" s="3">
        <v>12</v>
      </c>
      <c r="D768" s="2" t="s">
        <v>179</v>
      </c>
      <c r="E768" s="2" t="s">
        <v>8554</v>
      </c>
      <c r="F768" s="2">
        <v>37291902</v>
      </c>
      <c r="G768" s="2" t="s">
        <v>5666</v>
      </c>
      <c r="H768" s="2" t="s">
        <v>5667</v>
      </c>
      <c r="I768" s="2" t="s">
        <v>5668</v>
      </c>
      <c r="J768" s="2"/>
      <c r="K768" s="2" t="s">
        <v>4366</v>
      </c>
      <c r="L768" s="2" t="s">
        <v>5669</v>
      </c>
      <c r="M768" s="2" t="s">
        <v>4560</v>
      </c>
      <c r="N768" s="4" t="s">
        <v>5670</v>
      </c>
      <c r="O768" s="4" t="s">
        <v>5671</v>
      </c>
    </row>
    <row r="769" spans="1:15" ht="15" customHeight="1" x14ac:dyDescent="0.35">
      <c r="A769" s="2" t="s">
        <v>177</v>
      </c>
      <c r="B769" s="2" t="s">
        <v>178</v>
      </c>
      <c r="C769" s="3">
        <v>12</v>
      </c>
      <c r="D769" s="2" t="s">
        <v>179</v>
      </c>
      <c r="E769" s="2" t="s">
        <v>8554</v>
      </c>
      <c r="F769" s="2">
        <v>39009427</v>
      </c>
      <c r="G769" s="2" t="s">
        <v>5651</v>
      </c>
      <c r="H769" s="2" t="s">
        <v>5652</v>
      </c>
      <c r="I769" s="2" t="s">
        <v>5653</v>
      </c>
      <c r="J769" s="2" t="s">
        <v>5653</v>
      </c>
      <c r="K769" s="2" t="s">
        <v>4366</v>
      </c>
      <c r="L769" s="2"/>
      <c r="M769" s="2" t="s">
        <v>4367</v>
      </c>
      <c r="N769" s="4" t="s">
        <v>5654</v>
      </c>
      <c r="O769" s="4" t="s">
        <v>5655</v>
      </c>
    </row>
    <row r="770" spans="1:15" ht="15" customHeight="1" x14ac:dyDescent="0.35">
      <c r="A770" s="2" t="s">
        <v>191</v>
      </c>
      <c r="B770" s="2" t="s">
        <v>192</v>
      </c>
      <c r="C770" s="3">
        <v>13</v>
      </c>
      <c r="D770" s="2" t="s">
        <v>193</v>
      </c>
      <c r="E770" s="2" t="s">
        <v>8666</v>
      </c>
      <c r="F770" s="2">
        <v>15347356</v>
      </c>
      <c r="G770" s="2" t="s">
        <v>8719</v>
      </c>
      <c r="H770" s="2" t="s">
        <v>8736</v>
      </c>
      <c r="I770" s="2" t="s">
        <v>2828</v>
      </c>
      <c r="J770" s="2"/>
      <c r="K770" s="2" t="s">
        <v>4373</v>
      </c>
      <c r="L770" s="2" t="s">
        <v>8737</v>
      </c>
      <c r="M770" s="2" t="s">
        <v>8738</v>
      </c>
      <c r="N770" s="4" t="s">
        <v>8739</v>
      </c>
      <c r="O770" s="4" t="s">
        <v>8740</v>
      </c>
    </row>
    <row r="771" spans="1:15" ht="15" customHeight="1" x14ac:dyDescent="0.35">
      <c r="A771" s="2" t="s">
        <v>191</v>
      </c>
      <c r="B771" s="2" t="s">
        <v>192</v>
      </c>
      <c r="C771" s="3">
        <v>13</v>
      </c>
      <c r="D771" s="2" t="s">
        <v>193</v>
      </c>
      <c r="E771" s="2" t="s">
        <v>8666</v>
      </c>
      <c r="F771" s="2">
        <v>12950351</v>
      </c>
      <c r="G771" s="2" t="s">
        <v>8699</v>
      </c>
      <c r="H771" s="2" t="s">
        <v>8741</v>
      </c>
      <c r="I771" s="2" t="s">
        <v>2165</v>
      </c>
      <c r="J771" s="2"/>
      <c r="K771" s="2" t="s">
        <v>4373</v>
      </c>
      <c r="L771" s="2" t="s">
        <v>8742</v>
      </c>
      <c r="M771" s="2" t="s">
        <v>4367</v>
      </c>
      <c r="N771" s="4" t="s">
        <v>8743</v>
      </c>
      <c r="O771" s="4" t="s">
        <v>8744</v>
      </c>
    </row>
    <row r="772" spans="1:15" ht="15" customHeight="1" x14ac:dyDescent="0.35">
      <c r="A772" s="2" t="s">
        <v>191</v>
      </c>
      <c r="B772" s="2" t="s">
        <v>192</v>
      </c>
      <c r="C772" s="3">
        <v>13</v>
      </c>
      <c r="D772" s="2" t="s">
        <v>193</v>
      </c>
      <c r="E772" s="2" t="s">
        <v>8666</v>
      </c>
      <c r="F772" s="2">
        <v>12975156</v>
      </c>
      <c r="G772" s="2" t="s">
        <v>8709</v>
      </c>
      <c r="H772" s="2" t="s">
        <v>8745</v>
      </c>
      <c r="I772" s="2" t="s">
        <v>2165</v>
      </c>
      <c r="J772" s="2"/>
      <c r="K772" s="2" t="s">
        <v>5092</v>
      </c>
      <c r="L772" s="2" t="s">
        <v>8746</v>
      </c>
      <c r="M772" s="2" t="s">
        <v>4367</v>
      </c>
      <c r="N772" s="4" t="s">
        <v>8747</v>
      </c>
      <c r="O772" s="4" t="s">
        <v>8748</v>
      </c>
    </row>
    <row r="773" spans="1:15" ht="15" customHeight="1" x14ac:dyDescent="0.35">
      <c r="A773" s="2" t="s">
        <v>191</v>
      </c>
      <c r="B773" s="2" t="s">
        <v>192</v>
      </c>
      <c r="C773" s="3">
        <v>13</v>
      </c>
      <c r="D773" s="2" t="s">
        <v>193</v>
      </c>
      <c r="E773" s="2" t="s">
        <v>8638</v>
      </c>
      <c r="F773" s="2">
        <v>35822506</v>
      </c>
      <c r="G773" s="2" t="s">
        <v>8661</v>
      </c>
      <c r="H773" s="2" t="s">
        <v>8662</v>
      </c>
      <c r="I773" s="2" t="s">
        <v>4337</v>
      </c>
      <c r="J773" s="2" t="s">
        <v>8569</v>
      </c>
      <c r="K773" s="2" t="s">
        <v>4366</v>
      </c>
      <c r="L773" s="2" t="s">
        <v>8663</v>
      </c>
      <c r="M773" s="2" t="s">
        <v>4711</v>
      </c>
      <c r="N773" s="4" t="s">
        <v>8664</v>
      </c>
      <c r="O773" s="4" t="s">
        <v>8665</v>
      </c>
    </row>
    <row r="774" spans="1:15" ht="15" customHeight="1" x14ac:dyDescent="0.35">
      <c r="A774" s="2" t="s">
        <v>191</v>
      </c>
      <c r="B774" s="2" t="s">
        <v>192</v>
      </c>
      <c r="C774" s="3">
        <v>13</v>
      </c>
      <c r="D774" s="2" t="s">
        <v>193</v>
      </c>
      <c r="E774" s="2" t="s">
        <v>8666</v>
      </c>
      <c r="F774" s="2" t="s">
        <v>18562</v>
      </c>
      <c r="G774" s="2" t="s">
        <v>18563</v>
      </c>
      <c r="H774" s="2" t="s">
        <v>18564</v>
      </c>
      <c r="I774" s="2" t="s">
        <v>734</v>
      </c>
      <c r="J774" s="2"/>
      <c r="K774" s="2" t="s">
        <v>18419</v>
      </c>
      <c r="L774" s="2" t="s">
        <v>18565</v>
      </c>
      <c r="M774" s="2" t="s">
        <v>18566</v>
      </c>
      <c r="N774" s="4" t="s">
        <v>18567</v>
      </c>
      <c r="O774" s="25" t="s">
        <v>18568</v>
      </c>
    </row>
    <row r="775" spans="1:15" ht="15" customHeight="1" x14ac:dyDescent="0.35">
      <c r="A775" s="2" t="s">
        <v>191</v>
      </c>
      <c r="B775" s="2" t="s">
        <v>192</v>
      </c>
      <c r="C775" s="3">
        <v>13</v>
      </c>
      <c r="D775" s="2" t="s">
        <v>193</v>
      </c>
      <c r="E775" s="2" t="s">
        <v>8666</v>
      </c>
      <c r="F775" s="2">
        <v>12410705</v>
      </c>
      <c r="G775" s="2" t="s">
        <v>8760</v>
      </c>
      <c r="H775" s="2" t="s">
        <v>8761</v>
      </c>
      <c r="I775" s="2" t="s">
        <v>8762</v>
      </c>
      <c r="J775" s="2"/>
      <c r="K775" s="2" t="s">
        <v>4366</v>
      </c>
      <c r="L775" s="2" t="s">
        <v>8763</v>
      </c>
      <c r="M775" s="2" t="s">
        <v>5992</v>
      </c>
      <c r="N775" s="4" t="s">
        <v>8764</v>
      </c>
      <c r="O775" s="4" t="s">
        <v>8765</v>
      </c>
    </row>
    <row r="776" spans="1:15" ht="15" customHeight="1" x14ac:dyDescent="0.35">
      <c r="A776" s="2" t="s">
        <v>191</v>
      </c>
      <c r="B776" s="2" t="s">
        <v>192</v>
      </c>
      <c r="C776" s="3">
        <v>13</v>
      </c>
      <c r="D776" s="2" t="s">
        <v>193</v>
      </c>
      <c r="E776" s="2" t="s">
        <v>8666</v>
      </c>
      <c r="F776" s="2">
        <v>15888160</v>
      </c>
      <c r="G776" s="2" t="s">
        <v>8731</v>
      </c>
      <c r="H776" s="2" t="s">
        <v>8732</v>
      </c>
      <c r="I776" s="2" t="s">
        <v>6052</v>
      </c>
      <c r="J776" s="2"/>
      <c r="K776" s="2" t="s">
        <v>4366</v>
      </c>
      <c r="L776" s="2" t="s">
        <v>8733</v>
      </c>
      <c r="M776" s="2" t="s">
        <v>4493</v>
      </c>
      <c r="N776" s="4" t="s">
        <v>8734</v>
      </c>
      <c r="O776" s="4" t="s">
        <v>8735</v>
      </c>
    </row>
    <row r="777" spans="1:15" ht="15" customHeight="1" x14ac:dyDescent="0.35">
      <c r="A777" s="2" t="s">
        <v>191</v>
      </c>
      <c r="B777" s="2" t="s">
        <v>192</v>
      </c>
      <c r="C777" s="3">
        <v>13</v>
      </c>
      <c r="D777" s="2" t="s">
        <v>193</v>
      </c>
      <c r="E777" s="2" t="s">
        <v>8638</v>
      </c>
      <c r="F777" s="2">
        <v>36387062</v>
      </c>
      <c r="G777" s="2" t="s">
        <v>8655</v>
      </c>
      <c r="H777" s="2" t="s">
        <v>8656</v>
      </c>
      <c r="I777" s="2" t="s">
        <v>843</v>
      </c>
      <c r="J777" s="2" t="s">
        <v>8657</v>
      </c>
      <c r="K777" s="2" t="s">
        <v>4388</v>
      </c>
      <c r="L777" s="2" t="s">
        <v>8658</v>
      </c>
      <c r="M777" s="2" t="s">
        <v>4367</v>
      </c>
      <c r="N777" s="4" t="s">
        <v>8659</v>
      </c>
      <c r="O777" s="4" t="s">
        <v>8660</v>
      </c>
    </row>
    <row r="778" spans="1:15" ht="15" customHeight="1" x14ac:dyDescent="0.35">
      <c r="A778" s="2" t="s">
        <v>191</v>
      </c>
      <c r="B778" s="2" t="s">
        <v>192</v>
      </c>
      <c r="C778" s="3">
        <v>13</v>
      </c>
      <c r="D778" s="2" t="s">
        <v>193</v>
      </c>
      <c r="E778" s="2" t="s">
        <v>8666</v>
      </c>
      <c r="F778" s="2">
        <v>26473312</v>
      </c>
      <c r="G778" s="2" t="s">
        <v>5768</v>
      </c>
      <c r="H778" s="2" t="s">
        <v>5769</v>
      </c>
      <c r="I778" s="2" t="s">
        <v>1643</v>
      </c>
      <c r="J778" s="2" t="s">
        <v>5770</v>
      </c>
      <c r="K778" s="2" t="s">
        <v>4366</v>
      </c>
      <c r="L778" s="2" t="s">
        <v>5771</v>
      </c>
      <c r="M778" s="2" t="s">
        <v>5772</v>
      </c>
      <c r="N778" s="4" t="s">
        <v>5773</v>
      </c>
      <c r="O778" s="4" t="s">
        <v>5774</v>
      </c>
    </row>
    <row r="779" spans="1:15" ht="15" customHeight="1" x14ac:dyDescent="0.35">
      <c r="A779" s="2" t="s">
        <v>191</v>
      </c>
      <c r="B779" s="2" t="s">
        <v>192</v>
      </c>
      <c r="C779" s="3">
        <v>13</v>
      </c>
      <c r="D779" s="2" t="s">
        <v>193</v>
      </c>
      <c r="E779" s="2" t="s">
        <v>8666</v>
      </c>
      <c r="F779" s="2">
        <v>16487100</v>
      </c>
      <c r="G779" s="2" t="s">
        <v>8709</v>
      </c>
      <c r="H779" s="2" t="s">
        <v>8710</v>
      </c>
      <c r="I779" s="2" t="s">
        <v>2591</v>
      </c>
      <c r="J779" s="2"/>
      <c r="K779" s="2" t="s">
        <v>4373</v>
      </c>
      <c r="L779" s="2" t="s">
        <v>8711</v>
      </c>
      <c r="M779" s="2" t="s">
        <v>4367</v>
      </c>
      <c r="N779" s="4" t="s">
        <v>8712</v>
      </c>
      <c r="O779" s="4" t="s">
        <v>8713</v>
      </c>
    </row>
    <row r="780" spans="1:15" ht="15" customHeight="1" x14ac:dyDescent="0.35">
      <c r="A780" s="2" t="s">
        <v>191</v>
      </c>
      <c r="B780" s="2" t="s">
        <v>192</v>
      </c>
      <c r="C780" s="3">
        <v>13</v>
      </c>
      <c r="D780" s="2" t="s">
        <v>193</v>
      </c>
      <c r="E780" s="2" t="s">
        <v>8638</v>
      </c>
      <c r="F780" s="2">
        <v>36936194</v>
      </c>
      <c r="G780" s="2" t="s">
        <v>8649</v>
      </c>
      <c r="H780" s="2" t="s">
        <v>8650</v>
      </c>
      <c r="I780" s="2" t="s">
        <v>868</v>
      </c>
      <c r="J780" s="2" t="s">
        <v>2767</v>
      </c>
      <c r="K780" s="2" t="s">
        <v>8651</v>
      </c>
      <c r="L780" s="2" t="s">
        <v>8652</v>
      </c>
      <c r="M780" s="2" t="s">
        <v>4711</v>
      </c>
      <c r="N780" s="4" t="s">
        <v>8653</v>
      </c>
      <c r="O780" s="4" t="s">
        <v>8654</v>
      </c>
    </row>
    <row r="781" spans="1:15" ht="15" customHeight="1" x14ac:dyDescent="0.35">
      <c r="A781" s="2" t="s">
        <v>191</v>
      </c>
      <c r="B781" s="2" t="s">
        <v>192</v>
      </c>
      <c r="C781" s="3">
        <v>13</v>
      </c>
      <c r="D781" s="2" t="s">
        <v>193</v>
      </c>
      <c r="E781" s="2" t="s">
        <v>8666</v>
      </c>
      <c r="F781" s="2">
        <v>16792766</v>
      </c>
      <c r="G781" s="2" t="s">
        <v>8699</v>
      </c>
      <c r="H781" s="2" t="s">
        <v>8705</v>
      </c>
      <c r="I781" s="2" t="s">
        <v>7750</v>
      </c>
      <c r="J781" s="2"/>
      <c r="K781" s="2" t="s">
        <v>4366</v>
      </c>
      <c r="L781" s="2" t="s">
        <v>8706</v>
      </c>
      <c r="M781" s="2" t="s">
        <v>6102</v>
      </c>
      <c r="N781" s="4" t="s">
        <v>8707</v>
      </c>
      <c r="O781" s="4" t="s">
        <v>8708</v>
      </c>
    </row>
    <row r="782" spans="1:15" ht="15" customHeight="1" x14ac:dyDescent="0.35">
      <c r="A782" s="2" t="s">
        <v>191</v>
      </c>
      <c r="B782" s="2" t="s">
        <v>192</v>
      </c>
      <c r="C782" s="3">
        <v>13</v>
      </c>
      <c r="D782" s="2" t="s">
        <v>193</v>
      </c>
      <c r="E782" s="2" t="s">
        <v>8666</v>
      </c>
      <c r="F782" s="2">
        <v>26790654</v>
      </c>
      <c r="G782" s="2" t="s">
        <v>8667</v>
      </c>
      <c r="H782" s="2" t="s">
        <v>8668</v>
      </c>
      <c r="I782" s="2" t="s">
        <v>8669</v>
      </c>
      <c r="J782" s="2"/>
      <c r="K782" s="2" t="s">
        <v>4366</v>
      </c>
      <c r="L782" s="2" t="s">
        <v>8670</v>
      </c>
      <c r="M782" s="2" t="s">
        <v>4665</v>
      </c>
      <c r="N782" s="4" t="s">
        <v>8671</v>
      </c>
      <c r="O782" s="4" t="s">
        <v>8672</v>
      </c>
    </row>
    <row r="783" spans="1:15" ht="15" customHeight="1" x14ac:dyDescent="0.35">
      <c r="A783" s="2" t="s">
        <v>191</v>
      </c>
      <c r="B783" s="2" t="s">
        <v>192</v>
      </c>
      <c r="C783" s="3">
        <v>13</v>
      </c>
      <c r="D783" s="2" t="s">
        <v>193</v>
      </c>
      <c r="E783" s="2" t="s">
        <v>8666</v>
      </c>
      <c r="F783" s="2">
        <v>17004990</v>
      </c>
      <c r="G783" s="2" t="s">
        <v>8693</v>
      </c>
      <c r="H783" s="2" t="s">
        <v>8694</v>
      </c>
      <c r="I783" s="2" t="s">
        <v>4990</v>
      </c>
      <c r="J783" s="2" t="s">
        <v>8695</v>
      </c>
      <c r="K783" s="2" t="s">
        <v>4373</v>
      </c>
      <c r="L783" s="2" t="s">
        <v>8696</v>
      </c>
      <c r="M783" s="2" t="s">
        <v>4367</v>
      </c>
      <c r="N783" s="4" t="s">
        <v>8697</v>
      </c>
      <c r="O783" s="4" t="s">
        <v>8698</v>
      </c>
    </row>
    <row r="784" spans="1:15" ht="15" customHeight="1" x14ac:dyDescent="0.35">
      <c r="A784" s="2" t="s">
        <v>191</v>
      </c>
      <c r="B784" s="2" t="s">
        <v>192</v>
      </c>
      <c r="C784" s="3">
        <v>13</v>
      </c>
      <c r="D784" s="2" t="s">
        <v>193</v>
      </c>
      <c r="E784" s="2" t="s">
        <v>8666</v>
      </c>
      <c r="F784" s="2">
        <v>17097373</v>
      </c>
      <c r="G784" s="2" t="s">
        <v>8687</v>
      </c>
      <c r="H784" s="2" t="s">
        <v>8688</v>
      </c>
      <c r="I784" s="2" t="s">
        <v>4990</v>
      </c>
      <c r="J784" s="2" t="s">
        <v>8689</v>
      </c>
      <c r="K784" s="2" t="s">
        <v>2864</v>
      </c>
      <c r="L784" s="2" t="s">
        <v>8690</v>
      </c>
      <c r="M784" s="2" t="s">
        <v>4493</v>
      </c>
      <c r="N784" s="4" t="s">
        <v>8691</v>
      </c>
      <c r="O784" s="4" t="s">
        <v>8692</v>
      </c>
    </row>
    <row r="785" spans="1:15" ht="15" customHeight="1" x14ac:dyDescent="0.35">
      <c r="A785" s="2" t="s">
        <v>191</v>
      </c>
      <c r="B785" s="2" t="s">
        <v>192</v>
      </c>
      <c r="C785" s="3">
        <v>13</v>
      </c>
      <c r="D785" s="2" t="s">
        <v>193</v>
      </c>
      <c r="E785" s="2" t="s">
        <v>8666</v>
      </c>
      <c r="F785" s="2">
        <v>12621805</v>
      </c>
      <c r="G785" s="2" t="s">
        <v>8667</v>
      </c>
      <c r="H785" s="2" t="s">
        <v>8749</v>
      </c>
      <c r="I785" s="2" t="s">
        <v>6085</v>
      </c>
      <c r="J785" s="2"/>
      <c r="K785" s="2" t="s">
        <v>8750</v>
      </c>
      <c r="L785" s="2" t="s">
        <v>8751</v>
      </c>
      <c r="M785" s="2" t="s">
        <v>4416</v>
      </c>
      <c r="N785" s="4" t="s">
        <v>8752</v>
      </c>
      <c r="O785" s="26"/>
    </row>
    <row r="786" spans="1:15" ht="15" customHeight="1" x14ac:dyDescent="0.35">
      <c r="A786" s="2" t="s">
        <v>191</v>
      </c>
      <c r="B786" s="2" t="s">
        <v>192</v>
      </c>
      <c r="C786" s="3">
        <v>13</v>
      </c>
      <c r="D786" s="2" t="s">
        <v>193</v>
      </c>
      <c r="E786" s="2" t="s">
        <v>8666</v>
      </c>
      <c r="F786" s="2">
        <v>17107397</v>
      </c>
      <c r="G786" s="2" t="s">
        <v>8699</v>
      </c>
      <c r="H786" s="2" t="s">
        <v>8700</v>
      </c>
      <c r="I786" s="2" t="s">
        <v>8701</v>
      </c>
      <c r="J786" s="2"/>
      <c r="K786" s="2" t="s">
        <v>4366</v>
      </c>
      <c r="L786" s="2" t="s">
        <v>8702</v>
      </c>
      <c r="M786" s="2" t="s">
        <v>4945</v>
      </c>
      <c r="N786" s="4" t="s">
        <v>8703</v>
      </c>
      <c r="O786" s="4" t="s">
        <v>8704</v>
      </c>
    </row>
    <row r="787" spans="1:15" ht="15" customHeight="1" x14ac:dyDescent="0.35">
      <c r="A787" s="2" t="s">
        <v>191</v>
      </c>
      <c r="B787" s="2" t="s">
        <v>192</v>
      </c>
      <c r="C787" s="3">
        <v>13</v>
      </c>
      <c r="D787" s="2" t="s">
        <v>193</v>
      </c>
      <c r="E787" s="2" t="s">
        <v>8666</v>
      </c>
      <c r="F787" s="2">
        <v>16307656</v>
      </c>
      <c r="G787" s="2" t="s">
        <v>8714</v>
      </c>
      <c r="H787" s="2" t="s">
        <v>8715</v>
      </c>
      <c r="I787" s="2" t="s">
        <v>5019</v>
      </c>
      <c r="J787" s="2"/>
      <c r="K787" s="2" t="s">
        <v>4366</v>
      </c>
      <c r="L787" s="2" t="s">
        <v>8716</v>
      </c>
      <c r="M787" s="2" t="s">
        <v>4493</v>
      </c>
      <c r="N787" s="4" t="s">
        <v>8717</v>
      </c>
      <c r="O787" s="4" t="s">
        <v>8718</v>
      </c>
    </row>
    <row r="788" spans="1:15" ht="15" customHeight="1" x14ac:dyDescent="0.35">
      <c r="A788" s="2" t="s">
        <v>191</v>
      </c>
      <c r="B788" s="2" t="s">
        <v>192</v>
      </c>
      <c r="C788" s="3">
        <v>13</v>
      </c>
      <c r="D788" s="2" t="s">
        <v>193</v>
      </c>
      <c r="E788" s="2" t="s">
        <v>8666</v>
      </c>
      <c r="F788" s="2">
        <v>16365256</v>
      </c>
      <c r="G788" s="2" t="s">
        <v>8719</v>
      </c>
      <c r="H788" s="2" t="s">
        <v>8720</v>
      </c>
      <c r="I788" s="2" t="s">
        <v>5019</v>
      </c>
      <c r="J788" s="2"/>
      <c r="K788" s="2" t="s">
        <v>5092</v>
      </c>
      <c r="L788" s="2" t="s">
        <v>8721</v>
      </c>
      <c r="M788" s="2" t="s">
        <v>4493</v>
      </c>
      <c r="N788" s="4" t="s">
        <v>8722</v>
      </c>
      <c r="O788" s="4" t="s">
        <v>8723</v>
      </c>
    </row>
    <row r="789" spans="1:15" ht="15" customHeight="1" x14ac:dyDescent="0.35">
      <c r="A789" s="2" t="s">
        <v>191</v>
      </c>
      <c r="B789" s="2" t="s">
        <v>192</v>
      </c>
      <c r="C789" s="3">
        <v>13</v>
      </c>
      <c r="D789" s="2" t="s">
        <v>193</v>
      </c>
      <c r="E789" s="2" t="s">
        <v>8666</v>
      </c>
      <c r="F789" s="2">
        <v>12454329</v>
      </c>
      <c r="G789" s="2" t="s">
        <v>8753</v>
      </c>
      <c r="H789" s="2" t="s">
        <v>8754</v>
      </c>
      <c r="I789" s="2" t="s">
        <v>8755</v>
      </c>
      <c r="J789" s="2"/>
      <c r="K789" s="2" t="s">
        <v>8756</v>
      </c>
      <c r="L789" s="2" t="s">
        <v>8757</v>
      </c>
      <c r="M789" s="2" t="s">
        <v>4624</v>
      </c>
      <c r="N789" s="4" t="s">
        <v>8758</v>
      </c>
      <c r="O789" s="4" t="s">
        <v>8759</v>
      </c>
    </row>
    <row r="790" spans="1:15" ht="15" customHeight="1" x14ac:dyDescent="0.35">
      <c r="A790" s="2" t="s">
        <v>191</v>
      </c>
      <c r="B790" s="2" t="s">
        <v>192</v>
      </c>
      <c r="C790" s="3">
        <v>13</v>
      </c>
      <c r="D790" s="2" t="s">
        <v>193</v>
      </c>
      <c r="E790" s="2" t="s">
        <v>8666</v>
      </c>
      <c r="F790" s="2">
        <v>22277060</v>
      </c>
      <c r="G790" s="2" t="s">
        <v>8681</v>
      </c>
      <c r="H790" s="2" t="s">
        <v>8682</v>
      </c>
      <c r="I790" s="2" t="s">
        <v>2570</v>
      </c>
      <c r="J790" s="2" t="s">
        <v>8683</v>
      </c>
      <c r="K790" s="2" t="s">
        <v>4373</v>
      </c>
      <c r="L790" s="2" t="s">
        <v>8684</v>
      </c>
      <c r="M790" s="2" t="s">
        <v>4416</v>
      </c>
      <c r="N790" s="4" t="s">
        <v>8685</v>
      </c>
      <c r="O790" s="4" t="s">
        <v>8686</v>
      </c>
    </row>
    <row r="791" spans="1:15" ht="15" customHeight="1" x14ac:dyDescent="0.35">
      <c r="A791" s="2" t="s">
        <v>191</v>
      </c>
      <c r="B791" s="2" t="s">
        <v>192</v>
      </c>
      <c r="C791" s="3">
        <v>13</v>
      </c>
      <c r="D791" s="2" t="s">
        <v>193</v>
      </c>
      <c r="E791" s="2" t="s">
        <v>8638</v>
      </c>
      <c r="F791" s="2">
        <v>37401659</v>
      </c>
      <c r="G791" s="2" t="s">
        <v>8643</v>
      </c>
      <c r="H791" s="2" t="s">
        <v>8644</v>
      </c>
      <c r="I791" s="2" t="s">
        <v>8645</v>
      </c>
      <c r="J791" s="2"/>
      <c r="K791" s="2" t="s">
        <v>4373</v>
      </c>
      <c r="L791" s="2" t="s">
        <v>8646</v>
      </c>
      <c r="M791" s="2" t="s">
        <v>4367</v>
      </c>
      <c r="N791" s="4" t="s">
        <v>8647</v>
      </c>
      <c r="O791" s="4" t="s">
        <v>8648</v>
      </c>
    </row>
    <row r="792" spans="1:15" ht="15" customHeight="1" x14ac:dyDescent="0.35">
      <c r="A792" s="2" t="s">
        <v>191</v>
      </c>
      <c r="B792" s="2" t="s">
        <v>192</v>
      </c>
      <c r="C792" s="3">
        <v>13</v>
      </c>
      <c r="D792" s="2" t="s">
        <v>193</v>
      </c>
      <c r="E792" s="2" t="s">
        <v>8638</v>
      </c>
      <c r="F792" s="2">
        <v>39044673</v>
      </c>
      <c r="G792" s="2" t="s">
        <v>8639</v>
      </c>
      <c r="H792" s="2" t="s">
        <v>8640</v>
      </c>
      <c r="I792" s="2" t="s">
        <v>8641</v>
      </c>
      <c r="J792" s="2" t="s">
        <v>8641</v>
      </c>
      <c r="K792" s="2" t="s">
        <v>4366</v>
      </c>
      <c r="L792" s="2"/>
      <c r="M792" s="2" t="s">
        <v>4367</v>
      </c>
      <c r="N792" s="4" t="s">
        <v>2227</v>
      </c>
      <c r="O792" s="4" t="s">
        <v>8642</v>
      </c>
    </row>
    <row r="793" spans="1:15" ht="15" customHeight="1" x14ac:dyDescent="0.35">
      <c r="A793" s="2" t="s">
        <v>191</v>
      </c>
      <c r="B793" s="2" t="s">
        <v>192</v>
      </c>
      <c r="C793" s="3">
        <v>13</v>
      </c>
      <c r="D793" s="2" t="s">
        <v>193</v>
      </c>
      <c r="E793" s="2" t="s">
        <v>8638</v>
      </c>
      <c r="F793" s="2">
        <v>23886662</v>
      </c>
      <c r="G793" s="2" t="s">
        <v>8673</v>
      </c>
      <c r="H793" s="2" t="s">
        <v>8674</v>
      </c>
      <c r="I793" s="2" t="s">
        <v>8675</v>
      </c>
      <c r="J793" s="2" t="s">
        <v>8676</v>
      </c>
      <c r="K793" s="2" t="s">
        <v>7341</v>
      </c>
      <c r="L793" s="2" t="s">
        <v>8677</v>
      </c>
      <c r="M793" s="2" t="s">
        <v>8678</v>
      </c>
      <c r="N793" s="4" t="s">
        <v>8679</v>
      </c>
      <c r="O793" s="4" t="s">
        <v>8680</v>
      </c>
    </row>
    <row r="794" spans="1:15" ht="15" customHeight="1" x14ac:dyDescent="0.35">
      <c r="A794" s="2" t="s">
        <v>191</v>
      </c>
      <c r="B794" s="2" t="s">
        <v>192</v>
      </c>
      <c r="C794" s="3">
        <v>13</v>
      </c>
      <c r="D794" s="2" t="s">
        <v>193</v>
      </c>
      <c r="E794" s="2" t="s">
        <v>8638</v>
      </c>
      <c r="F794" s="2">
        <v>39283144</v>
      </c>
      <c r="G794" s="2" t="s">
        <v>8555</v>
      </c>
      <c r="H794" s="2" t="s">
        <v>2507</v>
      </c>
      <c r="I794" s="2" t="s">
        <v>8556</v>
      </c>
      <c r="J794" s="2" t="s">
        <v>8556</v>
      </c>
      <c r="K794" s="2" t="s">
        <v>4366</v>
      </c>
      <c r="L794" s="2"/>
      <c r="M794" s="2" t="s">
        <v>4367</v>
      </c>
      <c r="N794" s="4" t="s">
        <v>8557</v>
      </c>
      <c r="O794" s="4" t="s">
        <v>8558</v>
      </c>
    </row>
    <row r="795" spans="1:15" ht="15" customHeight="1" x14ac:dyDescent="0.35">
      <c r="A795" s="2" t="s">
        <v>191</v>
      </c>
      <c r="B795" s="2" t="s">
        <v>192</v>
      </c>
      <c r="C795" s="3">
        <v>13</v>
      </c>
      <c r="D795" s="2" t="s">
        <v>193</v>
      </c>
      <c r="E795" s="2" t="s">
        <v>8638</v>
      </c>
      <c r="F795" s="2">
        <v>37291902</v>
      </c>
      <c r="G795" s="2" t="s">
        <v>5666</v>
      </c>
      <c r="H795" s="2" t="s">
        <v>5667</v>
      </c>
      <c r="I795" s="2" t="s">
        <v>5668</v>
      </c>
      <c r="J795" s="2"/>
      <c r="K795" s="2" t="s">
        <v>4366</v>
      </c>
      <c r="L795" s="2" t="s">
        <v>5669</v>
      </c>
      <c r="M795" s="2" t="s">
        <v>4560</v>
      </c>
      <c r="N795" s="4" t="s">
        <v>5670</v>
      </c>
      <c r="O795" s="4" t="s">
        <v>5671</v>
      </c>
    </row>
    <row r="796" spans="1:15" ht="15" customHeight="1" x14ac:dyDescent="0.35">
      <c r="A796" s="2" t="s">
        <v>191</v>
      </c>
      <c r="B796" s="2" t="s">
        <v>192</v>
      </c>
      <c r="C796" s="3">
        <v>13</v>
      </c>
      <c r="D796" s="2" t="s">
        <v>193</v>
      </c>
      <c r="E796" s="2" t="s">
        <v>8666</v>
      </c>
      <c r="F796" s="2">
        <v>15890476</v>
      </c>
      <c r="G796" s="2" t="s">
        <v>8724</v>
      </c>
      <c r="H796" s="2" t="s">
        <v>8725</v>
      </c>
      <c r="I796" s="2" t="s">
        <v>8726</v>
      </c>
      <c r="J796" s="2"/>
      <c r="K796" s="2" t="s">
        <v>8727</v>
      </c>
      <c r="L796" s="2" t="s">
        <v>8728</v>
      </c>
      <c r="M796" s="2" t="s">
        <v>4493</v>
      </c>
      <c r="N796" s="4" t="s">
        <v>8729</v>
      </c>
      <c r="O796" s="4" t="s">
        <v>8730</v>
      </c>
    </row>
    <row r="797" spans="1:15" ht="15" customHeight="1" x14ac:dyDescent="0.35">
      <c r="A797" s="2" t="s">
        <v>191</v>
      </c>
      <c r="B797" s="2" t="s">
        <v>192</v>
      </c>
      <c r="C797" s="3">
        <v>13</v>
      </c>
      <c r="D797" s="2" t="s">
        <v>193</v>
      </c>
      <c r="E797" s="2" t="s">
        <v>8638</v>
      </c>
      <c r="F797" s="2">
        <v>39009427</v>
      </c>
      <c r="G797" s="2" t="s">
        <v>5651</v>
      </c>
      <c r="H797" s="2" t="s">
        <v>5652</v>
      </c>
      <c r="I797" s="2" t="s">
        <v>5653</v>
      </c>
      <c r="J797" s="2" t="s">
        <v>5653</v>
      </c>
      <c r="K797" s="2" t="s">
        <v>4366</v>
      </c>
      <c r="L797" s="2"/>
      <c r="M797" s="2" t="s">
        <v>4367</v>
      </c>
      <c r="N797" s="4" t="s">
        <v>5654</v>
      </c>
      <c r="O797" s="4" t="s">
        <v>5655</v>
      </c>
    </row>
    <row r="798" spans="1:15" ht="15" customHeight="1" x14ac:dyDescent="0.35">
      <c r="A798" s="2" t="s">
        <v>207</v>
      </c>
      <c r="B798" s="2" t="s">
        <v>208</v>
      </c>
      <c r="C798" s="3">
        <v>14</v>
      </c>
      <c r="D798" s="2" t="s">
        <v>209</v>
      </c>
      <c r="E798" s="2" t="s">
        <v>8774</v>
      </c>
      <c r="F798" s="2">
        <v>36092263</v>
      </c>
      <c r="G798" s="2" t="s">
        <v>8775</v>
      </c>
      <c r="H798" s="2" t="s">
        <v>8817</v>
      </c>
      <c r="I798" s="2" t="s">
        <v>2290</v>
      </c>
      <c r="J798" s="2" t="s">
        <v>8412</v>
      </c>
      <c r="K798" s="2" t="s">
        <v>4396</v>
      </c>
      <c r="L798" s="2" t="s">
        <v>8818</v>
      </c>
      <c r="M798" s="2" t="s">
        <v>6415</v>
      </c>
      <c r="N798" s="4" t="s">
        <v>8819</v>
      </c>
      <c r="O798" s="4" t="s">
        <v>8820</v>
      </c>
    </row>
    <row r="799" spans="1:15" ht="15" customHeight="1" x14ac:dyDescent="0.35">
      <c r="A799" s="2" t="s">
        <v>207</v>
      </c>
      <c r="B799" s="2" t="s">
        <v>208</v>
      </c>
      <c r="C799" s="3">
        <v>14</v>
      </c>
      <c r="D799" s="2" t="s">
        <v>209</v>
      </c>
      <c r="E799" s="2" t="s">
        <v>8766</v>
      </c>
      <c r="F799" s="2">
        <v>32880902</v>
      </c>
      <c r="G799" s="2" t="s">
        <v>8858</v>
      </c>
      <c r="H799" s="2" t="s">
        <v>8854</v>
      </c>
      <c r="I799" s="2" t="s">
        <v>815</v>
      </c>
      <c r="J799" s="2"/>
      <c r="K799" s="2" t="s">
        <v>4366</v>
      </c>
      <c r="L799" s="2" t="s">
        <v>8859</v>
      </c>
      <c r="M799" s="2" t="s">
        <v>6415</v>
      </c>
      <c r="N799" s="4" t="s">
        <v>8860</v>
      </c>
      <c r="O799" s="4" t="s">
        <v>8861</v>
      </c>
    </row>
    <row r="800" spans="1:15" ht="15" customHeight="1" x14ac:dyDescent="0.35">
      <c r="A800" s="2" t="s">
        <v>207</v>
      </c>
      <c r="B800" s="2" t="s">
        <v>208</v>
      </c>
      <c r="C800" s="3">
        <v>14</v>
      </c>
      <c r="D800" s="2" t="s">
        <v>209</v>
      </c>
      <c r="E800" s="2" t="s">
        <v>8894</v>
      </c>
      <c r="F800" s="2">
        <v>17822509</v>
      </c>
      <c r="G800" s="2" t="s">
        <v>4983</v>
      </c>
      <c r="H800" s="2" t="s">
        <v>4984</v>
      </c>
      <c r="I800" s="2" t="s">
        <v>1287</v>
      </c>
      <c r="J800" s="2"/>
      <c r="K800" s="2" t="s">
        <v>4849</v>
      </c>
      <c r="L800" s="2" t="s">
        <v>4985</v>
      </c>
      <c r="M800" s="2" t="s">
        <v>4518</v>
      </c>
      <c r="N800" s="4" t="s">
        <v>4986</v>
      </c>
      <c r="O800" s="4" t="s">
        <v>4987</v>
      </c>
    </row>
    <row r="801" spans="1:15" ht="15" customHeight="1" x14ac:dyDescent="0.35">
      <c r="A801" s="2" t="s">
        <v>207</v>
      </c>
      <c r="B801" s="2" t="s">
        <v>208</v>
      </c>
      <c r="C801" s="3">
        <v>14</v>
      </c>
      <c r="D801" s="2" t="s">
        <v>209</v>
      </c>
      <c r="E801" s="2" t="s">
        <v>8894</v>
      </c>
      <c r="F801" s="2">
        <v>16901310</v>
      </c>
      <c r="G801" s="2" t="s">
        <v>8895</v>
      </c>
      <c r="H801" s="2" t="s">
        <v>8976</v>
      </c>
      <c r="I801" s="2" t="s">
        <v>1286</v>
      </c>
      <c r="J801" s="2"/>
      <c r="K801" s="2" t="s">
        <v>4373</v>
      </c>
      <c r="L801" s="2" t="s">
        <v>8977</v>
      </c>
      <c r="M801" s="2" t="s">
        <v>4416</v>
      </c>
      <c r="N801" s="4" t="s">
        <v>8978</v>
      </c>
      <c r="O801" s="4" t="s">
        <v>8979</v>
      </c>
    </row>
    <row r="802" spans="1:15" ht="15" customHeight="1" x14ac:dyDescent="0.35">
      <c r="A802" s="2" t="s">
        <v>207</v>
      </c>
      <c r="B802" s="2" t="s">
        <v>208</v>
      </c>
      <c r="C802" s="3">
        <v>14</v>
      </c>
      <c r="D802" s="2" t="s">
        <v>209</v>
      </c>
      <c r="E802" s="2" t="s">
        <v>8774</v>
      </c>
      <c r="F802" s="2">
        <v>31232485</v>
      </c>
      <c r="G802" s="2" t="s">
        <v>8868</v>
      </c>
      <c r="H802" s="2" t="s">
        <v>8869</v>
      </c>
      <c r="I802" s="2" t="s">
        <v>3024</v>
      </c>
      <c r="J802" s="2" t="s">
        <v>5746</v>
      </c>
      <c r="K802" s="2" t="s">
        <v>4373</v>
      </c>
      <c r="L802" s="2" t="s">
        <v>8870</v>
      </c>
      <c r="M802" s="2" t="s">
        <v>4797</v>
      </c>
      <c r="N802" s="4" t="s">
        <v>8871</v>
      </c>
      <c r="O802" s="4" t="s">
        <v>8872</v>
      </c>
    </row>
    <row r="803" spans="1:15" ht="15" customHeight="1" x14ac:dyDescent="0.35">
      <c r="A803" s="2" t="s">
        <v>207</v>
      </c>
      <c r="B803" s="2" t="s">
        <v>208</v>
      </c>
      <c r="C803" s="3">
        <v>14</v>
      </c>
      <c r="D803" s="2" t="s">
        <v>209</v>
      </c>
      <c r="E803" s="2" t="s">
        <v>8894</v>
      </c>
      <c r="F803" s="2">
        <v>22439681</v>
      </c>
      <c r="G803" s="2" t="s">
        <v>8920</v>
      </c>
      <c r="H803" s="2" t="s">
        <v>8921</v>
      </c>
      <c r="I803" s="2" t="s">
        <v>1008</v>
      </c>
      <c r="J803" s="2" t="s">
        <v>8922</v>
      </c>
      <c r="K803" s="2" t="s">
        <v>4373</v>
      </c>
      <c r="L803" s="2" t="s">
        <v>8923</v>
      </c>
      <c r="M803" s="2" t="s">
        <v>4797</v>
      </c>
      <c r="N803" s="4" t="s">
        <v>8924</v>
      </c>
      <c r="O803" s="4" t="s">
        <v>8925</v>
      </c>
    </row>
    <row r="804" spans="1:15" ht="15" customHeight="1" x14ac:dyDescent="0.35">
      <c r="A804" s="2" t="s">
        <v>207</v>
      </c>
      <c r="B804" s="2" t="s">
        <v>208</v>
      </c>
      <c r="C804" s="3">
        <v>14</v>
      </c>
      <c r="D804" s="2" t="s">
        <v>209</v>
      </c>
      <c r="E804" s="2" t="s">
        <v>8894</v>
      </c>
      <c r="F804" s="2">
        <v>21564065</v>
      </c>
      <c r="G804" s="2" t="s">
        <v>8932</v>
      </c>
      <c r="H804" s="2" t="s">
        <v>8933</v>
      </c>
      <c r="I804" s="2" t="s">
        <v>2546</v>
      </c>
      <c r="J804" s="2"/>
      <c r="K804" s="2" t="s">
        <v>4366</v>
      </c>
      <c r="L804" s="2" t="s">
        <v>8934</v>
      </c>
      <c r="M804" s="2" t="s">
        <v>4416</v>
      </c>
      <c r="N804" s="4" t="s">
        <v>8935</v>
      </c>
      <c r="O804" s="4" t="s">
        <v>8936</v>
      </c>
    </row>
    <row r="805" spans="1:15" ht="15" customHeight="1" x14ac:dyDescent="0.35">
      <c r="A805" s="2" t="s">
        <v>207</v>
      </c>
      <c r="B805" s="2" t="s">
        <v>208</v>
      </c>
      <c r="C805" s="3">
        <v>14</v>
      </c>
      <c r="D805" s="2" t="s">
        <v>209</v>
      </c>
      <c r="E805" s="2" t="s">
        <v>8766</v>
      </c>
      <c r="F805" s="2">
        <v>20507362</v>
      </c>
      <c r="G805" s="2" t="s">
        <v>8954</v>
      </c>
      <c r="H805" s="2" t="s">
        <v>8955</v>
      </c>
      <c r="I805" s="2" t="s">
        <v>8956</v>
      </c>
      <c r="J805" s="2"/>
      <c r="K805" s="2" t="s">
        <v>5821</v>
      </c>
      <c r="L805" s="2" t="s">
        <v>8957</v>
      </c>
      <c r="M805" s="2" t="s">
        <v>4493</v>
      </c>
      <c r="N805" s="4" t="s">
        <v>8958</v>
      </c>
      <c r="O805" s="4" t="s">
        <v>8959</v>
      </c>
    </row>
    <row r="806" spans="1:15" ht="15" customHeight="1" x14ac:dyDescent="0.35">
      <c r="A806" s="2" t="s">
        <v>207</v>
      </c>
      <c r="B806" s="2" t="s">
        <v>208</v>
      </c>
      <c r="C806" s="3">
        <v>14</v>
      </c>
      <c r="D806" s="2" t="s">
        <v>209</v>
      </c>
      <c r="E806" s="2" t="s">
        <v>8894</v>
      </c>
      <c r="F806" s="2">
        <v>17448002</v>
      </c>
      <c r="G806" s="2" t="s">
        <v>8971</v>
      </c>
      <c r="H806" s="2" t="s">
        <v>8972</v>
      </c>
      <c r="I806" s="2" t="s">
        <v>2592</v>
      </c>
      <c r="J806" s="2"/>
      <c r="K806" s="2" t="s">
        <v>4443</v>
      </c>
      <c r="L806" s="2" t="s">
        <v>8973</v>
      </c>
      <c r="M806" s="2" t="s">
        <v>4624</v>
      </c>
      <c r="N806" s="4" t="s">
        <v>8974</v>
      </c>
      <c r="O806" s="4" t="s">
        <v>8975</v>
      </c>
    </row>
    <row r="807" spans="1:15" ht="15" customHeight="1" x14ac:dyDescent="0.35">
      <c r="A807" s="2" t="s">
        <v>207</v>
      </c>
      <c r="B807" s="2" t="s">
        <v>208</v>
      </c>
      <c r="C807" s="3">
        <v>14</v>
      </c>
      <c r="D807" s="2" t="s">
        <v>209</v>
      </c>
      <c r="E807" s="2" t="s">
        <v>8894</v>
      </c>
      <c r="F807" s="2">
        <v>16681590</v>
      </c>
      <c r="G807" s="2" t="s">
        <v>8895</v>
      </c>
      <c r="H807" s="2" t="s">
        <v>8980</v>
      </c>
      <c r="I807" s="2" t="s">
        <v>1691</v>
      </c>
      <c r="J807" s="2"/>
      <c r="K807" s="2" t="s">
        <v>4373</v>
      </c>
      <c r="L807" s="2" t="s">
        <v>8981</v>
      </c>
      <c r="M807" s="2" t="s">
        <v>4416</v>
      </c>
      <c r="N807" s="4" t="s">
        <v>8982</v>
      </c>
      <c r="O807" s="4" t="s">
        <v>8983</v>
      </c>
    </row>
    <row r="808" spans="1:15" ht="15" customHeight="1" x14ac:dyDescent="0.35">
      <c r="A808" s="2" t="s">
        <v>207</v>
      </c>
      <c r="B808" s="2" t="s">
        <v>208</v>
      </c>
      <c r="C808" s="3">
        <v>14</v>
      </c>
      <c r="D808" s="2" t="s">
        <v>209</v>
      </c>
      <c r="E808" s="2" t="s">
        <v>8766</v>
      </c>
      <c r="F808" s="2">
        <v>35664811</v>
      </c>
      <c r="G808" s="2" t="s">
        <v>8848</v>
      </c>
      <c r="H808" s="2" t="s">
        <v>8849</v>
      </c>
      <c r="I808" s="2" t="s">
        <v>1576</v>
      </c>
      <c r="J808" s="2" t="s">
        <v>7371</v>
      </c>
      <c r="K808" s="2" t="s">
        <v>4396</v>
      </c>
      <c r="L808" s="2" t="s">
        <v>8850</v>
      </c>
      <c r="M808" s="2" t="s">
        <v>6415</v>
      </c>
      <c r="N808" s="4" t="s">
        <v>8851</v>
      </c>
      <c r="O808" s="4" t="s">
        <v>8852</v>
      </c>
    </row>
    <row r="809" spans="1:15" ht="15" customHeight="1" x14ac:dyDescent="0.35">
      <c r="A809" s="2" t="s">
        <v>207</v>
      </c>
      <c r="B809" s="2" t="s">
        <v>208</v>
      </c>
      <c r="C809" s="3">
        <v>14</v>
      </c>
      <c r="D809" s="2" t="s">
        <v>209</v>
      </c>
      <c r="E809" s="2" t="s">
        <v>8766</v>
      </c>
      <c r="F809" s="2">
        <v>35664817</v>
      </c>
      <c r="G809" s="2" t="s">
        <v>8842</v>
      </c>
      <c r="H809" s="2" t="s">
        <v>8843</v>
      </c>
      <c r="I809" s="2" t="s">
        <v>1576</v>
      </c>
      <c r="J809" s="2" t="s">
        <v>8844</v>
      </c>
      <c r="K809" s="2" t="s">
        <v>4396</v>
      </c>
      <c r="L809" s="2" t="s">
        <v>8845</v>
      </c>
      <c r="M809" s="2" t="s">
        <v>6415</v>
      </c>
      <c r="N809" s="4" t="s">
        <v>8846</v>
      </c>
      <c r="O809" s="4" t="s">
        <v>8847</v>
      </c>
    </row>
    <row r="810" spans="1:15" ht="15" customHeight="1" x14ac:dyDescent="0.35">
      <c r="A810" s="2" t="s">
        <v>207</v>
      </c>
      <c r="B810" s="2" t="s">
        <v>208</v>
      </c>
      <c r="C810" s="3">
        <v>14</v>
      </c>
      <c r="D810" s="2" t="s">
        <v>209</v>
      </c>
      <c r="E810" s="2" t="s">
        <v>8894</v>
      </c>
      <c r="F810" s="2">
        <v>25683236</v>
      </c>
      <c r="G810" s="2" t="s">
        <v>8900</v>
      </c>
      <c r="H810" s="2" t="s">
        <v>8901</v>
      </c>
      <c r="I810" s="2" t="s">
        <v>2404</v>
      </c>
      <c r="J810" s="2" t="s">
        <v>8902</v>
      </c>
      <c r="K810" s="2" t="s">
        <v>4373</v>
      </c>
      <c r="L810" s="2" t="s">
        <v>8903</v>
      </c>
      <c r="M810" s="2" t="s">
        <v>4416</v>
      </c>
      <c r="N810" s="4" t="s">
        <v>8904</v>
      </c>
      <c r="O810" s="4" t="s">
        <v>8905</v>
      </c>
    </row>
    <row r="811" spans="1:15" ht="15" customHeight="1" x14ac:dyDescent="0.35">
      <c r="A811" s="2" t="s">
        <v>207</v>
      </c>
      <c r="B811" s="2" t="s">
        <v>208</v>
      </c>
      <c r="C811" s="3">
        <v>14</v>
      </c>
      <c r="D811" s="2" t="s">
        <v>209</v>
      </c>
      <c r="E811" s="2" t="s">
        <v>8894</v>
      </c>
      <c r="F811" s="2">
        <v>23397951</v>
      </c>
      <c r="G811" s="2" t="s">
        <v>8895</v>
      </c>
      <c r="H811" s="2" t="s">
        <v>8912</v>
      </c>
      <c r="I811" s="2" t="s">
        <v>952</v>
      </c>
      <c r="J811" s="2"/>
      <c r="K811" s="2" t="s">
        <v>4373</v>
      </c>
      <c r="L811" s="2" t="s">
        <v>8913</v>
      </c>
      <c r="M811" s="2" t="s">
        <v>4665</v>
      </c>
      <c r="N811" s="4" t="s">
        <v>8914</v>
      </c>
      <c r="O811" s="4" t="s">
        <v>8915</v>
      </c>
    </row>
    <row r="812" spans="1:15" ht="15" customHeight="1" x14ac:dyDescent="0.35">
      <c r="A812" s="2" t="s">
        <v>207</v>
      </c>
      <c r="B812" s="2" t="s">
        <v>208</v>
      </c>
      <c r="C812" s="3">
        <v>14</v>
      </c>
      <c r="D812" s="2" t="s">
        <v>209</v>
      </c>
      <c r="E812" s="2" t="s">
        <v>8774</v>
      </c>
      <c r="F812" s="2">
        <v>37275429</v>
      </c>
      <c r="G812" s="2" t="s">
        <v>8791</v>
      </c>
      <c r="H812" s="2" t="s">
        <v>8792</v>
      </c>
      <c r="I812" s="2" t="s">
        <v>868</v>
      </c>
      <c r="J812" s="2" t="s">
        <v>8793</v>
      </c>
      <c r="K812" s="2" t="s">
        <v>4396</v>
      </c>
      <c r="L812" s="2" t="s">
        <v>8794</v>
      </c>
      <c r="M812" s="2" t="s">
        <v>4416</v>
      </c>
      <c r="N812" s="4" t="s">
        <v>8795</v>
      </c>
      <c r="O812" s="4" t="s">
        <v>8796</v>
      </c>
    </row>
    <row r="813" spans="1:15" ht="15" customHeight="1" x14ac:dyDescent="0.35">
      <c r="A813" s="2" t="s">
        <v>207</v>
      </c>
      <c r="B813" s="2" t="s">
        <v>208</v>
      </c>
      <c r="C813" s="3">
        <v>14</v>
      </c>
      <c r="D813" s="2" t="s">
        <v>209</v>
      </c>
      <c r="E813" s="2" t="s">
        <v>8774</v>
      </c>
      <c r="F813" s="2">
        <v>37275420</v>
      </c>
      <c r="G813" s="2" t="s">
        <v>8786</v>
      </c>
      <c r="H813" s="2" t="s">
        <v>8787</v>
      </c>
      <c r="I813" s="2" t="s">
        <v>868</v>
      </c>
      <c r="J813" s="2" t="s">
        <v>914</v>
      </c>
      <c r="K813" s="2" t="s">
        <v>4396</v>
      </c>
      <c r="L813" s="2" t="s">
        <v>8788</v>
      </c>
      <c r="M813" s="2" t="s">
        <v>4416</v>
      </c>
      <c r="N813" s="4" t="s">
        <v>8789</v>
      </c>
      <c r="O813" s="4" t="s">
        <v>8790</v>
      </c>
    </row>
    <row r="814" spans="1:15" ht="15" customHeight="1" x14ac:dyDescent="0.35">
      <c r="A814" s="2" t="s">
        <v>207</v>
      </c>
      <c r="B814" s="2" t="s">
        <v>208</v>
      </c>
      <c r="C814" s="3">
        <v>14</v>
      </c>
      <c r="D814" s="2" t="s">
        <v>209</v>
      </c>
      <c r="E814" s="2" t="s">
        <v>8774</v>
      </c>
      <c r="F814" s="2">
        <v>35677924</v>
      </c>
      <c r="G814" s="2" t="s">
        <v>8775</v>
      </c>
      <c r="H814" s="2" t="s">
        <v>8821</v>
      </c>
      <c r="I814" s="2" t="s">
        <v>1858</v>
      </c>
      <c r="J814" s="2" t="s">
        <v>6678</v>
      </c>
      <c r="K814" s="2" t="s">
        <v>4396</v>
      </c>
      <c r="L814" s="2" t="s">
        <v>8822</v>
      </c>
      <c r="M814" s="2" t="s">
        <v>6415</v>
      </c>
      <c r="N814" s="4" t="s">
        <v>8823</v>
      </c>
      <c r="O814" s="4" t="s">
        <v>8824</v>
      </c>
    </row>
    <row r="815" spans="1:15" ht="15" customHeight="1" x14ac:dyDescent="0.35">
      <c r="A815" s="2" t="s">
        <v>207</v>
      </c>
      <c r="B815" s="2" t="s">
        <v>208</v>
      </c>
      <c r="C815" s="3">
        <v>14</v>
      </c>
      <c r="D815" s="2" t="s">
        <v>209</v>
      </c>
      <c r="E815" s="2" t="s">
        <v>8774</v>
      </c>
      <c r="F815" s="2">
        <v>31875997</v>
      </c>
      <c r="G815" s="2" t="s">
        <v>8862</v>
      </c>
      <c r="H815" s="2" t="s">
        <v>8863</v>
      </c>
      <c r="I815" s="2" t="s">
        <v>2109</v>
      </c>
      <c r="J815" s="2" t="s">
        <v>8864</v>
      </c>
      <c r="K815" s="2" t="s">
        <v>4373</v>
      </c>
      <c r="L815" s="2" t="s">
        <v>8865</v>
      </c>
      <c r="M815" s="2" t="s">
        <v>4797</v>
      </c>
      <c r="N815" s="4" t="s">
        <v>8866</v>
      </c>
      <c r="O815" s="4" t="s">
        <v>8867</v>
      </c>
    </row>
    <row r="816" spans="1:15" ht="15" customHeight="1" x14ac:dyDescent="0.35">
      <c r="A816" s="2" t="s">
        <v>207</v>
      </c>
      <c r="B816" s="2" t="s">
        <v>208</v>
      </c>
      <c r="C816" s="3">
        <v>14</v>
      </c>
      <c r="D816" s="2" t="s">
        <v>209</v>
      </c>
      <c r="E816" s="2" t="s">
        <v>8774</v>
      </c>
      <c r="F816" s="2">
        <v>29465162</v>
      </c>
      <c r="G816" s="2" t="s">
        <v>8883</v>
      </c>
      <c r="H816" s="2" t="s">
        <v>8884</v>
      </c>
      <c r="I816" s="2" t="s">
        <v>1468</v>
      </c>
      <c r="J816" s="2" t="s">
        <v>8885</v>
      </c>
      <c r="K816" s="2" t="s">
        <v>4373</v>
      </c>
      <c r="L816" s="2" t="s">
        <v>8886</v>
      </c>
      <c r="M816" s="2" t="s">
        <v>4797</v>
      </c>
      <c r="N816" s="4" t="s">
        <v>8887</v>
      </c>
      <c r="O816" s="4" t="s">
        <v>8888</v>
      </c>
    </row>
    <row r="817" spans="1:15" ht="15" customHeight="1" x14ac:dyDescent="0.35">
      <c r="A817" s="2" t="s">
        <v>207</v>
      </c>
      <c r="B817" s="2" t="s">
        <v>208</v>
      </c>
      <c r="C817" s="3">
        <v>14</v>
      </c>
      <c r="D817" s="2" t="s">
        <v>209</v>
      </c>
      <c r="E817" s="2" t="s">
        <v>8774</v>
      </c>
      <c r="F817" s="2">
        <v>30917214</v>
      </c>
      <c r="G817" s="2" t="s">
        <v>8889</v>
      </c>
      <c r="H817" s="2" t="s">
        <v>8890</v>
      </c>
      <c r="I817" s="2" t="s">
        <v>4755</v>
      </c>
      <c r="J817" s="2"/>
      <c r="K817" s="2" t="s">
        <v>4373</v>
      </c>
      <c r="L817" s="2" t="s">
        <v>8891</v>
      </c>
      <c r="M817" s="2" t="s">
        <v>4367</v>
      </c>
      <c r="N817" s="4" t="s">
        <v>8892</v>
      </c>
      <c r="O817" s="4" t="s">
        <v>8893</v>
      </c>
    </row>
    <row r="818" spans="1:15" ht="15" customHeight="1" x14ac:dyDescent="0.35">
      <c r="A818" s="2" t="s">
        <v>207</v>
      </c>
      <c r="B818" s="2" t="s">
        <v>208</v>
      </c>
      <c r="C818" s="3">
        <v>14</v>
      </c>
      <c r="D818" s="2" t="s">
        <v>209</v>
      </c>
      <c r="E818" s="2" t="s">
        <v>8894</v>
      </c>
      <c r="F818" s="2">
        <v>19538380</v>
      </c>
      <c r="G818" s="2" t="s">
        <v>4965</v>
      </c>
      <c r="H818" s="2" t="s">
        <v>4966</v>
      </c>
      <c r="I818" s="2" t="s">
        <v>685</v>
      </c>
      <c r="J818" s="2"/>
      <c r="K818" s="2" t="s">
        <v>4849</v>
      </c>
      <c r="L818" s="2" t="s">
        <v>4967</v>
      </c>
      <c r="M818" s="2" t="s">
        <v>4518</v>
      </c>
      <c r="N818" s="4" t="s">
        <v>4968</v>
      </c>
      <c r="O818" s="4" t="s">
        <v>4969</v>
      </c>
    </row>
    <row r="819" spans="1:15" ht="15" customHeight="1" x14ac:dyDescent="0.35">
      <c r="A819" s="2" t="s">
        <v>207</v>
      </c>
      <c r="B819" s="2" t="s">
        <v>208</v>
      </c>
      <c r="C819" s="3">
        <v>14</v>
      </c>
      <c r="D819" s="2" t="s">
        <v>209</v>
      </c>
      <c r="E819" s="2" t="s">
        <v>8766</v>
      </c>
      <c r="F819" s="2">
        <v>932487</v>
      </c>
      <c r="G819" s="2" t="s">
        <v>8984</v>
      </c>
      <c r="H819" s="2" t="s">
        <v>8985</v>
      </c>
      <c r="I819" s="2" t="s">
        <v>8986</v>
      </c>
      <c r="J819" s="2"/>
      <c r="K819" s="2" t="s">
        <v>4422</v>
      </c>
      <c r="L819" s="2" t="s">
        <v>8987</v>
      </c>
      <c r="M819" s="2" t="s">
        <v>4367</v>
      </c>
      <c r="N819" s="4" t="s">
        <v>8988</v>
      </c>
      <c r="O819" s="4" t="s">
        <v>8989</v>
      </c>
    </row>
    <row r="820" spans="1:15" ht="15" customHeight="1" x14ac:dyDescent="0.35">
      <c r="A820" s="2" t="s">
        <v>207</v>
      </c>
      <c r="B820" s="2" t="s">
        <v>208</v>
      </c>
      <c r="C820" s="3">
        <v>14</v>
      </c>
      <c r="D820" s="2" t="s">
        <v>209</v>
      </c>
      <c r="E820" s="2" t="s">
        <v>8774</v>
      </c>
      <c r="F820" s="2">
        <v>33606272</v>
      </c>
      <c r="G820" s="2" t="s">
        <v>8836</v>
      </c>
      <c r="H820" s="2" t="s">
        <v>8837</v>
      </c>
      <c r="I820" s="2" t="s">
        <v>2308</v>
      </c>
      <c r="J820" s="2" t="s">
        <v>8838</v>
      </c>
      <c r="K820" s="2" t="s">
        <v>4373</v>
      </c>
      <c r="L820" s="2" t="s">
        <v>8839</v>
      </c>
      <c r="M820" s="2" t="s">
        <v>4367</v>
      </c>
      <c r="N820" s="4" t="s">
        <v>8840</v>
      </c>
      <c r="O820" s="4" t="s">
        <v>8841</v>
      </c>
    </row>
    <row r="821" spans="1:15" ht="15" customHeight="1" x14ac:dyDescent="0.35">
      <c r="A821" s="2" t="s">
        <v>207</v>
      </c>
      <c r="B821" s="2" t="s">
        <v>208</v>
      </c>
      <c r="C821" s="3">
        <v>14</v>
      </c>
      <c r="D821" s="2" t="s">
        <v>209</v>
      </c>
      <c r="E821" s="2" t="s">
        <v>8774</v>
      </c>
      <c r="F821" s="2">
        <v>29779251</v>
      </c>
      <c r="G821" s="2" t="s">
        <v>8877</v>
      </c>
      <c r="H821" s="2" t="s">
        <v>8878</v>
      </c>
      <c r="I821" s="2" t="s">
        <v>678</v>
      </c>
      <c r="J821" s="2" t="s">
        <v>8879</v>
      </c>
      <c r="K821" s="2" t="s">
        <v>4373</v>
      </c>
      <c r="L821" s="2" t="s">
        <v>8880</v>
      </c>
      <c r="M821" s="2" t="s">
        <v>4404</v>
      </c>
      <c r="N821" s="4" t="s">
        <v>8881</v>
      </c>
      <c r="O821" s="4" t="s">
        <v>8882</v>
      </c>
    </row>
    <row r="822" spans="1:15" ht="15" customHeight="1" x14ac:dyDescent="0.35">
      <c r="A822" s="2" t="s">
        <v>207</v>
      </c>
      <c r="B822" s="2" t="s">
        <v>208</v>
      </c>
      <c r="C822" s="3">
        <v>14</v>
      </c>
      <c r="D822" s="2" t="s">
        <v>209</v>
      </c>
      <c r="E822" s="2" t="s">
        <v>8894</v>
      </c>
      <c r="F822" s="2">
        <v>20184612</v>
      </c>
      <c r="G822" s="2" t="s">
        <v>8942</v>
      </c>
      <c r="H822" s="2" t="s">
        <v>8943</v>
      </c>
      <c r="I822" s="2" t="s">
        <v>2726</v>
      </c>
      <c r="J822" s="2" t="s">
        <v>8944</v>
      </c>
      <c r="K822" s="2" t="s">
        <v>4373</v>
      </c>
      <c r="L822" s="2" t="s">
        <v>8945</v>
      </c>
      <c r="M822" s="2" t="s">
        <v>4624</v>
      </c>
      <c r="N822" s="4" t="s">
        <v>8946</v>
      </c>
      <c r="O822" s="4" t="s">
        <v>8947</v>
      </c>
    </row>
    <row r="823" spans="1:15" ht="15" customHeight="1" x14ac:dyDescent="0.35">
      <c r="A823" s="2" t="s">
        <v>207</v>
      </c>
      <c r="B823" s="2" t="s">
        <v>208</v>
      </c>
      <c r="C823" s="3">
        <v>14</v>
      </c>
      <c r="D823" s="2" t="s">
        <v>209</v>
      </c>
      <c r="E823" s="2" t="s">
        <v>8894</v>
      </c>
      <c r="F823" s="2">
        <v>20345987</v>
      </c>
      <c r="G823" s="2" t="s">
        <v>8948</v>
      </c>
      <c r="H823" s="2" t="s">
        <v>8949</v>
      </c>
      <c r="I823" s="2" t="s">
        <v>2726</v>
      </c>
      <c r="J823" s="2" t="s">
        <v>8950</v>
      </c>
      <c r="K823" s="2" t="s">
        <v>4373</v>
      </c>
      <c r="L823" s="2" t="s">
        <v>8951</v>
      </c>
      <c r="M823" s="2" t="s">
        <v>4416</v>
      </c>
      <c r="N823" s="4" t="s">
        <v>8952</v>
      </c>
      <c r="O823" s="4" t="s">
        <v>8953</v>
      </c>
    </row>
    <row r="824" spans="1:15" ht="15" customHeight="1" x14ac:dyDescent="0.35">
      <c r="A824" s="2" t="s">
        <v>207</v>
      </c>
      <c r="B824" s="2" t="s">
        <v>208</v>
      </c>
      <c r="C824" s="3">
        <v>14</v>
      </c>
      <c r="D824" s="2" t="s">
        <v>209</v>
      </c>
      <c r="E824" s="2" t="s">
        <v>8894</v>
      </c>
      <c r="F824" s="2">
        <v>25477250</v>
      </c>
      <c r="G824" s="2" t="s">
        <v>8906</v>
      </c>
      <c r="H824" s="2" t="s">
        <v>8907</v>
      </c>
      <c r="I824" s="2" t="s">
        <v>677</v>
      </c>
      <c r="J824" s="2" t="s">
        <v>8908</v>
      </c>
      <c r="K824" s="2" t="s">
        <v>4373</v>
      </c>
      <c r="L824" s="2" t="s">
        <v>8909</v>
      </c>
      <c r="M824" s="2" t="s">
        <v>4797</v>
      </c>
      <c r="N824" s="4" t="s">
        <v>8910</v>
      </c>
      <c r="O824" s="4" t="s">
        <v>8911</v>
      </c>
    </row>
    <row r="825" spans="1:15" ht="15" customHeight="1" x14ac:dyDescent="0.35">
      <c r="A825" s="2" t="s">
        <v>207</v>
      </c>
      <c r="B825" s="2" t="s">
        <v>208</v>
      </c>
      <c r="C825" s="3">
        <v>14</v>
      </c>
      <c r="D825" s="2" t="s">
        <v>209</v>
      </c>
      <c r="E825" s="2" t="s">
        <v>8894</v>
      </c>
      <c r="F825" s="2">
        <v>23252752</v>
      </c>
      <c r="G825" s="2" t="s">
        <v>8895</v>
      </c>
      <c r="H825" s="2" t="s">
        <v>8916</v>
      </c>
      <c r="I825" s="2" t="s">
        <v>2880</v>
      </c>
      <c r="J825" s="2"/>
      <c r="K825" s="2" t="s">
        <v>4373</v>
      </c>
      <c r="L825" s="2" t="s">
        <v>8917</v>
      </c>
      <c r="M825" s="2" t="s">
        <v>4416</v>
      </c>
      <c r="N825" s="4" t="s">
        <v>8918</v>
      </c>
      <c r="O825" s="4" t="s">
        <v>8919</v>
      </c>
    </row>
    <row r="826" spans="1:15" ht="15" customHeight="1" x14ac:dyDescent="0.35">
      <c r="A826" s="2" t="s">
        <v>207</v>
      </c>
      <c r="B826" s="2" t="s">
        <v>208</v>
      </c>
      <c r="C826" s="3">
        <v>14</v>
      </c>
      <c r="D826" s="2" t="s">
        <v>209</v>
      </c>
      <c r="E826" s="2" t="s">
        <v>8894</v>
      </c>
      <c r="F826" s="2">
        <v>22007708</v>
      </c>
      <c r="G826" s="2" t="s">
        <v>8926</v>
      </c>
      <c r="H826" s="2" t="s">
        <v>8927</v>
      </c>
      <c r="I826" s="2" t="s">
        <v>849</v>
      </c>
      <c r="J826" s="2" t="s">
        <v>8928</v>
      </c>
      <c r="K826" s="2" t="s">
        <v>4373</v>
      </c>
      <c r="L826" s="2" t="s">
        <v>8929</v>
      </c>
      <c r="M826" s="2" t="s">
        <v>4416</v>
      </c>
      <c r="N826" s="4" t="s">
        <v>8930</v>
      </c>
      <c r="O826" s="4" t="s">
        <v>8931</v>
      </c>
    </row>
    <row r="827" spans="1:15" ht="15" customHeight="1" x14ac:dyDescent="0.35">
      <c r="A827" s="2" t="s">
        <v>207</v>
      </c>
      <c r="B827" s="2" t="s">
        <v>208</v>
      </c>
      <c r="C827" s="3">
        <v>14</v>
      </c>
      <c r="D827" s="2" t="s">
        <v>209</v>
      </c>
      <c r="E827" s="2" t="s">
        <v>8894</v>
      </c>
      <c r="F827" s="2">
        <v>17214732</v>
      </c>
      <c r="G827" s="2" t="s">
        <v>4983</v>
      </c>
      <c r="H827" s="2" t="s">
        <v>4994</v>
      </c>
      <c r="I827" s="2" t="s">
        <v>4990</v>
      </c>
      <c r="J827" s="2"/>
      <c r="K827" s="2" t="s">
        <v>4849</v>
      </c>
      <c r="L827" s="2" t="s">
        <v>4995</v>
      </c>
      <c r="M827" s="2" t="s">
        <v>4518</v>
      </c>
      <c r="N827" s="4" t="s">
        <v>4996</v>
      </c>
      <c r="O827" s="4" t="s">
        <v>4997</v>
      </c>
    </row>
    <row r="828" spans="1:15" ht="15" customHeight="1" x14ac:dyDescent="0.35">
      <c r="A828" s="2" t="s">
        <v>207</v>
      </c>
      <c r="B828" s="2" t="s">
        <v>208</v>
      </c>
      <c r="C828" s="3">
        <v>14</v>
      </c>
      <c r="D828" s="2" t="s">
        <v>209</v>
      </c>
      <c r="E828" s="2" t="s">
        <v>8774</v>
      </c>
      <c r="F828" s="2">
        <v>34564854</v>
      </c>
      <c r="G828" s="2" t="s">
        <v>8825</v>
      </c>
      <c r="H828" s="2" t="s">
        <v>8826</v>
      </c>
      <c r="I828" s="2" t="s">
        <v>2508</v>
      </c>
      <c r="J828" s="2" t="s">
        <v>5697</v>
      </c>
      <c r="K828" s="2" t="s">
        <v>4366</v>
      </c>
      <c r="L828" s="2" t="s">
        <v>8827</v>
      </c>
      <c r="M828" s="2" t="s">
        <v>5208</v>
      </c>
      <c r="N828" s="4" t="s">
        <v>8828</v>
      </c>
      <c r="O828" s="4" t="s">
        <v>8829</v>
      </c>
    </row>
    <row r="829" spans="1:15" ht="15" customHeight="1" x14ac:dyDescent="0.35">
      <c r="A829" s="2" t="s">
        <v>207</v>
      </c>
      <c r="B829" s="2" t="s">
        <v>208</v>
      </c>
      <c r="C829" s="3">
        <v>14</v>
      </c>
      <c r="D829" s="2" t="s">
        <v>209</v>
      </c>
      <c r="E829" s="2" t="s">
        <v>8894</v>
      </c>
      <c r="F829" s="2">
        <v>20973772</v>
      </c>
      <c r="G829" s="2" t="s">
        <v>8937</v>
      </c>
      <c r="H829" s="2" t="s">
        <v>8938</v>
      </c>
      <c r="I829" s="2" t="s">
        <v>1932</v>
      </c>
      <c r="J829" s="2"/>
      <c r="K829" s="2" t="s">
        <v>4366</v>
      </c>
      <c r="L829" s="2" t="s">
        <v>8939</v>
      </c>
      <c r="M829" s="2" t="s">
        <v>4416</v>
      </c>
      <c r="N829" s="4" t="s">
        <v>8940</v>
      </c>
      <c r="O829" s="4" t="s">
        <v>8941</v>
      </c>
    </row>
    <row r="830" spans="1:15" ht="15" customHeight="1" x14ac:dyDescent="0.35">
      <c r="A830" s="2" t="s">
        <v>207</v>
      </c>
      <c r="B830" s="2" t="s">
        <v>208</v>
      </c>
      <c r="C830" s="3">
        <v>14</v>
      </c>
      <c r="D830" s="2" t="s">
        <v>209</v>
      </c>
      <c r="E830" s="2" t="s">
        <v>8774</v>
      </c>
      <c r="F830" s="2">
        <v>36479272</v>
      </c>
      <c r="G830" s="2" t="s">
        <v>8812</v>
      </c>
      <c r="H830" s="2" t="s">
        <v>8813</v>
      </c>
      <c r="I830" s="2" t="s">
        <v>2699</v>
      </c>
      <c r="J830" s="2" t="s">
        <v>3187</v>
      </c>
      <c r="K830" s="2" t="s">
        <v>4396</v>
      </c>
      <c r="L830" s="2" t="s">
        <v>8814</v>
      </c>
      <c r="M830" s="2" t="s">
        <v>4416</v>
      </c>
      <c r="N830" s="4" t="s">
        <v>8815</v>
      </c>
      <c r="O830" s="4" t="s">
        <v>8816</v>
      </c>
    </row>
    <row r="831" spans="1:15" ht="15" customHeight="1" x14ac:dyDescent="0.35">
      <c r="A831" s="2" t="s">
        <v>207</v>
      </c>
      <c r="B831" s="2" t="s">
        <v>208</v>
      </c>
      <c r="C831" s="3">
        <v>14</v>
      </c>
      <c r="D831" s="2" t="s">
        <v>209</v>
      </c>
      <c r="E831" s="2" t="s">
        <v>8774</v>
      </c>
      <c r="F831" s="2">
        <v>36479274</v>
      </c>
      <c r="G831" s="2" t="s">
        <v>8802</v>
      </c>
      <c r="H831" s="2" t="s">
        <v>8803</v>
      </c>
      <c r="I831" s="2" t="s">
        <v>2699</v>
      </c>
      <c r="J831" s="2" t="s">
        <v>3863</v>
      </c>
      <c r="K831" s="2" t="s">
        <v>4396</v>
      </c>
      <c r="L831" s="2" t="s">
        <v>8804</v>
      </c>
      <c r="M831" s="2" t="s">
        <v>4416</v>
      </c>
      <c r="N831" s="4" t="s">
        <v>8805</v>
      </c>
      <c r="O831" s="4" t="s">
        <v>8806</v>
      </c>
    </row>
    <row r="832" spans="1:15" ht="15" customHeight="1" x14ac:dyDescent="0.35">
      <c r="A832" s="2" t="s">
        <v>207</v>
      </c>
      <c r="B832" s="2" t="s">
        <v>208</v>
      </c>
      <c r="C832" s="3">
        <v>14</v>
      </c>
      <c r="D832" s="2" t="s">
        <v>209</v>
      </c>
      <c r="E832" s="2" t="s">
        <v>8774</v>
      </c>
      <c r="F832" s="2">
        <v>36479262</v>
      </c>
      <c r="G832" s="2" t="s">
        <v>8780</v>
      </c>
      <c r="H832" s="2" t="s">
        <v>8807</v>
      </c>
      <c r="I832" s="2" t="s">
        <v>2699</v>
      </c>
      <c r="J832" s="2" t="s">
        <v>8808</v>
      </c>
      <c r="K832" s="2" t="s">
        <v>4396</v>
      </c>
      <c r="L832" s="2" t="s">
        <v>8809</v>
      </c>
      <c r="M832" s="2" t="s">
        <v>6415</v>
      </c>
      <c r="N832" s="4" t="s">
        <v>8810</v>
      </c>
      <c r="O832" s="4" t="s">
        <v>8811</v>
      </c>
    </row>
    <row r="833" spans="1:15" ht="15" customHeight="1" x14ac:dyDescent="0.35">
      <c r="A833" s="2" t="s">
        <v>207</v>
      </c>
      <c r="B833" s="2" t="s">
        <v>208</v>
      </c>
      <c r="C833" s="3">
        <v>14</v>
      </c>
      <c r="D833" s="2" t="s">
        <v>209</v>
      </c>
      <c r="E833" s="2" t="s">
        <v>8774</v>
      </c>
      <c r="F833" s="2">
        <v>35663774</v>
      </c>
      <c r="G833" s="2" t="s">
        <v>8830</v>
      </c>
      <c r="H833" s="2" t="s">
        <v>8831</v>
      </c>
      <c r="I833" s="2" t="s">
        <v>4066</v>
      </c>
      <c r="J833" s="2" t="s">
        <v>8832</v>
      </c>
      <c r="K833" s="2" t="s">
        <v>4396</v>
      </c>
      <c r="L833" s="2" t="s">
        <v>8833</v>
      </c>
      <c r="M833" s="2" t="s">
        <v>4367</v>
      </c>
      <c r="N833" s="4" t="s">
        <v>8834</v>
      </c>
      <c r="O833" s="4" t="s">
        <v>8835</v>
      </c>
    </row>
    <row r="834" spans="1:15" ht="15" customHeight="1" x14ac:dyDescent="0.35">
      <c r="A834" s="2" t="s">
        <v>207</v>
      </c>
      <c r="B834" s="2" t="s">
        <v>208</v>
      </c>
      <c r="C834" s="3">
        <v>14</v>
      </c>
      <c r="D834" s="2" t="s">
        <v>209</v>
      </c>
      <c r="E834" s="2" t="s">
        <v>8766</v>
      </c>
      <c r="F834" s="2">
        <v>32875603</v>
      </c>
      <c r="G834" s="2" t="s">
        <v>8853</v>
      </c>
      <c r="H834" s="2" t="s">
        <v>8854</v>
      </c>
      <c r="I834" s="2" t="s">
        <v>988</v>
      </c>
      <c r="J834" s="2" t="s">
        <v>8844</v>
      </c>
      <c r="K834" s="2" t="s">
        <v>4373</v>
      </c>
      <c r="L834" s="2" t="s">
        <v>8855</v>
      </c>
      <c r="M834" s="2" t="s">
        <v>6415</v>
      </c>
      <c r="N834" s="4" t="s">
        <v>8856</v>
      </c>
      <c r="O834" s="4" t="s">
        <v>8857</v>
      </c>
    </row>
    <row r="835" spans="1:15" ht="15" customHeight="1" x14ac:dyDescent="0.35">
      <c r="A835" s="2" t="s">
        <v>207</v>
      </c>
      <c r="B835" s="2" t="s">
        <v>208</v>
      </c>
      <c r="C835" s="3">
        <v>14</v>
      </c>
      <c r="D835" s="2" t="s">
        <v>209</v>
      </c>
      <c r="E835" s="2" t="s">
        <v>8766</v>
      </c>
      <c r="F835" s="2">
        <v>30387189</v>
      </c>
      <c r="G835" s="2" t="s">
        <v>8848</v>
      </c>
      <c r="H835" s="2" t="s">
        <v>8873</v>
      </c>
      <c r="I835" s="2" t="s">
        <v>1685</v>
      </c>
      <c r="J835" s="2"/>
      <c r="K835" s="2" t="s">
        <v>4373</v>
      </c>
      <c r="L835" s="2" t="s">
        <v>8874</v>
      </c>
      <c r="M835" s="2" t="s">
        <v>6415</v>
      </c>
      <c r="N835" s="4" t="s">
        <v>8875</v>
      </c>
      <c r="O835" s="4" t="s">
        <v>8876</v>
      </c>
    </row>
    <row r="836" spans="1:15" ht="15" customHeight="1" x14ac:dyDescent="0.35">
      <c r="A836" s="2" t="s">
        <v>207</v>
      </c>
      <c r="B836" s="2" t="s">
        <v>208</v>
      </c>
      <c r="C836" s="3">
        <v>14</v>
      </c>
      <c r="D836" s="2" t="s">
        <v>209</v>
      </c>
      <c r="E836" s="2" t="s">
        <v>8894</v>
      </c>
      <c r="F836" s="2">
        <v>26708545</v>
      </c>
      <c r="G836" s="2" t="s">
        <v>8895</v>
      </c>
      <c r="H836" s="2" t="s">
        <v>8896</v>
      </c>
      <c r="I836" s="2" t="s">
        <v>2270</v>
      </c>
      <c r="J836" s="2"/>
      <c r="K836" s="2" t="s">
        <v>4366</v>
      </c>
      <c r="L836" s="2" t="s">
        <v>8897</v>
      </c>
      <c r="M836" s="2" t="s">
        <v>4665</v>
      </c>
      <c r="N836" s="4" t="s">
        <v>8898</v>
      </c>
      <c r="O836" s="4" t="s">
        <v>8899</v>
      </c>
    </row>
    <row r="837" spans="1:15" ht="15" customHeight="1" x14ac:dyDescent="0.35">
      <c r="A837" s="2" t="s">
        <v>207</v>
      </c>
      <c r="B837" s="2" t="s">
        <v>208</v>
      </c>
      <c r="C837" s="3">
        <v>14</v>
      </c>
      <c r="D837" s="2" t="s">
        <v>209</v>
      </c>
      <c r="E837" s="2" t="s">
        <v>8894</v>
      </c>
      <c r="F837" s="2">
        <v>19092022</v>
      </c>
      <c r="G837" s="2" t="s">
        <v>4970</v>
      </c>
      <c r="H837" s="2" t="s">
        <v>4971</v>
      </c>
      <c r="I837" s="2" t="s">
        <v>784</v>
      </c>
      <c r="J837" s="2"/>
      <c r="K837" s="2" t="s">
        <v>4972</v>
      </c>
      <c r="L837" s="2" t="s">
        <v>4973</v>
      </c>
      <c r="M837" s="2" t="s">
        <v>4974</v>
      </c>
      <c r="N837" s="4" t="s">
        <v>4975</v>
      </c>
      <c r="O837" s="4" t="s">
        <v>4976</v>
      </c>
    </row>
    <row r="838" spans="1:15" ht="15" customHeight="1" x14ac:dyDescent="0.35">
      <c r="A838" s="2" t="s">
        <v>207</v>
      </c>
      <c r="B838" s="2" t="s">
        <v>208</v>
      </c>
      <c r="C838" s="3">
        <v>14</v>
      </c>
      <c r="D838" s="2" t="s">
        <v>209</v>
      </c>
      <c r="E838" s="2" t="s">
        <v>8894</v>
      </c>
      <c r="F838" s="2">
        <v>19072642</v>
      </c>
      <c r="G838" s="2" t="s">
        <v>8895</v>
      </c>
      <c r="H838" s="2" t="s">
        <v>8966</v>
      </c>
      <c r="I838" s="2" t="s">
        <v>784</v>
      </c>
      <c r="J838" s="2"/>
      <c r="K838" s="2" t="s">
        <v>8967</v>
      </c>
      <c r="L838" s="2" t="s">
        <v>8968</v>
      </c>
      <c r="M838" s="2" t="s">
        <v>4416</v>
      </c>
      <c r="N838" s="4" t="s">
        <v>8969</v>
      </c>
      <c r="O838" s="4" t="s">
        <v>8970</v>
      </c>
    </row>
    <row r="839" spans="1:15" ht="15" customHeight="1" x14ac:dyDescent="0.35">
      <c r="A839" s="2" t="s">
        <v>207</v>
      </c>
      <c r="B839" s="2" t="s">
        <v>208</v>
      </c>
      <c r="C839" s="3">
        <v>14</v>
      </c>
      <c r="D839" s="2" t="s">
        <v>209</v>
      </c>
      <c r="E839" s="2" t="s">
        <v>8774</v>
      </c>
      <c r="F839" s="2">
        <v>37538341</v>
      </c>
      <c r="G839" s="2" t="s">
        <v>8780</v>
      </c>
      <c r="H839" s="2" t="s">
        <v>8781</v>
      </c>
      <c r="I839" s="2" t="s">
        <v>816</v>
      </c>
      <c r="J839" s="2" t="s">
        <v>8782</v>
      </c>
      <c r="K839" s="2" t="s">
        <v>4396</v>
      </c>
      <c r="L839" s="2" t="s">
        <v>8783</v>
      </c>
      <c r="M839" s="2" t="s">
        <v>6415</v>
      </c>
      <c r="N839" s="4" t="s">
        <v>8784</v>
      </c>
      <c r="O839" s="4" t="s">
        <v>8785</v>
      </c>
    </row>
    <row r="840" spans="1:15" ht="15" customHeight="1" x14ac:dyDescent="0.35">
      <c r="A840" s="2" t="s">
        <v>207</v>
      </c>
      <c r="B840" s="2" t="s">
        <v>208</v>
      </c>
      <c r="C840" s="3">
        <v>14</v>
      </c>
      <c r="D840" s="2" t="s">
        <v>209</v>
      </c>
      <c r="E840" s="2" t="s">
        <v>8774</v>
      </c>
      <c r="F840" s="2">
        <v>33937975</v>
      </c>
      <c r="G840" s="2" t="s">
        <v>4545</v>
      </c>
      <c r="H840" s="2" t="s">
        <v>4546</v>
      </c>
      <c r="I840" s="2" t="s">
        <v>2393</v>
      </c>
      <c r="J840" s="2" t="s">
        <v>2346</v>
      </c>
      <c r="K840" s="2" t="s">
        <v>4366</v>
      </c>
      <c r="L840" s="2" t="s">
        <v>4547</v>
      </c>
      <c r="M840" s="2" t="s">
        <v>4404</v>
      </c>
      <c r="N840" s="4" t="s">
        <v>4548</v>
      </c>
      <c r="O840" s="4" t="s">
        <v>4549</v>
      </c>
    </row>
    <row r="841" spans="1:15" ht="15" customHeight="1" x14ac:dyDescent="0.35">
      <c r="A841" s="2" t="s">
        <v>207</v>
      </c>
      <c r="B841" s="2" t="s">
        <v>208</v>
      </c>
      <c r="C841" s="3">
        <v>14</v>
      </c>
      <c r="D841" s="2" t="s">
        <v>209</v>
      </c>
      <c r="E841" s="2" t="s">
        <v>8774</v>
      </c>
      <c r="F841" s="2">
        <v>37013124</v>
      </c>
      <c r="G841" s="2" t="s">
        <v>8775</v>
      </c>
      <c r="H841" s="2" t="s">
        <v>8797</v>
      </c>
      <c r="I841" s="2" t="s">
        <v>1545</v>
      </c>
      <c r="J841" s="2" t="s">
        <v>8798</v>
      </c>
      <c r="K841" s="2" t="s">
        <v>4396</v>
      </c>
      <c r="L841" s="2" t="s">
        <v>8799</v>
      </c>
      <c r="M841" s="2" t="s">
        <v>6415</v>
      </c>
      <c r="N841" s="4" t="s">
        <v>8800</v>
      </c>
      <c r="O841" s="4" t="s">
        <v>8801</v>
      </c>
    </row>
    <row r="842" spans="1:15" ht="15" customHeight="1" x14ac:dyDescent="0.35">
      <c r="A842" s="2" t="s">
        <v>207</v>
      </c>
      <c r="B842" s="2" t="s">
        <v>208</v>
      </c>
      <c r="C842" s="3">
        <v>14</v>
      </c>
      <c r="D842" s="2" t="s">
        <v>209</v>
      </c>
      <c r="E842" s="2" t="s">
        <v>8894</v>
      </c>
      <c r="F842" s="2">
        <v>17147562</v>
      </c>
      <c r="G842" s="2" t="s">
        <v>5039</v>
      </c>
      <c r="H842" s="2" t="s">
        <v>5040</v>
      </c>
      <c r="I842" s="2" t="s">
        <v>5041</v>
      </c>
      <c r="J842" s="2"/>
      <c r="K842" s="2" t="s">
        <v>5042</v>
      </c>
      <c r="L842" s="2" t="s">
        <v>5043</v>
      </c>
      <c r="M842" s="2" t="s">
        <v>4367</v>
      </c>
      <c r="N842" s="4" t="s">
        <v>5044</v>
      </c>
      <c r="O842" s="4" t="s">
        <v>5045</v>
      </c>
    </row>
    <row r="843" spans="1:15" ht="15" customHeight="1" x14ac:dyDescent="0.35">
      <c r="A843" s="2" t="s">
        <v>207</v>
      </c>
      <c r="B843" s="2" t="s">
        <v>208</v>
      </c>
      <c r="C843" s="3">
        <v>14</v>
      </c>
      <c r="D843" s="2" t="s">
        <v>209</v>
      </c>
      <c r="E843" s="2" t="s">
        <v>8766</v>
      </c>
      <c r="F843" s="2">
        <v>19351672</v>
      </c>
      <c r="G843" s="2" t="s">
        <v>8960</v>
      </c>
      <c r="H843" s="2" t="s">
        <v>8961</v>
      </c>
      <c r="I843" s="2" t="s">
        <v>8962</v>
      </c>
      <c r="J843" s="2" t="s">
        <v>8962</v>
      </c>
      <c r="K843" s="2" t="s">
        <v>4836</v>
      </c>
      <c r="L843" s="2" t="s">
        <v>8963</v>
      </c>
      <c r="M843" s="2" t="s">
        <v>4367</v>
      </c>
      <c r="N843" s="4" t="s">
        <v>8964</v>
      </c>
      <c r="O843" s="4" t="s">
        <v>8965</v>
      </c>
    </row>
    <row r="844" spans="1:15" ht="15" customHeight="1" x14ac:dyDescent="0.35">
      <c r="A844" s="2" t="s">
        <v>207</v>
      </c>
      <c r="B844" s="2" t="s">
        <v>208</v>
      </c>
      <c r="C844" s="3">
        <v>14</v>
      </c>
      <c r="D844" s="2" t="s">
        <v>209</v>
      </c>
      <c r="E844" s="2" t="s">
        <v>8774</v>
      </c>
      <c r="F844" s="2">
        <v>37421326</v>
      </c>
      <c r="G844" s="2" t="s">
        <v>8775</v>
      </c>
      <c r="H844" s="2" t="s">
        <v>8776</v>
      </c>
      <c r="I844" s="2" t="s">
        <v>8645</v>
      </c>
      <c r="J844" s="2"/>
      <c r="K844" s="2" t="s">
        <v>4373</v>
      </c>
      <c r="L844" s="2" t="s">
        <v>8777</v>
      </c>
      <c r="M844" s="2" t="s">
        <v>4367</v>
      </c>
      <c r="N844" s="4" t="s">
        <v>8778</v>
      </c>
      <c r="O844" s="4" t="s">
        <v>8779</v>
      </c>
    </row>
    <row r="845" spans="1:15" ht="15" customHeight="1" x14ac:dyDescent="0.35">
      <c r="A845" s="2" t="s">
        <v>207</v>
      </c>
      <c r="B845" s="2" t="s">
        <v>208</v>
      </c>
      <c r="C845" s="3">
        <v>14</v>
      </c>
      <c r="D845" s="2" t="s">
        <v>209</v>
      </c>
      <c r="E845" s="2" t="s">
        <v>8774</v>
      </c>
      <c r="F845" s="2">
        <v>36814132</v>
      </c>
      <c r="G845" s="2" t="s">
        <v>4458</v>
      </c>
      <c r="H845" s="2" t="s">
        <v>4459</v>
      </c>
      <c r="I845" s="2" t="s">
        <v>4460</v>
      </c>
      <c r="J845" s="2"/>
      <c r="K845" s="2" t="s">
        <v>4366</v>
      </c>
      <c r="L845" s="2" t="s">
        <v>4461</v>
      </c>
      <c r="M845" s="2" t="s">
        <v>4367</v>
      </c>
      <c r="N845" s="4" t="s">
        <v>2229</v>
      </c>
      <c r="O845" s="4" t="s">
        <v>4462</v>
      </c>
    </row>
    <row r="846" spans="1:15" ht="15" customHeight="1" x14ac:dyDescent="0.35">
      <c r="A846" s="2" t="s">
        <v>207</v>
      </c>
      <c r="B846" s="2" t="s">
        <v>208</v>
      </c>
      <c r="C846" s="3">
        <v>14</v>
      </c>
      <c r="D846" s="2" t="s">
        <v>209</v>
      </c>
      <c r="E846" s="2" t="s">
        <v>8766</v>
      </c>
      <c r="F846" s="2">
        <v>37907324</v>
      </c>
      <c r="G846" s="2" t="s">
        <v>8767</v>
      </c>
      <c r="H846" s="2" t="s">
        <v>8768</v>
      </c>
      <c r="I846" s="2" t="s">
        <v>8769</v>
      </c>
      <c r="J846" s="2" t="s">
        <v>8769</v>
      </c>
      <c r="K846" s="2" t="s">
        <v>8770</v>
      </c>
      <c r="L846" s="2" t="s">
        <v>8771</v>
      </c>
      <c r="M846" s="2" t="s">
        <v>4367</v>
      </c>
      <c r="N846" s="4" t="s">
        <v>8772</v>
      </c>
      <c r="O846" s="4" t="s">
        <v>8773</v>
      </c>
    </row>
    <row r="847" spans="1:15" ht="15" customHeight="1" x14ac:dyDescent="0.35">
      <c r="A847" s="2" t="s">
        <v>207</v>
      </c>
      <c r="B847" s="2" t="s">
        <v>208</v>
      </c>
      <c r="C847" s="3">
        <v>14</v>
      </c>
      <c r="D847" s="2" t="s">
        <v>209</v>
      </c>
      <c r="E847" s="2" t="s">
        <v>8894</v>
      </c>
      <c r="F847" s="2">
        <v>24133566</v>
      </c>
      <c r="G847" s="2" t="s">
        <v>4878</v>
      </c>
      <c r="H847" s="2" t="s">
        <v>4879</v>
      </c>
      <c r="I847" s="2">
        <v>2013</v>
      </c>
      <c r="J847" s="2" t="s">
        <v>4880</v>
      </c>
      <c r="K847" s="2" t="s">
        <v>4881</v>
      </c>
      <c r="L847" s="2" t="s">
        <v>4882</v>
      </c>
      <c r="M847" s="2" t="s">
        <v>4367</v>
      </c>
      <c r="N847" s="4" t="s">
        <v>4883</v>
      </c>
      <c r="O847" s="4" t="s">
        <v>4884</v>
      </c>
    </row>
    <row r="848" spans="1:15" ht="15" customHeight="1" x14ac:dyDescent="0.35">
      <c r="A848" s="2" t="s">
        <v>218</v>
      </c>
      <c r="B848" s="2" t="s">
        <v>219</v>
      </c>
      <c r="C848" s="3">
        <v>15</v>
      </c>
      <c r="D848" s="2" t="s">
        <v>220</v>
      </c>
      <c r="E848" s="2" t="s">
        <v>8991</v>
      </c>
      <c r="F848" s="2">
        <v>35663143</v>
      </c>
      <c r="G848" s="2" t="s">
        <v>6715</v>
      </c>
      <c r="H848" s="2" t="s">
        <v>6716</v>
      </c>
      <c r="I848" s="2" t="s">
        <v>1961</v>
      </c>
      <c r="J848" s="2" t="s">
        <v>6717</v>
      </c>
      <c r="K848" s="2" t="s">
        <v>4396</v>
      </c>
      <c r="L848" s="2" t="s">
        <v>6718</v>
      </c>
      <c r="M848" s="2" t="s">
        <v>4367</v>
      </c>
      <c r="N848" s="4" t="s">
        <v>6719</v>
      </c>
      <c r="O848" s="4" t="s">
        <v>6720</v>
      </c>
    </row>
    <row r="849" spans="1:15" ht="15" customHeight="1" x14ac:dyDescent="0.35">
      <c r="A849" s="2" t="s">
        <v>218</v>
      </c>
      <c r="B849" s="2" t="s">
        <v>219</v>
      </c>
      <c r="C849" s="3">
        <v>15</v>
      </c>
      <c r="D849" s="2" t="s">
        <v>220</v>
      </c>
      <c r="E849" s="2" t="s">
        <v>8991</v>
      </c>
      <c r="F849" s="2">
        <v>31794074</v>
      </c>
      <c r="G849" s="2" t="s">
        <v>6779</v>
      </c>
      <c r="H849" s="2" t="s">
        <v>6780</v>
      </c>
      <c r="I849" s="2" t="s">
        <v>815</v>
      </c>
      <c r="J849" s="2" t="s">
        <v>6781</v>
      </c>
      <c r="K849" s="2" t="s">
        <v>4366</v>
      </c>
      <c r="L849" s="2" t="s">
        <v>6782</v>
      </c>
      <c r="M849" s="2" t="s">
        <v>4493</v>
      </c>
      <c r="N849" s="4" t="s">
        <v>6783</v>
      </c>
      <c r="O849" s="4" t="s">
        <v>6784</v>
      </c>
    </row>
    <row r="850" spans="1:15" ht="15" customHeight="1" x14ac:dyDescent="0.35">
      <c r="A850" s="2" t="s">
        <v>218</v>
      </c>
      <c r="B850" s="2" t="s">
        <v>219</v>
      </c>
      <c r="C850" s="3">
        <v>15</v>
      </c>
      <c r="D850" s="2" t="s">
        <v>220</v>
      </c>
      <c r="E850" s="2" t="s">
        <v>8991</v>
      </c>
      <c r="F850" s="2">
        <v>32167583</v>
      </c>
      <c r="G850" s="2" t="s">
        <v>6785</v>
      </c>
      <c r="H850" s="2" t="s">
        <v>6786</v>
      </c>
      <c r="I850" s="2" t="s">
        <v>815</v>
      </c>
      <c r="J850" s="2" t="s">
        <v>6787</v>
      </c>
      <c r="K850" s="2" t="s">
        <v>4366</v>
      </c>
      <c r="L850" s="2" t="s">
        <v>6788</v>
      </c>
      <c r="M850" s="2" t="s">
        <v>5208</v>
      </c>
      <c r="N850" s="4" t="s">
        <v>6789</v>
      </c>
      <c r="O850" s="4" t="s">
        <v>6790</v>
      </c>
    </row>
    <row r="851" spans="1:15" ht="15" customHeight="1" x14ac:dyDescent="0.35">
      <c r="A851" s="2" t="s">
        <v>218</v>
      </c>
      <c r="B851" s="2" t="s">
        <v>219</v>
      </c>
      <c r="C851" s="3">
        <v>15</v>
      </c>
      <c r="D851" s="2" t="s">
        <v>220</v>
      </c>
      <c r="E851" s="2" t="s">
        <v>8990</v>
      </c>
      <c r="F851" s="2">
        <v>22844983</v>
      </c>
      <c r="G851" s="2" t="s">
        <v>9238</v>
      </c>
      <c r="H851" s="2" t="s">
        <v>9239</v>
      </c>
      <c r="I851" s="2" t="s">
        <v>847</v>
      </c>
      <c r="J851" s="2" t="s">
        <v>9240</v>
      </c>
      <c r="K851" s="2" t="s">
        <v>1027</v>
      </c>
      <c r="L851" s="2" t="s">
        <v>9241</v>
      </c>
      <c r="M851" s="2" t="s">
        <v>9000</v>
      </c>
      <c r="N851" s="4" t="s">
        <v>9242</v>
      </c>
      <c r="O851" s="4" t="s">
        <v>9243</v>
      </c>
    </row>
    <row r="852" spans="1:15" ht="15" customHeight="1" x14ac:dyDescent="0.35">
      <c r="A852" s="2" t="s">
        <v>218</v>
      </c>
      <c r="B852" s="2" t="s">
        <v>219</v>
      </c>
      <c r="C852" s="3">
        <v>15</v>
      </c>
      <c r="D852" s="2" t="s">
        <v>220</v>
      </c>
      <c r="E852" s="2" t="s">
        <v>8991</v>
      </c>
      <c r="F852" s="2">
        <v>22822349</v>
      </c>
      <c r="G852" s="2" t="s">
        <v>9257</v>
      </c>
      <c r="H852" s="2" t="s">
        <v>9258</v>
      </c>
      <c r="I852" s="2" t="s">
        <v>9259</v>
      </c>
      <c r="J852" s="2" t="s">
        <v>9260</v>
      </c>
      <c r="K852" s="2" t="s">
        <v>9261</v>
      </c>
      <c r="L852" s="2" t="s">
        <v>9262</v>
      </c>
      <c r="M852" s="2" t="s">
        <v>4367</v>
      </c>
      <c r="N852" s="4" t="s">
        <v>9263</v>
      </c>
      <c r="O852" s="4" t="s">
        <v>9264</v>
      </c>
    </row>
    <row r="853" spans="1:15" ht="15" customHeight="1" x14ac:dyDescent="0.35">
      <c r="A853" s="2" t="s">
        <v>218</v>
      </c>
      <c r="B853" s="2" t="s">
        <v>219</v>
      </c>
      <c r="C853" s="3">
        <v>15</v>
      </c>
      <c r="D853" s="2" t="s">
        <v>220</v>
      </c>
      <c r="E853" s="2" t="s">
        <v>8991</v>
      </c>
      <c r="F853" s="2">
        <v>33977561</v>
      </c>
      <c r="G853" s="2" t="s">
        <v>9027</v>
      </c>
      <c r="H853" s="2" t="s">
        <v>9028</v>
      </c>
      <c r="I853" s="2" t="s">
        <v>2387</v>
      </c>
      <c r="J853" s="2" t="s">
        <v>8575</v>
      </c>
      <c r="K853" s="2" t="s">
        <v>4443</v>
      </c>
      <c r="L853" s="2" t="s">
        <v>9029</v>
      </c>
      <c r="M853" s="2" t="s">
        <v>6943</v>
      </c>
      <c r="N853" s="4" t="s">
        <v>9030</v>
      </c>
      <c r="O853" s="4" t="s">
        <v>9031</v>
      </c>
    </row>
    <row r="854" spans="1:15" ht="15" customHeight="1" x14ac:dyDescent="0.35">
      <c r="A854" s="2" t="s">
        <v>218</v>
      </c>
      <c r="B854" s="2" t="s">
        <v>219</v>
      </c>
      <c r="C854" s="3">
        <v>15</v>
      </c>
      <c r="D854" s="2" t="s">
        <v>220</v>
      </c>
      <c r="E854" s="2" t="s">
        <v>8991</v>
      </c>
      <c r="F854" s="2">
        <v>27012805</v>
      </c>
      <c r="G854" s="2" t="s">
        <v>9175</v>
      </c>
      <c r="H854" s="2" t="s">
        <v>9176</v>
      </c>
      <c r="I854" s="2" t="s">
        <v>763</v>
      </c>
      <c r="J854" s="2" t="s">
        <v>9177</v>
      </c>
      <c r="K854" s="2" t="s">
        <v>4366</v>
      </c>
      <c r="L854" s="2" t="s">
        <v>9178</v>
      </c>
      <c r="M854" s="2" t="s">
        <v>6900</v>
      </c>
      <c r="N854" s="4" t="s">
        <v>9179</v>
      </c>
      <c r="O854" s="4" t="s">
        <v>9180</v>
      </c>
    </row>
    <row r="855" spans="1:15" ht="15" customHeight="1" x14ac:dyDescent="0.35">
      <c r="A855" s="2" t="s">
        <v>218</v>
      </c>
      <c r="B855" s="2" t="s">
        <v>219</v>
      </c>
      <c r="C855" s="3">
        <v>15</v>
      </c>
      <c r="D855" s="2" t="s">
        <v>220</v>
      </c>
      <c r="E855" s="2" t="s">
        <v>8990</v>
      </c>
      <c r="F855" s="2">
        <v>25282560</v>
      </c>
      <c r="G855" s="2" t="s">
        <v>9233</v>
      </c>
      <c r="H855" s="2" t="s">
        <v>9234</v>
      </c>
      <c r="I855" s="2" t="s">
        <v>1752</v>
      </c>
      <c r="J855" s="2"/>
      <c r="K855" s="2" t="s">
        <v>4380</v>
      </c>
      <c r="L855" s="2" t="s">
        <v>9235</v>
      </c>
      <c r="M855" s="2" t="s">
        <v>4843</v>
      </c>
      <c r="N855" s="4" t="s">
        <v>9236</v>
      </c>
      <c r="O855" s="4" t="s">
        <v>9237</v>
      </c>
    </row>
    <row r="856" spans="1:15" ht="15" customHeight="1" x14ac:dyDescent="0.35">
      <c r="A856" s="2" t="s">
        <v>218</v>
      </c>
      <c r="B856" s="2" t="s">
        <v>219</v>
      </c>
      <c r="C856" s="3">
        <v>15</v>
      </c>
      <c r="D856" s="2" t="s">
        <v>220</v>
      </c>
      <c r="E856" s="2" t="s">
        <v>8991</v>
      </c>
      <c r="F856" s="2">
        <v>34608691</v>
      </c>
      <c r="G856" s="2" t="s">
        <v>9020</v>
      </c>
      <c r="H856" s="2" t="s">
        <v>9021</v>
      </c>
      <c r="I856" s="2" t="s">
        <v>1957</v>
      </c>
      <c r="J856" s="2" t="s">
        <v>9022</v>
      </c>
      <c r="K856" s="2" t="s">
        <v>6635</v>
      </c>
      <c r="L856" s="2" t="s">
        <v>9023</v>
      </c>
      <c r="M856" s="2" t="s">
        <v>9024</v>
      </c>
      <c r="N856" s="4" t="s">
        <v>9025</v>
      </c>
      <c r="O856" s="4" t="s">
        <v>9026</v>
      </c>
    </row>
    <row r="857" spans="1:15" ht="15" customHeight="1" x14ac:dyDescent="0.35">
      <c r="A857" s="2" t="s">
        <v>218</v>
      </c>
      <c r="B857" s="2" t="s">
        <v>219</v>
      </c>
      <c r="C857" s="3">
        <v>15</v>
      </c>
      <c r="D857" s="2" t="s">
        <v>220</v>
      </c>
      <c r="E857" s="2" t="s">
        <v>8990</v>
      </c>
      <c r="F857" s="2">
        <v>27522613</v>
      </c>
      <c r="G857" s="2" t="s">
        <v>6939</v>
      </c>
      <c r="H857" s="2" t="s">
        <v>6940</v>
      </c>
      <c r="I857" s="2" t="s">
        <v>1747</v>
      </c>
      <c r="J857" s="2" t="s">
        <v>6941</v>
      </c>
      <c r="K857" s="2" t="s">
        <v>2864</v>
      </c>
      <c r="L857" s="2" t="s">
        <v>6942</v>
      </c>
      <c r="M857" s="2" t="s">
        <v>6943</v>
      </c>
      <c r="N857" s="4" t="s">
        <v>6944</v>
      </c>
      <c r="O857" s="4" t="s">
        <v>6945</v>
      </c>
    </row>
    <row r="858" spans="1:15" ht="15" customHeight="1" x14ac:dyDescent="0.35">
      <c r="A858" s="2" t="s">
        <v>218</v>
      </c>
      <c r="B858" s="2" t="s">
        <v>219</v>
      </c>
      <c r="C858" s="3">
        <v>15</v>
      </c>
      <c r="D858" s="2" t="s">
        <v>220</v>
      </c>
      <c r="E858" s="2" t="s">
        <v>8991</v>
      </c>
      <c r="F858" s="2">
        <v>31926221</v>
      </c>
      <c r="G858" s="2" t="s">
        <v>9077</v>
      </c>
      <c r="H858" s="2" t="s">
        <v>9078</v>
      </c>
      <c r="I858" s="2" t="s">
        <v>5305</v>
      </c>
      <c r="J858" s="2" t="s">
        <v>9079</v>
      </c>
      <c r="K858" s="2" t="s">
        <v>2864</v>
      </c>
      <c r="L858" s="2" t="s">
        <v>9080</v>
      </c>
      <c r="M858" s="2" t="s">
        <v>4367</v>
      </c>
      <c r="N858" s="4" t="s">
        <v>9081</v>
      </c>
      <c r="O858" s="4" t="s">
        <v>9082</v>
      </c>
    </row>
    <row r="859" spans="1:15" ht="15" customHeight="1" x14ac:dyDescent="0.35">
      <c r="A859" s="2" t="s">
        <v>218</v>
      </c>
      <c r="B859" s="2" t="s">
        <v>219</v>
      </c>
      <c r="C859" s="3">
        <v>15</v>
      </c>
      <c r="D859" s="2" t="s">
        <v>220</v>
      </c>
      <c r="E859" s="2" t="s">
        <v>8991</v>
      </c>
      <c r="F859" s="2">
        <v>29672835</v>
      </c>
      <c r="G859" s="2" t="s">
        <v>9130</v>
      </c>
      <c r="H859" s="2" t="s">
        <v>9131</v>
      </c>
      <c r="I859" s="2" t="s">
        <v>1723</v>
      </c>
      <c r="J859" s="2" t="s">
        <v>9132</v>
      </c>
      <c r="K859" s="2" t="s">
        <v>4366</v>
      </c>
      <c r="L859" s="2" t="s">
        <v>9133</v>
      </c>
      <c r="M859" s="2" t="s">
        <v>6950</v>
      </c>
      <c r="N859" s="4" t="s">
        <v>9134</v>
      </c>
      <c r="O859" s="4" t="s">
        <v>9135</v>
      </c>
    </row>
    <row r="860" spans="1:15" ht="15" customHeight="1" x14ac:dyDescent="0.35">
      <c r="A860" s="2" t="s">
        <v>218</v>
      </c>
      <c r="B860" s="2" t="s">
        <v>219</v>
      </c>
      <c r="C860" s="3">
        <v>15</v>
      </c>
      <c r="D860" s="2" t="s">
        <v>220</v>
      </c>
      <c r="E860" s="2" t="s">
        <v>8991</v>
      </c>
      <c r="F860" s="2">
        <v>33550675</v>
      </c>
      <c r="G860" s="2" t="s">
        <v>9050</v>
      </c>
      <c r="H860" s="2" t="s">
        <v>9051</v>
      </c>
      <c r="I860" s="2" t="s">
        <v>1576</v>
      </c>
      <c r="J860" s="2" t="s">
        <v>9052</v>
      </c>
      <c r="K860" s="2" t="s">
        <v>6635</v>
      </c>
      <c r="L860" s="2" t="s">
        <v>9053</v>
      </c>
      <c r="M860" s="2" t="s">
        <v>4738</v>
      </c>
      <c r="N860" s="4" t="s">
        <v>9054</v>
      </c>
      <c r="O860" s="4" t="s">
        <v>9055</v>
      </c>
    </row>
    <row r="861" spans="1:15" ht="15" customHeight="1" x14ac:dyDescent="0.35">
      <c r="A861" s="2" t="s">
        <v>218</v>
      </c>
      <c r="B861" s="2" t="s">
        <v>219</v>
      </c>
      <c r="C861" s="3">
        <v>15</v>
      </c>
      <c r="D861" s="2" t="s">
        <v>220</v>
      </c>
      <c r="E861" s="2" t="s">
        <v>8990</v>
      </c>
      <c r="F861" s="2">
        <v>33259122</v>
      </c>
      <c r="G861" s="2" t="s">
        <v>9044</v>
      </c>
      <c r="H861" s="2" t="s">
        <v>9045</v>
      </c>
      <c r="I861" s="2" t="s">
        <v>1576</v>
      </c>
      <c r="J861" s="2" t="s">
        <v>9046</v>
      </c>
      <c r="K861" s="2" t="s">
        <v>6635</v>
      </c>
      <c r="L861" s="2" t="s">
        <v>9047</v>
      </c>
      <c r="M861" s="2" t="s">
        <v>4738</v>
      </c>
      <c r="N861" s="4" t="s">
        <v>9048</v>
      </c>
      <c r="O861" s="4" t="s">
        <v>9049</v>
      </c>
    </row>
    <row r="862" spans="1:15" ht="15" customHeight="1" x14ac:dyDescent="0.35">
      <c r="A862" s="2" t="s">
        <v>218</v>
      </c>
      <c r="B862" s="2" t="s">
        <v>219</v>
      </c>
      <c r="C862" s="3">
        <v>15</v>
      </c>
      <c r="D862" s="2" t="s">
        <v>220</v>
      </c>
      <c r="E862" s="2" t="s">
        <v>8991</v>
      </c>
      <c r="F862" s="2">
        <v>26564008</v>
      </c>
      <c r="G862" s="2" t="s">
        <v>9187</v>
      </c>
      <c r="H862" s="2" t="s">
        <v>9188</v>
      </c>
      <c r="I862" s="2" t="s">
        <v>1643</v>
      </c>
      <c r="J862" s="2" t="s">
        <v>9189</v>
      </c>
      <c r="K862" s="2" t="s">
        <v>1027</v>
      </c>
      <c r="L862" s="2" t="s">
        <v>9190</v>
      </c>
      <c r="M862" s="2" t="s">
        <v>5733</v>
      </c>
      <c r="N862" s="4" t="s">
        <v>9191</v>
      </c>
      <c r="O862" s="4" t="s">
        <v>9192</v>
      </c>
    </row>
    <row r="863" spans="1:15" ht="15" customHeight="1" x14ac:dyDescent="0.35">
      <c r="A863" s="2" t="s">
        <v>218</v>
      </c>
      <c r="B863" s="2" t="s">
        <v>219</v>
      </c>
      <c r="C863" s="3">
        <v>15</v>
      </c>
      <c r="D863" s="2" t="s">
        <v>220</v>
      </c>
      <c r="E863" s="2" t="s">
        <v>8991</v>
      </c>
      <c r="F863" s="2">
        <v>30850455</v>
      </c>
      <c r="G863" s="2" t="s">
        <v>9107</v>
      </c>
      <c r="H863" s="2" t="s">
        <v>9108</v>
      </c>
      <c r="I863" s="20" t="s">
        <v>4663</v>
      </c>
      <c r="J863" s="2"/>
      <c r="K863" s="2" t="s">
        <v>9109</v>
      </c>
      <c r="L863" s="2" t="s">
        <v>9110</v>
      </c>
      <c r="M863" s="2" t="s">
        <v>9111</v>
      </c>
      <c r="N863" s="4" t="s">
        <v>9112</v>
      </c>
      <c r="O863" s="4" t="s">
        <v>9113</v>
      </c>
    </row>
    <row r="864" spans="1:15" ht="15" customHeight="1" x14ac:dyDescent="0.35">
      <c r="A864" s="2" t="s">
        <v>218</v>
      </c>
      <c r="B864" s="2" t="s">
        <v>219</v>
      </c>
      <c r="C864" s="3">
        <v>15</v>
      </c>
      <c r="D864" s="2" t="s">
        <v>220</v>
      </c>
      <c r="E864" s="2" t="s">
        <v>8990</v>
      </c>
      <c r="F864" s="2">
        <v>35048408</v>
      </c>
      <c r="G864" s="2" t="s">
        <v>9002</v>
      </c>
      <c r="H864" s="2" t="s">
        <v>9003</v>
      </c>
      <c r="I864" s="2" t="s">
        <v>1858</v>
      </c>
      <c r="J864" s="2" t="s">
        <v>9004</v>
      </c>
      <c r="K864" s="2" t="s">
        <v>4443</v>
      </c>
      <c r="L864" s="2" t="s">
        <v>9005</v>
      </c>
      <c r="M864" s="2" t="s">
        <v>5208</v>
      </c>
      <c r="N864" s="4" t="s">
        <v>9006</v>
      </c>
      <c r="O864" s="4" t="s">
        <v>9007</v>
      </c>
    </row>
    <row r="865" spans="1:15" ht="15" customHeight="1" x14ac:dyDescent="0.35">
      <c r="A865" s="2" t="s">
        <v>218</v>
      </c>
      <c r="B865" s="2" t="s">
        <v>219</v>
      </c>
      <c r="C865" s="3">
        <v>15</v>
      </c>
      <c r="D865" s="2" t="s">
        <v>220</v>
      </c>
      <c r="E865" s="2" t="s">
        <v>8991</v>
      </c>
      <c r="F865" s="2">
        <v>35577586</v>
      </c>
      <c r="G865" s="2" t="s">
        <v>6644</v>
      </c>
      <c r="H865" s="2" t="s">
        <v>6645</v>
      </c>
      <c r="I865" s="2" t="s">
        <v>1858</v>
      </c>
      <c r="J865" s="2" t="s">
        <v>6622</v>
      </c>
      <c r="K865" s="2" t="s">
        <v>4629</v>
      </c>
      <c r="L865" s="2" t="s">
        <v>6646</v>
      </c>
      <c r="M865" s="2" t="s">
        <v>4560</v>
      </c>
      <c r="N865" s="4" t="s">
        <v>6647</v>
      </c>
      <c r="O865" s="4" t="s">
        <v>6648</v>
      </c>
    </row>
    <row r="866" spans="1:15" ht="15" customHeight="1" x14ac:dyDescent="0.35">
      <c r="A866" s="2" t="s">
        <v>218</v>
      </c>
      <c r="B866" s="2" t="s">
        <v>219</v>
      </c>
      <c r="C866" s="3">
        <v>15</v>
      </c>
      <c r="D866" s="2" t="s">
        <v>220</v>
      </c>
      <c r="E866" s="2" t="s">
        <v>8991</v>
      </c>
      <c r="F866" s="2">
        <v>35351441</v>
      </c>
      <c r="G866" s="2" t="s">
        <v>9008</v>
      </c>
      <c r="H866" s="2" t="s">
        <v>9009</v>
      </c>
      <c r="I866" s="2" t="s">
        <v>1858</v>
      </c>
      <c r="J866" s="2" t="s">
        <v>9010</v>
      </c>
      <c r="K866" s="2" t="s">
        <v>4380</v>
      </c>
      <c r="L866" s="2" t="s">
        <v>9011</v>
      </c>
      <c r="M866" s="2" t="s">
        <v>4493</v>
      </c>
      <c r="N866" s="4" t="s">
        <v>9012</v>
      </c>
      <c r="O866" s="4" t="s">
        <v>9013</v>
      </c>
    </row>
    <row r="867" spans="1:15" ht="15" customHeight="1" x14ac:dyDescent="0.35">
      <c r="A867" s="2" t="s">
        <v>218</v>
      </c>
      <c r="B867" s="2" t="s">
        <v>219</v>
      </c>
      <c r="C867" s="3">
        <v>15</v>
      </c>
      <c r="D867" s="2" t="s">
        <v>220</v>
      </c>
      <c r="E867" s="2" t="s">
        <v>8991</v>
      </c>
      <c r="F867" s="2">
        <v>33179251</v>
      </c>
      <c r="G867" s="2" t="s">
        <v>9038</v>
      </c>
      <c r="H867" s="2" t="s">
        <v>9039</v>
      </c>
      <c r="I867" s="2" t="s">
        <v>4060</v>
      </c>
      <c r="J867" s="2" t="s">
        <v>9040</v>
      </c>
      <c r="K867" s="2" t="s">
        <v>4373</v>
      </c>
      <c r="L867" s="2" t="s">
        <v>9041</v>
      </c>
      <c r="M867" s="2" t="s">
        <v>4367</v>
      </c>
      <c r="N867" s="4" t="s">
        <v>9042</v>
      </c>
      <c r="O867" s="4" t="s">
        <v>9043</v>
      </c>
    </row>
    <row r="868" spans="1:15" ht="15" customHeight="1" x14ac:dyDescent="0.35">
      <c r="A868" s="2" t="s">
        <v>218</v>
      </c>
      <c r="B868" s="2" t="s">
        <v>219</v>
      </c>
      <c r="C868" s="3">
        <v>15</v>
      </c>
      <c r="D868" s="2" t="s">
        <v>220</v>
      </c>
      <c r="E868" s="2" t="s">
        <v>8991</v>
      </c>
      <c r="F868" s="2">
        <v>30720903</v>
      </c>
      <c r="G868" s="2" t="s">
        <v>9089</v>
      </c>
      <c r="H868" s="2" t="s">
        <v>9090</v>
      </c>
      <c r="I868" s="2" t="s">
        <v>949</v>
      </c>
      <c r="J868" s="2" t="s">
        <v>9091</v>
      </c>
      <c r="K868" s="2" t="s">
        <v>4443</v>
      </c>
      <c r="L868" s="2" t="s">
        <v>9092</v>
      </c>
      <c r="M868" s="2" t="s">
        <v>4367</v>
      </c>
      <c r="N868" s="4" t="s">
        <v>9093</v>
      </c>
      <c r="O868" s="4" t="s">
        <v>9094</v>
      </c>
    </row>
    <row r="869" spans="1:15" ht="15" customHeight="1" x14ac:dyDescent="0.35">
      <c r="A869" s="2" t="s">
        <v>218</v>
      </c>
      <c r="B869" s="2" t="s">
        <v>219</v>
      </c>
      <c r="C869" s="3">
        <v>15</v>
      </c>
      <c r="D869" s="2" t="s">
        <v>220</v>
      </c>
      <c r="E869" s="2" t="s">
        <v>8990</v>
      </c>
      <c r="F869" s="2">
        <v>26051954</v>
      </c>
      <c r="G869" s="2" t="s">
        <v>9204</v>
      </c>
      <c r="H869" s="2" t="s">
        <v>9205</v>
      </c>
      <c r="I869" s="2" t="s">
        <v>4055</v>
      </c>
      <c r="J869" s="2"/>
      <c r="K869" s="2" t="s">
        <v>4380</v>
      </c>
      <c r="L869" s="2" t="s">
        <v>9206</v>
      </c>
      <c r="M869" s="2" t="s">
        <v>4424</v>
      </c>
      <c r="N869" s="4" t="s">
        <v>9207</v>
      </c>
      <c r="O869" s="4" t="s">
        <v>9208</v>
      </c>
    </row>
    <row r="870" spans="1:15" ht="15" customHeight="1" x14ac:dyDescent="0.35">
      <c r="A870" s="2" t="s">
        <v>218</v>
      </c>
      <c r="B870" s="2" t="s">
        <v>219</v>
      </c>
      <c r="C870" s="3">
        <v>15</v>
      </c>
      <c r="D870" s="2" t="s">
        <v>220</v>
      </c>
      <c r="E870" s="2" t="s">
        <v>8990</v>
      </c>
      <c r="F870" s="2">
        <v>26153875</v>
      </c>
      <c r="G870" s="2" t="s">
        <v>9209</v>
      </c>
      <c r="H870" s="2" t="s">
        <v>9210</v>
      </c>
      <c r="I870" s="2" t="s">
        <v>4055</v>
      </c>
      <c r="J870" s="2"/>
      <c r="K870" s="2" t="s">
        <v>9211</v>
      </c>
      <c r="L870" s="2" t="s">
        <v>9212</v>
      </c>
      <c r="M870" s="2" t="s">
        <v>4843</v>
      </c>
      <c r="N870" s="4" t="s">
        <v>9213</v>
      </c>
      <c r="O870" s="4" t="s">
        <v>9214</v>
      </c>
    </row>
    <row r="871" spans="1:15" ht="15" customHeight="1" x14ac:dyDescent="0.35">
      <c r="A871" s="2" t="s">
        <v>218</v>
      </c>
      <c r="B871" s="2" t="s">
        <v>219</v>
      </c>
      <c r="C871" s="3">
        <v>15</v>
      </c>
      <c r="D871" s="2" t="s">
        <v>220</v>
      </c>
      <c r="E871" s="2" t="s">
        <v>8991</v>
      </c>
      <c r="F871" s="2">
        <v>33393074</v>
      </c>
      <c r="G871" s="2" t="s">
        <v>9032</v>
      </c>
      <c r="H871" s="2" t="s">
        <v>9033</v>
      </c>
      <c r="I871" s="2" t="s">
        <v>2308</v>
      </c>
      <c r="J871" s="2" t="s">
        <v>9034</v>
      </c>
      <c r="K871" s="2" t="s">
        <v>4366</v>
      </c>
      <c r="L871" s="2" t="s">
        <v>9035</v>
      </c>
      <c r="M871" s="2" t="s">
        <v>4493</v>
      </c>
      <c r="N871" s="4" t="s">
        <v>9036</v>
      </c>
      <c r="O871" s="4" t="s">
        <v>9037</v>
      </c>
    </row>
    <row r="872" spans="1:15" ht="15" customHeight="1" x14ac:dyDescent="0.35">
      <c r="A872" s="2" t="s">
        <v>218</v>
      </c>
      <c r="B872" s="2" t="s">
        <v>219</v>
      </c>
      <c r="C872" s="3">
        <v>15</v>
      </c>
      <c r="D872" s="2" t="s">
        <v>220</v>
      </c>
      <c r="E872" s="2" t="s">
        <v>8991</v>
      </c>
      <c r="F872" s="2">
        <v>30878565</v>
      </c>
      <c r="G872" s="2" t="s">
        <v>9083</v>
      </c>
      <c r="H872" s="2" t="s">
        <v>9084</v>
      </c>
      <c r="I872" s="2" t="s">
        <v>2400</v>
      </c>
      <c r="J872" s="2" t="s">
        <v>9085</v>
      </c>
      <c r="K872" s="2" t="s">
        <v>2864</v>
      </c>
      <c r="L872" s="2" t="s">
        <v>9086</v>
      </c>
      <c r="M872" s="2" t="s">
        <v>4416</v>
      </c>
      <c r="N872" s="4" t="s">
        <v>9087</v>
      </c>
      <c r="O872" s="4" t="s">
        <v>9088</v>
      </c>
    </row>
    <row r="873" spans="1:15" ht="15" customHeight="1" x14ac:dyDescent="0.35">
      <c r="A873" s="2" t="s">
        <v>218</v>
      </c>
      <c r="B873" s="2" t="s">
        <v>219</v>
      </c>
      <c r="C873" s="3">
        <v>15</v>
      </c>
      <c r="D873" s="2" t="s">
        <v>220</v>
      </c>
      <c r="E873" s="2" t="s">
        <v>8991</v>
      </c>
      <c r="F873" s="2">
        <v>27436240</v>
      </c>
      <c r="G873" s="2" t="s">
        <v>6946</v>
      </c>
      <c r="H873" s="2" t="s">
        <v>6947</v>
      </c>
      <c r="I873" s="2" t="s">
        <v>3085</v>
      </c>
      <c r="J873" s="2" t="s">
        <v>6948</v>
      </c>
      <c r="K873" s="2" t="s">
        <v>4366</v>
      </c>
      <c r="L873" s="2" t="s">
        <v>6949</v>
      </c>
      <c r="M873" s="2" t="s">
        <v>6950</v>
      </c>
      <c r="N873" s="4" t="s">
        <v>6951</v>
      </c>
      <c r="O873" s="4" t="s">
        <v>6952</v>
      </c>
    </row>
    <row r="874" spans="1:15" ht="15" customHeight="1" x14ac:dyDescent="0.35">
      <c r="A874" s="2" t="s">
        <v>218</v>
      </c>
      <c r="B874" s="2" t="s">
        <v>219</v>
      </c>
      <c r="C874" s="3">
        <v>15</v>
      </c>
      <c r="D874" s="2" t="s">
        <v>220</v>
      </c>
      <c r="E874" s="2" t="s">
        <v>8991</v>
      </c>
      <c r="F874" s="2">
        <v>22424882</v>
      </c>
      <c r="G874" s="2" t="s">
        <v>9244</v>
      </c>
      <c r="H874" s="2" t="s">
        <v>9245</v>
      </c>
      <c r="I874" s="2" t="s">
        <v>2408</v>
      </c>
      <c r="J874" s="2" t="s">
        <v>9246</v>
      </c>
      <c r="K874" s="2" t="s">
        <v>4380</v>
      </c>
      <c r="L874" s="2" t="s">
        <v>9247</v>
      </c>
      <c r="M874" s="2" t="s">
        <v>8588</v>
      </c>
      <c r="N874" s="4" t="s">
        <v>9248</v>
      </c>
      <c r="O874" s="4" t="s">
        <v>9249</v>
      </c>
    </row>
    <row r="875" spans="1:15" ht="15" customHeight="1" x14ac:dyDescent="0.35">
      <c r="A875" s="2" t="s">
        <v>218</v>
      </c>
      <c r="B875" s="2" t="s">
        <v>219</v>
      </c>
      <c r="C875" s="3">
        <v>15</v>
      </c>
      <c r="D875" s="2" t="s">
        <v>220</v>
      </c>
      <c r="E875" s="2" t="s">
        <v>8991</v>
      </c>
      <c r="F875" s="2">
        <v>27322918</v>
      </c>
      <c r="G875" s="2" t="s">
        <v>9165</v>
      </c>
      <c r="H875" s="2" t="s">
        <v>9166</v>
      </c>
      <c r="I875" s="2" t="s">
        <v>2759</v>
      </c>
      <c r="J875" s="2" t="s">
        <v>6935</v>
      </c>
      <c r="K875" s="2" t="s">
        <v>1027</v>
      </c>
      <c r="L875" s="2" t="s">
        <v>9167</v>
      </c>
      <c r="M875" s="2" t="s">
        <v>6900</v>
      </c>
      <c r="N875" s="4" t="s">
        <v>9168</v>
      </c>
      <c r="O875" s="4" t="s">
        <v>9169</v>
      </c>
    </row>
    <row r="876" spans="1:15" ht="15" customHeight="1" x14ac:dyDescent="0.35">
      <c r="A876" s="2" t="s">
        <v>218</v>
      </c>
      <c r="B876" s="2" t="s">
        <v>219</v>
      </c>
      <c r="C876" s="3">
        <v>15</v>
      </c>
      <c r="D876" s="2" t="s">
        <v>220</v>
      </c>
      <c r="E876" s="2" t="s">
        <v>8990</v>
      </c>
      <c r="F876" s="2">
        <v>25186228</v>
      </c>
      <c r="G876" s="2" t="s">
        <v>9220</v>
      </c>
      <c r="H876" s="2" t="s">
        <v>9221</v>
      </c>
      <c r="I876" s="2" t="s">
        <v>677</v>
      </c>
      <c r="J876" s="2" t="s">
        <v>9222</v>
      </c>
      <c r="K876" s="2" t="s">
        <v>4422</v>
      </c>
      <c r="L876" s="2" t="s">
        <v>9223</v>
      </c>
      <c r="M876" s="2" t="s">
        <v>8463</v>
      </c>
      <c r="N876" s="4" t="s">
        <v>9224</v>
      </c>
      <c r="O876" s="4" t="s">
        <v>9225</v>
      </c>
    </row>
    <row r="877" spans="1:15" ht="15" customHeight="1" x14ac:dyDescent="0.35">
      <c r="A877" s="2" t="s">
        <v>218</v>
      </c>
      <c r="B877" s="2" t="s">
        <v>219</v>
      </c>
      <c r="C877" s="3">
        <v>15</v>
      </c>
      <c r="D877" s="2" t="s">
        <v>220</v>
      </c>
      <c r="E877" s="2" t="s">
        <v>8990</v>
      </c>
      <c r="F877" s="2">
        <v>26779929</v>
      </c>
      <c r="G877" s="2" t="s">
        <v>9193</v>
      </c>
      <c r="H877" s="2" t="s">
        <v>9194</v>
      </c>
      <c r="I877" s="2" t="s">
        <v>2928</v>
      </c>
      <c r="J877" s="2" t="s">
        <v>9195</v>
      </c>
      <c r="K877" s="2" t="s">
        <v>4366</v>
      </c>
      <c r="L877" s="2" t="s">
        <v>9196</v>
      </c>
      <c r="M877" s="2" t="s">
        <v>4493</v>
      </c>
      <c r="N877" s="4" t="s">
        <v>9197</v>
      </c>
      <c r="O877" s="4" t="s">
        <v>9198</v>
      </c>
    </row>
    <row r="878" spans="1:15" ht="15" customHeight="1" x14ac:dyDescent="0.35">
      <c r="A878" s="2" t="s">
        <v>218</v>
      </c>
      <c r="B878" s="2" t="s">
        <v>219</v>
      </c>
      <c r="C878" s="3">
        <v>15</v>
      </c>
      <c r="D878" s="2" t="s">
        <v>220</v>
      </c>
      <c r="E878" s="2" t="s">
        <v>8991</v>
      </c>
      <c r="F878" s="2">
        <v>34607796</v>
      </c>
      <c r="G878" s="2" t="s">
        <v>9014</v>
      </c>
      <c r="H878" s="2" t="s">
        <v>9015</v>
      </c>
      <c r="I878" s="2" t="s">
        <v>4066</v>
      </c>
      <c r="J878" s="2" t="s">
        <v>9016</v>
      </c>
      <c r="K878" s="2" t="s">
        <v>4629</v>
      </c>
      <c r="L878" s="2" t="s">
        <v>9017</v>
      </c>
      <c r="M878" s="2" t="s">
        <v>4493</v>
      </c>
      <c r="N878" s="4" t="s">
        <v>9018</v>
      </c>
      <c r="O878" s="4" t="s">
        <v>9019</v>
      </c>
    </row>
    <row r="879" spans="1:15" ht="15" customHeight="1" x14ac:dyDescent="0.35">
      <c r="A879" s="2" t="s">
        <v>218</v>
      </c>
      <c r="B879" s="2" t="s">
        <v>219</v>
      </c>
      <c r="C879" s="3">
        <v>15</v>
      </c>
      <c r="D879" s="2" t="s">
        <v>220</v>
      </c>
      <c r="E879" s="2" t="s">
        <v>8991</v>
      </c>
      <c r="F879" s="2">
        <v>30498163</v>
      </c>
      <c r="G879" s="2" t="s">
        <v>9114</v>
      </c>
      <c r="H879" s="2" t="s">
        <v>9115</v>
      </c>
      <c r="I879" s="2" t="s">
        <v>1685</v>
      </c>
      <c r="J879" s="2"/>
      <c r="K879" s="2" t="s">
        <v>4629</v>
      </c>
      <c r="L879" s="2" t="s">
        <v>9116</v>
      </c>
      <c r="M879" s="2" t="s">
        <v>4367</v>
      </c>
      <c r="N879" s="4" t="s">
        <v>9117</v>
      </c>
      <c r="O879" s="4" t="s">
        <v>9118</v>
      </c>
    </row>
    <row r="880" spans="1:15" ht="15" customHeight="1" x14ac:dyDescent="0.35">
      <c r="A880" s="2" t="s">
        <v>218</v>
      </c>
      <c r="B880" s="2" t="s">
        <v>219</v>
      </c>
      <c r="C880" s="3">
        <v>15</v>
      </c>
      <c r="D880" s="2" t="s">
        <v>220</v>
      </c>
      <c r="E880" s="2" t="s">
        <v>8991</v>
      </c>
      <c r="F880" s="2">
        <v>27977093</v>
      </c>
      <c r="G880" s="2" t="s">
        <v>9170</v>
      </c>
      <c r="H880" s="2" t="s">
        <v>9171</v>
      </c>
      <c r="I880" s="2" t="s">
        <v>4769</v>
      </c>
      <c r="J880" s="2"/>
      <c r="K880" s="2"/>
      <c r="L880" s="2"/>
      <c r="M880" s="2" t="s">
        <v>9172</v>
      </c>
      <c r="N880" s="4" t="s">
        <v>9173</v>
      </c>
      <c r="O880" s="4" t="s">
        <v>9174</v>
      </c>
    </row>
    <row r="881" spans="1:15" ht="15" customHeight="1" x14ac:dyDescent="0.35">
      <c r="A881" s="2" t="s">
        <v>218</v>
      </c>
      <c r="B881" s="2" t="s">
        <v>219</v>
      </c>
      <c r="C881" s="3">
        <v>15</v>
      </c>
      <c r="D881" s="2" t="s">
        <v>220</v>
      </c>
      <c r="E881" s="2" t="s">
        <v>8991</v>
      </c>
      <c r="F881" s="2">
        <v>24980543</v>
      </c>
      <c r="G881" s="2" t="s">
        <v>9226</v>
      </c>
      <c r="H881" s="2" t="s">
        <v>9227</v>
      </c>
      <c r="I881" s="2" t="s">
        <v>680</v>
      </c>
      <c r="J881" s="2" t="s">
        <v>9228</v>
      </c>
      <c r="K881" s="2" t="s">
        <v>4366</v>
      </c>
      <c r="L881" s="2" t="s">
        <v>9229</v>
      </c>
      <c r="M881" s="2" t="s">
        <v>9230</v>
      </c>
      <c r="N881" s="4" t="s">
        <v>9231</v>
      </c>
      <c r="O881" s="4" t="s">
        <v>9232</v>
      </c>
    </row>
    <row r="882" spans="1:15" ht="15" customHeight="1" x14ac:dyDescent="0.35">
      <c r="A882" s="2" t="s">
        <v>218</v>
      </c>
      <c r="B882" s="2" t="s">
        <v>219</v>
      </c>
      <c r="C882" s="3">
        <v>15</v>
      </c>
      <c r="D882" s="2" t="s">
        <v>220</v>
      </c>
      <c r="E882" s="2" t="s">
        <v>8991</v>
      </c>
      <c r="F882" s="2">
        <v>29747242</v>
      </c>
      <c r="G882" s="2" t="s">
        <v>9124</v>
      </c>
      <c r="H882" s="2" t="s">
        <v>9125</v>
      </c>
      <c r="I882" s="2" t="s">
        <v>667</v>
      </c>
      <c r="J882" s="2" t="s">
        <v>9126</v>
      </c>
      <c r="K882" s="2" t="s">
        <v>4366</v>
      </c>
      <c r="L882" s="2" t="s">
        <v>9127</v>
      </c>
      <c r="M882" s="2" t="s">
        <v>4404</v>
      </c>
      <c r="N882" s="4" t="s">
        <v>9128</v>
      </c>
      <c r="O882" s="4" t="s">
        <v>9129</v>
      </c>
    </row>
    <row r="883" spans="1:15" ht="15" customHeight="1" x14ac:dyDescent="0.35">
      <c r="A883" s="2" t="s">
        <v>218</v>
      </c>
      <c r="B883" s="2" t="s">
        <v>219</v>
      </c>
      <c r="C883" s="3">
        <v>15</v>
      </c>
      <c r="D883" s="2" t="s">
        <v>220</v>
      </c>
      <c r="E883" s="2" t="s">
        <v>8991</v>
      </c>
      <c r="F883" s="2">
        <v>30141558</v>
      </c>
      <c r="G883" s="2" t="s">
        <v>9119</v>
      </c>
      <c r="H883" s="2" t="s">
        <v>9120</v>
      </c>
      <c r="I883" s="2" t="s">
        <v>667</v>
      </c>
      <c r="J883" s="2"/>
      <c r="K883" s="2" t="s">
        <v>4366</v>
      </c>
      <c r="L883" s="2" t="s">
        <v>9121</v>
      </c>
      <c r="M883" s="2" t="s">
        <v>4665</v>
      </c>
      <c r="N883" s="4" t="s">
        <v>9122</v>
      </c>
      <c r="O883" s="4" t="s">
        <v>9123</v>
      </c>
    </row>
    <row r="884" spans="1:15" ht="15" customHeight="1" x14ac:dyDescent="0.35">
      <c r="A884" s="2" t="s">
        <v>218</v>
      </c>
      <c r="B884" s="2" t="s">
        <v>219</v>
      </c>
      <c r="C884" s="3">
        <v>15</v>
      </c>
      <c r="D884" s="2" t="s">
        <v>220</v>
      </c>
      <c r="E884" s="2" t="s">
        <v>8991</v>
      </c>
      <c r="F884" s="2">
        <v>28477399</v>
      </c>
      <c r="G884" s="2" t="s">
        <v>4741</v>
      </c>
      <c r="H884" s="2" t="s">
        <v>4742</v>
      </c>
      <c r="I884" s="2" t="s">
        <v>1074</v>
      </c>
      <c r="J884" s="2" t="s">
        <v>4743</v>
      </c>
      <c r="K884" s="2" t="s">
        <v>4366</v>
      </c>
      <c r="L884" s="2" t="s">
        <v>4744</v>
      </c>
      <c r="M884" s="2" t="s">
        <v>4404</v>
      </c>
      <c r="N884" s="4" t="s">
        <v>4745</v>
      </c>
      <c r="O884" s="4" t="s">
        <v>4746</v>
      </c>
    </row>
    <row r="885" spans="1:15" ht="15" customHeight="1" x14ac:dyDescent="0.35">
      <c r="A885" s="2" t="s">
        <v>218</v>
      </c>
      <c r="B885" s="2" t="s">
        <v>219</v>
      </c>
      <c r="C885" s="3">
        <v>15</v>
      </c>
      <c r="D885" s="2" t="s">
        <v>220</v>
      </c>
      <c r="E885" s="2" t="s">
        <v>8991</v>
      </c>
      <c r="F885" s="2">
        <v>25819300</v>
      </c>
      <c r="G885" s="2" t="s">
        <v>9199</v>
      </c>
      <c r="H885" s="2" t="s">
        <v>9200</v>
      </c>
      <c r="I885" s="2" t="s">
        <v>795</v>
      </c>
      <c r="J885" s="2" t="s">
        <v>7528</v>
      </c>
      <c r="K885" s="2" t="s">
        <v>4366</v>
      </c>
      <c r="L885" s="2" t="s">
        <v>9201</v>
      </c>
      <c r="M885" s="2" t="s">
        <v>4424</v>
      </c>
      <c r="N885" s="4" t="s">
        <v>9202</v>
      </c>
      <c r="O885" s="4" t="s">
        <v>9203</v>
      </c>
    </row>
    <row r="886" spans="1:15" ht="15" customHeight="1" x14ac:dyDescent="0.35">
      <c r="A886" s="2" t="s">
        <v>218</v>
      </c>
      <c r="B886" s="2" t="s">
        <v>219</v>
      </c>
      <c r="C886" s="3">
        <v>15</v>
      </c>
      <c r="D886" s="2" t="s">
        <v>220</v>
      </c>
      <c r="E886" s="2" t="s">
        <v>8990</v>
      </c>
      <c r="F886" s="2">
        <v>30451281</v>
      </c>
      <c r="G886" s="2" t="s">
        <v>9101</v>
      </c>
      <c r="H886" s="2" t="s">
        <v>9102</v>
      </c>
      <c r="I886" s="2" t="s">
        <v>4663</v>
      </c>
      <c r="J886" s="2" t="s">
        <v>9103</v>
      </c>
      <c r="K886" s="2" t="s">
        <v>4366</v>
      </c>
      <c r="L886" s="2" t="s">
        <v>9104</v>
      </c>
      <c r="M886" s="2" t="s">
        <v>4367</v>
      </c>
      <c r="N886" s="4" t="s">
        <v>9105</v>
      </c>
      <c r="O886" s="4" t="s">
        <v>9106</v>
      </c>
    </row>
    <row r="887" spans="1:15" ht="15" customHeight="1" x14ac:dyDescent="0.35">
      <c r="A887" s="2" t="s">
        <v>218</v>
      </c>
      <c r="B887" s="2" t="s">
        <v>219</v>
      </c>
      <c r="C887" s="3">
        <v>15</v>
      </c>
      <c r="D887" s="2" t="s">
        <v>220</v>
      </c>
      <c r="E887" s="2" t="s">
        <v>8990</v>
      </c>
      <c r="F887" s="2">
        <v>30858335</v>
      </c>
      <c r="G887" s="2" t="s">
        <v>9095</v>
      </c>
      <c r="H887" s="2" t="s">
        <v>9096</v>
      </c>
      <c r="I887" s="2" t="s">
        <v>4663</v>
      </c>
      <c r="J887" s="2" t="s">
        <v>9097</v>
      </c>
      <c r="K887" s="2" t="s">
        <v>4629</v>
      </c>
      <c r="L887" s="2" t="s">
        <v>9098</v>
      </c>
      <c r="M887" s="2" t="s">
        <v>4367</v>
      </c>
      <c r="N887" s="4" t="s">
        <v>9099</v>
      </c>
      <c r="O887" s="4" t="s">
        <v>9100</v>
      </c>
    </row>
    <row r="888" spans="1:15" ht="15" customHeight="1" x14ac:dyDescent="0.35">
      <c r="A888" s="2" t="s">
        <v>218</v>
      </c>
      <c r="B888" s="2" t="s">
        <v>219</v>
      </c>
      <c r="C888" s="3">
        <v>15</v>
      </c>
      <c r="D888" s="2" t="s">
        <v>220</v>
      </c>
      <c r="E888" s="2" t="s">
        <v>8990</v>
      </c>
      <c r="F888" s="2">
        <v>29441525</v>
      </c>
      <c r="G888" s="2" t="s">
        <v>9136</v>
      </c>
      <c r="H888" s="2" t="s">
        <v>9137</v>
      </c>
      <c r="I888" s="2" t="s">
        <v>2336</v>
      </c>
      <c r="J888" s="2" t="s">
        <v>9138</v>
      </c>
      <c r="K888" s="2" t="s">
        <v>4366</v>
      </c>
      <c r="L888" s="2" t="s">
        <v>9139</v>
      </c>
      <c r="M888" s="2" t="s">
        <v>4367</v>
      </c>
      <c r="N888" s="4" t="s">
        <v>9140</v>
      </c>
      <c r="O888" s="4" t="s">
        <v>9141</v>
      </c>
    </row>
    <row r="889" spans="1:15" ht="15" customHeight="1" x14ac:dyDescent="0.35">
      <c r="A889" s="2" t="s">
        <v>218</v>
      </c>
      <c r="B889" s="2" t="s">
        <v>219</v>
      </c>
      <c r="C889" s="3">
        <v>15</v>
      </c>
      <c r="D889" s="2" t="s">
        <v>220</v>
      </c>
      <c r="E889" s="2" t="s">
        <v>8991</v>
      </c>
      <c r="F889" s="2">
        <v>27858989</v>
      </c>
      <c r="G889" s="2" t="s">
        <v>9154</v>
      </c>
      <c r="H889" s="2" t="s">
        <v>9155</v>
      </c>
      <c r="I889" s="2" t="s">
        <v>968</v>
      </c>
      <c r="J889" s="2" t="s">
        <v>1844</v>
      </c>
      <c r="K889" s="2" t="s">
        <v>4366</v>
      </c>
      <c r="L889" s="2" t="s">
        <v>9156</v>
      </c>
      <c r="M889" s="2" t="s">
        <v>4416</v>
      </c>
      <c r="N889" s="4" t="s">
        <v>9157</v>
      </c>
      <c r="O889" s="4" t="s">
        <v>9158</v>
      </c>
    </row>
    <row r="890" spans="1:15" ht="15" customHeight="1" x14ac:dyDescent="0.35">
      <c r="A890" s="2" t="s">
        <v>218</v>
      </c>
      <c r="B890" s="2" t="s">
        <v>219</v>
      </c>
      <c r="C890" s="3">
        <v>15</v>
      </c>
      <c r="D890" s="2" t="s">
        <v>220</v>
      </c>
      <c r="E890" s="2" t="s">
        <v>8990</v>
      </c>
      <c r="F890" s="2">
        <v>39393565</v>
      </c>
      <c r="G890" s="2" t="s">
        <v>6539</v>
      </c>
      <c r="H890" s="2" t="s">
        <v>6540</v>
      </c>
      <c r="I890" s="2" t="s">
        <v>6541</v>
      </c>
      <c r="J890" s="2" t="s">
        <v>6541</v>
      </c>
      <c r="K890" s="2" t="s">
        <v>6542</v>
      </c>
      <c r="L890" s="2"/>
      <c r="M890" s="2" t="s">
        <v>4367</v>
      </c>
      <c r="N890" s="4" t="s">
        <v>6543</v>
      </c>
      <c r="O890" s="4" t="s">
        <v>6544</v>
      </c>
    </row>
    <row r="891" spans="1:15" ht="15" customHeight="1" x14ac:dyDescent="0.35">
      <c r="A891" s="2" t="s">
        <v>218</v>
      </c>
      <c r="B891" s="2" t="s">
        <v>219</v>
      </c>
      <c r="C891" s="3">
        <v>15</v>
      </c>
      <c r="D891" s="2" t="s">
        <v>220</v>
      </c>
      <c r="E891" s="2" t="s">
        <v>8990</v>
      </c>
      <c r="F891" s="2">
        <v>32419030</v>
      </c>
      <c r="G891" s="2" t="s">
        <v>9071</v>
      </c>
      <c r="H891" s="2" t="s">
        <v>9072</v>
      </c>
      <c r="I891" s="2" t="s">
        <v>9073</v>
      </c>
      <c r="J891" s="2" t="s">
        <v>9073</v>
      </c>
      <c r="K891" s="2" t="s">
        <v>4692</v>
      </c>
      <c r="L891" s="2" t="s">
        <v>9074</v>
      </c>
      <c r="M891" s="2" t="s">
        <v>4416</v>
      </c>
      <c r="N891" s="4" t="s">
        <v>9075</v>
      </c>
      <c r="O891" s="4" t="s">
        <v>9076</v>
      </c>
    </row>
    <row r="892" spans="1:15" ht="15" customHeight="1" x14ac:dyDescent="0.35">
      <c r="A892" s="2" t="s">
        <v>218</v>
      </c>
      <c r="B892" s="2" t="s">
        <v>219</v>
      </c>
      <c r="C892" s="3">
        <v>15</v>
      </c>
      <c r="D892" s="2" t="s">
        <v>220</v>
      </c>
      <c r="E892" s="2" t="s">
        <v>8991</v>
      </c>
      <c r="F892" s="2">
        <v>34233978</v>
      </c>
      <c r="G892" s="2" t="s">
        <v>6726</v>
      </c>
      <c r="H892" s="2" t="s">
        <v>6727</v>
      </c>
      <c r="I892" s="2" t="s">
        <v>3367</v>
      </c>
      <c r="J892" s="2" t="s">
        <v>3367</v>
      </c>
      <c r="K892" s="2" t="s">
        <v>4590</v>
      </c>
      <c r="L892" s="2" t="s">
        <v>6728</v>
      </c>
      <c r="M892" s="2" t="s">
        <v>4843</v>
      </c>
      <c r="N892" s="4" t="s">
        <v>6729</v>
      </c>
      <c r="O892" s="4" t="s">
        <v>6730</v>
      </c>
    </row>
    <row r="893" spans="1:15" ht="15" customHeight="1" x14ac:dyDescent="0.35">
      <c r="A893" s="2" t="s">
        <v>218</v>
      </c>
      <c r="B893" s="2" t="s">
        <v>219</v>
      </c>
      <c r="C893" s="3">
        <v>15</v>
      </c>
      <c r="D893" s="2" t="s">
        <v>220</v>
      </c>
      <c r="E893" s="2" t="s">
        <v>8991</v>
      </c>
      <c r="F893" s="2">
        <v>33545739</v>
      </c>
      <c r="G893" s="2" t="s">
        <v>9056</v>
      </c>
      <c r="H893" s="2" t="s">
        <v>9057</v>
      </c>
      <c r="I893" s="2" t="s">
        <v>1580</v>
      </c>
      <c r="J893" s="2" t="s">
        <v>1580</v>
      </c>
      <c r="K893" s="2" t="s">
        <v>6664</v>
      </c>
      <c r="L893" s="2" t="s">
        <v>9058</v>
      </c>
      <c r="M893" s="2" t="s">
        <v>4738</v>
      </c>
      <c r="N893" s="4" t="s">
        <v>9059</v>
      </c>
      <c r="O893" s="4" t="s">
        <v>9060</v>
      </c>
    </row>
    <row r="894" spans="1:15" ht="15" customHeight="1" x14ac:dyDescent="0.35">
      <c r="A894" s="2" t="s">
        <v>218</v>
      </c>
      <c r="B894" s="2" t="s">
        <v>219</v>
      </c>
      <c r="C894" s="3">
        <v>15</v>
      </c>
      <c r="D894" s="2" t="s">
        <v>220</v>
      </c>
      <c r="E894" s="2" t="s">
        <v>8991</v>
      </c>
      <c r="F894" s="2">
        <v>27305646</v>
      </c>
      <c r="G894" s="2" t="s">
        <v>9159</v>
      </c>
      <c r="H894" s="2" t="s">
        <v>9160</v>
      </c>
      <c r="I894" s="2" t="s">
        <v>9161</v>
      </c>
      <c r="J894" s="2"/>
      <c r="K894" s="2" t="s">
        <v>4692</v>
      </c>
      <c r="L894" s="2" t="s">
        <v>9162</v>
      </c>
      <c r="M894" s="2" t="s">
        <v>4367</v>
      </c>
      <c r="N894" s="4" t="s">
        <v>9163</v>
      </c>
      <c r="O894" s="4" t="s">
        <v>9164</v>
      </c>
    </row>
    <row r="895" spans="1:15" ht="15" customHeight="1" x14ac:dyDescent="0.35">
      <c r="A895" s="2" t="s">
        <v>218</v>
      </c>
      <c r="B895" s="2" t="s">
        <v>219</v>
      </c>
      <c r="C895" s="3">
        <v>15</v>
      </c>
      <c r="D895" s="2" t="s">
        <v>220</v>
      </c>
      <c r="E895" s="2" t="s">
        <v>8991</v>
      </c>
      <c r="F895" s="2">
        <v>33541270</v>
      </c>
      <c r="G895" s="2" t="s">
        <v>9061</v>
      </c>
      <c r="H895" s="2" t="s">
        <v>9062</v>
      </c>
      <c r="I895" s="2" t="s">
        <v>9063</v>
      </c>
      <c r="J895" s="2" t="s">
        <v>9063</v>
      </c>
      <c r="K895" s="2" t="s">
        <v>9064</v>
      </c>
      <c r="L895" s="2" t="s">
        <v>9065</v>
      </c>
      <c r="M895" s="2" t="s">
        <v>4493</v>
      </c>
      <c r="N895" s="4" t="s">
        <v>9066</v>
      </c>
      <c r="O895" s="4" t="s">
        <v>9067</v>
      </c>
    </row>
    <row r="896" spans="1:15" ht="15" customHeight="1" x14ac:dyDescent="0.35">
      <c r="A896" s="2" t="s">
        <v>218</v>
      </c>
      <c r="B896" s="2" t="s">
        <v>219</v>
      </c>
      <c r="C896" s="3">
        <v>15</v>
      </c>
      <c r="D896" s="2" t="s">
        <v>220</v>
      </c>
      <c r="E896" s="2" t="s">
        <v>8991</v>
      </c>
      <c r="F896" s="2">
        <v>35443955</v>
      </c>
      <c r="G896" s="2" t="s">
        <v>6649</v>
      </c>
      <c r="H896" s="2" t="s">
        <v>6650</v>
      </c>
      <c r="I896" s="2" t="s">
        <v>6651</v>
      </c>
      <c r="J896" s="2" t="s">
        <v>6651</v>
      </c>
      <c r="K896" s="2" t="s">
        <v>4590</v>
      </c>
      <c r="L896" s="2" t="s">
        <v>6652</v>
      </c>
      <c r="M896" s="2" t="s">
        <v>4493</v>
      </c>
      <c r="N896" s="4" t="s">
        <v>6653</v>
      </c>
      <c r="O896" s="4" t="s">
        <v>6654</v>
      </c>
    </row>
    <row r="897" spans="1:15" ht="15" customHeight="1" x14ac:dyDescent="0.35">
      <c r="A897" s="2" t="s">
        <v>218</v>
      </c>
      <c r="B897" s="2" t="s">
        <v>219</v>
      </c>
      <c r="C897" s="3">
        <v>15</v>
      </c>
      <c r="D897" s="2" t="s">
        <v>220</v>
      </c>
      <c r="E897" s="2" t="s">
        <v>8991</v>
      </c>
      <c r="F897" s="2">
        <v>36223090</v>
      </c>
      <c r="G897" s="2" t="s">
        <v>8997</v>
      </c>
      <c r="H897" s="2" t="s">
        <v>8998</v>
      </c>
      <c r="I897" s="2" t="s">
        <v>5196</v>
      </c>
      <c r="J897" s="2"/>
      <c r="K897" s="2" t="s">
        <v>4479</v>
      </c>
      <c r="L897" s="2" t="s">
        <v>8999</v>
      </c>
      <c r="M897" s="2" t="s">
        <v>9000</v>
      </c>
      <c r="N897" s="4" t="s">
        <v>2236</v>
      </c>
      <c r="O897" s="4" t="s">
        <v>9001</v>
      </c>
    </row>
    <row r="898" spans="1:15" ht="15" customHeight="1" x14ac:dyDescent="0.35">
      <c r="A898" s="2" t="s">
        <v>218</v>
      </c>
      <c r="B898" s="2" t="s">
        <v>219</v>
      </c>
      <c r="C898" s="3">
        <v>15</v>
      </c>
      <c r="D898" s="2" t="s">
        <v>220</v>
      </c>
      <c r="E898" s="2" t="s">
        <v>8991</v>
      </c>
      <c r="F898" s="2">
        <v>28831990</v>
      </c>
      <c r="G898" s="2" t="s">
        <v>9148</v>
      </c>
      <c r="H898" s="2" t="s">
        <v>9149</v>
      </c>
      <c r="I898" s="2" t="s">
        <v>9150</v>
      </c>
      <c r="J898" s="2"/>
      <c r="K898" s="2" t="s">
        <v>5123</v>
      </c>
      <c r="L898" s="2" t="s">
        <v>9151</v>
      </c>
      <c r="M898" s="2" t="s">
        <v>4424</v>
      </c>
      <c r="N898" s="4" t="s">
        <v>9152</v>
      </c>
      <c r="O898" s="4" t="s">
        <v>9153</v>
      </c>
    </row>
    <row r="899" spans="1:15" ht="15" customHeight="1" x14ac:dyDescent="0.35">
      <c r="A899" s="2" t="s">
        <v>218</v>
      </c>
      <c r="B899" s="2" t="s">
        <v>219</v>
      </c>
      <c r="C899" s="3">
        <v>15</v>
      </c>
      <c r="D899" s="2" t="s">
        <v>220</v>
      </c>
      <c r="E899" s="2" t="s">
        <v>8991</v>
      </c>
      <c r="F899" s="2">
        <v>21679433</v>
      </c>
      <c r="G899" s="2" t="s">
        <v>9265</v>
      </c>
      <c r="H899" s="2" t="s">
        <v>9266</v>
      </c>
      <c r="I899" s="2" t="s">
        <v>9267</v>
      </c>
      <c r="J899" s="2" t="s">
        <v>9267</v>
      </c>
      <c r="K899" s="2" t="s">
        <v>9268</v>
      </c>
      <c r="L899" s="2" t="s">
        <v>9269</v>
      </c>
      <c r="M899" s="2" t="s">
        <v>4493</v>
      </c>
      <c r="N899" s="4" t="s">
        <v>9270</v>
      </c>
      <c r="O899" s="4" t="s">
        <v>9271</v>
      </c>
    </row>
    <row r="900" spans="1:15" ht="15" customHeight="1" x14ac:dyDescent="0.35">
      <c r="A900" s="2" t="s">
        <v>218</v>
      </c>
      <c r="B900" s="2" t="s">
        <v>219</v>
      </c>
      <c r="C900" s="3">
        <v>15</v>
      </c>
      <c r="D900" s="2" t="s">
        <v>220</v>
      </c>
      <c r="E900" s="2" t="s">
        <v>8990</v>
      </c>
      <c r="F900" s="2">
        <v>25927828</v>
      </c>
      <c r="G900" s="2" t="s">
        <v>9215</v>
      </c>
      <c r="H900" s="2" t="s">
        <v>9216</v>
      </c>
      <c r="I900" s="2" t="s">
        <v>6961</v>
      </c>
      <c r="J900" s="2" t="s">
        <v>6961</v>
      </c>
      <c r="K900" s="2" t="s">
        <v>4788</v>
      </c>
      <c r="L900" s="2" t="s">
        <v>9217</v>
      </c>
      <c r="M900" s="2" t="s">
        <v>4367</v>
      </c>
      <c r="N900" s="4" t="s">
        <v>9218</v>
      </c>
      <c r="O900" s="4" t="s">
        <v>9219</v>
      </c>
    </row>
    <row r="901" spans="1:15" ht="15" customHeight="1" x14ac:dyDescent="0.35">
      <c r="A901" s="2" t="s">
        <v>218</v>
      </c>
      <c r="B901" s="2" t="s">
        <v>219</v>
      </c>
      <c r="C901" s="3">
        <v>15</v>
      </c>
      <c r="D901" s="2" t="s">
        <v>220</v>
      </c>
      <c r="E901" s="2" t="s">
        <v>8991</v>
      </c>
      <c r="F901" s="2">
        <v>37201904</v>
      </c>
      <c r="G901" s="2" t="s">
        <v>8992</v>
      </c>
      <c r="H901" s="2" t="s">
        <v>8993</v>
      </c>
      <c r="I901" s="2" t="s">
        <v>5668</v>
      </c>
      <c r="J901" s="2"/>
      <c r="K901" s="2" t="s">
        <v>4366</v>
      </c>
      <c r="L901" s="2" t="s">
        <v>8994</v>
      </c>
      <c r="M901" s="2" t="s">
        <v>4367</v>
      </c>
      <c r="N901" s="4" t="s">
        <v>8995</v>
      </c>
      <c r="O901" s="4" t="s">
        <v>8996</v>
      </c>
    </row>
    <row r="902" spans="1:15" ht="15" customHeight="1" x14ac:dyDescent="0.35">
      <c r="A902" s="2" t="s">
        <v>218</v>
      </c>
      <c r="B902" s="2" t="s">
        <v>219</v>
      </c>
      <c r="C902" s="3">
        <v>15</v>
      </c>
      <c r="D902" s="2" t="s">
        <v>220</v>
      </c>
      <c r="E902" s="2" t="s">
        <v>8991</v>
      </c>
      <c r="F902" s="2">
        <v>29146642</v>
      </c>
      <c r="G902" s="2" t="s">
        <v>9142</v>
      </c>
      <c r="H902" s="2" t="s">
        <v>9143</v>
      </c>
      <c r="I902" s="2" t="s">
        <v>9144</v>
      </c>
      <c r="J902" s="2" t="s">
        <v>9144</v>
      </c>
      <c r="K902" s="2" t="s">
        <v>4590</v>
      </c>
      <c r="L902" s="2" t="s">
        <v>9145</v>
      </c>
      <c r="M902" s="2" t="s">
        <v>4367</v>
      </c>
      <c r="N902" s="4" t="s">
        <v>9146</v>
      </c>
      <c r="O902" s="4" t="s">
        <v>9147</v>
      </c>
    </row>
    <row r="903" spans="1:15" ht="15" customHeight="1" x14ac:dyDescent="0.35">
      <c r="A903" s="2" t="s">
        <v>218</v>
      </c>
      <c r="B903" s="2" t="s">
        <v>219</v>
      </c>
      <c r="C903" s="3">
        <v>15</v>
      </c>
      <c r="D903" s="2" t="s">
        <v>220</v>
      </c>
      <c r="E903" s="2" t="s">
        <v>8990</v>
      </c>
      <c r="F903" s="2">
        <v>26676847</v>
      </c>
      <c r="G903" s="2" t="s">
        <v>9181</v>
      </c>
      <c r="H903" s="2" t="s">
        <v>9182</v>
      </c>
      <c r="I903" s="2" t="s">
        <v>9183</v>
      </c>
      <c r="J903" s="2"/>
      <c r="K903" s="2" t="s">
        <v>4692</v>
      </c>
      <c r="L903" s="2" t="s">
        <v>9184</v>
      </c>
      <c r="M903" s="2" t="s">
        <v>6943</v>
      </c>
      <c r="N903" s="4" t="s">
        <v>9185</v>
      </c>
      <c r="O903" s="4" t="s">
        <v>9186</v>
      </c>
    </row>
    <row r="904" spans="1:15" ht="15" customHeight="1" x14ac:dyDescent="0.35">
      <c r="A904" s="2" t="s">
        <v>218</v>
      </c>
      <c r="B904" s="2" t="s">
        <v>219</v>
      </c>
      <c r="C904" s="3">
        <v>15</v>
      </c>
      <c r="D904" s="2" t="s">
        <v>220</v>
      </c>
      <c r="E904" s="2" t="s">
        <v>8991</v>
      </c>
      <c r="F904" s="2">
        <v>33179283</v>
      </c>
      <c r="G904" s="2" t="s">
        <v>9032</v>
      </c>
      <c r="H904" s="2" t="s">
        <v>9033</v>
      </c>
      <c r="I904" s="2" t="s">
        <v>9068</v>
      </c>
      <c r="J904" s="2" t="s">
        <v>9068</v>
      </c>
      <c r="K904" s="2" t="s">
        <v>4366</v>
      </c>
      <c r="L904" s="2"/>
      <c r="M904" s="2" t="s">
        <v>4367</v>
      </c>
      <c r="N904" s="4" t="s">
        <v>9069</v>
      </c>
      <c r="O904" s="4" t="s">
        <v>9070</v>
      </c>
    </row>
    <row r="905" spans="1:15" ht="15" customHeight="1" x14ac:dyDescent="0.35">
      <c r="A905" s="2" t="s">
        <v>218</v>
      </c>
      <c r="B905" s="2" t="s">
        <v>219</v>
      </c>
      <c r="C905" s="3">
        <v>15</v>
      </c>
      <c r="D905" s="2" t="s">
        <v>220</v>
      </c>
      <c r="E905" s="2" t="s">
        <v>8991</v>
      </c>
      <c r="F905" s="2">
        <v>35275399</v>
      </c>
      <c r="G905" s="2" t="s">
        <v>6661</v>
      </c>
      <c r="H905" s="2" t="s">
        <v>6662</v>
      </c>
      <c r="I905" s="2" t="s">
        <v>6663</v>
      </c>
      <c r="J905" s="2" t="s">
        <v>6663</v>
      </c>
      <c r="K905" s="2" t="s">
        <v>6664</v>
      </c>
      <c r="L905" s="2" t="s">
        <v>6665</v>
      </c>
      <c r="M905" s="2" t="s">
        <v>6666</v>
      </c>
      <c r="N905" s="4" t="s">
        <v>6667</v>
      </c>
      <c r="O905" s="4" t="s">
        <v>6668</v>
      </c>
    </row>
    <row r="906" spans="1:15" ht="15" customHeight="1" x14ac:dyDescent="0.35">
      <c r="A906" s="2" t="s">
        <v>218</v>
      </c>
      <c r="B906" s="2" t="s">
        <v>219</v>
      </c>
      <c r="C906" s="3">
        <v>15</v>
      </c>
      <c r="D906" s="2" t="s">
        <v>220</v>
      </c>
      <c r="E906" s="2" t="s">
        <v>8991</v>
      </c>
      <c r="F906" s="2">
        <v>23236339</v>
      </c>
      <c r="G906" s="2" t="s">
        <v>9250</v>
      </c>
      <c r="H906" s="2" t="s">
        <v>9251</v>
      </c>
      <c r="I906" s="2">
        <v>2012</v>
      </c>
      <c r="J906" s="2" t="s">
        <v>9252</v>
      </c>
      <c r="K906" s="2" t="s">
        <v>9253</v>
      </c>
      <c r="L906" s="2" t="s">
        <v>9254</v>
      </c>
      <c r="M906" s="2" t="s">
        <v>4367</v>
      </c>
      <c r="N906" s="4" t="s">
        <v>9255</v>
      </c>
      <c r="O906" s="4" t="s">
        <v>9256</v>
      </c>
    </row>
    <row r="907" spans="1:15" ht="15" customHeight="1" x14ac:dyDescent="0.35">
      <c r="A907" s="2" t="s">
        <v>234</v>
      </c>
      <c r="B907" s="2" t="s">
        <v>235</v>
      </c>
      <c r="C907" s="3">
        <v>16</v>
      </c>
      <c r="D907" s="2" t="s">
        <v>236</v>
      </c>
      <c r="E907" s="2" t="s">
        <v>9272</v>
      </c>
      <c r="F907" s="2">
        <v>39192485</v>
      </c>
      <c r="G907" s="2" t="s">
        <v>9297</v>
      </c>
      <c r="H907" s="2" t="s">
        <v>9298</v>
      </c>
      <c r="I907" s="2" t="s">
        <v>1478</v>
      </c>
      <c r="J907" s="2"/>
      <c r="K907" s="2" t="s">
        <v>9299</v>
      </c>
      <c r="L907" s="2" t="s">
        <v>9300</v>
      </c>
      <c r="M907" s="2" t="s">
        <v>4416</v>
      </c>
      <c r="N907" s="4" t="s">
        <v>9301</v>
      </c>
      <c r="O907" s="4" t="s">
        <v>9302</v>
      </c>
    </row>
    <row r="908" spans="1:15" ht="15" customHeight="1" x14ac:dyDescent="0.35">
      <c r="A908" s="2" t="s">
        <v>234</v>
      </c>
      <c r="B908" s="2" t="s">
        <v>235</v>
      </c>
      <c r="C908" s="3">
        <v>16</v>
      </c>
      <c r="D908" s="2" t="s">
        <v>236</v>
      </c>
      <c r="E908" s="2" t="s">
        <v>9272</v>
      </c>
      <c r="F908" s="2">
        <v>35997968</v>
      </c>
      <c r="G908" s="2" t="s">
        <v>9575</v>
      </c>
      <c r="H908" s="2" t="s">
        <v>19690</v>
      </c>
      <c r="I908" s="2" t="s">
        <v>2290</v>
      </c>
      <c r="J908" s="2" t="s">
        <v>9576</v>
      </c>
      <c r="K908" s="2" t="s">
        <v>9577</v>
      </c>
      <c r="L908" s="2" t="s">
        <v>9578</v>
      </c>
      <c r="M908" s="2" t="s">
        <v>4797</v>
      </c>
      <c r="N908" s="4" t="s">
        <v>9579</v>
      </c>
      <c r="O908" s="4" t="s">
        <v>9580</v>
      </c>
    </row>
    <row r="909" spans="1:15" ht="15" customHeight="1" x14ac:dyDescent="0.35">
      <c r="A909" s="2" t="s">
        <v>234</v>
      </c>
      <c r="B909" s="2" t="s">
        <v>235</v>
      </c>
      <c r="C909" s="3">
        <v>16</v>
      </c>
      <c r="D909" s="2" t="s">
        <v>236</v>
      </c>
      <c r="E909" s="2" t="s">
        <v>9272</v>
      </c>
      <c r="F909" s="2">
        <v>32601464</v>
      </c>
      <c r="G909" s="2" t="s">
        <v>9686</v>
      </c>
      <c r="H909" s="2" t="s">
        <v>9753</v>
      </c>
      <c r="I909" s="2" t="s">
        <v>815</v>
      </c>
      <c r="J909" s="2" t="s">
        <v>5297</v>
      </c>
      <c r="K909" s="2" t="s">
        <v>5429</v>
      </c>
      <c r="L909" s="2" t="s">
        <v>9754</v>
      </c>
      <c r="M909" s="2" t="s">
        <v>4493</v>
      </c>
      <c r="N909" s="4" t="s">
        <v>9755</v>
      </c>
      <c r="O909" s="4" t="s">
        <v>9756</v>
      </c>
    </row>
    <row r="910" spans="1:15" ht="15" customHeight="1" x14ac:dyDescent="0.35">
      <c r="A910" s="2" t="s">
        <v>234</v>
      </c>
      <c r="B910" s="2" t="s">
        <v>235</v>
      </c>
      <c r="C910" s="3">
        <v>16</v>
      </c>
      <c r="D910" s="2" t="s">
        <v>236</v>
      </c>
      <c r="E910" s="2" t="s">
        <v>9272</v>
      </c>
      <c r="F910" s="2">
        <v>27432381</v>
      </c>
      <c r="G910" s="2" t="s">
        <v>10044</v>
      </c>
      <c r="H910" s="2" t="s">
        <v>10045</v>
      </c>
      <c r="I910" s="2" t="s">
        <v>1277</v>
      </c>
      <c r="J910" s="2" t="s">
        <v>10046</v>
      </c>
      <c r="K910" s="2" t="s">
        <v>10034</v>
      </c>
      <c r="L910" s="2" t="s">
        <v>10047</v>
      </c>
      <c r="M910" s="2" t="s">
        <v>4416</v>
      </c>
      <c r="N910" s="4" t="s">
        <v>10048</v>
      </c>
      <c r="O910" s="4" t="s">
        <v>10049</v>
      </c>
    </row>
    <row r="911" spans="1:15" ht="15" customHeight="1" x14ac:dyDescent="0.35">
      <c r="A911" s="2" t="s">
        <v>234</v>
      </c>
      <c r="B911" s="2" t="s">
        <v>235</v>
      </c>
      <c r="C911" s="3">
        <v>16</v>
      </c>
      <c r="D911" s="2" t="s">
        <v>236</v>
      </c>
      <c r="E911" s="2" t="s">
        <v>9272</v>
      </c>
      <c r="F911" s="2">
        <v>25848978</v>
      </c>
      <c r="G911" s="2" t="s">
        <v>10093</v>
      </c>
      <c r="H911" s="2" t="s">
        <v>10094</v>
      </c>
      <c r="I911" s="2" t="s">
        <v>842</v>
      </c>
      <c r="J911" s="2" t="s">
        <v>10095</v>
      </c>
      <c r="K911" s="2" t="s">
        <v>4422</v>
      </c>
      <c r="L911" s="2" t="s">
        <v>10096</v>
      </c>
      <c r="M911" s="2" t="s">
        <v>6258</v>
      </c>
      <c r="N911" s="4" t="s">
        <v>10097</v>
      </c>
      <c r="O911" s="4" t="s">
        <v>10098</v>
      </c>
    </row>
    <row r="912" spans="1:15" ht="15" customHeight="1" x14ac:dyDescent="0.35">
      <c r="A912" s="2" t="s">
        <v>234</v>
      </c>
      <c r="B912" s="2" t="s">
        <v>235</v>
      </c>
      <c r="C912" s="3">
        <v>16</v>
      </c>
      <c r="D912" s="2" t="s">
        <v>236</v>
      </c>
      <c r="E912" s="2" t="s">
        <v>9272</v>
      </c>
      <c r="F912" s="2">
        <v>25905588</v>
      </c>
      <c r="G912" s="2" t="s">
        <v>10099</v>
      </c>
      <c r="H912" s="2" t="s">
        <v>10100</v>
      </c>
      <c r="I912" s="2" t="s">
        <v>842</v>
      </c>
      <c r="J912" s="2" t="s">
        <v>10101</v>
      </c>
      <c r="K912" s="2" t="s">
        <v>4422</v>
      </c>
      <c r="L912" s="2" t="s">
        <v>10102</v>
      </c>
      <c r="M912" s="2" t="s">
        <v>4493</v>
      </c>
      <c r="N912" s="4" t="s">
        <v>10103</v>
      </c>
      <c r="O912" s="4" t="s">
        <v>10104</v>
      </c>
    </row>
    <row r="913" spans="1:15" ht="15" customHeight="1" x14ac:dyDescent="0.35">
      <c r="A913" s="2" t="s">
        <v>234</v>
      </c>
      <c r="B913" s="2" t="s">
        <v>235</v>
      </c>
      <c r="C913" s="3">
        <v>16</v>
      </c>
      <c r="D913" s="2" t="s">
        <v>236</v>
      </c>
      <c r="E913" s="2" t="s">
        <v>9272</v>
      </c>
      <c r="F913" s="2">
        <v>25120148</v>
      </c>
      <c r="G913" s="2" t="s">
        <v>10111</v>
      </c>
      <c r="H913" s="2" t="s">
        <v>10112</v>
      </c>
      <c r="I913" s="2" t="s">
        <v>2282</v>
      </c>
      <c r="J913" s="2"/>
      <c r="K913" s="2" t="s">
        <v>4422</v>
      </c>
      <c r="L913" s="2" t="s">
        <v>10113</v>
      </c>
      <c r="M913" s="2" t="s">
        <v>4665</v>
      </c>
      <c r="N913" s="4" t="s">
        <v>10114</v>
      </c>
      <c r="O913" s="4" t="s">
        <v>10115</v>
      </c>
    </row>
    <row r="914" spans="1:15" ht="15" customHeight="1" x14ac:dyDescent="0.35">
      <c r="A914" s="2" t="s">
        <v>234</v>
      </c>
      <c r="B914" s="2" t="s">
        <v>235</v>
      </c>
      <c r="C914" s="3">
        <v>16</v>
      </c>
      <c r="D914" s="2" t="s">
        <v>236</v>
      </c>
      <c r="E914" s="2" t="s">
        <v>9272</v>
      </c>
      <c r="F914" s="2" t="s">
        <v>18569</v>
      </c>
      <c r="G914" s="2" t="s">
        <v>18570</v>
      </c>
      <c r="H914" s="2" t="s">
        <v>18571</v>
      </c>
      <c r="I914" s="2" t="s">
        <v>847</v>
      </c>
      <c r="J914" s="2" t="s">
        <v>5562</v>
      </c>
      <c r="K914" s="2" t="s">
        <v>18572</v>
      </c>
      <c r="L914" s="2" t="s">
        <v>18573</v>
      </c>
      <c r="M914" s="2" t="s">
        <v>18451</v>
      </c>
      <c r="N914" s="4" t="s">
        <v>18574</v>
      </c>
      <c r="O914" s="25" t="s">
        <v>18575</v>
      </c>
    </row>
    <row r="915" spans="1:15" ht="15" customHeight="1" x14ac:dyDescent="0.35">
      <c r="A915" s="2" t="s">
        <v>234</v>
      </c>
      <c r="B915" s="2" t="s">
        <v>235</v>
      </c>
      <c r="C915" s="3">
        <v>16</v>
      </c>
      <c r="D915" s="2" t="s">
        <v>236</v>
      </c>
      <c r="E915" s="2" t="s">
        <v>9272</v>
      </c>
      <c r="F915" s="2" t="s">
        <v>18576</v>
      </c>
      <c r="G915" s="2" t="s">
        <v>18577</v>
      </c>
      <c r="H915" s="2" t="s">
        <v>18578</v>
      </c>
      <c r="I915" s="2" t="s">
        <v>4931</v>
      </c>
      <c r="J915" s="2" t="s">
        <v>18579</v>
      </c>
      <c r="K915" s="2" t="s">
        <v>18580</v>
      </c>
      <c r="L915" s="2" t="s">
        <v>18581</v>
      </c>
      <c r="M915" s="2" t="s">
        <v>18451</v>
      </c>
      <c r="N915" s="4" t="s">
        <v>18582</v>
      </c>
      <c r="O915" s="4" t="s">
        <v>18583</v>
      </c>
    </row>
    <row r="916" spans="1:15" ht="15" customHeight="1" x14ac:dyDescent="0.35">
      <c r="A916" s="2" t="s">
        <v>234</v>
      </c>
      <c r="B916" s="2" t="s">
        <v>235</v>
      </c>
      <c r="C916" s="3">
        <v>16</v>
      </c>
      <c r="D916" s="2" t="s">
        <v>236</v>
      </c>
      <c r="E916" s="2" t="s">
        <v>9272</v>
      </c>
      <c r="F916" s="2">
        <v>19259550</v>
      </c>
      <c r="G916" s="2" t="s">
        <v>10394</v>
      </c>
      <c r="H916" s="2" t="s">
        <v>10395</v>
      </c>
      <c r="I916" s="2" t="s">
        <v>955</v>
      </c>
      <c r="J916" s="2"/>
      <c r="K916" s="2" t="s">
        <v>10396</v>
      </c>
      <c r="L916" s="2" t="s">
        <v>10397</v>
      </c>
      <c r="M916" s="2" t="s">
        <v>4843</v>
      </c>
      <c r="N916" s="4" t="s">
        <v>10398</v>
      </c>
      <c r="O916" s="4" t="s">
        <v>10399</v>
      </c>
    </row>
    <row r="917" spans="1:15" ht="15" customHeight="1" x14ac:dyDescent="0.35">
      <c r="A917" s="2" t="s">
        <v>234</v>
      </c>
      <c r="B917" s="2" t="s">
        <v>235</v>
      </c>
      <c r="C917" s="3">
        <v>16</v>
      </c>
      <c r="D917" s="2" t="s">
        <v>236</v>
      </c>
      <c r="E917" s="2" t="s">
        <v>9272</v>
      </c>
      <c r="F917" s="2">
        <v>17476297</v>
      </c>
      <c r="G917" s="2" t="s">
        <v>10418</v>
      </c>
      <c r="H917" s="2" t="s">
        <v>10419</v>
      </c>
      <c r="I917" s="2" t="s">
        <v>1287</v>
      </c>
      <c r="J917" s="2" t="s">
        <v>10420</v>
      </c>
      <c r="K917" s="2" t="s">
        <v>4422</v>
      </c>
      <c r="L917" s="2" t="s">
        <v>10421</v>
      </c>
      <c r="M917" s="2" t="s">
        <v>4493</v>
      </c>
      <c r="N917" s="4" t="s">
        <v>10422</v>
      </c>
      <c r="O917" s="4" t="s">
        <v>10423</v>
      </c>
    </row>
    <row r="918" spans="1:15" ht="15" customHeight="1" x14ac:dyDescent="0.35">
      <c r="A918" s="2" t="s">
        <v>234</v>
      </c>
      <c r="B918" s="2" t="s">
        <v>235</v>
      </c>
      <c r="C918" s="3">
        <v>16</v>
      </c>
      <c r="D918" s="2" t="s">
        <v>236</v>
      </c>
      <c r="E918" s="2" t="s">
        <v>9272</v>
      </c>
      <c r="F918" s="2">
        <v>16164713</v>
      </c>
      <c r="G918" s="2" t="s">
        <v>10489</v>
      </c>
      <c r="H918" s="2" t="s">
        <v>10490</v>
      </c>
      <c r="I918" s="2" t="s">
        <v>854</v>
      </c>
      <c r="J918" s="2"/>
      <c r="K918" s="2" t="s">
        <v>4443</v>
      </c>
      <c r="L918" s="2" t="s">
        <v>10491</v>
      </c>
      <c r="M918" s="2" t="s">
        <v>10492</v>
      </c>
      <c r="N918" s="4" t="s">
        <v>10493</v>
      </c>
      <c r="O918" s="4" t="s">
        <v>10494</v>
      </c>
    </row>
    <row r="919" spans="1:15" ht="15" customHeight="1" x14ac:dyDescent="0.35">
      <c r="A919" s="2" t="s">
        <v>234</v>
      </c>
      <c r="B919" s="2" t="s">
        <v>235</v>
      </c>
      <c r="C919" s="3">
        <v>16</v>
      </c>
      <c r="D919" s="2" t="s">
        <v>236</v>
      </c>
      <c r="E919" s="2" t="s">
        <v>9272</v>
      </c>
      <c r="F919" s="2" t="s">
        <v>18584</v>
      </c>
      <c r="G919" s="2" t="s">
        <v>18585</v>
      </c>
      <c r="H919" s="2" t="s">
        <v>18586</v>
      </c>
      <c r="I919" s="2" t="s">
        <v>854</v>
      </c>
      <c r="J919" s="2"/>
      <c r="K919" s="2" t="s">
        <v>18587</v>
      </c>
      <c r="L919" s="2" t="s">
        <v>18588</v>
      </c>
      <c r="M919" s="2" t="s">
        <v>18451</v>
      </c>
      <c r="N919" s="4" t="s">
        <v>18589</v>
      </c>
      <c r="O919" s="25" t="s">
        <v>18590</v>
      </c>
    </row>
    <row r="920" spans="1:15" ht="15" customHeight="1" x14ac:dyDescent="0.35">
      <c r="A920" s="2" t="s">
        <v>234</v>
      </c>
      <c r="B920" s="2" t="s">
        <v>235</v>
      </c>
      <c r="C920" s="3">
        <v>16</v>
      </c>
      <c r="D920" s="2" t="s">
        <v>236</v>
      </c>
      <c r="E920" s="2" t="s">
        <v>9272</v>
      </c>
      <c r="F920" s="2">
        <v>12948661</v>
      </c>
      <c r="G920" s="2" t="s">
        <v>10554</v>
      </c>
      <c r="H920" s="2" t="s">
        <v>10555</v>
      </c>
      <c r="I920" s="2" t="s">
        <v>2165</v>
      </c>
      <c r="J920" s="2"/>
      <c r="K920" s="2" t="s">
        <v>10556</v>
      </c>
      <c r="L920" s="2" t="s">
        <v>10557</v>
      </c>
      <c r="M920" s="2" t="s">
        <v>4416</v>
      </c>
      <c r="N920" s="4" t="s">
        <v>10558</v>
      </c>
      <c r="O920" s="4" t="s">
        <v>10559</v>
      </c>
    </row>
    <row r="921" spans="1:15" ht="15" customHeight="1" x14ac:dyDescent="0.35">
      <c r="A921" s="2" t="s">
        <v>234</v>
      </c>
      <c r="B921" s="2" t="s">
        <v>235</v>
      </c>
      <c r="C921" s="3">
        <v>16</v>
      </c>
      <c r="D921" s="2" t="s">
        <v>236</v>
      </c>
      <c r="E921" s="2" t="s">
        <v>9272</v>
      </c>
      <c r="F921" s="2" t="s">
        <v>18591</v>
      </c>
      <c r="G921" s="2" t="s">
        <v>18592</v>
      </c>
      <c r="H921" s="2" t="s">
        <v>18593</v>
      </c>
      <c r="I921" s="2" t="s">
        <v>2165</v>
      </c>
      <c r="J921" s="2"/>
      <c r="K921" s="2" t="s">
        <v>18594</v>
      </c>
      <c r="L921" s="2" t="s">
        <v>18595</v>
      </c>
      <c r="M921" s="2" t="s">
        <v>18451</v>
      </c>
      <c r="N921" s="4" t="s">
        <v>18596</v>
      </c>
      <c r="O921" s="25" t="s">
        <v>18597</v>
      </c>
    </row>
    <row r="922" spans="1:15" ht="15" customHeight="1" x14ac:dyDescent="0.35">
      <c r="A922" s="2" t="s">
        <v>234</v>
      </c>
      <c r="B922" s="2" t="s">
        <v>235</v>
      </c>
      <c r="C922" s="3">
        <v>16</v>
      </c>
      <c r="D922" s="2" t="s">
        <v>236</v>
      </c>
      <c r="E922" s="2" t="s">
        <v>9272</v>
      </c>
      <c r="F922" s="2">
        <v>39099205</v>
      </c>
      <c r="G922" s="2" t="s">
        <v>9273</v>
      </c>
      <c r="H922" s="2" t="s">
        <v>9274</v>
      </c>
      <c r="I922" s="2" t="s">
        <v>1473</v>
      </c>
      <c r="J922" s="2" t="s">
        <v>9275</v>
      </c>
      <c r="K922" s="2" t="s">
        <v>1027</v>
      </c>
      <c r="L922" s="2" t="s">
        <v>9276</v>
      </c>
      <c r="M922" s="2" t="s">
        <v>4416</v>
      </c>
      <c r="N922" s="4" t="s">
        <v>9277</v>
      </c>
      <c r="O922" s="4" t="s">
        <v>9278</v>
      </c>
    </row>
    <row r="923" spans="1:15" ht="15" customHeight="1" x14ac:dyDescent="0.35">
      <c r="A923" s="2" t="s">
        <v>234</v>
      </c>
      <c r="B923" s="2" t="s">
        <v>235</v>
      </c>
      <c r="C923" s="3">
        <v>16</v>
      </c>
      <c r="D923" s="2" t="s">
        <v>236</v>
      </c>
      <c r="E923" s="2" t="s">
        <v>9272</v>
      </c>
      <c r="F923" s="2">
        <v>38866114</v>
      </c>
      <c r="G923" s="2" t="s">
        <v>9279</v>
      </c>
      <c r="H923" s="2" t="s">
        <v>9280</v>
      </c>
      <c r="I923" s="2" t="s">
        <v>1473</v>
      </c>
      <c r="J923" s="2" t="s">
        <v>9281</v>
      </c>
      <c r="K923" s="2" t="s">
        <v>9282</v>
      </c>
      <c r="L923" s="2" t="s">
        <v>9283</v>
      </c>
      <c r="M923" s="2" t="s">
        <v>4493</v>
      </c>
      <c r="N923" s="4" t="s">
        <v>9284</v>
      </c>
      <c r="O923" s="4" t="s">
        <v>9285</v>
      </c>
    </row>
    <row r="924" spans="1:15" ht="15" customHeight="1" x14ac:dyDescent="0.35">
      <c r="A924" s="2" t="s">
        <v>234</v>
      </c>
      <c r="B924" s="2" t="s">
        <v>235</v>
      </c>
      <c r="C924" s="3">
        <v>16</v>
      </c>
      <c r="D924" s="2" t="s">
        <v>236</v>
      </c>
      <c r="E924" s="2" t="s">
        <v>9272</v>
      </c>
      <c r="F924" s="2">
        <v>36049315</v>
      </c>
      <c r="G924" s="2" t="s">
        <v>9564</v>
      </c>
      <c r="H924" s="2" t="s">
        <v>9565</v>
      </c>
      <c r="I924" s="2" t="s">
        <v>2599</v>
      </c>
      <c r="J924" s="2" t="s">
        <v>9566</v>
      </c>
      <c r="K924" s="2" t="s">
        <v>9533</v>
      </c>
      <c r="L924" s="2" t="s">
        <v>9567</v>
      </c>
      <c r="M924" s="2" t="s">
        <v>4416</v>
      </c>
      <c r="N924" s="4" t="s">
        <v>9568</v>
      </c>
      <c r="O924" s="4" t="s">
        <v>9569</v>
      </c>
    </row>
    <row r="925" spans="1:15" ht="15" customHeight="1" x14ac:dyDescent="0.35">
      <c r="A925" s="2" t="s">
        <v>234</v>
      </c>
      <c r="B925" s="2" t="s">
        <v>235</v>
      </c>
      <c r="C925" s="3">
        <v>16</v>
      </c>
      <c r="D925" s="2" t="s">
        <v>236</v>
      </c>
      <c r="E925" s="2" t="s">
        <v>9272</v>
      </c>
      <c r="F925" s="2">
        <v>35570406</v>
      </c>
      <c r="G925" s="2" t="s">
        <v>9419</v>
      </c>
      <c r="H925" s="2" t="s">
        <v>9570</v>
      </c>
      <c r="I925" s="2" t="s">
        <v>2599</v>
      </c>
      <c r="J925" s="2" t="s">
        <v>9571</v>
      </c>
      <c r="K925" s="2" t="s">
        <v>4443</v>
      </c>
      <c r="L925" s="2" t="s">
        <v>9572</v>
      </c>
      <c r="M925" s="2" t="s">
        <v>6900</v>
      </c>
      <c r="N925" s="4" t="s">
        <v>9573</v>
      </c>
      <c r="O925" s="4" t="s">
        <v>9574</v>
      </c>
    </row>
    <row r="926" spans="1:15" ht="15" customHeight="1" x14ac:dyDescent="0.35">
      <c r="A926" s="2" t="s">
        <v>234</v>
      </c>
      <c r="B926" s="2" t="s">
        <v>235</v>
      </c>
      <c r="C926" s="3">
        <v>16</v>
      </c>
      <c r="D926" s="2" t="s">
        <v>236</v>
      </c>
      <c r="E926" s="2" t="s">
        <v>9272</v>
      </c>
      <c r="F926" s="2">
        <v>34632029</v>
      </c>
      <c r="G926" s="2" t="s">
        <v>9673</v>
      </c>
      <c r="H926" s="2" t="s">
        <v>9674</v>
      </c>
      <c r="I926" s="2" t="s">
        <v>2387</v>
      </c>
      <c r="J926" s="2" t="s">
        <v>9675</v>
      </c>
      <c r="K926" s="2" t="s">
        <v>9676</v>
      </c>
      <c r="L926" s="2" t="s">
        <v>9677</v>
      </c>
      <c r="M926" s="2" t="s">
        <v>4711</v>
      </c>
      <c r="N926" s="4" t="s">
        <v>9678</v>
      </c>
      <c r="O926" s="4" t="s">
        <v>9679</v>
      </c>
    </row>
    <row r="927" spans="1:15" ht="15" customHeight="1" x14ac:dyDescent="0.35">
      <c r="A927" s="2" t="s">
        <v>234</v>
      </c>
      <c r="B927" s="2" t="s">
        <v>235</v>
      </c>
      <c r="C927" s="3">
        <v>16</v>
      </c>
      <c r="D927" s="2" t="s">
        <v>236</v>
      </c>
      <c r="E927" s="2" t="s">
        <v>9272</v>
      </c>
      <c r="F927" s="2">
        <v>33629401</v>
      </c>
      <c r="G927" s="2" t="s">
        <v>9680</v>
      </c>
      <c r="H927" s="2" t="s">
        <v>9681</v>
      </c>
      <c r="I927" s="2" t="s">
        <v>2387</v>
      </c>
      <c r="J927" s="2" t="s">
        <v>9682</v>
      </c>
      <c r="K927" s="2" t="s">
        <v>1027</v>
      </c>
      <c r="L927" s="2" t="s">
        <v>9683</v>
      </c>
      <c r="M927" s="2" t="s">
        <v>4843</v>
      </c>
      <c r="N927" s="4" t="s">
        <v>9684</v>
      </c>
      <c r="O927" s="4" t="s">
        <v>9685</v>
      </c>
    </row>
    <row r="928" spans="1:15" ht="15" customHeight="1" x14ac:dyDescent="0.35">
      <c r="A928" s="2" t="s">
        <v>234</v>
      </c>
      <c r="B928" s="2" t="s">
        <v>235</v>
      </c>
      <c r="C928" s="3">
        <v>16</v>
      </c>
      <c r="D928" s="2" t="s">
        <v>236</v>
      </c>
      <c r="E928" s="2" t="s">
        <v>9272</v>
      </c>
      <c r="F928" s="2">
        <v>34599298</v>
      </c>
      <c r="G928" s="2" t="s">
        <v>9686</v>
      </c>
      <c r="H928" s="2" t="s">
        <v>9687</v>
      </c>
      <c r="I928" s="2" t="s">
        <v>2387</v>
      </c>
      <c r="J928" s="2"/>
      <c r="K928" s="2" t="s">
        <v>5429</v>
      </c>
      <c r="L928" s="2" t="s">
        <v>9688</v>
      </c>
      <c r="M928" s="2" t="s">
        <v>5134</v>
      </c>
      <c r="N928" s="4" t="s">
        <v>9689</v>
      </c>
      <c r="O928" s="4" t="s">
        <v>9690</v>
      </c>
    </row>
    <row r="929" spans="1:15" ht="15" customHeight="1" x14ac:dyDescent="0.35">
      <c r="A929" s="2" t="s">
        <v>234</v>
      </c>
      <c r="B929" s="2" t="s">
        <v>235</v>
      </c>
      <c r="C929" s="3">
        <v>16</v>
      </c>
      <c r="D929" s="2" t="s">
        <v>236</v>
      </c>
      <c r="E929" s="2" t="s">
        <v>9272</v>
      </c>
      <c r="F929" s="2">
        <v>32118322</v>
      </c>
      <c r="G929" s="2" t="s">
        <v>9748</v>
      </c>
      <c r="H929" s="2" t="s">
        <v>9749</v>
      </c>
      <c r="I929" s="2" t="s">
        <v>1270</v>
      </c>
      <c r="J929" s="2" t="s">
        <v>5738</v>
      </c>
      <c r="K929" s="2" t="s">
        <v>4443</v>
      </c>
      <c r="L929" s="2" t="s">
        <v>9750</v>
      </c>
      <c r="M929" s="2" t="s">
        <v>6900</v>
      </c>
      <c r="N929" s="4" t="s">
        <v>9751</v>
      </c>
      <c r="O929" s="4" t="s">
        <v>9752</v>
      </c>
    </row>
    <row r="930" spans="1:15" ht="15" customHeight="1" x14ac:dyDescent="0.35">
      <c r="A930" s="2" t="s">
        <v>234</v>
      </c>
      <c r="B930" s="2" t="s">
        <v>235</v>
      </c>
      <c r="C930" s="3">
        <v>16</v>
      </c>
      <c r="D930" s="2" t="s">
        <v>236</v>
      </c>
      <c r="E930" s="2" t="s">
        <v>9272</v>
      </c>
      <c r="F930" s="2">
        <v>31265737</v>
      </c>
      <c r="G930" s="2" t="s">
        <v>9748</v>
      </c>
      <c r="H930" s="2" t="s">
        <v>9858</v>
      </c>
      <c r="I930" s="2" t="s">
        <v>3024</v>
      </c>
      <c r="J930" s="2" t="s">
        <v>9859</v>
      </c>
      <c r="K930" s="2" t="s">
        <v>4443</v>
      </c>
      <c r="L930" s="2" t="s">
        <v>9860</v>
      </c>
      <c r="M930" s="2" t="s">
        <v>4416</v>
      </c>
      <c r="N930" s="4" t="s">
        <v>9861</v>
      </c>
      <c r="O930" s="4" t="s">
        <v>9862</v>
      </c>
    </row>
    <row r="931" spans="1:15" ht="15" customHeight="1" x14ac:dyDescent="0.35">
      <c r="A931" s="2" t="s">
        <v>234</v>
      </c>
      <c r="B931" s="2" t="s">
        <v>235</v>
      </c>
      <c r="C931" s="3">
        <v>16</v>
      </c>
      <c r="D931" s="2" t="s">
        <v>236</v>
      </c>
      <c r="E931" s="2" t="s">
        <v>9272</v>
      </c>
      <c r="F931" s="2">
        <v>28952194</v>
      </c>
      <c r="G931" s="2" t="s">
        <v>6502</v>
      </c>
      <c r="H931" s="2" t="s">
        <v>6503</v>
      </c>
      <c r="I931" s="2" t="s">
        <v>1006</v>
      </c>
      <c r="J931" s="2"/>
      <c r="K931" s="2" t="s">
        <v>5821</v>
      </c>
      <c r="L931" s="2" t="s">
        <v>6504</v>
      </c>
      <c r="M931" s="2" t="s">
        <v>6505</v>
      </c>
      <c r="N931" s="4" t="s">
        <v>6506</v>
      </c>
      <c r="O931" s="4" t="s">
        <v>6507</v>
      </c>
    </row>
    <row r="932" spans="1:15" ht="15" customHeight="1" x14ac:dyDescent="0.35">
      <c r="A932" s="2" t="s">
        <v>234</v>
      </c>
      <c r="B932" s="2" t="s">
        <v>235</v>
      </c>
      <c r="C932" s="3">
        <v>16</v>
      </c>
      <c r="D932" s="2" t="s">
        <v>236</v>
      </c>
      <c r="E932" s="2" t="s">
        <v>9272</v>
      </c>
      <c r="F932" s="2">
        <v>26311187</v>
      </c>
      <c r="G932" s="2" t="s">
        <v>10086</v>
      </c>
      <c r="H932" s="2" t="s">
        <v>10087</v>
      </c>
      <c r="I932" s="2" t="s">
        <v>1078</v>
      </c>
      <c r="J932" s="2" t="s">
        <v>10088</v>
      </c>
      <c r="K932" s="2" t="s">
        <v>10089</v>
      </c>
      <c r="L932" s="2" t="s">
        <v>10090</v>
      </c>
      <c r="M932" s="2" t="s">
        <v>5313</v>
      </c>
      <c r="N932" s="4" t="s">
        <v>10091</v>
      </c>
      <c r="O932" s="4" t="s">
        <v>10092</v>
      </c>
    </row>
    <row r="933" spans="1:15" ht="15" customHeight="1" x14ac:dyDescent="0.35">
      <c r="A933" s="2" t="s">
        <v>234</v>
      </c>
      <c r="B933" s="2" t="s">
        <v>235</v>
      </c>
      <c r="C933" s="3">
        <v>16</v>
      </c>
      <c r="D933" s="2" t="s">
        <v>236</v>
      </c>
      <c r="E933" s="2" t="s">
        <v>9272</v>
      </c>
      <c r="F933" s="2">
        <v>23021147</v>
      </c>
      <c r="G933" s="2" t="s">
        <v>10191</v>
      </c>
      <c r="H933" s="2" t="s">
        <v>10192</v>
      </c>
      <c r="I933" s="2" t="s">
        <v>1008</v>
      </c>
      <c r="J933" s="2"/>
      <c r="K933" s="2" t="s">
        <v>4380</v>
      </c>
      <c r="L933" s="2" t="s">
        <v>10193</v>
      </c>
      <c r="M933" s="2" t="s">
        <v>10194</v>
      </c>
      <c r="N933" s="4" t="s">
        <v>10195</v>
      </c>
      <c r="O933" s="4" t="s">
        <v>10196</v>
      </c>
    </row>
    <row r="934" spans="1:15" ht="15" customHeight="1" x14ac:dyDescent="0.35">
      <c r="A934" s="2" t="s">
        <v>234</v>
      </c>
      <c r="B934" s="2" t="s">
        <v>235</v>
      </c>
      <c r="C934" s="3">
        <v>16</v>
      </c>
      <c r="D934" s="2" t="s">
        <v>236</v>
      </c>
      <c r="E934" s="2" t="s">
        <v>9272</v>
      </c>
      <c r="F934" s="2" t="s">
        <v>18598</v>
      </c>
      <c r="G934" s="2" t="s">
        <v>18599</v>
      </c>
      <c r="H934" s="2" t="s">
        <v>18600</v>
      </c>
      <c r="I934" s="2" t="s">
        <v>2546</v>
      </c>
      <c r="J934" s="2" t="s">
        <v>18601</v>
      </c>
      <c r="K934" s="2" t="s">
        <v>18602</v>
      </c>
      <c r="L934" s="2" t="s">
        <v>18603</v>
      </c>
      <c r="M934" s="2" t="s">
        <v>18604</v>
      </c>
      <c r="N934" s="4" t="s">
        <v>18605</v>
      </c>
      <c r="O934" s="25" t="s">
        <v>18606</v>
      </c>
    </row>
    <row r="935" spans="1:15" ht="15" customHeight="1" x14ac:dyDescent="0.35">
      <c r="A935" s="2" t="s">
        <v>234</v>
      </c>
      <c r="B935" s="2" t="s">
        <v>235</v>
      </c>
      <c r="C935" s="3">
        <v>16</v>
      </c>
      <c r="D935" s="2" t="s">
        <v>236</v>
      </c>
      <c r="E935" s="2" t="s">
        <v>9272</v>
      </c>
      <c r="F935" s="2">
        <v>20849534</v>
      </c>
      <c r="G935" s="2" t="s">
        <v>10337</v>
      </c>
      <c r="H935" s="2" t="s">
        <v>10338</v>
      </c>
      <c r="I935" s="2" t="s">
        <v>744</v>
      </c>
      <c r="J935" s="2"/>
      <c r="K935" s="2" t="s">
        <v>5821</v>
      </c>
      <c r="L935" s="2" t="s">
        <v>10339</v>
      </c>
      <c r="M935" s="2" t="s">
        <v>5208</v>
      </c>
      <c r="N935" s="4" t="s">
        <v>10340</v>
      </c>
      <c r="O935" s="4" t="s">
        <v>10341</v>
      </c>
    </row>
    <row r="936" spans="1:15" ht="15" customHeight="1" x14ac:dyDescent="0.35">
      <c r="A936" s="2" t="s">
        <v>234</v>
      </c>
      <c r="B936" s="2" t="s">
        <v>235</v>
      </c>
      <c r="C936" s="3">
        <v>16</v>
      </c>
      <c r="D936" s="2" t="s">
        <v>236</v>
      </c>
      <c r="E936" s="2" t="s">
        <v>9272</v>
      </c>
      <c r="F936" s="2" t="s">
        <v>18607</v>
      </c>
      <c r="G936" s="2" t="s">
        <v>18608</v>
      </c>
      <c r="H936" s="2" t="s">
        <v>18609</v>
      </c>
      <c r="I936" s="2" t="s">
        <v>694</v>
      </c>
      <c r="J936" s="2" t="s">
        <v>18610</v>
      </c>
      <c r="K936" s="2" t="s">
        <v>18611</v>
      </c>
      <c r="L936" s="2" t="s">
        <v>18612</v>
      </c>
      <c r="M936" s="2" t="s">
        <v>18451</v>
      </c>
      <c r="N936" s="4" t="s">
        <v>18613</v>
      </c>
      <c r="O936" s="4" t="s">
        <v>18614</v>
      </c>
    </row>
    <row r="937" spans="1:15" ht="15" customHeight="1" x14ac:dyDescent="0.35">
      <c r="A937" s="2" t="s">
        <v>234</v>
      </c>
      <c r="B937" s="2" t="s">
        <v>235</v>
      </c>
      <c r="C937" s="3">
        <v>16</v>
      </c>
      <c r="D937" s="2" t="s">
        <v>236</v>
      </c>
      <c r="E937" s="2" t="s">
        <v>9272</v>
      </c>
      <c r="F937" s="2">
        <v>17873574</v>
      </c>
      <c r="G937" s="2" t="s">
        <v>10413</v>
      </c>
      <c r="H937" s="2" t="s">
        <v>10414</v>
      </c>
      <c r="I937" s="2" t="s">
        <v>7693</v>
      </c>
      <c r="J937" s="2"/>
      <c r="K937" s="2" t="s">
        <v>9211</v>
      </c>
      <c r="L937" s="2" t="s">
        <v>10415</v>
      </c>
      <c r="M937" s="2" t="s">
        <v>4843</v>
      </c>
      <c r="N937" s="4" t="s">
        <v>10416</v>
      </c>
      <c r="O937" s="4" t="s">
        <v>10417</v>
      </c>
    </row>
    <row r="938" spans="1:15" ht="15" customHeight="1" x14ac:dyDescent="0.35">
      <c r="A938" s="2" t="s">
        <v>234</v>
      </c>
      <c r="B938" s="2" t="s">
        <v>235</v>
      </c>
      <c r="C938" s="3">
        <v>16</v>
      </c>
      <c r="D938" s="2" t="s">
        <v>236</v>
      </c>
      <c r="E938" s="2" t="s">
        <v>9272</v>
      </c>
      <c r="F938" s="2" t="s">
        <v>18615</v>
      </c>
      <c r="G938" s="2" t="s">
        <v>18616</v>
      </c>
      <c r="H938" s="2" t="s">
        <v>18617</v>
      </c>
      <c r="I938" s="2" t="s">
        <v>7693</v>
      </c>
      <c r="J938" s="2"/>
      <c r="K938" s="2" t="s">
        <v>18618</v>
      </c>
      <c r="L938" s="2" t="s">
        <v>18619</v>
      </c>
      <c r="M938" s="2" t="s">
        <v>18451</v>
      </c>
      <c r="N938" s="4" t="s">
        <v>18620</v>
      </c>
      <c r="O938" s="25" t="s">
        <v>18621</v>
      </c>
    </row>
    <row r="939" spans="1:15" ht="15" customHeight="1" x14ac:dyDescent="0.35">
      <c r="A939" s="2" t="s">
        <v>234</v>
      </c>
      <c r="B939" s="2" t="s">
        <v>235</v>
      </c>
      <c r="C939" s="3">
        <v>16</v>
      </c>
      <c r="D939" s="2" t="s">
        <v>236</v>
      </c>
      <c r="E939" s="2" t="s">
        <v>9272</v>
      </c>
      <c r="F939" s="2">
        <v>17015491</v>
      </c>
      <c r="G939" s="2" t="s">
        <v>10442</v>
      </c>
      <c r="H939" s="2" t="s">
        <v>10443</v>
      </c>
      <c r="I939" s="2" t="s">
        <v>6035</v>
      </c>
      <c r="J939" s="2"/>
      <c r="K939" s="2" t="s">
        <v>10444</v>
      </c>
      <c r="L939" s="2" t="s">
        <v>10445</v>
      </c>
      <c r="M939" s="2" t="s">
        <v>4843</v>
      </c>
      <c r="N939" s="4" t="s">
        <v>10446</v>
      </c>
      <c r="O939" s="4" t="s">
        <v>10447</v>
      </c>
    </row>
    <row r="940" spans="1:15" ht="15" customHeight="1" x14ac:dyDescent="0.35">
      <c r="A940" s="2" t="s">
        <v>234</v>
      </c>
      <c r="B940" s="2" t="s">
        <v>235</v>
      </c>
      <c r="C940" s="3">
        <v>16</v>
      </c>
      <c r="D940" s="2" t="s">
        <v>236</v>
      </c>
      <c r="E940" s="2" t="s">
        <v>9272</v>
      </c>
      <c r="F940" s="2" t="s">
        <v>18622</v>
      </c>
      <c r="G940" s="2" t="s">
        <v>18623</v>
      </c>
      <c r="H940" s="2" t="s">
        <v>18624</v>
      </c>
      <c r="I940" s="2" t="s">
        <v>858</v>
      </c>
      <c r="J940" s="2"/>
      <c r="K940" s="2" t="s">
        <v>18625</v>
      </c>
      <c r="L940" s="2" t="s">
        <v>18626</v>
      </c>
      <c r="M940" s="2" t="s">
        <v>18627</v>
      </c>
      <c r="N940" s="4" t="s">
        <v>18628</v>
      </c>
      <c r="O940" s="25" t="s">
        <v>18629</v>
      </c>
    </row>
    <row r="941" spans="1:15" ht="15" customHeight="1" x14ac:dyDescent="0.35">
      <c r="A941" s="2" t="s">
        <v>234</v>
      </c>
      <c r="B941" s="2" t="s">
        <v>235</v>
      </c>
      <c r="C941" s="3">
        <v>16</v>
      </c>
      <c r="D941" s="2" t="s">
        <v>236</v>
      </c>
      <c r="E941" s="2" t="s">
        <v>9272</v>
      </c>
      <c r="F941" s="2">
        <v>11964729</v>
      </c>
      <c r="G941" s="2" t="s">
        <v>10572</v>
      </c>
      <c r="H941" s="2" t="s">
        <v>10573</v>
      </c>
      <c r="I941" s="2" t="s">
        <v>1194</v>
      </c>
      <c r="J941" s="2"/>
      <c r="K941" s="2" t="s">
        <v>9211</v>
      </c>
      <c r="L941" s="2" t="s">
        <v>10574</v>
      </c>
      <c r="M941" s="2" t="s">
        <v>4416</v>
      </c>
      <c r="N941" s="4" t="s">
        <v>10575</v>
      </c>
      <c r="O941" s="26"/>
    </row>
    <row r="942" spans="1:15" ht="15" customHeight="1" x14ac:dyDescent="0.35">
      <c r="A942" s="2" t="s">
        <v>234</v>
      </c>
      <c r="B942" s="2" t="s">
        <v>235</v>
      </c>
      <c r="C942" s="3">
        <v>16</v>
      </c>
      <c r="D942" s="2" t="s">
        <v>236</v>
      </c>
      <c r="E942" s="2" t="s">
        <v>9272</v>
      </c>
      <c r="F942" s="2">
        <v>7889995</v>
      </c>
      <c r="G942" s="2" t="s">
        <v>10605</v>
      </c>
      <c r="H942" s="2" t="s">
        <v>10606</v>
      </c>
      <c r="I942" s="2" t="s">
        <v>10607</v>
      </c>
      <c r="J942" s="2"/>
      <c r="K942" s="2" t="s">
        <v>10608</v>
      </c>
      <c r="L942" s="2" t="s">
        <v>10609</v>
      </c>
      <c r="M942" s="2" t="s">
        <v>4493</v>
      </c>
      <c r="N942" s="4" t="s">
        <v>10610</v>
      </c>
      <c r="O942" s="26"/>
    </row>
    <row r="943" spans="1:15" ht="15" customHeight="1" x14ac:dyDescent="0.35">
      <c r="A943" s="2" t="s">
        <v>234</v>
      </c>
      <c r="B943" s="2" t="s">
        <v>235</v>
      </c>
      <c r="C943" s="3">
        <v>16</v>
      </c>
      <c r="D943" s="2" t="s">
        <v>236</v>
      </c>
      <c r="E943" s="2" t="s">
        <v>9272</v>
      </c>
      <c r="F943" s="2">
        <v>27939459</v>
      </c>
      <c r="G943" s="2" t="s">
        <v>10079</v>
      </c>
      <c r="H943" s="2" t="s">
        <v>10080</v>
      </c>
      <c r="I943" s="20" t="s">
        <v>4769</v>
      </c>
      <c r="J943" s="2" t="s">
        <v>10081</v>
      </c>
      <c r="K943" s="2" t="s">
        <v>10082</v>
      </c>
      <c r="L943" s="2" t="s">
        <v>10083</v>
      </c>
      <c r="M943" s="2" t="s">
        <v>4843</v>
      </c>
      <c r="N943" s="4" t="s">
        <v>10084</v>
      </c>
      <c r="O943" s="4" t="s">
        <v>10085</v>
      </c>
    </row>
    <row r="944" spans="1:15" ht="15" customHeight="1" x14ac:dyDescent="0.35">
      <c r="A944" s="2" t="s">
        <v>234</v>
      </c>
      <c r="B944" s="2" t="s">
        <v>235</v>
      </c>
      <c r="C944" s="3">
        <v>16</v>
      </c>
      <c r="D944" s="2" t="s">
        <v>236</v>
      </c>
      <c r="E944" s="2" t="s">
        <v>9272</v>
      </c>
      <c r="F944" s="2">
        <v>37865581</v>
      </c>
      <c r="G944" s="2" t="s">
        <v>9441</v>
      </c>
      <c r="H944" s="2" t="s">
        <v>9442</v>
      </c>
      <c r="I944" s="2" t="s">
        <v>1004</v>
      </c>
      <c r="J944" s="2" t="s">
        <v>9443</v>
      </c>
      <c r="K944" s="2" t="s">
        <v>9444</v>
      </c>
      <c r="L944" s="2" t="s">
        <v>9445</v>
      </c>
      <c r="M944" s="2" t="s">
        <v>4367</v>
      </c>
      <c r="N944" s="4" t="s">
        <v>9446</v>
      </c>
      <c r="O944" s="4" t="s">
        <v>9447</v>
      </c>
    </row>
    <row r="945" spans="1:15" ht="15" customHeight="1" x14ac:dyDescent="0.35">
      <c r="A945" s="2" t="s">
        <v>234</v>
      </c>
      <c r="B945" s="2" t="s">
        <v>235</v>
      </c>
      <c r="C945" s="3">
        <v>16</v>
      </c>
      <c r="D945" s="2" t="s">
        <v>236</v>
      </c>
      <c r="E945" s="2" t="s">
        <v>9272</v>
      </c>
      <c r="F945" s="2">
        <v>37633240</v>
      </c>
      <c r="G945" s="2" t="s">
        <v>9448</v>
      </c>
      <c r="H945" s="2" t="s">
        <v>9449</v>
      </c>
      <c r="I945" s="2" t="s">
        <v>1004</v>
      </c>
      <c r="J945" s="2" t="s">
        <v>4449</v>
      </c>
      <c r="K945" s="2" t="s">
        <v>9450</v>
      </c>
      <c r="L945" s="2" t="s">
        <v>9451</v>
      </c>
      <c r="M945" s="2" t="s">
        <v>4367</v>
      </c>
      <c r="N945" s="4" t="s">
        <v>9452</v>
      </c>
      <c r="O945" s="4" t="s">
        <v>9453</v>
      </c>
    </row>
    <row r="946" spans="1:15" ht="15" customHeight="1" x14ac:dyDescent="0.35">
      <c r="A946" s="2" t="s">
        <v>234</v>
      </c>
      <c r="B946" s="2" t="s">
        <v>235</v>
      </c>
      <c r="C946" s="3">
        <v>16</v>
      </c>
      <c r="D946" s="2" t="s">
        <v>236</v>
      </c>
      <c r="E946" s="2" t="s">
        <v>9272</v>
      </c>
      <c r="F946" s="2">
        <v>35346802</v>
      </c>
      <c r="G946" s="2" t="s">
        <v>9548</v>
      </c>
      <c r="H946" s="2" t="s">
        <v>9549</v>
      </c>
      <c r="I946" s="2" t="s">
        <v>4337</v>
      </c>
      <c r="J946" s="2" t="s">
        <v>9010</v>
      </c>
      <c r="K946" s="2" t="s">
        <v>9355</v>
      </c>
      <c r="L946" s="2" t="s">
        <v>9550</v>
      </c>
      <c r="M946" s="2" t="s">
        <v>4843</v>
      </c>
      <c r="N946" s="4" t="s">
        <v>9551</v>
      </c>
      <c r="O946" s="4" t="s">
        <v>9552</v>
      </c>
    </row>
    <row r="947" spans="1:15" ht="15" customHeight="1" x14ac:dyDescent="0.35">
      <c r="A947" s="2" t="s">
        <v>234</v>
      </c>
      <c r="B947" s="2" t="s">
        <v>235</v>
      </c>
      <c r="C947" s="3">
        <v>16</v>
      </c>
      <c r="D947" s="2" t="s">
        <v>236</v>
      </c>
      <c r="E947" s="2" t="s">
        <v>9272</v>
      </c>
      <c r="F947" s="2">
        <v>35694729</v>
      </c>
      <c r="G947" s="2" t="s">
        <v>9419</v>
      </c>
      <c r="H947" s="2" t="s">
        <v>9553</v>
      </c>
      <c r="I947" s="2" t="s">
        <v>4337</v>
      </c>
      <c r="J947" s="2" t="s">
        <v>9554</v>
      </c>
      <c r="K947" s="2" t="s">
        <v>6428</v>
      </c>
      <c r="L947" s="2" t="s">
        <v>9555</v>
      </c>
      <c r="M947" s="2" t="s">
        <v>6943</v>
      </c>
      <c r="N947" s="4" t="s">
        <v>9556</v>
      </c>
      <c r="O947" s="4" t="s">
        <v>9557</v>
      </c>
    </row>
    <row r="948" spans="1:15" ht="15" customHeight="1" x14ac:dyDescent="0.35">
      <c r="A948" s="2" t="s">
        <v>234</v>
      </c>
      <c r="B948" s="2" t="s">
        <v>235</v>
      </c>
      <c r="C948" s="3">
        <v>16</v>
      </c>
      <c r="D948" s="2" t="s">
        <v>236</v>
      </c>
      <c r="E948" s="2" t="s">
        <v>9272</v>
      </c>
      <c r="F948" s="2">
        <v>34906723</v>
      </c>
      <c r="G948" s="2" t="s">
        <v>9558</v>
      </c>
      <c r="H948" s="2" t="s">
        <v>9559</v>
      </c>
      <c r="I948" s="2" t="s">
        <v>4337</v>
      </c>
      <c r="J948" s="2" t="s">
        <v>9560</v>
      </c>
      <c r="K948" s="2" t="s">
        <v>9355</v>
      </c>
      <c r="L948" s="2" t="s">
        <v>9561</v>
      </c>
      <c r="M948" s="2" t="s">
        <v>4843</v>
      </c>
      <c r="N948" s="4" t="s">
        <v>9562</v>
      </c>
      <c r="O948" s="4" t="s">
        <v>9563</v>
      </c>
    </row>
    <row r="949" spans="1:15" ht="15" customHeight="1" x14ac:dyDescent="0.35">
      <c r="A949" s="2" t="s">
        <v>234</v>
      </c>
      <c r="B949" s="2" t="s">
        <v>235</v>
      </c>
      <c r="C949" s="3">
        <v>16</v>
      </c>
      <c r="D949" s="2" t="s">
        <v>236</v>
      </c>
      <c r="E949" s="2" t="s">
        <v>9272</v>
      </c>
      <c r="F949" s="2">
        <v>34558190</v>
      </c>
      <c r="G949" s="2" t="s">
        <v>9419</v>
      </c>
      <c r="H949" s="2" t="s">
        <v>9665</v>
      </c>
      <c r="I949" s="2" t="s">
        <v>1957</v>
      </c>
      <c r="J949" s="2" t="s">
        <v>3614</v>
      </c>
      <c r="K949" s="2" t="s">
        <v>9469</v>
      </c>
      <c r="L949" s="2" t="s">
        <v>9666</v>
      </c>
      <c r="M949" s="2" t="s">
        <v>7082</v>
      </c>
      <c r="N949" s="4" t="s">
        <v>9667</v>
      </c>
      <c r="O949" s="4" t="s">
        <v>9668</v>
      </c>
    </row>
    <row r="950" spans="1:15" ht="15" customHeight="1" x14ac:dyDescent="0.35">
      <c r="A950" s="2" t="s">
        <v>234</v>
      </c>
      <c r="B950" s="2" t="s">
        <v>235</v>
      </c>
      <c r="C950" s="3">
        <v>16</v>
      </c>
      <c r="D950" s="2" t="s">
        <v>236</v>
      </c>
      <c r="E950" s="2" t="s">
        <v>9272</v>
      </c>
      <c r="F950" s="2">
        <v>34391816</v>
      </c>
      <c r="G950" s="2" t="s">
        <v>9658</v>
      </c>
      <c r="H950" s="2" t="s">
        <v>9659</v>
      </c>
      <c r="I950" s="2" t="s">
        <v>1957</v>
      </c>
      <c r="J950" s="2" t="s">
        <v>9660</v>
      </c>
      <c r="K950" s="2" t="s">
        <v>9661</v>
      </c>
      <c r="L950" s="2" t="s">
        <v>9662</v>
      </c>
      <c r="M950" s="2" t="s">
        <v>4493</v>
      </c>
      <c r="N950" s="4" t="s">
        <v>9663</v>
      </c>
      <c r="O950" s="4" t="s">
        <v>9664</v>
      </c>
    </row>
    <row r="951" spans="1:15" ht="15" customHeight="1" x14ac:dyDescent="0.35">
      <c r="A951" s="2" t="s">
        <v>234</v>
      </c>
      <c r="B951" s="2" t="s">
        <v>235</v>
      </c>
      <c r="C951" s="3">
        <v>16</v>
      </c>
      <c r="D951" s="2" t="s">
        <v>236</v>
      </c>
      <c r="E951" s="2" t="s">
        <v>9272</v>
      </c>
      <c r="F951" s="2">
        <v>34811904</v>
      </c>
      <c r="G951" s="2" t="s">
        <v>9419</v>
      </c>
      <c r="H951" s="2" t="s">
        <v>9669</v>
      </c>
      <c r="I951" s="2" t="s">
        <v>1957</v>
      </c>
      <c r="J951" s="2"/>
      <c r="K951" s="2" t="s">
        <v>9469</v>
      </c>
      <c r="L951" s="2" t="s">
        <v>9670</v>
      </c>
      <c r="M951" s="2" t="s">
        <v>4416</v>
      </c>
      <c r="N951" s="4" t="s">
        <v>9671</v>
      </c>
      <c r="O951" s="4" t="s">
        <v>9672</v>
      </c>
    </row>
    <row r="952" spans="1:15" ht="15" customHeight="1" x14ac:dyDescent="0.35">
      <c r="A952" s="2" t="s">
        <v>234</v>
      </c>
      <c r="B952" s="2" t="s">
        <v>235</v>
      </c>
      <c r="C952" s="3">
        <v>16</v>
      </c>
      <c r="D952" s="2" t="s">
        <v>236</v>
      </c>
      <c r="E952" s="2" t="s">
        <v>9272</v>
      </c>
      <c r="F952" s="2">
        <v>31129058</v>
      </c>
      <c r="G952" s="2" t="s">
        <v>9836</v>
      </c>
      <c r="H952" s="2" t="s">
        <v>9837</v>
      </c>
      <c r="I952" s="2" t="s">
        <v>2056</v>
      </c>
      <c r="J952" s="2" t="s">
        <v>9838</v>
      </c>
      <c r="K952" s="2" t="s">
        <v>4422</v>
      </c>
      <c r="L952" s="2" t="s">
        <v>9839</v>
      </c>
      <c r="M952" s="2" t="s">
        <v>5208</v>
      </c>
      <c r="N952" s="4" t="s">
        <v>9840</v>
      </c>
      <c r="O952" s="4" t="s">
        <v>9841</v>
      </c>
    </row>
    <row r="953" spans="1:15" ht="15" customHeight="1" x14ac:dyDescent="0.35">
      <c r="A953" s="2" t="s">
        <v>234</v>
      </c>
      <c r="B953" s="2" t="s">
        <v>235</v>
      </c>
      <c r="C953" s="3">
        <v>16</v>
      </c>
      <c r="D953" s="2" t="s">
        <v>236</v>
      </c>
      <c r="E953" s="2" t="s">
        <v>9272</v>
      </c>
      <c r="F953" s="2">
        <v>31128202</v>
      </c>
      <c r="G953" s="2" t="s">
        <v>9848</v>
      </c>
      <c r="H953" s="2" t="s">
        <v>9849</v>
      </c>
      <c r="I953" s="2" t="s">
        <v>2056</v>
      </c>
      <c r="J953" s="2" t="s">
        <v>7403</v>
      </c>
      <c r="K953" s="2" t="s">
        <v>4422</v>
      </c>
      <c r="L953" s="2" t="s">
        <v>9850</v>
      </c>
      <c r="M953" s="2" t="s">
        <v>4493</v>
      </c>
      <c r="N953" s="4" t="s">
        <v>9851</v>
      </c>
      <c r="O953" s="4" t="s">
        <v>9852</v>
      </c>
    </row>
    <row r="954" spans="1:15" ht="15" customHeight="1" x14ac:dyDescent="0.35">
      <c r="A954" s="2" t="s">
        <v>234</v>
      </c>
      <c r="B954" s="2" t="s">
        <v>235</v>
      </c>
      <c r="C954" s="3">
        <v>16</v>
      </c>
      <c r="D954" s="2" t="s">
        <v>236</v>
      </c>
      <c r="E954" s="2" t="s">
        <v>9272</v>
      </c>
      <c r="F954" s="2">
        <v>31487753</v>
      </c>
      <c r="G954" s="2" t="s">
        <v>9842</v>
      </c>
      <c r="H954" s="2" t="s">
        <v>9843</v>
      </c>
      <c r="I954" s="2" t="s">
        <v>2056</v>
      </c>
      <c r="J954" s="2" t="s">
        <v>9844</v>
      </c>
      <c r="K954" s="2" t="s">
        <v>5821</v>
      </c>
      <c r="L954" s="2" t="s">
        <v>9845</v>
      </c>
      <c r="M954" s="2" t="s">
        <v>4493</v>
      </c>
      <c r="N954" s="4" t="s">
        <v>9846</v>
      </c>
      <c r="O954" s="4" t="s">
        <v>9847</v>
      </c>
    </row>
    <row r="955" spans="1:15" ht="15" customHeight="1" x14ac:dyDescent="0.35">
      <c r="A955" s="2" t="s">
        <v>234</v>
      </c>
      <c r="B955" s="2" t="s">
        <v>235</v>
      </c>
      <c r="C955" s="3">
        <v>16</v>
      </c>
      <c r="D955" s="2" t="s">
        <v>236</v>
      </c>
      <c r="E955" s="2" t="s">
        <v>9272</v>
      </c>
      <c r="F955" s="2">
        <v>27562835</v>
      </c>
      <c r="G955" s="2" t="s">
        <v>10031</v>
      </c>
      <c r="H955" s="2" t="s">
        <v>10032</v>
      </c>
      <c r="I955" s="2" t="s">
        <v>1747</v>
      </c>
      <c r="J955" s="2" t="s">
        <v>10033</v>
      </c>
      <c r="K955" s="2" t="s">
        <v>10034</v>
      </c>
      <c r="L955" s="2" t="s">
        <v>10035</v>
      </c>
      <c r="M955" s="2" t="s">
        <v>4416</v>
      </c>
      <c r="N955" s="4" t="s">
        <v>10036</v>
      </c>
      <c r="O955" s="4" t="s">
        <v>10037</v>
      </c>
    </row>
    <row r="956" spans="1:15" ht="15" customHeight="1" x14ac:dyDescent="0.35">
      <c r="A956" s="2" t="s">
        <v>234</v>
      </c>
      <c r="B956" s="2" t="s">
        <v>235</v>
      </c>
      <c r="C956" s="3">
        <v>16</v>
      </c>
      <c r="D956" s="2" t="s">
        <v>236</v>
      </c>
      <c r="E956" s="2" t="s">
        <v>9272</v>
      </c>
      <c r="F956" s="2">
        <v>27245851</v>
      </c>
      <c r="G956" s="2" t="s">
        <v>10038</v>
      </c>
      <c r="H956" s="2" t="s">
        <v>10039</v>
      </c>
      <c r="I956" s="2" t="s">
        <v>1747</v>
      </c>
      <c r="J956" s="2"/>
      <c r="K956" s="2" t="s">
        <v>5821</v>
      </c>
      <c r="L956" s="2" t="s">
        <v>10040</v>
      </c>
      <c r="M956" s="2" t="s">
        <v>10041</v>
      </c>
      <c r="N956" s="4" t="s">
        <v>10042</v>
      </c>
      <c r="O956" s="4" t="s">
        <v>10043</v>
      </c>
    </row>
    <row r="957" spans="1:15" ht="15" customHeight="1" x14ac:dyDescent="0.35">
      <c r="A957" s="2" t="s">
        <v>234</v>
      </c>
      <c r="B957" s="2" t="s">
        <v>235</v>
      </c>
      <c r="C957" s="3">
        <v>16</v>
      </c>
      <c r="D957" s="2" t="s">
        <v>236</v>
      </c>
      <c r="E957" s="2" t="s">
        <v>9272</v>
      </c>
      <c r="F957" s="2">
        <v>21840125</v>
      </c>
      <c r="G957" s="2" t="s">
        <v>10264</v>
      </c>
      <c r="H957" s="2" t="s">
        <v>10265</v>
      </c>
      <c r="I957" s="2" t="s">
        <v>7032</v>
      </c>
      <c r="J957" s="2" t="s">
        <v>10266</v>
      </c>
      <c r="K957" s="2" t="s">
        <v>9883</v>
      </c>
      <c r="L957" s="2" t="s">
        <v>10267</v>
      </c>
      <c r="M957" s="2" t="s">
        <v>4665</v>
      </c>
      <c r="N957" s="4" t="s">
        <v>10268</v>
      </c>
      <c r="O957" s="4" t="s">
        <v>10269</v>
      </c>
    </row>
    <row r="958" spans="1:15" ht="15" customHeight="1" x14ac:dyDescent="0.35">
      <c r="A958" s="2" t="s">
        <v>234</v>
      </c>
      <c r="B958" s="2" t="s">
        <v>235</v>
      </c>
      <c r="C958" s="3">
        <v>16</v>
      </c>
      <c r="D958" s="2" t="s">
        <v>236</v>
      </c>
      <c r="E958" s="2" t="s">
        <v>9272</v>
      </c>
      <c r="F958" s="2">
        <v>20889562</v>
      </c>
      <c r="G958" s="2" t="s">
        <v>10330</v>
      </c>
      <c r="H958" s="2" t="s">
        <v>10331</v>
      </c>
      <c r="I958" s="2" t="s">
        <v>10332</v>
      </c>
      <c r="J958" s="2" t="s">
        <v>10333</v>
      </c>
      <c r="K958" s="2" t="s">
        <v>8162</v>
      </c>
      <c r="L958" s="2" t="s">
        <v>10334</v>
      </c>
      <c r="M958" s="2" t="s">
        <v>4493</v>
      </c>
      <c r="N958" s="4" t="s">
        <v>10335</v>
      </c>
      <c r="O958" s="4" t="s">
        <v>10336</v>
      </c>
    </row>
    <row r="959" spans="1:15" ht="15" customHeight="1" x14ac:dyDescent="0.35">
      <c r="A959" s="2" t="s">
        <v>234</v>
      </c>
      <c r="B959" s="2" t="s">
        <v>235</v>
      </c>
      <c r="C959" s="3">
        <v>16</v>
      </c>
      <c r="D959" s="2" t="s">
        <v>236</v>
      </c>
      <c r="E959" s="2" t="s">
        <v>9272</v>
      </c>
      <c r="F959" s="2" t="s">
        <v>18630</v>
      </c>
      <c r="G959" s="2" t="s">
        <v>18631</v>
      </c>
      <c r="H959" s="2" t="s">
        <v>18632</v>
      </c>
      <c r="I959" s="2" t="s">
        <v>7639</v>
      </c>
      <c r="J959" s="2" t="s">
        <v>18633</v>
      </c>
      <c r="K959" s="2" t="s">
        <v>18634</v>
      </c>
      <c r="L959" s="2" t="s">
        <v>18635</v>
      </c>
      <c r="M959" s="2" t="s">
        <v>18451</v>
      </c>
      <c r="N959" s="4" t="s">
        <v>18636</v>
      </c>
      <c r="O959" s="25" t="s">
        <v>18637</v>
      </c>
    </row>
    <row r="960" spans="1:15" ht="15" customHeight="1" x14ac:dyDescent="0.35">
      <c r="A960" s="2" t="s">
        <v>234</v>
      </c>
      <c r="B960" s="2" t="s">
        <v>235</v>
      </c>
      <c r="C960" s="3">
        <v>16</v>
      </c>
      <c r="D960" s="2" t="s">
        <v>236</v>
      </c>
      <c r="E960" s="2" t="s">
        <v>9272</v>
      </c>
      <c r="F960" s="2">
        <v>15313880</v>
      </c>
      <c r="G960" s="2" t="s">
        <v>10516</v>
      </c>
      <c r="H960" s="2" t="s">
        <v>10517</v>
      </c>
      <c r="I960" s="2" t="s">
        <v>740</v>
      </c>
      <c r="J960" s="2" t="s">
        <v>10518</v>
      </c>
      <c r="K960" s="2" t="s">
        <v>10519</v>
      </c>
      <c r="L960" s="2" t="s">
        <v>10520</v>
      </c>
      <c r="M960" s="2" t="s">
        <v>4493</v>
      </c>
      <c r="N960" s="4" t="s">
        <v>10521</v>
      </c>
      <c r="O960" s="4" t="s">
        <v>10522</v>
      </c>
    </row>
    <row r="961" spans="1:15" ht="15" customHeight="1" x14ac:dyDescent="0.35">
      <c r="A961" s="2" t="s">
        <v>234</v>
      </c>
      <c r="B961" s="2" t="s">
        <v>235</v>
      </c>
      <c r="C961" s="3">
        <v>16</v>
      </c>
      <c r="D961" s="2" t="s">
        <v>236</v>
      </c>
      <c r="E961" s="2" t="s">
        <v>9272</v>
      </c>
      <c r="F961" s="2" t="s">
        <v>18638</v>
      </c>
      <c r="G961" s="2" t="s">
        <v>18639</v>
      </c>
      <c r="H961" s="2" t="s">
        <v>18640</v>
      </c>
      <c r="I961" s="2" t="s">
        <v>740</v>
      </c>
      <c r="J961" s="2"/>
      <c r="K961" s="2" t="s">
        <v>18641</v>
      </c>
      <c r="L961" s="2" t="s">
        <v>18642</v>
      </c>
      <c r="M961" s="2" t="s">
        <v>18643</v>
      </c>
      <c r="N961" s="4" t="s">
        <v>18644</v>
      </c>
      <c r="O961" s="4" t="s">
        <v>18645</v>
      </c>
    </row>
    <row r="962" spans="1:15" ht="15" customHeight="1" x14ac:dyDescent="0.35">
      <c r="A962" s="2" t="s">
        <v>234</v>
      </c>
      <c r="B962" s="2" t="s">
        <v>235</v>
      </c>
      <c r="C962" s="3">
        <v>16</v>
      </c>
      <c r="D962" s="2" t="s">
        <v>236</v>
      </c>
      <c r="E962" s="2" t="s">
        <v>9272</v>
      </c>
      <c r="F962" s="2">
        <v>14623705</v>
      </c>
      <c r="G962" s="2" t="s">
        <v>10535</v>
      </c>
      <c r="H962" s="2" t="s">
        <v>10536</v>
      </c>
      <c r="I962" s="2" t="s">
        <v>2011</v>
      </c>
      <c r="J962" s="2"/>
      <c r="K962" s="2" t="s">
        <v>5092</v>
      </c>
      <c r="L962" s="2" t="s">
        <v>10537</v>
      </c>
      <c r="M962" s="2" t="s">
        <v>6102</v>
      </c>
      <c r="N962" s="4" t="s">
        <v>10538</v>
      </c>
      <c r="O962" s="4" t="s">
        <v>10539</v>
      </c>
    </row>
    <row r="963" spans="1:15" ht="15" customHeight="1" x14ac:dyDescent="0.35">
      <c r="A963" s="2" t="s">
        <v>234</v>
      </c>
      <c r="B963" s="2" t="s">
        <v>235</v>
      </c>
      <c r="C963" s="3">
        <v>16</v>
      </c>
      <c r="D963" s="2" t="s">
        <v>236</v>
      </c>
      <c r="E963" s="2" t="s">
        <v>9272</v>
      </c>
      <c r="F963" s="2">
        <v>14623706</v>
      </c>
      <c r="G963" s="2" t="s">
        <v>10540</v>
      </c>
      <c r="H963" s="2" t="s">
        <v>10541</v>
      </c>
      <c r="I963" s="2" t="s">
        <v>2011</v>
      </c>
      <c r="J963" s="2"/>
      <c r="K963" s="2" t="s">
        <v>5092</v>
      </c>
      <c r="L963" s="2" t="s">
        <v>10542</v>
      </c>
      <c r="M963" s="2" t="s">
        <v>4416</v>
      </c>
      <c r="N963" s="4" t="s">
        <v>10543</v>
      </c>
      <c r="O963" s="4" t="s">
        <v>10544</v>
      </c>
    </row>
    <row r="964" spans="1:15" ht="15" customHeight="1" x14ac:dyDescent="0.35">
      <c r="A964" s="2" t="s">
        <v>234</v>
      </c>
      <c r="B964" s="2" t="s">
        <v>235</v>
      </c>
      <c r="C964" s="3">
        <v>16</v>
      </c>
      <c r="D964" s="2" t="s">
        <v>236</v>
      </c>
      <c r="E964" s="2" t="s">
        <v>9272</v>
      </c>
      <c r="F964" s="2">
        <v>14623707</v>
      </c>
      <c r="G964" s="2" t="s">
        <v>10535</v>
      </c>
      <c r="H964" s="2" t="s">
        <v>10545</v>
      </c>
      <c r="I964" s="2" t="s">
        <v>2011</v>
      </c>
      <c r="J964" s="2"/>
      <c r="K964" s="2" t="s">
        <v>5092</v>
      </c>
      <c r="L964" s="2" t="s">
        <v>10546</v>
      </c>
      <c r="M964" s="2" t="s">
        <v>4416</v>
      </c>
      <c r="N964" s="4" t="s">
        <v>10547</v>
      </c>
      <c r="O964" s="4" t="s">
        <v>10548</v>
      </c>
    </row>
    <row r="965" spans="1:15" ht="15" customHeight="1" x14ac:dyDescent="0.35">
      <c r="A965" s="2" t="s">
        <v>234</v>
      </c>
      <c r="B965" s="2" t="s">
        <v>235</v>
      </c>
      <c r="C965" s="3">
        <v>16</v>
      </c>
      <c r="D965" s="2" t="s">
        <v>236</v>
      </c>
      <c r="E965" s="2" t="s">
        <v>9272</v>
      </c>
      <c r="F965" s="2">
        <v>14623709</v>
      </c>
      <c r="G965" s="2" t="s">
        <v>10549</v>
      </c>
      <c r="H965" s="2" t="s">
        <v>10550</v>
      </c>
      <c r="I965" s="2" t="s">
        <v>2011</v>
      </c>
      <c r="J965" s="2"/>
      <c r="K965" s="2" t="s">
        <v>5092</v>
      </c>
      <c r="L965" s="2" t="s">
        <v>10551</v>
      </c>
      <c r="M965" s="2" t="s">
        <v>4843</v>
      </c>
      <c r="N965" s="4" t="s">
        <v>10552</v>
      </c>
      <c r="O965" s="4" t="s">
        <v>10553</v>
      </c>
    </row>
    <row r="966" spans="1:15" ht="15" customHeight="1" x14ac:dyDescent="0.35">
      <c r="A966" s="2" t="s">
        <v>234</v>
      </c>
      <c r="B966" s="2" t="s">
        <v>235</v>
      </c>
      <c r="C966" s="3">
        <v>16</v>
      </c>
      <c r="D966" s="2" t="s">
        <v>236</v>
      </c>
      <c r="E966" s="2" t="s">
        <v>9272</v>
      </c>
      <c r="F966" s="2">
        <v>38151270</v>
      </c>
      <c r="G966" s="2" t="s">
        <v>9359</v>
      </c>
      <c r="H966" s="2" t="s">
        <v>9360</v>
      </c>
      <c r="I966" s="2" t="s">
        <v>3143</v>
      </c>
      <c r="J966" s="2" t="s">
        <v>9361</v>
      </c>
      <c r="K966" s="2" t="s">
        <v>4443</v>
      </c>
      <c r="L966" s="2" t="s">
        <v>9362</v>
      </c>
      <c r="M966" s="2" t="s">
        <v>4416</v>
      </c>
      <c r="N966" s="4" t="s">
        <v>9363</v>
      </c>
      <c r="O966" s="4" t="s">
        <v>9364</v>
      </c>
    </row>
    <row r="967" spans="1:15" ht="15" customHeight="1" x14ac:dyDescent="0.35">
      <c r="A967" s="2" t="s">
        <v>234</v>
      </c>
      <c r="B967" s="2" t="s">
        <v>235</v>
      </c>
      <c r="C967" s="3">
        <v>16</v>
      </c>
      <c r="D967" s="2" t="s">
        <v>236</v>
      </c>
      <c r="E967" s="2" t="s">
        <v>9272</v>
      </c>
      <c r="F967" s="2">
        <v>38503384</v>
      </c>
      <c r="G967" s="2" t="s">
        <v>9353</v>
      </c>
      <c r="H967" s="2" t="s">
        <v>9354</v>
      </c>
      <c r="I967" s="2" t="s">
        <v>3143</v>
      </c>
      <c r="J967" s="2" t="s">
        <v>1500</v>
      </c>
      <c r="K967" s="2" t="s">
        <v>9355</v>
      </c>
      <c r="L967" s="2" t="s">
        <v>9356</v>
      </c>
      <c r="M967" s="2" t="s">
        <v>4416</v>
      </c>
      <c r="N967" s="4" t="s">
        <v>9357</v>
      </c>
      <c r="O967" s="4" t="s">
        <v>9358</v>
      </c>
    </row>
    <row r="968" spans="1:15" ht="15" customHeight="1" x14ac:dyDescent="0.35">
      <c r="A968" s="2" t="s">
        <v>234</v>
      </c>
      <c r="B968" s="2" t="s">
        <v>235</v>
      </c>
      <c r="C968" s="3">
        <v>16</v>
      </c>
      <c r="D968" s="2" t="s">
        <v>236</v>
      </c>
      <c r="E968" s="2" t="s">
        <v>9272</v>
      </c>
      <c r="F968" s="2">
        <v>38099889</v>
      </c>
      <c r="G968" s="2" t="s">
        <v>9347</v>
      </c>
      <c r="H968" s="2" t="s">
        <v>9348</v>
      </c>
      <c r="I968" s="2" t="s">
        <v>3143</v>
      </c>
      <c r="J968" s="2" t="s">
        <v>9349</v>
      </c>
      <c r="K968" s="2" t="s">
        <v>4422</v>
      </c>
      <c r="L968" s="2" t="s">
        <v>9350</v>
      </c>
      <c r="M968" s="2" t="s">
        <v>4367</v>
      </c>
      <c r="N968" s="4" t="s">
        <v>9351</v>
      </c>
      <c r="O968" s="4" t="s">
        <v>9352</v>
      </c>
    </row>
    <row r="969" spans="1:15" ht="15" customHeight="1" x14ac:dyDescent="0.35">
      <c r="A969" s="2" t="s">
        <v>234</v>
      </c>
      <c r="B969" s="2" t="s">
        <v>235</v>
      </c>
      <c r="C969" s="3">
        <v>16</v>
      </c>
      <c r="D969" s="2" t="s">
        <v>236</v>
      </c>
      <c r="E969" s="2" t="s">
        <v>9272</v>
      </c>
      <c r="F969" s="2">
        <v>36744752</v>
      </c>
      <c r="G969" s="2" t="s">
        <v>9495</v>
      </c>
      <c r="H969" s="2" t="s">
        <v>9496</v>
      </c>
      <c r="I969" s="2" t="s">
        <v>3160</v>
      </c>
      <c r="J969" s="2" t="s">
        <v>9497</v>
      </c>
      <c r="K969" s="2" t="s">
        <v>4443</v>
      </c>
      <c r="L969" s="2" t="s">
        <v>9498</v>
      </c>
      <c r="M969" s="2" t="s">
        <v>4367</v>
      </c>
      <c r="N969" s="4" t="s">
        <v>9499</v>
      </c>
      <c r="O969" s="4" t="s">
        <v>9500</v>
      </c>
    </row>
    <row r="970" spans="1:15" ht="15" customHeight="1" x14ac:dyDescent="0.35">
      <c r="A970" s="2" t="s">
        <v>234</v>
      </c>
      <c r="B970" s="2" t="s">
        <v>235</v>
      </c>
      <c r="C970" s="3">
        <v>16</v>
      </c>
      <c r="D970" s="2" t="s">
        <v>236</v>
      </c>
      <c r="E970" s="2" t="s">
        <v>9272</v>
      </c>
      <c r="F970" s="2">
        <v>33200955</v>
      </c>
      <c r="G970" s="2" t="s">
        <v>9419</v>
      </c>
      <c r="H970" s="2" t="s">
        <v>9618</v>
      </c>
      <c r="I970" s="2" t="s">
        <v>1862</v>
      </c>
      <c r="J970" s="2" t="s">
        <v>9619</v>
      </c>
      <c r="K970" s="2" t="s">
        <v>6428</v>
      </c>
      <c r="L970" s="2" t="s">
        <v>9620</v>
      </c>
      <c r="M970" s="2" t="s">
        <v>4560</v>
      </c>
      <c r="N970" s="4" t="s">
        <v>9621</v>
      </c>
      <c r="O970" s="4" t="s">
        <v>9622</v>
      </c>
    </row>
    <row r="971" spans="1:15" ht="15" customHeight="1" x14ac:dyDescent="0.35">
      <c r="A971" s="2" t="s">
        <v>234</v>
      </c>
      <c r="B971" s="2" t="s">
        <v>235</v>
      </c>
      <c r="C971" s="3">
        <v>16</v>
      </c>
      <c r="D971" s="2" t="s">
        <v>236</v>
      </c>
      <c r="E971" s="2" t="s">
        <v>9272</v>
      </c>
      <c r="F971" s="2">
        <v>33555953</v>
      </c>
      <c r="G971" s="2" t="s">
        <v>9419</v>
      </c>
      <c r="H971" s="2" t="s">
        <v>9623</v>
      </c>
      <c r="I971" s="2" t="s">
        <v>1862</v>
      </c>
      <c r="J971" s="2" t="s">
        <v>9624</v>
      </c>
      <c r="K971" s="2" t="s">
        <v>6428</v>
      </c>
      <c r="L971" s="2" t="s">
        <v>9625</v>
      </c>
      <c r="M971" s="2" t="s">
        <v>9422</v>
      </c>
      <c r="N971" s="4" t="s">
        <v>9626</v>
      </c>
      <c r="O971" s="4" t="s">
        <v>9627</v>
      </c>
    </row>
    <row r="972" spans="1:15" ht="15" customHeight="1" x14ac:dyDescent="0.35">
      <c r="A972" s="2" t="s">
        <v>234</v>
      </c>
      <c r="B972" s="2" t="s">
        <v>235</v>
      </c>
      <c r="C972" s="3">
        <v>16</v>
      </c>
      <c r="D972" s="2" t="s">
        <v>236</v>
      </c>
      <c r="E972" s="2" t="s">
        <v>9272</v>
      </c>
      <c r="F972" s="2">
        <v>32810291</v>
      </c>
      <c r="G972" s="2" t="s">
        <v>9703</v>
      </c>
      <c r="H972" s="2" t="s">
        <v>9704</v>
      </c>
      <c r="I972" s="2" t="s">
        <v>1408</v>
      </c>
      <c r="J972" s="2" t="s">
        <v>9705</v>
      </c>
      <c r="K972" s="2" t="s">
        <v>4366</v>
      </c>
      <c r="L972" s="2" t="s">
        <v>9706</v>
      </c>
      <c r="M972" s="2" t="s">
        <v>4843</v>
      </c>
      <c r="N972" s="4" t="s">
        <v>9707</v>
      </c>
      <c r="O972" s="4" t="s">
        <v>9708</v>
      </c>
    </row>
    <row r="973" spans="1:15" ht="15" customHeight="1" x14ac:dyDescent="0.35">
      <c r="A973" s="2" t="s">
        <v>234</v>
      </c>
      <c r="B973" s="2" t="s">
        <v>235</v>
      </c>
      <c r="C973" s="3">
        <v>16</v>
      </c>
      <c r="D973" s="2" t="s">
        <v>236</v>
      </c>
      <c r="E973" s="2" t="s">
        <v>9272</v>
      </c>
      <c r="F973" s="2">
        <v>31392722</v>
      </c>
      <c r="G973" s="2" t="s">
        <v>9763</v>
      </c>
      <c r="H973" s="2" t="s">
        <v>9764</v>
      </c>
      <c r="I973" s="2" t="s">
        <v>5305</v>
      </c>
      <c r="J973" s="2" t="s">
        <v>9765</v>
      </c>
      <c r="K973" s="2" t="s">
        <v>4366</v>
      </c>
      <c r="L973" s="2" t="s">
        <v>9766</v>
      </c>
      <c r="M973" s="2" t="s">
        <v>4493</v>
      </c>
      <c r="N973" s="4" t="s">
        <v>9767</v>
      </c>
      <c r="O973" s="4" t="s">
        <v>9768</v>
      </c>
    </row>
    <row r="974" spans="1:15" ht="15" customHeight="1" x14ac:dyDescent="0.35">
      <c r="A974" s="2" t="s">
        <v>234</v>
      </c>
      <c r="B974" s="2" t="s">
        <v>235</v>
      </c>
      <c r="C974" s="3">
        <v>16</v>
      </c>
      <c r="D974" s="2" t="s">
        <v>236</v>
      </c>
      <c r="E974" s="2" t="s">
        <v>9272</v>
      </c>
      <c r="F974" s="2">
        <v>31008844</v>
      </c>
      <c r="G974" s="2" t="s">
        <v>9881</v>
      </c>
      <c r="H974" s="2" t="s">
        <v>9882</v>
      </c>
      <c r="I974" s="2" t="s">
        <v>554</v>
      </c>
      <c r="J974" s="2"/>
      <c r="K974" s="2" t="s">
        <v>9883</v>
      </c>
      <c r="L974" s="2" t="s">
        <v>9884</v>
      </c>
      <c r="M974" s="2" t="s">
        <v>4843</v>
      </c>
      <c r="N974" s="4" t="s">
        <v>9885</v>
      </c>
      <c r="O974" s="4" t="s">
        <v>9886</v>
      </c>
    </row>
    <row r="975" spans="1:15" ht="15" customHeight="1" x14ac:dyDescent="0.35">
      <c r="A975" s="2" t="s">
        <v>234</v>
      </c>
      <c r="B975" s="2" t="s">
        <v>235</v>
      </c>
      <c r="C975" s="3">
        <v>16</v>
      </c>
      <c r="D975" s="2" t="s">
        <v>236</v>
      </c>
      <c r="E975" s="2" t="s">
        <v>9272</v>
      </c>
      <c r="F975" s="2">
        <v>29427643</v>
      </c>
      <c r="G975" s="2" t="s">
        <v>9929</v>
      </c>
      <c r="H975" s="2" t="s">
        <v>9930</v>
      </c>
      <c r="I975" s="2" t="s">
        <v>1723</v>
      </c>
      <c r="J975" s="2" t="s">
        <v>9931</v>
      </c>
      <c r="K975" s="2" t="s">
        <v>4380</v>
      </c>
      <c r="L975" s="2" t="s">
        <v>9932</v>
      </c>
      <c r="M975" s="2" t="s">
        <v>4493</v>
      </c>
      <c r="N975" s="4" t="s">
        <v>9933</v>
      </c>
      <c r="O975" s="4" t="s">
        <v>9934</v>
      </c>
    </row>
    <row r="976" spans="1:15" ht="15" customHeight="1" x14ac:dyDescent="0.35">
      <c r="A976" s="2" t="s">
        <v>234</v>
      </c>
      <c r="B976" s="2" t="s">
        <v>235</v>
      </c>
      <c r="C976" s="3">
        <v>16</v>
      </c>
      <c r="D976" s="2" t="s">
        <v>236</v>
      </c>
      <c r="E976" s="2" t="s">
        <v>9272</v>
      </c>
      <c r="F976" s="2">
        <v>23602178</v>
      </c>
      <c r="G976" s="2" t="s">
        <v>10167</v>
      </c>
      <c r="H976" s="2" t="s">
        <v>10168</v>
      </c>
      <c r="I976" s="2" t="s">
        <v>686</v>
      </c>
      <c r="J976" s="2"/>
      <c r="K976" s="2" t="s">
        <v>2864</v>
      </c>
      <c r="L976" s="2" t="s">
        <v>10169</v>
      </c>
      <c r="M976" s="2" t="s">
        <v>5208</v>
      </c>
      <c r="N976" s="4" t="s">
        <v>10170</v>
      </c>
      <c r="O976" s="4" t="s">
        <v>10171</v>
      </c>
    </row>
    <row r="977" spans="1:15" ht="15" customHeight="1" x14ac:dyDescent="0.35">
      <c r="A977" s="2" t="s">
        <v>234</v>
      </c>
      <c r="B977" s="2" t="s">
        <v>235</v>
      </c>
      <c r="C977" s="3">
        <v>16</v>
      </c>
      <c r="D977" s="2" t="s">
        <v>236</v>
      </c>
      <c r="E977" s="2" t="s">
        <v>9272</v>
      </c>
      <c r="F977" s="2">
        <v>22499037</v>
      </c>
      <c r="G977" s="2" t="s">
        <v>10202</v>
      </c>
      <c r="H977" s="2" t="s">
        <v>10203</v>
      </c>
      <c r="I977" s="2" t="s">
        <v>613</v>
      </c>
      <c r="J977" s="2"/>
      <c r="K977" s="2" t="s">
        <v>4422</v>
      </c>
      <c r="L977" s="2" t="s">
        <v>10204</v>
      </c>
      <c r="M977" s="2" t="s">
        <v>4665</v>
      </c>
      <c r="N977" s="4" t="s">
        <v>10205</v>
      </c>
      <c r="O977" s="4" t="s">
        <v>10206</v>
      </c>
    </row>
    <row r="978" spans="1:15" ht="15" customHeight="1" x14ac:dyDescent="0.35">
      <c r="A978" s="2" t="s">
        <v>234</v>
      </c>
      <c r="B978" s="2" t="s">
        <v>235</v>
      </c>
      <c r="C978" s="3">
        <v>16</v>
      </c>
      <c r="D978" s="2" t="s">
        <v>236</v>
      </c>
      <c r="E978" s="2" t="s">
        <v>9272</v>
      </c>
      <c r="F978" s="2" t="s">
        <v>18646</v>
      </c>
      <c r="G978" s="2" t="s">
        <v>18647</v>
      </c>
      <c r="H978" s="2" t="s">
        <v>18648</v>
      </c>
      <c r="I978" s="2" t="s">
        <v>747</v>
      </c>
      <c r="J978" s="2" t="s">
        <v>18649</v>
      </c>
      <c r="K978" s="2" t="s">
        <v>18650</v>
      </c>
      <c r="L978" s="2" t="s">
        <v>18651</v>
      </c>
      <c r="M978" s="2" t="s">
        <v>18604</v>
      </c>
      <c r="N978" s="4" t="s">
        <v>18652</v>
      </c>
      <c r="O978" s="25" t="s">
        <v>18653</v>
      </c>
    </row>
    <row r="979" spans="1:15" ht="15" customHeight="1" x14ac:dyDescent="0.35">
      <c r="A979" s="2" t="s">
        <v>234</v>
      </c>
      <c r="B979" s="2" t="s">
        <v>235</v>
      </c>
      <c r="C979" s="3">
        <v>16</v>
      </c>
      <c r="D979" s="2" t="s">
        <v>236</v>
      </c>
      <c r="E979" s="2" t="s">
        <v>9272</v>
      </c>
      <c r="F979" s="2">
        <v>18408746</v>
      </c>
      <c r="G979" s="2" t="s">
        <v>10407</v>
      </c>
      <c r="H979" s="2" t="s">
        <v>10408</v>
      </c>
      <c r="I979" s="2" t="s">
        <v>747</v>
      </c>
      <c r="J979" s="2"/>
      <c r="K979" s="2" t="s">
        <v>4422</v>
      </c>
      <c r="L979" s="2" t="s">
        <v>10409</v>
      </c>
      <c r="M979" s="2" t="s">
        <v>10410</v>
      </c>
      <c r="N979" s="4" t="s">
        <v>10411</v>
      </c>
      <c r="O979" s="4" t="s">
        <v>10412</v>
      </c>
    </row>
    <row r="980" spans="1:15" ht="15" customHeight="1" x14ac:dyDescent="0.35">
      <c r="A980" s="2" t="s">
        <v>234</v>
      </c>
      <c r="B980" s="2" t="s">
        <v>235</v>
      </c>
      <c r="C980" s="3">
        <v>16</v>
      </c>
      <c r="D980" s="2" t="s">
        <v>236</v>
      </c>
      <c r="E980" s="2" t="s">
        <v>9272</v>
      </c>
      <c r="F980" s="2">
        <v>16670758</v>
      </c>
      <c r="G980" s="2" t="s">
        <v>10470</v>
      </c>
      <c r="H980" s="2" t="s">
        <v>10471</v>
      </c>
      <c r="I980" s="2" t="s">
        <v>1691</v>
      </c>
      <c r="J980" s="2"/>
      <c r="K980" s="2" t="s">
        <v>5384</v>
      </c>
      <c r="L980" s="2" t="s">
        <v>10472</v>
      </c>
      <c r="M980" s="2" t="s">
        <v>4843</v>
      </c>
      <c r="N980" s="4" t="s">
        <v>10473</v>
      </c>
      <c r="O980" s="4" t="s">
        <v>10474</v>
      </c>
    </row>
    <row r="981" spans="1:15" ht="15" customHeight="1" x14ac:dyDescent="0.35">
      <c r="A981" s="2" t="s">
        <v>234</v>
      </c>
      <c r="B981" s="2" t="s">
        <v>235</v>
      </c>
      <c r="C981" s="3">
        <v>16</v>
      </c>
      <c r="D981" s="2" t="s">
        <v>236</v>
      </c>
      <c r="E981" s="2" t="s">
        <v>9272</v>
      </c>
      <c r="F981" s="2">
        <v>11359400</v>
      </c>
      <c r="G981" s="2" t="s">
        <v>10581</v>
      </c>
      <c r="H981" s="2" t="s">
        <v>10582</v>
      </c>
      <c r="I981" s="2" t="s">
        <v>10583</v>
      </c>
      <c r="J981" s="2"/>
      <c r="K981" s="2" t="s">
        <v>4366</v>
      </c>
      <c r="L981" s="2" t="s">
        <v>10584</v>
      </c>
      <c r="M981" s="2" t="s">
        <v>4797</v>
      </c>
      <c r="N981" s="4" t="s">
        <v>10585</v>
      </c>
      <c r="O981" s="4" t="s">
        <v>10586</v>
      </c>
    </row>
    <row r="982" spans="1:15" ht="15" customHeight="1" x14ac:dyDescent="0.35">
      <c r="A982" s="2" t="s">
        <v>234</v>
      </c>
      <c r="B982" s="2" t="s">
        <v>235</v>
      </c>
      <c r="C982" s="3">
        <v>16</v>
      </c>
      <c r="D982" s="2" t="s">
        <v>236</v>
      </c>
      <c r="E982" s="2" t="s">
        <v>9272</v>
      </c>
      <c r="F982" s="2">
        <v>35665208</v>
      </c>
      <c r="G982" s="2" t="s">
        <v>9628</v>
      </c>
      <c r="H982" s="2" t="s">
        <v>9629</v>
      </c>
      <c r="I982" s="2" t="s">
        <v>1701</v>
      </c>
      <c r="J982" s="2" t="s">
        <v>9630</v>
      </c>
      <c r="K982" s="2" t="s">
        <v>4396</v>
      </c>
      <c r="L982" s="2" t="s">
        <v>9631</v>
      </c>
      <c r="M982" s="2" t="s">
        <v>4711</v>
      </c>
      <c r="N982" s="4" t="s">
        <v>9632</v>
      </c>
      <c r="O982" s="4" t="s">
        <v>9633</v>
      </c>
    </row>
    <row r="983" spans="1:15" ht="15" customHeight="1" x14ac:dyDescent="0.35">
      <c r="A983" s="2" t="s">
        <v>234</v>
      </c>
      <c r="B983" s="2" t="s">
        <v>235</v>
      </c>
      <c r="C983" s="3">
        <v>16</v>
      </c>
      <c r="D983" s="2" t="s">
        <v>236</v>
      </c>
      <c r="E983" s="2" t="s">
        <v>9272</v>
      </c>
      <c r="F983" s="2">
        <v>33368555</v>
      </c>
      <c r="G983" s="2" t="s">
        <v>9716</v>
      </c>
      <c r="H983" s="2" t="s">
        <v>9717</v>
      </c>
      <c r="I983" s="2" t="s">
        <v>1576</v>
      </c>
      <c r="J983" s="2" t="s">
        <v>9718</v>
      </c>
      <c r="K983" s="2" t="s">
        <v>5821</v>
      </c>
      <c r="L983" s="2" t="s">
        <v>9719</v>
      </c>
      <c r="M983" s="2" t="s">
        <v>4493</v>
      </c>
      <c r="N983" s="4" t="s">
        <v>9720</v>
      </c>
      <c r="O983" s="4" t="s">
        <v>9721</v>
      </c>
    </row>
    <row r="984" spans="1:15" ht="15" customHeight="1" x14ac:dyDescent="0.35">
      <c r="A984" s="2" t="s">
        <v>234</v>
      </c>
      <c r="B984" s="2" t="s">
        <v>235</v>
      </c>
      <c r="C984" s="3">
        <v>16</v>
      </c>
      <c r="D984" s="2" t="s">
        <v>236</v>
      </c>
      <c r="E984" s="2" t="s">
        <v>9272</v>
      </c>
      <c r="F984" s="2">
        <v>31120382</v>
      </c>
      <c r="G984" s="2" t="s">
        <v>9775</v>
      </c>
      <c r="H984" s="2" t="s">
        <v>9776</v>
      </c>
      <c r="I984" s="2" t="s">
        <v>1713</v>
      </c>
      <c r="J984" s="2" t="s">
        <v>9777</v>
      </c>
      <c r="K984" s="2" t="s">
        <v>6428</v>
      </c>
      <c r="L984" s="2" t="s">
        <v>9778</v>
      </c>
      <c r="M984" s="2" t="s">
        <v>4367</v>
      </c>
      <c r="N984" s="4" t="s">
        <v>9779</v>
      </c>
      <c r="O984" s="4" t="s">
        <v>9780</v>
      </c>
    </row>
    <row r="985" spans="1:15" ht="15" customHeight="1" x14ac:dyDescent="0.35">
      <c r="A985" s="2" t="s">
        <v>234</v>
      </c>
      <c r="B985" s="2" t="s">
        <v>235</v>
      </c>
      <c r="C985" s="3">
        <v>16</v>
      </c>
      <c r="D985" s="2" t="s">
        <v>236</v>
      </c>
      <c r="E985" s="2" t="s">
        <v>9272</v>
      </c>
      <c r="F985" s="2">
        <v>29431207</v>
      </c>
      <c r="G985" s="2" t="s">
        <v>9935</v>
      </c>
      <c r="H985" s="2" t="s">
        <v>9936</v>
      </c>
      <c r="I985" s="2" t="s">
        <v>2060</v>
      </c>
      <c r="J985" s="2"/>
      <c r="K985" s="2" t="s">
        <v>9937</v>
      </c>
      <c r="L985" s="2" t="s">
        <v>9938</v>
      </c>
      <c r="M985" s="2" t="s">
        <v>4843</v>
      </c>
      <c r="N985" s="4" t="s">
        <v>9939</v>
      </c>
      <c r="O985" s="4" t="s">
        <v>9940</v>
      </c>
    </row>
    <row r="986" spans="1:15" ht="15" customHeight="1" x14ac:dyDescent="0.35">
      <c r="A986" s="2" t="s">
        <v>234</v>
      </c>
      <c r="B986" s="2" t="s">
        <v>235</v>
      </c>
      <c r="C986" s="3">
        <v>16</v>
      </c>
      <c r="D986" s="2" t="s">
        <v>236</v>
      </c>
      <c r="E986" s="2" t="s">
        <v>9272</v>
      </c>
      <c r="F986" s="2">
        <v>19209153</v>
      </c>
      <c r="G986" s="2" t="s">
        <v>10382</v>
      </c>
      <c r="H986" s="2" t="s">
        <v>10383</v>
      </c>
      <c r="I986" s="2" t="s">
        <v>851</v>
      </c>
      <c r="J986" s="2"/>
      <c r="K986" s="2" t="s">
        <v>4422</v>
      </c>
      <c r="L986" s="2" t="s">
        <v>10384</v>
      </c>
      <c r="M986" s="2" t="s">
        <v>10385</v>
      </c>
      <c r="N986" s="4" t="s">
        <v>10386</v>
      </c>
      <c r="O986" s="4" t="s">
        <v>10387</v>
      </c>
    </row>
    <row r="987" spans="1:15" ht="15" customHeight="1" x14ac:dyDescent="0.35">
      <c r="A987" s="2" t="s">
        <v>234</v>
      </c>
      <c r="B987" s="2" t="s">
        <v>235</v>
      </c>
      <c r="C987" s="3">
        <v>16</v>
      </c>
      <c r="D987" s="2" t="s">
        <v>236</v>
      </c>
      <c r="E987" s="2" t="s">
        <v>9272</v>
      </c>
      <c r="F987" s="2">
        <v>17008878</v>
      </c>
      <c r="G987" s="2" t="s">
        <v>10424</v>
      </c>
      <c r="H987" s="2" t="s">
        <v>10425</v>
      </c>
      <c r="I987" s="2" t="s">
        <v>1998</v>
      </c>
      <c r="J987" s="2" t="s">
        <v>10426</v>
      </c>
      <c r="K987" s="2" t="s">
        <v>4422</v>
      </c>
      <c r="L987" s="2" t="s">
        <v>10427</v>
      </c>
      <c r="M987" s="2" t="s">
        <v>4493</v>
      </c>
      <c r="N987" s="4" t="s">
        <v>10428</v>
      </c>
      <c r="O987" s="4" t="s">
        <v>10429</v>
      </c>
    </row>
    <row r="988" spans="1:15" ht="15" customHeight="1" x14ac:dyDescent="0.35">
      <c r="A988" s="2" t="s">
        <v>234</v>
      </c>
      <c r="B988" s="2" t="s">
        <v>235</v>
      </c>
      <c r="C988" s="3">
        <v>16</v>
      </c>
      <c r="D988" s="2" t="s">
        <v>236</v>
      </c>
      <c r="E988" s="2" t="s">
        <v>9272</v>
      </c>
      <c r="F988" s="2" t="s">
        <v>18654</v>
      </c>
      <c r="G988" s="2" t="s">
        <v>18655</v>
      </c>
      <c r="H988" s="2" t="s">
        <v>18656</v>
      </c>
      <c r="I988" s="2" t="s">
        <v>1998</v>
      </c>
      <c r="J988" s="2" t="s">
        <v>18657</v>
      </c>
      <c r="K988" s="2" t="s">
        <v>18641</v>
      </c>
      <c r="L988" s="2" t="s">
        <v>18658</v>
      </c>
      <c r="M988" s="2" t="s">
        <v>18604</v>
      </c>
      <c r="N988" s="4" t="s">
        <v>18659</v>
      </c>
      <c r="O988" s="25" t="s">
        <v>18660</v>
      </c>
    </row>
    <row r="989" spans="1:15" ht="15" customHeight="1" x14ac:dyDescent="0.35">
      <c r="A989" s="2" t="s">
        <v>234</v>
      </c>
      <c r="B989" s="2" t="s">
        <v>235</v>
      </c>
      <c r="C989" s="3">
        <v>16</v>
      </c>
      <c r="D989" s="2" t="s">
        <v>236</v>
      </c>
      <c r="E989" s="2" t="s">
        <v>9272</v>
      </c>
      <c r="F989" s="2" t="s">
        <v>18661</v>
      </c>
      <c r="G989" s="2" t="s">
        <v>18662</v>
      </c>
      <c r="H989" s="2" t="s">
        <v>18663</v>
      </c>
      <c r="I989" s="2" t="s">
        <v>1998</v>
      </c>
      <c r="J989" s="2" t="s">
        <v>8527</v>
      </c>
      <c r="K989" s="2" t="s">
        <v>18650</v>
      </c>
      <c r="L989" s="2" t="s">
        <v>18664</v>
      </c>
      <c r="M989" s="2" t="s">
        <v>18604</v>
      </c>
      <c r="N989" s="4" t="s">
        <v>18665</v>
      </c>
      <c r="O989" s="25" t="s">
        <v>18666</v>
      </c>
    </row>
    <row r="990" spans="1:15" ht="15" customHeight="1" x14ac:dyDescent="0.35">
      <c r="A990" s="2" t="s">
        <v>234</v>
      </c>
      <c r="B990" s="2" t="s">
        <v>235</v>
      </c>
      <c r="C990" s="3">
        <v>16</v>
      </c>
      <c r="D990" s="2" t="s">
        <v>236</v>
      </c>
      <c r="E990" s="2" t="s">
        <v>9272</v>
      </c>
      <c r="F990" s="2">
        <v>15740597</v>
      </c>
      <c r="G990" s="2" t="s">
        <v>10499</v>
      </c>
      <c r="H990" s="2" t="s">
        <v>10500</v>
      </c>
      <c r="I990" s="2" t="s">
        <v>6058</v>
      </c>
      <c r="J990" s="2"/>
      <c r="K990" s="2" t="s">
        <v>5821</v>
      </c>
      <c r="L990" s="2" t="s">
        <v>10501</v>
      </c>
      <c r="M990" s="2" t="s">
        <v>4367</v>
      </c>
      <c r="N990" s="4" t="s">
        <v>10502</v>
      </c>
      <c r="O990" s="4" t="s">
        <v>10503</v>
      </c>
    </row>
    <row r="991" spans="1:15" ht="15" customHeight="1" x14ac:dyDescent="0.35">
      <c r="A991" s="2" t="s">
        <v>234</v>
      </c>
      <c r="B991" s="2" t="s">
        <v>235</v>
      </c>
      <c r="C991" s="3">
        <v>16</v>
      </c>
      <c r="D991" s="2" t="s">
        <v>236</v>
      </c>
      <c r="E991" s="2" t="s">
        <v>9272</v>
      </c>
      <c r="F991" s="2">
        <v>14990612</v>
      </c>
      <c r="G991" s="2" t="s">
        <v>10530</v>
      </c>
      <c r="H991" s="2" t="s">
        <v>10531</v>
      </c>
      <c r="I991" s="2" t="s">
        <v>831</v>
      </c>
      <c r="J991" s="2"/>
      <c r="K991" s="2" t="s">
        <v>10438</v>
      </c>
      <c r="L991" s="2" t="s">
        <v>10532</v>
      </c>
      <c r="M991" s="2" t="s">
        <v>4797</v>
      </c>
      <c r="N991" s="4" t="s">
        <v>10533</v>
      </c>
      <c r="O991" s="4" t="s">
        <v>10534</v>
      </c>
    </row>
    <row r="992" spans="1:15" ht="15" customHeight="1" x14ac:dyDescent="0.35">
      <c r="A992" s="2" t="s">
        <v>234</v>
      </c>
      <c r="B992" s="2" t="s">
        <v>235</v>
      </c>
      <c r="C992" s="3">
        <v>16</v>
      </c>
      <c r="D992" s="2" t="s">
        <v>236</v>
      </c>
      <c r="E992" s="2" t="s">
        <v>9272</v>
      </c>
      <c r="F992" s="2" t="s">
        <v>18667</v>
      </c>
      <c r="G992" s="2" t="s">
        <v>18668</v>
      </c>
      <c r="H992" s="2" t="s">
        <v>18669</v>
      </c>
      <c r="I992" s="2" t="s">
        <v>831</v>
      </c>
      <c r="J992" s="2"/>
      <c r="K992" s="2" t="s">
        <v>18618</v>
      </c>
      <c r="L992" s="2" t="s">
        <v>18670</v>
      </c>
      <c r="M992" s="2" t="s">
        <v>18460</v>
      </c>
      <c r="N992" s="4" t="s">
        <v>18671</v>
      </c>
      <c r="O992" s="25" t="s">
        <v>18672</v>
      </c>
    </row>
    <row r="993" spans="1:15" ht="15" customHeight="1" x14ac:dyDescent="0.35">
      <c r="A993" s="2" t="s">
        <v>234</v>
      </c>
      <c r="B993" s="2" t="s">
        <v>235</v>
      </c>
      <c r="C993" s="3">
        <v>16</v>
      </c>
      <c r="D993" s="2" t="s">
        <v>236</v>
      </c>
      <c r="E993" s="2" t="s">
        <v>9272</v>
      </c>
      <c r="F993" s="2">
        <v>33849369</v>
      </c>
      <c r="G993" s="2" t="s">
        <v>9419</v>
      </c>
      <c r="H993" s="2" t="s">
        <v>9597</v>
      </c>
      <c r="I993" s="2" t="s">
        <v>1858</v>
      </c>
      <c r="J993" s="2" t="s">
        <v>9598</v>
      </c>
      <c r="K993" s="2" t="s">
        <v>6428</v>
      </c>
      <c r="L993" s="2" t="s">
        <v>9599</v>
      </c>
      <c r="M993" s="2" t="s">
        <v>6943</v>
      </c>
      <c r="N993" s="4" t="s">
        <v>9600</v>
      </c>
      <c r="O993" s="4" t="s">
        <v>9601</v>
      </c>
    </row>
    <row r="994" spans="1:15" ht="15" customHeight="1" x14ac:dyDescent="0.35">
      <c r="A994" s="2" t="s">
        <v>234</v>
      </c>
      <c r="B994" s="2" t="s">
        <v>235</v>
      </c>
      <c r="C994" s="3">
        <v>16</v>
      </c>
      <c r="D994" s="2" t="s">
        <v>236</v>
      </c>
      <c r="E994" s="2" t="s">
        <v>9272</v>
      </c>
      <c r="F994" s="2">
        <v>35337846</v>
      </c>
      <c r="G994" s="2" t="s">
        <v>9608</v>
      </c>
      <c r="H994" s="2" t="s">
        <v>9609</v>
      </c>
      <c r="I994" s="2" t="s">
        <v>1858</v>
      </c>
      <c r="J994" s="2" t="s">
        <v>6657</v>
      </c>
      <c r="K994" s="2" t="s">
        <v>4380</v>
      </c>
      <c r="L994" s="2" t="s">
        <v>9610</v>
      </c>
      <c r="M994" s="2" t="s">
        <v>4493</v>
      </c>
      <c r="N994" s="4" t="s">
        <v>9611</v>
      </c>
      <c r="O994" s="4" t="s">
        <v>9612</v>
      </c>
    </row>
    <row r="995" spans="1:15" ht="15" customHeight="1" x14ac:dyDescent="0.35">
      <c r="A995" s="2" t="s">
        <v>234</v>
      </c>
      <c r="B995" s="2" t="s">
        <v>235</v>
      </c>
      <c r="C995" s="3">
        <v>16</v>
      </c>
      <c r="D995" s="2" t="s">
        <v>236</v>
      </c>
      <c r="E995" s="2" t="s">
        <v>9272</v>
      </c>
      <c r="F995" s="2">
        <v>35486004</v>
      </c>
      <c r="G995" s="2" t="s">
        <v>9602</v>
      </c>
      <c r="H995" s="2" t="s">
        <v>9603</v>
      </c>
      <c r="I995" s="2" t="s">
        <v>1858</v>
      </c>
      <c r="J995" s="2"/>
      <c r="K995" s="2" t="s">
        <v>9604</v>
      </c>
      <c r="L995" s="2" t="s">
        <v>9605</v>
      </c>
      <c r="M995" s="2" t="s">
        <v>4493</v>
      </c>
      <c r="N995" s="4" t="s">
        <v>9606</v>
      </c>
      <c r="O995" s="4" t="s">
        <v>9607</v>
      </c>
    </row>
    <row r="996" spans="1:15" ht="15" customHeight="1" x14ac:dyDescent="0.35">
      <c r="A996" s="2" t="s">
        <v>234</v>
      </c>
      <c r="B996" s="2" t="s">
        <v>235</v>
      </c>
      <c r="C996" s="3">
        <v>16</v>
      </c>
      <c r="D996" s="2" t="s">
        <v>236</v>
      </c>
      <c r="E996" s="2" t="s">
        <v>9272</v>
      </c>
      <c r="F996" s="2">
        <v>35596683</v>
      </c>
      <c r="G996" s="2" t="s">
        <v>9613</v>
      </c>
      <c r="H996" s="2" t="s">
        <v>9614</v>
      </c>
      <c r="I996" s="2" t="s">
        <v>1858</v>
      </c>
      <c r="J996" s="2"/>
      <c r="K996" s="2" t="s">
        <v>9604</v>
      </c>
      <c r="L996" s="2" t="s">
        <v>9615</v>
      </c>
      <c r="M996" s="2" t="s">
        <v>4493</v>
      </c>
      <c r="N996" s="4" t="s">
        <v>9616</v>
      </c>
      <c r="O996" s="4" t="s">
        <v>9617</v>
      </c>
    </row>
    <row r="997" spans="1:15" ht="15" customHeight="1" x14ac:dyDescent="0.35">
      <c r="A997" s="2" t="s">
        <v>234</v>
      </c>
      <c r="B997" s="2" t="s">
        <v>235</v>
      </c>
      <c r="C997" s="3">
        <v>16</v>
      </c>
      <c r="D997" s="2" t="s">
        <v>236</v>
      </c>
      <c r="E997" s="2" t="s">
        <v>9272</v>
      </c>
      <c r="F997" s="2">
        <v>30850961</v>
      </c>
      <c r="G997" s="2" t="s">
        <v>9869</v>
      </c>
      <c r="H997" s="2" t="s">
        <v>9870</v>
      </c>
      <c r="I997" s="2" t="s">
        <v>949</v>
      </c>
      <c r="J997" s="2" t="s">
        <v>9871</v>
      </c>
      <c r="K997" s="2" t="s">
        <v>4757</v>
      </c>
      <c r="L997" s="2" t="s">
        <v>9872</v>
      </c>
      <c r="M997" s="2" t="s">
        <v>4416</v>
      </c>
      <c r="N997" s="4" t="s">
        <v>9873</v>
      </c>
      <c r="O997" s="4" t="s">
        <v>9874</v>
      </c>
    </row>
    <row r="998" spans="1:15" ht="15" customHeight="1" x14ac:dyDescent="0.35">
      <c r="A998" s="2" t="s">
        <v>234</v>
      </c>
      <c r="B998" s="2" t="s">
        <v>235</v>
      </c>
      <c r="C998" s="3">
        <v>16</v>
      </c>
      <c r="D998" s="2" t="s">
        <v>236</v>
      </c>
      <c r="E998" s="2" t="s">
        <v>9272</v>
      </c>
      <c r="F998" s="2">
        <v>24812665</v>
      </c>
      <c r="G998" s="2" t="s">
        <v>10124</v>
      </c>
      <c r="H998" s="2" t="s">
        <v>10125</v>
      </c>
      <c r="I998" s="2" t="s">
        <v>679</v>
      </c>
      <c r="J998" s="2" t="s">
        <v>10126</v>
      </c>
      <c r="K998" s="2" t="s">
        <v>5384</v>
      </c>
      <c r="L998" s="2" t="s">
        <v>10127</v>
      </c>
      <c r="M998" s="2" t="s">
        <v>5313</v>
      </c>
      <c r="N998" s="4" t="s">
        <v>10128</v>
      </c>
      <c r="O998" s="4" t="s">
        <v>10129</v>
      </c>
    </row>
    <row r="999" spans="1:15" ht="15" customHeight="1" x14ac:dyDescent="0.35">
      <c r="A999" s="2" t="s">
        <v>234</v>
      </c>
      <c r="B999" s="2" t="s">
        <v>235</v>
      </c>
      <c r="C999" s="3">
        <v>16</v>
      </c>
      <c r="D999" s="2" t="s">
        <v>236</v>
      </c>
      <c r="E999" s="2" t="s">
        <v>9272</v>
      </c>
      <c r="F999" s="2">
        <v>23673503</v>
      </c>
      <c r="G999" s="2" t="s">
        <v>10162</v>
      </c>
      <c r="H999" s="2" t="s">
        <v>10163</v>
      </c>
      <c r="I999" s="2" t="s">
        <v>682</v>
      </c>
      <c r="J999" s="2"/>
      <c r="K999" s="2" t="s">
        <v>4422</v>
      </c>
      <c r="L999" s="2" t="s">
        <v>10164</v>
      </c>
      <c r="M999" s="2" t="s">
        <v>4665</v>
      </c>
      <c r="N999" s="4" t="s">
        <v>10165</v>
      </c>
      <c r="O999" s="4" t="s">
        <v>10166</v>
      </c>
    </row>
    <row r="1000" spans="1:15" ht="15" customHeight="1" x14ac:dyDescent="0.35">
      <c r="A1000" s="2" t="s">
        <v>234</v>
      </c>
      <c r="B1000" s="2" t="s">
        <v>235</v>
      </c>
      <c r="C1000" s="3">
        <v>16</v>
      </c>
      <c r="D1000" s="2" t="s">
        <v>236</v>
      </c>
      <c r="E1000" s="2" t="s">
        <v>9272</v>
      </c>
      <c r="F1000" s="2">
        <v>21767770</v>
      </c>
      <c r="G1000" s="2" t="s">
        <v>10277</v>
      </c>
      <c r="H1000" s="2" t="s">
        <v>10278</v>
      </c>
      <c r="I1000" s="2" t="s">
        <v>2458</v>
      </c>
      <c r="J1000" s="2"/>
      <c r="K1000" s="2" t="s">
        <v>10279</v>
      </c>
      <c r="L1000" s="2" t="s">
        <v>10280</v>
      </c>
      <c r="M1000" s="2" t="s">
        <v>4416</v>
      </c>
      <c r="N1000" s="4" t="s">
        <v>10281</v>
      </c>
      <c r="O1000" s="4" t="s">
        <v>10282</v>
      </c>
    </row>
    <row r="1001" spans="1:15" ht="15" customHeight="1" x14ac:dyDescent="0.35">
      <c r="A1001" s="2" t="s">
        <v>234</v>
      </c>
      <c r="B1001" s="2" t="s">
        <v>235</v>
      </c>
      <c r="C1001" s="3">
        <v>16</v>
      </c>
      <c r="D1001" s="2" t="s">
        <v>236</v>
      </c>
      <c r="E1001" s="2" t="s">
        <v>9272</v>
      </c>
      <c r="F1001" s="2">
        <v>21767773</v>
      </c>
      <c r="G1001" s="2" t="s">
        <v>10277</v>
      </c>
      <c r="H1001" s="2" t="s">
        <v>10283</v>
      </c>
      <c r="I1001" s="2" t="s">
        <v>2458</v>
      </c>
      <c r="J1001" s="2"/>
      <c r="K1001" s="2" t="s">
        <v>10279</v>
      </c>
      <c r="L1001" s="2" t="s">
        <v>10284</v>
      </c>
      <c r="M1001" s="2" t="s">
        <v>4416</v>
      </c>
      <c r="N1001" s="4" t="s">
        <v>10285</v>
      </c>
      <c r="O1001" s="4" t="s">
        <v>10286</v>
      </c>
    </row>
    <row r="1002" spans="1:15" ht="15" customHeight="1" x14ac:dyDescent="0.35">
      <c r="A1002" s="2" t="s">
        <v>234</v>
      </c>
      <c r="B1002" s="2" t="s">
        <v>235</v>
      </c>
      <c r="C1002" s="3">
        <v>16</v>
      </c>
      <c r="D1002" s="2" t="s">
        <v>236</v>
      </c>
      <c r="E1002" s="2" t="s">
        <v>9272</v>
      </c>
      <c r="F1002" s="2">
        <v>21767775</v>
      </c>
      <c r="G1002" s="2" t="s">
        <v>10287</v>
      </c>
      <c r="H1002" s="2" t="s">
        <v>10288</v>
      </c>
      <c r="I1002" s="2" t="s">
        <v>2458</v>
      </c>
      <c r="J1002" s="2"/>
      <c r="K1002" s="2" t="s">
        <v>10279</v>
      </c>
      <c r="L1002" s="2" t="s">
        <v>10289</v>
      </c>
      <c r="M1002" s="2" t="s">
        <v>4416</v>
      </c>
      <c r="N1002" s="4" t="s">
        <v>10290</v>
      </c>
      <c r="O1002" s="4" t="s">
        <v>10291</v>
      </c>
    </row>
    <row r="1003" spans="1:15" ht="15" customHeight="1" x14ac:dyDescent="0.35">
      <c r="A1003" s="2" t="s">
        <v>234</v>
      </c>
      <c r="B1003" s="2" t="s">
        <v>235</v>
      </c>
      <c r="C1003" s="3">
        <v>16</v>
      </c>
      <c r="D1003" s="2" t="s">
        <v>236</v>
      </c>
      <c r="E1003" s="2" t="s">
        <v>9272</v>
      </c>
      <c r="F1003" s="2">
        <v>21767767</v>
      </c>
      <c r="G1003" s="2" t="s">
        <v>10292</v>
      </c>
      <c r="H1003" s="2" t="s">
        <v>10293</v>
      </c>
      <c r="I1003" s="2" t="s">
        <v>2458</v>
      </c>
      <c r="J1003" s="2"/>
      <c r="K1003" s="2" t="s">
        <v>10279</v>
      </c>
      <c r="L1003" s="2" t="s">
        <v>10294</v>
      </c>
      <c r="M1003" s="2" t="s">
        <v>4416</v>
      </c>
      <c r="N1003" s="4" t="s">
        <v>10295</v>
      </c>
      <c r="O1003" s="4" t="s">
        <v>10296</v>
      </c>
    </row>
    <row r="1004" spans="1:15" ht="15" customHeight="1" x14ac:dyDescent="0.35">
      <c r="A1004" s="2" t="s">
        <v>234</v>
      </c>
      <c r="B1004" s="2" t="s">
        <v>235</v>
      </c>
      <c r="C1004" s="3">
        <v>16</v>
      </c>
      <c r="D1004" s="2" t="s">
        <v>236</v>
      </c>
      <c r="E1004" s="2" t="s">
        <v>9272</v>
      </c>
      <c r="F1004" s="2">
        <v>21767765</v>
      </c>
      <c r="G1004" s="2" t="s">
        <v>10277</v>
      </c>
      <c r="H1004" s="2" t="s">
        <v>10297</v>
      </c>
      <c r="I1004" s="2" t="s">
        <v>2458</v>
      </c>
      <c r="J1004" s="2"/>
      <c r="K1004" s="2" t="s">
        <v>10279</v>
      </c>
      <c r="L1004" s="2" t="s">
        <v>10298</v>
      </c>
      <c r="M1004" s="2" t="s">
        <v>10299</v>
      </c>
      <c r="N1004" s="4" t="s">
        <v>10300</v>
      </c>
      <c r="O1004" s="4" t="s">
        <v>10301</v>
      </c>
    </row>
    <row r="1005" spans="1:15" ht="15" customHeight="1" x14ac:dyDescent="0.35">
      <c r="A1005" s="2" t="s">
        <v>234</v>
      </c>
      <c r="B1005" s="2" t="s">
        <v>235</v>
      </c>
      <c r="C1005" s="3">
        <v>16</v>
      </c>
      <c r="D1005" s="2" t="s">
        <v>236</v>
      </c>
      <c r="E1005" s="2" t="s">
        <v>9272</v>
      </c>
      <c r="F1005" s="2">
        <v>21767766</v>
      </c>
      <c r="G1005" s="2" t="s">
        <v>10302</v>
      </c>
      <c r="H1005" s="2" t="s">
        <v>10303</v>
      </c>
      <c r="I1005" s="2" t="s">
        <v>2458</v>
      </c>
      <c r="J1005" s="2"/>
      <c r="K1005" s="2" t="s">
        <v>10279</v>
      </c>
      <c r="L1005" s="2" t="s">
        <v>10304</v>
      </c>
      <c r="M1005" s="2" t="s">
        <v>4416</v>
      </c>
      <c r="N1005" s="4" t="s">
        <v>10305</v>
      </c>
      <c r="O1005" s="4" t="s">
        <v>10306</v>
      </c>
    </row>
    <row r="1006" spans="1:15" ht="15" customHeight="1" x14ac:dyDescent="0.35">
      <c r="A1006" s="2" t="s">
        <v>234</v>
      </c>
      <c r="B1006" s="2" t="s">
        <v>235</v>
      </c>
      <c r="C1006" s="3">
        <v>16</v>
      </c>
      <c r="D1006" s="2" t="s">
        <v>236</v>
      </c>
      <c r="E1006" s="2" t="s">
        <v>9272</v>
      </c>
      <c r="F1006" s="2" t="s">
        <v>18673</v>
      </c>
      <c r="G1006" s="2" t="s">
        <v>18674</v>
      </c>
      <c r="H1006" s="2" t="s">
        <v>18675</v>
      </c>
      <c r="I1006" s="2" t="s">
        <v>2542</v>
      </c>
      <c r="J1006" s="2" t="s">
        <v>18676</v>
      </c>
      <c r="K1006" s="2" t="s">
        <v>18677</v>
      </c>
      <c r="L1006" s="2" t="s">
        <v>18678</v>
      </c>
      <c r="M1006" s="2" t="s">
        <v>18437</v>
      </c>
      <c r="N1006" s="4" t="s">
        <v>18679</v>
      </c>
      <c r="O1006" s="4" t="s">
        <v>18680</v>
      </c>
    </row>
    <row r="1007" spans="1:15" ht="15" customHeight="1" x14ac:dyDescent="0.35">
      <c r="A1007" s="2" t="s">
        <v>234</v>
      </c>
      <c r="B1007" s="2" t="s">
        <v>235</v>
      </c>
      <c r="C1007" s="3">
        <v>16</v>
      </c>
      <c r="D1007" s="2" t="s">
        <v>236</v>
      </c>
      <c r="E1007" s="2" t="s">
        <v>9272</v>
      </c>
      <c r="F1007" s="2">
        <v>18347074</v>
      </c>
      <c r="G1007" s="2" t="s">
        <v>10400</v>
      </c>
      <c r="H1007" s="2" t="s">
        <v>10401</v>
      </c>
      <c r="I1007" s="2" t="s">
        <v>1904</v>
      </c>
      <c r="J1007" s="2" t="s">
        <v>10402</v>
      </c>
      <c r="K1007" s="2" t="s">
        <v>10403</v>
      </c>
      <c r="L1007" s="2" t="s">
        <v>10404</v>
      </c>
      <c r="M1007" s="2" t="s">
        <v>4843</v>
      </c>
      <c r="N1007" s="4" t="s">
        <v>10405</v>
      </c>
      <c r="O1007" s="4" t="s">
        <v>10406</v>
      </c>
    </row>
    <row r="1008" spans="1:15" ht="15" customHeight="1" x14ac:dyDescent="0.35">
      <c r="A1008" s="2" t="s">
        <v>234</v>
      </c>
      <c r="B1008" s="2" t="s">
        <v>235</v>
      </c>
      <c r="C1008" s="3">
        <v>16</v>
      </c>
      <c r="D1008" s="2" t="s">
        <v>236</v>
      </c>
      <c r="E1008" s="2" t="s">
        <v>9272</v>
      </c>
      <c r="F1008" s="2" t="s">
        <v>18681</v>
      </c>
      <c r="G1008" s="2" t="s">
        <v>18682</v>
      </c>
      <c r="H1008" s="2" t="s">
        <v>18683</v>
      </c>
      <c r="I1008" s="2" t="s">
        <v>1290</v>
      </c>
      <c r="J1008" s="2"/>
      <c r="K1008" s="2" t="s">
        <v>18684</v>
      </c>
      <c r="L1008" s="2" t="s">
        <v>18685</v>
      </c>
      <c r="M1008" s="2" t="s">
        <v>18498</v>
      </c>
      <c r="N1008" s="4" t="s">
        <v>18686</v>
      </c>
      <c r="O1008" s="25" t="s">
        <v>18687</v>
      </c>
    </row>
    <row r="1009" spans="1:15" ht="15" customHeight="1" x14ac:dyDescent="0.35">
      <c r="A1009" s="2" t="s">
        <v>234</v>
      </c>
      <c r="B1009" s="2" t="s">
        <v>235</v>
      </c>
      <c r="C1009" s="3">
        <v>16</v>
      </c>
      <c r="D1009" s="2" t="s">
        <v>236</v>
      </c>
      <c r="E1009" s="2" t="s">
        <v>9272</v>
      </c>
      <c r="F1009" s="2">
        <v>15084523</v>
      </c>
      <c r="G1009" s="2" t="s">
        <v>10523</v>
      </c>
      <c r="H1009" s="2" t="s">
        <v>10524</v>
      </c>
      <c r="I1009" s="2" t="s">
        <v>742</v>
      </c>
      <c r="J1009" s="2" t="s">
        <v>10525</v>
      </c>
      <c r="K1009" s="2" t="s">
        <v>9604</v>
      </c>
      <c r="L1009" s="2" t="s">
        <v>10526</v>
      </c>
      <c r="M1009" s="2" t="s">
        <v>10527</v>
      </c>
      <c r="N1009" s="4" t="s">
        <v>10528</v>
      </c>
      <c r="O1009" s="4" t="s">
        <v>10529</v>
      </c>
    </row>
    <row r="1010" spans="1:15" ht="15" customHeight="1" x14ac:dyDescent="0.35">
      <c r="A1010" s="2" t="s">
        <v>234</v>
      </c>
      <c r="B1010" s="2" t="s">
        <v>235</v>
      </c>
      <c r="C1010" s="3">
        <v>16</v>
      </c>
      <c r="D1010" s="2" t="s">
        <v>236</v>
      </c>
      <c r="E1010" s="2" t="s">
        <v>9272</v>
      </c>
      <c r="F1010" s="2">
        <v>11428089</v>
      </c>
      <c r="G1010" s="2" t="s">
        <v>10576</v>
      </c>
      <c r="H1010" s="2" t="s">
        <v>19691</v>
      </c>
      <c r="I1010" s="2" t="s">
        <v>10577</v>
      </c>
      <c r="J1010" s="2"/>
      <c r="K1010" s="2" t="s">
        <v>8100</v>
      </c>
      <c r="L1010" s="2" t="s">
        <v>10578</v>
      </c>
      <c r="M1010" s="2" t="s">
        <v>4797</v>
      </c>
      <c r="N1010" s="4" t="s">
        <v>10579</v>
      </c>
      <c r="O1010" s="4" t="s">
        <v>10580</v>
      </c>
    </row>
    <row r="1011" spans="1:15" ht="15" customHeight="1" x14ac:dyDescent="0.35">
      <c r="A1011" s="2" t="s">
        <v>234</v>
      </c>
      <c r="B1011" s="2" t="s">
        <v>235</v>
      </c>
      <c r="C1011" s="3">
        <v>16</v>
      </c>
      <c r="D1011" s="2" t="s">
        <v>236</v>
      </c>
      <c r="E1011" s="2" t="s">
        <v>9272</v>
      </c>
      <c r="F1011" s="2">
        <v>8090875</v>
      </c>
      <c r="G1011" s="2" t="s">
        <v>10611</v>
      </c>
      <c r="H1011" s="2" t="s">
        <v>19692</v>
      </c>
      <c r="I1011" s="2" t="s">
        <v>10612</v>
      </c>
      <c r="J1011" s="2"/>
      <c r="K1011" s="2" t="s">
        <v>10613</v>
      </c>
      <c r="L1011" s="2" t="s">
        <v>10614</v>
      </c>
      <c r="M1011" s="2" t="s">
        <v>4797</v>
      </c>
      <c r="N1011" s="4" t="s">
        <v>10615</v>
      </c>
      <c r="O1011" s="26"/>
    </row>
    <row r="1012" spans="1:15" ht="15" customHeight="1" x14ac:dyDescent="0.35">
      <c r="A1012" s="2" t="s">
        <v>234</v>
      </c>
      <c r="B1012" s="2" t="s">
        <v>235</v>
      </c>
      <c r="C1012" s="3">
        <v>16</v>
      </c>
      <c r="D1012" s="2" t="s">
        <v>236</v>
      </c>
      <c r="E1012" s="2" t="s">
        <v>9272</v>
      </c>
      <c r="F1012" s="2">
        <v>38484894</v>
      </c>
      <c r="G1012" s="2" t="s">
        <v>9325</v>
      </c>
      <c r="H1012" s="2" t="s">
        <v>9326</v>
      </c>
      <c r="I1012" s="2" t="s">
        <v>1490</v>
      </c>
      <c r="J1012" s="2" t="s">
        <v>9327</v>
      </c>
      <c r="K1012" s="2" t="s">
        <v>2864</v>
      </c>
      <c r="L1012" s="2" t="s">
        <v>9328</v>
      </c>
      <c r="M1012" s="2" t="s">
        <v>4404</v>
      </c>
      <c r="N1012" s="4" t="s">
        <v>9329</v>
      </c>
      <c r="O1012" s="4" t="s">
        <v>9330</v>
      </c>
    </row>
    <row r="1013" spans="1:15" ht="15" customHeight="1" x14ac:dyDescent="0.35">
      <c r="A1013" s="2" t="s">
        <v>234</v>
      </c>
      <c r="B1013" s="2" t="s">
        <v>235</v>
      </c>
      <c r="C1013" s="3">
        <v>16</v>
      </c>
      <c r="D1013" s="2" t="s">
        <v>236</v>
      </c>
      <c r="E1013" s="2" t="s">
        <v>9272</v>
      </c>
      <c r="F1013" s="2">
        <v>37220840</v>
      </c>
      <c r="G1013" s="2" t="s">
        <v>9488</v>
      </c>
      <c r="H1013" s="2" t="s">
        <v>9489</v>
      </c>
      <c r="I1013" s="2" t="s">
        <v>3963</v>
      </c>
      <c r="J1013" s="2" t="s">
        <v>9490</v>
      </c>
      <c r="K1013" s="2" t="s">
        <v>4380</v>
      </c>
      <c r="L1013" s="2" t="s">
        <v>9491</v>
      </c>
      <c r="M1013" s="2" t="s">
        <v>9492</v>
      </c>
      <c r="N1013" s="4" t="s">
        <v>9493</v>
      </c>
      <c r="O1013" s="4" t="s">
        <v>9494</v>
      </c>
    </row>
    <row r="1014" spans="1:15" ht="15" customHeight="1" x14ac:dyDescent="0.35">
      <c r="A1014" s="2" t="s">
        <v>234</v>
      </c>
      <c r="B1014" s="2" t="s">
        <v>235</v>
      </c>
      <c r="C1014" s="3">
        <v>16</v>
      </c>
      <c r="D1014" s="2" t="s">
        <v>236</v>
      </c>
      <c r="E1014" s="2" t="s">
        <v>9272</v>
      </c>
      <c r="F1014" s="2">
        <v>37054905</v>
      </c>
      <c r="G1014" s="2" t="s">
        <v>9483</v>
      </c>
      <c r="H1014" s="2" t="s">
        <v>9484</v>
      </c>
      <c r="I1014" s="2" t="s">
        <v>3963</v>
      </c>
      <c r="J1014" s="2" t="s">
        <v>3422</v>
      </c>
      <c r="K1014" s="2" t="s">
        <v>9355</v>
      </c>
      <c r="L1014" s="2" t="s">
        <v>9485</v>
      </c>
      <c r="M1014" s="2" t="s">
        <v>4416</v>
      </c>
      <c r="N1014" s="4" t="s">
        <v>9486</v>
      </c>
      <c r="O1014" s="4" t="s">
        <v>9487</v>
      </c>
    </row>
    <row r="1015" spans="1:15" ht="15" customHeight="1" x14ac:dyDescent="0.35">
      <c r="A1015" s="2" t="s">
        <v>234</v>
      </c>
      <c r="B1015" s="2" t="s">
        <v>235</v>
      </c>
      <c r="C1015" s="3">
        <v>16</v>
      </c>
      <c r="D1015" s="2" t="s">
        <v>236</v>
      </c>
      <c r="E1015" s="2" t="s">
        <v>9272</v>
      </c>
      <c r="F1015" s="2">
        <v>23760500</v>
      </c>
      <c r="G1015" s="2" t="s">
        <v>10157</v>
      </c>
      <c r="H1015" s="2" t="s">
        <v>19696</v>
      </c>
      <c r="I1015" s="2" t="s">
        <v>2368</v>
      </c>
      <c r="J1015" s="2"/>
      <c r="K1015" s="2" t="s">
        <v>8100</v>
      </c>
      <c r="L1015" s="2" t="s">
        <v>10158</v>
      </c>
      <c r="M1015" s="2" t="s">
        <v>10159</v>
      </c>
      <c r="N1015" s="4" t="s">
        <v>10160</v>
      </c>
      <c r="O1015" s="4" t="s">
        <v>10161</v>
      </c>
    </row>
    <row r="1016" spans="1:15" ht="15" customHeight="1" x14ac:dyDescent="0.35">
      <c r="A1016" s="2" t="s">
        <v>234</v>
      </c>
      <c r="B1016" s="2" t="s">
        <v>235</v>
      </c>
      <c r="C1016" s="3">
        <v>16</v>
      </c>
      <c r="D1016" s="2" t="s">
        <v>236</v>
      </c>
      <c r="E1016" s="2" t="s">
        <v>9272</v>
      </c>
      <c r="F1016" s="2">
        <v>22418875</v>
      </c>
      <c r="G1016" s="2" t="s">
        <v>10197</v>
      </c>
      <c r="H1016" s="2" t="s">
        <v>10198</v>
      </c>
      <c r="I1016" s="2" t="s">
        <v>2408</v>
      </c>
      <c r="J1016" s="2" t="s">
        <v>9246</v>
      </c>
      <c r="K1016" s="2" t="s">
        <v>4422</v>
      </c>
      <c r="L1016" s="2" t="s">
        <v>10199</v>
      </c>
      <c r="M1016" s="2" t="s">
        <v>5313</v>
      </c>
      <c r="N1016" s="4" t="s">
        <v>10200</v>
      </c>
      <c r="O1016" s="4" t="s">
        <v>10201</v>
      </c>
    </row>
    <row r="1017" spans="1:15" ht="15" customHeight="1" x14ac:dyDescent="0.35">
      <c r="A1017" s="2" t="s">
        <v>234</v>
      </c>
      <c r="B1017" s="2" t="s">
        <v>235</v>
      </c>
      <c r="C1017" s="3">
        <v>16</v>
      </c>
      <c r="D1017" s="2" t="s">
        <v>236</v>
      </c>
      <c r="E1017" s="2" t="s">
        <v>9272</v>
      </c>
      <c r="F1017" s="2" t="s">
        <v>18688</v>
      </c>
      <c r="G1017" s="2" t="s">
        <v>18689</v>
      </c>
      <c r="H1017" s="2" t="s">
        <v>18690</v>
      </c>
      <c r="I1017" s="2" t="s">
        <v>2557</v>
      </c>
      <c r="J1017" s="2" t="s">
        <v>18691</v>
      </c>
      <c r="K1017" s="2" t="s">
        <v>18692</v>
      </c>
      <c r="L1017" s="2" t="s">
        <v>18693</v>
      </c>
      <c r="M1017" s="2" t="s">
        <v>18451</v>
      </c>
      <c r="N1017" s="4" t="s">
        <v>18694</v>
      </c>
      <c r="O1017" s="25" t="s">
        <v>18695</v>
      </c>
    </row>
    <row r="1018" spans="1:15" ht="15" customHeight="1" x14ac:dyDescent="0.35">
      <c r="A1018" s="2" t="s">
        <v>234</v>
      </c>
      <c r="B1018" s="2" t="s">
        <v>235</v>
      </c>
      <c r="C1018" s="3">
        <v>16</v>
      </c>
      <c r="D1018" s="2" t="s">
        <v>236</v>
      </c>
      <c r="E1018" s="2" t="s">
        <v>9272</v>
      </c>
      <c r="F1018" s="2">
        <v>20384615</v>
      </c>
      <c r="G1018" s="2" t="s">
        <v>9957</v>
      </c>
      <c r="H1018" s="2" t="s">
        <v>10352</v>
      </c>
      <c r="I1018" s="2" t="s">
        <v>2726</v>
      </c>
      <c r="J1018" s="2" t="s">
        <v>10353</v>
      </c>
      <c r="K1018" s="2" t="s">
        <v>1027</v>
      </c>
      <c r="L1018" s="2" t="s">
        <v>10354</v>
      </c>
      <c r="M1018" s="2" t="s">
        <v>4416</v>
      </c>
      <c r="N1018" s="4" t="s">
        <v>10355</v>
      </c>
      <c r="O1018" s="4" t="s">
        <v>10356</v>
      </c>
    </row>
    <row r="1019" spans="1:15" ht="15" customHeight="1" x14ac:dyDescent="0.35">
      <c r="A1019" s="2" t="s">
        <v>234</v>
      </c>
      <c r="B1019" s="2" t="s">
        <v>235</v>
      </c>
      <c r="C1019" s="3">
        <v>16</v>
      </c>
      <c r="D1019" s="2" t="s">
        <v>236</v>
      </c>
      <c r="E1019" s="2" t="s">
        <v>9272</v>
      </c>
      <c r="F1019" s="2">
        <v>20542181</v>
      </c>
      <c r="G1019" s="2" t="s">
        <v>10347</v>
      </c>
      <c r="H1019" s="2" t="s">
        <v>10348</v>
      </c>
      <c r="I1019" s="2" t="s">
        <v>2726</v>
      </c>
      <c r="J1019" s="2"/>
      <c r="K1019" s="2" t="s">
        <v>2864</v>
      </c>
      <c r="L1019" s="2" t="s">
        <v>10349</v>
      </c>
      <c r="M1019" s="2" t="s">
        <v>5528</v>
      </c>
      <c r="N1019" s="4" t="s">
        <v>10350</v>
      </c>
      <c r="O1019" s="4" t="s">
        <v>10351</v>
      </c>
    </row>
    <row r="1020" spans="1:15" ht="15" customHeight="1" x14ac:dyDescent="0.35">
      <c r="A1020" s="2" t="s">
        <v>234</v>
      </c>
      <c r="B1020" s="2" t="s">
        <v>235</v>
      </c>
      <c r="C1020" s="3">
        <v>16</v>
      </c>
      <c r="D1020" s="2" t="s">
        <v>236</v>
      </c>
      <c r="E1020" s="2" t="s">
        <v>9272</v>
      </c>
      <c r="F1020" s="2">
        <v>20510757</v>
      </c>
      <c r="G1020" s="2" t="s">
        <v>10357</v>
      </c>
      <c r="H1020" s="2" t="s">
        <v>10358</v>
      </c>
      <c r="I1020" s="2" t="s">
        <v>2726</v>
      </c>
      <c r="J1020" s="2"/>
      <c r="K1020" s="2" t="s">
        <v>5828</v>
      </c>
      <c r="L1020" s="2" t="s">
        <v>10359</v>
      </c>
      <c r="M1020" s="2" t="s">
        <v>4416</v>
      </c>
      <c r="N1020" s="4" t="s">
        <v>10360</v>
      </c>
      <c r="O1020" s="4" t="s">
        <v>10361</v>
      </c>
    </row>
    <row r="1021" spans="1:15" ht="15" customHeight="1" x14ac:dyDescent="0.35">
      <c r="A1021" s="2" t="s">
        <v>234</v>
      </c>
      <c r="B1021" s="2" t="s">
        <v>235</v>
      </c>
      <c r="C1021" s="3">
        <v>16</v>
      </c>
      <c r="D1021" s="2" t="s">
        <v>236</v>
      </c>
      <c r="E1021" s="2" t="s">
        <v>9272</v>
      </c>
      <c r="F1021" s="2">
        <v>19242518</v>
      </c>
      <c r="G1021" s="2" t="s">
        <v>10376</v>
      </c>
      <c r="H1021" s="2" t="s">
        <v>10377</v>
      </c>
      <c r="I1021" s="2" t="s">
        <v>4065</v>
      </c>
      <c r="J1021" s="2" t="s">
        <v>10378</v>
      </c>
      <c r="K1021" s="2" t="s">
        <v>4422</v>
      </c>
      <c r="L1021" s="2" t="s">
        <v>10379</v>
      </c>
      <c r="M1021" s="2" t="s">
        <v>4493</v>
      </c>
      <c r="N1021" s="4" t="s">
        <v>10380</v>
      </c>
      <c r="O1021" s="4" t="s">
        <v>10381</v>
      </c>
    </row>
    <row r="1022" spans="1:15" ht="15" customHeight="1" x14ac:dyDescent="0.35">
      <c r="A1022" s="2" t="s">
        <v>234</v>
      </c>
      <c r="B1022" s="2" t="s">
        <v>235</v>
      </c>
      <c r="C1022" s="3">
        <v>16</v>
      </c>
      <c r="D1022" s="2" t="s">
        <v>236</v>
      </c>
      <c r="E1022" s="2" t="s">
        <v>9272</v>
      </c>
      <c r="F1022" s="2">
        <v>16815154</v>
      </c>
      <c r="G1022" s="2" t="s">
        <v>10453</v>
      </c>
      <c r="H1022" s="2" t="s">
        <v>10454</v>
      </c>
      <c r="I1022" s="2" t="s">
        <v>7750</v>
      </c>
      <c r="J1022" s="2" t="s">
        <v>10455</v>
      </c>
      <c r="K1022" s="2" t="s">
        <v>4380</v>
      </c>
      <c r="L1022" s="2" t="s">
        <v>10456</v>
      </c>
      <c r="M1022" s="2" t="s">
        <v>4843</v>
      </c>
      <c r="N1022" s="4" t="s">
        <v>10457</v>
      </c>
      <c r="O1022" s="4" t="s">
        <v>10458</v>
      </c>
    </row>
    <row r="1023" spans="1:15" ht="15" customHeight="1" x14ac:dyDescent="0.35">
      <c r="A1023" s="2" t="s">
        <v>234</v>
      </c>
      <c r="B1023" s="2" t="s">
        <v>235</v>
      </c>
      <c r="C1023" s="3">
        <v>16</v>
      </c>
      <c r="D1023" s="2" t="s">
        <v>236</v>
      </c>
      <c r="E1023" s="2" t="s">
        <v>9272</v>
      </c>
      <c r="F1023" s="2">
        <v>16815153</v>
      </c>
      <c r="G1023" s="2" t="s">
        <v>10459</v>
      </c>
      <c r="H1023" s="2" t="s">
        <v>10460</v>
      </c>
      <c r="I1023" s="2" t="s">
        <v>7750</v>
      </c>
      <c r="J1023" s="2"/>
      <c r="K1023" s="2" t="s">
        <v>4380</v>
      </c>
      <c r="L1023" s="2" t="s">
        <v>10461</v>
      </c>
      <c r="M1023" s="2" t="s">
        <v>4843</v>
      </c>
      <c r="N1023" s="4" t="s">
        <v>10462</v>
      </c>
      <c r="O1023" s="4" t="s">
        <v>10463</v>
      </c>
    </row>
    <row r="1024" spans="1:15" ht="15" customHeight="1" x14ac:dyDescent="0.35">
      <c r="A1024" s="2" t="s">
        <v>234</v>
      </c>
      <c r="B1024" s="2" t="s">
        <v>235</v>
      </c>
      <c r="C1024" s="3">
        <v>16</v>
      </c>
      <c r="D1024" s="2" t="s">
        <v>236</v>
      </c>
      <c r="E1024" s="2" t="s">
        <v>9272</v>
      </c>
      <c r="F1024" s="2">
        <v>16791143</v>
      </c>
      <c r="G1024" s="2" t="s">
        <v>10464</v>
      </c>
      <c r="H1024" s="2" t="s">
        <v>10465</v>
      </c>
      <c r="I1024" s="2" t="s">
        <v>7750</v>
      </c>
      <c r="J1024" s="2"/>
      <c r="K1024" s="2" t="s">
        <v>10466</v>
      </c>
      <c r="L1024" s="2" t="s">
        <v>10467</v>
      </c>
      <c r="M1024" s="2" t="s">
        <v>4416</v>
      </c>
      <c r="N1024" s="4" t="s">
        <v>10468</v>
      </c>
      <c r="O1024" s="4" t="s">
        <v>10469</v>
      </c>
    </row>
    <row r="1025" spans="1:15" ht="15" customHeight="1" x14ac:dyDescent="0.35">
      <c r="A1025" s="2" t="s">
        <v>234</v>
      </c>
      <c r="B1025" s="2" t="s">
        <v>235</v>
      </c>
      <c r="C1025" s="3">
        <v>16</v>
      </c>
      <c r="D1025" s="2" t="s">
        <v>236</v>
      </c>
      <c r="E1025" s="2" t="s">
        <v>9272</v>
      </c>
      <c r="F1025" s="2" t="s">
        <v>18696</v>
      </c>
      <c r="G1025" s="2" t="s">
        <v>18639</v>
      </c>
      <c r="H1025" s="2" t="s">
        <v>18640</v>
      </c>
      <c r="I1025" s="2" t="s">
        <v>7750</v>
      </c>
      <c r="J1025" s="2"/>
      <c r="K1025" s="2" t="s">
        <v>18641</v>
      </c>
      <c r="L1025" s="2" t="s">
        <v>18697</v>
      </c>
      <c r="M1025" s="2" t="s">
        <v>18698</v>
      </c>
      <c r="N1025" s="4" t="s">
        <v>18699</v>
      </c>
      <c r="O1025" s="25" t="s">
        <v>18700</v>
      </c>
    </row>
    <row r="1026" spans="1:15" ht="15" customHeight="1" x14ac:dyDescent="0.35">
      <c r="A1026" s="2" t="s">
        <v>234</v>
      </c>
      <c r="B1026" s="2" t="s">
        <v>235</v>
      </c>
      <c r="C1026" s="3">
        <v>16</v>
      </c>
      <c r="D1026" s="2" t="s">
        <v>236</v>
      </c>
      <c r="E1026" s="2" t="s">
        <v>9272</v>
      </c>
      <c r="F1026" s="2">
        <v>38123029</v>
      </c>
      <c r="G1026" s="2" t="s">
        <v>9401</v>
      </c>
      <c r="H1026" s="2" t="s">
        <v>9402</v>
      </c>
      <c r="I1026" s="2" t="s">
        <v>945</v>
      </c>
      <c r="J1026" s="2" t="s">
        <v>2801</v>
      </c>
      <c r="K1026" s="2" t="s">
        <v>9355</v>
      </c>
      <c r="L1026" s="2" t="s">
        <v>9403</v>
      </c>
      <c r="M1026" s="2" t="s">
        <v>4416</v>
      </c>
      <c r="N1026" s="4" t="s">
        <v>9404</v>
      </c>
      <c r="O1026" s="4" t="s">
        <v>9405</v>
      </c>
    </row>
    <row r="1027" spans="1:15" ht="15" customHeight="1" x14ac:dyDescent="0.35">
      <c r="A1027" s="2" t="s">
        <v>234</v>
      </c>
      <c r="B1027" s="2" t="s">
        <v>235</v>
      </c>
      <c r="C1027" s="3">
        <v>16</v>
      </c>
      <c r="D1027" s="2" t="s">
        <v>236</v>
      </c>
      <c r="E1027" s="2" t="s">
        <v>9272</v>
      </c>
      <c r="F1027" s="2">
        <v>36445612</v>
      </c>
      <c r="G1027" s="2" t="s">
        <v>9501</v>
      </c>
      <c r="H1027" s="2" t="s">
        <v>9502</v>
      </c>
      <c r="I1027" s="2" t="s">
        <v>833</v>
      </c>
      <c r="J1027" s="2" t="s">
        <v>9503</v>
      </c>
      <c r="K1027" s="2" t="s">
        <v>4757</v>
      </c>
      <c r="L1027" s="2" t="s">
        <v>9504</v>
      </c>
      <c r="M1027" s="2" t="s">
        <v>4416</v>
      </c>
      <c r="N1027" s="4" t="s">
        <v>9505</v>
      </c>
      <c r="O1027" s="4" t="s">
        <v>9506</v>
      </c>
    </row>
    <row r="1028" spans="1:15" ht="15" customHeight="1" x14ac:dyDescent="0.35">
      <c r="A1028" s="2" t="s">
        <v>234</v>
      </c>
      <c r="B1028" s="2" t="s">
        <v>235</v>
      </c>
      <c r="C1028" s="3">
        <v>16</v>
      </c>
      <c r="D1028" s="2" t="s">
        <v>236</v>
      </c>
      <c r="E1028" s="2" t="s">
        <v>9272</v>
      </c>
      <c r="F1028" s="2">
        <v>32989925</v>
      </c>
      <c r="G1028" s="2" t="s">
        <v>9419</v>
      </c>
      <c r="H1028" s="2" t="s">
        <v>9726</v>
      </c>
      <c r="I1028" s="2" t="s">
        <v>2607</v>
      </c>
      <c r="J1028" s="2" t="s">
        <v>9727</v>
      </c>
      <c r="K1028" s="2" t="s">
        <v>9469</v>
      </c>
      <c r="L1028" s="2" t="s">
        <v>9728</v>
      </c>
      <c r="M1028" s="2" t="s">
        <v>9422</v>
      </c>
      <c r="N1028" s="4" t="s">
        <v>9729</v>
      </c>
      <c r="O1028" s="4" t="s">
        <v>9730</v>
      </c>
    </row>
    <row r="1029" spans="1:15" ht="15" customHeight="1" x14ac:dyDescent="0.35">
      <c r="A1029" s="2" t="s">
        <v>234</v>
      </c>
      <c r="B1029" s="2" t="s">
        <v>235</v>
      </c>
      <c r="C1029" s="3">
        <v>16</v>
      </c>
      <c r="D1029" s="2" t="s">
        <v>236</v>
      </c>
      <c r="E1029" s="2" t="s">
        <v>9272</v>
      </c>
      <c r="F1029" s="2">
        <v>33491888</v>
      </c>
      <c r="G1029" s="2" t="s">
        <v>9419</v>
      </c>
      <c r="H1029" s="2" t="s">
        <v>9722</v>
      </c>
      <c r="I1029" s="2" t="s">
        <v>2607</v>
      </c>
      <c r="J1029" s="2"/>
      <c r="K1029" s="2" t="s">
        <v>9469</v>
      </c>
      <c r="L1029" s="2" t="s">
        <v>9723</v>
      </c>
      <c r="M1029" s="2" t="s">
        <v>4367</v>
      </c>
      <c r="N1029" s="4" t="s">
        <v>9724</v>
      </c>
      <c r="O1029" s="4" t="s">
        <v>9725</v>
      </c>
    </row>
    <row r="1030" spans="1:15" ht="15" customHeight="1" x14ac:dyDescent="0.35">
      <c r="A1030" s="2" t="s">
        <v>234</v>
      </c>
      <c r="B1030" s="2" t="s">
        <v>235</v>
      </c>
      <c r="C1030" s="3">
        <v>16</v>
      </c>
      <c r="D1030" s="2" t="s">
        <v>236</v>
      </c>
      <c r="E1030" s="2" t="s">
        <v>9272</v>
      </c>
      <c r="F1030" s="2">
        <v>31863543</v>
      </c>
      <c r="G1030" s="2" t="s">
        <v>9419</v>
      </c>
      <c r="H1030" s="2" t="s">
        <v>9793</v>
      </c>
      <c r="I1030" s="2" t="s">
        <v>1972</v>
      </c>
      <c r="J1030" s="2" t="s">
        <v>9794</v>
      </c>
      <c r="K1030" s="2" t="s">
        <v>5852</v>
      </c>
      <c r="L1030" s="2" t="s">
        <v>9795</v>
      </c>
      <c r="M1030" s="2" t="s">
        <v>9796</v>
      </c>
      <c r="N1030" s="4" t="s">
        <v>9797</v>
      </c>
      <c r="O1030" s="4" t="s">
        <v>9798</v>
      </c>
    </row>
    <row r="1031" spans="1:15" ht="15" customHeight="1" x14ac:dyDescent="0.35">
      <c r="A1031" s="2" t="s">
        <v>234</v>
      </c>
      <c r="B1031" s="2" t="s">
        <v>235</v>
      </c>
      <c r="C1031" s="3">
        <v>16</v>
      </c>
      <c r="D1031" s="2" t="s">
        <v>236</v>
      </c>
      <c r="E1031" s="2" t="s">
        <v>9272</v>
      </c>
      <c r="F1031" s="2">
        <v>29089180</v>
      </c>
      <c r="G1031" s="2" t="s">
        <v>9941</v>
      </c>
      <c r="H1031" s="2" t="s">
        <v>9942</v>
      </c>
      <c r="I1031" s="2" t="s">
        <v>1882</v>
      </c>
      <c r="J1031" s="2" t="s">
        <v>9943</v>
      </c>
      <c r="K1031" s="2" t="s">
        <v>2864</v>
      </c>
      <c r="L1031" s="2" t="s">
        <v>9944</v>
      </c>
      <c r="M1031" s="2" t="s">
        <v>4416</v>
      </c>
      <c r="N1031" s="4" t="s">
        <v>9945</v>
      </c>
      <c r="O1031" s="4" t="s">
        <v>9946</v>
      </c>
    </row>
    <row r="1032" spans="1:15" ht="15" customHeight="1" x14ac:dyDescent="0.35">
      <c r="A1032" s="2" t="s">
        <v>234</v>
      </c>
      <c r="B1032" s="2" t="s">
        <v>235</v>
      </c>
      <c r="C1032" s="3">
        <v>16</v>
      </c>
      <c r="D1032" s="2" t="s">
        <v>236</v>
      </c>
      <c r="E1032" s="2" t="s">
        <v>9272</v>
      </c>
      <c r="F1032" s="2">
        <v>28787094</v>
      </c>
      <c r="G1032" s="2" t="s">
        <v>9947</v>
      </c>
      <c r="H1032" s="2" t="s">
        <v>9948</v>
      </c>
      <c r="I1032" s="2" t="s">
        <v>1882</v>
      </c>
      <c r="J1032" s="2" t="s">
        <v>9949</v>
      </c>
      <c r="K1032" s="2" t="s">
        <v>5821</v>
      </c>
      <c r="L1032" s="2" t="s">
        <v>9950</v>
      </c>
      <c r="M1032" s="2" t="s">
        <v>4493</v>
      </c>
      <c r="N1032" s="4" t="s">
        <v>9951</v>
      </c>
      <c r="O1032" s="4" t="s">
        <v>9952</v>
      </c>
    </row>
    <row r="1033" spans="1:15" ht="15" customHeight="1" x14ac:dyDescent="0.35">
      <c r="A1033" s="2" t="s">
        <v>234</v>
      </c>
      <c r="B1033" s="2" t="s">
        <v>235</v>
      </c>
      <c r="C1033" s="3">
        <v>16</v>
      </c>
      <c r="D1033" s="2" t="s">
        <v>236</v>
      </c>
      <c r="E1033" s="2" t="s">
        <v>9272</v>
      </c>
      <c r="F1033" s="2">
        <v>29102687</v>
      </c>
      <c r="G1033" s="2" t="s">
        <v>9941</v>
      </c>
      <c r="H1033" s="2" t="s">
        <v>9953</v>
      </c>
      <c r="I1033" s="2" t="s">
        <v>1882</v>
      </c>
      <c r="J1033" s="2"/>
      <c r="K1033" s="2" t="s">
        <v>2864</v>
      </c>
      <c r="L1033" s="2" t="s">
        <v>9954</v>
      </c>
      <c r="M1033" s="2" t="s">
        <v>9492</v>
      </c>
      <c r="N1033" s="4" t="s">
        <v>9955</v>
      </c>
      <c r="O1033" s="4" t="s">
        <v>9956</v>
      </c>
    </row>
    <row r="1034" spans="1:15" ht="15" customHeight="1" x14ac:dyDescent="0.35">
      <c r="A1034" s="2" t="s">
        <v>234</v>
      </c>
      <c r="B1034" s="2" t="s">
        <v>235</v>
      </c>
      <c r="C1034" s="3">
        <v>16</v>
      </c>
      <c r="D1034" s="2" t="s">
        <v>236</v>
      </c>
      <c r="E1034" s="2" t="s">
        <v>9272</v>
      </c>
      <c r="F1034" s="2">
        <v>27566399</v>
      </c>
      <c r="G1034" s="2" t="s">
        <v>9999</v>
      </c>
      <c r="H1034" s="2" t="s">
        <v>10000</v>
      </c>
      <c r="I1034" s="2" t="s">
        <v>2759</v>
      </c>
      <c r="J1034" s="2" t="s">
        <v>10001</v>
      </c>
      <c r="K1034" s="2" t="s">
        <v>4422</v>
      </c>
      <c r="L1034" s="2" t="s">
        <v>10002</v>
      </c>
      <c r="M1034" s="2" t="s">
        <v>4367</v>
      </c>
      <c r="N1034" s="4" t="s">
        <v>10003</v>
      </c>
      <c r="O1034" s="4" t="s">
        <v>10004</v>
      </c>
    </row>
    <row r="1035" spans="1:15" ht="15" customHeight="1" x14ac:dyDescent="0.35">
      <c r="A1035" s="2" t="s">
        <v>234</v>
      </c>
      <c r="B1035" s="2" t="s">
        <v>235</v>
      </c>
      <c r="C1035" s="3">
        <v>16</v>
      </c>
      <c r="D1035" s="2" t="s">
        <v>236</v>
      </c>
      <c r="E1035" s="2" t="s">
        <v>9272</v>
      </c>
      <c r="F1035" s="2">
        <v>28098383</v>
      </c>
      <c r="G1035" s="2" t="s">
        <v>9994</v>
      </c>
      <c r="H1035" s="2" t="s">
        <v>9995</v>
      </c>
      <c r="I1035" s="2" t="s">
        <v>2759</v>
      </c>
      <c r="J1035" s="2"/>
      <c r="K1035" s="2" t="s">
        <v>4366</v>
      </c>
      <c r="L1035" s="2" t="s">
        <v>9996</v>
      </c>
      <c r="M1035" s="2" t="s">
        <v>4367</v>
      </c>
      <c r="N1035" s="4" t="s">
        <v>9997</v>
      </c>
      <c r="O1035" s="4" t="s">
        <v>9998</v>
      </c>
    </row>
    <row r="1036" spans="1:15" ht="15" customHeight="1" x14ac:dyDescent="0.35">
      <c r="A1036" s="2" t="s">
        <v>234</v>
      </c>
      <c r="B1036" s="2" t="s">
        <v>235</v>
      </c>
      <c r="C1036" s="3">
        <v>16</v>
      </c>
      <c r="D1036" s="2" t="s">
        <v>236</v>
      </c>
      <c r="E1036" s="2" t="s">
        <v>9272</v>
      </c>
      <c r="F1036" s="2">
        <v>26763435</v>
      </c>
      <c r="G1036" s="2" t="s">
        <v>10073</v>
      </c>
      <c r="H1036" s="2" t="s">
        <v>10074</v>
      </c>
      <c r="I1036" s="2" t="s">
        <v>8669</v>
      </c>
      <c r="J1036" s="2"/>
      <c r="K1036" s="2" t="s">
        <v>4422</v>
      </c>
      <c r="L1036" s="2" t="s">
        <v>10075</v>
      </c>
      <c r="M1036" s="2" t="s">
        <v>10076</v>
      </c>
      <c r="N1036" s="4" t="s">
        <v>10077</v>
      </c>
      <c r="O1036" s="4" t="s">
        <v>10078</v>
      </c>
    </row>
    <row r="1037" spans="1:15" ht="15" customHeight="1" x14ac:dyDescent="0.35">
      <c r="A1037" s="2" t="s">
        <v>234</v>
      </c>
      <c r="B1037" s="2" t="s">
        <v>235</v>
      </c>
      <c r="C1037" s="3">
        <v>16</v>
      </c>
      <c r="D1037" s="2" t="s">
        <v>236</v>
      </c>
      <c r="E1037" s="2" t="s">
        <v>9272</v>
      </c>
      <c r="F1037" s="2">
        <v>22067907</v>
      </c>
      <c r="G1037" s="2" t="s">
        <v>10224</v>
      </c>
      <c r="H1037" s="2" t="s">
        <v>10225</v>
      </c>
      <c r="I1037" s="2" t="s">
        <v>849</v>
      </c>
      <c r="J1037" s="2" t="s">
        <v>10226</v>
      </c>
      <c r="K1037" s="2" t="s">
        <v>8162</v>
      </c>
      <c r="L1037" s="2" t="s">
        <v>10227</v>
      </c>
      <c r="M1037" s="2" t="s">
        <v>4493</v>
      </c>
      <c r="N1037" s="4" t="s">
        <v>10228</v>
      </c>
      <c r="O1037" s="4" t="s">
        <v>10229</v>
      </c>
    </row>
    <row r="1038" spans="1:15" ht="15" customHeight="1" x14ac:dyDescent="0.35">
      <c r="A1038" s="2" t="s">
        <v>234</v>
      </c>
      <c r="B1038" s="2" t="s">
        <v>235</v>
      </c>
      <c r="C1038" s="3">
        <v>16</v>
      </c>
      <c r="D1038" s="2" t="s">
        <v>236</v>
      </c>
      <c r="E1038" s="2" t="s">
        <v>9272</v>
      </c>
      <c r="F1038" s="2">
        <v>21681355</v>
      </c>
      <c r="G1038" s="2" t="s">
        <v>10219</v>
      </c>
      <c r="H1038" s="2" t="s">
        <v>10220</v>
      </c>
      <c r="I1038" s="2" t="s">
        <v>849</v>
      </c>
      <c r="J1038" s="2"/>
      <c r="K1038" s="2" t="s">
        <v>4692</v>
      </c>
      <c r="L1038" s="2" t="s">
        <v>10221</v>
      </c>
      <c r="M1038" s="2" t="s">
        <v>4797</v>
      </c>
      <c r="N1038" s="4" t="s">
        <v>10222</v>
      </c>
      <c r="O1038" s="4" t="s">
        <v>10223</v>
      </c>
    </row>
    <row r="1039" spans="1:15" ht="15" customHeight="1" x14ac:dyDescent="0.35">
      <c r="A1039" s="2" t="s">
        <v>234</v>
      </c>
      <c r="B1039" s="2" t="s">
        <v>235</v>
      </c>
      <c r="C1039" s="3">
        <v>16</v>
      </c>
      <c r="D1039" s="2" t="s">
        <v>236</v>
      </c>
      <c r="E1039" s="2" t="s">
        <v>9272</v>
      </c>
      <c r="F1039" s="2">
        <v>22101513</v>
      </c>
      <c r="G1039" s="2" t="s">
        <v>10230</v>
      </c>
      <c r="H1039" s="2" t="s">
        <v>10231</v>
      </c>
      <c r="I1039" s="2" t="s">
        <v>849</v>
      </c>
      <c r="J1039" s="2"/>
      <c r="K1039" s="2" t="s">
        <v>4692</v>
      </c>
      <c r="L1039" s="2" t="s">
        <v>10232</v>
      </c>
      <c r="M1039" s="2" t="s">
        <v>4416</v>
      </c>
      <c r="N1039" s="4" t="s">
        <v>10233</v>
      </c>
      <c r="O1039" s="4" t="s">
        <v>10234</v>
      </c>
    </row>
    <row r="1040" spans="1:15" ht="15" customHeight="1" x14ac:dyDescent="0.35">
      <c r="A1040" s="2" t="s">
        <v>234</v>
      </c>
      <c r="B1040" s="2" t="s">
        <v>235</v>
      </c>
      <c r="C1040" s="3">
        <v>16</v>
      </c>
      <c r="D1040" s="2" t="s">
        <v>236</v>
      </c>
      <c r="E1040" s="2" t="s">
        <v>9272</v>
      </c>
      <c r="F1040" s="2">
        <v>21158940</v>
      </c>
      <c r="G1040" s="2" t="s">
        <v>10320</v>
      </c>
      <c r="H1040" s="2" t="s">
        <v>10321</v>
      </c>
      <c r="I1040" s="2" t="s">
        <v>702</v>
      </c>
      <c r="J1040" s="2"/>
      <c r="K1040" s="2" t="s">
        <v>5821</v>
      </c>
      <c r="L1040" s="2" t="s">
        <v>10322</v>
      </c>
      <c r="M1040" s="2" t="s">
        <v>5208</v>
      </c>
      <c r="N1040" s="4" t="s">
        <v>10323</v>
      </c>
      <c r="O1040" s="4" t="s">
        <v>10324</v>
      </c>
    </row>
    <row r="1041" spans="1:15" ht="15" customHeight="1" x14ac:dyDescent="0.35">
      <c r="A1041" s="2" t="s">
        <v>234</v>
      </c>
      <c r="B1041" s="2" t="s">
        <v>235</v>
      </c>
      <c r="C1041" s="3">
        <v>16</v>
      </c>
      <c r="D1041" s="2" t="s">
        <v>236</v>
      </c>
      <c r="E1041" s="2" t="s">
        <v>9272</v>
      </c>
      <c r="F1041" s="2">
        <v>21242409</v>
      </c>
      <c r="G1041" s="2" t="s">
        <v>10325</v>
      </c>
      <c r="H1041" s="2" t="s">
        <v>10326</v>
      </c>
      <c r="I1041" s="2" t="s">
        <v>702</v>
      </c>
      <c r="J1041" s="2"/>
      <c r="K1041" s="2" t="s">
        <v>5092</v>
      </c>
      <c r="L1041" s="2" t="s">
        <v>10327</v>
      </c>
      <c r="M1041" s="2" t="s">
        <v>4367</v>
      </c>
      <c r="N1041" s="4" t="s">
        <v>10328</v>
      </c>
      <c r="O1041" s="4" t="s">
        <v>10329</v>
      </c>
    </row>
    <row r="1042" spans="1:15" ht="15" customHeight="1" x14ac:dyDescent="0.35">
      <c r="A1042" s="2" t="s">
        <v>234</v>
      </c>
      <c r="B1042" s="2" t="s">
        <v>235</v>
      </c>
      <c r="C1042" s="3">
        <v>16</v>
      </c>
      <c r="D1042" s="2" t="s">
        <v>236</v>
      </c>
      <c r="E1042" s="2" t="s">
        <v>9272</v>
      </c>
      <c r="F1042" s="2" t="s">
        <v>18701</v>
      </c>
      <c r="G1042" s="2" t="s">
        <v>18702</v>
      </c>
      <c r="H1042" s="2" t="s">
        <v>18703</v>
      </c>
      <c r="I1042" s="2" t="s">
        <v>14060</v>
      </c>
      <c r="J1042" s="2" t="s">
        <v>3590</v>
      </c>
      <c r="K1042" s="2" t="s">
        <v>18572</v>
      </c>
      <c r="L1042" s="2" t="s">
        <v>18704</v>
      </c>
      <c r="M1042" s="2" t="s">
        <v>18451</v>
      </c>
      <c r="N1042" s="4" t="s">
        <v>18705</v>
      </c>
      <c r="O1042" s="25" t="s">
        <v>18706</v>
      </c>
    </row>
    <row r="1043" spans="1:15" ht="15" customHeight="1" x14ac:dyDescent="0.35">
      <c r="A1043" s="2" t="s">
        <v>234</v>
      </c>
      <c r="B1043" s="2" t="s">
        <v>235</v>
      </c>
      <c r="C1043" s="3">
        <v>16</v>
      </c>
      <c r="D1043" s="2" t="s">
        <v>236</v>
      </c>
      <c r="E1043" s="2" t="s">
        <v>9272</v>
      </c>
      <c r="F1043" s="2">
        <v>17195212</v>
      </c>
      <c r="G1043" s="2" t="s">
        <v>10430</v>
      </c>
      <c r="H1043" s="2" t="s">
        <v>10431</v>
      </c>
      <c r="I1043" s="2" t="s">
        <v>4990</v>
      </c>
      <c r="J1043" s="2"/>
      <c r="K1043" s="2" t="s">
        <v>10432</v>
      </c>
      <c r="L1043" s="2" t="s">
        <v>10433</v>
      </c>
      <c r="M1043" s="2" t="s">
        <v>4493</v>
      </c>
      <c r="N1043" s="4" t="s">
        <v>10434</v>
      </c>
      <c r="O1043" s="4" t="s">
        <v>10435</v>
      </c>
    </row>
    <row r="1044" spans="1:15" ht="15" customHeight="1" x14ac:dyDescent="0.35">
      <c r="A1044" s="2" t="s">
        <v>234</v>
      </c>
      <c r="B1044" s="2" t="s">
        <v>235</v>
      </c>
      <c r="C1044" s="3">
        <v>16</v>
      </c>
      <c r="D1044" s="2" t="s">
        <v>236</v>
      </c>
      <c r="E1044" s="2" t="s">
        <v>9272</v>
      </c>
      <c r="F1044" s="2">
        <v>16364032</v>
      </c>
      <c r="G1044" s="2" t="s">
        <v>10484</v>
      </c>
      <c r="H1044" s="2" t="s">
        <v>10485</v>
      </c>
      <c r="I1044" s="2" t="s">
        <v>2664</v>
      </c>
      <c r="J1044" s="2"/>
      <c r="K1044" s="2" t="s">
        <v>5821</v>
      </c>
      <c r="L1044" s="2" t="s">
        <v>10486</v>
      </c>
      <c r="M1044" s="2" t="s">
        <v>4493</v>
      </c>
      <c r="N1044" s="4" t="s">
        <v>10487</v>
      </c>
      <c r="O1044" s="4" t="s">
        <v>10488</v>
      </c>
    </row>
    <row r="1045" spans="1:15" ht="15" customHeight="1" x14ac:dyDescent="0.35">
      <c r="A1045" s="2" t="s">
        <v>234</v>
      </c>
      <c r="B1045" s="2" t="s">
        <v>235</v>
      </c>
      <c r="C1045" s="3">
        <v>16</v>
      </c>
      <c r="D1045" s="2" t="s">
        <v>236</v>
      </c>
      <c r="E1045" s="2" t="s">
        <v>9272</v>
      </c>
      <c r="F1045" s="2" t="s">
        <v>18707</v>
      </c>
      <c r="G1045" s="2" t="s">
        <v>18708</v>
      </c>
      <c r="H1045" s="2" t="s">
        <v>18709</v>
      </c>
      <c r="I1045" s="2" t="s">
        <v>783</v>
      </c>
      <c r="J1045" s="2"/>
      <c r="K1045" s="2" t="s">
        <v>18572</v>
      </c>
      <c r="L1045" s="2" t="s">
        <v>18710</v>
      </c>
      <c r="M1045" s="2" t="s">
        <v>18627</v>
      </c>
      <c r="N1045" s="4" t="s">
        <v>18711</v>
      </c>
      <c r="O1045" s="25" t="s">
        <v>18712</v>
      </c>
    </row>
    <row r="1046" spans="1:15" ht="15" customHeight="1" x14ac:dyDescent="0.35">
      <c r="A1046" s="2" t="s">
        <v>234</v>
      </c>
      <c r="B1046" s="2" t="s">
        <v>235</v>
      </c>
      <c r="C1046" s="3">
        <v>16</v>
      </c>
      <c r="D1046" s="2" t="s">
        <v>236</v>
      </c>
      <c r="E1046" s="2" t="s">
        <v>9272</v>
      </c>
      <c r="F1046" s="2">
        <v>38189700</v>
      </c>
      <c r="G1046" s="2" t="s">
        <v>9389</v>
      </c>
      <c r="H1046" s="2" t="s">
        <v>9390</v>
      </c>
      <c r="I1046" s="2" t="s">
        <v>2329</v>
      </c>
      <c r="J1046" s="2" t="s">
        <v>9391</v>
      </c>
      <c r="K1046" s="2" t="s">
        <v>4422</v>
      </c>
      <c r="L1046" s="2" t="s">
        <v>9392</v>
      </c>
      <c r="M1046" s="2" t="s">
        <v>4843</v>
      </c>
      <c r="N1046" s="4" t="s">
        <v>9393</v>
      </c>
      <c r="O1046" s="4" t="s">
        <v>9394</v>
      </c>
    </row>
    <row r="1047" spans="1:15" ht="15" customHeight="1" x14ac:dyDescent="0.35">
      <c r="A1047" s="2" t="s">
        <v>234</v>
      </c>
      <c r="B1047" s="2" t="s">
        <v>235</v>
      </c>
      <c r="C1047" s="3">
        <v>16</v>
      </c>
      <c r="D1047" s="2" t="s">
        <v>236</v>
      </c>
      <c r="E1047" s="2" t="s">
        <v>9272</v>
      </c>
      <c r="F1047" s="2">
        <v>34089264</v>
      </c>
      <c r="G1047" s="2" t="s">
        <v>9419</v>
      </c>
      <c r="H1047" s="2" t="s">
        <v>9634</v>
      </c>
      <c r="I1047" s="2" t="s">
        <v>2508</v>
      </c>
      <c r="J1047" s="2" t="s">
        <v>9635</v>
      </c>
      <c r="K1047" s="2" t="s">
        <v>4849</v>
      </c>
      <c r="L1047" s="2" t="s">
        <v>9636</v>
      </c>
      <c r="M1047" s="2" t="s">
        <v>9422</v>
      </c>
      <c r="N1047" s="4" t="s">
        <v>9637</v>
      </c>
      <c r="O1047" s="4" t="s">
        <v>9638</v>
      </c>
    </row>
    <row r="1048" spans="1:15" ht="15" customHeight="1" x14ac:dyDescent="0.35">
      <c r="A1048" s="2" t="s">
        <v>234</v>
      </c>
      <c r="B1048" s="2" t="s">
        <v>235</v>
      </c>
      <c r="C1048" s="3">
        <v>16</v>
      </c>
      <c r="D1048" s="2" t="s">
        <v>236</v>
      </c>
      <c r="E1048" s="2" t="s">
        <v>9272</v>
      </c>
      <c r="F1048" s="2">
        <v>27861741</v>
      </c>
      <c r="G1048" s="2" t="s">
        <v>9982</v>
      </c>
      <c r="H1048" s="2" t="s">
        <v>9983</v>
      </c>
      <c r="I1048" s="2" t="s">
        <v>1072</v>
      </c>
      <c r="J1048" s="2" t="s">
        <v>9984</v>
      </c>
      <c r="K1048" s="2" t="s">
        <v>4366</v>
      </c>
      <c r="L1048" s="2" t="s">
        <v>9985</v>
      </c>
      <c r="M1048" s="2" t="s">
        <v>6950</v>
      </c>
      <c r="N1048" s="4" t="s">
        <v>9986</v>
      </c>
      <c r="O1048" s="4" t="s">
        <v>9987</v>
      </c>
    </row>
    <row r="1049" spans="1:15" ht="15" customHeight="1" x14ac:dyDescent="0.35">
      <c r="A1049" s="2" t="s">
        <v>234</v>
      </c>
      <c r="B1049" s="2" t="s">
        <v>235</v>
      </c>
      <c r="C1049" s="3">
        <v>16</v>
      </c>
      <c r="D1049" s="2" t="s">
        <v>236</v>
      </c>
      <c r="E1049" s="2" t="s">
        <v>9272</v>
      </c>
      <c r="F1049" s="2">
        <v>27718519</v>
      </c>
      <c r="G1049" s="2" t="s">
        <v>9988</v>
      </c>
      <c r="H1049" s="2" t="s">
        <v>9989</v>
      </c>
      <c r="I1049" s="2" t="s">
        <v>1072</v>
      </c>
      <c r="J1049" s="2" t="s">
        <v>9990</v>
      </c>
      <c r="K1049" s="2" t="s">
        <v>4366</v>
      </c>
      <c r="L1049" s="2" t="s">
        <v>9991</v>
      </c>
      <c r="M1049" s="2" t="s">
        <v>6950</v>
      </c>
      <c r="N1049" s="4" t="s">
        <v>9992</v>
      </c>
      <c r="O1049" s="4" t="s">
        <v>9993</v>
      </c>
    </row>
    <row r="1050" spans="1:15" ht="15" customHeight="1" x14ac:dyDescent="0.35">
      <c r="A1050" s="2" t="s">
        <v>234</v>
      </c>
      <c r="B1050" s="2" t="s">
        <v>235</v>
      </c>
      <c r="C1050" s="3">
        <v>16</v>
      </c>
      <c r="D1050" s="2" t="s">
        <v>236</v>
      </c>
      <c r="E1050" s="2" t="s">
        <v>9272</v>
      </c>
      <c r="F1050" s="2">
        <v>24373353</v>
      </c>
      <c r="G1050" s="2" t="s">
        <v>10130</v>
      </c>
      <c r="H1050" s="2" t="s">
        <v>10131</v>
      </c>
      <c r="I1050" s="2" t="s">
        <v>776</v>
      </c>
      <c r="J1050" s="2" t="s">
        <v>10132</v>
      </c>
      <c r="K1050" s="2" t="s">
        <v>4380</v>
      </c>
      <c r="L1050" s="2" t="s">
        <v>10133</v>
      </c>
      <c r="M1050" s="2" t="s">
        <v>5313</v>
      </c>
      <c r="N1050" s="4" t="s">
        <v>10134</v>
      </c>
      <c r="O1050" s="4" t="s">
        <v>10135</v>
      </c>
    </row>
    <row r="1051" spans="1:15" ht="15" customHeight="1" x14ac:dyDescent="0.35">
      <c r="A1051" s="2" t="s">
        <v>234</v>
      </c>
      <c r="B1051" s="2" t="s">
        <v>235</v>
      </c>
      <c r="C1051" s="3">
        <v>16</v>
      </c>
      <c r="D1051" s="2" t="s">
        <v>236</v>
      </c>
      <c r="E1051" s="2" t="s">
        <v>9272</v>
      </c>
      <c r="F1051" s="2">
        <v>22915161</v>
      </c>
      <c r="G1051" s="2" t="s">
        <v>10184</v>
      </c>
      <c r="H1051" s="2" t="s">
        <v>10185</v>
      </c>
      <c r="I1051" s="2" t="s">
        <v>956</v>
      </c>
      <c r="J1051" s="2" t="s">
        <v>10186</v>
      </c>
      <c r="K1051" s="2" t="s">
        <v>10187</v>
      </c>
      <c r="L1051" s="2" t="s">
        <v>10188</v>
      </c>
      <c r="M1051" s="2" t="s">
        <v>4493</v>
      </c>
      <c r="N1051" s="4" t="s">
        <v>10189</v>
      </c>
      <c r="O1051" s="4" t="s">
        <v>10190</v>
      </c>
    </row>
    <row r="1052" spans="1:15" ht="15" customHeight="1" x14ac:dyDescent="0.35">
      <c r="A1052" s="2" t="s">
        <v>234</v>
      </c>
      <c r="B1052" s="2" t="s">
        <v>235</v>
      </c>
      <c r="C1052" s="3">
        <v>16</v>
      </c>
      <c r="D1052" s="2" t="s">
        <v>236</v>
      </c>
      <c r="E1052" s="2" t="s">
        <v>9272</v>
      </c>
      <c r="F1052" s="2">
        <v>23096109</v>
      </c>
      <c r="G1052" s="2" t="s">
        <v>10178</v>
      </c>
      <c r="H1052" s="2" t="s">
        <v>10179</v>
      </c>
      <c r="I1052" s="2" t="s">
        <v>956</v>
      </c>
      <c r="J1052" s="2"/>
      <c r="K1052" s="2" t="s">
        <v>10180</v>
      </c>
      <c r="L1052" s="2" t="s">
        <v>10181</v>
      </c>
      <c r="M1052" s="2" t="s">
        <v>4493</v>
      </c>
      <c r="N1052" s="4" t="s">
        <v>10182</v>
      </c>
      <c r="O1052" s="4" t="s">
        <v>10183</v>
      </c>
    </row>
    <row r="1053" spans="1:15" ht="15" customHeight="1" x14ac:dyDescent="0.35">
      <c r="A1053" s="2" t="s">
        <v>234</v>
      </c>
      <c r="B1053" s="2" t="s">
        <v>235</v>
      </c>
      <c r="C1053" s="3">
        <v>16</v>
      </c>
      <c r="D1053" s="2" t="s">
        <v>236</v>
      </c>
      <c r="E1053" s="2" t="s">
        <v>9272</v>
      </c>
      <c r="F1053" s="2">
        <v>21993564</v>
      </c>
      <c r="G1053" s="2" t="s">
        <v>10213</v>
      </c>
      <c r="H1053" s="2" t="s">
        <v>10214</v>
      </c>
      <c r="I1053" s="2" t="s">
        <v>623</v>
      </c>
      <c r="J1053" s="2" t="s">
        <v>10215</v>
      </c>
      <c r="K1053" s="2" t="s">
        <v>4422</v>
      </c>
      <c r="L1053" s="2" t="s">
        <v>10216</v>
      </c>
      <c r="M1053" s="2" t="s">
        <v>4493</v>
      </c>
      <c r="N1053" s="4" t="s">
        <v>10217</v>
      </c>
      <c r="O1053" s="4" t="s">
        <v>10218</v>
      </c>
    </row>
    <row r="1054" spans="1:15" ht="15" customHeight="1" x14ac:dyDescent="0.35">
      <c r="A1054" s="2" t="s">
        <v>234</v>
      </c>
      <c r="B1054" s="2" t="s">
        <v>235</v>
      </c>
      <c r="C1054" s="3">
        <v>16</v>
      </c>
      <c r="D1054" s="2" t="s">
        <v>236</v>
      </c>
      <c r="E1054" s="2" t="s">
        <v>9272</v>
      </c>
      <c r="F1054" s="2" t="s">
        <v>18713</v>
      </c>
      <c r="G1054" s="2" t="s">
        <v>18714</v>
      </c>
      <c r="H1054" s="2" t="s">
        <v>18715</v>
      </c>
      <c r="I1054" s="2" t="s">
        <v>7723</v>
      </c>
      <c r="J1054" s="2"/>
      <c r="K1054" s="2" t="s">
        <v>18677</v>
      </c>
      <c r="L1054" s="2" t="s">
        <v>18716</v>
      </c>
      <c r="M1054" s="2" t="s">
        <v>18437</v>
      </c>
      <c r="N1054" s="4" t="s">
        <v>18717</v>
      </c>
      <c r="O1054" s="25" t="s">
        <v>18718</v>
      </c>
    </row>
    <row r="1055" spans="1:15" ht="15" customHeight="1" x14ac:dyDescent="0.35">
      <c r="A1055" s="2" t="s">
        <v>234</v>
      </c>
      <c r="B1055" s="2" t="s">
        <v>235</v>
      </c>
      <c r="C1055" s="3">
        <v>16</v>
      </c>
      <c r="D1055" s="2" t="s">
        <v>236</v>
      </c>
      <c r="E1055" s="2" t="s">
        <v>9272</v>
      </c>
      <c r="F1055" s="2">
        <v>16503944</v>
      </c>
      <c r="G1055" s="2" t="s">
        <v>10475</v>
      </c>
      <c r="H1055" s="2" t="s">
        <v>19693</v>
      </c>
      <c r="I1055" s="2" t="s">
        <v>5014</v>
      </c>
      <c r="J1055" s="2"/>
      <c r="K1055" s="2" t="s">
        <v>9469</v>
      </c>
      <c r="L1055" s="2" t="s">
        <v>10476</v>
      </c>
      <c r="M1055" s="2" t="s">
        <v>4797</v>
      </c>
      <c r="N1055" s="4" t="s">
        <v>10477</v>
      </c>
      <c r="O1055" s="4" t="s">
        <v>10478</v>
      </c>
    </row>
    <row r="1056" spans="1:15" ht="15" customHeight="1" x14ac:dyDescent="0.35">
      <c r="A1056" s="2" t="s">
        <v>234</v>
      </c>
      <c r="B1056" s="2" t="s">
        <v>235</v>
      </c>
      <c r="C1056" s="3">
        <v>16</v>
      </c>
      <c r="D1056" s="2" t="s">
        <v>236</v>
      </c>
      <c r="E1056" s="2" t="s">
        <v>9272</v>
      </c>
      <c r="F1056" s="2">
        <v>16461142</v>
      </c>
      <c r="G1056" s="2" t="s">
        <v>10479</v>
      </c>
      <c r="H1056" s="2" t="s">
        <v>10480</v>
      </c>
      <c r="I1056" s="2" t="s">
        <v>5014</v>
      </c>
      <c r="J1056" s="2"/>
      <c r="K1056" s="2" t="s">
        <v>4380</v>
      </c>
      <c r="L1056" s="2" t="s">
        <v>10481</v>
      </c>
      <c r="M1056" s="2" t="s">
        <v>4493</v>
      </c>
      <c r="N1056" s="4" t="s">
        <v>10482</v>
      </c>
      <c r="O1056" s="4" t="s">
        <v>10483</v>
      </c>
    </row>
    <row r="1057" spans="1:15" ht="15" customHeight="1" x14ac:dyDescent="0.35">
      <c r="A1057" s="2" t="s">
        <v>234</v>
      </c>
      <c r="B1057" s="2" t="s">
        <v>235</v>
      </c>
      <c r="C1057" s="3">
        <v>16</v>
      </c>
      <c r="D1057" s="2" t="s">
        <v>236</v>
      </c>
      <c r="E1057" s="2" t="s">
        <v>9272</v>
      </c>
      <c r="F1057" s="2">
        <v>15689571</v>
      </c>
      <c r="G1057" s="2" t="s">
        <v>10504</v>
      </c>
      <c r="H1057" s="2" t="s">
        <v>10505</v>
      </c>
      <c r="I1057" s="2" t="s">
        <v>10506</v>
      </c>
      <c r="J1057" s="2"/>
      <c r="K1057" s="2" t="s">
        <v>10507</v>
      </c>
      <c r="L1057" s="2" t="s">
        <v>10508</v>
      </c>
      <c r="M1057" s="2" t="s">
        <v>4843</v>
      </c>
      <c r="N1057" s="4" t="s">
        <v>10509</v>
      </c>
      <c r="O1057" s="4" t="s">
        <v>10510</v>
      </c>
    </row>
    <row r="1058" spans="1:15" ht="15" customHeight="1" x14ac:dyDescent="0.35">
      <c r="A1058" s="2" t="s">
        <v>234</v>
      </c>
      <c r="B1058" s="2" t="s">
        <v>235</v>
      </c>
      <c r="C1058" s="3">
        <v>16</v>
      </c>
      <c r="D1058" s="2" t="s">
        <v>236</v>
      </c>
      <c r="E1058" s="2" t="s">
        <v>9272</v>
      </c>
      <c r="F1058" s="2">
        <v>11952824</v>
      </c>
      <c r="G1058" s="2" t="s">
        <v>10567</v>
      </c>
      <c r="H1058" s="2" t="s">
        <v>10568</v>
      </c>
      <c r="I1058" s="2" t="s">
        <v>6107</v>
      </c>
      <c r="J1058" s="2"/>
      <c r="K1058" s="2" t="s">
        <v>5821</v>
      </c>
      <c r="L1058" s="2" t="s">
        <v>10569</v>
      </c>
      <c r="M1058" s="2" t="s">
        <v>4416</v>
      </c>
      <c r="N1058" s="4" t="s">
        <v>10570</v>
      </c>
      <c r="O1058" s="4" t="s">
        <v>10571</v>
      </c>
    </row>
    <row r="1059" spans="1:15" ht="15" customHeight="1" x14ac:dyDescent="0.35">
      <c r="A1059" s="2" t="s">
        <v>234</v>
      </c>
      <c r="B1059" s="2" t="s">
        <v>235</v>
      </c>
      <c r="C1059" s="3">
        <v>16</v>
      </c>
      <c r="D1059" s="2" t="s">
        <v>236</v>
      </c>
      <c r="E1059" s="2" t="s">
        <v>9272</v>
      </c>
      <c r="F1059" s="2" t="s">
        <v>18719</v>
      </c>
      <c r="G1059" s="2" t="s">
        <v>18720</v>
      </c>
      <c r="H1059" s="2" t="s">
        <v>18721</v>
      </c>
      <c r="I1059" s="2" t="s">
        <v>6107</v>
      </c>
      <c r="J1059" s="2"/>
      <c r="K1059" s="2" t="s">
        <v>18572</v>
      </c>
      <c r="L1059" s="2" t="s">
        <v>18722</v>
      </c>
      <c r="M1059" s="2" t="s">
        <v>18627</v>
      </c>
      <c r="N1059" s="4" t="s">
        <v>18723</v>
      </c>
      <c r="O1059" s="25" t="s">
        <v>18724</v>
      </c>
    </row>
    <row r="1060" spans="1:15" ht="15" customHeight="1" x14ac:dyDescent="0.35">
      <c r="A1060" s="2" t="s">
        <v>234</v>
      </c>
      <c r="B1060" s="2" t="s">
        <v>235</v>
      </c>
      <c r="C1060" s="3">
        <v>16</v>
      </c>
      <c r="D1060" s="2" t="s">
        <v>236</v>
      </c>
      <c r="E1060" s="2" t="s">
        <v>9272</v>
      </c>
      <c r="F1060" s="2">
        <v>10655102</v>
      </c>
      <c r="G1060" s="2" t="s">
        <v>10594</v>
      </c>
      <c r="H1060" s="2" t="s">
        <v>10595</v>
      </c>
      <c r="I1060" s="2" t="s">
        <v>2196</v>
      </c>
      <c r="J1060" s="2"/>
      <c r="K1060" s="2" t="s">
        <v>10596</v>
      </c>
      <c r="L1060" s="2" t="s">
        <v>10597</v>
      </c>
      <c r="M1060" s="2" t="s">
        <v>10527</v>
      </c>
      <c r="N1060" s="4" t="s">
        <v>10598</v>
      </c>
      <c r="O1060" s="4" t="s">
        <v>10599</v>
      </c>
    </row>
    <row r="1061" spans="1:15" ht="15" customHeight="1" x14ac:dyDescent="0.35">
      <c r="A1061" s="2" t="s">
        <v>234</v>
      </c>
      <c r="B1061" s="2" t="s">
        <v>235</v>
      </c>
      <c r="C1061" s="3">
        <v>16</v>
      </c>
      <c r="D1061" s="2" t="s">
        <v>236</v>
      </c>
      <c r="E1061" s="2" t="s">
        <v>9272</v>
      </c>
      <c r="F1061" s="2">
        <v>37708450</v>
      </c>
      <c r="G1061" s="2" t="s">
        <v>9425</v>
      </c>
      <c r="H1061" s="2" t="s">
        <v>9426</v>
      </c>
      <c r="I1061" s="2" t="s">
        <v>1463</v>
      </c>
      <c r="J1061" s="2" t="s">
        <v>7291</v>
      </c>
      <c r="K1061" s="2" t="s">
        <v>9427</v>
      </c>
      <c r="L1061" s="2" t="s">
        <v>9428</v>
      </c>
      <c r="M1061" s="2" t="s">
        <v>4493</v>
      </c>
      <c r="N1061" s="4" t="s">
        <v>9429</v>
      </c>
      <c r="O1061" s="4" t="s">
        <v>9430</v>
      </c>
    </row>
    <row r="1062" spans="1:15" ht="15" customHeight="1" x14ac:dyDescent="0.35">
      <c r="A1062" s="2" t="s">
        <v>234</v>
      </c>
      <c r="B1062" s="2" t="s">
        <v>235</v>
      </c>
      <c r="C1062" s="3">
        <v>16</v>
      </c>
      <c r="D1062" s="2" t="s">
        <v>236</v>
      </c>
      <c r="E1062" s="2" t="s">
        <v>9272</v>
      </c>
      <c r="F1062" s="2">
        <v>37700510</v>
      </c>
      <c r="G1062" s="2" t="s">
        <v>9431</v>
      </c>
      <c r="H1062" s="2" t="s">
        <v>9432</v>
      </c>
      <c r="I1062" s="2" t="s">
        <v>1463</v>
      </c>
      <c r="J1062" s="2"/>
      <c r="K1062" s="2" t="s">
        <v>6428</v>
      </c>
      <c r="L1062" s="2" t="s">
        <v>9433</v>
      </c>
      <c r="M1062" s="2" t="s">
        <v>4416</v>
      </c>
      <c r="N1062" s="4" t="s">
        <v>9434</v>
      </c>
      <c r="O1062" s="4" t="s">
        <v>9435</v>
      </c>
    </row>
    <row r="1063" spans="1:15" ht="15" customHeight="1" x14ac:dyDescent="0.35">
      <c r="A1063" s="2" t="s">
        <v>234</v>
      </c>
      <c r="B1063" s="2" t="s">
        <v>235</v>
      </c>
      <c r="C1063" s="3">
        <v>16</v>
      </c>
      <c r="D1063" s="2" t="s">
        <v>236</v>
      </c>
      <c r="E1063" s="2" t="s">
        <v>9272</v>
      </c>
      <c r="F1063" s="2">
        <v>37026832</v>
      </c>
      <c r="G1063" s="2" t="s">
        <v>9436</v>
      </c>
      <c r="H1063" s="2" t="s">
        <v>9437</v>
      </c>
      <c r="I1063" s="2" t="s">
        <v>1463</v>
      </c>
      <c r="J1063" s="2"/>
      <c r="K1063" s="2" t="s">
        <v>6428</v>
      </c>
      <c r="L1063" s="2" t="s">
        <v>9438</v>
      </c>
      <c r="M1063" s="2" t="s">
        <v>4797</v>
      </c>
      <c r="N1063" s="4" t="s">
        <v>9439</v>
      </c>
      <c r="O1063" s="4" t="s">
        <v>9440</v>
      </c>
    </row>
    <row r="1064" spans="1:15" ht="15" customHeight="1" x14ac:dyDescent="0.35">
      <c r="A1064" s="2" t="s">
        <v>234</v>
      </c>
      <c r="B1064" s="2" t="s">
        <v>235</v>
      </c>
      <c r="C1064" s="3">
        <v>16</v>
      </c>
      <c r="D1064" s="2" t="s">
        <v>236</v>
      </c>
      <c r="E1064" s="2" t="s">
        <v>9272</v>
      </c>
      <c r="F1064" s="2">
        <v>36411635</v>
      </c>
      <c r="G1064" s="2" t="s">
        <v>9531</v>
      </c>
      <c r="H1064" s="2" t="s">
        <v>9532</v>
      </c>
      <c r="I1064" s="2" t="s">
        <v>2699</v>
      </c>
      <c r="J1064" s="2" t="s">
        <v>7157</v>
      </c>
      <c r="K1064" s="2" t="s">
        <v>9533</v>
      </c>
      <c r="L1064" s="2" t="s">
        <v>9534</v>
      </c>
      <c r="M1064" s="2" t="s">
        <v>4367</v>
      </c>
      <c r="N1064" s="4" t="s">
        <v>9535</v>
      </c>
      <c r="O1064" s="4" t="s">
        <v>9536</v>
      </c>
    </row>
    <row r="1065" spans="1:15" ht="15" customHeight="1" x14ac:dyDescent="0.35">
      <c r="A1065" s="2" t="s">
        <v>234</v>
      </c>
      <c r="B1065" s="2" t="s">
        <v>235</v>
      </c>
      <c r="C1065" s="3">
        <v>16</v>
      </c>
      <c r="D1065" s="2" t="s">
        <v>236</v>
      </c>
      <c r="E1065" s="2" t="s">
        <v>9272</v>
      </c>
      <c r="F1065" s="2">
        <v>36177791</v>
      </c>
      <c r="G1065" s="2" t="s">
        <v>9537</v>
      </c>
      <c r="H1065" s="2" t="s">
        <v>9538</v>
      </c>
      <c r="I1065" s="2" t="s">
        <v>2699</v>
      </c>
      <c r="J1065" s="2" t="s">
        <v>5196</v>
      </c>
      <c r="K1065" s="2" t="s">
        <v>5852</v>
      </c>
      <c r="L1065" s="2" t="s">
        <v>9539</v>
      </c>
      <c r="M1065" s="2" t="s">
        <v>5676</v>
      </c>
      <c r="N1065" s="4" t="s">
        <v>9540</v>
      </c>
      <c r="O1065" s="4" t="s">
        <v>9541</v>
      </c>
    </row>
    <row r="1066" spans="1:15" ht="15" customHeight="1" x14ac:dyDescent="0.35">
      <c r="A1066" s="2" t="s">
        <v>234</v>
      </c>
      <c r="B1066" s="2" t="s">
        <v>235</v>
      </c>
      <c r="C1066" s="3">
        <v>16</v>
      </c>
      <c r="D1066" s="2" t="s">
        <v>236</v>
      </c>
      <c r="E1066" s="2" t="s">
        <v>9272</v>
      </c>
      <c r="F1066" s="2">
        <v>36372325</v>
      </c>
      <c r="G1066" s="2" t="s">
        <v>9542</v>
      </c>
      <c r="H1066" s="2" t="s">
        <v>9543</v>
      </c>
      <c r="I1066" s="2" t="s">
        <v>2699</v>
      </c>
      <c r="J1066" s="2" t="s">
        <v>9544</v>
      </c>
      <c r="K1066" s="2" t="s">
        <v>9355</v>
      </c>
      <c r="L1066" s="2" t="s">
        <v>9545</v>
      </c>
      <c r="M1066" s="2" t="s">
        <v>4843</v>
      </c>
      <c r="N1066" s="4" t="s">
        <v>9546</v>
      </c>
      <c r="O1066" s="4" t="s">
        <v>9547</v>
      </c>
    </row>
    <row r="1067" spans="1:15" ht="15" customHeight="1" x14ac:dyDescent="0.35">
      <c r="A1067" s="2" t="s">
        <v>234</v>
      </c>
      <c r="B1067" s="2" t="s">
        <v>235</v>
      </c>
      <c r="C1067" s="3">
        <v>16</v>
      </c>
      <c r="D1067" s="2" t="s">
        <v>236</v>
      </c>
      <c r="E1067" s="2" t="s">
        <v>9272</v>
      </c>
      <c r="F1067" s="2">
        <v>34794241</v>
      </c>
      <c r="G1067" s="2" t="s">
        <v>9653</v>
      </c>
      <c r="H1067" s="2" t="s">
        <v>9654</v>
      </c>
      <c r="I1067" s="2" t="s">
        <v>4066</v>
      </c>
      <c r="J1067" s="2" t="s">
        <v>6705</v>
      </c>
      <c r="K1067" s="2" t="s">
        <v>9533</v>
      </c>
      <c r="L1067" s="2" t="s">
        <v>9655</v>
      </c>
      <c r="M1067" s="2" t="s">
        <v>4367</v>
      </c>
      <c r="N1067" s="4" t="s">
        <v>9656</v>
      </c>
      <c r="O1067" s="4" t="s">
        <v>9657</v>
      </c>
    </row>
    <row r="1068" spans="1:15" ht="15" customHeight="1" x14ac:dyDescent="0.35">
      <c r="A1068" s="2" t="s">
        <v>234</v>
      </c>
      <c r="B1068" s="2" t="s">
        <v>235</v>
      </c>
      <c r="C1068" s="3">
        <v>16</v>
      </c>
      <c r="D1068" s="2" t="s">
        <v>236</v>
      </c>
      <c r="E1068" s="2" t="s">
        <v>9272</v>
      </c>
      <c r="F1068" s="2">
        <v>34265459</v>
      </c>
      <c r="G1068" s="2" t="s">
        <v>9646</v>
      </c>
      <c r="H1068" s="2" t="s">
        <v>9647</v>
      </c>
      <c r="I1068" s="2" t="s">
        <v>4066</v>
      </c>
      <c r="J1068" s="2" t="s">
        <v>9648</v>
      </c>
      <c r="K1068" s="2" t="s">
        <v>9649</v>
      </c>
      <c r="L1068" s="2" t="s">
        <v>9650</v>
      </c>
      <c r="M1068" s="2" t="s">
        <v>4843</v>
      </c>
      <c r="N1068" s="4" t="s">
        <v>9651</v>
      </c>
      <c r="O1068" s="4" t="s">
        <v>9652</v>
      </c>
    </row>
    <row r="1069" spans="1:15" ht="15" customHeight="1" x14ac:dyDescent="0.35">
      <c r="A1069" s="2" t="s">
        <v>234</v>
      </c>
      <c r="B1069" s="2" t="s">
        <v>235</v>
      </c>
      <c r="C1069" s="3">
        <v>16</v>
      </c>
      <c r="D1069" s="2" t="s">
        <v>236</v>
      </c>
      <c r="E1069" s="2" t="s">
        <v>9272</v>
      </c>
      <c r="F1069" s="2">
        <v>31505056</v>
      </c>
      <c r="G1069" s="2" t="s">
        <v>9831</v>
      </c>
      <c r="H1069" s="2" t="s">
        <v>9832</v>
      </c>
      <c r="I1069" s="2" t="s">
        <v>1917</v>
      </c>
      <c r="J1069" s="2" t="s">
        <v>3230</v>
      </c>
      <c r="K1069" s="2" t="s">
        <v>5821</v>
      </c>
      <c r="L1069" s="2" t="s">
        <v>9833</v>
      </c>
      <c r="M1069" s="2" t="s">
        <v>5208</v>
      </c>
      <c r="N1069" s="4" t="s">
        <v>9834</v>
      </c>
      <c r="O1069" s="4" t="s">
        <v>9835</v>
      </c>
    </row>
    <row r="1070" spans="1:15" ht="15" customHeight="1" x14ac:dyDescent="0.35">
      <c r="A1070" s="2" t="s">
        <v>234</v>
      </c>
      <c r="B1070" s="2" t="s">
        <v>235</v>
      </c>
      <c r="C1070" s="3">
        <v>16</v>
      </c>
      <c r="D1070" s="2" t="s">
        <v>236</v>
      </c>
      <c r="E1070" s="2" t="s">
        <v>9272</v>
      </c>
      <c r="F1070" s="2">
        <v>30465321</v>
      </c>
      <c r="G1070" s="2" t="s">
        <v>9916</v>
      </c>
      <c r="H1070" s="2" t="s">
        <v>9917</v>
      </c>
      <c r="I1070" s="2" t="s">
        <v>1685</v>
      </c>
      <c r="J1070" s="2" t="s">
        <v>9918</v>
      </c>
      <c r="K1070" s="2" t="s">
        <v>4757</v>
      </c>
      <c r="L1070" s="2" t="s">
        <v>9919</v>
      </c>
      <c r="M1070" s="2" t="s">
        <v>4416</v>
      </c>
      <c r="N1070" s="4" t="s">
        <v>9920</v>
      </c>
      <c r="O1070" s="4" t="s">
        <v>9921</v>
      </c>
    </row>
    <row r="1071" spans="1:15" ht="15" customHeight="1" x14ac:dyDescent="0.35">
      <c r="A1071" s="2" t="s">
        <v>234</v>
      </c>
      <c r="B1071" s="2" t="s">
        <v>235</v>
      </c>
      <c r="C1071" s="3">
        <v>16</v>
      </c>
      <c r="D1071" s="2" t="s">
        <v>236</v>
      </c>
      <c r="E1071" s="2" t="s">
        <v>9272</v>
      </c>
      <c r="F1071" s="2">
        <v>27869375</v>
      </c>
      <c r="G1071" s="2" t="s">
        <v>10005</v>
      </c>
      <c r="H1071" s="2" t="s">
        <v>10006</v>
      </c>
      <c r="I1071" s="2" t="s">
        <v>4769</v>
      </c>
      <c r="J1071" s="2"/>
      <c r="K1071" s="2" t="s">
        <v>9469</v>
      </c>
      <c r="L1071" s="2" t="s">
        <v>10007</v>
      </c>
      <c r="M1071" s="2" t="s">
        <v>4416</v>
      </c>
      <c r="N1071" s="4" t="s">
        <v>10008</v>
      </c>
      <c r="O1071" s="4" t="s">
        <v>10009</v>
      </c>
    </row>
    <row r="1072" spans="1:15" ht="15" customHeight="1" x14ac:dyDescent="0.35">
      <c r="A1072" s="2" t="s">
        <v>234</v>
      </c>
      <c r="B1072" s="2" t="s">
        <v>235</v>
      </c>
      <c r="C1072" s="3">
        <v>16</v>
      </c>
      <c r="D1072" s="2" t="s">
        <v>236</v>
      </c>
      <c r="E1072" s="2" t="s">
        <v>9272</v>
      </c>
      <c r="F1072" s="2">
        <v>27869373</v>
      </c>
      <c r="G1072" s="2" t="s">
        <v>10010</v>
      </c>
      <c r="H1072" s="2" t="s">
        <v>10011</v>
      </c>
      <c r="I1072" s="2" t="s">
        <v>4769</v>
      </c>
      <c r="J1072" s="2"/>
      <c r="K1072" s="2" t="s">
        <v>9469</v>
      </c>
      <c r="L1072" s="2" t="s">
        <v>10012</v>
      </c>
      <c r="M1072" s="2" t="s">
        <v>4416</v>
      </c>
      <c r="N1072" s="4" t="s">
        <v>10013</v>
      </c>
      <c r="O1072" s="4" t="s">
        <v>10014</v>
      </c>
    </row>
    <row r="1073" spans="1:15" ht="15" customHeight="1" x14ac:dyDescent="0.35">
      <c r="A1073" s="2" t="s">
        <v>234</v>
      </c>
      <c r="B1073" s="2" t="s">
        <v>235</v>
      </c>
      <c r="C1073" s="3">
        <v>16</v>
      </c>
      <c r="D1073" s="2" t="s">
        <v>236</v>
      </c>
      <c r="E1073" s="2" t="s">
        <v>9272</v>
      </c>
      <c r="F1073" s="2">
        <v>27869378</v>
      </c>
      <c r="G1073" s="2" t="s">
        <v>10015</v>
      </c>
      <c r="H1073" s="2" t="s">
        <v>10016</v>
      </c>
      <c r="I1073" s="2" t="s">
        <v>4769</v>
      </c>
      <c r="J1073" s="2"/>
      <c r="K1073" s="2" t="s">
        <v>9469</v>
      </c>
      <c r="L1073" s="2" t="s">
        <v>10017</v>
      </c>
      <c r="M1073" s="2" t="s">
        <v>4416</v>
      </c>
      <c r="N1073" s="4" t="s">
        <v>10018</v>
      </c>
      <c r="O1073" s="4" t="s">
        <v>10019</v>
      </c>
    </row>
    <row r="1074" spans="1:15" ht="15" customHeight="1" x14ac:dyDescent="0.35">
      <c r="A1074" s="2" t="s">
        <v>234</v>
      </c>
      <c r="B1074" s="2" t="s">
        <v>235</v>
      </c>
      <c r="C1074" s="3">
        <v>16</v>
      </c>
      <c r="D1074" s="2" t="s">
        <v>236</v>
      </c>
      <c r="E1074" s="2" t="s">
        <v>9272</v>
      </c>
      <c r="F1074" s="2">
        <v>27869374</v>
      </c>
      <c r="G1074" s="2" t="s">
        <v>10005</v>
      </c>
      <c r="H1074" s="2" t="s">
        <v>10020</v>
      </c>
      <c r="I1074" s="2" t="s">
        <v>4769</v>
      </c>
      <c r="J1074" s="2"/>
      <c r="K1074" s="2" t="s">
        <v>9469</v>
      </c>
      <c r="L1074" s="2" t="s">
        <v>10007</v>
      </c>
      <c r="M1074" s="2" t="s">
        <v>4416</v>
      </c>
      <c r="N1074" s="4" t="s">
        <v>10021</v>
      </c>
      <c r="O1074" s="4" t="s">
        <v>10022</v>
      </c>
    </row>
    <row r="1075" spans="1:15" ht="15" customHeight="1" x14ac:dyDescent="0.35">
      <c r="A1075" s="2" t="s">
        <v>234</v>
      </c>
      <c r="B1075" s="2" t="s">
        <v>235</v>
      </c>
      <c r="C1075" s="3">
        <v>16</v>
      </c>
      <c r="D1075" s="2" t="s">
        <v>236</v>
      </c>
      <c r="E1075" s="2" t="s">
        <v>9272</v>
      </c>
      <c r="F1075" s="2">
        <v>27869372</v>
      </c>
      <c r="G1075" s="2" t="s">
        <v>10015</v>
      </c>
      <c r="H1075" s="2" t="s">
        <v>10023</v>
      </c>
      <c r="I1075" s="2" t="s">
        <v>4769</v>
      </c>
      <c r="J1075" s="2"/>
      <c r="K1075" s="2" t="s">
        <v>9469</v>
      </c>
      <c r="L1075" s="2" t="s">
        <v>10024</v>
      </c>
      <c r="M1075" s="2" t="s">
        <v>4416</v>
      </c>
      <c r="N1075" s="4" t="s">
        <v>10025</v>
      </c>
      <c r="O1075" s="4" t="s">
        <v>10026</v>
      </c>
    </row>
    <row r="1076" spans="1:15" ht="15" customHeight="1" x14ac:dyDescent="0.35">
      <c r="A1076" s="2" t="s">
        <v>234</v>
      </c>
      <c r="B1076" s="2" t="s">
        <v>235</v>
      </c>
      <c r="C1076" s="3">
        <v>16</v>
      </c>
      <c r="D1076" s="2" t="s">
        <v>236</v>
      </c>
      <c r="E1076" s="2" t="s">
        <v>9272</v>
      </c>
      <c r="F1076" s="2">
        <v>27869379</v>
      </c>
      <c r="G1076" s="2" t="s">
        <v>10010</v>
      </c>
      <c r="H1076" s="2" t="s">
        <v>10027</v>
      </c>
      <c r="I1076" s="2" t="s">
        <v>4769</v>
      </c>
      <c r="J1076" s="2"/>
      <c r="K1076" s="2" t="s">
        <v>9469</v>
      </c>
      <c r="L1076" s="2" t="s">
        <v>10028</v>
      </c>
      <c r="M1076" s="2" t="s">
        <v>4416</v>
      </c>
      <c r="N1076" s="4" t="s">
        <v>10029</v>
      </c>
      <c r="O1076" s="4" t="s">
        <v>10030</v>
      </c>
    </row>
    <row r="1077" spans="1:15" ht="15" customHeight="1" x14ac:dyDescent="0.35">
      <c r="A1077" s="2" t="s">
        <v>234</v>
      </c>
      <c r="B1077" s="2" t="s">
        <v>235</v>
      </c>
      <c r="C1077" s="3">
        <v>16</v>
      </c>
      <c r="D1077" s="2" t="s">
        <v>236</v>
      </c>
      <c r="E1077" s="2" t="s">
        <v>9272</v>
      </c>
      <c r="F1077" s="2">
        <v>24229632</v>
      </c>
      <c r="G1077" s="2" t="s">
        <v>10145</v>
      </c>
      <c r="H1077" s="2" t="s">
        <v>10146</v>
      </c>
      <c r="I1077" s="2" t="s">
        <v>4861</v>
      </c>
      <c r="J1077" s="2"/>
      <c r="K1077" s="2" t="s">
        <v>2864</v>
      </c>
      <c r="L1077" s="2" t="s">
        <v>10147</v>
      </c>
      <c r="M1077" s="2" t="s">
        <v>4843</v>
      </c>
      <c r="N1077" s="4" t="s">
        <v>10148</v>
      </c>
      <c r="O1077" s="4" t="s">
        <v>10149</v>
      </c>
    </row>
    <row r="1078" spans="1:15" ht="15" customHeight="1" x14ac:dyDescent="0.35">
      <c r="A1078" s="2" t="s">
        <v>234</v>
      </c>
      <c r="B1078" s="2" t="s">
        <v>235</v>
      </c>
      <c r="C1078" s="3">
        <v>16</v>
      </c>
      <c r="D1078" s="2" t="s">
        <v>236</v>
      </c>
      <c r="E1078" s="2" t="s">
        <v>9272</v>
      </c>
      <c r="F1078" s="2">
        <v>20950328</v>
      </c>
      <c r="G1078" s="2" t="s">
        <v>10235</v>
      </c>
      <c r="H1078" s="2" t="s">
        <v>10236</v>
      </c>
      <c r="I1078" s="2" t="s">
        <v>1798</v>
      </c>
      <c r="J1078" s="2" t="s">
        <v>10237</v>
      </c>
      <c r="K1078" s="2" t="s">
        <v>10238</v>
      </c>
      <c r="L1078" s="2" t="s">
        <v>10239</v>
      </c>
      <c r="M1078" s="2" t="s">
        <v>4416</v>
      </c>
      <c r="N1078" s="4" t="s">
        <v>10240</v>
      </c>
      <c r="O1078" s="4" t="s">
        <v>10241</v>
      </c>
    </row>
    <row r="1079" spans="1:15" ht="15" customHeight="1" x14ac:dyDescent="0.35">
      <c r="A1079" s="2" t="s">
        <v>234</v>
      </c>
      <c r="B1079" s="2" t="s">
        <v>235</v>
      </c>
      <c r="C1079" s="3">
        <v>16</v>
      </c>
      <c r="D1079" s="2" t="s">
        <v>236</v>
      </c>
      <c r="E1079" s="2" t="s">
        <v>9272</v>
      </c>
      <c r="F1079" s="2">
        <v>22076328</v>
      </c>
      <c r="G1079" s="2" t="s">
        <v>10242</v>
      </c>
      <c r="H1079" s="2" t="s">
        <v>10243</v>
      </c>
      <c r="I1079" s="2" t="s">
        <v>1798</v>
      </c>
      <c r="J1079" s="2"/>
      <c r="K1079" s="2" t="s">
        <v>10244</v>
      </c>
      <c r="L1079" s="2" t="s">
        <v>10245</v>
      </c>
      <c r="M1079" s="2" t="s">
        <v>4367</v>
      </c>
      <c r="N1079" s="4" t="s">
        <v>10246</v>
      </c>
      <c r="O1079" s="4" t="s">
        <v>10247</v>
      </c>
    </row>
    <row r="1080" spans="1:15" ht="15" customHeight="1" x14ac:dyDescent="0.35">
      <c r="A1080" s="2" t="s">
        <v>234</v>
      </c>
      <c r="B1080" s="2" t="s">
        <v>235</v>
      </c>
      <c r="C1080" s="3">
        <v>16</v>
      </c>
      <c r="D1080" s="2" t="s">
        <v>236</v>
      </c>
      <c r="E1080" s="2" t="s">
        <v>9272</v>
      </c>
      <c r="F1080" s="2">
        <v>22076321</v>
      </c>
      <c r="G1080" s="2" t="s">
        <v>10248</v>
      </c>
      <c r="H1080" s="2" t="s">
        <v>10249</v>
      </c>
      <c r="I1080" s="2" t="s">
        <v>1798</v>
      </c>
      <c r="J1080" s="2"/>
      <c r="K1080" s="2" t="s">
        <v>10244</v>
      </c>
      <c r="L1080" s="2" t="s">
        <v>10250</v>
      </c>
      <c r="M1080" s="2" t="s">
        <v>4416</v>
      </c>
      <c r="N1080" s="4" t="s">
        <v>10251</v>
      </c>
      <c r="O1080" s="4" t="s">
        <v>10252</v>
      </c>
    </row>
    <row r="1081" spans="1:15" ht="15" customHeight="1" x14ac:dyDescent="0.35">
      <c r="A1081" s="2" t="s">
        <v>234</v>
      </c>
      <c r="B1081" s="2" t="s">
        <v>235</v>
      </c>
      <c r="C1081" s="3">
        <v>16</v>
      </c>
      <c r="D1081" s="2" t="s">
        <v>236</v>
      </c>
      <c r="E1081" s="2" t="s">
        <v>9272</v>
      </c>
      <c r="F1081" s="2">
        <v>22076326</v>
      </c>
      <c r="G1081" s="2" t="s">
        <v>10253</v>
      </c>
      <c r="H1081" s="2" t="s">
        <v>10254</v>
      </c>
      <c r="I1081" s="2" t="s">
        <v>1798</v>
      </c>
      <c r="J1081" s="2"/>
      <c r="K1081" s="2" t="s">
        <v>10244</v>
      </c>
      <c r="L1081" s="2" t="s">
        <v>10255</v>
      </c>
      <c r="M1081" s="2" t="s">
        <v>4416</v>
      </c>
      <c r="N1081" s="4" t="s">
        <v>10256</v>
      </c>
      <c r="O1081" s="4" t="s">
        <v>10257</v>
      </c>
    </row>
    <row r="1082" spans="1:15" ht="15" customHeight="1" x14ac:dyDescent="0.35">
      <c r="A1082" s="2" t="s">
        <v>234</v>
      </c>
      <c r="B1082" s="2" t="s">
        <v>235</v>
      </c>
      <c r="C1082" s="3">
        <v>16</v>
      </c>
      <c r="D1082" s="2" t="s">
        <v>236</v>
      </c>
      <c r="E1082" s="2" t="s">
        <v>9272</v>
      </c>
      <c r="F1082" s="2">
        <v>22076320</v>
      </c>
      <c r="G1082" s="2" t="s">
        <v>10258</v>
      </c>
      <c r="H1082" s="2" t="s">
        <v>10259</v>
      </c>
      <c r="I1082" s="2" t="s">
        <v>1798</v>
      </c>
      <c r="J1082" s="2"/>
      <c r="K1082" s="2" t="s">
        <v>10244</v>
      </c>
      <c r="L1082" s="2" t="s">
        <v>10260</v>
      </c>
      <c r="M1082" s="2" t="s">
        <v>10261</v>
      </c>
      <c r="N1082" s="4" t="s">
        <v>10262</v>
      </c>
      <c r="O1082" s="4" t="s">
        <v>10263</v>
      </c>
    </row>
    <row r="1083" spans="1:15" ht="15" customHeight="1" x14ac:dyDescent="0.35">
      <c r="A1083" s="2" t="s">
        <v>234</v>
      </c>
      <c r="B1083" s="2" t="s">
        <v>235</v>
      </c>
      <c r="C1083" s="3">
        <v>16</v>
      </c>
      <c r="D1083" s="2" t="s">
        <v>236</v>
      </c>
      <c r="E1083" s="2" t="s">
        <v>9272</v>
      </c>
      <c r="F1083" s="2" t="s">
        <v>18725</v>
      </c>
      <c r="G1083" s="2" t="s">
        <v>18726</v>
      </c>
      <c r="H1083" s="2" t="s">
        <v>18727</v>
      </c>
      <c r="I1083" s="2" t="s">
        <v>18457</v>
      </c>
      <c r="J1083" s="2" t="s">
        <v>18728</v>
      </c>
      <c r="K1083" s="2" t="s">
        <v>18572</v>
      </c>
      <c r="L1083" s="2" t="s">
        <v>18729</v>
      </c>
      <c r="M1083" s="2" t="s">
        <v>18451</v>
      </c>
      <c r="N1083" s="4" t="s">
        <v>18730</v>
      </c>
      <c r="O1083" s="4" t="s">
        <v>18731</v>
      </c>
    </row>
    <row r="1084" spans="1:15" ht="15" customHeight="1" x14ac:dyDescent="0.35">
      <c r="A1084" s="2" t="s">
        <v>234</v>
      </c>
      <c r="B1084" s="2" t="s">
        <v>235</v>
      </c>
      <c r="C1084" s="3">
        <v>16</v>
      </c>
      <c r="D1084" s="2" t="s">
        <v>236</v>
      </c>
      <c r="E1084" s="2" t="s">
        <v>9272</v>
      </c>
      <c r="F1084" s="2">
        <v>19006475</v>
      </c>
      <c r="G1084" s="2" t="s">
        <v>10388</v>
      </c>
      <c r="H1084" s="2" t="s">
        <v>10389</v>
      </c>
      <c r="I1084" s="2" t="s">
        <v>784</v>
      </c>
      <c r="J1084" s="2"/>
      <c r="K1084" s="2" t="s">
        <v>10390</v>
      </c>
      <c r="L1084" s="2" t="s">
        <v>10391</v>
      </c>
      <c r="M1084" s="2" t="s">
        <v>4416</v>
      </c>
      <c r="N1084" s="4" t="s">
        <v>10392</v>
      </c>
      <c r="O1084" s="4" t="s">
        <v>10393</v>
      </c>
    </row>
    <row r="1085" spans="1:15" ht="15" customHeight="1" x14ac:dyDescent="0.35">
      <c r="A1085" s="2" t="s">
        <v>234</v>
      </c>
      <c r="B1085" s="2" t="s">
        <v>235</v>
      </c>
      <c r="C1085" s="3">
        <v>16</v>
      </c>
      <c r="D1085" s="2" t="s">
        <v>236</v>
      </c>
      <c r="E1085" s="2" t="s">
        <v>9272</v>
      </c>
      <c r="F1085" s="2">
        <v>17142574</v>
      </c>
      <c r="G1085" s="2" t="s">
        <v>10436</v>
      </c>
      <c r="H1085" s="2" t="s">
        <v>10437</v>
      </c>
      <c r="I1085" s="2" t="s">
        <v>8701</v>
      </c>
      <c r="J1085" s="2"/>
      <c r="K1085" s="2" t="s">
        <v>10438</v>
      </c>
      <c r="L1085" s="2" t="s">
        <v>10439</v>
      </c>
      <c r="M1085" s="2" t="s">
        <v>4797</v>
      </c>
      <c r="N1085" s="4" t="s">
        <v>10440</v>
      </c>
      <c r="O1085" s="4" t="s">
        <v>10441</v>
      </c>
    </row>
    <row r="1086" spans="1:15" ht="15" customHeight="1" x14ac:dyDescent="0.35">
      <c r="A1086" s="2" t="s">
        <v>234</v>
      </c>
      <c r="B1086" s="2" t="s">
        <v>235</v>
      </c>
      <c r="C1086" s="3">
        <v>16</v>
      </c>
      <c r="D1086" s="2" t="s">
        <v>236</v>
      </c>
      <c r="E1086" s="2" t="s">
        <v>9272</v>
      </c>
      <c r="F1086" s="2">
        <v>15560755</v>
      </c>
      <c r="G1086" s="2" t="s">
        <v>10511</v>
      </c>
      <c r="H1086" s="2" t="s">
        <v>10512</v>
      </c>
      <c r="I1086" s="2" t="s">
        <v>2779</v>
      </c>
      <c r="J1086" s="2"/>
      <c r="K1086" s="2" t="s">
        <v>5821</v>
      </c>
      <c r="L1086" s="2" t="s">
        <v>10513</v>
      </c>
      <c r="M1086" s="2" t="s">
        <v>4416</v>
      </c>
      <c r="N1086" s="4" t="s">
        <v>10514</v>
      </c>
      <c r="O1086" s="4" t="s">
        <v>10515</v>
      </c>
    </row>
    <row r="1087" spans="1:15" ht="15" customHeight="1" x14ac:dyDescent="0.35">
      <c r="A1087" s="2" t="s">
        <v>234</v>
      </c>
      <c r="B1087" s="2" t="s">
        <v>235</v>
      </c>
      <c r="C1087" s="3">
        <v>16</v>
      </c>
      <c r="D1087" s="2" t="s">
        <v>236</v>
      </c>
      <c r="E1087" s="2" t="s">
        <v>9272</v>
      </c>
      <c r="F1087" s="2">
        <v>38360199</v>
      </c>
      <c r="G1087" s="2" t="s">
        <v>9315</v>
      </c>
      <c r="H1087" s="2" t="s">
        <v>9316</v>
      </c>
      <c r="I1087" s="2" t="s">
        <v>4394</v>
      </c>
      <c r="J1087" s="2" t="s">
        <v>9317</v>
      </c>
      <c r="K1087" s="2" t="s">
        <v>4422</v>
      </c>
      <c r="L1087" s="2" t="s">
        <v>9318</v>
      </c>
      <c r="M1087" s="2" t="s">
        <v>4367</v>
      </c>
      <c r="N1087" s="4" t="s">
        <v>9319</v>
      </c>
      <c r="O1087" s="4" t="s">
        <v>9320</v>
      </c>
    </row>
    <row r="1088" spans="1:15" ht="15" customHeight="1" x14ac:dyDescent="0.35">
      <c r="A1088" s="2" t="s">
        <v>234</v>
      </c>
      <c r="B1088" s="2" t="s">
        <v>235</v>
      </c>
      <c r="C1088" s="3">
        <v>16</v>
      </c>
      <c r="D1088" s="2" t="s">
        <v>236</v>
      </c>
      <c r="E1088" s="2" t="s">
        <v>9272</v>
      </c>
      <c r="F1088" s="2">
        <v>37345893</v>
      </c>
      <c r="G1088" s="2" t="s">
        <v>9419</v>
      </c>
      <c r="H1088" s="2" t="s">
        <v>9467</v>
      </c>
      <c r="I1088" s="2" t="s">
        <v>816</v>
      </c>
      <c r="J1088" s="2" t="s">
        <v>9468</v>
      </c>
      <c r="K1088" s="2" t="s">
        <v>9469</v>
      </c>
      <c r="L1088" s="2" t="s">
        <v>9470</v>
      </c>
      <c r="M1088" s="2" t="s">
        <v>9422</v>
      </c>
      <c r="N1088" s="4" t="s">
        <v>9471</v>
      </c>
      <c r="O1088" s="4" t="s">
        <v>9472</v>
      </c>
    </row>
    <row r="1089" spans="1:15" ht="15" customHeight="1" x14ac:dyDescent="0.35">
      <c r="A1089" s="2" t="s">
        <v>234</v>
      </c>
      <c r="B1089" s="2" t="s">
        <v>235</v>
      </c>
      <c r="C1089" s="3">
        <v>16</v>
      </c>
      <c r="D1089" s="2" t="s">
        <v>236</v>
      </c>
      <c r="E1089" s="2" t="s">
        <v>9272</v>
      </c>
      <c r="F1089" s="2">
        <v>37574674</v>
      </c>
      <c r="G1089" s="2" t="s">
        <v>9419</v>
      </c>
      <c r="H1089" s="2" t="s">
        <v>19694</v>
      </c>
      <c r="I1089" s="2" t="s">
        <v>816</v>
      </c>
      <c r="J1089" s="2"/>
      <c r="K1089" s="2" t="s">
        <v>9469</v>
      </c>
      <c r="L1089" s="2" t="s">
        <v>9473</v>
      </c>
      <c r="M1089" s="2" t="s">
        <v>4416</v>
      </c>
      <c r="N1089" s="4" t="s">
        <v>9474</v>
      </c>
      <c r="O1089" s="4" t="s">
        <v>9475</v>
      </c>
    </row>
    <row r="1090" spans="1:15" ht="15" customHeight="1" x14ac:dyDescent="0.35">
      <c r="A1090" s="2" t="s">
        <v>234</v>
      </c>
      <c r="B1090" s="2" t="s">
        <v>235</v>
      </c>
      <c r="C1090" s="3">
        <v>16</v>
      </c>
      <c r="D1090" s="2" t="s">
        <v>236</v>
      </c>
      <c r="E1090" s="2" t="s">
        <v>9272</v>
      </c>
      <c r="F1090" s="2">
        <v>35929658</v>
      </c>
      <c r="G1090" s="2" t="s">
        <v>9581</v>
      </c>
      <c r="H1090" s="2" t="s">
        <v>9592</v>
      </c>
      <c r="I1090" s="2" t="s">
        <v>969</v>
      </c>
      <c r="J1090" s="2" t="s">
        <v>9593</v>
      </c>
      <c r="K1090" s="2" t="s">
        <v>9469</v>
      </c>
      <c r="L1090" s="2" t="s">
        <v>9594</v>
      </c>
      <c r="M1090" s="2" t="s">
        <v>4367</v>
      </c>
      <c r="N1090" s="4" t="s">
        <v>9595</v>
      </c>
      <c r="O1090" s="4" t="s">
        <v>9596</v>
      </c>
    </row>
    <row r="1091" spans="1:15" ht="15" customHeight="1" x14ac:dyDescent="0.35">
      <c r="A1091" s="2" t="s">
        <v>234</v>
      </c>
      <c r="B1091" s="2" t="s">
        <v>235</v>
      </c>
      <c r="C1091" s="3">
        <v>16</v>
      </c>
      <c r="D1091" s="2" t="s">
        <v>236</v>
      </c>
      <c r="E1091" s="2" t="s">
        <v>9272</v>
      </c>
      <c r="F1091" s="2">
        <v>32717336</v>
      </c>
      <c r="G1091" s="2" t="s">
        <v>9586</v>
      </c>
      <c r="H1091" s="2" t="s">
        <v>9587</v>
      </c>
      <c r="I1091" s="2" t="s">
        <v>969</v>
      </c>
      <c r="J1091" s="2" t="s">
        <v>9588</v>
      </c>
      <c r="K1091" s="2" t="s">
        <v>9355</v>
      </c>
      <c r="L1091" s="2" t="s">
        <v>9589</v>
      </c>
      <c r="M1091" s="2" t="s">
        <v>4843</v>
      </c>
      <c r="N1091" s="4" t="s">
        <v>9590</v>
      </c>
      <c r="O1091" s="4" t="s">
        <v>9591</v>
      </c>
    </row>
    <row r="1092" spans="1:15" ht="15" customHeight="1" x14ac:dyDescent="0.35">
      <c r="A1092" s="2" t="s">
        <v>234</v>
      </c>
      <c r="B1092" s="2" t="s">
        <v>235</v>
      </c>
      <c r="C1092" s="3">
        <v>16</v>
      </c>
      <c r="D1092" s="2" t="s">
        <v>236</v>
      </c>
      <c r="E1092" s="2" t="s">
        <v>9272</v>
      </c>
      <c r="F1092" s="2">
        <v>35971589</v>
      </c>
      <c r="G1092" s="2" t="s">
        <v>9581</v>
      </c>
      <c r="H1092" s="2" t="s">
        <v>9582</v>
      </c>
      <c r="I1092" s="2" t="s">
        <v>969</v>
      </c>
      <c r="J1092" s="2"/>
      <c r="K1092" s="2" t="s">
        <v>9469</v>
      </c>
      <c r="L1092" s="2" t="s">
        <v>9583</v>
      </c>
      <c r="M1092" s="2" t="s">
        <v>4367</v>
      </c>
      <c r="N1092" s="4" t="s">
        <v>9584</v>
      </c>
      <c r="O1092" s="4" t="s">
        <v>9585</v>
      </c>
    </row>
    <row r="1093" spans="1:15" ht="15" customHeight="1" x14ac:dyDescent="0.35">
      <c r="A1093" s="2" t="s">
        <v>234</v>
      </c>
      <c r="B1093" s="2" t="s">
        <v>235</v>
      </c>
      <c r="C1093" s="3">
        <v>16</v>
      </c>
      <c r="D1093" s="2" t="s">
        <v>236</v>
      </c>
      <c r="E1093" s="2" t="s">
        <v>9272</v>
      </c>
      <c r="F1093" s="2">
        <v>33389310</v>
      </c>
      <c r="G1093" s="2" t="s">
        <v>9419</v>
      </c>
      <c r="H1093" s="2" t="s">
        <v>9691</v>
      </c>
      <c r="I1093" s="2" t="s">
        <v>2393</v>
      </c>
      <c r="J1093" s="2" t="s">
        <v>9692</v>
      </c>
      <c r="K1093" s="2" t="s">
        <v>9693</v>
      </c>
      <c r="L1093" s="2" t="s">
        <v>9694</v>
      </c>
      <c r="M1093" s="2" t="s">
        <v>4560</v>
      </c>
      <c r="N1093" s="4" t="s">
        <v>9695</v>
      </c>
      <c r="O1093" s="4" t="s">
        <v>9696</v>
      </c>
    </row>
    <row r="1094" spans="1:15" ht="15" customHeight="1" x14ac:dyDescent="0.35">
      <c r="A1094" s="2" t="s">
        <v>234</v>
      </c>
      <c r="B1094" s="2" t="s">
        <v>235</v>
      </c>
      <c r="C1094" s="3">
        <v>16</v>
      </c>
      <c r="D1094" s="2" t="s">
        <v>236</v>
      </c>
      <c r="E1094" s="2" t="s">
        <v>9272</v>
      </c>
      <c r="F1094" s="2">
        <v>30033061</v>
      </c>
      <c r="G1094" s="2" t="s">
        <v>9922</v>
      </c>
      <c r="H1094" s="2" t="s">
        <v>9923</v>
      </c>
      <c r="I1094" s="2" t="s">
        <v>667</v>
      </c>
      <c r="J1094" s="2" t="s">
        <v>8308</v>
      </c>
      <c r="K1094" s="2" t="s">
        <v>9924</v>
      </c>
      <c r="L1094" s="2" t="s">
        <v>9925</v>
      </c>
      <c r="M1094" s="2" t="s">
        <v>9926</v>
      </c>
      <c r="N1094" s="4" t="s">
        <v>9927</v>
      </c>
      <c r="O1094" s="4" t="s">
        <v>9928</v>
      </c>
    </row>
    <row r="1095" spans="1:15" ht="15" customHeight="1" x14ac:dyDescent="0.35">
      <c r="A1095" s="2" t="s">
        <v>234</v>
      </c>
      <c r="B1095" s="2" t="s">
        <v>235</v>
      </c>
      <c r="C1095" s="3">
        <v>16</v>
      </c>
      <c r="D1095" s="2" t="s">
        <v>236</v>
      </c>
      <c r="E1095" s="2" t="s">
        <v>9272</v>
      </c>
      <c r="F1095" s="2">
        <v>27376863</v>
      </c>
      <c r="G1095" s="2" t="s">
        <v>9963</v>
      </c>
      <c r="H1095" s="2" t="s">
        <v>9964</v>
      </c>
      <c r="I1095" s="2" t="s">
        <v>1074</v>
      </c>
      <c r="J1095" s="2" t="s">
        <v>9965</v>
      </c>
      <c r="K1095" s="2" t="s">
        <v>5821</v>
      </c>
      <c r="L1095" s="2" t="s">
        <v>9966</v>
      </c>
      <c r="M1095" s="2" t="s">
        <v>4843</v>
      </c>
      <c r="N1095" s="4" t="s">
        <v>9967</v>
      </c>
      <c r="O1095" s="4" t="s">
        <v>9968</v>
      </c>
    </row>
    <row r="1096" spans="1:15" ht="15" customHeight="1" x14ac:dyDescent="0.35">
      <c r="A1096" s="2" t="s">
        <v>234</v>
      </c>
      <c r="B1096" s="2" t="s">
        <v>235</v>
      </c>
      <c r="C1096" s="3">
        <v>16</v>
      </c>
      <c r="D1096" s="2" t="s">
        <v>236</v>
      </c>
      <c r="E1096" s="2" t="s">
        <v>9272</v>
      </c>
      <c r="F1096" s="2">
        <v>28232084</v>
      </c>
      <c r="G1096" s="2" t="s">
        <v>9969</v>
      </c>
      <c r="H1096" s="2" t="s">
        <v>9970</v>
      </c>
      <c r="I1096" s="2" t="s">
        <v>1074</v>
      </c>
      <c r="J1096" s="2" t="s">
        <v>9971</v>
      </c>
      <c r="K1096" s="2" t="s">
        <v>4380</v>
      </c>
      <c r="L1096" s="2" t="s">
        <v>9972</v>
      </c>
      <c r="M1096" s="2" t="s">
        <v>4367</v>
      </c>
      <c r="N1096" s="4" t="s">
        <v>9973</v>
      </c>
      <c r="O1096" s="4" t="s">
        <v>9974</v>
      </c>
    </row>
    <row r="1097" spans="1:15" ht="15" customHeight="1" x14ac:dyDescent="0.35">
      <c r="A1097" s="2" t="s">
        <v>234</v>
      </c>
      <c r="B1097" s="2" t="s">
        <v>235</v>
      </c>
      <c r="C1097" s="3">
        <v>16</v>
      </c>
      <c r="D1097" s="2" t="s">
        <v>236</v>
      </c>
      <c r="E1097" s="2" t="s">
        <v>9272</v>
      </c>
      <c r="F1097" s="2">
        <v>27212086</v>
      </c>
      <c r="G1097" s="2" t="s">
        <v>10057</v>
      </c>
      <c r="H1097" s="2" t="s">
        <v>10058</v>
      </c>
      <c r="I1097" s="2" t="s">
        <v>8472</v>
      </c>
      <c r="J1097" s="2" t="s">
        <v>10059</v>
      </c>
      <c r="K1097" s="2" t="s">
        <v>4380</v>
      </c>
      <c r="L1097" s="2" t="s">
        <v>10060</v>
      </c>
      <c r="M1097" s="2" t="s">
        <v>5313</v>
      </c>
      <c r="N1097" s="4" t="s">
        <v>10061</v>
      </c>
      <c r="O1097" s="4" t="s">
        <v>10062</v>
      </c>
    </row>
    <row r="1098" spans="1:15" ht="15" customHeight="1" x14ac:dyDescent="0.35">
      <c r="A1098" s="2" t="s">
        <v>234</v>
      </c>
      <c r="B1098" s="2" t="s">
        <v>235</v>
      </c>
      <c r="C1098" s="3">
        <v>16</v>
      </c>
      <c r="D1098" s="2" t="s">
        <v>236</v>
      </c>
      <c r="E1098" s="2" t="s">
        <v>9272</v>
      </c>
      <c r="F1098" s="2">
        <v>27101387</v>
      </c>
      <c r="G1098" s="2" t="s">
        <v>10050</v>
      </c>
      <c r="H1098" s="2" t="s">
        <v>10051</v>
      </c>
      <c r="I1098" s="2" t="s">
        <v>8472</v>
      </c>
      <c r="J1098" s="2" t="s">
        <v>10052</v>
      </c>
      <c r="K1098" s="2" t="s">
        <v>10053</v>
      </c>
      <c r="L1098" s="2" t="s">
        <v>10054</v>
      </c>
      <c r="M1098" s="2" t="s">
        <v>6102</v>
      </c>
      <c r="N1098" s="4" t="s">
        <v>10055</v>
      </c>
      <c r="O1098" s="4" t="s">
        <v>10056</v>
      </c>
    </row>
    <row r="1099" spans="1:15" ht="15" customHeight="1" x14ac:dyDescent="0.35">
      <c r="A1099" s="2" t="s">
        <v>234</v>
      </c>
      <c r="B1099" s="2" t="s">
        <v>235</v>
      </c>
      <c r="C1099" s="3">
        <v>16</v>
      </c>
      <c r="D1099" s="2" t="s">
        <v>236</v>
      </c>
      <c r="E1099" s="2" t="s">
        <v>9272</v>
      </c>
      <c r="F1099" s="2">
        <v>20713839</v>
      </c>
      <c r="G1099" s="2" t="s">
        <v>10342</v>
      </c>
      <c r="H1099" s="2" t="s">
        <v>10343</v>
      </c>
      <c r="I1099" s="2" t="s">
        <v>1802</v>
      </c>
      <c r="J1099" s="2"/>
      <c r="K1099" s="2" t="s">
        <v>5092</v>
      </c>
      <c r="L1099" s="2" t="s">
        <v>10344</v>
      </c>
      <c r="M1099" s="2" t="s">
        <v>5528</v>
      </c>
      <c r="N1099" s="4" t="s">
        <v>10345</v>
      </c>
      <c r="O1099" s="4" t="s">
        <v>10346</v>
      </c>
    </row>
    <row r="1100" spans="1:15" ht="15" customHeight="1" x14ac:dyDescent="0.35">
      <c r="A1100" s="2" t="s">
        <v>234</v>
      </c>
      <c r="B1100" s="2" t="s">
        <v>235</v>
      </c>
      <c r="C1100" s="3">
        <v>16</v>
      </c>
      <c r="D1100" s="2" t="s">
        <v>236</v>
      </c>
      <c r="E1100" s="2" t="s">
        <v>9272</v>
      </c>
      <c r="F1100" s="2" t="s">
        <v>18732</v>
      </c>
      <c r="G1100" s="2" t="s">
        <v>18733</v>
      </c>
      <c r="H1100" s="2" t="s">
        <v>18734</v>
      </c>
      <c r="I1100" s="2" t="s">
        <v>18735</v>
      </c>
      <c r="J1100" s="2"/>
      <c r="K1100" s="2" t="s">
        <v>18736</v>
      </c>
      <c r="L1100" s="2" t="s">
        <v>18737</v>
      </c>
      <c r="M1100" s="2" t="s">
        <v>18451</v>
      </c>
      <c r="N1100" s="4" t="s">
        <v>18738</v>
      </c>
      <c r="O1100" s="4"/>
    </row>
    <row r="1101" spans="1:15" ht="15" customHeight="1" x14ac:dyDescent="0.35">
      <c r="A1101" s="2" t="s">
        <v>234</v>
      </c>
      <c r="B1101" s="2" t="s">
        <v>235</v>
      </c>
      <c r="C1101" s="3">
        <v>16</v>
      </c>
      <c r="D1101" s="2" t="s">
        <v>236</v>
      </c>
      <c r="E1101" s="2" t="s">
        <v>9272</v>
      </c>
      <c r="F1101" s="2">
        <v>16845410</v>
      </c>
      <c r="G1101" s="2" t="s">
        <v>10448</v>
      </c>
      <c r="H1101" s="2" t="s">
        <v>10449</v>
      </c>
      <c r="I1101" s="2" t="s">
        <v>959</v>
      </c>
      <c r="J1101" s="2"/>
      <c r="K1101" s="2" t="s">
        <v>4422</v>
      </c>
      <c r="L1101" s="2" t="s">
        <v>10450</v>
      </c>
      <c r="M1101" s="2" t="s">
        <v>4843</v>
      </c>
      <c r="N1101" s="4" t="s">
        <v>10451</v>
      </c>
      <c r="O1101" s="4" t="s">
        <v>10452</v>
      </c>
    </row>
    <row r="1102" spans="1:15" ht="15" customHeight="1" x14ac:dyDescent="0.35">
      <c r="A1102" s="2" t="s">
        <v>234</v>
      </c>
      <c r="B1102" s="2" t="s">
        <v>235</v>
      </c>
      <c r="C1102" s="3">
        <v>16</v>
      </c>
      <c r="D1102" s="2" t="s">
        <v>236</v>
      </c>
      <c r="E1102" s="2" t="s">
        <v>9272</v>
      </c>
      <c r="F1102" s="2">
        <v>16128538</v>
      </c>
      <c r="G1102" s="2" t="s">
        <v>10495</v>
      </c>
      <c r="H1102" s="2" t="s">
        <v>19695</v>
      </c>
      <c r="I1102" s="2" t="s">
        <v>7777</v>
      </c>
      <c r="J1102" s="2"/>
      <c r="K1102" s="2" t="s">
        <v>10496</v>
      </c>
      <c r="L1102" s="2" t="s">
        <v>10497</v>
      </c>
      <c r="M1102" s="2" t="s">
        <v>4416</v>
      </c>
      <c r="N1102" s="4" t="s">
        <v>10498</v>
      </c>
      <c r="O1102" s="26"/>
    </row>
    <row r="1103" spans="1:15" ht="15" customHeight="1" x14ac:dyDescent="0.35">
      <c r="A1103" s="2" t="s">
        <v>234</v>
      </c>
      <c r="B1103" s="2" t="s">
        <v>235</v>
      </c>
      <c r="C1103" s="3">
        <v>16</v>
      </c>
      <c r="D1103" s="2" t="s">
        <v>236</v>
      </c>
      <c r="E1103" s="2" t="s">
        <v>9272</v>
      </c>
      <c r="F1103" s="2">
        <v>10439226</v>
      </c>
      <c r="G1103" s="2" t="s">
        <v>10600</v>
      </c>
      <c r="H1103" s="2" t="s">
        <v>10601</v>
      </c>
      <c r="I1103" s="2" t="s">
        <v>6170</v>
      </c>
      <c r="J1103" s="2"/>
      <c r="K1103" s="2" t="s">
        <v>5821</v>
      </c>
      <c r="L1103" s="2" t="s">
        <v>10602</v>
      </c>
      <c r="M1103" s="2" t="s">
        <v>10527</v>
      </c>
      <c r="N1103" s="4" t="s">
        <v>10603</v>
      </c>
      <c r="O1103" s="4" t="s">
        <v>10604</v>
      </c>
    </row>
    <row r="1104" spans="1:15" ht="15" customHeight="1" x14ac:dyDescent="0.35">
      <c r="A1104" s="2" t="s">
        <v>234</v>
      </c>
      <c r="B1104" s="2" t="s">
        <v>235</v>
      </c>
      <c r="C1104" s="3">
        <v>16</v>
      </c>
      <c r="D1104" s="2" t="s">
        <v>236</v>
      </c>
      <c r="E1104" s="2" t="s">
        <v>9272</v>
      </c>
      <c r="F1104" s="2">
        <v>37994233</v>
      </c>
      <c r="G1104" s="2" t="s">
        <v>9369</v>
      </c>
      <c r="H1104" s="2" t="s">
        <v>9370</v>
      </c>
      <c r="I1104" s="2" t="s">
        <v>2820</v>
      </c>
      <c r="J1104" s="2" t="s">
        <v>9371</v>
      </c>
      <c r="K1104" s="2" t="s">
        <v>4443</v>
      </c>
      <c r="L1104" s="2" t="s">
        <v>9372</v>
      </c>
      <c r="M1104" s="2" t="s">
        <v>4404</v>
      </c>
      <c r="N1104" s="4" t="s">
        <v>9373</v>
      </c>
      <c r="O1104" s="4" t="s">
        <v>9374</v>
      </c>
    </row>
    <row r="1105" spans="1:15" ht="15" customHeight="1" x14ac:dyDescent="0.35">
      <c r="A1105" s="2" t="s">
        <v>234</v>
      </c>
      <c r="B1105" s="2" t="s">
        <v>235</v>
      </c>
      <c r="C1105" s="3">
        <v>16</v>
      </c>
      <c r="D1105" s="2" t="s">
        <v>236</v>
      </c>
      <c r="E1105" s="2" t="s">
        <v>9272</v>
      </c>
      <c r="F1105" s="2">
        <v>33675531</v>
      </c>
      <c r="G1105" s="2" t="s">
        <v>9709</v>
      </c>
      <c r="H1105" s="2" t="s">
        <v>9710</v>
      </c>
      <c r="I1105" s="2" t="s">
        <v>2351</v>
      </c>
      <c r="J1105" s="2" t="s">
        <v>9711</v>
      </c>
      <c r="K1105" s="2" t="s">
        <v>9712</v>
      </c>
      <c r="L1105" s="2" t="s">
        <v>9713</v>
      </c>
      <c r="M1105" s="2" t="s">
        <v>4416</v>
      </c>
      <c r="N1105" s="4" t="s">
        <v>9714</v>
      </c>
      <c r="O1105" s="4" t="s">
        <v>9715</v>
      </c>
    </row>
    <row r="1106" spans="1:15" ht="15" customHeight="1" x14ac:dyDescent="0.35">
      <c r="A1106" s="2" t="s">
        <v>234</v>
      </c>
      <c r="B1106" s="2" t="s">
        <v>235</v>
      </c>
      <c r="C1106" s="3">
        <v>16</v>
      </c>
      <c r="D1106" s="2" t="s">
        <v>236</v>
      </c>
      <c r="E1106" s="2" t="s">
        <v>9272</v>
      </c>
      <c r="F1106" s="2">
        <v>31954075</v>
      </c>
      <c r="G1106" s="2" t="s">
        <v>9769</v>
      </c>
      <c r="H1106" s="2" t="s">
        <v>9770</v>
      </c>
      <c r="I1106" s="2" t="s">
        <v>4621</v>
      </c>
      <c r="J1106" s="2" t="s">
        <v>9771</v>
      </c>
      <c r="K1106" s="2" t="s">
        <v>5821</v>
      </c>
      <c r="L1106" s="2" t="s">
        <v>9772</v>
      </c>
      <c r="M1106" s="2" t="s">
        <v>4843</v>
      </c>
      <c r="N1106" s="4" t="s">
        <v>9773</v>
      </c>
      <c r="O1106" s="4" t="s">
        <v>9774</v>
      </c>
    </row>
    <row r="1107" spans="1:15" ht="15" customHeight="1" x14ac:dyDescent="0.35">
      <c r="A1107" s="2" t="s">
        <v>234</v>
      </c>
      <c r="B1107" s="2" t="s">
        <v>235</v>
      </c>
      <c r="C1107" s="3">
        <v>16</v>
      </c>
      <c r="D1107" s="2" t="s">
        <v>236</v>
      </c>
      <c r="E1107" s="2" t="s">
        <v>9272</v>
      </c>
      <c r="F1107" s="2">
        <v>30394557</v>
      </c>
      <c r="G1107" s="2" t="s">
        <v>9887</v>
      </c>
      <c r="H1107" s="2" t="s">
        <v>9888</v>
      </c>
      <c r="I1107" s="2" t="s">
        <v>4663</v>
      </c>
      <c r="J1107" s="2" t="s">
        <v>9889</v>
      </c>
      <c r="K1107" s="2" t="s">
        <v>1027</v>
      </c>
      <c r="L1107" s="2" t="s">
        <v>9890</v>
      </c>
      <c r="M1107" s="2" t="s">
        <v>4493</v>
      </c>
      <c r="N1107" s="4" t="s">
        <v>9891</v>
      </c>
      <c r="O1107" s="4" t="s">
        <v>9892</v>
      </c>
    </row>
    <row r="1108" spans="1:15" ht="15" customHeight="1" x14ac:dyDescent="0.35">
      <c r="A1108" s="2" t="s">
        <v>234</v>
      </c>
      <c r="B1108" s="2" t="s">
        <v>235</v>
      </c>
      <c r="C1108" s="3">
        <v>16</v>
      </c>
      <c r="D1108" s="2" t="s">
        <v>236</v>
      </c>
      <c r="E1108" s="2" t="s">
        <v>9272</v>
      </c>
      <c r="F1108" s="2">
        <v>28132878</v>
      </c>
      <c r="G1108" s="2" t="s">
        <v>9975</v>
      </c>
      <c r="H1108" s="2" t="s">
        <v>9976</v>
      </c>
      <c r="I1108" s="2" t="s">
        <v>968</v>
      </c>
      <c r="J1108" s="2" t="s">
        <v>9977</v>
      </c>
      <c r="K1108" s="2" t="s">
        <v>9978</v>
      </c>
      <c r="L1108" s="2" t="s">
        <v>9979</v>
      </c>
      <c r="M1108" s="2" t="s">
        <v>4367</v>
      </c>
      <c r="N1108" s="4" t="s">
        <v>9980</v>
      </c>
      <c r="O1108" s="4" t="s">
        <v>9981</v>
      </c>
    </row>
    <row r="1109" spans="1:15" ht="15" customHeight="1" x14ac:dyDescent="0.35">
      <c r="A1109" s="2" t="s">
        <v>234</v>
      </c>
      <c r="B1109" s="2" t="s">
        <v>235</v>
      </c>
      <c r="C1109" s="3">
        <v>16</v>
      </c>
      <c r="D1109" s="2" t="s">
        <v>236</v>
      </c>
      <c r="E1109" s="2" t="s">
        <v>9272</v>
      </c>
      <c r="F1109" s="2">
        <v>23524965</v>
      </c>
      <c r="G1109" s="2" t="s">
        <v>10172</v>
      </c>
      <c r="H1109" s="2" t="s">
        <v>10173</v>
      </c>
      <c r="I1109" s="2" t="s">
        <v>1770</v>
      </c>
      <c r="J1109" s="2" t="s">
        <v>10174</v>
      </c>
      <c r="K1109" s="2" t="s">
        <v>5384</v>
      </c>
      <c r="L1109" s="2" t="s">
        <v>10175</v>
      </c>
      <c r="M1109" s="2" t="s">
        <v>5503</v>
      </c>
      <c r="N1109" s="4" t="s">
        <v>10176</v>
      </c>
      <c r="O1109" s="4" t="s">
        <v>10177</v>
      </c>
    </row>
    <row r="1110" spans="1:15" ht="15" customHeight="1" x14ac:dyDescent="0.35">
      <c r="A1110" s="2" t="s">
        <v>234</v>
      </c>
      <c r="B1110" s="2" t="s">
        <v>235</v>
      </c>
      <c r="C1110" s="3">
        <v>16</v>
      </c>
      <c r="D1110" s="2" t="s">
        <v>236</v>
      </c>
      <c r="E1110" s="2" t="s">
        <v>9272</v>
      </c>
      <c r="F1110" s="2">
        <v>22189789</v>
      </c>
      <c r="G1110" s="2" t="s">
        <v>10207</v>
      </c>
      <c r="H1110" s="2" t="s">
        <v>10208</v>
      </c>
      <c r="I1110" s="2" t="s">
        <v>2570</v>
      </c>
      <c r="J1110" s="2" t="s">
        <v>10209</v>
      </c>
      <c r="K1110" s="2" t="s">
        <v>4422</v>
      </c>
      <c r="L1110" s="2" t="s">
        <v>10210</v>
      </c>
      <c r="M1110" s="2" t="s">
        <v>5313</v>
      </c>
      <c r="N1110" s="4" t="s">
        <v>10211</v>
      </c>
      <c r="O1110" s="4" t="s">
        <v>10212</v>
      </c>
    </row>
    <row r="1111" spans="1:15" ht="15" customHeight="1" x14ac:dyDescent="0.35">
      <c r="A1111" s="2" t="s">
        <v>234</v>
      </c>
      <c r="B1111" s="2" t="s">
        <v>235</v>
      </c>
      <c r="C1111" s="3">
        <v>16</v>
      </c>
      <c r="D1111" s="2" t="s">
        <v>236</v>
      </c>
      <c r="E1111" s="2" t="s">
        <v>9272</v>
      </c>
      <c r="F1111" s="2">
        <v>21331964</v>
      </c>
      <c r="G1111" s="2" t="s">
        <v>10307</v>
      </c>
      <c r="H1111" s="2" t="s">
        <v>10308</v>
      </c>
      <c r="I1111" s="2" t="s">
        <v>10309</v>
      </c>
      <c r="J1111" s="2" t="s">
        <v>1928</v>
      </c>
      <c r="K1111" s="2" t="s">
        <v>10310</v>
      </c>
      <c r="L1111" s="2"/>
      <c r="M1111" s="2" t="s">
        <v>6258</v>
      </c>
      <c r="N1111" s="4" t="s">
        <v>10311</v>
      </c>
      <c r="O1111" s="4" t="s">
        <v>10312</v>
      </c>
    </row>
    <row r="1112" spans="1:15" ht="15" customHeight="1" x14ac:dyDescent="0.35">
      <c r="A1112" s="2" t="s">
        <v>234</v>
      </c>
      <c r="B1112" s="2" t="s">
        <v>235</v>
      </c>
      <c r="C1112" s="3">
        <v>16</v>
      </c>
      <c r="D1112" s="2" t="s">
        <v>236</v>
      </c>
      <c r="E1112" s="2" t="s">
        <v>9272</v>
      </c>
      <c r="F1112" s="2" t="s">
        <v>18739</v>
      </c>
      <c r="G1112" s="2" t="s">
        <v>18740</v>
      </c>
      <c r="H1112" s="2" t="s">
        <v>18741</v>
      </c>
      <c r="I1112" s="2" t="s">
        <v>2665</v>
      </c>
      <c r="J1112" s="2"/>
      <c r="K1112" s="2" t="s">
        <v>18742</v>
      </c>
      <c r="L1112" s="2" t="s">
        <v>18743</v>
      </c>
      <c r="M1112" s="2" t="s">
        <v>18451</v>
      </c>
      <c r="N1112" s="4" t="s">
        <v>18744</v>
      </c>
      <c r="O1112" s="4" t="s">
        <v>18745</v>
      </c>
    </row>
    <row r="1113" spans="1:15" ht="15" customHeight="1" x14ac:dyDescent="0.35">
      <c r="A1113" s="2" t="s">
        <v>234</v>
      </c>
      <c r="B1113" s="2" t="s">
        <v>235</v>
      </c>
      <c r="C1113" s="3">
        <v>16</v>
      </c>
      <c r="D1113" s="2" t="s">
        <v>236</v>
      </c>
      <c r="E1113" s="2" t="s">
        <v>9272</v>
      </c>
      <c r="F1113" s="2" t="s">
        <v>18746</v>
      </c>
      <c r="G1113" s="2" t="s">
        <v>18747</v>
      </c>
      <c r="H1113" s="2" t="s">
        <v>18748</v>
      </c>
      <c r="I1113" s="2" t="s">
        <v>2665</v>
      </c>
      <c r="J1113" s="2"/>
      <c r="K1113" s="2" t="s">
        <v>18572</v>
      </c>
      <c r="L1113" s="2" t="s">
        <v>18749</v>
      </c>
      <c r="M1113" s="2" t="s">
        <v>18451</v>
      </c>
      <c r="N1113" s="4" t="s">
        <v>18750</v>
      </c>
      <c r="O1113" s="25" t="s">
        <v>18751</v>
      </c>
    </row>
    <row r="1114" spans="1:15" ht="15" customHeight="1" x14ac:dyDescent="0.35">
      <c r="A1114" s="2" t="s">
        <v>234</v>
      </c>
      <c r="B1114" s="2" t="s">
        <v>235</v>
      </c>
      <c r="C1114" s="3">
        <v>16</v>
      </c>
      <c r="D1114" s="2" t="s">
        <v>236</v>
      </c>
      <c r="E1114" s="2" t="s">
        <v>9272</v>
      </c>
      <c r="F1114" s="2">
        <v>38724504</v>
      </c>
      <c r="G1114" s="2" t="s">
        <v>9337</v>
      </c>
      <c r="H1114" s="2" t="s">
        <v>9338</v>
      </c>
      <c r="I1114" s="2" t="s">
        <v>3605</v>
      </c>
      <c r="J1114" s="2" t="s">
        <v>3605</v>
      </c>
      <c r="K1114" s="2" t="s">
        <v>9339</v>
      </c>
      <c r="L1114" s="2" t="s">
        <v>9340</v>
      </c>
      <c r="M1114" s="2" t="s">
        <v>4367</v>
      </c>
      <c r="N1114" s="4" t="s">
        <v>9341</v>
      </c>
      <c r="O1114" s="4" t="s">
        <v>9342</v>
      </c>
    </row>
    <row r="1115" spans="1:15" ht="15" customHeight="1" x14ac:dyDescent="0.35">
      <c r="A1115" s="2" t="s">
        <v>234</v>
      </c>
      <c r="B1115" s="2" t="s">
        <v>235</v>
      </c>
      <c r="C1115" s="3">
        <v>16</v>
      </c>
      <c r="D1115" s="2" t="s">
        <v>236</v>
      </c>
      <c r="E1115" s="2" t="s">
        <v>9272</v>
      </c>
      <c r="F1115" s="2">
        <v>31936675</v>
      </c>
      <c r="G1115" s="2" t="s">
        <v>9787</v>
      </c>
      <c r="H1115" s="2" t="s">
        <v>9788</v>
      </c>
      <c r="I1115" s="2" t="s">
        <v>9789</v>
      </c>
      <c r="J1115" s="2" t="s">
        <v>9789</v>
      </c>
      <c r="K1115" s="2" t="s">
        <v>9479</v>
      </c>
      <c r="L1115" s="2" t="s">
        <v>9790</v>
      </c>
      <c r="M1115" s="2" t="s">
        <v>4367</v>
      </c>
      <c r="N1115" s="4" t="s">
        <v>9791</v>
      </c>
      <c r="O1115" s="4" t="s">
        <v>9792</v>
      </c>
    </row>
    <row r="1116" spans="1:15" ht="15" customHeight="1" x14ac:dyDescent="0.35">
      <c r="A1116" s="2" t="s">
        <v>234</v>
      </c>
      <c r="B1116" s="2" t="s">
        <v>235</v>
      </c>
      <c r="C1116" s="3">
        <v>16</v>
      </c>
      <c r="D1116" s="2" t="s">
        <v>236</v>
      </c>
      <c r="E1116" s="2" t="s">
        <v>9272</v>
      </c>
      <c r="F1116" s="2">
        <v>34238985</v>
      </c>
      <c r="G1116" s="2" t="s">
        <v>9697</v>
      </c>
      <c r="H1116" s="2" t="s">
        <v>9698</v>
      </c>
      <c r="I1116" s="2" t="s">
        <v>3004</v>
      </c>
      <c r="J1116" s="2" t="s">
        <v>3004</v>
      </c>
      <c r="K1116" s="2" t="s">
        <v>9699</v>
      </c>
      <c r="L1116" s="2" t="s">
        <v>9700</v>
      </c>
      <c r="M1116" s="2" t="s">
        <v>4493</v>
      </c>
      <c r="N1116" s="4" t="s">
        <v>9701</v>
      </c>
      <c r="O1116" s="4" t="s">
        <v>9702</v>
      </c>
    </row>
    <row r="1117" spans="1:15" ht="15" customHeight="1" x14ac:dyDescent="0.35">
      <c r="A1117" s="2" t="s">
        <v>234</v>
      </c>
      <c r="B1117" s="2" t="s">
        <v>235</v>
      </c>
      <c r="C1117" s="3">
        <v>16</v>
      </c>
      <c r="D1117" s="2" t="s">
        <v>236</v>
      </c>
      <c r="E1117" s="2" t="s">
        <v>9272</v>
      </c>
      <c r="F1117" s="2">
        <v>38713099</v>
      </c>
      <c r="G1117" s="2" t="s">
        <v>9343</v>
      </c>
      <c r="H1117" s="2" t="s">
        <v>9344</v>
      </c>
      <c r="I1117" s="2" t="s">
        <v>3136</v>
      </c>
      <c r="J1117" s="2" t="s">
        <v>3136</v>
      </c>
      <c r="K1117" s="2" t="s">
        <v>4443</v>
      </c>
      <c r="L1117" s="2"/>
      <c r="M1117" s="2" t="s">
        <v>4404</v>
      </c>
      <c r="N1117" s="4" t="s">
        <v>9345</v>
      </c>
      <c r="O1117" s="4" t="s">
        <v>9346</v>
      </c>
    </row>
    <row r="1118" spans="1:15" ht="15" customHeight="1" x14ac:dyDescent="0.35">
      <c r="A1118" s="2" t="s">
        <v>234</v>
      </c>
      <c r="B1118" s="2" t="s">
        <v>235</v>
      </c>
      <c r="C1118" s="3">
        <v>16</v>
      </c>
      <c r="D1118" s="2" t="s">
        <v>236</v>
      </c>
      <c r="E1118" s="2" t="s">
        <v>9272</v>
      </c>
      <c r="F1118" s="2">
        <v>30733502</v>
      </c>
      <c r="G1118" s="2" t="s">
        <v>9899</v>
      </c>
      <c r="H1118" s="2" t="s">
        <v>9900</v>
      </c>
      <c r="I1118" s="2" t="s">
        <v>9901</v>
      </c>
      <c r="J1118" s="2" t="s">
        <v>9901</v>
      </c>
      <c r="K1118" s="2" t="s">
        <v>9699</v>
      </c>
      <c r="L1118" s="2" t="s">
        <v>9902</v>
      </c>
      <c r="M1118" s="2" t="s">
        <v>4493</v>
      </c>
      <c r="N1118" s="4" t="s">
        <v>9903</v>
      </c>
      <c r="O1118" s="4" t="s">
        <v>9904</v>
      </c>
    </row>
    <row r="1119" spans="1:15" ht="15" customHeight="1" x14ac:dyDescent="0.35">
      <c r="A1119" s="2" t="s">
        <v>234</v>
      </c>
      <c r="B1119" s="2" t="s">
        <v>235</v>
      </c>
      <c r="C1119" s="3">
        <v>16</v>
      </c>
      <c r="D1119" s="2" t="s">
        <v>236</v>
      </c>
      <c r="E1119" s="2" t="s">
        <v>9272</v>
      </c>
      <c r="F1119" s="2">
        <v>31530793</v>
      </c>
      <c r="G1119" s="2" t="s">
        <v>9863</v>
      </c>
      <c r="H1119" s="2" t="s">
        <v>9864</v>
      </c>
      <c r="I1119" s="2" t="s">
        <v>8455</v>
      </c>
      <c r="J1119" s="2" t="s">
        <v>8455</v>
      </c>
      <c r="K1119" s="2" t="s">
        <v>9865</v>
      </c>
      <c r="L1119" s="2" t="s">
        <v>9866</v>
      </c>
      <c r="M1119" s="2" t="s">
        <v>4843</v>
      </c>
      <c r="N1119" s="4" t="s">
        <v>9867</v>
      </c>
      <c r="O1119" s="4" t="s">
        <v>9868</v>
      </c>
    </row>
    <row r="1120" spans="1:15" ht="15" customHeight="1" x14ac:dyDescent="0.35">
      <c r="A1120" s="2" t="s">
        <v>234</v>
      </c>
      <c r="B1120" s="2" t="s">
        <v>235</v>
      </c>
      <c r="C1120" s="3">
        <v>16</v>
      </c>
      <c r="D1120" s="2" t="s">
        <v>236</v>
      </c>
      <c r="E1120" s="2" t="s">
        <v>9272</v>
      </c>
      <c r="F1120" s="2">
        <v>32033146</v>
      </c>
      <c r="G1120" s="2" t="s">
        <v>9781</v>
      </c>
      <c r="H1120" s="2" t="s">
        <v>9782</v>
      </c>
      <c r="I1120" s="2" t="s">
        <v>9783</v>
      </c>
      <c r="J1120" s="2" t="s">
        <v>9783</v>
      </c>
      <c r="K1120" s="2" t="s">
        <v>9463</v>
      </c>
      <c r="L1120" s="2" t="s">
        <v>9784</v>
      </c>
      <c r="M1120" s="2" t="s">
        <v>4416</v>
      </c>
      <c r="N1120" s="4" t="s">
        <v>9785</v>
      </c>
      <c r="O1120" s="4" t="s">
        <v>9786</v>
      </c>
    </row>
    <row r="1121" spans="1:15" ht="15" customHeight="1" x14ac:dyDescent="0.35">
      <c r="A1121" s="2" t="s">
        <v>234</v>
      </c>
      <c r="B1121" s="2" t="s">
        <v>235</v>
      </c>
      <c r="C1121" s="3">
        <v>16</v>
      </c>
      <c r="D1121" s="2" t="s">
        <v>236</v>
      </c>
      <c r="E1121" s="2" t="s">
        <v>9272</v>
      </c>
      <c r="F1121" s="2">
        <v>33291683</v>
      </c>
      <c r="G1121" s="2" t="s">
        <v>9742</v>
      </c>
      <c r="H1121" s="2" t="s">
        <v>9743</v>
      </c>
      <c r="I1121" s="2" t="s">
        <v>9744</v>
      </c>
      <c r="J1121" s="2" t="s">
        <v>9744</v>
      </c>
      <c r="K1121" s="2" t="s">
        <v>9479</v>
      </c>
      <c r="L1121" s="2" t="s">
        <v>9745</v>
      </c>
      <c r="M1121" s="2" t="s">
        <v>4416</v>
      </c>
      <c r="N1121" s="4" t="s">
        <v>9746</v>
      </c>
      <c r="O1121" s="4" t="s">
        <v>9747</v>
      </c>
    </row>
    <row r="1122" spans="1:15" ht="15" customHeight="1" x14ac:dyDescent="0.35">
      <c r="A1122" s="2" t="s">
        <v>234</v>
      </c>
      <c r="B1122" s="2" t="s">
        <v>235</v>
      </c>
      <c r="C1122" s="3">
        <v>16</v>
      </c>
      <c r="D1122" s="2" t="s">
        <v>236</v>
      </c>
      <c r="E1122" s="2" t="s">
        <v>9272</v>
      </c>
      <c r="F1122" s="2" t="s">
        <v>18752</v>
      </c>
      <c r="G1122" s="2" t="s">
        <v>18753</v>
      </c>
      <c r="H1122" s="2" t="s">
        <v>18754</v>
      </c>
      <c r="I1122" s="2" t="s">
        <v>18755</v>
      </c>
      <c r="J1122" s="2" t="s">
        <v>18756</v>
      </c>
      <c r="K1122" s="2" t="s">
        <v>18757</v>
      </c>
      <c r="L1122" s="2" t="s">
        <v>18758</v>
      </c>
      <c r="M1122" s="2" t="s">
        <v>18604</v>
      </c>
      <c r="N1122" s="4" t="s">
        <v>18759</v>
      </c>
      <c r="O1122" s="25" t="s">
        <v>18760</v>
      </c>
    </row>
    <row r="1123" spans="1:15" ht="15" customHeight="1" x14ac:dyDescent="0.35">
      <c r="A1123" s="2" t="s">
        <v>234</v>
      </c>
      <c r="B1123" s="2" t="s">
        <v>235</v>
      </c>
      <c r="C1123" s="3">
        <v>16</v>
      </c>
      <c r="D1123" s="2" t="s">
        <v>236</v>
      </c>
      <c r="E1123" s="2" t="s">
        <v>9272</v>
      </c>
      <c r="F1123" s="2">
        <v>12468112</v>
      </c>
      <c r="G1123" s="2" t="s">
        <v>10560</v>
      </c>
      <c r="H1123" s="2" t="s">
        <v>10561</v>
      </c>
      <c r="I1123" s="2" t="s">
        <v>10562</v>
      </c>
      <c r="J1123" s="2"/>
      <c r="K1123" s="2" t="s">
        <v>10563</v>
      </c>
      <c r="L1123" s="2" t="s">
        <v>10564</v>
      </c>
      <c r="M1123" s="2" t="s">
        <v>4367</v>
      </c>
      <c r="N1123" s="4" t="s">
        <v>10565</v>
      </c>
      <c r="O1123" s="4" t="s">
        <v>10566</v>
      </c>
    </row>
    <row r="1124" spans="1:15" ht="15" customHeight="1" x14ac:dyDescent="0.35">
      <c r="A1124" s="2" t="s">
        <v>234</v>
      </c>
      <c r="B1124" s="2" t="s">
        <v>235</v>
      </c>
      <c r="C1124" s="3">
        <v>16</v>
      </c>
      <c r="D1124" s="2" t="s">
        <v>236</v>
      </c>
      <c r="E1124" s="2" t="s">
        <v>9272</v>
      </c>
      <c r="F1124" s="2">
        <v>32486160</v>
      </c>
      <c r="G1124" s="2" t="s">
        <v>9757</v>
      </c>
      <c r="H1124" s="2" t="s">
        <v>9758</v>
      </c>
      <c r="I1124" s="2" t="s">
        <v>9759</v>
      </c>
      <c r="J1124" s="2" t="s">
        <v>9759</v>
      </c>
      <c r="K1124" s="2" t="s">
        <v>9479</v>
      </c>
      <c r="L1124" s="2" t="s">
        <v>9760</v>
      </c>
      <c r="M1124" s="2" t="s">
        <v>4416</v>
      </c>
      <c r="N1124" s="4" t="s">
        <v>9761</v>
      </c>
      <c r="O1124" s="4" t="s">
        <v>9762</v>
      </c>
    </row>
    <row r="1125" spans="1:15" ht="15" customHeight="1" x14ac:dyDescent="0.35">
      <c r="A1125" s="2" t="s">
        <v>234</v>
      </c>
      <c r="B1125" s="2" t="s">
        <v>235</v>
      </c>
      <c r="C1125" s="3">
        <v>16</v>
      </c>
      <c r="D1125" s="2" t="s">
        <v>236</v>
      </c>
      <c r="E1125" s="2" t="s">
        <v>9272</v>
      </c>
      <c r="F1125" s="2">
        <v>38946222</v>
      </c>
      <c r="G1125" s="2" t="s">
        <v>9331</v>
      </c>
      <c r="H1125" s="2" t="s">
        <v>9332</v>
      </c>
      <c r="I1125" s="2" t="s">
        <v>9333</v>
      </c>
      <c r="J1125" s="2" t="s">
        <v>9333</v>
      </c>
      <c r="K1125" s="2" t="s">
        <v>9334</v>
      </c>
      <c r="L1125" s="2"/>
      <c r="M1125" s="2" t="s">
        <v>4367</v>
      </c>
      <c r="N1125" s="4" t="s">
        <v>9335</v>
      </c>
      <c r="O1125" s="4" t="s">
        <v>9336</v>
      </c>
    </row>
    <row r="1126" spans="1:15" ht="15" customHeight="1" x14ac:dyDescent="0.35">
      <c r="A1126" s="2" t="s">
        <v>234</v>
      </c>
      <c r="B1126" s="2" t="s">
        <v>235</v>
      </c>
      <c r="C1126" s="3">
        <v>16</v>
      </c>
      <c r="D1126" s="2" t="s">
        <v>236</v>
      </c>
      <c r="E1126" s="2" t="s">
        <v>9272</v>
      </c>
      <c r="F1126" s="2" t="s">
        <v>18761</v>
      </c>
      <c r="G1126" s="2" t="s">
        <v>18762</v>
      </c>
      <c r="H1126" s="2" t="s">
        <v>18763</v>
      </c>
      <c r="I1126" s="2" t="s">
        <v>18764</v>
      </c>
      <c r="J1126" s="2" t="s">
        <v>18764</v>
      </c>
      <c r="K1126" s="2" t="s">
        <v>18765</v>
      </c>
      <c r="L1126" s="2" t="s">
        <v>18766</v>
      </c>
      <c r="M1126" s="2" t="s">
        <v>18767</v>
      </c>
      <c r="N1126" s="4" t="s">
        <v>18768</v>
      </c>
      <c r="O1126" s="25" t="s">
        <v>18769</v>
      </c>
    </row>
    <row r="1127" spans="1:15" ht="15" customHeight="1" x14ac:dyDescent="0.35">
      <c r="A1127" s="2" t="s">
        <v>234</v>
      </c>
      <c r="B1127" s="2" t="s">
        <v>235</v>
      </c>
      <c r="C1127" s="3">
        <v>16</v>
      </c>
      <c r="D1127" s="2" t="s">
        <v>236</v>
      </c>
      <c r="E1127" s="2" t="s">
        <v>9272</v>
      </c>
      <c r="F1127" s="2">
        <v>39344323</v>
      </c>
      <c r="G1127" s="2" t="s">
        <v>9303</v>
      </c>
      <c r="H1127" s="2" t="s">
        <v>9304</v>
      </c>
      <c r="I1127" s="2" t="s">
        <v>9305</v>
      </c>
      <c r="J1127" s="2"/>
      <c r="K1127" s="2" t="s">
        <v>9306</v>
      </c>
      <c r="L1127" s="2" t="s">
        <v>9307</v>
      </c>
      <c r="M1127" s="2" t="s">
        <v>4416</v>
      </c>
      <c r="N1127" s="4" t="s">
        <v>9308</v>
      </c>
      <c r="O1127" s="4" t="s">
        <v>9309</v>
      </c>
    </row>
    <row r="1128" spans="1:15" ht="15" customHeight="1" x14ac:dyDescent="0.35">
      <c r="A1128" s="2" t="s">
        <v>234</v>
      </c>
      <c r="B1128" s="2" t="s">
        <v>235</v>
      </c>
      <c r="C1128" s="3">
        <v>16</v>
      </c>
      <c r="D1128" s="2" t="s">
        <v>236</v>
      </c>
      <c r="E1128" s="2" t="s">
        <v>9272</v>
      </c>
      <c r="F1128" s="2">
        <v>31146452</v>
      </c>
      <c r="G1128" s="2" t="s">
        <v>9875</v>
      </c>
      <c r="H1128" s="2" t="s">
        <v>9876</v>
      </c>
      <c r="I1128" s="2" t="s">
        <v>9877</v>
      </c>
      <c r="J1128" s="2" t="s">
        <v>9877</v>
      </c>
      <c r="K1128" s="2" t="s">
        <v>9463</v>
      </c>
      <c r="L1128" s="2" t="s">
        <v>9878</v>
      </c>
      <c r="M1128" s="2" t="s">
        <v>4416</v>
      </c>
      <c r="N1128" s="4" t="s">
        <v>9879</v>
      </c>
      <c r="O1128" s="4" t="s">
        <v>9880</v>
      </c>
    </row>
    <row r="1129" spans="1:15" ht="15" customHeight="1" x14ac:dyDescent="0.35">
      <c r="A1129" s="2" t="s">
        <v>234</v>
      </c>
      <c r="B1129" s="2" t="s">
        <v>235</v>
      </c>
      <c r="C1129" s="3">
        <v>16</v>
      </c>
      <c r="D1129" s="2" t="s">
        <v>236</v>
      </c>
      <c r="E1129" s="2" t="s">
        <v>9272</v>
      </c>
      <c r="F1129" s="2">
        <v>30934922</v>
      </c>
      <c r="G1129" s="2" t="s">
        <v>9893</v>
      </c>
      <c r="H1129" s="2" t="s">
        <v>9894</v>
      </c>
      <c r="I1129" s="2" t="s">
        <v>9895</v>
      </c>
      <c r="J1129" s="2" t="s">
        <v>9895</v>
      </c>
      <c r="K1129" s="2" t="s">
        <v>8416</v>
      </c>
      <c r="L1129" s="2" t="s">
        <v>9896</v>
      </c>
      <c r="M1129" s="2" t="s">
        <v>4493</v>
      </c>
      <c r="N1129" s="4" t="s">
        <v>9897</v>
      </c>
      <c r="O1129" s="4" t="s">
        <v>9898</v>
      </c>
    </row>
    <row r="1130" spans="1:15" ht="15" customHeight="1" x14ac:dyDescent="0.35">
      <c r="A1130" s="2" t="s">
        <v>234</v>
      </c>
      <c r="B1130" s="2" t="s">
        <v>235</v>
      </c>
      <c r="C1130" s="3">
        <v>16</v>
      </c>
      <c r="D1130" s="2" t="s">
        <v>236</v>
      </c>
      <c r="E1130" s="2" t="s">
        <v>9272</v>
      </c>
      <c r="F1130" s="2" t="s">
        <v>18770</v>
      </c>
      <c r="G1130" s="2" t="s">
        <v>18771</v>
      </c>
      <c r="H1130" s="2" t="s">
        <v>18772</v>
      </c>
      <c r="I1130" s="2" t="s">
        <v>18773</v>
      </c>
      <c r="J1130" s="2" t="s">
        <v>18774</v>
      </c>
      <c r="K1130" s="2" t="s">
        <v>18775</v>
      </c>
      <c r="L1130" s="2" t="s">
        <v>18776</v>
      </c>
      <c r="M1130" s="2" t="s">
        <v>18451</v>
      </c>
      <c r="N1130" s="4" t="s">
        <v>18777</v>
      </c>
      <c r="O1130" s="25" t="s">
        <v>18778</v>
      </c>
    </row>
    <row r="1131" spans="1:15" ht="15" customHeight="1" x14ac:dyDescent="0.35">
      <c r="A1131" s="2" t="s">
        <v>234</v>
      </c>
      <c r="B1131" s="2" t="s">
        <v>235</v>
      </c>
      <c r="C1131" s="3">
        <v>16</v>
      </c>
      <c r="D1131" s="2" t="s">
        <v>236</v>
      </c>
      <c r="E1131" s="2" t="s">
        <v>9272</v>
      </c>
      <c r="F1131" s="2" t="s">
        <v>18779</v>
      </c>
      <c r="G1131" s="2" t="s">
        <v>18780</v>
      </c>
      <c r="H1131" s="2" t="s">
        <v>18781</v>
      </c>
      <c r="I1131" s="2" t="s">
        <v>18782</v>
      </c>
      <c r="J1131" s="2" t="s">
        <v>16838</v>
      </c>
      <c r="K1131" s="2" t="s">
        <v>18783</v>
      </c>
      <c r="L1131" s="2" t="s">
        <v>18784</v>
      </c>
      <c r="M1131" s="2" t="s">
        <v>18451</v>
      </c>
      <c r="N1131" s="4" t="s">
        <v>18785</v>
      </c>
      <c r="O1131" s="4" t="s">
        <v>18786</v>
      </c>
    </row>
    <row r="1132" spans="1:15" ht="15" customHeight="1" x14ac:dyDescent="0.35">
      <c r="A1132" s="2" t="s">
        <v>234</v>
      </c>
      <c r="B1132" s="2" t="s">
        <v>235</v>
      </c>
      <c r="C1132" s="3">
        <v>16</v>
      </c>
      <c r="D1132" s="2" t="s">
        <v>236</v>
      </c>
      <c r="E1132" s="2" t="s">
        <v>9272</v>
      </c>
      <c r="F1132" s="2">
        <v>37511610</v>
      </c>
      <c r="G1132" s="2" t="s">
        <v>9476</v>
      </c>
      <c r="H1132" s="2" t="s">
        <v>9477</v>
      </c>
      <c r="I1132" s="2" t="s">
        <v>9478</v>
      </c>
      <c r="J1132" s="2" t="s">
        <v>9478</v>
      </c>
      <c r="K1132" s="2" t="s">
        <v>9479</v>
      </c>
      <c r="L1132" s="2" t="s">
        <v>9480</v>
      </c>
      <c r="M1132" s="2" t="s">
        <v>4416</v>
      </c>
      <c r="N1132" s="4" t="s">
        <v>9481</v>
      </c>
      <c r="O1132" s="4" t="s">
        <v>9482</v>
      </c>
    </row>
    <row r="1133" spans="1:15" ht="15" customHeight="1" x14ac:dyDescent="0.35">
      <c r="A1133" s="2" t="s">
        <v>234</v>
      </c>
      <c r="B1133" s="2" t="s">
        <v>235</v>
      </c>
      <c r="C1133" s="3">
        <v>16</v>
      </c>
      <c r="D1133" s="2" t="s">
        <v>236</v>
      </c>
      <c r="E1133" s="2" t="s">
        <v>9272</v>
      </c>
      <c r="F1133" s="2">
        <v>38287817</v>
      </c>
      <c r="G1133" s="2" t="s">
        <v>9395</v>
      </c>
      <c r="H1133" s="2" t="s">
        <v>9396</v>
      </c>
      <c r="I1133" s="2" t="s">
        <v>9397</v>
      </c>
      <c r="J1133" s="2"/>
      <c r="K1133" s="2" t="s">
        <v>9306</v>
      </c>
      <c r="L1133" s="2" t="s">
        <v>9398</v>
      </c>
      <c r="M1133" s="2" t="s">
        <v>4493</v>
      </c>
      <c r="N1133" s="4" t="s">
        <v>9399</v>
      </c>
      <c r="O1133" s="4" t="s">
        <v>9400</v>
      </c>
    </row>
    <row r="1134" spans="1:15" ht="15" customHeight="1" x14ac:dyDescent="0.35">
      <c r="A1134" s="2" t="s">
        <v>234</v>
      </c>
      <c r="B1134" s="2" t="s">
        <v>235</v>
      </c>
      <c r="C1134" s="3">
        <v>16</v>
      </c>
      <c r="D1134" s="2" t="s">
        <v>236</v>
      </c>
      <c r="E1134" s="2" t="s">
        <v>9272</v>
      </c>
      <c r="F1134" s="2">
        <v>38651189</v>
      </c>
      <c r="G1134" s="2" t="s">
        <v>9365</v>
      </c>
      <c r="H1134" s="2" t="s">
        <v>9366</v>
      </c>
      <c r="I1134" s="2" t="s">
        <v>3153</v>
      </c>
      <c r="J1134" s="2" t="s">
        <v>3153</v>
      </c>
      <c r="K1134" s="2" t="s">
        <v>4443</v>
      </c>
      <c r="L1134" s="2"/>
      <c r="M1134" s="2" t="s">
        <v>4404</v>
      </c>
      <c r="N1134" s="4" t="s">
        <v>9367</v>
      </c>
      <c r="O1134" s="4" t="s">
        <v>9368</v>
      </c>
    </row>
    <row r="1135" spans="1:15" ht="15" customHeight="1" x14ac:dyDescent="0.35">
      <c r="A1135" s="2" t="s">
        <v>234</v>
      </c>
      <c r="B1135" s="2" t="s">
        <v>235</v>
      </c>
      <c r="C1135" s="3">
        <v>16</v>
      </c>
      <c r="D1135" s="2" t="s">
        <v>236</v>
      </c>
      <c r="E1135" s="2" t="s">
        <v>9272</v>
      </c>
      <c r="F1135" s="2" t="s">
        <v>18787</v>
      </c>
      <c r="G1135" s="2" t="s">
        <v>18788</v>
      </c>
      <c r="H1135" s="2" t="s">
        <v>18789</v>
      </c>
      <c r="I1135" s="2" t="s">
        <v>18790</v>
      </c>
      <c r="J1135" s="2" t="s">
        <v>18791</v>
      </c>
      <c r="K1135" s="2" t="s">
        <v>18792</v>
      </c>
      <c r="L1135" s="2" t="s">
        <v>18793</v>
      </c>
      <c r="M1135" s="2" t="s">
        <v>18794</v>
      </c>
      <c r="N1135" s="4" t="s">
        <v>18795</v>
      </c>
      <c r="O1135" s="25" t="s">
        <v>18796</v>
      </c>
    </row>
    <row r="1136" spans="1:15" ht="15" customHeight="1" x14ac:dyDescent="0.35">
      <c r="A1136" s="2" t="s">
        <v>234</v>
      </c>
      <c r="B1136" s="2" t="s">
        <v>235</v>
      </c>
      <c r="C1136" s="3">
        <v>16</v>
      </c>
      <c r="D1136" s="2" t="s">
        <v>236</v>
      </c>
      <c r="E1136" s="2" t="s">
        <v>9272</v>
      </c>
      <c r="F1136" s="2">
        <v>23929777</v>
      </c>
      <c r="G1136" s="2" t="s">
        <v>10150</v>
      </c>
      <c r="H1136" s="2" t="s">
        <v>10151</v>
      </c>
      <c r="I1136" s="2" t="s">
        <v>10152</v>
      </c>
      <c r="J1136" s="2" t="s">
        <v>10153</v>
      </c>
      <c r="K1136" s="2" t="s">
        <v>5299</v>
      </c>
      <c r="L1136" s="2" t="s">
        <v>10154</v>
      </c>
      <c r="M1136" s="2" t="s">
        <v>5313</v>
      </c>
      <c r="N1136" s="4" t="s">
        <v>10155</v>
      </c>
      <c r="O1136" s="4" t="s">
        <v>10156</v>
      </c>
    </row>
    <row r="1137" spans="1:15" ht="15" customHeight="1" x14ac:dyDescent="0.35">
      <c r="A1137" s="2" t="s">
        <v>234</v>
      </c>
      <c r="B1137" s="2" t="s">
        <v>235</v>
      </c>
      <c r="C1137" s="3">
        <v>16</v>
      </c>
      <c r="D1137" s="2" t="s">
        <v>236</v>
      </c>
      <c r="E1137" s="2" t="s">
        <v>9272</v>
      </c>
      <c r="F1137" s="2" t="s">
        <v>18797</v>
      </c>
      <c r="G1137" s="2" t="s">
        <v>18798</v>
      </c>
      <c r="H1137" s="2" t="s">
        <v>18799</v>
      </c>
      <c r="I1137" s="2" t="s">
        <v>18800</v>
      </c>
      <c r="J1137" s="2" t="s">
        <v>18801</v>
      </c>
      <c r="K1137" s="2" t="s">
        <v>18792</v>
      </c>
      <c r="L1137" s="2" t="s">
        <v>18802</v>
      </c>
      <c r="M1137" s="2" t="s">
        <v>18794</v>
      </c>
      <c r="N1137" s="4" t="s">
        <v>18803</v>
      </c>
      <c r="O1137" s="25" t="s">
        <v>18804</v>
      </c>
    </row>
    <row r="1138" spans="1:15" ht="15" customHeight="1" x14ac:dyDescent="0.35">
      <c r="A1138" s="2" t="s">
        <v>234</v>
      </c>
      <c r="B1138" s="2" t="s">
        <v>235</v>
      </c>
      <c r="C1138" s="3">
        <v>16</v>
      </c>
      <c r="D1138" s="2" t="s">
        <v>236</v>
      </c>
      <c r="E1138" s="2" t="s">
        <v>9272</v>
      </c>
      <c r="F1138" s="2">
        <v>37992351</v>
      </c>
      <c r="G1138" s="2" t="s">
        <v>9419</v>
      </c>
      <c r="H1138" s="2" t="s">
        <v>9454</v>
      </c>
      <c r="I1138" s="2" t="s">
        <v>9455</v>
      </c>
      <c r="J1138" s="2" t="s">
        <v>9455</v>
      </c>
      <c r="K1138" s="2" t="s">
        <v>9456</v>
      </c>
      <c r="L1138" s="2" t="s">
        <v>9457</v>
      </c>
      <c r="M1138" s="2" t="s">
        <v>4404</v>
      </c>
      <c r="N1138" s="4" t="s">
        <v>9458</v>
      </c>
      <c r="O1138" s="4" t="s">
        <v>9459</v>
      </c>
    </row>
    <row r="1139" spans="1:15" ht="15" customHeight="1" x14ac:dyDescent="0.35">
      <c r="A1139" s="2" t="s">
        <v>234</v>
      </c>
      <c r="B1139" s="2" t="s">
        <v>235</v>
      </c>
      <c r="C1139" s="3">
        <v>16</v>
      </c>
      <c r="D1139" s="2" t="s">
        <v>236</v>
      </c>
      <c r="E1139" s="2" t="s">
        <v>9272</v>
      </c>
      <c r="F1139" s="2">
        <v>31581454</v>
      </c>
      <c r="G1139" s="2" t="s">
        <v>9853</v>
      </c>
      <c r="H1139" s="2" t="s">
        <v>9854</v>
      </c>
      <c r="I1139" s="2" t="s">
        <v>3230</v>
      </c>
      <c r="J1139" s="2" t="s">
        <v>3230</v>
      </c>
      <c r="K1139" s="2" t="s">
        <v>9463</v>
      </c>
      <c r="L1139" s="2" t="s">
        <v>9855</v>
      </c>
      <c r="M1139" s="2" t="s">
        <v>4367</v>
      </c>
      <c r="N1139" s="4" t="s">
        <v>9856</v>
      </c>
      <c r="O1139" s="4" t="s">
        <v>9857</v>
      </c>
    </row>
    <row r="1140" spans="1:15" ht="15" customHeight="1" x14ac:dyDescent="0.35">
      <c r="A1140" s="2" t="s">
        <v>234</v>
      </c>
      <c r="B1140" s="2" t="s">
        <v>235</v>
      </c>
      <c r="C1140" s="3">
        <v>16</v>
      </c>
      <c r="D1140" s="2" t="s">
        <v>236</v>
      </c>
      <c r="E1140" s="2" t="s">
        <v>9272</v>
      </c>
      <c r="F1140" s="2" t="s">
        <v>18805</v>
      </c>
      <c r="G1140" s="2" t="s">
        <v>18806</v>
      </c>
      <c r="H1140" s="2" t="s">
        <v>18807</v>
      </c>
      <c r="I1140" s="2" t="s">
        <v>18808</v>
      </c>
      <c r="J1140" s="2" t="s">
        <v>18809</v>
      </c>
      <c r="K1140" s="2" t="s">
        <v>18810</v>
      </c>
      <c r="L1140" s="2" t="s">
        <v>18811</v>
      </c>
      <c r="M1140" s="2" t="s">
        <v>18604</v>
      </c>
      <c r="N1140" s="4" t="s">
        <v>18812</v>
      </c>
      <c r="O1140" s="25" t="s">
        <v>18813</v>
      </c>
    </row>
    <row r="1141" spans="1:15" ht="15" customHeight="1" x14ac:dyDescent="0.35">
      <c r="A1141" s="2" t="s">
        <v>234</v>
      </c>
      <c r="B1141" s="2" t="s">
        <v>235</v>
      </c>
      <c r="C1141" s="3">
        <v>16</v>
      </c>
      <c r="D1141" s="2" t="s">
        <v>236</v>
      </c>
      <c r="E1141" s="2" t="s">
        <v>9272</v>
      </c>
      <c r="F1141" s="2" t="s">
        <v>18814</v>
      </c>
      <c r="G1141" s="2" t="s">
        <v>18815</v>
      </c>
      <c r="H1141" s="2" t="s">
        <v>18816</v>
      </c>
      <c r="I1141" s="2" t="s">
        <v>18817</v>
      </c>
      <c r="J1141" s="2" t="s">
        <v>18818</v>
      </c>
      <c r="K1141" s="2" t="s">
        <v>18819</v>
      </c>
      <c r="L1141" s="2" t="s">
        <v>18820</v>
      </c>
      <c r="M1141" s="2" t="s">
        <v>18604</v>
      </c>
      <c r="N1141" s="4" t="s">
        <v>18821</v>
      </c>
      <c r="O1141" s="25" t="s">
        <v>18822</v>
      </c>
    </row>
    <row r="1142" spans="1:15" ht="15" customHeight="1" x14ac:dyDescent="0.35">
      <c r="A1142" s="2" t="s">
        <v>234</v>
      </c>
      <c r="B1142" s="2" t="s">
        <v>235</v>
      </c>
      <c r="C1142" s="3">
        <v>16</v>
      </c>
      <c r="D1142" s="2" t="s">
        <v>236</v>
      </c>
      <c r="E1142" s="2" t="s">
        <v>9272</v>
      </c>
      <c r="F1142" s="2" t="s">
        <v>18823</v>
      </c>
      <c r="G1142" s="2" t="s">
        <v>18824</v>
      </c>
      <c r="H1142" s="2" t="s">
        <v>18825</v>
      </c>
      <c r="I1142" s="2" t="s">
        <v>11816</v>
      </c>
      <c r="J1142" s="2"/>
      <c r="K1142" s="2" t="s">
        <v>18826</v>
      </c>
      <c r="L1142" s="2" t="s">
        <v>18827</v>
      </c>
      <c r="M1142" s="2" t="s">
        <v>18451</v>
      </c>
      <c r="N1142" s="4" t="s">
        <v>18828</v>
      </c>
      <c r="O1142" s="25" t="s">
        <v>18829</v>
      </c>
    </row>
    <row r="1143" spans="1:15" ht="15" customHeight="1" x14ac:dyDescent="0.35">
      <c r="A1143" s="2" t="s">
        <v>234</v>
      </c>
      <c r="B1143" s="2" t="s">
        <v>235</v>
      </c>
      <c r="C1143" s="3">
        <v>16</v>
      </c>
      <c r="D1143" s="2" t="s">
        <v>236</v>
      </c>
      <c r="E1143" s="2" t="s">
        <v>9272</v>
      </c>
      <c r="F1143" s="2" t="s">
        <v>18830</v>
      </c>
      <c r="G1143" s="2" t="s">
        <v>18831</v>
      </c>
      <c r="H1143" s="2" t="s">
        <v>18832</v>
      </c>
      <c r="I1143" s="2" t="s">
        <v>18833</v>
      </c>
      <c r="J1143" s="2"/>
      <c r="K1143" s="2" t="s">
        <v>18834</v>
      </c>
      <c r="L1143" s="2" t="s">
        <v>18835</v>
      </c>
      <c r="M1143" s="2" t="s">
        <v>18451</v>
      </c>
      <c r="N1143" s="4" t="s">
        <v>18836</v>
      </c>
      <c r="O1143" s="25" t="s">
        <v>18837</v>
      </c>
    </row>
    <row r="1144" spans="1:15" ht="15" customHeight="1" x14ac:dyDescent="0.35">
      <c r="A1144" s="2" t="s">
        <v>234</v>
      </c>
      <c r="B1144" s="2" t="s">
        <v>235</v>
      </c>
      <c r="C1144" s="3">
        <v>16</v>
      </c>
      <c r="D1144" s="2" t="s">
        <v>236</v>
      </c>
      <c r="E1144" s="2" t="s">
        <v>9272</v>
      </c>
      <c r="F1144" s="2">
        <v>37706436</v>
      </c>
      <c r="G1144" s="2" t="s">
        <v>9419</v>
      </c>
      <c r="H1144" s="2" t="s">
        <v>9420</v>
      </c>
      <c r="I1144" s="2" t="s">
        <v>6594</v>
      </c>
      <c r="J1144" s="2"/>
      <c r="K1144" s="2" t="s">
        <v>4373</v>
      </c>
      <c r="L1144" s="2" t="s">
        <v>9421</v>
      </c>
      <c r="M1144" s="2" t="s">
        <v>9422</v>
      </c>
      <c r="N1144" s="4" t="s">
        <v>9423</v>
      </c>
      <c r="O1144" s="4" t="s">
        <v>9424</v>
      </c>
    </row>
    <row r="1145" spans="1:15" ht="15" customHeight="1" x14ac:dyDescent="0.35">
      <c r="A1145" s="2" t="s">
        <v>234</v>
      </c>
      <c r="B1145" s="2" t="s">
        <v>235</v>
      </c>
      <c r="C1145" s="3">
        <v>16</v>
      </c>
      <c r="D1145" s="2" t="s">
        <v>236</v>
      </c>
      <c r="E1145" s="2" t="s">
        <v>9272</v>
      </c>
      <c r="F1145" s="2">
        <v>21245842</v>
      </c>
      <c r="G1145" s="2" t="s">
        <v>10313</v>
      </c>
      <c r="H1145" s="2" t="s">
        <v>10314</v>
      </c>
      <c r="I1145" s="2" t="s">
        <v>10315</v>
      </c>
      <c r="J1145" s="2"/>
      <c r="K1145" s="2" t="s">
        <v>10316</v>
      </c>
      <c r="L1145" s="2" t="s">
        <v>10317</v>
      </c>
      <c r="M1145" s="2" t="s">
        <v>4367</v>
      </c>
      <c r="N1145" s="4" t="s">
        <v>10318</v>
      </c>
      <c r="O1145" s="4" t="s">
        <v>10319</v>
      </c>
    </row>
    <row r="1146" spans="1:15" ht="15" customHeight="1" x14ac:dyDescent="0.35">
      <c r="A1146" s="2" t="s">
        <v>234</v>
      </c>
      <c r="B1146" s="2" t="s">
        <v>235</v>
      </c>
      <c r="C1146" s="3">
        <v>16</v>
      </c>
      <c r="D1146" s="2" t="s">
        <v>236</v>
      </c>
      <c r="E1146" s="2" t="s">
        <v>9272</v>
      </c>
      <c r="F1146" s="2">
        <v>26888187</v>
      </c>
      <c r="G1146" s="2" t="s">
        <v>10068</v>
      </c>
      <c r="H1146" s="2" t="s">
        <v>10069</v>
      </c>
      <c r="I1146" s="2" t="s">
        <v>8586</v>
      </c>
      <c r="J1146" s="2" t="s">
        <v>8586</v>
      </c>
      <c r="K1146" s="2" t="s">
        <v>9699</v>
      </c>
      <c r="L1146" s="2" t="s">
        <v>10070</v>
      </c>
      <c r="M1146" s="2" t="s">
        <v>4493</v>
      </c>
      <c r="N1146" s="4" t="s">
        <v>10071</v>
      </c>
      <c r="O1146" s="4" t="s">
        <v>10072</v>
      </c>
    </row>
    <row r="1147" spans="1:15" ht="15" customHeight="1" x14ac:dyDescent="0.35">
      <c r="A1147" s="2" t="s">
        <v>234</v>
      </c>
      <c r="B1147" s="2" t="s">
        <v>235</v>
      </c>
      <c r="C1147" s="3">
        <v>16</v>
      </c>
      <c r="D1147" s="2" t="s">
        <v>236</v>
      </c>
      <c r="E1147" s="2" t="s">
        <v>9272</v>
      </c>
      <c r="F1147" s="2">
        <v>33336868</v>
      </c>
      <c r="G1147" s="2" t="s">
        <v>9737</v>
      </c>
      <c r="H1147" s="2" t="s">
        <v>9738</v>
      </c>
      <c r="I1147" s="2" t="s">
        <v>2941</v>
      </c>
      <c r="J1147" s="2" t="s">
        <v>2941</v>
      </c>
      <c r="K1147" s="2" t="s">
        <v>9739</v>
      </c>
      <c r="L1147" s="2"/>
      <c r="M1147" s="2" t="s">
        <v>4367</v>
      </c>
      <c r="N1147" s="4" t="s">
        <v>9740</v>
      </c>
      <c r="O1147" s="4" t="s">
        <v>9741</v>
      </c>
    </row>
    <row r="1148" spans="1:15" ht="15" customHeight="1" x14ac:dyDescent="0.35">
      <c r="A1148" s="2" t="s">
        <v>234</v>
      </c>
      <c r="B1148" s="2" t="s">
        <v>235</v>
      </c>
      <c r="C1148" s="3">
        <v>16</v>
      </c>
      <c r="D1148" s="2" t="s">
        <v>236</v>
      </c>
      <c r="E1148" s="2" t="s">
        <v>9272</v>
      </c>
      <c r="F1148" s="2">
        <v>24909985</v>
      </c>
      <c r="G1148" s="2" t="s">
        <v>10116</v>
      </c>
      <c r="H1148" s="2" t="s">
        <v>10117</v>
      </c>
      <c r="I1148" s="2" t="s">
        <v>10118</v>
      </c>
      <c r="J1148" s="2" t="s">
        <v>10119</v>
      </c>
      <c r="K1148" s="2" t="s">
        <v>10120</v>
      </c>
      <c r="L1148" s="2" t="s">
        <v>10121</v>
      </c>
      <c r="M1148" s="2" t="s">
        <v>5503</v>
      </c>
      <c r="N1148" s="4" t="s">
        <v>10122</v>
      </c>
      <c r="O1148" s="4" t="s">
        <v>10123</v>
      </c>
    </row>
    <row r="1149" spans="1:15" ht="15" customHeight="1" x14ac:dyDescent="0.35">
      <c r="A1149" s="2" t="s">
        <v>234</v>
      </c>
      <c r="B1149" s="2" t="s">
        <v>235</v>
      </c>
      <c r="C1149" s="3">
        <v>16</v>
      </c>
      <c r="D1149" s="2" t="s">
        <v>236</v>
      </c>
      <c r="E1149" s="2" t="s">
        <v>9272</v>
      </c>
      <c r="F1149" s="2" t="s">
        <v>18838</v>
      </c>
      <c r="G1149" s="2" t="s">
        <v>18839</v>
      </c>
      <c r="H1149" s="2" t="s">
        <v>18840</v>
      </c>
      <c r="I1149" s="2" t="s">
        <v>18841</v>
      </c>
      <c r="J1149" s="2" t="s">
        <v>18842</v>
      </c>
      <c r="K1149" s="2" t="s">
        <v>18792</v>
      </c>
      <c r="L1149" s="2" t="s">
        <v>18843</v>
      </c>
      <c r="M1149" s="2" t="s">
        <v>18627</v>
      </c>
      <c r="N1149" s="4" t="s">
        <v>18844</v>
      </c>
      <c r="O1149" s="25" t="s">
        <v>18845</v>
      </c>
    </row>
    <row r="1150" spans="1:15" ht="15" customHeight="1" x14ac:dyDescent="0.35">
      <c r="A1150" s="2" t="s">
        <v>234</v>
      </c>
      <c r="B1150" s="2" t="s">
        <v>235</v>
      </c>
      <c r="C1150" s="3">
        <v>16</v>
      </c>
      <c r="D1150" s="2" t="s">
        <v>236</v>
      </c>
      <c r="E1150" s="2" t="s">
        <v>9272</v>
      </c>
      <c r="F1150" s="2" t="s">
        <v>18846</v>
      </c>
      <c r="G1150" s="2" t="s">
        <v>18847</v>
      </c>
      <c r="H1150" s="2" t="s">
        <v>18848</v>
      </c>
      <c r="I1150" s="2" t="s">
        <v>18849</v>
      </c>
      <c r="J1150" s="2"/>
      <c r="K1150" s="2" t="s">
        <v>18834</v>
      </c>
      <c r="L1150" s="2" t="s">
        <v>18850</v>
      </c>
      <c r="M1150" s="2" t="s">
        <v>18451</v>
      </c>
      <c r="N1150" s="4" t="s">
        <v>18851</v>
      </c>
      <c r="O1150" s="25" t="s">
        <v>18852</v>
      </c>
    </row>
    <row r="1151" spans="1:15" ht="15" customHeight="1" x14ac:dyDescent="0.35">
      <c r="A1151" s="2" t="s">
        <v>234</v>
      </c>
      <c r="B1151" s="2" t="s">
        <v>235</v>
      </c>
      <c r="C1151" s="3">
        <v>16</v>
      </c>
      <c r="D1151" s="2" t="s">
        <v>236</v>
      </c>
      <c r="E1151" s="2" t="s">
        <v>9272</v>
      </c>
      <c r="F1151" s="2">
        <v>26714888</v>
      </c>
      <c r="G1151" s="2" t="s">
        <v>10063</v>
      </c>
      <c r="H1151" s="2" t="s">
        <v>10064</v>
      </c>
      <c r="I1151" s="2" t="s">
        <v>9183</v>
      </c>
      <c r="J1151" s="2"/>
      <c r="K1151" s="2" t="s">
        <v>4692</v>
      </c>
      <c r="L1151" s="2" t="s">
        <v>10065</v>
      </c>
      <c r="M1151" s="2" t="s">
        <v>4416</v>
      </c>
      <c r="N1151" s="4" t="s">
        <v>10066</v>
      </c>
      <c r="O1151" s="4" t="s">
        <v>10067</v>
      </c>
    </row>
    <row r="1152" spans="1:15" ht="15" customHeight="1" x14ac:dyDescent="0.35">
      <c r="A1152" s="2" t="s">
        <v>234</v>
      </c>
      <c r="B1152" s="2" t="s">
        <v>235</v>
      </c>
      <c r="C1152" s="3">
        <v>16</v>
      </c>
      <c r="D1152" s="2" t="s">
        <v>236</v>
      </c>
      <c r="E1152" s="2" t="s">
        <v>9272</v>
      </c>
      <c r="F1152" s="2">
        <v>11145711</v>
      </c>
      <c r="G1152" s="2" t="s">
        <v>10587</v>
      </c>
      <c r="H1152" s="2" t="s">
        <v>10588</v>
      </c>
      <c r="I1152" s="2" t="s">
        <v>10589</v>
      </c>
      <c r="J1152" s="2"/>
      <c r="K1152" s="2" t="s">
        <v>10590</v>
      </c>
      <c r="L1152" s="2" t="s">
        <v>10591</v>
      </c>
      <c r="M1152" s="2" t="s">
        <v>10527</v>
      </c>
      <c r="N1152" s="4" t="s">
        <v>10592</v>
      </c>
      <c r="O1152" s="4" t="s">
        <v>10593</v>
      </c>
    </row>
    <row r="1153" spans="1:15" ht="15" customHeight="1" x14ac:dyDescent="0.35">
      <c r="A1153" s="2" t="s">
        <v>234</v>
      </c>
      <c r="B1153" s="2" t="s">
        <v>235</v>
      </c>
      <c r="C1153" s="3">
        <v>16</v>
      </c>
      <c r="D1153" s="2" t="s">
        <v>236</v>
      </c>
      <c r="E1153" s="2" t="s">
        <v>9272</v>
      </c>
      <c r="F1153" s="2">
        <v>36216715</v>
      </c>
      <c r="G1153" s="2" t="s">
        <v>9375</v>
      </c>
      <c r="H1153" s="2" t="s">
        <v>9376</v>
      </c>
      <c r="I1153" s="2" t="s">
        <v>9377</v>
      </c>
      <c r="J1153" s="2" t="s">
        <v>9378</v>
      </c>
      <c r="K1153" s="2" t="s">
        <v>9379</v>
      </c>
      <c r="L1153" s="2" t="s">
        <v>9380</v>
      </c>
      <c r="M1153" s="2" t="s">
        <v>4416</v>
      </c>
      <c r="N1153" s="4" t="s">
        <v>9381</v>
      </c>
      <c r="O1153" s="4" t="s">
        <v>9382</v>
      </c>
    </row>
    <row r="1154" spans="1:15" ht="15" customHeight="1" x14ac:dyDescent="0.35">
      <c r="A1154" s="2" t="s">
        <v>234</v>
      </c>
      <c r="B1154" s="2" t="s">
        <v>235</v>
      </c>
      <c r="C1154" s="3">
        <v>16</v>
      </c>
      <c r="D1154" s="2" t="s">
        <v>236</v>
      </c>
      <c r="E1154" s="2" t="s">
        <v>9272</v>
      </c>
      <c r="F1154" s="2">
        <v>37120405</v>
      </c>
      <c r="G1154" s="2" t="s">
        <v>9383</v>
      </c>
      <c r="H1154" s="2" t="s">
        <v>9384</v>
      </c>
      <c r="I1154" s="2" t="s">
        <v>9377</v>
      </c>
      <c r="J1154" s="2" t="s">
        <v>9385</v>
      </c>
      <c r="K1154" s="2" t="s">
        <v>9379</v>
      </c>
      <c r="L1154" s="2" t="s">
        <v>9386</v>
      </c>
      <c r="M1154" s="2" t="s">
        <v>4416</v>
      </c>
      <c r="N1154" s="4" t="s">
        <v>9387</v>
      </c>
      <c r="O1154" s="4" t="s">
        <v>9388</v>
      </c>
    </row>
    <row r="1155" spans="1:15" ht="15" customHeight="1" x14ac:dyDescent="0.35">
      <c r="A1155" s="2" t="s">
        <v>234</v>
      </c>
      <c r="B1155" s="2" t="s">
        <v>235</v>
      </c>
      <c r="C1155" s="3">
        <v>16</v>
      </c>
      <c r="D1155" s="2" t="s">
        <v>236</v>
      </c>
      <c r="E1155" s="2" t="s">
        <v>9272</v>
      </c>
      <c r="F1155" s="2">
        <v>19531493</v>
      </c>
      <c r="G1155" s="2" t="s">
        <v>10368</v>
      </c>
      <c r="H1155" s="2" t="s">
        <v>10369</v>
      </c>
      <c r="I1155" s="2" t="s">
        <v>10370</v>
      </c>
      <c r="J1155" s="2" t="s">
        <v>10371</v>
      </c>
      <c r="K1155" s="2" t="s">
        <v>10372</v>
      </c>
      <c r="L1155" s="2" t="s">
        <v>10373</v>
      </c>
      <c r="M1155" s="2" t="s">
        <v>5313</v>
      </c>
      <c r="N1155" s="4" t="s">
        <v>10374</v>
      </c>
      <c r="O1155" s="4" t="s">
        <v>10375</v>
      </c>
    </row>
    <row r="1156" spans="1:15" ht="15" customHeight="1" x14ac:dyDescent="0.35">
      <c r="A1156" s="2" t="s">
        <v>234</v>
      </c>
      <c r="B1156" s="2" t="s">
        <v>235</v>
      </c>
      <c r="C1156" s="3">
        <v>16</v>
      </c>
      <c r="D1156" s="2" t="s">
        <v>236</v>
      </c>
      <c r="E1156" s="2" t="s">
        <v>9272</v>
      </c>
      <c r="F1156" s="2">
        <v>21775281</v>
      </c>
      <c r="G1156" s="2" t="s">
        <v>10270</v>
      </c>
      <c r="H1156" s="2" t="s">
        <v>10271</v>
      </c>
      <c r="I1156" s="2" t="s">
        <v>10272</v>
      </c>
      <c r="J1156" s="2" t="s">
        <v>10272</v>
      </c>
      <c r="K1156" s="2" t="s">
        <v>10273</v>
      </c>
      <c r="L1156" s="2" t="s">
        <v>10274</v>
      </c>
      <c r="M1156" s="2" t="s">
        <v>5313</v>
      </c>
      <c r="N1156" s="4" t="s">
        <v>10275</v>
      </c>
      <c r="O1156" s="4" t="s">
        <v>10276</v>
      </c>
    </row>
    <row r="1157" spans="1:15" ht="15" customHeight="1" x14ac:dyDescent="0.35">
      <c r="A1157" s="2" t="s">
        <v>234</v>
      </c>
      <c r="B1157" s="2" t="s">
        <v>235</v>
      </c>
      <c r="C1157" s="3">
        <v>16</v>
      </c>
      <c r="D1157" s="2" t="s">
        <v>236</v>
      </c>
      <c r="E1157" s="2" t="s">
        <v>9272</v>
      </c>
      <c r="F1157" s="2">
        <v>39142443</v>
      </c>
      <c r="G1157" s="2" t="s">
        <v>9310</v>
      </c>
      <c r="H1157" s="2" t="s">
        <v>9311</v>
      </c>
      <c r="I1157" s="2" t="s">
        <v>9312</v>
      </c>
      <c r="J1157" s="2" t="s">
        <v>9312</v>
      </c>
      <c r="K1157" s="2" t="s">
        <v>4380</v>
      </c>
      <c r="L1157" s="2"/>
      <c r="M1157" s="2" t="s">
        <v>4367</v>
      </c>
      <c r="N1157" s="4" t="s">
        <v>9313</v>
      </c>
      <c r="O1157" s="4" t="s">
        <v>9314</v>
      </c>
    </row>
    <row r="1158" spans="1:15" ht="15" customHeight="1" x14ac:dyDescent="0.35">
      <c r="A1158" s="2" t="s">
        <v>234</v>
      </c>
      <c r="B1158" s="2" t="s">
        <v>235</v>
      </c>
      <c r="C1158" s="3">
        <v>16</v>
      </c>
      <c r="D1158" s="2" t="s">
        <v>236</v>
      </c>
      <c r="E1158" s="2" t="s">
        <v>9272</v>
      </c>
      <c r="F1158" s="2">
        <v>37627103</v>
      </c>
      <c r="G1158" s="2" t="s">
        <v>9460</v>
      </c>
      <c r="H1158" s="2" t="s">
        <v>9461</v>
      </c>
      <c r="I1158" s="2" t="s">
        <v>9462</v>
      </c>
      <c r="J1158" s="2" t="s">
        <v>9462</v>
      </c>
      <c r="K1158" s="2" t="s">
        <v>9463</v>
      </c>
      <c r="L1158" s="2" t="s">
        <v>9464</v>
      </c>
      <c r="M1158" s="2" t="s">
        <v>6415</v>
      </c>
      <c r="N1158" s="4" t="s">
        <v>9465</v>
      </c>
      <c r="O1158" s="4" t="s">
        <v>9466</v>
      </c>
    </row>
    <row r="1159" spans="1:15" ht="15" customHeight="1" x14ac:dyDescent="0.35">
      <c r="A1159" s="2" t="s">
        <v>234</v>
      </c>
      <c r="B1159" s="2" t="s">
        <v>235</v>
      </c>
      <c r="C1159" s="3">
        <v>16</v>
      </c>
      <c r="D1159" s="2" t="s">
        <v>236</v>
      </c>
      <c r="E1159" s="2" t="s">
        <v>9272</v>
      </c>
      <c r="F1159" s="2">
        <v>39336855</v>
      </c>
      <c r="G1159" s="2" t="s">
        <v>9286</v>
      </c>
      <c r="H1159" s="2" t="s">
        <v>9287</v>
      </c>
      <c r="I1159" s="2" t="s">
        <v>9288</v>
      </c>
      <c r="J1159" s="2" t="s">
        <v>9288</v>
      </c>
      <c r="K1159" s="2" t="s">
        <v>5803</v>
      </c>
      <c r="L1159" s="2" t="s">
        <v>9289</v>
      </c>
      <c r="M1159" s="2" t="s">
        <v>4416</v>
      </c>
      <c r="N1159" s="4" t="s">
        <v>9290</v>
      </c>
      <c r="O1159" s="4" t="s">
        <v>9291</v>
      </c>
    </row>
    <row r="1160" spans="1:15" ht="15" customHeight="1" x14ac:dyDescent="0.35">
      <c r="A1160" s="2" t="s">
        <v>234</v>
      </c>
      <c r="B1160" s="2" t="s">
        <v>235</v>
      </c>
      <c r="C1160" s="3">
        <v>16</v>
      </c>
      <c r="D1160" s="2" t="s">
        <v>236</v>
      </c>
      <c r="E1160" s="2" t="s">
        <v>9272</v>
      </c>
      <c r="F1160" s="2">
        <v>38989857</v>
      </c>
      <c r="G1160" s="2" t="s">
        <v>9321</v>
      </c>
      <c r="H1160" s="2" t="s">
        <v>9322</v>
      </c>
      <c r="I1160" s="2" t="s">
        <v>5130</v>
      </c>
      <c r="J1160" s="2" t="s">
        <v>5130</v>
      </c>
      <c r="K1160" s="2" t="s">
        <v>4443</v>
      </c>
      <c r="L1160" s="2"/>
      <c r="M1160" s="2" t="s">
        <v>4367</v>
      </c>
      <c r="N1160" s="4" t="s">
        <v>9323</v>
      </c>
      <c r="O1160" s="4" t="s">
        <v>9324</v>
      </c>
    </row>
    <row r="1161" spans="1:15" ht="15" customHeight="1" x14ac:dyDescent="0.35">
      <c r="A1161" s="2" t="s">
        <v>234</v>
      </c>
      <c r="B1161" s="2" t="s">
        <v>235</v>
      </c>
      <c r="C1161" s="3">
        <v>16</v>
      </c>
      <c r="D1161" s="2" t="s">
        <v>236</v>
      </c>
      <c r="E1161" s="2" t="s">
        <v>9272</v>
      </c>
      <c r="F1161" s="2">
        <v>39254890</v>
      </c>
      <c r="G1161" s="2" t="s">
        <v>9292</v>
      </c>
      <c r="H1161" s="2" t="s">
        <v>9293</v>
      </c>
      <c r="I1161" s="2" t="s">
        <v>9294</v>
      </c>
      <c r="J1161" s="2" t="s">
        <v>9294</v>
      </c>
      <c r="K1161" s="2" t="s">
        <v>4757</v>
      </c>
      <c r="L1161" s="2"/>
      <c r="M1161" s="2" t="s">
        <v>4367</v>
      </c>
      <c r="N1161" s="4" t="s">
        <v>9295</v>
      </c>
      <c r="O1161" s="4" t="s">
        <v>9296</v>
      </c>
    </row>
    <row r="1162" spans="1:15" ht="15" customHeight="1" x14ac:dyDescent="0.35">
      <c r="A1162" s="2" t="s">
        <v>234</v>
      </c>
      <c r="B1162" s="2" t="s">
        <v>235</v>
      </c>
      <c r="C1162" s="3">
        <v>16</v>
      </c>
      <c r="D1162" s="2" t="s">
        <v>236</v>
      </c>
      <c r="E1162" s="2" t="s">
        <v>9272</v>
      </c>
      <c r="F1162" s="2" t="s">
        <v>18853</v>
      </c>
      <c r="G1162" s="2" t="s">
        <v>18854</v>
      </c>
      <c r="H1162" s="2" t="s">
        <v>18855</v>
      </c>
      <c r="I1162" s="2" t="s">
        <v>3280</v>
      </c>
      <c r="J1162" s="2" t="s">
        <v>18856</v>
      </c>
      <c r="K1162" s="2" t="s">
        <v>18775</v>
      </c>
      <c r="L1162" s="2" t="s">
        <v>18857</v>
      </c>
      <c r="M1162" s="2" t="s">
        <v>18604</v>
      </c>
      <c r="N1162" s="4" t="s">
        <v>18858</v>
      </c>
      <c r="O1162" s="25" t="s">
        <v>18859</v>
      </c>
    </row>
    <row r="1163" spans="1:15" ht="15" customHeight="1" x14ac:dyDescent="0.35">
      <c r="A1163" s="2" t="s">
        <v>234</v>
      </c>
      <c r="B1163" s="2" t="s">
        <v>235</v>
      </c>
      <c r="C1163" s="3">
        <v>16</v>
      </c>
      <c r="D1163" s="2" t="s">
        <v>236</v>
      </c>
      <c r="E1163" s="2" t="s">
        <v>9272</v>
      </c>
      <c r="F1163" s="2">
        <v>38468751</v>
      </c>
      <c r="G1163" s="2" t="s">
        <v>9413</v>
      </c>
      <c r="H1163" s="2" t="s">
        <v>9414</v>
      </c>
      <c r="I1163" s="2">
        <v>2024</v>
      </c>
      <c r="J1163" s="2" t="s">
        <v>9415</v>
      </c>
      <c r="K1163" s="2" t="s">
        <v>6698</v>
      </c>
      <c r="L1163" s="2" t="s">
        <v>9416</v>
      </c>
      <c r="M1163" s="2" t="s">
        <v>6415</v>
      </c>
      <c r="N1163" s="4" t="s">
        <v>9417</v>
      </c>
      <c r="O1163" s="4" t="s">
        <v>9418</v>
      </c>
    </row>
    <row r="1164" spans="1:15" ht="15" customHeight="1" x14ac:dyDescent="0.35">
      <c r="A1164" s="2" t="s">
        <v>234</v>
      </c>
      <c r="B1164" s="2" t="s">
        <v>235</v>
      </c>
      <c r="C1164" s="3">
        <v>16</v>
      </c>
      <c r="D1164" s="2" t="s">
        <v>236</v>
      </c>
      <c r="E1164" s="2" t="s">
        <v>9272</v>
      </c>
      <c r="F1164" s="2">
        <v>39211048</v>
      </c>
      <c r="G1164" s="2" t="s">
        <v>9406</v>
      </c>
      <c r="H1164" s="2" t="s">
        <v>9407</v>
      </c>
      <c r="I1164" s="2">
        <v>2024</v>
      </c>
      <c r="J1164" s="2" t="s">
        <v>9408</v>
      </c>
      <c r="K1164" s="2" t="s">
        <v>9409</v>
      </c>
      <c r="L1164" s="2" t="s">
        <v>9410</v>
      </c>
      <c r="M1164" s="2" t="s">
        <v>4367</v>
      </c>
      <c r="N1164" s="4" t="s">
        <v>9411</v>
      </c>
      <c r="O1164" s="4" t="s">
        <v>9412</v>
      </c>
    </row>
    <row r="1165" spans="1:15" ht="15" customHeight="1" x14ac:dyDescent="0.35">
      <c r="A1165" s="2" t="s">
        <v>234</v>
      </c>
      <c r="B1165" s="2" t="s">
        <v>235</v>
      </c>
      <c r="C1165" s="3">
        <v>16</v>
      </c>
      <c r="D1165" s="2" t="s">
        <v>236</v>
      </c>
      <c r="E1165" s="2" t="s">
        <v>9272</v>
      </c>
      <c r="F1165" s="2">
        <v>38022501</v>
      </c>
      <c r="G1165" s="2" t="s">
        <v>9507</v>
      </c>
      <c r="H1165" s="2" t="s">
        <v>9508</v>
      </c>
      <c r="I1165" s="2">
        <v>2023</v>
      </c>
      <c r="J1165" s="2" t="s">
        <v>9509</v>
      </c>
      <c r="K1165" s="2" t="s">
        <v>9409</v>
      </c>
      <c r="L1165" s="2" t="s">
        <v>9510</v>
      </c>
      <c r="M1165" s="2" t="s">
        <v>4843</v>
      </c>
      <c r="N1165" s="4" t="s">
        <v>9511</v>
      </c>
      <c r="O1165" s="4" t="s">
        <v>9512</v>
      </c>
    </row>
    <row r="1166" spans="1:15" ht="15" customHeight="1" x14ac:dyDescent="0.35">
      <c r="A1166" s="2" t="s">
        <v>234</v>
      </c>
      <c r="B1166" s="2" t="s">
        <v>235</v>
      </c>
      <c r="C1166" s="3">
        <v>16</v>
      </c>
      <c r="D1166" s="2" t="s">
        <v>236</v>
      </c>
      <c r="E1166" s="2" t="s">
        <v>9272</v>
      </c>
      <c r="F1166" s="2">
        <v>37657857</v>
      </c>
      <c r="G1166" s="2" t="s">
        <v>9513</v>
      </c>
      <c r="H1166" s="2" t="s">
        <v>9514</v>
      </c>
      <c r="I1166" s="2">
        <v>2023</v>
      </c>
      <c r="J1166" s="2" t="s">
        <v>4442</v>
      </c>
      <c r="K1166" s="2" t="s">
        <v>9515</v>
      </c>
      <c r="L1166" s="2" t="s">
        <v>9516</v>
      </c>
      <c r="M1166" s="2" t="s">
        <v>4843</v>
      </c>
      <c r="N1166" s="4" t="s">
        <v>9517</v>
      </c>
      <c r="O1166" s="4" t="s">
        <v>9518</v>
      </c>
    </row>
    <row r="1167" spans="1:15" ht="15" customHeight="1" x14ac:dyDescent="0.35">
      <c r="A1167" s="2" t="s">
        <v>234</v>
      </c>
      <c r="B1167" s="2" t="s">
        <v>235</v>
      </c>
      <c r="C1167" s="3">
        <v>16</v>
      </c>
      <c r="D1167" s="2" t="s">
        <v>236</v>
      </c>
      <c r="E1167" s="2" t="s">
        <v>9272</v>
      </c>
      <c r="F1167" s="2">
        <v>38025319</v>
      </c>
      <c r="G1167" s="2" t="s">
        <v>9519</v>
      </c>
      <c r="H1167" s="2" t="s">
        <v>9520</v>
      </c>
      <c r="I1167" s="2">
        <v>2023</v>
      </c>
      <c r="J1167" s="2" t="s">
        <v>9521</v>
      </c>
      <c r="K1167" s="2" t="s">
        <v>9522</v>
      </c>
      <c r="L1167" s="2" t="s">
        <v>9523</v>
      </c>
      <c r="M1167" s="2" t="s">
        <v>4367</v>
      </c>
      <c r="N1167" s="4" t="s">
        <v>9524</v>
      </c>
      <c r="O1167" s="4" t="s">
        <v>9525</v>
      </c>
    </row>
    <row r="1168" spans="1:15" ht="15" customHeight="1" x14ac:dyDescent="0.35">
      <c r="A1168" s="2" t="s">
        <v>234</v>
      </c>
      <c r="B1168" s="2" t="s">
        <v>235</v>
      </c>
      <c r="C1168" s="3">
        <v>16</v>
      </c>
      <c r="D1168" s="2" t="s">
        <v>236</v>
      </c>
      <c r="E1168" s="2" t="s">
        <v>9272</v>
      </c>
      <c r="F1168" s="2">
        <v>38025342</v>
      </c>
      <c r="G1168" s="2" t="s">
        <v>9526</v>
      </c>
      <c r="H1168" s="2" t="s">
        <v>9527</v>
      </c>
      <c r="I1168" s="2">
        <v>2023</v>
      </c>
      <c r="J1168" s="2" t="s">
        <v>9521</v>
      </c>
      <c r="K1168" s="2" t="s">
        <v>9522</v>
      </c>
      <c r="L1168" s="2" t="s">
        <v>9528</v>
      </c>
      <c r="M1168" s="2" t="s">
        <v>4367</v>
      </c>
      <c r="N1168" s="4" t="s">
        <v>9529</v>
      </c>
      <c r="O1168" s="4" t="s">
        <v>9530</v>
      </c>
    </row>
    <row r="1169" spans="1:15" ht="15" customHeight="1" x14ac:dyDescent="0.35">
      <c r="A1169" s="2" t="s">
        <v>234</v>
      </c>
      <c r="B1169" s="2" t="s">
        <v>235</v>
      </c>
      <c r="C1169" s="3">
        <v>16</v>
      </c>
      <c r="D1169" s="2" t="s">
        <v>236</v>
      </c>
      <c r="E1169" s="2" t="s">
        <v>9272</v>
      </c>
      <c r="F1169" s="2">
        <v>35582626</v>
      </c>
      <c r="G1169" s="2" t="s">
        <v>9639</v>
      </c>
      <c r="H1169" s="2" t="s">
        <v>9640</v>
      </c>
      <c r="I1169" s="2">
        <v>2022</v>
      </c>
      <c r="J1169" s="2" t="s">
        <v>9641</v>
      </c>
      <c r="K1169" s="2" t="s">
        <v>9642</v>
      </c>
      <c r="L1169" s="2" t="s">
        <v>9643</v>
      </c>
      <c r="M1169" s="2" t="s">
        <v>4416</v>
      </c>
      <c r="N1169" s="4" t="s">
        <v>9644</v>
      </c>
      <c r="O1169" s="4" t="s">
        <v>9645</v>
      </c>
    </row>
    <row r="1170" spans="1:15" ht="15" customHeight="1" x14ac:dyDescent="0.35">
      <c r="A1170" s="2" t="s">
        <v>234</v>
      </c>
      <c r="B1170" s="2" t="s">
        <v>235</v>
      </c>
      <c r="C1170" s="3">
        <v>16</v>
      </c>
      <c r="D1170" s="2" t="s">
        <v>236</v>
      </c>
      <c r="E1170" s="2" t="s">
        <v>9272</v>
      </c>
      <c r="F1170" s="2">
        <v>34276687</v>
      </c>
      <c r="G1170" s="2" t="s">
        <v>9731</v>
      </c>
      <c r="H1170" s="2" t="s">
        <v>9732</v>
      </c>
      <c r="I1170" s="2">
        <v>2021</v>
      </c>
      <c r="J1170" s="2" t="s">
        <v>9733</v>
      </c>
      <c r="K1170" s="2" t="s">
        <v>9409</v>
      </c>
      <c r="L1170" s="2" t="s">
        <v>9734</v>
      </c>
      <c r="M1170" s="2" t="s">
        <v>4843</v>
      </c>
      <c r="N1170" s="4" t="s">
        <v>9735</v>
      </c>
      <c r="O1170" s="4" t="s">
        <v>9736</v>
      </c>
    </row>
    <row r="1171" spans="1:15" ht="15" customHeight="1" x14ac:dyDescent="0.35">
      <c r="A1171" s="2" t="s">
        <v>234</v>
      </c>
      <c r="B1171" s="2" t="s">
        <v>235</v>
      </c>
      <c r="C1171" s="3">
        <v>16</v>
      </c>
      <c r="D1171" s="2" t="s">
        <v>236</v>
      </c>
      <c r="E1171" s="2" t="s">
        <v>9272</v>
      </c>
      <c r="F1171" s="2">
        <v>32984059</v>
      </c>
      <c r="G1171" s="2" t="s">
        <v>9818</v>
      </c>
      <c r="H1171" s="2" t="s">
        <v>9819</v>
      </c>
      <c r="I1171" s="2">
        <v>2020</v>
      </c>
      <c r="J1171" s="2" t="s">
        <v>9820</v>
      </c>
      <c r="K1171" s="2" t="s">
        <v>9821</v>
      </c>
      <c r="L1171" s="2" t="s">
        <v>9822</v>
      </c>
      <c r="M1171" s="2" t="s">
        <v>4367</v>
      </c>
      <c r="N1171" s="4" t="s">
        <v>9823</v>
      </c>
      <c r="O1171" s="4" t="s">
        <v>9824</v>
      </c>
    </row>
    <row r="1172" spans="1:15" ht="15" customHeight="1" x14ac:dyDescent="0.35">
      <c r="A1172" s="2" t="s">
        <v>234</v>
      </c>
      <c r="B1172" s="2" t="s">
        <v>235</v>
      </c>
      <c r="C1172" s="3">
        <v>16</v>
      </c>
      <c r="D1172" s="2" t="s">
        <v>236</v>
      </c>
      <c r="E1172" s="2" t="s">
        <v>9272</v>
      </c>
      <c r="F1172" s="2">
        <v>32339170</v>
      </c>
      <c r="G1172" s="2" t="s">
        <v>9825</v>
      </c>
      <c r="H1172" s="2" t="s">
        <v>9826</v>
      </c>
      <c r="I1172" s="2">
        <v>2020</v>
      </c>
      <c r="J1172" s="2" t="s">
        <v>9827</v>
      </c>
      <c r="K1172" s="2" t="s">
        <v>5479</v>
      </c>
      <c r="L1172" s="2" t="s">
        <v>9828</v>
      </c>
      <c r="M1172" s="2" t="s">
        <v>5699</v>
      </c>
      <c r="N1172" s="4" t="s">
        <v>9829</v>
      </c>
      <c r="O1172" s="4" t="s">
        <v>9830</v>
      </c>
    </row>
    <row r="1173" spans="1:15" ht="15" customHeight="1" x14ac:dyDescent="0.35">
      <c r="A1173" s="2" t="s">
        <v>234</v>
      </c>
      <c r="B1173" s="2" t="s">
        <v>235</v>
      </c>
      <c r="C1173" s="3">
        <v>16</v>
      </c>
      <c r="D1173" s="2" t="s">
        <v>236</v>
      </c>
      <c r="E1173" s="2" t="s">
        <v>9272</v>
      </c>
      <c r="F1173" s="2">
        <v>32944566</v>
      </c>
      <c r="G1173" s="2" t="s">
        <v>9799</v>
      </c>
      <c r="H1173" s="2" t="s">
        <v>9800</v>
      </c>
      <c r="I1173" s="2">
        <v>2020</v>
      </c>
      <c r="J1173" s="2" t="s">
        <v>9801</v>
      </c>
      <c r="K1173" s="2" t="s">
        <v>9802</v>
      </c>
      <c r="L1173" s="2" t="s">
        <v>9803</v>
      </c>
      <c r="M1173" s="2" t="s">
        <v>4416</v>
      </c>
      <c r="N1173" s="4" t="s">
        <v>9804</v>
      </c>
      <c r="O1173" s="4" t="s">
        <v>9805</v>
      </c>
    </row>
    <row r="1174" spans="1:15" ht="15" customHeight="1" x14ac:dyDescent="0.35">
      <c r="A1174" s="2" t="s">
        <v>234</v>
      </c>
      <c r="B1174" s="2" t="s">
        <v>235</v>
      </c>
      <c r="C1174" s="3">
        <v>16</v>
      </c>
      <c r="D1174" s="2" t="s">
        <v>236</v>
      </c>
      <c r="E1174" s="2" t="s">
        <v>9272</v>
      </c>
      <c r="F1174" s="2">
        <v>32903402</v>
      </c>
      <c r="G1174" s="2" t="s">
        <v>9806</v>
      </c>
      <c r="H1174" s="2" t="s">
        <v>9807</v>
      </c>
      <c r="I1174" s="2">
        <v>2020</v>
      </c>
      <c r="J1174" s="2" t="s">
        <v>8413</v>
      </c>
      <c r="K1174" s="2" t="s">
        <v>9409</v>
      </c>
      <c r="L1174" s="2" t="s">
        <v>9808</v>
      </c>
      <c r="M1174" s="2" t="s">
        <v>5313</v>
      </c>
      <c r="N1174" s="4" t="s">
        <v>9809</v>
      </c>
      <c r="O1174" s="4" t="s">
        <v>9810</v>
      </c>
    </row>
    <row r="1175" spans="1:15" ht="15" customHeight="1" x14ac:dyDescent="0.35">
      <c r="A1175" s="2" t="s">
        <v>234</v>
      </c>
      <c r="B1175" s="2" t="s">
        <v>235</v>
      </c>
      <c r="C1175" s="3">
        <v>16</v>
      </c>
      <c r="D1175" s="2" t="s">
        <v>236</v>
      </c>
      <c r="E1175" s="2" t="s">
        <v>9272</v>
      </c>
      <c r="F1175" s="2">
        <v>33376561</v>
      </c>
      <c r="G1175" s="2" t="s">
        <v>9811</v>
      </c>
      <c r="H1175" s="2" t="s">
        <v>9812</v>
      </c>
      <c r="I1175" s="2">
        <v>2020</v>
      </c>
      <c r="J1175" s="2" t="s">
        <v>9813</v>
      </c>
      <c r="K1175" s="2" t="s">
        <v>9814</v>
      </c>
      <c r="L1175" s="2" t="s">
        <v>9815</v>
      </c>
      <c r="M1175" s="2" t="s">
        <v>4416</v>
      </c>
      <c r="N1175" s="4" t="s">
        <v>9816</v>
      </c>
      <c r="O1175" s="4" t="s">
        <v>9817</v>
      </c>
    </row>
    <row r="1176" spans="1:15" ht="15" customHeight="1" x14ac:dyDescent="0.35">
      <c r="A1176" s="2" t="s">
        <v>234</v>
      </c>
      <c r="B1176" s="2" t="s">
        <v>235</v>
      </c>
      <c r="C1176" s="3">
        <v>16</v>
      </c>
      <c r="D1176" s="2" t="s">
        <v>236</v>
      </c>
      <c r="E1176" s="2" t="s">
        <v>9272</v>
      </c>
      <c r="F1176" s="2">
        <v>31275848</v>
      </c>
      <c r="G1176" s="2" t="s">
        <v>9905</v>
      </c>
      <c r="H1176" s="2" t="s">
        <v>9906</v>
      </c>
      <c r="I1176" s="2">
        <v>2019</v>
      </c>
      <c r="J1176" s="2" t="s">
        <v>9907</v>
      </c>
      <c r="K1176" s="2" t="s">
        <v>9821</v>
      </c>
      <c r="L1176" s="2" t="s">
        <v>9908</v>
      </c>
      <c r="M1176" s="2" t="s">
        <v>4367</v>
      </c>
      <c r="N1176" s="4" t="s">
        <v>9909</v>
      </c>
      <c r="O1176" s="4" t="s">
        <v>9910</v>
      </c>
    </row>
    <row r="1177" spans="1:15" ht="15" customHeight="1" x14ac:dyDescent="0.35">
      <c r="A1177" s="2" t="s">
        <v>234</v>
      </c>
      <c r="B1177" s="2" t="s">
        <v>235</v>
      </c>
      <c r="C1177" s="3">
        <v>16</v>
      </c>
      <c r="D1177" s="2" t="s">
        <v>236</v>
      </c>
      <c r="E1177" s="2" t="s">
        <v>9272</v>
      </c>
      <c r="F1177" s="2">
        <v>31058086</v>
      </c>
      <c r="G1177" s="2" t="s">
        <v>9911</v>
      </c>
      <c r="H1177" s="2" t="s">
        <v>9912</v>
      </c>
      <c r="I1177" s="2">
        <v>2019</v>
      </c>
      <c r="J1177" s="2" t="s">
        <v>8314</v>
      </c>
      <c r="K1177" s="2" t="s">
        <v>9821</v>
      </c>
      <c r="L1177" s="2" t="s">
        <v>9913</v>
      </c>
      <c r="M1177" s="2" t="s">
        <v>4367</v>
      </c>
      <c r="N1177" s="4" t="s">
        <v>9914</v>
      </c>
      <c r="O1177" s="4" t="s">
        <v>9915</v>
      </c>
    </row>
    <row r="1178" spans="1:15" ht="15" customHeight="1" x14ac:dyDescent="0.35">
      <c r="A1178" s="2" t="s">
        <v>234</v>
      </c>
      <c r="B1178" s="2" t="s">
        <v>235</v>
      </c>
      <c r="C1178" s="3">
        <v>16</v>
      </c>
      <c r="D1178" s="2" t="s">
        <v>236</v>
      </c>
      <c r="E1178" s="2" t="s">
        <v>9272</v>
      </c>
      <c r="F1178" s="2">
        <v>30631431</v>
      </c>
      <c r="G1178" s="2" t="s">
        <v>9957</v>
      </c>
      <c r="H1178" s="2" t="s">
        <v>9958</v>
      </c>
      <c r="I1178" s="2">
        <v>2018</v>
      </c>
      <c r="J1178" s="2" t="s">
        <v>5366</v>
      </c>
      <c r="K1178" s="2" t="s">
        <v>9959</v>
      </c>
      <c r="L1178" s="2" t="s">
        <v>9960</v>
      </c>
      <c r="M1178" s="2" t="s">
        <v>4416</v>
      </c>
      <c r="N1178" s="4" t="s">
        <v>9961</v>
      </c>
      <c r="O1178" s="4" t="s">
        <v>9962</v>
      </c>
    </row>
    <row r="1179" spans="1:15" ht="15" customHeight="1" x14ac:dyDescent="0.35">
      <c r="A1179" s="2" t="s">
        <v>234</v>
      </c>
      <c r="B1179" s="2" t="s">
        <v>235</v>
      </c>
      <c r="C1179" s="3">
        <v>16</v>
      </c>
      <c r="D1179" s="2" t="s">
        <v>236</v>
      </c>
      <c r="E1179" s="2" t="s">
        <v>9272</v>
      </c>
      <c r="F1179" s="2">
        <v>25861779</v>
      </c>
      <c r="G1179" s="2" t="s">
        <v>10105</v>
      </c>
      <c r="H1179" s="2" t="s">
        <v>10106</v>
      </c>
      <c r="I1179" s="2">
        <v>2015</v>
      </c>
      <c r="J1179" s="2"/>
      <c r="K1179" s="2" t="s">
        <v>10107</v>
      </c>
      <c r="L1179" s="2" t="s">
        <v>10108</v>
      </c>
      <c r="M1179" s="2" t="s">
        <v>4416</v>
      </c>
      <c r="N1179" s="4" t="s">
        <v>10109</v>
      </c>
      <c r="O1179" s="4" t="s">
        <v>10110</v>
      </c>
    </row>
    <row r="1180" spans="1:15" ht="15" customHeight="1" x14ac:dyDescent="0.35">
      <c r="A1180" s="2" t="s">
        <v>234</v>
      </c>
      <c r="B1180" s="2" t="s">
        <v>235</v>
      </c>
      <c r="C1180" s="3">
        <v>16</v>
      </c>
      <c r="D1180" s="2" t="s">
        <v>236</v>
      </c>
      <c r="E1180" s="2" t="s">
        <v>9272</v>
      </c>
      <c r="F1180" s="2">
        <v>24830021</v>
      </c>
      <c r="G1180" s="2" t="s">
        <v>10136</v>
      </c>
      <c r="H1180" s="2" t="s">
        <v>10137</v>
      </c>
      <c r="I1180" s="2">
        <v>2014</v>
      </c>
      <c r="J1180" s="2"/>
      <c r="K1180" s="2"/>
      <c r="L1180" s="2"/>
      <c r="M1180" s="2" t="s">
        <v>10138</v>
      </c>
      <c r="N1180" s="4" t="s">
        <v>10139</v>
      </c>
      <c r="O1180" s="4" t="s">
        <v>10140</v>
      </c>
    </row>
    <row r="1181" spans="1:15" ht="15" customHeight="1" x14ac:dyDescent="0.35">
      <c r="A1181" s="2" t="s">
        <v>234</v>
      </c>
      <c r="B1181" s="2" t="s">
        <v>235</v>
      </c>
      <c r="C1181" s="3">
        <v>16</v>
      </c>
      <c r="D1181" s="2" t="s">
        <v>236</v>
      </c>
      <c r="E1181" s="2" t="s">
        <v>9272</v>
      </c>
      <c r="F1181" s="2">
        <v>24829999</v>
      </c>
      <c r="G1181" s="2" t="s">
        <v>10141</v>
      </c>
      <c r="H1181" s="2" t="s">
        <v>10142</v>
      </c>
      <c r="I1181" s="2">
        <v>2014</v>
      </c>
      <c r="J1181" s="2"/>
      <c r="K1181" s="2"/>
      <c r="L1181" s="2"/>
      <c r="M1181" s="2" t="s">
        <v>10138</v>
      </c>
      <c r="N1181" s="4" t="s">
        <v>10143</v>
      </c>
      <c r="O1181" s="4" t="s">
        <v>10144</v>
      </c>
    </row>
    <row r="1182" spans="1:15" ht="15" customHeight="1" x14ac:dyDescent="0.35">
      <c r="A1182" s="2" t="s">
        <v>234</v>
      </c>
      <c r="B1182" s="2" t="s">
        <v>235</v>
      </c>
      <c r="C1182" s="3">
        <v>16</v>
      </c>
      <c r="D1182" s="2" t="s">
        <v>236</v>
      </c>
      <c r="E1182" s="2" t="s">
        <v>9272</v>
      </c>
      <c r="F1182" s="2" t="s">
        <v>18860</v>
      </c>
      <c r="G1182" s="2" t="s">
        <v>18861</v>
      </c>
      <c r="H1182" s="2" t="s">
        <v>18862</v>
      </c>
      <c r="I1182" s="2">
        <v>2013</v>
      </c>
      <c r="J1182" s="2" t="s">
        <v>18863</v>
      </c>
      <c r="K1182" s="2" t="s">
        <v>18864</v>
      </c>
      <c r="L1182" s="2" t="s">
        <v>18865</v>
      </c>
      <c r="M1182" s="2" t="s">
        <v>18451</v>
      </c>
      <c r="N1182" s="4" t="s">
        <v>18866</v>
      </c>
      <c r="O1182" s="25" t="s">
        <v>18867</v>
      </c>
    </row>
    <row r="1183" spans="1:15" ht="15" customHeight="1" x14ac:dyDescent="0.35">
      <c r="A1183" s="2" t="s">
        <v>234</v>
      </c>
      <c r="B1183" s="2" t="s">
        <v>235</v>
      </c>
      <c r="C1183" s="3">
        <v>16</v>
      </c>
      <c r="D1183" s="2" t="s">
        <v>236</v>
      </c>
      <c r="E1183" s="2" t="s">
        <v>9272</v>
      </c>
      <c r="F1183" s="2">
        <v>21618889</v>
      </c>
      <c r="G1183" s="2" t="s">
        <v>10362</v>
      </c>
      <c r="H1183" s="2" t="s">
        <v>10363</v>
      </c>
      <c r="I1183" s="2">
        <v>2010</v>
      </c>
      <c r="J1183" s="2"/>
      <c r="K1183" s="2" t="s">
        <v>10364</v>
      </c>
      <c r="L1183" s="2" t="s">
        <v>10365</v>
      </c>
      <c r="M1183" s="2" t="s">
        <v>4416</v>
      </c>
      <c r="N1183" s="4" t="s">
        <v>10366</v>
      </c>
      <c r="O1183" s="4" t="s">
        <v>10367</v>
      </c>
    </row>
    <row r="1184" spans="1:15" ht="15" customHeight="1" x14ac:dyDescent="0.35">
      <c r="A1184" s="2" t="s">
        <v>250</v>
      </c>
      <c r="B1184" s="2" t="s">
        <v>251</v>
      </c>
      <c r="C1184" s="3">
        <v>17</v>
      </c>
      <c r="D1184" s="2" t="s">
        <v>252</v>
      </c>
      <c r="E1184" s="2" t="s">
        <v>10616</v>
      </c>
      <c r="F1184" s="2">
        <v>37645054</v>
      </c>
      <c r="G1184" s="2" t="s">
        <v>10623</v>
      </c>
      <c r="H1184" s="2" t="s">
        <v>10624</v>
      </c>
      <c r="I1184" s="2" t="s">
        <v>799</v>
      </c>
      <c r="J1184" s="2" t="s">
        <v>10625</v>
      </c>
      <c r="K1184" s="2" t="s">
        <v>7204</v>
      </c>
      <c r="L1184" s="2" t="s">
        <v>10626</v>
      </c>
      <c r="M1184" s="2" t="s">
        <v>4711</v>
      </c>
      <c r="N1184" s="4" t="s">
        <v>10627</v>
      </c>
      <c r="O1184" s="4" t="s">
        <v>10628</v>
      </c>
    </row>
    <row r="1185" spans="1:15" ht="15" customHeight="1" x14ac:dyDescent="0.35">
      <c r="A1185" s="2" t="s">
        <v>250</v>
      </c>
      <c r="B1185" s="2" t="s">
        <v>251</v>
      </c>
      <c r="C1185" s="3">
        <v>17</v>
      </c>
      <c r="D1185" s="2" t="s">
        <v>252</v>
      </c>
      <c r="E1185" s="2" t="s">
        <v>10616</v>
      </c>
      <c r="F1185" s="2">
        <v>32757325</v>
      </c>
      <c r="G1185" s="2" t="s">
        <v>10634</v>
      </c>
      <c r="H1185" s="2" t="s">
        <v>10635</v>
      </c>
      <c r="I1185" s="2" t="s">
        <v>815</v>
      </c>
      <c r="J1185" s="2" t="s">
        <v>10636</v>
      </c>
      <c r="K1185" s="2" t="s">
        <v>5165</v>
      </c>
      <c r="L1185" s="2" t="s">
        <v>10637</v>
      </c>
      <c r="M1185" s="2" t="s">
        <v>4797</v>
      </c>
      <c r="N1185" s="4" t="s">
        <v>10638</v>
      </c>
      <c r="O1185" s="4" t="s">
        <v>10639</v>
      </c>
    </row>
    <row r="1186" spans="1:15" ht="15" customHeight="1" x14ac:dyDescent="0.35">
      <c r="A1186" s="2" t="s">
        <v>250</v>
      </c>
      <c r="B1186" s="2" t="s">
        <v>251</v>
      </c>
      <c r="C1186" s="3">
        <v>17</v>
      </c>
      <c r="D1186" s="2" t="s">
        <v>252</v>
      </c>
      <c r="E1186" s="2" t="s">
        <v>10664</v>
      </c>
      <c r="F1186" s="2">
        <v>8252778</v>
      </c>
      <c r="G1186" s="2" t="s">
        <v>10691</v>
      </c>
      <c r="H1186" s="2" t="s">
        <v>10692</v>
      </c>
      <c r="I1186" s="2" t="s">
        <v>7930</v>
      </c>
      <c r="J1186" s="2"/>
      <c r="K1186" s="2" t="s">
        <v>4373</v>
      </c>
      <c r="L1186" s="2" t="s">
        <v>10693</v>
      </c>
      <c r="M1186" s="2" t="s">
        <v>4797</v>
      </c>
      <c r="N1186" s="4" t="s">
        <v>10694</v>
      </c>
      <c r="O1186" s="4" t="s">
        <v>10695</v>
      </c>
    </row>
    <row r="1187" spans="1:15" ht="15" customHeight="1" x14ac:dyDescent="0.35">
      <c r="A1187" s="2" t="s">
        <v>250</v>
      </c>
      <c r="B1187" s="2" t="s">
        <v>251</v>
      </c>
      <c r="C1187" s="3">
        <v>17</v>
      </c>
      <c r="D1187" s="2" t="s">
        <v>252</v>
      </c>
      <c r="E1187" s="2" t="s">
        <v>10616</v>
      </c>
      <c r="F1187" s="2">
        <v>39355734</v>
      </c>
      <c r="G1187" s="2" t="s">
        <v>10617</v>
      </c>
      <c r="H1187" s="2" t="s">
        <v>10618</v>
      </c>
      <c r="I1187" s="2" t="s">
        <v>1473</v>
      </c>
      <c r="J1187" s="2" t="s">
        <v>10619</v>
      </c>
      <c r="K1187" s="2" t="s">
        <v>4396</v>
      </c>
      <c r="L1187" s="2" t="s">
        <v>10620</v>
      </c>
      <c r="M1187" s="2" t="s">
        <v>4367</v>
      </c>
      <c r="N1187" s="4" t="s">
        <v>10621</v>
      </c>
      <c r="O1187" s="4" t="s">
        <v>10622</v>
      </c>
    </row>
    <row r="1188" spans="1:15" ht="15" customHeight="1" x14ac:dyDescent="0.35">
      <c r="A1188" s="2" t="s">
        <v>250</v>
      </c>
      <c r="B1188" s="2" t="s">
        <v>251</v>
      </c>
      <c r="C1188" s="3">
        <v>17</v>
      </c>
      <c r="D1188" s="2" t="s">
        <v>252</v>
      </c>
      <c r="E1188" s="2" t="s">
        <v>10616</v>
      </c>
      <c r="F1188" s="2">
        <v>29191995</v>
      </c>
      <c r="G1188" s="2" t="s">
        <v>10640</v>
      </c>
      <c r="H1188" s="2" t="s">
        <v>10641</v>
      </c>
      <c r="I1188" s="2" t="s">
        <v>1421</v>
      </c>
      <c r="J1188" s="2" t="s">
        <v>10642</v>
      </c>
      <c r="K1188" s="2" t="s">
        <v>5615</v>
      </c>
      <c r="L1188" s="2" t="s">
        <v>10643</v>
      </c>
      <c r="M1188" s="2" t="s">
        <v>4367</v>
      </c>
      <c r="N1188" s="4" t="s">
        <v>10644</v>
      </c>
      <c r="O1188" s="4" t="s">
        <v>10645</v>
      </c>
    </row>
    <row r="1189" spans="1:15" ht="15" customHeight="1" x14ac:dyDescent="0.35">
      <c r="A1189" s="2" t="s">
        <v>250</v>
      </c>
      <c r="B1189" s="2" t="s">
        <v>251</v>
      </c>
      <c r="C1189" s="3">
        <v>17</v>
      </c>
      <c r="D1189" s="2" t="s">
        <v>252</v>
      </c>
      <c r="E1189" s="2" t="s">
        <v>10616</v>
      </c>
      <c r="F1189" s="2">
        <v>25790347</v>
      </c>
      <c r="G1189" s="2" t="s">
        <v>10646</v>
      </c>
      <c r="H1189" s="2" t="s">
        <v>10647</v>
      </c>
      <c r="I1189" s="20" t="s">
        <v>4055</v>
      </c>
      <c r="J1189" s="2" t="s">
        <v>10648</v>
      </c>
      <c r="K1189" s="2" t="s">
        <v>5165</v>
      </c>
      <c r="L1189" s="2" t="s">
        <v>10649</v>
      </c>
      <c r="M1189" s="2" t="s">
        <v>4797</v>
      </c>
      <c r="N1189" s="4" t="s">
        <v>10650</v>
      </c>
      <c r="O1189" s="4" t="s">
        <v>10651</v>
      </c>
    </row>
    <row r="1190" spans="1:15" ht="15" customHeight="1" x14ac:dyDescent="0.35">
      <c r="A1190" s="2" t="s">
        <v>250</v>
      </c>
      <c r="B1190" s="2" t="s">
        <v>251</v>
      </c>
      <c r="C1190" s="3">
        <v>17</v>
      </c>
      <c r="D1190" s="2" t="s">
        <v>252</v>
      </c>
      <c r="E1190" s="2" t="s">
        <v>10616</v>
      </c>
      <c r="F1190" s="2">
        <v>34078701</v>
      </c>
      <c r="G1190" s="2" t="s">
        <v>10629</v>
      </c>
      <c r="H1190" s="2" t="s">
        <v>10630</v>
      </c>
      <c r="I1190" s="2" t="s">
        <v>1576</v>
      </c>
      <c r="J1190" s="2"/>
      <c r="K1190" s="2" t="s">
        <v>7245</v>
      </c>
      <c r="L1190" s="2" t="s">
        <v>10631</v>
      </c>
      <c r="M1190" s="2" t="s">
        <v>4367</v>
      </c>
      <c r="N1190" s="4" t="s">
        <v>10632</v>
      </c>
      <c r="O1190" s="4" t="s">
        <v>10633</v>
      </c>
    </row>
    <row r="1191" spans="1:15" ht="15" customHeight="1" x14ac:dyDescent="0.35">
      <c r="A1191" s="2" t="s">
        <v>250</v>
      </c>
      <c r="B1191" s="2" t="s">
        <v>251</v>
      </c>
      <c r="C1191" s="3">
        <v>17</v>
      </c>
      <c r="D1191" s="2" t="s">
        <v>252</v>
      </c>
      <c r="E1191" s="2" t="s">
        <v>10664</v>
      </c>
      <c r="F1191" s="2">
        <v>8565258</v>
      </c>
      <c r="G1191" s="2" t="s">
        <v>10675</v>
      </c>
      <c r="H1191" s="2" t="s">
        <v>10676</v>
      </c>
      <c r="I1191" s="2" t="s">
        <v>10677</v>
      </c>
      <c r="J1191" s="2"/>
      <c r="K1191" s="2" t="s">
        <v>4373</v>
      </c>
      <c r="L1191" s="2" t="s">
        <v>10678</v>
      </c>
      <c r="M1191" s="2" t="s">
        <v>4797</v>
      </c>
      <c r="N1191" s="4" t="s">
        <v>10679</v>
      </c>
      <c r="O1191" s="4" t="s">
        <v>10680</v>
      </c>
    </row>
    <row r="1192" spans="1:15" ht="15" customHeight="1" x14ac:dyDescent="0.35">
      <c r="A1192" s="2" t="s">
        <v>250</v>
      </c>
      <c r="B1192" s="2" t="s">
        <v>251</v>
      </c>
      <c r="C1192" s="3">
        <v>17</v>
      </c>
      <c r="D1192" s="2" t="s">
        <v>252</v>
      </c>
      <c r="E1192" s="2" t="s">
        <v>10664</v>
      </c>
      <c r="F1192" s="2">
        <v>9572696</v>
      </c>
      <c r="G1192" s="2" t="s">
        <v>10665</v>
      </c>
      <c r="H1192" s="2" t="s">
        <v>10666</v>
      </c>
      <c r="I1192" s="20" t="s">
        <v>827</v>
      </c>
      <c r="J1192" s="2"/>
      <c r="K1192" s="2" t="s">
        <v>5165</v>
      </c>
      <c r="L1192" s="2" t="s">
        <v>10667</v>
      </c>
      <c r="M1192" s="2" t="s">
        <v>4797</v>
      </c>
      <c r="N1192" s="4" t="s">
        <v>10668</v>
      </c>
      <c r="O1192" s="4" t="s">
        <v>10669</v>
      </c>
    </row>
    <row r="1193" spans="1:15" ht="15" customHeight="1" x14ac:dyDescent="0.35">
      <c r="A1193" s="2" t="s">
        <v>250</v>
      </c>
      <c r="B1193" s="2" t="s">
        <v>251</v>
      </c>
      <c r="C1193" s="3">
        <v>17</v>
      </c>
      <c r="D1193" s="2" t="s">
        <v>252</v>
      </c>
      <c r="E1193" s="2" t="s">
        <v>10664</v>
      </c>
      <c r="F1193" s="2">
        <v>8548987</v>
      </c>
      <c r="G1193" s="2" t="s">
        <v>10670</v>
      </c>
      <c r="H1193" s="2" t="s">
        <v>10671</v>
      </c>
      <c r="I1193" s="2" t="s">
        <v>6383</v>
      </c>
      <c r="J1193" s="2"/>
      <c r="K1193" s="2" t="s">
        <v>4373</v>
      </c>
      <c r="L1193" s="2" t="s">
        <v>10672</v>
      </c>
      <c r="M1193" s="2" t="s">
        <v>4367</v>
      </c>
      <c r="N1193" s="4" t="s">
        <v>10673</v>
      </c>
      <c r="O1193" s="4" t="s">
        <v>10674</v>
      </c>
    </row>
    <row r="1194" spans="1:15" ht="15" customHeight="1" x14ac:dyDescent="0.35">
      <c r="A1194" s="2" t="s">
        <v>250</v>
      </c>
      <c r="B1194" s="2" t="s">
        <v>251</v>
      </c>
      <c r="C1194" s="3">
        <v>17</v>
      </c>
      <c r="D1194" s="2" t="s">
        <v>252</v>
      </c>
      <c r="E1194" s="2" t="s">
        <v>10664</v>
      </c>
      <c r="F1194" s="2">
        <v>8019800</v>
      </c>
      <c r="G1194" s="2" t="s">
        <v>10686</v>
      </c>
      <c r="H1194" s="2" t="s">
        <v>10687</v>
      </c>
      <c r="I1194" s="2" t="s">
        <v>6401</v>
      </c>
      <c r="J1194" s="2"/>
      <c r="K1194" s="2" t="s">
        <v>10688</v>
      </c>
      <c r="L1194" s="2" t="s">
        <v>10689</v>
      </c>
      <c r="M1194" s="2" t="s">
        <v>4797</v>
      </c>
      <c r="N1194" s="4" t="s">
        <v>10690</v>
      </c>
      <c r="O1194" s="26"/>
    </row>
    <row r="1195" spans="1:15" ht="15" customHeight="1" x14ac:dyDescent="0.35">
      <c r="A1195" s="2" t="s">
        <v>250</v>
      </c>
      <c r="B1195" s="2" t="s">
        <v>251</v>
      </c>
      <c r="C1195" s="3">
        <v>17</v>
      </c>
      <c r="D1195" s="2" t="s">
        <v>252</v>
      </c>
      <c r="E1195" s="2" t="s">
        <v>10664</v>
      </c>
      <c r="F1195" s="2">
        <v>7756137</v>
      </c>
      <c r="G1195" s="2" t="s">
        <v>10681</v>
      </c>
      <c r="H1195" s="2" t="s">
        <v>10682</v>
      </c>
      <c r="I1195" s="2" t="s">
        <v>1437</v>
      </c>
      <c r="J1195" s="2"/>
      <c r="K1195" s="2" t="s">
        <v>4366</v>
      </c>
      <c r="L1195" s="2" t="s">
        <v>10683</v>
      </c>
      <c r="M1195" s="2" t="s">
        <v>4624</v>
      </c>
      <c r="N1195" s="4" t="s">
        <v>10684</v>
      </c>
      <c r="O1195" s="4" t="s">
        <v>10685</v>
      </c>
    </row>
    <row r="1196" spans="1:15" ht="15" customHeight="1" x14ac:dyDescent="0.35">
      <c r="A1196" s="2" t="s">
        <v>250</v>
      </c>
      <c r="B1196" s="2" t="s">
        <v>251</v>
      </c>
      <c r="C1196" s="3">
        <v>17</v>
      </c>
      <c r="D1196" s="2" t="s">
        <v>252</v>
      </c>
      <c r="E1196" s="2" t="s">
        <v>10616</v>
      </c>
      <c r="F1196" s="2">
        <v>16504920</v>
      </c>
      <c r="G1196" s="2" t="s">
        <v>10658</v>
      </c>
      <c r="H1196" s="2" t="s">
        <v>10659</v>
      </c>
      <c r="I1196" s="2" t="s">
        <v>2665</v>
      </c>
      <c r="J1196" s="2" t="s">
        <v>10660</v>
      </c>
      <c r="K1196" s="2" t="s">
        <v>9450</v>
      </c>
      <c r="L1196" s="2" t="s">
        <v>10661</v>
      </c>
      <c r="M1196" s="2" t="s">
        <v>4843</v>
      </c>
      <c r="N1196" s="4" t="s">
        <v>10662</v>
      </c>
      <c r="O1196" s="4" t="s">
        <v>10663</v>
      </c>
    </row>
    <row r="1197" spans="1:15" ht="15" customHeight="1" x14ac:dyDescent="0.35">
      <c r="A1197" s="2" t="s">
        <v>250</v>
      </c>
      <c r="B1197" s="2" t="s">
        <v>251</v>
      </c>
      <c r="C1197" s="3">
        <v>17</v>
      </c>
      <c r="D1197" s="2" t="s">
        <v>252</v>
      </c>
      <c r="E1197" s="2" t="s">
        <v>10664</v>
      </c>
      <c r="F1197" s="2">
        <v>1458105</v>
      </c>
      <c r="G1197" s="2" t="s">
        <v>10696</v>
      </c>
      <c r="H1197" s="2" t="s">
        <v>10697</v>
      </c>
      <c r="I1197" s="2" t="s">
        <v>10698</v>
      </c>
      <c r="J1197" s="2"/>
      <c r="K1197" s="2" t="s">
        <v>4836</v>
      </c>
      <c r="L1197" s="2" t="s">
        <v>10699</v>
      </c>
      <c r="M1197" s="2" t="s">
        <v>4797</v>
      </c>
      <c r="N1197" s="4" t="s">
        <v>10700</v>
      </c>
      <c r="O1197" s="4" t="s">
        <v>10701</v>
      </c>
    </row>
    <row r="1198" spans="1:15" ht="15" customHeight="1" x14ac:dyDescent="0.35">
      <c r="A1198" s="2" t="s">
        <v>250</v>
      </c>
      <c r="B1198" s="2" t="s">
        <v>251</v>
      </c>
      <c r="C1198" s="3">
        <v>17</v>
      </c>
      <c r="D1198" s="2" t="s">
        <v>252</v>
      </c>
      <c r="E1198" s="2" t="s">
        <v>10616</v>
      </c>
      <c r="F1198" s="2">
        <v>26105206</v>
      </c>
      <c r="G1198" s="2" t="s">
        <v>10652</v>
      </c>
      <c r="H1198" s="2" t="s">
        <v>10653</v>
      </c>
      <c r="I1198" s="2">
        <v>2015</v>
      </c>
      <c r="J1198" s="2" t="s">
        <v>10654</v>
      </c>
      <c r="K1198" s="2" t="s">
        <v>6428</v>
      </c>
      <c r="L1198" s="2" t="s">
        <v>10655</v>
      </c>
      <c r="M1198" s="2" t="s">
        <v>4404</v>
      </c>
      <c r="N1198" s="4" t="s">
        <v>10656</v>
      </c>
      <c r="O1198" s="4" t="s">
        <v>10657</v>
      </c>
    </row>
    <row r="1199" spans="1:15" ht="15" customHeight="1" x14ac:dyDescent="0.35">
      <c r="A1199" s="2" t="s">
        <v>264</v>
      </c>
      <c r="B1199" s="2" t="s">
        <v>265</v>
      </c>
      <c r="C1199" s="3">
        <v>18</v>
      </c>
      <c r="D1199" s="2" t="s">
        <v>266</v>
      </c>
      <c r="E1199" s="2" t="s">
        <v>10702</v>
      </c>
      <c r="F1199" s="2">
        <v>35663143</v>
      </c>
      <c r="G1199" s="2" t="s">
        <v>6715</v>
      </c>
      <c r="H1199" s="2" t="s">
        <v>6716</v>
      </c>
      <c r="I1199" s="2" t="s">
        <v>1961</v>
      </c>
      <c r="J1199" s="2" t="s">
        <v>6717</v>
      </c>
      <c r="K1199" s="2" t="s">
        <v>4396</v>
      </c>
      <c r="L1199" s="2" t="s">
        <v>6718</v>
      </c>
      <c r="M1199" s="2" t="s">
        <v>4367</v>
      </c>
      <c r="N1199" s="4" t="s">
        <v>6719</v>
      </c>
      <c r="O1199" s="4" t="s">
        <v>6720</v>
      </c>
    </row>
    <row r="1200" spans="1:15" ht="15" customHeight="1" x14ac:dyDescent="0.35">
      <c r="A1200" s="2" t="s">
        <v>264</v>
      </c>
      <c r="B1200" s="2" t="s">
        <v>265</v>
      </c>
      <c r="C1200" s="3">
        <v>18</v>
      </c>
      <c r="D1200" s="2" t="s">
        <v>266</v>
      </c>
      <c r="E1200" s="2" t="s">
        <v>10702</v>
      </c>
      <c r="F1200" s="2">
        <v>33825196</v>
      </c>
      <c r="G1200" s="2" t="s">
        <v>10919</v>
      </c>
      <c r="H1200" s="2" t="s">
        <v>10920</v>
      </c>
      <c r="I1200" s="2" t="s">
        <v>1961</v>
      </c>
      <c r="J1200" s="2" t="s">
        <v>4529</v>
      </c>
      <c r="K1200" s="2" t="s">
        <v>4366</v>
      </c>
      <c r="L1200" s="2" t="s">
        <v>10921</v>
      </c>
      <c r="M1200" s="2" t="s">
        <v>5733</v>
      </c>
      <c r="N1200" s="4" t="s">
        <v>10922</v>
      </c>
      <c r="O1200" s="4" t="s">
        <v>10923</v>
      </c>
    </row>
    <row r="1201" spans="1:15" ht="15" customHeight="1" x14ac:dyDescent="0.35">
      <c r="A1201" s="2" t="s">
        <v>264</v>
      </c>
      <c r="B1201" s="2" t="s">
        <v>265</v>
      </c>
      <c r="C1201" s="3">
        <v>18</v>
      </c>
      <c r="D1201" s="2" t="s">
        <v>266</v>
      </c>
      <c r="E1201" s="2" t="s">
        <v>10702</v>
      </c>
      <c r="F1201" s="2">
        <v>28218972</v>
      </c>
      <c r="G1201" s="2" t="s">
        <v>11059</v>
      </c>
      <c r="H1201" s="2" t="s">
        <v>11060</v>
      </c>
      <c r="I1201" s="2" t="s">
        <v>2129</v>
      </c>
      <c r="J1201" s="2" t="s">
        <v>11061</v>
      </c>
      <c r="K1201" s="2" t="s">
        <v>4366</v>
      </c>
      <c r="L1201" s="2" t="s">
        <v>11062</v>
      </c>
      <c r="M1201" s="2" t="s">
        <v>4367</v>
      </c>
      <c r="N1201" s="4" t="s">
        <v>11063</v>
      </c>
      <c r="O1201" s="4" t="s">
        <v>11064</v>
      </c>
    </row>
    <row r="1202" spans="1:15" ht="15" customHeight="1" x14ac:dyDescent="0.35">
      <c r="A1202" s="2" t="s">
        <v>264</v>
      </c>
      <c r="B1202" s="2" t="s">
        <v>265</v>
      </c>
      <c r="C1202" s="3">
        <v>18</v>
      </c>
      <c r="D1202" s="2" t="s">
        <v>266</v>
      </c>
      <c r="E1202" s="2" t="s">
        <v>10702</v>
      </c>
      <c r="F1202" s="2">
        <v>16901307</v>
      </c>
      <c r="G1202" s="2" t="s">
        <v>11142</v>
      </c>
      <c r="H1202" s="2" t="s">
        <v>11143</v>
      </c>
      <c r="I1202" s="2" t="s">
        <v>1286</v>
      </c>
      <c r="J1202" s="2"/>
      <c r="K1202" s="2" t="s">
        <v>4373</v>
      </c>
      <c r="L1202" s="2" t="s">
        <v>11144</v>
      </c>
      <c r="M1202" s="2" t="s">
        <v>4493</v>
      </c>
      <c r="N1202" s="4" t="s">
        <v>11145</v>
      </c>
      <c r="O1202" s="4" t="s">
        <v>11146</v>
      </c>
    </row>
    <row r="1203" spans="1:15" ht="15" customHeight="1" x14ac:dyDescent="0.35">
      <c r="A1203" s="2" t="s">
        <v>264</v>
      </c>
      <c r="B1203" s="2" t="s">
        <v>265</v>
      </c>
      <c r="C1203" s="3">
        <v>18</v>
      </c>
      <c r="D1203" s="2" t="s">
        <v>266</v>
      </c>
      <c r="E1203" s="2" t="s">
        <v>10702</v>
      </c>
      <c r="F1203" s="2">
        <v>39355750</v>
      </c>
      <c r="G1203" s="2" t="s">
        <v>10703</v>
      </c>
      <c r="H1203" s="2" t="s">
        <v>10704</v>
      </c>
      <c r="I1203" s="2" t="s">
        <v>1473</v>
      </c>
      <c r="J1203" s="2" t="s">
        <v>10705</v>
      </c>
      <c r="K1203" s="2" t="s">
        <v>4396</v>
      </c>
      <c r="L1203" s="2" t="s">
        <v>10706</v>
      </c>
      <c r="M1203" s="2" t="s">
        <v>4367</v>
      </c>
      <c r="N1203" s="4" t="s">
        <v>10707</v>
      </c>
      <c r="O1203" s="4" t="s">
        <v>10708</v>
      </c>
    </row>
    <row r="1204" spans="1:15" ht="15" customHeight="1" x14ac:dyDescent="0.35">
      <c r="A1204" s="2" t="s">
        <v>264</v>
      </c>
      <c r="B1204" s="2" t="s">
        <v>265</v>
      </c>
      <c r="C1204" s="3">
        <v>18</v>
      </c>
      <c r="D1204" s="2" t="s">
        <v>266</v>
      </c>
      <c r="E1204" s="2" t="s">
        <v>10702</v>
      </c>
      <c r="F1204" s="2">
        <v>37799373</v>
      </c>
      <c r="G1204" s="2" t="s">
        <v>10820</v>
      </c>
      <c r="H1204" s="2" t="s">
        <v>10821</v>
      </c>
      <c r="I1204" s="2" t="s">
        <v>1532</v>
      </c>
      <c r="J1204" s="2" t="s">
        <v>10822</v>
      </c>
      <c r="K1204" s="2" t="s">
        <v>4396</v>
      </c>
      <c r="L1204" s="2" t="s">
        <v>10823</v>
      </c>
      <c r="M1204" s="2" t="s">
        <v>4367</v>
      </c>
      <c r="N1204" s="4" t="s">
        <v>10824</v>
      </c>
      <c r="O1204" s="4" t="s">
        <v>10825</v>
      </c>
    </row>
    <row r="1205" spans="1:15" ht="15" customHeight="1" x14ac:dyDescent="0.35">
      <c r="A1205" s="2" t="s">
        <v>264</v>
      </c>
      <c r="B1205" s="2" t="s">
        <v>265</v>
      </c>
      <c r="C1205" s="3">
        <v>18</v>
      </c>
      <c r="D1205" s="2" t="s">
        <v>266</v>
      </c>
      <c r="E1205" s="2" t="s">
        <v>10702</v>
      </c>
      <c r="F1205" s="2">
        <v>34019480</v>
      </c>
      <c r="G1205" s="2" t="s">
        <v>10914</v>
      </c>
      <c r="H1205" s="2" t="s">
        <v>10915</v>
      </c>
      <c r="I1205" s="2" t="s">
        <v>2387</v>
      </c>
      <c r="J1205" s="2" t="s">
        <v>3439</v>
      </c>
      <c r="K1205" s="2" t="s">
        <v>4629</v>
      </c>
      <c r="L1205" s="2" t="s">
        <v>10916</v>
      </c>
      <c r="M1205" s="2" t="s">
        <v>4493</v>
      </c>
      <c r="N1205" s="4" t="s">
        <v>10917</v>
      </c>
      <c r="O1205" s="4" t="s">
        <v>10918</v>
      </c>
    </row>
    <row r="1206" spans="1:15" ht="15" customHeight="1" x14ac:dyDescent="0.35">
      <c r="A1206" s="2" t="s">
        <v>264</v>
      </c>
      <c r="B1206" s="2" t="s">
        <v>265</v>
      </c>
      <c r="C1206" s="3">
        <v>18</v>
      </c>
      <c r="D1206" s="2" t="s">
        <v>266</v>
      </c>
      <c r="E1206" s="2" t="s">
        <v>10702</v>
      </c>
      <c r="F1206" s="2">
        <v>32994206</v>
      </c>
      <c r="G1206" s="2" t="s">
        <v>6773</v>
      </c>
      <c r="H1206" s="2" t="s">
        <v>6774</v>
      </c>
      <c r="I1206" s="2" t="s">
        <v>1270</v>
      </c>
      <c r="J1206" s="2" t="s">
        <v>6775</v>
      </c>
      <c r="K1206" s="2" t="s">
        <v>6595</v>
      </c>
      <c r="L1206" s="2" t="s">
        <v>6776</v>
      </c>
      <c r="M1206" s="2" t="s">
        <v>4367</v>
      </c>
      <c r="N1206" s="4" t="s">
        <v>6777</v>
      </c>
      <c r="O1206" s="4" t="s">
        <v>6778</v>
      </c>
    </row>
    <row r="1207" spans="1:15" ht="15" customHeight="1" x14ac:dyDescent="0.35">
      <c r="A1207" s="2" t="s">
        <v>264</v>
      </c>
      <c r="B1207" s="2" t="s">
        <v>265</v>
      </c>
      <c r="C1207" s="3">
        <v>18</v>
      </c>
      <c r="D1207" s="2" t="s">
        <v>266</v>
      </c>
      <c r="E1207" s="2" t="s">
        <v>10702</v>
      </c>
      <c r="F1207" s="2">
        <v>23528163</v>
      </c>
      <c r="G1207" s="2" t="s">
        <v>11127</v>
      </c>
      <c r="H1207" s="2" t="s">
        <v>11128</v>
      </c>
      <c r="I1207" s="2" t="s">
        <v>6527</v>
      </c>
      <c r="J1207" s="2" t="s">
        <v>10174</v>
      </c>
      <c r="K1207" s="2" t="s">
        <v>10776</v>
      </c>
      <c r="L1207" s="2" t="s">
        <v>11129</v>
      </c>
      <c r="M1207" s="2" t="s">
        <v>5699</v>
      </c>
      <c r="N1207" s="4" t="s">
        <v>11130</v>
      </c>
      <c r="O1207" s="4" t="s">
        <v>11131</v>
      </c>
    </row>
    <row r="1208" spans="1:15" ht="15" customHeight="1" x14ac:dyDescent="0.35">
      <c r="A1208" s="2" t="s">
        <v>264</v>
      </c>
      <c r="B1208" s="2" t="s">
        <v>265</v>
      </c>
      <c r="C1208" s="3">
        <v>18</v>
      </c>
      <c r="D1208" s="2" t="s">
        <v>266</v>
      </c>
      <c r="E1208" s="2" t="s">
        <v>10702</v>
      </c>
      <c r="F1208" s="2">
        <v>38309103</v>
      </c>
      <c r="G1208" s="2" t="s">
        <v>10761</v>
      </c>
      <c r="H1208" s="2" t="s">
        <v>10762</v>
      </c>
      <c r="I1208" s="2" t="s">
        <v>3143</v>
      </c>
      <c r="J1208" s="2" t="s">
        <v>10763</v>
      </c>
      <c r="K1208" s="2" t="s">
        <v>10764</v>
      </c>
      <c r="L1208" s="2" t="s">
        <v>10765</v>
      </c>
      <c r="M1208" s="2" t="s">
        <v>6666</v>
      </c>
      <c r="N1208" s="4" t="s">
        <v>10766</v>
      </c>
      <c r="O1208" s="4" t="s">
        <v>10767</v>
      </c>
    </row>
    <row r="1209" spans="1:15" ht="15" customHeight="1" x14ac:dyDescent="0.35">
      <c r="A1209" s="2" t="s">
        <v>264</v>
      </c>
      <c r="B1209" s="2" t="s">
        <v>265</v>
      </c>
      <c r="C1209" s="3">
        <v>18</v>
      </c>
      <c r="D1209" s="2" t="s">
        <v>266</v>
      </c>
      <c r="E1209" s="2" t="s">
        <v>10702</v>
      </c>
      <c r="F1209" s="2">
        <v>32444047</v>
      </c>
      <c r="G1209" s="2" t="s">
        <v>11005</v>
      </c>
      <c r="H1209" s="2" t="s">
        <v>11006</v>
      </c>
      <c r="I1209" s="2" t="s">
        <v>5305</v>
      </c>
      <c r="J1209" s="2" t="s">
        <v>11007</v>
      </c>
      <c r="K1209" s="2" t="s">
        <v>11008</v>
      </c>
      <c r="L1209" s="2" t="s">
        <v>11009</v>
      </c>
      <c r="M1209" s="2" t="s">
        <v>4560</v>
      </c>
      <c r="N1209" s="4" t="s">
        <v>11010</v>
      </c>
      <c r="O1209" s="4" t="s">
        <v>11011</v>
      </c>
    </row>
    <row r="1210" spans="1:15" ht="15" customHeight="1" x14ac:dyDescent="0.35">
      <c r="A1210" s="2" t="s">
        <v>264</v>
      </c>
      <c r="B1210" s="2" t="s">
        <v>265</v>
      </c>
      <c r="C1210" s="3">
        <v>18</v>
      </c>
      <c r="D1210" s="2" t="s">
        <v>266</v>
      </c>
      <c r="E1210" s="2" t="s">
        <v>10702</v>
      </c>
      <c r="F1210" s="2">
        <v>29382597</v>
      </c>
      <c r="G1210" s="2" t="s">
        <v>11042</v>
      </c>
      <c r="H1210" s="2" t="s">
        <v>11043</v>
      </c>
      <c r="I1210" s="2" t="s">
        <v>1723</v>
      </c>
      <c r="J1210" s="2" t="s">
        <v>11044</v>
      </c>
      <c r="K1210" s="2" t="s">
        <v>4380</v>
      </c>
      <c r="L1210" s="2" t="s">
        <v>11045</v>
      </c>
      <c r="M1210" s="2" t="s">
        <v>5208</v>
      </c>
      <c r="N1210" s="4" t="s">
        <v>11046</v>
      </c>
      <c r="O1210" s="4" t="s">
        <v>11047</v>
      </c>
    </row>
    <row r="1211" spans="1:15" ht="15" customHeight="1" x14ac:dyDescent="0.35">
      <c r="A1211" s="2" t="s">
        <v>264</v>
      </c>
      <c r="B1211" s="2" t="s">
        <v>265</v>
      </c>
      <c r="C1211" s="3">
        <v>18</v>
      </c>
      <c r="D1211" s="2" t="s">
        <v>266</v>
      </c>
      <c r="E1211" s="2" t="s">
        <v>10702</v>
      </c>
      <c r="F1211" s="2">
        <v>28177273</v>
      </c>
      <c r="G1211" s="2" t="s">
        <v>11071</v>
      </c>
      <c r="H1211" s="2" t="s">
        <v>11072</v>
      </c>
      <c r="I1211" s="2" t="s">
        <v>867</v>
      </c>
      <c r="J1211" s="2" t="s">
        <v>2624</v>
      </c>
      <c r="K1211" s="2" t="s">
        <v>11073</v>
      </c>
      <c r="L1211" s="2" t="s">
        <v>11074</v>
      </c>
      <c r="M1211" s="2" t="s">
        <v>4493</v>
      </c>
      <c r="N1211" s="4" t="s">
        <v>11075</v>
      </c>
      <c r="O1211" s="4" t="s">
        <v>11076</v>
      </c>
    </row>
    <row r="1212" spans="1:15" ht="15" customHeight="1" x14ac:dyDescent="0.35">
      <c r="A1212" s="2" t="s">
        <v>264</v>
      </c>
      <c r="B1212" s="2" t="s">
        <v>265</v>
      </c>
      <c r="C1212" s="3">
        <v>18</v>
      </c>
      <c r="D1212" s="2" t="s">
        <v>266</v>
      </c>
      <c r="E1212" s="2" t="s">
        <v>10702</v>
      </c>
      <c r="F1212" s="2">
        <v>28044369</v>
      </c>
      <c r="G1212" s="2" t="s">
        <v>6915</v>
      </c>
      <c r="H1212" s="2" t="s">
        <v>6916</v>
      </c>
      <c r="I1212" s="2" t="s">
        <v>970</v>
      </c>
      <c r="J1212" s="2" t="s">
        <v>6917</v>
      </c>
      <c r="K1212" s="2" t="s">
        <v>4373</v>
      </c>
      <c r="L1212" s="2" t="s">
        <v>6918</v>
      </c>
      <c r="M1212" s="2" t="s">
        <v>4404</v>
      </c>
      <c r="N1212" s="4" t="s">
        <v>6919</v>
      </c>
      <c r="O1212" s="4" t="s">
        <v>6920</v>
      </c>
    </row>
    <row r="1213" spans="1:15" ht="15" customHeight="1" x14ac:dyDescent="0.35">
      <c r="A1213" s="2" t="s">
        <v>264</v>
      </c>
      <c r="B1213" s="2" t="s">
        <v>265</v>
      </c>
      <c r="C1213" s="3">
        <v>18</v>
      </c>
      <c r="D1213" s="2" t="s">
        <v>266</v>
      </c>
      <c r="E1213" s="2" t="s">
        <v>10702</v>
      </c>
      <c r="F1213" s="2">
        <v>38316467</v>
      </c>
      <c r="G1213" s="2" t="s">
        <v>6561</v>
      </c>
      <c r="H1213" s="2" t="s">
        <v>6562</v>
      </c>
      <c r="I1213" s="2" t="s">
        <v>2023</v>
      </c>
      <c r="J1213" s="2" t="s">
        <v>6563</v>
      </c>
      <c r="K1213" s="2" t="s">
        <v>4629</v>
      </c>
      <c r="L1213" s="2" t="s">
        <v>6564</v>
      </c>
      <c r="M1213" s="2" t="s">
        <v>4367</v>
      </c>
      <c r="N1213" s="4" t="s">
        <v>6565</v>
      </c>
      <c r="O1213" s="4" t="s">
        <v>6566</v>
      </c>
    </row>
    <row r="1214" spans="1:15" ht="15" customHeight="1" x14ac:dyDescent="0.35">
      <c r="A1214" s="2" t="s">
        <v>264</v>
      </c>
      <c r="B1214" s="2" t="s">
        <v>265</v>
      </c>
      <c r="C1214" s="3">
        <v>18</v>
      </c>
      <c r="D1214" s="2" t="s">
        <v>266</v>
      </c>
      <c r="E1214" s="2" t="s">
        <v>10702</v>
      </c>
      <c r="F1214" s="2">
        <v>38751561</v>
      </c>
      <c r="G1214" s="2" t="s">
        <v>10755</v>
      </c>
      <c r="H1214" s="2" t="s">
        <v>10756</v>
      </c>
      <c r="I1214" s="2" t="s">
        <v>2023</v>
      </c>
      <c r="J1214" s="2" t="s">
        <v>6594</v>
      </c>
      <c r="K1214" s="2" t="s">
        <v>10757</v>
      </c>
      <c r="L1214" s="2" t="s">
        <v>10758</v>
      </c>
      <c r="M1214" s="2" t="s">
        <v>4367</v>
      </c>
      <c r="N1214" s="4" t="s">
        <v>10759</v>
      </c>
      <c r="O1214" s="4" t="s">
        <v>10760</v>
      </c>
    </row>
    <row r="1215" spans="1:15" ht="15" customHeight="1" x14ac:dyDescent="0.35">
      <c r="A1215" s="2" t="s">
        <v>264</v>
      </c>
      <c r="B1215" s="2" t="s">
        <v>265</v>
      </c>
      <c r="C1215" s="3">
        <v>18</v>
      </c>
      <c r="D1215" s="2" t="s">
        <v>266</v>
      </c>
      <c r="E1215" s="2" t="s">
        <v>10702</v>
      </c>
      <c r="F1215" s="2">
        <v>36927724</v>
      </c>
      <c r="G1215" s="2" t="s">
        <v>10832</v>
      </c>
      <c r="H1215" s="2" t="s">
        <v>10833</v>
      </c>
      <c r="I1215" s="2" t="s">
        <v>868</v>
      </c>
      <c r="J1215" s="2" t="s">
        <v>2985</v>
      </c>
      <c r="K1215" s="2" t="s">
        <v>6595</v>
      </c>
      <c r="L1215" s="2" t="s">
        <v>10834</v>
      </c>
      <c r="M1215" s="2" t="s">
        <v>4367</v>
      </c>
      <c r="N1215" s="4" t="s">
        <v>10835</v>
      </c>
      <c r="O1215" s="4" t="s">
        <v>10836</v>
      </c>
    </row>
    <row r="1216" spans="1:15" ht="15" customHeight="1" x14ac:dyDescent="0.35">
      <c r="A1216" s="2" t="s">
        <v>264</v>
      </c>
      <c r="B1216" s="2" t="s">
        <v>265</v>
      </c>
      <c r="C1216" s="3">
        <v>18</v>
      </c>
      <c r="D1216" s="2" t="s">
        <v>266</v>
      </c>
      <c r="E1216" s="2" t="s">
        <v>10702</v>
      </c>
      <c r="F1216" s="2">
        <v>35577586</v>
      </c>
      <c r="G1216" s="2" t="s">
        <v>6644</v>
      </c>
      <c r="H1216" s="2" t="s">
        <v>6645</v>
      </c>
      <c r="I1216" s="2" t="s">
        <v>1858</v>
      </c>
      <c r="J1216" s="2" t="s">
        <v>6622</v>
      </c>
      <c r="K1216" s="2" t="s">
        <v>4629</v>
      </c>
      <c r="L1216" s="2" t="s">
        <v>6646</v>
      </c>
      <c r="M1216" s="2" t="s">
        <v>4560</v>
      </c>
      <c r="N1216" s="4" t="s">
        <v>6647</v>
      </c>
      <c r="O1216" s="4" t="s">
        <v>6648</v>
      </c>
    </row>
    <row r="1217" spans="1:15" ht="15" customHeight="1" x14ac:dyDescent="0.35">
      <c r="A1217" s="2" t="s">
        <v>264</v>
      </c>
      <c r="B1217" s="2" t="s">
        <v>265</v>
      </c>
      <c r="C1217" s="3">
        <v>18</v>
      </c>
      <c r="D1217" s="2" t="s">
        <v>266</v>
      </c>
      <c r="E1217" s="2" t="s">
        <v>10702</v>
      </c>
      <c r="F1217" s="2">
        <v>35606161</v>
      </c>
      <c r="G1217" s="2" t="s">
        <v>6639</v>
      </c>
      <c r="H1217" s="2" t="s">
        <v>6640</v>
      </c>
      <c r="I1217" s="2" t="s">
        <v>1858</v>
      </c>
      <c r="J1217" s="2" t="s">
        <v>6622</v>
      </c>
      <c r="K1217" s="2" t="s">
        <v>4629</v>
      </c>
      <c r="L1217" s="2" t="s">
        <v>6641</v>
      </c>
      <c r="M1217" s="2" t="s">
        <v>4367</v>
      </c>
      <c r="N1217" s="4" t="s">
        <v>6642</v>
      </c>
      <c r="O1217" s="4" t="s">
        <v>6643</v>
      </c>
    </row>
    <row r="1218" spans="1:15" ht="15" customHeight="1" x14ac:dyDescent="0.35">
      <c r="A1218" s="2" t="s">
        <v>264</v>
      </c>
      <c r="B1218" s="2" t="s">
        <v>265</v>
      </c>
      <c r="C1218" s="3">
        <v>18</v>
      </c>
      <c r="D1218" s="2" t="s">
        <v>266</v>
      </c>
      <c r="E1218" s="2" t="s">
        <v>10702</v>
      </c>
      <c r="F1218" s="2">
        <v>30720903</v>
      </c>
      <c r="G1218" s="2" t="s">
        <v>9089</v>
      </c>
      <c r="H1218" s="2" t="s">
        <v>9090</v>
      </c>
      <c r="I1218" s="2" t="s">
        <v>949</v>
      </c>
      <c r="J1218" s="2" t="s">
        <v>9091</v>
      </c>
      <c r="K1218" s="2" t="s">
        <v>4443</v>
      </c>
      <c r="L1218" s="2" t="s">
        <v>9092</v>
      </c>
      <c r="M1218" s="2" t="s">
        <v>4367</v>
      </c>
      <c r="N1218" s="4" t="s">
        <v>9093</v>
      </c>
      <c r="O1218" s="4" t="s">
        <v>9094</v>
      </c>
    </row>
    <row r="1219" spans="1:15" ht="15" customHeight="1" x14ac:dyDescent="0.35">
      <c r="A1219" s="2" t="s">
        <v>264</v>
      </c>
      <c r="B1219" s="2" t="s">
        <v>265</v>
      </c>
      <c r="C1219" s="3">
        <v>18</v>
      </c>
      <c r="D1219" s="2" t="s">
        <v>266</v>
      </c>
      <c r="E1219" s="2" t="s">
        <v>10702</v>
      </c>
      <c r="F1219" s="2">
        <v>27753076</v>
      </c>
      <c r="G1219" s="2" t="s">
        <v>11065</v>
      </c>
      <c r="H1219" s="2" t="s">
        <v>11066</v>
      </c>
      <c r="I1219" s="2" t="s">
        <v>4755</v>
      </c>
      <c r="J1219" s="2" t="s">
        <v>11067</v>
      </c>
      <c r="K1219" s="2" t="s">
        <v>4366</v>
      </c>
      <c r="L1219" s="2" t="s">
        <v>11068</v>
      </c>
      <c r="M1219" s="2" t="s">
        <v>4367</v>
      </c>
      <c r="N1219" s="4" t="s">
        <v>11069</v>
      </c>
      <c r="O1219" s="4" t="s">
        <v>11070</v>
      </c>
    </row>
    <row r="1220" spans="1:15" ht="15" customHeight="1" x14ac:dyDescent="0.35">
      <c r="A1220" s="2" t="s">
        <v>264</v>
      </c>
      <c r="B1220" s="2" t="s">
        <v>265</v>
      </c>
      <c r="C1220" s="3">
        <v>18</v>
      </c>
      <c r="D1220" s="2" t="s">
        <v>266</v>
      </c>
      <c r="E1220" s="2" t="s">
        <v>10702</v>
      </c>
      <c r="F1220" s="2">
        <v>38272494</v>
      </c>
      <c r="G1220" s="2" t="s">
        <v>10729</v>
      </c>
      <c r="H1220" s="2" t="s">
        <v>10730</v>
      </c>
      <c r="I1220" s="2" t="s">
        <v>1490</v>
      </c>
      <c r="J1220" s="2" t="s">
        <v>10731</v>
      </c>
      <c r="K1220" s="2" t="s">
        <v>6595</v>
      </c>
      <c r="L1220" s="2" t="s">
        <v>10732</v>
      </c>
      <c r="M1220" s="2" t="s">
        <v>4367</v>
      </c>
      <c r="N1220" s="4" t="s">
        <v>10733</v>
      </c>
      <c r="O1220" s="4" t="s">
        <v>10734</v>
      </c>
    </row>
    <row r="1221" spans="1:15" ht="15" customHeight="1" x14ac:dyDescent="0.35">
      <c r="A1221" s="2" t="s">
        <v>264</v>
      </c>
      <c r="B1221" s="2" t="s">
        <v>265</v>
      </c>
      <c r="C1221" s="3">
        <v>18</v>
      </c>
      <c r="D1221" s="2" t="s">
        <v>266</v>
      </c>
      <c r="E1221" s="2" t="s">
        <v>10702</v>
      </c>
      <c r="F1221" s="2">
        <v>38499297</v>
      </c>
      <c r="G1221" s="2" t="s">
        <v>10735</v>
      </c>
      <c r="H1221" s="2" t="s">
        <v>10736</v>
      </c>
      <c r="I1221" s="2" t="s">
        <v>1490</v>
      </c>
      <c r="J1221" s="2" t="s">
        <v>10619</v>
      </c>
      <c r="K1221" s="2" t="s">
        <v>4629</v>
      </c>
      <c r="L1221" s="2" t="s">
        <v>10737</v>
      </c>
      <c r="M1221" s="2" t="s">
        <v>4367</v>
      </c>
      <c r="N1221" s="4" t="s">
        <v>10738</v>
      </c>
      <c r="O1221" s="4" t="s">
        <v>10739</v>
      </c>
    </row>
    <row r="1222" spans="1:15" ht="15" customHeight="1" x14ac:dyDescent="0.35">
      <c r="A1222" s="2" t="s">
        <v>264</v>
      </c>
      <c r="B1222" s="2" t="s">
        <v>265</v>
      </c>
      <c r="C1222" s="3">
        <v>18</v>
      </c>
      <c r="D1222" s="2" t="s">
        <v>266</v>
      </c>
      <c r="E1222" s="2" t="s">
        <v>10702</v>
      </c>
      <c r="F1222" s="2">
        <v>35615972</v>
      </c>
      <c r="G1222" s="2" t="s">
        <v>6632</v>
      </c>
      <c r="H1222" s="2" t="s">
        <v>6633</v>
      </c>
      <c r="I1222" s="2" t="s">
        <v>950</v>
      </c>
      <c r="J1222" s="2" t="s">
        <v>6634</v>
      </c>
      <c r="K1222" s="2" t="s">
        <v>6635</v>
      </c>
      <c r="L1222" s="2" t="s">
        <v>6636</v>
      </c>
      <c r="M1222" s="2" t="s">
        <v>4493</v>
      </c>
      <c r="N1222" s="4" t="s">
        <v>6637</v>
      </c>
      <c r="O1222" s="4" t="s">
        <v>6638</v>
      </c>
    </row>
    <row r="1223" spans="1:15" ht="15" customHeight="1" x14ac:dyDescent="0.35">
      <c r="A1223" s="2" t="s">
        <v>264</v>
      </c>
      <c r="B1223" s="2" t="s">
        <v>265</v>
      </c>
      <c r="C1223" s="3">
        <v>18</v>
      </c>
      <c r="D1223" s="2" t="s">
        <v>266</v>
      </c>
      <c r="E1223" s="2" t="s">
        <v>10702</v>
      </c>
      <c r="F1223" s="2">
        <v>35901229</v>
      </c>
      <c r="G1223" s="2" t="s">
        <v>10874</v>
      </c>
      <c r="H1223" s="2" t="s">
        <v>10875</v>
      </c>
      <c r="I1223" s="2" t="s">
        <v>950</v>
      </c>
      <c r="J1223" s="2"/>
      <c r="K1223" s="2"/>
      <c r="L1223" s="2"/>
      <c r="M1223" s="2" t="s">
        <v>9172</v>
      </c>
      <c r="N1223" s="4" t="s">
        <v>10876</v>
      </c>
      <c r="O1223" s="4" t="s">
        <v>10877</v>
      </c>
    </row>
    <row r="1224" spans="1:15" ht="15" customHeight="1" x14ac:dyDescent="0.35">
      <c r="A1224" s="2" t="s">
        <v>264</v>
      </c>
      <c r="B1224" s="2" t="s">
        <v>265</v>
      </c>
      <c r="C1224" s="3">
        <v>18</v>
      </c>
      <c r="D1224" s="2" t="s">
        <v>266</v>
      </c>
      <c r="E1224" s="2" t="s">
        <v>10702</v>
      </c>
      <c r="F1224" s="2">
        <v>26120137</v>
      </c>
      <c r="G1224" s="2" t="s">
        <v>11083</v>
      </c>
      <c r="H1224" s="2" t="s">
        <v>11084</v>
      </c>
      <c r="I1224" s="2" t="s">
        <v>1870</v>
      </c>
      <c r="J1224" s="2"/>
      <c r="K1224" s="2" t="s">
        <v>4629</v>
      </c>
      <c r="L1224" s="2" t="s">
        <v>11085</v>
      </c>
      <c r="M1224" s="2" t="s">
        <v>5699</v>
      </c>
      <c r="N1224" s="4" t="s">
        <v>11086</v>
      </c>
      <c r="O1224" s="4" t="s">
        <v>11087</v>
      </c>
    </row>
    <row r="1225" spans="1:15" ht="15" customHeight="1" x14ac:dyDescent="0.35">
      <c r="A1225" s="2" t="s">
        <v>264</v>
      </c>
      <c r="B1225" s="2" t="s">
        <v>265</v>
      </c>
      <c r="C1225" s="3">
        <v>18</v>
      </c>
      <c r="D1225" s="2" t="s">
        <v>266</v>
      </c>
      <c r="E1225" s="2" t="s">
        <v>10702</v>
      </c>
      <c r="F1225" s="2">
        <v>38154929</v>
      </c>
      <c r="G1225" s="2" t="s">
        <v>6586</v>
      </c>
      <c r="H1225" s="2" t="s">
        <v>6587</v>
      </c>
      <c r="I1225" s="2" t="s">
        <v>945</v>
      </c>
      <c r="J1225" s="2" t="s">
        <v>6588</v>
      </c>
      <c r="K1225" s="2" t="s">
        <v>4629</v>
      </c>
      <c r="L1225" s="2" t="s">
        <v>6589</v>
      </c>
      <c r="M1225" s="2" t="s">
        <v>4367</v>
      </c>
      <c r="N1225" s="4" t="s">
        <v>6590</v>
      </c>
      <c r="O1225" s="4" t="s">
        <v>6591</v>
      </c>
    </row>
    <row r="1226" spans="1:15" ht="15" customHeight="1" x14ac:dyDescent="0.35">
      <c r="A1226" s="2" t="s">
        <v>264</v>
      </c>
      <c r="B1226" s="2" t="s">
        <v>265</v>
      </c>
      <c r="C1226" s="3">
        <v>18</v>
      </c>
      <c r="D1226" s="2" t="s">
        <v>266</v>
      </c>
      <c r="E1226" s="2" t="s">
        <v>10702</v>
      </c>
      <c r="F1226" s="2">
        <v>38100896</v>
      </c>
      <c r="G1226" s="2" t="s">
        <v>10761</v>
      </c>
      <c r="H1226" s="2" t="s">
        <v>10790</v>
      </c>
      <c r="I1226" s="2" t="s">
        <v>945</v>
      </c>
      <c r="J1226" s="2" t="s">
        <v>1518</v>
      </c>
      <c r="K1226" s="2" t="s">
        <v>10791</v>
      </c>
      <c r="L1226" s="2" t="s">
        <v>10792</v>
      </c>
      <c r="M1226" s="2" t="s">
        <v>4493</v>
      </c>
      <c r="N1226" s="4" t="s">
        <v>10793</v>
      </c>
      <c r="O1226" s="4" t="s">
        <v>10794</v>
      </c>
    </row>
    <row r="1227" spans="1:15" ht="15" customHeight="1" x14ac:dyDescent="0.35">
      <c r="A1227" s="2" t="s">
        <v>264</v>
      </c>
      <c r="B1227" s="2" t="s">
        <v>265</v>
      </c>
      <c r="C1227" s="3">
        <v>18</v>
      </c>
      <c r="D1227" s="2" t="s">
        <v>266</v>
      </c>
      <c r="E1227" s="2" t="s">
        <v>10702</v>
      </c>
      <c r="F1227" s="2">
        <v>34783088</v>
      </c>
      <c r="G1227" s="2" t="s">
        <v>10885</v>
      </c>
      <c r="H1227" s="2" t="s">
        <v>10886</v>
      </c>
      <c r="I1227" s="2" t="s">
        <v>1564</v>
      </c>
      <c r="J1227" s="2" t="s">
        <v>10887</v>
      </c>
      <c r="K1227" s="2" t="s">
        <v>6635</v>
      </c>
      <c r="L1227" s="2" t="s">
        <v>10888</v>
      </c>
      <c r="M1227" s="2" t="s">
        <v>4404</v>
      </c>
      <c r="N1227" s="4" t="s">
        <v>10889</v>
      </c>
      <c r="O1227" s="4" t="s">
        <v>10890</v>
      </c>
    </row>
    <row r="1228" spans="1:15" ht="15" customHeight="1" x14ac:dyDescent="0.35">
      <c r="A1228" s="2" t="s">
        <v>264</v>
      </c>
      <c r="B1228" s="2" t="s">
        <v>265</v>
      </c>
      <c r="C1228" s="3">
        <v>18</v>
      </c>
      <c r="D1228" s="2" t="s">
        <v>266</v>
      </c>
      <c r="E1228" s="2" t="s">
        <v>10702</v>
      </c>
      <c r="F1228" s="2">
        <v>33257464</v>
      </c>
      <c r="G1228" s="2" t="s">
        <v>10966</v>
      </c>
      <c r="H1228" s="2" t="s">
        <v>10967</v>
      </c>
      <c r="I1228" s="2" t="s">
        <v>2607</v>
      </c>
      <c r="J1228" s="2" t="s">
        <v>5261</v>
      </c>
      <c r="K1228" s="2" t="s">
        <v>4629</v>
      </c>
      <c r="L1228" s="2" t="s">
        <v>10968</v>
      </c>
      <c r="M1228" s="2" t="s">
        <v>4493</v>
      </c>
      <c r="N1228" s="4" t="s">
        <v>10969</v>
      </c>
      <c r="O1228" s="4" t="s">
        <v>10970</v>
      </c>
    </row>
    <row r="1229" spans="1:15" ht="15" customHeight="1" x14ac:dyDescent="0.35">
      <c r="A1229" s="2" t="s">
        <v>264</v>
      </c>
      <c r="B1229" s="2" t="s">
        <v>265</v>
      </c>
      <c r="C1229" s="3">
        <v>18</v>
      </c>
      <c r="D1229" s="2" t="s">
        <v>266</v>
      </c>
      <c r="E1229" s="2" t="s">
        <v>10702</v>
      </c>
      <c r="F1229" s="2">
        <v>31021418</v>
      </c>
      <c r="G1229" s="2" t="s">
        <v>11018</v>
      </c>
      <c r="H1229" s="2" t="s">
        <v>11019</v>
      </c>
      <c r="I1229" s="2" t="s">
        <v>1972</v>
      </c>
      <c r="J1229" s="2" t="s">
        <v>11020</v>
      </c>
      <c r="K1229" s="2" t="s">
        <v>4366</v>
      </c>
      <c r="L1229" s="2" t="s">
        <v>11021</v>
      </c>
      <c r="M1229" s="2" t="s">
        <v>4493</v>
      </c>
      <c r="N1229" s="4" t="s">
        <v>11022</v>
      </c>
      <c r="O1229" s="4" t="s">
        <v>11023</v>
      </c>
    </row>
    <row r="1230" spans="1:15" ht="15" customHeight="1" x14ac:dyDescent="0.35">
      <c r="A1230" s="2" t="s">
        <v>264</v>
      </c>
      <c r="B1230" s="2" t="s">
        <v>265</v>
      </c>
      <c r="C1230" s="3">
        <v>18</v>
      </c>
      <c r="D1230" s="2" t="s">
        <v>266</v>
      </c>
      <c r="E1230" s="2" t="s">
        <v>10702</v>
      </c>
      <c r="F1230" s="2">
        <v>27716910</v>
      </c>
      <c r="G1230" s="2" t="s">
        <v>11077</v>
      </c>
      <c r="H1230" s="2" t="s">
        <v>11078</v>
      </c>
      <c r="I1230" s="2" t="s">
        <v>2759</v>
      </c>
      <c r="J1230" s="2" t="s">
        <v>11079</v>
      </c>
      <c r="K1230" s="2" t="s">
        <v>4366</v>
      </c>
      <c r="L1230" s="2" t="s">
        <v>11080</v>
      </c>
      <c r="M1230" s="2" t="s">
        <v>4367</v>
      </c>
      <c r="N1230" s="4" t="s">
        <v>11081</v>
      </c>
      <c r="O1230" s="4" t="s">
        <v>11082</v>
      </c>
    </row>
    <row r="1231" spans="1:15" ht="15" customHeight="1" x14ac:dyDescent="0.35">
      <c r="A1231" s="2" t="s">
        <v>264</v>
      </c>
      <c r="B1231" s="2" t="s">
        <v>265</v>
      </c>
      <c r="C1231" s="3">
        <v>18</v>
      </c>
      <c r="D1231" s="2" t="s">
        <v>266</v>
      </c>
      <c r="E1231" s="2" t="s">
        <v>10702</v>
      </c>
      <c r="F1231" s="2">
        <v>38529048</v>
      </c>
      <c r="G1231" s="2" t="s">
        <v>10795</v>
      </c>
      <c r="H1231" s="2" t="s">
        <v>10796</v>
      </c>
      <c r="I1231" s="20" t="s">
        <v>2603</v>
      </c>
      <c r="J1231" s="2" t="s">
        <v>10797</v>
      </c>
      <c r="K1231" s="2" t="s">
        <v>10798</v>
      </c>
      <c r="L1231" s="2" t="s">
        <v>10799</v>
      </c>
      <c r="M1231" s="2" t="s">
        <v>4367</v>
      </c>
      <c r="N1231" s="4" t="s">
        <v>10800</v>
      </c>
      <c r="O1231" s="4" t="s">
        <v>10801</v>
      </c>
    </row>
    <row r="1232" spans="1:15" ht="15" customHeight="1" x14ac:dyDescent="0.35">
      <c r="A1232" s="2" t="s">
        <v>264</v>
      </c>
      <c r="B1232" s="2" t="s">
        <v>265</v>
      </c>
      <c r="C1232" s="3">
        <v>18</v>
      </c>
      <c r="D1232" s="2" t="s">
        <v>266</v>
      </c>
      <c r="E1232" s="2" t="s">
        <v>10702</v>
      </c>
      <c r="F1232" s="2">
        <v>37692105</v>
      </c>
      <c r="G1232" s="2" t="s">
        <v>10849</v>
      </c>
      <c r="H1232" s="2" t="s">
        <v>10850</v>
      </c>
      <c r="I1232" s="20" t="s">
        <v>1463</v>
      </c>
      <c r="J1232" s="2" t="s">
        <v>10851</v>
      </c>
      <c r="K1232" s="2" t="s">
        <v>10798</v>
      </c>
      <c r="L1232" s="2" t="s">
        <v>10852</v>
      </c>
      <c r="M1232" s="2" t="s">
        <v>4367</v>
      </c>
      <c r="N1232" s="4" t="s">
        <v>10853</v>
      </c>
      <c r="O1232" s="4" t="s">
        <v>10854</v>
      </c>
    </row>
    <row r="1233" spans="1:15" ht="15" customHeight="1" x14ac:dyDescent="0.35">
      <c r="A1233" s="2" t="s">
        <v>264</v>
      </c>
      <c r="B1233" s="2" t="s">
        <v>265</v>
      </c>
      <c r="C1233" s="3">
        <v>18</v>
      </c>
      <c r="D1233" s="2" t="s">
        <v>266</v>
      </c>
      <c r="E1233" s="2" t="s">
        <v>10702</v>
      </c>
      <c r="F1233" s="2">
        <v>36373818</v>
      </c>
      <c r="G1233" s="2" t="s">
        <v>10843</v>
      </c>
      <c r="H1233" s="2" t="s">
        <v>10844</v>
      </c>
      <c r="I1233" s="2" t="s">
        <v>2447</v>
      </c>
      <c r="J1233" s="2" t="s">
        <v>10845</v>
      </c>
      <c r="K1233" s="2" t="s">
        <v>10776</v>
      </c>
      <c r="L1233" s="2" t="s">
        <v>10846</v>
      </c>
      <c r="M1233" s="2" t="s">
        <v>4560</v>
      </c>
      <c r="N1233" s="4" t="s">
        <v>10847</v>
      </c>
      <c r="O1233" s="4" t="s">
        <v>10848</v>
      </c>
    </row>
    <row r="1234" spans="1:15" ht="15" customHeight="1" x14ac:dyDescent="0.35">
      <c r="A1234" s="2" t="s">
        <v>264</v>
      </c>
      <c r="B1234" s="2" t="s">
        <v>265</v>
      </c>
      <c r="C1234" s="3">
        <v>18</v>
      </c>
      <c r="D1234" s="2" t="s">
        <v>266</v>
      </c>
      <c r="E1234" s="2" t="s">
        <v>10702</v>
      </c>
      <c r="F1234" s="2">
        <v>32844574</v>
      </c>
      <c r="G1234" s="2" t="s">
        <v>10953</v>
      </c>
      <c r="H1234" s="2" t="s">
        <v>10954</v>
      </c>
      <c r="I1234" s="2" t="s">
        <v>946</v>
      </c>
      <c r="J1234" s="2" t="s">
        <v>10955</v>
      </c>
      <c r="K1234" s="2" t="s">
        <v>10956</v>
      </c>
      <c r="L1234" s="2" t="s">
        <v>10957</v>
      </c>
      <c r="M1234" s="2" t="s">
        <v>4493</v>
      </c>
      <c r="N1234" s="4" t="s">
        <v>10958</v>
      </c>
      <c r="O1234" s="4" t="s">
        <v>10959</v>
      </c>
    </row>
    <row r="1235" spans="1:15" ht="15" customHeight="1" x14ac:dyDescent="0.35">
      <c r="A1235" s="2" t="s">
        <v>264</v>
      </c>
      <c r="B1235" s="2" t="s">
        <v>265</v>
      </c>
      <c r="C1235" s="3">
        <v>18</v>
      </c>
      <c r="D1235" s="2" t="s">
        <v>266</v>
      </c>
      <c r="E1235" s="2" t="s">
        <v>10702</v>
      </c>
      <c r="F1235" s="2">
        <v>29371295</v>
      </c>
      <c r="G1235" s="2" t="s">
        <v>11048</v>
      </c>
      <c r="H1235" s="2" t="s">
        <v>11049</v>
      </c>
      <c r="I1235" s="2" t="s">
        <v>1075</v>
      </c>
      <c r="J1235" s="2"/>
      <c r="K1235" s="2" t="s">
        <v>4629</v>
      </c>
      <c r="L1235" s="2" t="s">
        <v>11050</v>
      </c>
      <c r="M1235" s="2" t="s">
        <v>6415</v>
      </c>
      <c r="N1235" s="4" t="s">
        <v>11051</v>
      </c>
      <c r="O1235" s="4" t="s">
        <v>11052</v>
      </c>
    </row>
    <row r="1236" spans="1:15" ht="15" customHeight="1" x14ac:dyDescent="0.35">
      <c r="A1236" s="2" t="s">
        <v>264</v>
      </c>
      <c r="B1236" s="2" t="s">
        <v>265</v>
      </c>
      <c r="C1236" s="3">
        <v>18</v>
      </c>
      <c r="D1236" s="2" t="s">
        <v>266</v>
      </c>
      <c r="E1236" s="2" t="s">
        <v>10702</v>
      </c>
      <c r="F1236" s="2">
        <v>37620006</v>
      </c>
      <c r="G1236" s="2" t="s">
        <v>10808</v>
      </c>
      <c r="H1236" s="2" t="s">
        <v>10809</v>
      </c>
      <c r="I1236" s="2" t="s">
        <v>1463</v>
      </c>
      <c r="J1236" s="2" t="s">
        <v>8403</v>
      </c>
      <c r="K1236" s="2" t="s">
        <v>10810</v>
      </c>
      <c r="L1236" s="2" t="s">
        <v>10811</v>
      </c>
      <c r="M1236" s="2" t="s">
        <v>4493</v>
      </c>
      <c r="N1236" s="4" t="s">
        <v>10812</v>
      </c>
      <c r="O1236" s="4" t="s">
        <v>10813</v>
      </c>
    </row>
    <row r="1237" spans="1:15" ht="15" customHeight="1" x14ac:dyDescent="0.35">
      <c r="A1237" s="2" t="s">
        <v>264</v>
      </c>
      <c r="B1237" s="2" t="s">
        <v>265</v>
      </c>
      <c r="C1237" s="3">
        <v>18</v>
      </c>
      <c r="D1237" s="2" t="s">
        <v>266</v>
      </c>
      <c r="E1237" s="2" t="s">
        <v>10702</v>
      </c>
      <c r="F1237" s="2">
        <v>35788025</v>
      </c>
      <c r="G1237" s="2" t="s">
        <v>10861</v>
      </c>
      <c r="H1237" s="2" t="s">
        <v>10862</v>
      </c>
      <c r="I1237" s="2" t="s">
        <v>2699</v>
      </c>
      <c r="J1237" s="2" t="s">
        <v>10863</v>
      </c>
      <c r="K1237" s="2" t="s">
        <v>6595</v>
      </c>
      <c r="L1237" s="2" t="s">
        <v>10864</v>
      </c>
      <c r="M1237" s="2" t="s">
        <v>4367</v>
      </c>
      <c r="N1237" s="4" t="s">
        <v>10865</v>
      </c>
      <c r="O1237" s="4" t="s">
        <v>10866</v>
      </c>
    </row>
    <row r="1238" spans="1:15" ht="15" customHeight="1" x14ac:dyDescent="0.35">
      <c r="A1238" s="2" t="s">
        <v>264</v>
      </c>
      <c r="B1238" s="2" t="s">
        <v>265</v>
      </c>
      <c r="C1238" s="3">
        <v>18</v>
      </c>
      <c r="D1238" s="2" t="s">
        <v>266</v>
      </c>
      <c r="E1238" s="2" t="s">
        <v>10702</v>
      </c>
      <c r="F1238" s="2">
        <v>34607798</v>
      </c>
      <c r="G1238" s="2" t="s">
        <v>10896</v>
      </c>
      <c r="H1238" s="2" t="s">
        <v>10897</v>
      </c>
      <c r="I1238" s="2" t="s">
        <v>4066</v>
      </c>
      <c r="J1238" s="2" t="s">
        <v>9016</v>
      </c>
      <c r="K1238" s="2" t="s">
        <v>4629</v>
      </c>
      <c r="L1238" s="2" t="s">
        <v>10898</v>
      </c>
      <c r="M1238" s="2" t="s">
        <v>4493</v>
      </c>
      <c r="N1238" s="4" t="s">
        <v>10899</v>
      </c>
      <c r="O1238" s="4" t="s">
        <v>10900</v>
      </c>
    </row>
    <row r="1239" spans="1:15" ht="15" customHeight="1" x14ac:dyDescent="0.35">
      <c r="A1239" s="2" t="s">
        <v>264</v>
      </c>
      <c r="B1239" s="2" t="s">
        <v>265</v>
      </c>
      <c r="C1239" s="3">
        <v>18</v>
      </c>
      <c r="D1239" s="2" t="s">
        <v>266</v>
      </c>
      <c r="E1239" s="2" t="s">
        <v>10702</v>
      </c>
      <c r="F1239" s="2">
        <v>34514465</v>
      </c>
      <c r="G1239" s="2" t="s">
        <v>10901</v>
      </c>
      <c r="H1239" s="2" t="s">
        <v>10902</v>
      </c>
      <c r="I1239" s="2" t="s">
        <v>4066</v>
      </c>
      <c r="J1239" s="2" t="s">
        <v>10903</v>
      </c>
      <c r="K1239" s="2" t="s">
        <v>4396</v>
      </c>
      <c r="L1239" s="2" t="s">
        <v>10904</v>
      </c>
      <c r="M1239" s="2" t="s">
        <v>4367</v>
      </c>
      <c r="N1239" s="4" t="s">
        <v>10905</v>
      </c>
      <c r="O1239" s="4" t="s">
        <v>10906</v>
      </c>
    </row>
    <row r="1240" spans="1:15" ht="15" customHeight="1" x14ac:dyDescent="0.35">
      <c r="A1240" s="2" t="s">
        <v>264</v>
      </c>
      <c r="B1240" s="2" t="s">
        <v>265</v>
      </c>
      <c r="C1240" s="3">
        <v>18</v>
      </c>
      <c r="D1240" s="2" t="s">
        <v>266</v>
      </c>
      <c r="E1240" s="2" t="s">
        <v>10702</v>
      </c>
      <c r="F1240" s="2">
        <v>30498163</v>
      </c>
      <c r="G1240" s="2" t="s">
        <v>9114</v>
      </c>
      <c r="H1240" s="2" t="s">
        <v>9115</v>
      </c>
      <c r="I1240" s="2" t="s">
        <v>1685</v>
      </c>
      <c r="J1240" s="2"/>
      <c r="K1240" s="2" t="s">
        <v>4629</v>
      </c>
      <c r="L1240" s="2" t="s">
        <v>9116</v>
      </c>
      <c r="M1240" s="2" t="s">
        <v>4367</v>
      </c>
      <c r="N1240" s="4" t="s">
        <v>9117</v>
      </c>
      <c r="O1240" s="4" t="s">
        <v>9118</v>
      </c>
    </row>
    <row r="1241" spans="1:15" ht="15" customHeight="1" x14ac:dyDescent="0.35">
      <c r="A1241" s="2" t="s">
        <v>264</v>
      </c>
      <c r="B1241" s="2" t="s">
        <v>265</v>
      </c>
      <c r="C1241" s="3">
        <v>18</v>
      </c>
      <c r="D1241" s="2" t="s">
        <v>266</v>
      </c>
      <c r="E1241" s="2" t="s">
        <v>10702</v>
      </c>
      <c r="F1241" s="2">
        <v>37538340</v>
      </c>
      <c r="G1241" s="2" t="s">
        <v>10826</v>
      </c>
      <c r="H1241" s="2" t="s">
        <v>10827</v>
      </c>
      <c r="I1241" s="2" t="s">
        <v>816</v>
      </c>
      <c r="J1241" s="2" t="s">
        <v>10828</v>
      </c>
      <c r="K1241" s="2" t="s">
        <v>4396</v>
      </c>
      <c r="L1241" s="2" t="s">
        <v>10829</v>
      </c>
      <c r="M1241" s="2" t="s">
        <v>4367</v>
      </c>
      <c r="N1241" s="4" t="s">
        <v>10830</v>
      </c>
      <c r="O1241" s="4" t="s">
        <v>10831</v>
      </c>
    </row>
    <row r="1242" spans="1:15" ht="15" customHeight="1" x14ac:dyDescent="0.35">
      <c r="A1242" s="2" t="s">
        <v>264</v>
      </c>
      <c r="B1242" s="2" t="s">
        <v>265</v>
      </c>
      <c r="C1242" s="3">
        <v>18</v>
      </c>
      <c r="D1242" s="2" t="s">
        <v>266</v>
      </c>
      <c r="E1242" s="2" t="s">
        <v>10702</v>
      </c>
      <c r="F1242" s="2">
        <v>35667146</v>
      </c>
      <c r="G1242" s="2" t="s">
        <v>10867</v>
      </c>
      <c r="H1242" s="2" t="s">
        <v>10868</v>
      </c>
      <c r="I1242" s="2" t="s">
        <v>969</v>
      </c>
      <c r="J1242" s="2" t="s">
        <v>10869</v>
      </c>
      <c r="K1242" s="2" t="s">
        <v>10870</v>
      </c>
      <c r="L1242" s="2" t="s">
        <v>10871</v>
      </c>
      <c r="M1242" s="2" t="s">
        <v>4367</v>
      </c>
      <c r="N1242" s="4" t="s">
        <v>10872</v>
      </c>
      <c r="O1242" s="4" t="s">
        <v>10873</v>
      </c>
    </row>
    <row r="1243" spans="1:15" ht="15" customHeight="1" x14ac:dyDescent="0.35">
      <c r="A1243" s="2" t="s">
        <v>264</v>
      </c>
      <c r="B1243" s="2" t="s">
        <v>265</v>
      </c>
      <c r="C1243" s="3">
        <v>18</v>
      </c>
      <c r="D1243" s="2" t="s">
        <v>266</v>
      </c>
      <c r="E1243" s="2" t="s">
        <v>10702</v>
      </c>
      <c r="F1243" s="2">
        <v>34103309</v>
      </c>
      <c r="G1243" s="2" t="s">
        <v>10924</v>
      </c>
      <c r="H1243" s="2" t="s">
        <v>10925</v>
      </c>
      <c r="I1243" s="2" t="s">
        <v>2393</v>
      </c>
      <c r="J1243" s="2" t="s">
        <v>10926</v>
      </c>
      <c r="K1243" s="2" t="s">
        <v>6595</v>
      </c>
      <c r="L1243" s="2" t="s">
        <v>10927</v>
      </c>
      <c r="M1243" s="2" t="s">
        <v>4367</v>
      </c>
      <c r="N1243" s="4" t="s">
        <v>10928</v>
      </c>
      <c r="O1243" s="4" t="s">
        <v>10929</v>
      </c>
    </row>
    <row r="1244" spans="1:15" ht="15" customHeight="1" x14ac:dyDescent="0.35">
      <c r="A1244" s="2" t="s">
        <v>264</v>
      </c>
      <c r="B1244" s="2" t="s">
        <v>265</v>
      </c>
      <c r="C1244" s="3">
        <v>18</v>
      </c>
      <c r="D1244" s="2" t="s">
        <v>266</v>
      </c>
      <c r="E1244" s="2" t="s">
        <v>10702</v>
      </c>
      <c r="F1244" s="2">
        <v>31701523</v>
      </c>
      <c r="G1244" s="2" t="s">
        <v>11000</v>
      </c>
      <c r="H1244" s="2" t="s">
        <v>11001</v>
      </c>
      <c r="I1244" s="2" t="s">
        <v>789</v>
      </c>
      <c r="J1244" s="2" t="s">
        <v>8864</v>
      </c>
      <c r="K1244" s="2" t="s">
        <v>4366</v>
      </c>
      <c r="L1244" s="2" t="s">
        <v>11002</v>
      </c>
      <c r="M1244" s="2" t="s">
        <v>4493</v>
      </c>
      <c r="N1244" s="4" t="s">
        <v>11003</v>
      </c>
      <c r="O1244" s="4" t="s">
        <v>11004</v>
      </c>
    </row>
    <row r="1245" spans="1:15" ht="15" customHeight="1" x14ac:dyDescent="0.35">
      <c r="A1245" s="2" t="s">
        <v>264</v>
      </c>
      <c r="B1245" s="2" t="s">
        <v>265</v>
      </c>
      <c r="C1245" s="3">
        <v>18</v>
      </c>
      <c r="D1245" s="2" t="s">
        <v>266</v>
      </c>
      <c r="E1245" s="2" t="s">
        <v>10702</v>
      </c>
      <c r="F1245" s="2">
        <v>28477399</v>
      </c>
      <c r="G1245" s="2" t="s">
        <v>4741</v>
      </c>
      <c r="H1245" s="2" t="s">
        <v>4742</v>
      </c>
      <c r="I1245" s="2" t="s">
        <v>1074</v>
      </c>
      <c r="J1245" s="2" t="s">
        <v>4743</v>
      </c>
      <c r="K1245" s="2" t="s">
        <v>4366</v>
      </c>
      <c r="L1245" s="2" t="s">
        <v>4744</v>
      </c>
      <c r="M1245" s="2" t="s">
        <v>4404</v>
      </c>
      <c r="N1245" s="4" t="s">
        <v>4745</v>
      </c>
      <c r="O1245" s="4" t="s">
        <v>4746</v>
      </c>
    </row>
    <row r="1246" spans="1:15" ht="15" customHeight="1" x14ac:dyDescent="0.35">
      <c r="A1246" s="2" t="s">
        <v>264</v>
      </c>
      <c r="B1246" s="2" t="s">
        <v>265</v>
      </c>
      <c r="C1246" s="3">
        <v>18</v>
      </c>
      <c r="D1246" s="2" t="s">
        <v>266</v>
      </c>
      <c r="E1246" s="2" t="s">
        <v>10702</v>
      </c>
      <c r="F1246" s="2">
        <v>38086709</v>
      </c>
      <c r="G1246" s="2" t="s">
        <v>10768</v>
      </c>
      <c r="H1246" s="2" t="s">
        <v>10769</v>
      </c>
      <c r="I1246" s="2" t="s">
        <v>2820</v>
      </c>
      <c r="J1246" s="2" t="s">
        <v>3155</v>
      </c>
      <c r="K1246" s="2" t="s">
        <v>6595</v>
      </c>
      <c r="L1246" s="2" t="s">
        <v>10770</v>
      </c>
      <c r="M1246" s="2" t="s">
        <v>4367</v>
      </c>
      <c r="N1246" s="4" t="s">
        <v>10771</v>
      </c>
      <c r="O1246" s="4" t="s">
        <v>10772</v>
      </c>
    </row>
    <row r="1247" spans="1:15" ht="15" customHeight="1" x14ac:dyDescent="0.35">
      <c r="A1247" s="2" t="s">
        <v>264</v>
      </c>
      <c r="B1247" s="2" t="s">
        <v>265</v>
      </c>
      <c r="C1247" s="3">
        <v>18</v>
      </c>
      <c r="D1247" s="2" t="s">
        <v>266</v>
      </c>
      <c r="E1247" s="2" t="s">
        <v>10702</v>
      </c>
      <c r="F1247" s="2">
        <v>38577045</v>
      </c>
      <c r="G1247" s="2" t="s">
        <v>6567</v>
      </c>
      <c r="H1247" s="2" t="s">
        <v>6568</v>
      </c>
      <c r="I1247" s="2" t="s">
        <v>2820</v>
      </c>
      <c r="J1247" s="2" t="s">
        <v>6569</v>
      </c>
      <c r="K1247" s="2" t="s">
        <v>4396</v>
      </c>
      <c r="L1247" s="2" t="s">
        <v>6570</v>
      </c>
      <c r="M1247" s="2" t="s">
        <v>4367</v>
      </c>
      <c r="N1247" s="4" t="s">
        <v>6571</v>
      </c>
      <c r="O1247" s="4" t="s">
        <v>6572</v>
      </c>
    </row>
    <row r="1248" spans="1:15" ht="15" customHeight="1" x14ac:dyDescent="0.35">
      <c r="A1248" s="2" t="s">
        <v>264</v>
      </c>
      <c r="B1248" s="2" t="s">
        <v>265</v>
      </c>
      <c r="C1248" s="3">
        <v>18</v>
      </c>
      <c r="D1248" s="2" t="s">
        <v>266</v>
      </c>
      <c r="E1248" s="2" t="s">
        <v>10702</v>
      </c>
      <c r="F1248" s="2">
        <v>32531800</v>
      </c>
      <c r="G1248" s="2" t="s">
        <v>6743</v>
      </c>
      <c r="H1248" s="2" t="s">
        <v>6744</v>
      </c>
      <c r="I1248" s="2" t="s">
        <v>2351</v>
      </c>
      <c r="J1248" s="2" t="s">
        <v>6745</v>
      </c>
      <c r="K1248" s="2" t="s">
        <v>4366</v>
      </c>
      <c r="L1248" s="2" t="s">
        <v>6746</v>
      </c>
      <c r="M1248" s="2" t="s">
        <v>4481</v>
      </c>
      <c r="N1248" s="4" t="s">
        <v>6747</v>
      </c>
      <c r="O1248" s="4" t="s">
        <v>6748</v>
      </c>
    </row>
    <row r="1249" spans="1:15" ht="15" customHeight="1" x14ac:dyDescent="0.35">
      <c r="A1249" s="2" t="s">
        <v>264</v>
      </c>
      <c r="B1249" s="2" t="s">
        <v>265</v>
      </c>
      <c r="C1249" s="3">
        <v>18</v>
      </c>
      <c r="D1249" s="2" t="s">
        <v>266</v>
      </c>
      <c r="E1249" s="2" t="s">
        <v>10702</v>
      </c>
      <c r="F1249" s="2">
        <v>30451281</v>
      </c>
      <c r="G1249" s="2" t="s">
        <v>9101</v>
      </c>
      <c r="H1249" s="2" t="s">
        <v>9102</v>
      </c>
      <c r="I1249" s="2" t="s">
        <v>4663</v>
      </c>
      <c r="J1249" s="2" t="s">
        <v>9103</v>
      </c>
      <c r="K1249" s="2" t="s">
        <v>4366</v>
      </c>
      <c r="L1249" s="2" t="s">
        <v>9104</v>
      </c>
      <c r="M1249" s="2" t="s">
        <v>4367</v>
      </c>
      <c r="N1249" s="4" t="s">
        <v>9105</v>
      </c>
      <c r="O1249" s="4" t="s">
        <v>9106</v>
      </c>
    </row>
    <row r="1250" spans="1:15" ht="15" customHeight="1" x14ac:dyDescent="0.35">
      <c r="A1250" s="2" t="s">
        <v>264</v>
      </c>
      <c r="B1250" s="2" t="s">
        <v>265</v>
      </c>
      <c r="C1250" s="3">
        <v>18</v>
      </c>
      <c r="D1250" s="2" t="s">
        <v>266</v>
      </c>
      <c r="E1250" s="2" t="s">
        <v>10702</v>
      </c>
      <c r="F1250" s="2">
        <v>30858335</v>
      </c>
      <c r="G1250" s="2" t="s">
        <v>9095</v>
      </c>
      <c r="H1250" s="2" t="s">
        <v>9096</v>
      </c>
      <c r="I1250" s="2" t="s">
        <v>4663</v>
      </c>
      <c r="J1250" s="2" t="s">
        <v>9097</v>
      </c>
      <c r="K1250" s="2" t="s">
        <v>4629</v>
      </c>
      <c r="L1250" s="2" t="s">
        <v>9098</v>
      </c>
      <c r="M1250" s="2" t="s">
        <v>4367</v>
      </c>
      <c r="N1250" s="4" t="s">
        <v>9099</v>
      </c>
      <c r="O1250" s="4" t="s">
        <v>9100</v>
      </c>
    </row>
    <row r="1251" spans="1:15" ht="15" customHeight="1" x14ac:dyDescent="0.35">
      <c r="A1251" s="2" t="s">
        <v>264</v>
      </c>
      <c r="B1251" s="2" t="s">
        <v>265</v>
      </c>
      <c r="C1251" s="3">
        <v>18</v>
      </c>
      <c r="D1251" s="2" t="s">
        <v>266</v>
      </c>
      <c r="E1251" s="2" t="s">
        <v>10702</v>
      </c>
      <c r="F1251" s="2">
        <v>25824159</v>
      </c>
      <c r="G1251" s="2" t="s">
        <v>11094</v>
      </c>
      <c r="H1251" s="2" t="s">
        <v>11095</v>
      </c>
      <c r="I1251" s="2" t="s">
        <v>2533</v>
      </c>
      <c r="J1251" s="2"/>
      <c r="K1251" s="2" t="s">
        <v>4629</v>
      </c>
      <c r="L1251" s="2" t="s">
        <v>11096</v>
      </c>
      <c r="M1251" s="2" t="s">
        <v>4424</v>
      </c>
      <c r="N1251" s="4" t="s">
        <v>11097</v>
      </c>
      <c r="O1251" s="4" t="s">
        <v>11098</v>
      </c>
    </row>
    <row r="1252" spans="1:15" ht="15" customHeight="1" x14ac:dyDescent="0.35">
      <c r="A1252" s="2" t="s">
        <v>264</v>
      </c>
      <c r="B1252" s="2" t="s">
        <v>265</v>
      </c>
      <c r="C1252" s="3">
        <v>18</v>
      </c>
      <c r="D1252" s="2" t="s">
        <v>266</v>
      </c>
      <c r="E1252" s="2" t="s">
        <v>10702</v>
      </c>
      <c r="F1252" s="2">
        <v>25855842</v>
      </c>
      <c r="G1252" s="2" t="s">
        <v>11099</v>
      </c>
      <c r="H1252" s="2" t="s">
        <v>11100</v>
      </c>
      <c r="I1252" s="2" t="s">
        <v>2533</v>
      </c>
      <c r="J1252" s="2"/>
      <c r="K1252" s="2"/>
      <c r="L1252" s="2"/>
      <c r="M1252" s="2" t="s">
        <v>9172</v>
      </c>
      <c r="N1252" s="4" t="s">
        <v>11101</v>
      </c>
      <c r="O1252" s="4" t="s">
        <v>11102</v>
      </c>
    </row>
    <row r="1253" spans="1:15" ht="15" customHeight="1" x14ac:dyDescent="0.35">
      <c r="A1253" s="2" t="s">
        <v>264</v>
      </c>
      <c r="B1253" s="2" t="s">
        <v>265</v>
      </c>
      <c r="C1253" s="3">
        <v>18</v>
      </c>
      <c r="D1253" s="2" t="s">
        <v>266</v>
      </c>
      <c r="E1253" s="2" t="s">
        <v>10702</v>
      </c>
      <c r="F1253" s="2">
        <v>22520913</v>
      </c>
      <c r="G1253" s="2" t="s">
        <v>11132</v>
      </c>
      <c r="H1253" s="2" t="s">
        <v>11133</v>
      </c>
      <c r="I1253" s="2" t="s">
        <v>2570</v>
      </c>
      <c r="J1253" s="2"/>
      <c r="K1253" s="2" t="s">
        <v>4629</v>
      </c>
      <c r="L1253" s="2" t="s">
        <v>11134</v>
      </c>
      <c r="M1253" s="2" t="s">
        <v>4493</v>
      </c>
      <c r="N1253" s="4" t="s">
        <v>11135</v>
      </c>
      <c r="O1253" s="4" t="s">
        <v>11136</v>
      </c>
    </row>
    <row r="1254" spans="1:15" ht="15" customHeight="1" x14ac:dyDescent="0.35">
      <c r="A1254" s="2" t="s">
        <v>264</v>
      </c>
      <c r="B1254" s="2" t="s">
        <v>265</v>
      </c>
      <c r="C1254" s="3">
        <v>18</v>
      </c>
      <c r="D1254" s="2" t="s">
        <v>266</v>
      </c>
      <c r="E1254" s="2" t="s">
        <v>10702</v>
      </c>
      <c r="F1254" s="2">
        <v>21439182</v>
      </c>
      <c r="G1254" s="2" t="s">
        <v>11137</v>
      </c>
      <c r="H1254" s="2" t="s">
        <v>11138</v>
      </c>
      <c r="I1254" s="2" t="s">
        <v>10309</v>
      </c>
      <c r="J1254" s="2"/>
      <c r="K1254" s="2" t="s">
        <v>4629</v>
      </c>
      <c r="L1254" s="2" t="s">
        <v>11139</v>
      </c>
      <c r="M1254" s="2" t="s">
        <v>6415</v>
      </c>
      <c r="N1254" s="4" t="s">
        <v>11140</v>
      </c>
      <c r="O1254" s="4" t="s">
        <v>11141</v>
      </c>
    </row>
    <row r="1255" spans="1:15" ht="15" customHeight="1" x14ac:dyDescent="0.35">
      <c r="A1255" s="2" t="s">
        <v>264</v>
      </c>
      <c r="B1255" s="2" t="s">
        <v>265</v>
      </c>
      <c r="C1255" s="3">
        <v>18</v>
      </c>
      <c r="D1255" s="2" t="s">
        <v>266</v>
      </c>
      <c r="E1255" s="2" t="s">
        <v>10702</v>
      </c>
      <c r="F1255" s="2">
        <v>36740876</v>
      </c>
      <c r="G1255" s="2" t="s">
        <v>10855</v>
      </c>
      <c r="H1255" s="2" t="s">
        <v>10856</v>
      </c>
      <c r="I1255" s="2" t="s">
        <v>10857</v>
      </c>
      <c r="J1255" s="2" t="s">
        <v>10857</v>
      </c>
      <c r="K1255" s="2" t="s">
        <v>4836</v>
      </c>
      <c r="L1255" s="2" t="s">
        <v>10858</v>
      </c>
      <c r="M1255" s="2" t="s">
        <v>6415</v>
      </c>
      <c r="N1255" s="4" t="s">
        <v>10859</v>
      </c>
      <c r="O1255" s="4" t="s">
        <v>10860</v>
      </c>
    </row>
    <row r="1256" spans="1:15" ht="15" customHeight="1" x14ac:dyDescent="0.35">
      <c r="A1256" s="2" t="s">
        <v>264</v>
      </c>
      <c r="B1256" s="2" t="s">
        <v>265</v>
      </c>
      <c r="C1256" s="3">
        <v>18</v>
      </c>
      <c r="D1256" s="2" t="s">
        <v>266</v>
      </c>
      <c r="E1256" s="2" t="s">
        <v>10702</v>
      </c>
      <c r="F1256" s="2">
        <v>25854963</v>
      </c>
      <c r="G1256" s="2" t="s">
        <v>11088</v>
      </c>
      <c r="H1256" s="2" t="s">
        <v>11089</v>
      </c>
      <c r="I1256" s="2" t="s">
        <v>11090</v>
      </c>
      <c r="J1256" s="2" t="s">
        <v>11090</v>
      </c>
      <c r="K1256" s="2" t="s">
        <v>4590</v>
      </c>
      <c r="L1256" s="2" t="s">
        <v>11091</v>
      </c>
      <c r="M1256" s="2" t="s">
        <v>4493</v>
      </c>
      <c r="N1256" s="4" t="s">
        <v>11092</v>
      </c>
      <c r="O1256" s="4" t="s">
        <v>11093</v>
      </c>
    </row>
    <row r="1257" spans="1:15" ht="15" customHeight="1" x14ac:dyDescent="0.35">
      <c r="A1257" s="2" t="s">
        <v>264</v>
      </c>
      <c r="B1257" s="2" t="s">
        <v>265</v>
      </c>
      <c r="C1257" s="3">
        <v>18</v>
      </c>
      <c r="D1257" s="2" t="s">
        <v>266</v>
      </c>
      <c r="E1257" s="2" t="s">
        <v>10702</v>
      </c>
      <c r="F1257" s="2">
        <v>34233978</v>
      </c>
      <c r="G1257" s="2" t="s">
        <v>6726</v>
      </c>
      <c r="H1257" s="2" t="s">
        <v>6727</v>
      </c>
      <c r="I1257" s="2" t="s">
        <v>3367</v>
      </c>
      <c r="J1257" s="2" t="s">
        <v>3367</v>
      </c>
      <c r="K1257" s="2" t="s">
        <v>4590</v>
      </c>
      <c r="L1257" s="2" t="s">
        <v>6728</v>
      </c>
      <c r="M1257" s="2" t="s">
        <v>4843</v>
      </c>
      <c r="N1257" s="4" t="s">
        <v>6729</v>
      </c>
      <c r="O1257" s="4" t="s">
        <v>6730</v>
      </c>
    </row>
    <row r="1258" spans="1:15" ht="15" customHeight="1" x14ac:dyDescent="0.35">
      <c r="A1258" s="2" t="s">
        <v>264</v>
      </c>
      <c r="B1258" s="2" t="s">
        <v>265</v>
      </c>
      <c r="C1258" s="3">
        <v>18</v>
      </c>
      <c r="D1258" s="2" t="s">
        <v>266</v>
      </c>
      <c r="E1258" s="2" t="s">
        <v>10702</v>
      </c>
      <c r="F1258" s="2">
        <v>38631722</v>
      </c>
      <c r="G1258" s="2" t="s">
        <v>10719</v>
      </c>
      <c r="H1258" s="2" t="s">
        <v>10720</v>
      </c>
      <c r="I1258" s="2" t="s">
        <v>10721</v>
      </c>
      <c r="J1258" s="2" t="s">
        <v>10721</v>
      </c>
      <c r="K1258" s="2" t="s">
        <v>6595</v>
      </c>
      <c r="L1258" s="2"/>
      <c r="M1258" s="2" t="s">
        <v>4367</v>
      </c>
      <c r="N1258" s="4" t="s">
        <v>10722</v>
      </c>
      <c r="O1258" s="4" t="s">
        <v>10723</v>
      </c>
    </row>
    <row r="1259" spans="1:15" ht="15" customHeight="1" x14ac:dyDescent="0.35">
      <c r="A1259" s="2" t="s">
        <v>264</v>
      </c>
      <c r="B1259" s="2" t="s">
        <v>265</v>
      </c>
      <c r="C1259" s="3">
        <v>18</v>
      </c>
      <c r="D1259" s="2" t="s">
        <v>266</v>
      </c>
      <c r="E1259" s="2" t="s">
        <v>10702</v>
      </c>
      <c r="F1259" s="2">
        <v>33408215</v>
      </c>
      <c r="G1259" s="2" t="s">
        <v>10960</v>
      </c>
      <c r="H1259" s="2" t="s">
        <v>10961</v>
      </c>
      <c r="I1259" s="2" t="s">
        <v>10962</v>
      </c>
      <c r="J1259" s="2" t="s">
        <v>10962</v>
      </c>
      <c r="K1259" s="2" t="s">
        <v>4590</v>
      </c>
      <c r="L1259" s="2" t="s">
        <v>10963</v>
      </c>
      <c r="M1259" s="2" t="s">
        <v>4493</v>
      </c>
      <c r="N1259" s="4" t="s">
        <v>10964</v>
      </c>
      <c r="O1259" s="4" t="s">
        <v>10965</v>
      </c>
    </row>
    <row r="1260" spans="1:15" ht="15" customHeight="1" x14ac:dyDescent="0.35">
      <c r="A1260" s="2" t="s">
        <v>264</v>
      </c>
      <c r="B1260" s="2" t="s">
        <v>265</v>
      </c>
      <c r="C1260" s="3">
        <v>18</v>
      </c>
      <c r="D1260" s="2" t="s">
        <v>266</v>
      </c>
      <c r="E1260" s="2" t="s">
        <v>10702</v>
      </c>
      <c r="F1260" s="2">
        <v>39105474</v>
      </c>
      <c r="G1260" s="2" t="s">
        <v>10714</v>
      </c>
      <c r="H1260" s="2" t="s">
        <v>10724</v>
      </c>
      <c r="I1260" s="2" t="s">
        <v>10725</v>
      </c>
      <c r="J1260" s="2" t="s">
        <v>10725</v>
      </c>
      <c r="K1260" s="2" t="s">
        <v>6664</v>
      </c>
      <c r="L1260" s="2" t="s">
        <v>10726</v>
      </c>
      <c r="M1260" s="2" t="s">
        <v>6900</v>
      </c>
      <c r="N1260" s="4" t="s">
        <v>10727</v>
      </c>
      <c r="O1260" s="4" t="s">
        <v>10728</v>
      </c>
    </row>
    <row r="1261" spans="1:15" ht="15" customHeight="1" x14ac:dyDescent="0.35">
      <c r="A1261" s="2" t="s">
        <v>264</v>
      </c>
      <c r="B1261" s="2" t="s">
        <v>265</v>
      </c>
      <c r="C1261" s="3">
        <v>18</v>
      </c>
      <c r="D1261" s="2" t="s">
        <v>266</v>
      </c>
      <c r="E1261" s="2" t="s">
        <v>10702</v>
      </c>
      <c r="F1261" s="2">
        <v>37793684</v>
      </c>
      <c r="G1261" s="2" t="s">
        <v>10814</v>
      </c>
      <c r="H1261" s="2" t="s">
        <v>10815</v>
      </c>
      <c r="I1261" s="2" t="s">
        <v>10816</v>
      </c>
      <c r="J1261" s="2" t="s">
        <v>10816</v>
      </c>
      <c r="K1261" s="2" t="s">
        <v>4836</v>
      </c>
      <c r="L1261" s="2" t="s">
        <v>10817</v>
      </c>
      <c r="M1261" s="2" t="s">
        <v>4424</v>
      </c>
      <c r="N1261" s="4" t="s">
        <v>10818</v>
      </c>
      <c r="O1261" s="4" t="s">
        <v>10819</v>
      </c>
    </row>
    <row r="1262" spans="1:15" ht="15" customHeight="1" x14ac:dyDescent="0.35">
      <c r="A1262" s="2" t="s">
        <v>264</v>
      </c>
      <c r="B1262" s="2" t="s">
        <v>265</v>
      </c>
      <c r="C1262" s="3">
        <v>18</v>
      </c>
      <c r="D1262" s="2" t="s">
        <v>266</v>
      </c>
      <c r="E1262" s="2" t="s">
        <v>10702</v>
      </c>
      <c r="F1262" s="2">
        <v>24593304</v>
      </c>
      <c r="G1262" s="2" t="s">
        <v>11115</v>
      </c>
      <c r="H1262" s="2" t="s">
        <v>11116</v>
      </c>
      <c r="I1262" s="2" t="s">
        <v>1832</v>
      </c>
      <c r="J1262" s="2" t="s">
        <v>1832</v>
      </c>
      <c r="K1262" s="2" t="s">
        <v>11117</v>
      </c>
      <c r="L1262" s="2" t="s">
        <v>11118</v>
      </c>
      <c r="M1262" s="2" t="s">
        <v>6666</v>
      </c>
      <c r="N1262" s="4" t="s">
        <v>11119</v>
      </c>
      <c r="O1262" s="4" t="s">
        <v>11120</v>
      </c>
    </row>
    <row r="1263" spans="1:15" ht="15" customHeight="1" x14ac:dyDescent="0.35">
      <c r="A1263" s="2" t="s">
        <v>264</v>
      </c>
      <c r="B1263" s="2" t="s">
        <v>265</v>
      </c>
      <c r="C1263" s="3">
        <v>18</v>
      </c>
      <c r="D1263" s="2" t="s">
        <v>266</v>
      </c>
      <c r="E1263" s="2" t="s">
        <v>10702</v>
      </c>
      <c r="F1263" s="2">
        <v>16141156</v>
      </c>
      <c r="G1263" s="2" t="s">
        <v>11142</v>
      </c>
      <c r="H1263" s="2" t="s">
        <v>11147</v>
      </c>
      <c r="I1263" s="2" t="s">
        <v>11148</v>
      </c>
      <c r="J1263" s="2"/>
      <c r="K1263" s="2" t="s">
        <v>4836</v>
      </c>
      <c r="L1263" s="2" t="s">
        <v>11149</v>
      </c>
      <c r="M1263" s="2" t="s">
        <v>4416</v>
      </c>
      <c r="N1263" s="4" t="s">
        <v>11150</v>
      </c>
      <c r="O1263" s="4" t="s">
        <v>11151</v>
      </c>
    </row>
    <row r="1264" spans="1:15" ht="15" customHeight="1" x14ac:dyDescent="0.35">
      <c r="A1264" s="2" t="s">
        <v>264</v>
      </c>
      <c r="B1264" s="2" t="s">
        <v>265</v>
      </c>
      <c r="C1264" s="3">
        <v>18</v>
      </c>
      <c r="D1264" s="2" t="s">
        <v>266</v>
      </c>
      <c r="E1264" s="2" t="s">
        <v>10702</v>
      </c>
      <c r="F1264" s="2">
        <v>37632804</v>
      </c>
      <c r="G1264" s="2" t="s">
        <v>10907</v>
      </c>
      <c r="H1264" s="2" t="s">
        <v>10908</v>
      </c>
      <c r="I1264" s="2" t="s">
        <v>10909</v>
      </c>
      <c r="J1264" s="2" t="s">
        <v>10909</v>
      </c>
      <c r="K1264" s="2" t="s">
        <v>10910</v>
      </c>
      <c r="L1264" s="2" t="s">
        <v>10911</v>
      </c>
      <c r="M1264" s="2" t="s">
        <v>4367</v>
      </c>
      <c r="N1264" s="4" t="s">
        <v>10912</v>
      </c>
      <c r="O1264" s="4" t="s">
        <v>10913</v>
      </c>
    </row>
    <row r="1265" spans="1:15" ht="15" customHeight="1" x14ac:dyDescent="0.35">
      <c r="A1265" s="2" t="s">
        <v>264</v>
      </c>
      <c r="B1265" s="2" t="s">
        <v>265</v>
      </c>
      <c r="C1265" s="3">
        <v>18</v>
      </c>
      <c r="D1265" s="2" t="s">
        <v>266</v>
      </c>
      <c r="E1265" s="2" t="s">
        <v>10702</v>
      </c>
      <c r="F1265" s="2">
        <v>34861831</v>
      </c>
      <c r="G1265" s="2" t="s">
        <v>10891</v>
      </c>
      <c r="H1265" s="2" t="s">
        <v>10892</v>
      </c>
      <c r="I1265" s="2" t="s">
        <v>10887</v>
      </c>
      <c r="J1265" s="2" t="s">
        <v>10887</v>
      </c>
      <c r="K1265" s="2" t="s">
        <v>6997</v>
      </c>
      <c r="L1265" s="2" t="s">
        <v>10893</v>
      </c>
      <c r="M1265" s="2" t="s">
        <v>4416</v>
      </c>
      <c r="N1265" s="4" t="s">
        <v>10894</v>
      </c>
      <c r="O1265" s="4" t="s">
        <v>10895</v>
      </c>
    </row>
    <row r="1266" spans="1:15" ht="15" customHeight="1" x14ac:dyDescent="0.35">
      <c r="A1266" s="2" t="s">
        <v>264</v>
      </c>
      <c r="B1266" s="2" t="s">
        <v>265</v>
      </c>
      <c r="C1266" s="3">
        <v>18</v>
      </c>
      <c r="D1266" s="2" t="s">
        <v>266</v>
      </c>
      <c r="E1266" s="2" t="s">
        <v>10702</v>
      </c>
      <c r="F1266" s="2">
        <v>36745562</v>
      </c>
      <c r="G1266" s="2" t="s">
        <v>6615</v>
      </c>
      <c r="H1266" s="2" t="s">
        <v>6616</v>
      </c>
      <c r="I1266" s="2" t="s">
        <v>6421</v>
      </c>
      <c r="J1266" s="2"/>
      <c r="K1266" s="2" t="s">
        <v>4366</v>
      </c>
      <c r="L1266" s="2" t="s">
        <v>6617</v>
      </c>
      <c r="M1266" s="2" t="s">
        <v>4367</v>
      </c>
      <c r="N1266" s="4" t="s">
        <v>6618</v>
      </c>
      <c r="O1266" s="4" t="s">
        <v>6619</v>
      </c>
    </row>
    <row r="1267" spans="1:15" ht="15" customHeight="1" x14ac:dyDescent="0.35">
      <c r="A1267" s="2" t="s">
        <v>264</v>
      </c>
      <c r="B1267" s="2" t="s">
        <v>265</v>
      </c>
      <c r="C1267" s="3">
        <v>18</v>
      </c>
      <c r="D1267" s="2" t="s">
        <v>266</v>
      </c>
      <c r="E1267" s="2" t="s">
        <v>10702</v>
      </c>
      <c r="F1267" s="2">
        <v>24881180</v>
      </c>
      <c r="G1267" s="2" t="s">
        <v>11121</v>
      </c>
      <c r="H1267" s="2" t="s">
        <v>11122</v>
      </c>
      <c r="I1267" s="2" t="s">
        <v>11123</v>
      </c>
      <c r="J1267" s="2"/>
      <c r="K1267" s="2" t="s">
        <v>11124</v>
      </c>
      <c r="L1267" s="2" t="s">
        <v>11125</v>
      </c>
      <c r="M1267" s="2" t="s">
        <v>4367</v>
      </c>
      <c r="N1267" s="4" t="s">
        <v>11126</v>
      </c>
      <c r="O1267" s="26"/>
    </row>
    <row r="1268" spans="1:15" ht="15" customHeight="1" x14ac:dyDescent="0.35">
      <c r="A1268" s="2" t="s">
        <v>264</v>
      </c>
      <c r="B1268" s="2" t="s">
        <v>265</v>
      </c>
      <c r="C1268" s="3">
        <v>18</v>
      </c>
      <c r="D1268" s="2" t="s">
        <v>266</v>
      </c>
      <c r="E1268" s="2" t="s">
        <v>10702</v>
      </c>
      <c r="F1268" s="2">
        <v>39219446</v>
      </c>
      <c r="G1268" s="2" t="s">
        <v>10714</v>
      </c>
      <c r="H1268" s="2" t="s">
        <v>10715</v>
      </c>
      <c r="I1268" s="2" t="s">
        <v>10716</v>
      </c>
      <c r="J1268" s="2" t="s">
        <v>10716</v>
      </c>
      <c r="K1268" s="2" t="s">
        <v>6635</v>
      </c>
      <c r="L1268" s="2"/>
      <c r="M1268" s="2" t="s">
        <v>4416</v>
      </c>
      <c r="N1268" s="4" t="s">
        <v>10717</v>
      </c>
      <c r="O1268" s="4" t="s">
        <v>10718</v>
      </c>
    </row>
    <row r="1269" spans="1:15" ht="15" customHeight="1" x14ac:dyDescent="0.35">
      <c r="A1269" s="2" t="s">
        <v>264</v>
      </c>
      <c r="B1269" s="2" t="s">
        <v>265</v>
      </c>
      <c r="C1269" s="3">
        <v>18</v>
      </c>
      <c r="D1269" s="2" t="s">
        <v>266</v>
      </c>
      <c r="E1269" s="2" t="s">
        <v>10702</v>
      </c>
      <c r="F1269" s="2">
        <v>38167282</v>
      </c>
      <c r="G1269" s="2" t="s">
        <v>6580</v>
      </c>
      <c r="H1269" s="2" t="s">
        <v>6581</v>
      </c>
      <c r="I1269" s="2" t="s">
        <v>6582</v>
      </c>
      <c r="J1269" s="2" t="s">
        <v>6582</v>
      </c>
      <c r="K1269" s="2" t="s">
        <v>4590</v>
      </c>
      <c r="L1269" s="2" t="s">
        <v>6583</v>
      </c>
      <c r="M1269" s="2" t="s">
        <v>4493</v>
      </c>
      <c r="N1269" s="4" t="s">
        <v>6584</v>
      </c>
      <c r="O1269" s="4" t="s">
        <v>6585</v>
      </c>
    </row>
    <row r="1270" spans="1:15" ht="15" customHeight="1" x14ac:dyDescent="0.35">
      <c r="A1270" s="2" t="s">
        <v>264</v>
      </c>
      <c r="B1270" s="2" t="s">
        <v>265</v>
      </c>
      <c r="C1270" s="3">
        <v>18</v>
      </c>
      <c r="D1270" s="2" t="s">
        <v>266</v>
      </c>
      <c r="E1270" s="2" t="s">
        <v>10702</v>
      </c>
      <c r="F1270" s="2">
        <v>38424477</v>
      </c>
      <c r="G1270" s="2" t="s">
        <v>10779</v>
      </c>
      <c r="H1270" s="2" t="s">
        <v>10780</v>
      </c>
      <c r="I1270" s="2" t="s">
        <v>10781</v>
      </c>
      <c r="J1270" s="2" t="s">
        <v>10781</v>
      </c>
      <c r="K1270" s="2" t="s">
        <v>6997</v>
      </c>
      <c r="L1270" s="2" t="s">
        <v>10782</v>
      </c>
      <c r="M1270" s="2" t="s">
        <v>4367</v>
      </c>
      <c r="N1270" s="4" t="s">
        <v>10783</v>
      </c>
      <c r="O1270" s="4" t="s">
        <v>10784</v>
      </c>
    </row>
    <row r="1271" spans="1:15" ht="15" customHeight="1" x14ac:dyDescent="0.35">
      <c r="A1271" s="2" t="s">
        <v>264</v>
      </c>
      <c r="B1271" s="2" t="s">
        <v>265</v>
      </c>
      <c r="C1271" s="3">
        <v>18</v>
      </c>
      <c r="D1271" s="2" t="s">
        <v>266</v>
      </c>
      <c r="E1271" s="2" t="s">
        <v>10702</v>
      </c>
      <c r="F1271" s="2">
        <v>33775932</v>
      </c>
      <c r="G1271" s="2" t="s">
        <v>10930</v>
      </c>
      <c r="H1271" s="2" t="s">
        <v>10931</v>
      </c>
      <c r="I1271" s="2" t="s">
        <v>10932</v>
      </c>
      <c r="J1271" s="2" t="s">
        <v>10932</v>
      </c>
      <c r="K1271" s="2" t="s">
        <v>10933</v>
      </c>
      <c r="L1271" s="2"/>
      <c r="M1271" s="2" t="s">
        <v>4367</v>
      </c>
      <c r="N1271" s="4" t="s">
        <v>10934</v>
      </c>
      <c r="O1271" s="4" t="s">
        <v>10935</v>
      </c>
    </row>
    <row r="1272" spans="1:15" ht="15" customHeight="1" x14ac:dyDescent="0.35">
      <c r="A1272" s="2" t="s">
        <v>264</v>
      </c>
      <c r="B1272" s="2" t="s">
        <v>265</v>
      </c>
      <c r="C1272" s="3">
        <v>18</v>
      </c>
      <c r="D1272" s="2" t="s">
        <v>266</v>
      </c>
      <c r="E1272" s="2" t="s">
        <v>10702</v>
      </c>
      <c r="F1272" s="2">
        <v>33372077</v>
      </c>
      <c r="G1272" s="2" t="s">
        <v>10982</v>
      </c>
      <c r="H1272" s="2" t="s">
        <v>10983</v>
      </c>
      <c r="I1272" s="2" t="s">
        <v>5261</v>
      </c>
      <c r="J1272" s="2" t="s">
        <v>5261</v>
      </c>
      <c r="K1272" s="2" t="s">
        <v>4590</v>
      </c>
      <c r="L1272" s="2" t="s">
        <v>10984</v>
      </c>
      <c r="M1272" s="2" t="s">
        <v>4481</v>
      </c>
      <c r="N1272" s="4" t="s">
        <v>10985</v>
      </c>
      <c r="O1272" s="4" t="s">
        <v>10986</v>
      </c>
    </row>
    <row r="1273" spans="1:15" ht="15" customHeight="1" x14ac:dyDescent="0.35">
      <c r="A1273" s="2" t="s">
        <v>264</v>
      </c>
      <c r="B1273" s="2" t="s">
        <v>265</v>
      </c>
      <c r="C1273" s="3">
        <v>18</v>
      </c>
      <c r="D1273" s="2" t="s">
        <v>266</v>
      </c>
      <c r="E1273" s="2" t="s">
        <v>10702</v>
      </c>
      <c r="F1273" s="2">
        <v>37116906</v>
      </c>
      <c r="G1273" s="2" t="s">
        <v>10837</v>
      </c>
      <c r="H1273" s="2" t="s">
        <v>10838</v>
      </c>
      <c r="I1273" s="2" t="s">
        <v>10839</v>
      </c>
      <c r="J1273" s="2" t="s">
        <v>10839</v>
      </c>
      <c r="K1273" s="2" t="s">
        <v>4836</v>
      </c>
      <c r="L1273" s="2" t="s">
        <v>10840</v>
      </c>
      <c r="M1273" s="2" t="s">
        <v>4367</v>
      </c>
      <c r="N1273" s="4" t="s">
        <v>10841</v>
      </c>
      <c r="O1273" s="4" t="s">
        <v>10842</v>
      </c>
    </row>
    <row r="1274" spans="1:15" ht="15" customHeight="1" x14ac:dyDescent="0.35">
      <c r="A1274" s="2" t="s">
        <v>264</v>
      </c>
      <c r="B1274" s="2" t="s">
        <v>265</v>
      </c>
      <c r="C1274" s="3">
        <v>18</v>
      </c>
      <c r="D1274" s="2" t="s">
        <v>266</v>
      </c>
      <c r="E1274" s="2" t="s">
        <v>10702</v>
      </c>
      <c r="F1274" s="2">
        <v>38154809</v>
      </c>
      <c r="G1274" s="2" t="s">
        <v>10802</v>
      </c>
      <c r="H1274" s="2" t="s">
        <v>10803</v>
      </c>
      <c r="I1274" s="2" t="s">
        <v>9361</v>
      </c>
      <c r="J1274" s="2" t="s">
        <v>9361</v>
      </c>
      <c r="K1274" s="2" t="s">
        <v>10804</v>
      </c>
      <c r="L1274" s="2" t="s">
        <v>10805</v>
      </c>
      <c r="M1274" s="2" t="s">
        <v>4416</v>
      </c>
      <c r="N1274" s="4" t="s">
        <v>10806</v>
      </c>
      <c r="O1274" s="4" t="s">
        <v>10807</v>
      </c>
    </row>
    <row r="1275" spans="1:15" ht="15" customHeight="1" x14ac:dyDescent="0.35">
      <c r="A1275" s="2" t="s">
        <v>264</v>
      </c>
      <c r="B1275" s="2" t="s">
        <v>265</v>
      </c>
      <c r="C1275" s="3">
        <v>18</v>
      </c>
      <c r="D1275" s="2" t="s">
        <v>266</v>
      </c>
      <c r="E1275" s="2" t="s">
        <v>10702</v>
      </c>
      <c r="F1275" s="2">
        <v>38528428</v>
      </c>
      <c r="G1275" s="2" t="s">
        <v>10773</v>
      </c>
      <c r="H1275" s="2" t="s">
        <v>10774</v>
      </c>
      <c r="I1275" s="2" t="s">
        <v>10775</v>
      </c>
      <c r="J1275" s="2" t="s">
        <v>10775</v>
      </c>
      <c r="K1275" s="2" t="s">
        <v>10776</v>
      </c>
      <c r="L1275" s="2"/>
      <c r="M1275" s="2" t="s">
        <v>4416</v>
      </c>
      <c r="N1275" s="4" t="s">
        <v>10777</v>
      </c>
      <c r="O1275" s="4" t="s">
        <v>10778</v>
      </c>
    </row>
    <row r="1276" spans="1:15" ht="15" customHeight="1" x14ac:dyDescent="0.35">
      <c r="A1276" s="2" t="s">
        <v>264</v>
      </c>
      <c r="B1276" s="2" t="s">
        <v>265</v>
      </c>
      <c r="C1276" s="3">
        <v>18</v>
      </c>
      <c r="D1276" s="2" t="s">
        <v>266</v>
      </c>
      <c r="E1276" s="2" t="s">
        <v>10702</v>
      </c>
      <c r="F1276" s="2">
        <v>32972414</v>
      </c>
      <c r="G1276" s="2" t="s">
        <v>10993</v>
      </c>
      <c r="H1276" s="2" t="s">
        <v>10994</v>
      </c>
      <c r="I1276" s="2" t="s">
        <v>10995</v>
      </c>
      <c r="J1276" s="2" t="s">
        <v>10995</v>
      </c>
      <c r="K1276" s="2" t="s">
        <v>10996</v>
      </c>
      <c r="L1276" s="2" t="s">
        <v>10997</v>
      </c>
      <c r="M1276" s="2" t="s">
        <v>4367</v>
      </c>
      <c r="N1276" s="4" t="s">
        <v>10998</v>
      </c>
      <c r="O1276" s="4" t="s">
        <v>10999</v>
      </c>
    </row>
    <row r="1277" spans="1:15" ht="15" customHeight="1" x14ac:dyDescent="0.35">
      <c r="A1277" s="2" t="s">
        <v>264</v>
      </c>
      <c r="B1277" s="2" t="s">
        <v>265</v>
      </c>
      <c r="C1277" s="3">
        <v>18</v>
      </c>
      <c r="D1277" s="2" t="s">
        <v>266</v>
      </c>
      <c r="E1277" s="2" t="s">
        <v>10702</v>
      </c>
      <c r="F1277" s="2">
        <v>38382897</v>
      </c>
      <c r="G1277" s="2" t="s">
        <v>10785</v>
      </c>
      <c r="H1277" s="2" t="s">
        <v>10786</v>
      </c>
      <c r="I1277" s="2" t="s">
        <v>10787</v>
      </c>
      <c r="J1277" s="2" t="s">
        <v>10787</v>
      </c>
      <c r="K1277" s="2" t="s">
        <v>10776</v>
      </c>
      <c r="L1277" s="2"/>
      <c r="M1277" s="2" t="s">
        <v>4367</v>
      </c>
      <c r="N1277" s="4" t="s">
        <v>10788</v>
      </c>
      <c r="O1277" s="4" t="s">
        <v>10789</v>
      </c>
    </row>
    <row r="1278" spans="1:15" ht="15" customHeight="1" x14ac:dyDescent="0.35">
      <c r="A1278" s="2" t="s">
        <v>264</v>
      </c>
      <c r="B1278" s="2" t="s">
        <v>265</v>
      </c>
      <c r="C1278" s="3">
        <v>18</v>
      </c>
      <c r="D1278" s="2" t="s">
        <v>266</v>
      </c>
      <c r="E1278" s="2" t="s">
        <v>10702</v>
      </c>
      <c r="F1278" s="2">
        <v>38899450</v>
      </c>
      <c r="G1278" s="2" t="s">
        <v>10740</v>
      </c>
      <c r="H1278" s="2" t="s">
        <v>10741</v>
      </c>
      <c r="I1278" s="2" t="s">
        <v>10742</v>
      </c>
      <c r="J1278" s="2" t="s">
        <v>10742</v>
      </c>
      <c r="K1278" s="2" t="s">
        <v>1027</v>
      </c>
      <c r="L1278" s="2"/>
      <c r="M1278" s="2" t="s">
        <v>4367</v>
      </c>
      <c r="N1278" s="4" t="s">
        <v>10743</v>
      </c>
      <c r="O1278" s="4" t="s">
        <v>10744</v>
      </c>
    </row>
    <row r="1279" spans="1:15" ht="15" customHeight="1" x14ac:dyDescent="0.35">
      <c r="A1279" s="2" t="s">
        <v>264</v>
      </c>
      <c r="B1279" s="2" t="s">
        <v>265</v>
      </c>
      <c r="C1279" s="3">
        <v>18</v>
      </c>
      <c r="D1279" s="2" t="s">
        <v>266</v>
      </c>
      <c r="E1279" s="2" t="s">
        <v>10702</v>
      </c>
      <c r="F1279" s="2">
        <v>38902104</v>
      </c>
      <c r="G1279" s="2" t="s">
        <v>10745</v>
      </c>
      <c r="H1279" s="2" t="s">
        <v>10746</v>
      </c>
      <c r="I1279" s="2" t="s">
        <v>10742</v>
      </c>
      <c r="J1279" s="2" t="s">
        <v>10742</v>
      </c>
      <c r="K1279" s="2" t="s">
        <v>4629</v>
      </c>
      <c r="L1279" s="2" t="s">
        <v>10747</v>
      </c>
      <c r="M1279" s="2" t="s">
        <v>4367</v>
      </c>
      <c r="N1279" s="4" t="s">
        <v>10748</v>
      </c>
      <c r="O1279" s="4" t="s">
        <v>10749</v>
      </c>
    </row>
    <row r="1280" spans="1:15" ht="15" customHeight="1" x14ac:dyDescent="0.35">
      <c r="A1280" s="2" t="s">
        <v>264</v>
      </c>
      <c r="B1280" s="2" t="s">
        <v>265</v>
      </c>
      <c r="C1280" s="3">
        <v>18</v>
      </c>
      <c r="D1280" s="2" t="s">
        <v>266</v>
      </c>
      <c r="E1280" s="2" t="s">
        <v>10702</v>
      </c>
      <c r="F1280" s="2">
        <v>38902085</v>
      </c>
      <c r="G1280" s="2" t="s">
        <v>10750</v>
      </c>
      <c r="H1280" s="2" t="s">
        <v>10751</v>
      </c>
      <c r="I1280" s="2" t="s">
        <v>10742</v>
      </c>
      <c r="J1280" s="2" t="s">
        <v>10742</v>
      </c>
      <c r="K1280" s="2" t="s">
        <v>4629</v>
      </c>
      <c r="L1280" s="2" t="s">
        <v>10752</v>
      </c>
      <c r="M1280" s="2" t="s">
        <v>4367</v>
      </c>
      <c r="N1280" s="4" t="s">
        <v>10753</v>
      </c>
      <c r="O1280" s="4" t="s">
        <v>10754</v>
      </c>
    </row>
    <row r="1281" spans="1:15" ht="15" customHeight="1" x14ac:dyDescent="0.35">
      <c r="A1281" s="2" t="s">
        <v>264</v>
      </c>
      <c r="B1281" s="2" t="s">
        <v>265</v>
      </c>
      <c r="C1281" s="3">
        <v>18</v>
      </c>
      <c r="D1281" s="2" t="s">
        <v>266</v>
      </c>
      <c r="E1281" s="2" t="s">
        <v>10702</v>
      </c>
      <c r="F1281" s="2">
        <v>33672514</v>
      </c>
      <c r="G1281" s="2" t="s">
        <v>10941</v>
      </c>
      <c r="H1281" s="2" t="s">
        <v>10942</v>
      </c>
      <c r="I1281" s="2" t="s">
        <v>10943</v>
      </c>
      <c r="J1281" s="2" t="s">
        <v>10943</v>
      </c>
      <c r="K1281" s="2" t="s">
        <v>10944</v>
      </c>
      <c r="L1281" s="2" t="s">
        <v>10945</v>
      </c>
      <c r="M1281" s="2" t="s">
        <v>4367</v>
      </c>
      <c r="N1281" s="4" t="s">
        <v>10946</v>
      </c>
      <c r="O1281" s="4" t="s">
        <v>10947</v>
      </c>
    </row>
    <row r="1282" spans="1:15" ht="15" customHeight="1" x14ac:dyDescent="0.35">
      <c r="A1282" s="2" t="s">
        <v>264</v>
      </c>
      <c r="B1282" s="2" t="s">
        <v>265</v>
      </c>
      <c r="C1282" s="3">
        <v>18</v>
      </c>
      <c r="D1282" s="2" t="s">
        <v>266</v>
      </c>
      <c r="E1282" s="2" t="s">
        <v>10702</v>
      </c>
      <c r="F1282" s="2">
        <v>35443955</v>
      </c>
      <c r="G1282" s="2" t="s">
        <v>6649</v>
      </c>
      <c r="H1282" s="2" t="s">
        <v>6650</v>
      </c>
      <c r="I1282" s="2" t="s">
        <v>6651</v>
      </c>
      <c r="J1282" s="2" t="s">
        <v>6651</v>
      </c>
      <c r="K1282" s="2" t="s">
        <v>4590</v>
      </c>
      <c r="L1282" s="2" t="s">
        <v>6652</v>
      </c>
      <c r="M1282" s="2" t="s">
        <v>4493</v>
      </c>
      <c r="N1282" s="4" t="s">
        <v>6653</v>
      </c>
      <c r="O1282" s="4" t="s">
        <v>6654</v>
      </c>
    </row>
    <row r="1283" spans="1:15" ht="15" customHeight="1" x14ac:dyDescent="0.35">
      <c r="A1283" s="2" t="s">
        <v>264</v>
      </c>
      <c r="B1283" s="2" t="s">
        <v>265</v>
      </c>
      <c r="C1283" s="3">
        <v>18</v>
      </c>
      <c r="D1283" s="2" t="s">
        <v>266</v>
      </c>
      <c r="E1283" s="2" t="s">
        <v>10702</v>
      </c>
      <c r="F1283" s="2">
        <v>33526498</v>
      </c>
      <c r="G1283" s="2" t="s">
        <v>10948</v>
      </c>
      <c r="H1283" s="2" t="s">
        <v>10949</v>
      </c>
      <c r="I1283" s="2" t="s">
        <v>6739</v>
      </c>
      <c r="J1283" s="2" t="s">
        <v>6739</v>
      </c>
      <c r="K1283" s="2" t="s">
        <v>4590</v>
      </c>
      <c r="L1283" s="2" t="s">
        <v>10950</v>
      </c>
      <c r="M1283" s="2" t="s">
        <v>4481</v>
      </c>
      <c r="N1283" s="4" t="s">
        <v>10951</v>
      </c>
      <c r="O1283" s="4" t="s">
        <v>10952</v>
      </c>
    </row>
    <row r="1284" spans="1:15" ht="15" customHeight="1" x14ac:dyDescent="0.35">
      <c r="A1284" s="2" t="s">
        <v>264</v>
      </c>
      <c r="B1284" s="2" t="s">
        <v>265</v>
      </c>
      <c r="C1284" s="3">
        <v>18</v>
      </c>
      <c r="D1284" s="2" t="s">
        <v>266</v>
      </c>
      <c r="E1284" s="2" t="s">
        <v>10702</v>
      </c>
      <c r="F1284" s="2">
        <v>33741658</v>
      </c>
      <c r="G1284" s="2" t="s">
        <v>10936</v>
      </c>
      <c r="H1284" s="2" t="s">
        <v>10937</v>
      </c>
      <c r="I1284" s="2" t="s">
        <v>7184</v>
      </c>
      <c r="J1284" s="2" t="s">
        <v>7184</v>
      </c>
      <c r="K1284" s="2" t="s">
        <v>4590</v>
      </c>
      <c r="L1284" s="2" t="s">
        <v>10938</v>
      </c>
      <c r="M1284" s="2" t="s">
        <v>4493</v>
      </c>
      <c r="N1284" s="4" t="s">
        <v>10939</v>
      </c>
      <c r="O1284" s="4" t="s">
        <v>10940</v>
      </c>
    </row>
    <row r="1285" spans="1:15" ht="15" customHeight="1" x14ac:dyDescent="0.35">
      <c r="A1285" s="2" t="s">
        <v>264</v>
      </c>
      <c r="B1285" s="2" t="s">
        <v>265</v>
      </c>
      <c r="C1285" s="3">
        <v>18</v>
      </c>
      <c r="D1285" s="2" t="s">
        <v>266</v>
      </c>
      <c r="E1285" s="2" t="s">
        <v>10702</v>
      </c>
      <c r="F1285" s="2">
        <v>33208335</v>
      </c>
      <c r="G1285" s="2" t="s">
        <v>6763</v>
      </c>
      <c r="H1285" s="2" t="s">
        <v>6764</v>
      </c>
      <c r="I1285" s="2" t="s">
        <v>5245</v>
      </c>
      <c r="J1285" s="2" t="s">
        <v>5245</v>
      </c>
      <c r="K1285" s="2" t="s">
        <v>4590</v>
      </c>
      <c r="L1285" s="2" t="s">
        <v>6765</v>
      </c>
      <c r="M1285" s="2" t="s">
        <v>4493</v>
      </c>
      <c r="N1285" s="4" t="s">
        <v>6766</v>
      </c>
      <c r="O1285" s="4" t="s">
        <v>6767</v>
      </c>
    </row>
    <row r="1286" spans="1:15" ht="15" customHeight="1" x14ac:dyDescent="0.35">
      <c r="A1286" s="2" t="s">
        <v>264</v>
      </c>
      <c r="B1286" s="2" t="s">
        <v>265</v>
      </c>
      <c r="C1286" s="3">
        <v>18</v>
      </c>
      <c r="D1286" s="2" t="s">
        <v>266</v>
      </c>
      <c r="E1286" s="2" t="s">
        <v>10702</v>
      </c>
      <c r="F1286" s="2">
        <v>30455386</v>
      </c>
      <c r="G1286" s="2" t="s">
        <v>11036</v>
      </c>
      <c r="H1286" s="2" t="s">
        <v>11037</v>
      </c>
      <c r="I1286" s="2" t="s">
        <v>11038</v>
      </c>
      <c r="J1286" s="2" t="s">
        <v>11038</v>
      </c>
      <c r="K1286" s="2" t="s">
        <v>4590</v>
      </c>
      <c r="L1286" s="2" t="s">
        <v>11039</v>
      </c>
      <c r="M1286" s="2" t="s">
        <v>4493</v>
      </c>
      <c r="N1286" s="4" t="s">
        <v>11040</v>
      </c>
      <c r="O1286" s="4" t="s">
        <v>11041</v>
      </c>
    </row>
    <row r="1287" spans="1:15" ht="15" customHeight="1" x14ac:dyDescent="0.35">
      <c r="A1287" s="2" t="s">
        <v>264</v>
      </c>
      <c r="B1287" s="2" t="s">
        <v>265</v>
      </c>
      <c r="C1287" s="3">
        <v>18</v>
      </c>
      <c r="D1287" s="2" t="s">
        <v>266</v>
      </c>
      <c r="E1287" s="2" t="s">
        <v>10702</v>
      </c>
      <c r="F1287" s="2">
        <v>32193260</v>
      </c>
      <c r="G1287" s="2" t="s">
        <v>11012</v>
      </c>
      <c r="H1287" s="2" t="s">
        <v>11013</v>
      </c>
      <c r="I1287" s="2" t="s">
        <v>11014</v>
      </c>
      <c r="J1287" s="2" t="s">
        <v>11014</v>
      </c>
      <c r="K1287" s="2" t="s">
        <v>4590</v>
      </c>
      <c r="L1287" s="2" t="s">
        <v>11015</v>
      </c>
      <c r="M1287" s="2" t="s">
        <v>4493</v>
      </c>
      <c r="N1287" s="4" t="s">
        <v>11016</v>
      </c>
      <c r="O1287" s="4" t="s">
        <v>11017</v>
      </c>
    </row>
    <row r="1288" spans="1:15" ht="15" customHeight="1" x14ac:dyDescent="0.35">
      <c r="A1288" s="2" t="s">
        <v>264</v>
      </c>
      <c r="B1288" s="2" t="s">
        <v>265</v>
      </c>
      <c r="C1288" s="3">
        <v>18</v>
      </c>
      <c r="D1288" s="2" t="s">
        <v>266</v>
      </c>
      <c r="E1288" s="2" t="s">
        <v>10702</v>
      </c>
      <c r="F1288" s="2" t="s">
        <v>18868</v>
      </c>
      <c r="G1288" s="2" t="s">
        <v>18869</v>
      </c>
      <c r="H1288" s="2" t="s">
        <v>18870</v>
      </c>
      <c r="I1288" s="2" t="s">
        <v>18871</v>
      </c>
      <c r="J1288" s="2" t="s">
        <v>18871</v>
      </c>
      <c r="K1288" s="2" t="s">
        <v>18872</v>
      </c>
      <c r="L1288" s="2" t="s">
        <v>18873</v>
      </c>
      <c r="M1288" s="2" t="s">
        <v>18508</v>
      </c>
      <c r="N1288" s="4" t="s">
        <v>18874</v>
      </c>
      <c r="O1288" s="25" t="s">
        <v>18875</v>
      </c>
    </row>
    <row r="1289" spans="1:15" ht="15" customHeight="1" x14ac:dyDescent="0.35">
      <c r="A1289" s="2" t="s">
        <v>264</v>
      </c>
      <c r="B1289" s="2" t="s">
        <v>265</v>
      </c>
      <c r="C1289" s="3">
        <v>18</v>
      </c>
      <c r="D1289" s="2" t="s">
        <v>266</v>
      </c>
      <c r="E1289" s="2" t="s">
        <v>10702</v>
      </c>
      <c r="F1289" s="2">
        <v>39154354</v>
      </c>
      <c r="G1289" s="2" t="s">
        <v>6551</v>
      </c>
      <c r="H1289" s="2" t="s">
        <v>6552</v>
      </c>
      <c r="I1289" s="2" t="s">
        <v>6553</v>
      </c>
      <c r="J1289" s="2" t="s">
        <v>6553</v>
      </c>
      <c r="K1289" s="2" t="s">
        <v>4373</v>
      </c>
      <c r="L1289" s="2"/>
      <c r="M1289" s="2" t="s">
        <v>4367</v>
      </c>
      <c r="N1289" s="4" t="s">
        <v>6554</v>
      </c>
      <c r="O1289" s="4" t="s">
        <v>6555</v>
      </c>
    </row>
    <row r="1290" spans="1:15" ht="15" customHeight="1" x14ac:dyDescent="0.35">
      <c r="A1290" s="2" t="s">
        <v>264</v>
      </c>
      <c r="B1290" s="2" t="s">
        <v>265</v>
      </c>
      <c r="C1290" s="3">
        <v>18</v>
      </c>
      <c r="D1290" s="2" t="s">
        <v>266</v>
      </c>
      <c r="E1290" s="2" t="s">
        <v>10702</v>
      </c>
      <c r="F1290" s="2">
        <v>35708751</v>
      </c>
      <c r="G1290" s="2" t="s">
        <v>10878</v>
      </c>
      <c r="H1290" s="2" t="s">
        <v>10879</v>
      </c>
      <c r="I1290" s="2" t="s">
        <v>10880</v>
      </c>
      <c r="J1290" s="2" t="s">
        <v>10880</v>
      </c>
      <c r="K1290" s="2" t="s">
        <v>10881</v>
      </c>
      <c r="L1290" s="2" t="s">
        <v>10882</v>
      </c>
      <c r="M1290" s="2" t="s">
        <v>4367</v>
      </c>
      <c r="N1290" s="4" t="s">
        <v>10883</v>
      </c>
      <c r="O1290" s="4" t="s">
        <v>10884</v>
      </c>
    </row>
    <row r="1291" spans="1:15" ht="15" customHeight="1" x14ac:dyDescent="0.35">
      <c r="A1291" s="2" t="s">
        <v>264</v>
      </c>
      <c r="B1291" s="2" t="s">
        <v>265</v>
      </c>
      <c r="C1291" s="3">
        <v>18</v>
      </c>
      <c r="D1291" s="2" t="s">
        <v>266</v>
      </c>
      <c r="E1291" s="2" t="s">
        <v>10702</v>
      </c>
      <c r="F1291" s="2">
        <v>29146642</v>
      </c>
      <c r="G1291" s="2" t="s">
        <v>9142</v>
      </c>
      <c r="H1291" s="2" t="s">
        <v>9143</v>
      </c>
      <c r="I1291" s="2" t="s">
        <v>9144</v>
      </c>
      <c r="J1291" s="2" t="s">
        <v>9144</v>
      </c>
      <c r="K1291" s="2" t="s">
        <v>4590</v>
      </c>
      <c r="L1291" s="2" t="s">
        <v>9145</v>
      </c>
      <c r="M1291" s="2" t="s">
        <v>4367</v>
      </c>
      <c r="N1291" s="4" t="s">
        <v>9146</v>
      </c>
      <c r="O1291" s="4" t="s">
        <v>9147</v>
      </c>
    </row>
    <row r="1292" spans="1:15" ht="15" customHeight="1" x14ac:dyDescent="0.35">
      <c r="A1292" s="2" t="s">
        <v>264</v>
      </c>
      <c r="B1292" s="2" t="s">
        <v>265</v>
      </c>
      <c r="C1292" s="3">
        <v>18</v>
      </c>
      <c r="D1292" s="2" t="s">
        <v>266</v>
      </c>
      <c r="E1292" s="2" t="s">
        <v>10702</v>
      </c>
      <c r="F1292" s="2">
        <v>31843841</v>
      </c>
      <c r="G1292" s="2" t="s">
        <v>11024</v>
      </c>
      <c r="H1292" s="2" t="s">
        <v>11025</v>
      </c>
      <c r="I1292" s="2" t="s">
        <v>11026</v>
      </c>
      <c r="J1292" s="2" t="s">
        <v>11026</v>
      </c>
      <c r="K1292" s="2" t="s">
        <v>4590</v>
      </c>
      <c r="L1292" s="2" t="s">
        <v>11027</v>
      </c>
      <c r="M1292" s="2" t="s">
        <v>4367</v>
      </c>
      <c r="N1292" s="4" t="s">
        <v>11028</v>
      </c>
      <c r="O1292" s="4" t="s">
        <v>11029</v>
      </c>
    </row>
    <row r="1293" spans="1:15" ht="15" customHeight="1" x14ac:dyDescent="0.35">
      <c r="A1293" s="2" t="s">
        <v>264</v>
      </c>
      <c r="B1293" s="2" t="s">
        <v>265</v>
      </c>
      <c r="C1293" s="3">
        <v>18</v>
      </c>
      <c r="D1293" s="2" t="s">
        <v>266</v>
      </c>
      <c r="E1293" s="2" t="s">
        <v>10702</v>
      </c>
      <c r="F1293" s="2">
        <v>25879207</v>
      </c>
      <c r="G1293" s="2" t="s">
        <v>11103</v>
      </c>
      <c r="H1293" s="2" t="s">
        <v>11104</v>
      </c>
      <c r="I1293" s="2" t="s">
        <v>11105</v>
      </c>
      <c r="J1293" s="2" t="s">
        <v>11105</v>
      </c>
      <c r="K1293" s="2" t="s">
        <v>7004</v>
      </c>
      <c r="L1293" s="2" t="s">
        <v>11106</v>
      </c>
      <c r="M1293" s="2" t="s">
        <v>4493</v>
      </c>
      <c r="N1293" s="4" t="s">
        <v>11107</v>
      </c>
      <c r="O1293" s="4" t="s">
        <v>11108</v>
      </c>
    </row>
    <row r="1294" spans="1:15" ht="15" customHeight="1" x14ac:dyDescent="0.35">
      <c r="A1294" s="2" t="s">
        <v>264</v>
      </c>
      <c r="B1294" s="2" t="s">
        <v>265</v>
      </c>
      <c r="C1294" s="3">
        <v>18</v>
      </c>
      <c r="D1294" s="2" t="s">
        <v>266</v>
      </c>
      <c r="E1294" s="2" t="s">
        <v>10702</v>
      </c>
      <c r="F1294" s="2">
        <v>39287095</v>
      </c>
      <c r="G1294" s="2" t="s">
        <v>10709</v>
      </c>
      <c r="H1294" s="2" t="s">
        <v>10710</v>
      </c>
      <c r="I1294" s="2" t="s">
        <v>10711</v>
      </c>
      <c r="J1294" s="2" t="s">
        <v>10711</v>
      </c>
      <c r="K1294" s="2" t="s">
        <v>9883</v>
      </c>
      <c r="L1294" s="2"/>
      <c r="M1294" s="2" t="s">
        <v>4367</v>
      </c>
      <c r="N1294" s="4" t="s">
        <v>10712</v>
      </c>
      <c r="O1294" s="4" t="s">
        <v>10713</v>
      </c>
    </row>
    <row r="1295" spans="1:15" ht="15" customHeight="1" x14ac:dyDescent="0.35">
      <c r="A1295" s="2" t="s">
        <v>264</v>
      </c>
      <c r="B1295" s="2" t="s">
        <v>265</v>
      </c>
      <c r="C1295" s="3">
        <v>18</v>
      </c>
      <c r="D1295" s="2" t="s">
        <v>266</v>
      </c>
      <c r="E1295" s="2" t="s">
        <v>10702</v>
      </c>
      <c r="F1295" s="2">
        <v>33310810</v>
      </c>
      <c r="G1295" s="2" t="s">
        <v>10987</v>
      </c>
      <c r="H1295" s="2" t="s">
        <v>10988</v>
      </c>
      <c r="I1295" s="2" t="s">
        <v>10989</v>
      </c>
      <c r="J1295" s="2" t="s">
        <v>10989</v>
      </c>
      <c r="K1295" s="2" t="s">
        <v>4590</v>
      </c>
      <c r="L1295" s="2" t="s">
        <v>10990</v>
      </c>
      <c r="M1295" s="2" t="s">
        <v>4493</v>
      </c>
      <c r="N1295" s="4" t="s">
        <v>10991</v>
      </c>
      <c r="O1295" s="4" t="s">
        <v>10992</v>
      </c>
    </row>
    <row r="1296" spans="1:15" ht="15" customHeight="1" x14ac:dyDescent="0.35">
      <c r="A1296" s="2" t="s">
        <v>264</v>
      </c>
      <c r="B1296" s="2" t="s">
        <v>265</v>
      </c>
      <c r="C1296" s="3">
        <v>18</v>
      </c>
      <c r="D1296" s="2" t="s">
        <v>266</v>
      </c>
      <c r="E1296" s="2" t="s">
        <v>10702</v>
      </c>
      <c r="F1296" s="2">
        <v>35275399</v>
      </c>
      <c r="G1296" s="2" t="s">
        <v>6661</v>
      </c>
      <c r="H1296" s="2" t="s">
        <v>6662</v>
      </c>
      <c r="I1296" s="2" t="s">
        <v>6663</v>
      </c>
      <c r="J1296" s="2" t="s">
        <v>6663</v>
      </c>
      <c r="K1296" s="2" t="s">
        <v>6664</v>
      </c>
      <c r="L1296" s="2" t="s">
        <v>6665</v>
      </c>
      <c r="M1296" s="2" t="s">
        <v>6666</v>
      </c>
      <c r="N1296" s="4" t="s">
        <v>6667</v>
      </c>
      <c r="O1296" s="4" t="s">
        <v>6668</v>
      </c>
    </row>
    <row r="1297" spans="1:15" ht="15" customHeight="1" x14ac:dyDescent="0.35">
      <c r="A1297" s="2" t="s">
        <v>264</v>
      </c>
      <c r="B1297" s="2" t="s">
        <v>265</v>
      </c>
      <c r="C1297" s="3">
        <v>18</v>
      </c>
      <c r="D1297" s="2" t="s">
        <v>266</v>
      </c>
      <c r="E1297" s="2" t="s">
        <v>10702</v>
      </c>
      <c r="F1297" s="2">
        <v>24920395</v>
      </c>
      <c r="G1297" s="2" t="s">
        <v>11109</v>
      </c>
      <c r="H1297" s="2" t="s">
        <v>11110</v>
      </c>
      <c r="I1297" s="2" t="s">
        <v>5815</v>
      </c>
      <c r="J1297" s="2" t="s">
        <v>5815</v>
      </c>
      <c r="K1297" s="2" t="s">
        <v>11111</v>
      </c>
      <c r="L1297" s="2" t="s">
        <v>11112</v>
      </c>
      <c r="M1297" s="2" t="s">
        <v>6666</v>
      </c>
      <c r="N1297" s="4" t="s">
        <v>11113</v>
      </c>
      <c r="O1297" s="4" t="s">
        <v>11114</v>
      </c>
    </row>
    <row r="1298" spans="1:15" ht="15" customHeight="1" x14ac:dyDescent="0.35">
      <c r="A1298" s="2" t="s">
        <v>264</v>
      </c>
      <c r="B1298" s="2" t="s">
        <v>265</v>
      </c>
      <c r="C1298" s="3">
        <v>18</v>
      </c>
      <c r="D1298" s="2" t="s">
        <v>266</v>
      </c>
      <c r="E1298" s="2" t="s">
        <v>10702</v>
      </c>
      <c r="F1298" s="2">
        <v>29330174</v>
      </c>
      <c r="G1298" s="2" t="s">
        <v>11053</v>
      </c>
      <c r="H1298" s="2" t="s">
        <v>11054</v>
      </c>
      <c r="I1298" s="2" t="s">
        <v>11055</v>
      </c>
      <c r="J1298" s="2" t="s">
        <v>11055</v>
      </c>
      <c r="K1298" s="2" t="s">
        <v>4590</v>
      </c>
      <c r="L1298" s="2" t="s">
        <v>11056</v>
      </c>
      <c r="M1298" s="2" t="s">
        <v>4367</v>
      </c>
      <c r="N1298" s="4" t="s">
        <v>11057</v>
      </c>
      <c r="O1298" s="4" t="s">
        <v>11058</v>
      </c>
    </row>
    <row r="1299" spans="1:15" ht="15" customHeight="1" x14ac:dyDescent="0.35">
      <c r="A1299" s="2" t="s">
        <v>264</v>
      </c>
      <c r="B1299" s="2" t="s">
        <v>265</v>
      </c>
      <c r="C1299" s="3">
        <v>18</v>
      </c>
      <c r="D1299" s="2" t="s">
        <v>266</v>
      </c>
      <c r="E1299" s="2" t="s">
        <v>10702</v>
      </c>
      <c r="F1299" s="2">
        <v>33558329</v>
      </c>
      <c r="G1299" s="2" t="s">
        <v>10971</v>
      </c>
      <c r="H1299" s="2" t="s">
        <v>10972</v>
      </c>
      <c r="I1299" s="2">
        <v>2021</v>
      </c>
      <c r="J1299" s="2" t="s">
        <v>9052</v>
      </c>
      <c r="K1299" s="2" t="s">
        <v>4629</v>
      </c>
      <c r="L1299" s="2" t="s">
        <v>10973</v>
      </c>
      <c r="M1299" s="2" t="s">
        <v>4367</v>
      </c>
      <c r="N1299" s="4" t="s">
        <v>10974</v>
      </c>
      <c r="O1299" s="4" t="s">
        <v>10975</v>
      </c>
    </row>
    <row r="1300" spans="1:15" ht="15" customHeight="1" x14ac:dyDescent="0.35">
      <c r="A1300" s="2" t="s">
        <v>264</v>
      </c>
      <c r="B1300" s="2" t="s">
        <v>265</v>
      </c>
      <c r="C1300" s="3">
        <v>18</v>
      </c>
      <c r="D1300" s="2" t="s">
        <v>266</v>
      </c>
      <c r="E1300" s="2" t="s">
        <v>10702</v>
      </c>
      <c r="F1300" s="2">
        <v>34270606</v>
      </c>
      <c r="G1300" s="2" t="s">
        <v>10976</v>
      </c>
      <c r="H1300" s="2" t="s">
        <v>10977</v>
      </c>
      <c r="I1300" s="2">
        <v>2021</v>
      </c>
      <c r="J1300" s="2" t="s">
        <v>10978</v>
      </c>
      <c r="K1300" s="2" t="s">
        <v>5479</v>
      </c>
      <c r="L1300" s="2" t="s">
        <v>10979</v>
      </c>
      <c r="M1300" s="2" t="s">
        <v>4738</v>
      </c>
      <c r="N1300" s="4" t="s">
        <v>10980</v>
      </c>
      <c r="O1300" s="4" t="s">
        <v>10981</v>
      </c>
    </row>
    <row r="1301" spans="1:15" ht="15" customHeight="1" x14ac:dyDescent="0.35">
      <c r="A1301" s="2" t="s">
        <v>264</v>
      </c>
      <c r="B1301" s="2" t="s">
        <v>265</v>
      </c>
      <c r="C1301" s="3">
        <v>18</v>
      </c>
      <c r="D1301" s="2" t="s">
        <v>266</v>
      </c>
      <c r="E1301" s="2" t="s">
        <v>10702</v>
      </c>
      <c r="F1301" s="2">
        <v>31807316</v>
      </c>
      <c r="G1301" s="2" t="s">
        <v>11030</v>
      </c>
      <c r="H1301" s="2" t="s">
        <v>11031</v>
      </c>
      <c r="I1301" s="2">
        <v>2019</v>
      </c>
      <c r="J1301" s="2" t="s">
        <v>11032</v>
      </c>
      <c r="K1301" s="2" t="s">
        <v>6759</v>
      </c>
      <c r="L1301" s="2" t="s">
        <v>11033</v>
      </c>
      <c r="M1301" s="2" t="s">
        <v>4367</v>
      </c>
      <c r="N1301" s="4" t="s">
        <v>11034</v>
      </c>
      <c r="O1301" s="4" t="s">
        <v>11035</v>
      </c>
    </row>
    <row r="1302" spans="1:15" ht="15" customHeight="1" x14ac:dyDescent="0.35">
      <c r="A1302" s="2" t="s">
        <v>279</v>
      </c>
      <c r="B1302" s="2" t="s">
        <v>280</v>
      </c>
      <c r="C1302" s="3">
        <v>19</v>
      </c>
      <c r="D1302" s="2" t="s">
        <v>281</v>
      </c>
      <c r="E1302" s="2" t="s">
        <v>11152</v>
      </c>
      <c r="F1302" s="2">
        <v>37719662</v>
      </c>
      <c r="G1302" s="2" t="s">
        <v>11212</v>
      </c>
      <c r="H1302" s="2" t="s">
        <v>11213</v>
      </c>
      <c r="I1302" s="2" t="s">
        <v>799</v>
      </c>
      <c r="J1302" s="2" t="s">
        <v>11214</v>
      </c>
      <c r="K1302" s="2" t="s">
        <v>11179</v>
      </c>
      <c r="L1302" s="2" t="s">
        <v>11215</v>
      </c>
      <c r="M1302" s="2" t="s">
        <v>4367</v>
      </c>
      <c r="N1302" s="4" t="s">
        <v>11216</v>
      </c>
      <c r="O1302" s="4" t="s">
        <v>11217</v>
      </c>
    </row>
    <row r="1303" spans="1:15" ht="15" customHeight="1" x14ac:dyDescent="0.35">
      <c r="A1303" s="2" t="s">
        <v>279</v>
      </c>
      <c r="B1303" s="2" t="s">
        <v>280</v>
      </c>
      <c r="C1303" s="3">
        <v>19</v>
      </c>
      <c r="D1303" s="2" t="s">
        <v>281</v>
      </c>
      <c r="E1303" s="2" t="s">
        <v>11152</v>
      </c>
      <c r="F1303" s="2">
        <v>36090300</v>
      </c>
      <c r="G1303" s="2" t="s">
        <v>11224</v>
      </c>
      <c r="H1303" s="2" t="s">
        <v>11225</v>
      </c>
      <c r="I1303" s="2" t="s">
        <v>2290</v>
      </c>
      <c r="J1303" s="2" t="s">
        <v>11226</v>
      </c>
      <c r="K1303" s="2" t="s">
        <v>11179</v>
      </c>
      <c r="L1303" s="2" t="s">
        <v>11227</v>
      </c>
      <c r="M1303" s="2" t="s">
        <v>4367</v>
      </c>
      <c r="N1303" s="4" t="s">
        <v>11228</v>
      </c>
      <c r="O1303" s="4" t="s">
        <v>11229</v>
      </c>
    </row>
    <row r="1304" spans="1:15" ht="15" customHeight="1" x14ac:dyDescent="0.35">
      <c r="A1304" s="2" t="s">
        <v>279</v>
      </c>
      <c r="B1304" s="2" t="s">
        <v>280</v>
      </c>
      <c r="C1304" s="3">
        <v>19</v>
      </c>
      <c r="D1304" s="2" t="s">
        <v>281</v>
      </c>
      <c r="E1304" s="2" t="s">
        <v>11152</v>
      </c>
      <c r="F1304" s="2">
        <v>39213813</v>
      </c>
      <c r="G1304" s="2" t="s">
        <v>11158</v>
      </c>
      <c r="H1304" s="2" t="s">
        <v>11159</v>
      </c>
      <c r="I1304" s="2" t="s">
        <v>1473</v>
      </c>
      <c r="J1304" s="2" t="s">
        <v>11160</v>
      </c>
      <c r="K1304" s="2" t="s">
        <v>11161</v>
      </c>
      <c r="L1304" s="2" t="s">
        <v>11162</v>
      </c>
      <c r="M1304" s="2" t="s">
        <v>4481</v>
      </c>
      <c r="N1304" s="4" t="s">
        <v>11163</v>
      </c>
      <c r="O1304" s="4" t="s">
        <v>11164</v>
      </c>
    </row>
    <row r="1305" spans="1:15" ht="15" customHeight="1" x14ac:dyDescent="0.35">
      <c r="A1305" s="2" t="s">
        <v>279</v>
      </c>
      <c r="B1305" s="2" t="s">
        <v>280</v>
      </c>
      <c r="C1305" s="3">
        <v>19</v>
      </c>
      <c r="D1305" s="2" t="s">
        <v>281</v>
      </c>
      <c r="E1305" s="2" t="s">
        <v>11152</v>
      </c>
      <c r="F1305" s="2">
        <v>29945301</v>
      </c>
      <c r="G1305" s="2" t="s">
        <v>11324</v>
      </c>
      <c r="H1305" s="2" t="s">
        <v>11325</v>
      </c>
      <c r="I1305" s="2" t="s">
        <v>1421</v>
      </c>
      <c r="J1305" s="2" t="s">
        <v>11326</v>
      </c>
      <c r="K1305" s="2" t="s">
        <v>4366</v>
      </c>
      <c r="L1305" s="2" t="s">
        <v>11327</v>
      </c>
      <c r="M1305" s="2" t="s">
        <v>4404</v>
      </c>
      <c r="N1305" s="4" t="s">
        <v>11328</v>
      </c>
      <c r="O1305" s="4" t="s">
        <v>11329</v>
      </c>
    </row>
    <row r="1306" spans="1:15" ht="15" customHeight="1" x14ac:dyDescent="0.35">
      <c r="A1306" s="2" t="s">
        <v>279</v>
      </c>
      <c r="B1306" s="2" t="s">
        <v>280</v>
      </c>
      <c r="C1306" s="3">
        <v>19</v>
      </c>
      <c r="D1306" s="2" t="s">
        <v>281</v>
      </c>
      <c r="E1306" s="2" t="s">
        <v>11152</v>
      </c>
      <c r="F1306" s="2">
        <v>27497445</v>
      </c>
      <c r="G1306" s="2" t="s">
        <v>11367</v>
      </c>
      <c r="H1306" s="2" t="s">
        <v>11368</v>
      </c>
      <c r="I1306" s="2" t="s">
        <v>763</v>
      </c>
      <c r="J1306" s="2" t="s">
        <v>11369</v>
      </c>
      <c r="K1306" s="2" t="s">
        <v>11370</v>
      </c>
      <c r="L1306" s="2" t="s">
        <v>11371</v>
      </c>
      <c r="M1306" s="2" t="s">
        <v>4367</v>
      </c>
      <c r="N1306" s="4" t="s">
        <v>11372</v>
      </c>
      <c r="O1306" s="4" t="s">
        <v>11373</v>
      </c>
    </row>
    <row r="1307" spans="1:15" ht="15" customHeight="1" x14ac:dyDescent="0.35">
      <c r="A1307" s="2" t="s">
        <v>279</v>
      </c>
      <c r="B1307" s="2" t="s">
        <v>280</v>
      </c>
      <c r="C1307" s="3">
        <v>19</v>
      </c>
      <c r="D1307" s="2" t="s">
        <v>281</v>
      </c>
      <c r="E1307" s="2" t="s">
        <v>11152</v>
      </c>
      <c r="F1307" s="2">
        <v>32750186</v>
      </c>
      <c r="G1307" s="2" t="s">
        <v>11305</v>
      </c>
      <c r="H1307" s="2" t="s">
        <v>11306</v>
      </c>
      <c r="I1307" s="2" t="s">
        <v>1274</v>
      </c>
      <c r="J1307" s="2" t="s">
        <v>11307</v>
      </c>
      <c r="K1307" s="2" t="s">
        <v>6635</v>
      </c>
      <c r="L1307" s="2" t="s">
        <v>11308</v>
      </c>
      <c r="M1307" s="2" t="s">
        <v>7659</v>
      </c>
      <c r="N1307" s="4" t="s">
        <v>11309</v>
      </c>
      <c r="O1307" s="4" t="s">
        <v>11310</v>
      </c>
    </row>
    <row r="1308" spans="1:15" ht="15" customHeight="1" x14ac:dyDescent="0.35">
      <c r="A1308" s="2" t="s">
        <v>279</v>
      </c>
      <c r="B1308" s="2" t="s">
        <v>280</v>
      </c>
      <c r="C1308" s="3">
        <v>19</v>
      </c>
      <c r="D1308" s="2" t="s">
        <v>281</v>
      </c>
      <c r="E1308" s="2" t="s">
        <v>11152</v>
      </c>
      <c r="F1308" s="2">
        <v>38766490</v>
      </c>
      <c r="G1308" s="2" t="s">
        <v>11176</v>
      </c>
      <c r="H1308" s="2" t="s">
        <v>11177</v>
      </c>
      <c r="I1308" s="2" t="s">
        <v>3143</v>
      </c>
      <c r="J1308" s="2" t="s">
        <v>11178</v>
      </c>
      <c r="K1308" s="2" t="s">
        <v>11179</v>
      </c>
      <c r="L1308" s="2" t="s">
        <v>11180</v>
      </c>
      <c r="M1308" s="2" t="s">
        <v>4367</v>
      </c>
      <c r="N1308" s="4" t="s">
        <v>11181</v>
      </c>
      <c r="O1308" s="4" t="s">
        <v>11182</v>
      </c>
    </row>
    <row r="1309" spans="1:15" ht="15" customHeight="1" x14ac:dyDescent="0.35">
      <c r="A1309" s="2" t="s">
        <v>279</v>
      </c>
      <c r="B1309" s="2" t="s">
        <v>280</v>
      </c>
      <c r="C1309" s="3">
        <v>19</v>
      </c>
      <c r="D1309" s="2" t="s">
        <v>281</v>
      </c>
      <c r="E1309" s="2" t="s">
        <v>11152</v>
      </c>
      <c r="F1309" s="2">
        <v>38753887</v>
      </c>
      <c r="G1309" s="2" t="s">
        <v>11183</v>
      </c>
      <c r="H1309" s="2" t="s">
        <v>11184</v>
      </c>
      <c r="I1309" s="2" t="s">
        <v>3143</v>
      </c>
      <c r="J1309" s="2" t="s">
        <v>3951</v>
      </c>
      <c r="K1309" s="2" t="s">
        <v>11185</v>
      </c>
      <c r="L1309" s="2" t="s">
        <v>11186</v>
      </c>
      <c r="M1309" s="2" t="s">
        <v>4367</v>
      </c>
      <c r="N1309" s="4" t="s">
        <v>11187</v>
      </c>
      <c r="O1309" s="4" t="s">
        <v>11188</v>
      </c>
    </row>
    <row r="1310" spans="1:15" ht="15" customHeight="1" x14ac:dyDescent="0.35">
      <c r="A1310" s="2" t="s">
        <v>279</v>
      </c>
      <c r="B1310" s="2" t="s">
        <v>280</v>
      </c>
      <c r="C1310" s="3">
        <v>19</v>
      </c>
      <c r="D1310" s="2" t="s">
        <v>281</v>
      </c>
      <c r="E1310" s="2" t="s">
        <v>11152</v>
      </c>
      <c r="F1310" s="2">
        <v>35757782</v>
      </c>
      <c r="G1310" s="2" t="s">
        <v>11237</v>
      </c>
      <c r="H1310" s="2" t="s">
        <v>11238</v>
      </c>
      <c r="I1310" s="2" t="s">
        <v>1862</v>
      </c>
      <c r="J1310" s="2" t="s">
        <v>11239</v>
      </c>
      <c r="K1310" s="2" t="s">
        <v>11179</v>
      </c>
      <c r="L1310" s="2" t="s">
        <v>11240</v>
      </c>
      <c r="M1310" s="2" t="s">
        <v>4367</v>
      </c>
      <c r="N1310" s="4" t="s">
        <v>11241</v>
      </c>
      <c r="O1310" s="4" t="s">
        <v>11242</v>
      </c>
    </row>
    <row r="1311" spans="1:15" ht="15" customHeight="1" x14ac:dyDescent="0.35">
      <c r="A1311" s="2" t="s">
        <v>279</v>
      </c>
      <c r="B1311" s="2" t="s">
        <v>280</v>
      </c>
      <c r="C1311" s="3">
        <v>19</v>
      </c>
      <c r="D1311" s="2" t="s">
        <v>281</v>
      </c>
      <c r="E1311" s="2" t="s">
        <v>11152</v>
      </c>
      <c r="F1311" s="2">
        <v>33161575</v>
      </c>
      <c r="G1311" s="2" t="s">
        <v>11270</v>
      </c>
      <c r="H1311" s="2" t="s">
        <v>11271</v>
      </c>
      <c r="I1311" s="2" t="s">
        <v>1408</v>
      </c>
      <c r="J1311" s="2" t="s">
        <v>11272</v>
      </c>
      <c r="K1311" s="2" t="s">
        <v>4366</v>
      </c>
      <c r="L1311" s="2" t="s">
        <v>11273</v>
      </c>
      <c r="M1311" s="2" t="s">
        <v>4665</v>
      </c>
      <c r="N1311" s="4" t="s">
        <v>11274</v>
      </c>
      <c r="O1311" s="4" t="s">
        <v>11275</v>
      </c>
    </row>
    <row r="1312" spans="1:15" ht="15" customHeight="1" x14ac:dyDescent="0.35">
      <c r="A1312" s="2" t="s">
        <v>279</v>
      </c>
      <c r="B1312" s="2" t="s">
        <v>280</v>
      </c>
      <c r="C1312" s="3">
        <v>19</v>
      </c>
      <c r="D1312" s="2" t="s">
        <v>281</v>
      </c>
      <c r="E1312" s="2" t="s">
        <v>11152</v>
      </c>
      <c r="F1312" s="2">
        <v>33480075</v>
      </c>
      <c r="G1312" s="2" t="s">
        <v>11276</v>
      </c>
      <c r="H1312" s="2" t="s">
        <v>11277</v>
      </c>
      <c r="I1312" s="2" t="s">
        <v>1408</v>
      </c>
      <c r="J1312" s="2" t="s">
        <v>11278</v>
      </c>
      <c r="K1312" s="2" t="s">
        <v>4443</v>
      </c>
      <c r="L1312" s="2" t="s">
        <v>11279</v>
      </c>
      <c r="M1312" s="2" t="s">
        <v>4367</v>
      </c>
      <c r="N1312" s="4" t="s">
        <v>11280</v>
      </c>
      <c r="O1312" s="4" t="s">
        <v>11281</v>
      </c>
    </row>
    <row r="1313" spans="1:15" ht="15" customHeight="1" x14ac:dyDescent="0.35">
      <c r="A1313" s="2" t="s">
        <v>279</v>
      </c>
      <c r="B1313" s="2" t="s">
        <v>280</v>
      </c>
      <c r="C1313" s="3">
        <v>19</v>
      </c>
      <c r="D1313" s="2" t="s">
        <v>281</v>
      </c>
      <c r="E1313" s="2" t="s">
        <v>11152</v>
      </c>
      <c r="F1313" s="2">
        <v>38168053</v>
      </c>
      <c r="G1313" s="2" t="s">
        <v>11189</v>
      </c>
      <c r="H1313" s="2" t="s">
        <v>11190</v>
      </c>
      <c r="I1313" s="2" t="s">
        <v>1459</v>
      </c>
      <c r="J1313" s="2" t="s">
        <v>6582</v>
      </c>
      <c r="K1313" s="2" t="s">
        <v>6635</v>
      </c>
      <c r="L1313" s="2" t="s">
        <v>11191</v>
      </c>
      <c r="M1313" s="2" t="s">
        <v>4493</v>
      </c>
      <c r="N1313" s="4" t="s">
        <v>11192</v>
      </c>
      <c r="O1313" s="4" t="s">
        <v>11193</v>
      </c>
    </row>
    <row r="1314" spans="1:15" ht="15" customHeight="1" x14ac:dyDescent="0.35">
      <c r="A1314" s="2" t="s">
        <v>279</v>
      </c>
      <c r="B1314" s="2" t="s">
        <v>280</v>
      </c>
      <c r="C1314" s="3">
        <v>19</v>
      </c>
      <c r="D1314" s="2" t="s">
        <v>281</v>
      </c>
      <c r="E1314" s="2" t="s">
        <v>11152</v>
      </c>
      <c r="F1314" s="2">
        <v>35665204</v>
      </c>
      <c r="G1314" s="2" t="s">
        <v>11248</v>
      </c>
      <c r="H1314" s="2" t="s">
        <v>11249</v>
      </c>
      <c r="I1314" s="2" t="s">
        <v>1701</v>
      </c>
      <c r="J1314" s="2" t="s">
        <v>11250</v>
      </c>
      <c r="K1314" s="2" t="s">
        <v>4396</v>
      </c>
      <c r="L1314" s="2" t="s">
        <v>11251</v>
      </c>
      <c r="M1314" s="2" t="s">
        <v>4367</v>
      </c>
      <c r="N1314" s="4" t="s">
        <v>11252</v>
      </c>
      <c r="O1314" s="4" t="s">
        <v>11253</v>
      </c>
    </row>
    <row r="1315" spans="1:15" ht="15" customHeight="1" x14ac:dyDescent="0.35">
      <c r="A1315" s="2" t="s">
        <v>279</v>
      </c>
      <c r="B1315" s="2" t="s">
        <v>280</v>
      </c>
      <c r="C1315" s="3">
        <v>19</v>
      </c>
      <c r="D1315" s="2" t="s">
        <v>281</v>
      </c>
      <c r="E1315" s="2" t="s">
        <v>11152</v>
      </c>
      <c r="F1315" s="2">
        <v>35344305</v>
      </c>
      <c r="G1315" s="2" t="s">
        <v>11243</v>
      </c>
      <c r="H1315" s="2" t="s">
        <v>11244</v>
      </c>
      <c r="I1315" s="2" t="s">
        <v>1701</v>
      </c>
      <c r="J1315" s="2"/>
      <c r="K1315" s="2" t="s">
        <v>11233</v>
      </c>
      <c r="L1315" s="2" t="s">
        <v>11245</v>
      </c>
      <c r="M1315" s="2" t="s">
        <v>4367</v>
      </c>
      <c r="N1315" s="4" t="s">
        <v>11246</v>
      </c>
      <c r="O1315" s="4" t="s">
        <v>11247</v>
      </c>
    </row>
    <row r="1316" spans="1:15" ht="15" customHeight="1" x14ac:dyDescent="0.35">
      <c r="A1316" s="2" t="s">
        <v>279</v>
      </c>
      <c r="B1316" s="2" t="s">
        <v>280</v>
      </c>
      <c r="C1316" s="3">
        <v>19</v>
      </c>
      <c r="D1316" s="2" t="s">
        <v>281</v>
      </c>
      <c r="E1316" s="2" t="s">
        <v>11152</v>
      </c>
      <c r="F1316" s="2">
        <v>32478410</v>
      </c>
      <c r="G1316" s="2" t="s">
        <v>11287</v>
      </c>
      <c r="H1316" s="2" t="s">
        <v>11288</v>
      </c>
      <c r="I1316" s="2" t="s">
        <v>1576</v>
      </c>
      <c r="J1316" s="2" t="s">
        <v>4596</v>
      </c>
      <c r="K1316" s="2" t="s">
        <v>4366</v>
      </c>
      <c r="L1316" s="2" t="s">
        <v>11289</v>
      </c>
      <c r="M1316" s="2" t="s">
        <v>4493</v>
      </c>
      <c r="N1316" s="4" t="s">
        <v>11290</v>
      </c>
      <c r="O1316" s="4" t="s">
        <v>11291</v>
      </c>
    </row>
    <row r="1317" spans="1:15" ht="15" customHeight="1" x14ac:dyDescent="0.35">
      <c r="A1317" s="2" t="s">
        <v>279</v>
      </c>
      <c r="B1317" s="2" t="s">
        <v>280</v>
      </c>
      <c r="C1317" s="3">
        <v>19</v>
      </c>
      <c r="D1317" s="2" t="s">
        <v>281</v>
      </c>
      <c r="E1317" s="2" t="s">
        <v>11152</v>
      </c>
      <c r="F1317" s="2">
        <v>30132823</v>
      </c>
      <c r="G1317" s="2" t="s">
        <v>11311</v>
      </c>
      <c r="H1317" s="2" t="s">
        <v>11312</v>
      </c>
      <c r="I1317" s="2" t="s">
        <v>1824</v>
      </c>
      <c r="J1317" s="2" t="s">
        <v>11313</v>
      </c>
      <c r="K1317" s="2" t="s">
        <v>4366</v>
      </c>
      <c r="L1317" s="2" t="s">
        <v>11314</v>
      </c>
      <c r="M1317" s="2" t="s">
        <v>4367</v>
      </c>
      <c r="N1317" s="4" t="s">
        <v>11315</v>
      </c>
      <c r="O1317" s="4" t="s">
        <v>11316</v>
      </c>
    </row>
    <row r="1318" spans="1:15" ht="15" customHeight="1" x14ac:dyDescent="0.35">
      <c r="A1318" s="2" t="s">
        <v>279</v>
      </c>
      <c r="B1318" s="2" t="s">
        <v>280</v>
      </c>
      <c r="C1318" s="3">
        <v>19</v>
      </c>
      <c r="D1318" s="2" t="s">
        <v>281</v>
      </c>
      <c r="E1318" s="2" t="s">
        <v>11152</v>
      </c>
      <c r="F1318" s="2">
        <v>35686200</v>
      </c>
      <c r="G1318" s="2" t="s">
        <v>11230</v>
      </c>
      <c r="H1318" s="2" t="s">
        <v>11231</v>
      </c>
      <c r="I1318" s="2" t="s">
        <v>1858</v>
      </c>
      <c r="J1318" s="2" t="s">
        <v>11232</v>
      </c>
      <c r="K1318" s="2" t="s">
        <v>11233</v>
      </c>
      <c r="L1318" s="2" t="s">
        <v>11234</v>
      </c>
      <c r="M1318" s="2" t="s">
        <v>4367</v>
      </c>
      <c r="N1318" s="4" t="s">
        <v>11235</v>
      </c>
      <c r="O1318" s="4" t="s">
        <v>11236</v>
      </c>
    </row>
    <row r="1319" spans="1:15" ht="15" customHeight="1" x14ac:dyDescent="0.35">
      <c r="A1319" s="2" t="s">
        <v>279</v>
      </c>
      <c r="B1319" s="2" t="s">
        <v>280</v>
      </c>
      <c r="C1319" s="3">
        <v>19</v>
      </c>
      <c r="D1319" s="2" t="s">
        <v>281</v>
      </c>
      <c r="E1319" s="2" t="s">
        <v>11152</v>
      </c>
      <c r="F1319" s="2">
        <v>27931974</v>
      </c>
      <c r="G1319" s="2" t="s">
        <v>11343</v>
      </c>
      <c r="H1319" s="2" t="s">
        <v>11344</v>
      </c>
      <c r="I1319" s="2" t="s">
        <v>4755</v>
      </c>
      <c r="J1319" s="2" t="s">
        <v>11345</v>
      </c>
      <c r="K1319" s="2" t="s">
        <v>4380</v>
      </c>
      <c r="L1319" s="2" t="s">
        <v>11346</v>
      </c>
      <c r="M1319" s="2" t="s">
        <v>4367</v>
      </c>
      <c r="N1319" s="4" t="s">
        <v>11347</v>
      </c>
      <c r="O1319" s="4" t="s">
        <v>11348</v>
      </c>
    </row>
    <row r="1320" spans="1:15" ht="15" customHeight="1" x14ac:dyDescent="0.35">
      <c r="A1320" s="2" t="s">
        <v>279</v>
      </c>
      <c r="B1320" s="2" t="s">
        <v>280</v>
      </c>
      <c r="C1320" s="3">
        <v>19</v>
      </c>
      <c r="D1320" s="2" t="s">
        <v>281</v>
      </c>
      <c r="E1320" s="2" t="s">
        <v>11152</v>
      </c>
      <c r="F1320" s="2">
        <v>23514928</v>
      </c>
      <c r="G1320" s="2" t="s">
        <v>11396</v>
      </c>
      <c r="H1320" s="2" t="s">
        <v>11397</v>
      </c>
      <c r="I1320" s="2" t="s">
        <v>682</v>
      </c>
      <c r="J1320" s="2" t="s">
        <v>11398</v>
      </c>
      <c r="K1320" s="2" t="s">
        <v>4422</v>
      </c>
      <c r="L1320" s="2" t="s">
        <v>11399</v>
      </c>
      <c r="M1320" s="2" t="s">
        <v>4493</v>
      </c>
      <c r="N1320" s="4" t="s">
        <v>11400</v>
      </c>
      <c r="O1320" s="4" t="s">
        <v>11401</v>
      </c>
    </row>
    <row r="1321" spans="1:15" ht="15" customHeight="1" x14ac:dyDescent="0.35">
      <c r="A1321" s="2" t="s">
        <v>279</v>
      </c>
      <c r="B1321" s="2" t="s">
        <v>280</v>
      </c>
      <c r="C1321" s="3">
        <v>19</v>
      </c>
      <c r="D1321" s="2" t="s">
        <v>281</v>
      </c>
      <c r="E1321" s="2" t="s">
        <v>11152</v>
      </c>
      <c r="F1321" s="2">
        <v>38282650</v>
      </c>
      <c r="G1321" s="2" t="s">
        <v>11200</v>
      </c>
      <c r="H1321" s="2" t="s">
        <v>11201</v>
      </c>
      <c r="I1321" s="2" t="s">
        <v>945</v>
      </c>
      <c r="J1321" s="2" t="s">
        <v>11202</v>
      </c>
      <c r="K1321" s="2" t="s">
        <v>11179</v>
      </c>
      <c r="L1321" s="2" t="s">
        <v>11203</v>
      </c>
      <c r="M1321" s="2" t="s">
        <v>4367</v>
      </c>
      <c r="N1321" s="4" t="s">
        <v>11204</v>
      </c>
      <c r="O1321" s="4" t="s">
        <v>11205</v>
      </c>
    </row>
    <row r="1322" spans="1:15" ht="15" customHeight="1" x14ac:dyDescent="0.35">
      <c r="A1322" s="2" t="s">
        <v>279</v>
      </c>
      <c r="B1322" s="2" t="s">
        <v>280</v>
      </c>
      <c r="C1322" s="3">
        <v>19</v>
      </c>
      <c r="D1322" s="2" t="s">
        <v>281</v>
      </c>
      <c r="E1322" s="2" t="s">
        <v>11152</v>
      </c>
      <c r="F1322" s="2">
        <v>30414395</v>
      </c>
      <c r="G1322" s="2" t="s">
        <v>11317</v>
      </c>
      <c r="H1322" s="2" t="s">
        <v>11318</v>
      </c>
      <c r="I1322" s="2" t="s">
        <v>4677</v>
      </c>
      <c r="J1322" s="2" t="s">
        <v>11319</v>
      </c>
      <c r="K1322" s="2" t="s">
        <v>4380</v>
      </c>
      <c r="L1322" s="2" t="s">
        <v>11320</v>
      </c>
      <c r="M1322" s="2" t="s">
        <v>11321</v>
      </c>
      <c r="N1322" s="4" t="s">
        <v>11322</v>
      </c>
      <c r="O1322" s="4" t="s">
        <v>11323</v>
      </c>
    </row>
    <row r="1323" spans="1:15" ht="15" customHeight="1" x14ac:dyDescent="0.35">
      <c r="A1323" s="2" t="s">
        <v>279</v>
      </c>
      <c r="B1323" s="2" t="s">
        <v>280</v>
      </c>
      <c r="C1323" s="3">
        <v>19</v>
      </c>
      <c r="D1323" s="2" t="s">
        <v>281</v>
      </c>
      <c r="E1323" s="2" t="s">
        <v>11152</v>
      </c>
      <c r="F1323" s="2">
        <v>26215792</v>
      </c>
      <c r="G1323" s="2" t="s">
        <v>11380</v>
      </c>
      <c r="H1323" s="2" t="s">
        <v>11381</v>
      </c>
      <c r="I1323" s="2" t="s">
        <v>8669</v>
      </c>
      <c r="J1323" s="2" t="s">
        <v>11382</v>
      </c>
      <c r="K1323" s="2" t="s">
        <v>11383</v>
      </c>
      <c r="L1323" s="2" t="s">
        <v>11384</v>
      </c>
      <c r="M1323" s="2" t="s">
        <v>4493</v>
      </c>
      <c r="N1323" s="4" t="s">
        <v>11385</v>
      </c>
      <c r="O1323" s="4" t="s">
        <v>11386</v>
      </c>
    </row>
    <row r="1324" spans="1:15" ht="15" customHeight="1" x14ac:dyDescent="0.35">
      <c r="A1324" s="2" t="s">
        <v>279</v>
      </c>
      <c r="B1324" s="2" t="s">
        <v>280</v>
      </c>
      <c r="C1324" s="3">
        <v>19</v>
      </c>
      <c r="D1324" s="2" t="s">
        <v>281</v>
      </c>
      <c r="E1324" s="2" t="s">
        <v>11152</v>
      </c>
      <c r="F1324" s="2">
        <v>38011856</v>
      </c>
      <c r="G1324" s="2" t="s">
        <v>11194</v>
      </c>
      <c r="H1324" s="2" t="s">
        <v>11195</v>
      </c>
      <c r="I1324" s="2" t="s">
        <v>2329</v>
      </c>
      <c r="J1324" s="2" t="s">
        <v>11196</v>
      </c>
      <c r="K1324" s="2" t="s">
        <v>6635</v>
      </c>
      <c r="L1324" s="2" t="s">
        <v>11197</v>
      </c>
      <c r="M1324" s="2" t="s">
        <v>4493</v>
      </c>
      <c r="N1324" s="4" t="s">
        <v>11198</v>
      </c>
      <c r="O1324" s="4" t="s">
        <v>11199</v>
      </c>
    </row>
    <row r="1325" spans="1:15" ht="15" customHeight="1" x14ac:dyDescent="0.35">
      <c r="A1325" s="2" t="s">
        <v>279</v>
      </c>
      <c r="B1325" s="2" t="s">
        <v>280</v>
      </c>
      <c r="C1325" s="3">
        <v>19</v>
      </c>
      <c r="D1325" s="2" t="s">
        <v>281</v>
      </c>
      <c r="E1325" s="2" t="s">
        <v>11152</v>
      </c>
      <c r="F1325" s="2">
        <v>33894014</v>
      </c>
      <c r="G1325" s="2" t="s">
        <v>11237</v>
      </c>
      <c r="H1325" s="2" t="s">
        <v>11254</v>
      </c>
      <c r="I1325" s="2" t="s">
        <v>2508</v>
      </c>
      <c r="J1325" s="2" t="s">
        <v>11255</v>
      </c>
      <c r="K1325" s="2" t="s">
        <v>1027</v>
      </c>
      <c r="L1325" s="2" t="s">
        <v>11256</v>
      </c>
      <c r="M1325" s="2" t="s">
        <v>8678</v>
      </c>
      <c r="N1325" s="4" t="s">
        <v>11257</v>
      </c>
      <c r="O1325" s="4" t="s">
        <v>11258</v>
      </c>
    </row>
    <row r="1326" spans="1:15" ht="15" customHeight="1" x14ac:dyDescent="0.35">
      <c r="A1326" s="2" t="s">
        <v>279</v>
      </c>
      <c r="B1326" s="2" t="s">
        <v>280</v>
      </c>
      <c r="C1326" s="3">
        <v>19</v>
      </c>
      <c r="D1326" s="2" t="s">
        <v>281</v>
      </c>
      <c r="E1326" s="2" t="s">
        <v>11152</v>
      </c>
      <c r="F1326" s="2">
        <v>26616204</v>
      </c>
      <c r="G1326" s="2" t="s">
        <v>11374</v>
      </c>
      <c r="H1326" s="2" t="s">
        <v>11375</v>
      </c>
      <c r="I1326" s="2" t="s">
        <v>2928</v>
      </c>
      <c r="J1326" s="2" t="s">
        <v>11376</v>
      </c>
      <c r="K1326" s="2" t="s">
        <v>9444</v>
      </c>
      <c r="L1326" s="2" t="s">
        <v>11377</v>
      </c>
      <c r="M1326" s="2" t="s">
        <v>5208</v>
      </c>
      <c r="N1326" s="4" t="s">
        <v>11378</v>
      </c>
      <c r="O1326" s="4" t="s">
        <v>11379</v>
      </c>
    </row>
    <row r="1327" spans="1:15" ht="15" customHeight="1" x14ac:dyDescent="0.35">
      <c r="A1327" s="2" t="s">
        <v>279</v>
      </c>
      <c r="B1327" s="2" t="s">
        <v>280</v>
      </c>
      <c r="C1327" s="3">
        <v>19</v>
      </c>
      <c r="D1327" s="2" t="s">
        <v>281</v>
      </c>
      <c r="E1327" s="2" t="s">
        <v>11152</v>
      </c>
      <c r="F1327" s="2">
        <v>37800405</v>
      </c>
      <c r="G1327" s="2" t="s">
        <v>11206</v>
      </c>
      <c r="H1327" s="2" t="s">
        <v>11207</v>
      </c>
      <c r="I1327" s="2" t="s">
        <v>1463</v>
      </c>
      <c r="J1327" s="2" t="s">
        <v>9443</v>
      </c>
      <c r="K1327" s="2" t="s">
        <v>11208</v>
      </c>
      <c r="L1327" s="2" t="s">
        <v>11209</v>
      </c>
      <c r="M1327" s="2" t="s">
        <v>4493</v>
      </c>
      <c r="N1327" s="4" t="s">
        <v>11210</v>
      </c>
      <c r="O1327" s="4" t="s">
        <v>11211</v>
      </c>
    </row>
    <row r="1328" spans="1:15" ht="15" customHeight="1" x14ac:dyDescent="0.35">
      <c r="A1328" s="2" t="s">
        <v>279</v>
      </c>
      <c r="B1328" s="2" t="s">
        <v>280</v>
      </c>
      <c r="C1328" s="3">
        <v>19</v>
      </c>
      <c r="D1328" s="2" t="s">
        <v>281</v>
      </c>
      <c r="E1328" s="2" t="s">
        <v>11152</v>
      </c>
      <c r="F1328" s="2">
        <v>36514990</v>
      </c>
      <c r="G1328" s="2" t="s">
        <v>11218</v>
      </c>
      <c r="H1328" s="2" t="s">
        <v>11219</v>
      </c>
      <c r="I1328" s="2" t="s">
        <v>1545</v>
      </c>
      <c r="J1328" s="2" t="s">
        <v>11220</v>
      </c>
      <c r="K1328" s="2" t="s">
        <v>4443</v>
      </c>
      <c r="L1328" s="2" t="s">
        <v>11221</v>
      </c>
      <c r="M1328" s="2" t="s">
        <v>6943</v>
      </c>
      <c r="N1328" s="4" t="s">
        <v>11222</v>
      </c>
      <c r="O1328" s="4" t="s">
        <v>11223</v>
      </c>
    </row>
    <row r="1329" spans="1:15" ht="15" customHeight="1" x14ac:dyDescent="0.35">
      <c r="A1329" s="2" t="s">
        <v>279</v>
      </c>
      <c r="B1329" s="2" t="s">
        <v>280</v>
      </c>
      <c r="C1329" s="3">
        <v>19</v>
      </c>
      <c r="D1329" s="2" t="s">
        <v>281</v>
      </c>
      <c r="E1329" s="2" t="s">
        <v>11152</v>
      </c>
      <c r="F1329" s="2">
        <v>33949134</v>
      </c>
      <c r="G1329" s="2" t="s">
        <v>11282</v>
      </c>
      <c r="H1329" s="2" t="s">
        <v>11283</v>
      </c>
      <c r="I1329" s="2" t="s">
        <v>2351</v>
      </c>
      <c r="J1329" s="2"/>
      <c r="K1329" s="2" t="s">
        <v>11233</v>
      </c>
      <c r="L1329" s="2" t="s">
        <v>11284</v>
      </c>
      <c r="M1329" s="2" t="s">
        <v>4367</v>
      </c>
      <c r="N1329" s="4" t="s">
        <v>11285</v>
      </c>
      <c r="O1329" s="4" t="s">
        <v>11286</v>
      </c>
    </row>
    <row r="1330" spans="1:15" ht="15" customHeight="1" x14ac:dyDescent="0.35">
      <c r="A1330" s="2" t="s">
        <v>279</v>
      </c>
      <c r="B1330" s="2" t="s">
        <v>280</v>
      </c>
      <c r="C1330" s="3">
        <v>19</v>
      </c>
      <c r="D1330" s="2" t="s">
        <v>281</v>
      </c>
      <c r="E1330" s="2" t="s">
        <v>11152</v>
      </c>
      <c r="F1330" s="2">
        <v>29625204</v>
      </c>
      <c r="G1330" s="2" t="s">
        <v>11330</v>
      </c>
      <c r="H1330" s="2" t="s">
        <v>11331</v>
      </c>
      <c r="I1330" s="2" t="s">
        <v>11332</v>
      </c>
      <c r="J1330" s="2" t="s">
        <v>1728</v>
      </c>
      <c r="K1330" s="2" t="s">
        <v>11333</v>
      </c>
      <c r="L1330" s="2" t="s">
        <v>11334</v>
      </c>
      <c r="M1330" s="2" t="s">
        <v>4493</v>
      </c>
      <c r="N1330" s="4" t="s">
        <v>11335</v>
      </c>
      <c r="O1330" s="4" t="s">
        <v>11336</v>
      </c>
    </row>
    <row r="1331" spans="1:15" ht="15" customHeight="1" x14ac:dyDescent="0.35">
      <c r="A1331" s="2" t="s">
        <v>279</v>
      </c>
      <c r="B1331" s="2" t="s">
        <v>280</v>
      </c>
      <c r="C1331" s="3">
        <v>19</v>
      </c>
      <c r="D1331" s="2" t="s">
        <v>281</v>
      </c>
      <c r="E1331" s="2" t="s">
        <v>11152</v>
      </c>
      <c r="F1331" s="2">
        <v>23853706</v>
      </c>
      <c r="G1331" s="2" t="s">
        <v>11402</v>
      </c>
      <c r="H1331" s="2" t="s">
        <v>11403</v>
      </c>
      <c r="I1331" s="2" t="s">
        <v>11404</v>
      </c>
      <c r="J1331" s="2"/>
      <c r="K1331" s="2" t="s">
        <v>11405</v>
      </c>
      <c r="L1331" s="2" t="s">
        <v>11406</v>
      </c>
      <c r="M1331" s="2" t="s">
        <v>4367</v>
      </c>
      <c r="N1331" s="4" t="s">
        <v>11407</v>
      </c>
      <c r="O1331" s="4" t="s">
        <v>11408</v>
      </c>
    </row>
    <row r="1332" spans="1:15" ht="15" customHeight="1" x14ac:dyDescent="0.35">
      <c r="A1332" s="2" t="s">
        <v>279</v>
      </c>
      <c r="B1332" s="2" t="s">
        <v>280</v>
      </c>
      <c r="C1332" s="3">
        <v>19</v>
      </c>
      <c r="D1332" s="2" t="s">
        <v>281</v>
      </c>
      <c r="E1332" s="2" t="s">
        <v>11152</v>
      </c>
      <c r="F1332" s="2">
        <v>39230535</v>
      </c>
      <c r="G1332" s="2" t="s">
        <v>11165</v>
      </c>
      <c r="H1332" s="2" t="s">
        <v>11166</v>
      </c>
      <c r="I1332" s="2" t="s">
        <v>11167</v>
      </c>
      <c r="J1332" s="2" t="s">
        <v>11167</v>
      </c>
      <c r="K1332" s="2" t="s">
        <v>4422</v>
      </c>
      <c r="L1332" s="2"/>
      <c r="M1332" s="2" t="s">
        <v>4367</v>
      </c>
      <c r="N1332" s="4" t="s">
        <v>11168</v>
      </c>
      <c r="O1332" s="4" t="s">
        <v>11169</v>
      </c>
    </row>
    <row r="1333" spans="1:15" ht="15" customHeight="1" x14ac:dyDescent="0.35">
      <c r="A1333" s="2" t="s">
        <v>279</v>
      </c>
      <c r="B1333" s="2" t="s">
        <v>280</v>
      </c>
      <c r="C1333" s="3">
        <v>19</v>
      </c>
      <c r="D1333" s="2" t="s">
        <v>281</v>
      </c>
      <c r="E1333" s="2" t="s">
        <v>11152</v>
      </c>
      <c r="F1333" s="2">
        <v>27894419</v>
      </c>
      <c r="G1333" s="2" t="s">
        <v>11361</v>
      </c>
      <c r="H1333" s="2" t="s">
        <v>11362</v>
      </c>
      <c r="I1333" s="2" t="s">
        <v>11363</v>
      </c>
      <c r="J1333" s="2" t="s">
        <v>11363</v>
      </c>
      <c r="K1333" s="2" t="s">
        <v>11351</v>
      </c>
      <c r="L1333" s="2" t="s">
        <v>11364</v>
      </c>
      <c r="M1333" s="2" t="s">
        <v>4367</v>
      </c>
      <c r="N1333" s="4" t="s">
        <v>11365</v>
      </c>
      <c r="O1333" s="4" t="s">
        <v>11366</v>
      </c>
    </row>
    <row r="1334" spans="1:15" ht="15" customHeight="1" x14ac:dyDescent="0.35">
      <c r="A1334" s="2" t="s">
        <v>279</v>
      </c>
      <c r="B1334" s="2" t="s">
        <v>280</v>
      </c>
      <c r="C1334" s="3">
        <v>19</v>
      </c>
      <c r="D1334" s="2" t="s">
        <v>281</v>
      </c>
      <c r="E1334" s="2" t="s">
        <v>11152</v>
      </c>
      <c r="F1334" s="2">
        <v>28507230</v>
      </c>
      <c r="G1334" s="2" t="s">
        <v>11337</v>
      </c>
      <c r="H1334" s="2" t="s">
        <v>11338</v>
      </c>
      <c r="I1334" s="2" t="s">
        <v>11339</v>
      </c>
      <c r="J1334" s="2"/>
      <c r="K1334" s="2" t="s">
        <v>8499</v>
      </c>
      <c r="L1334" s="2" t="s">
        <v>11340</v>
      </c>
      <c r="M1334" s="2" t="s">
        <v>4367</v>
      </c>
      <c r="N1334" s="4" t="s">
        <v>11341</v>
      </c>
      <c r="O1334" s="4" t="s">
        <v>11342</v>
      </c>
    </row>
    <row r="1335" spans="1:15" ht="15" customHeight="1" x14ac:dyDescent="0.35">
      <c r="A1335" s="2" t="s">
        <v>279</v>
      </c>
      <c r="B1335" s="2" t="s">
        <v>280</v>
      </c>
      <c r="C1335" s="3">
        <v>19</v>
      </c>
      <c r="D1335" s="2" t="s">
        <v>281</v>
      </c>
      <c r="E1335" s="2" t="s">
        <v>11152</v>
      </c>
      <c r="F1335" s="2" t="s">
        <v>18876</v>
      </c>
      <c r="G1335" s="2" t="s">
        <v>18877</v>
      </c>
      <c r="H1335" s="2" t="s">
        <v>18878</v>
      </c>
      <c r="I1335" s="2" t="s">
        <v>18373</v>
      </c>
      <c r="J1335" s="2" t="s">
        <v>18373</v>
      </c>
      <c r="K1335" s="2" t="s">
        <v>18879</v>
      </c>
      <c r="L1335" s="2" t="s">
        <v>18880</v>
      </c>
      <c r="M1335" s="2" t="s">
        <v>18451</v>
      </c>
      <c r="N1335" s="4" t="s">
        <v>18881</v>
      </c>
      <c r="O1335" s="25" t="s">
        <v>18882</v>
      </c>
    </row>
    <row r="1336" spans="1:15" ht="15" customHeight="1" x14ac:dyDescent="0.35">
      <c r="A1336" s="2" t="s">
        <v>279</v>
      </c>
      <c r="B1336" s="2" t="s">
        <v>280</v>
      </c>
      <c r="C1336" s="3">
        <v>19</v>
      </c>
      <c r="D1336" s="2" t="s">
        <v>281</v>
      </c>
      <c r="E1336" s="2" t="s">
        <v>11152</v>
      </c>
      <c r="F1336" s="2" t="s">
        <v>18883</v>
      </c>
      <c r="G1336" s="2" t="s">
        <v>18884</v>
      </c>
      <c r="H1336" s="2" t="s">
        <v>18885</v>
      </c>
      <c r="I1336" s="2" t="s">
        <v>18886</v>
      </c>
      <c r="J1336" s="2" t="s">
        <v>18887</v>
      </c>
      <c r="K1336" s="2" t="s">
        <v>18888</v>
      </c>
      <c r="L1336" s="2" t="s">
        <v>18889</v>
      </c>
      <c r="M1336" s="2" t="s">
        <v>18460</v>
      </c>
      <c r="N1336" s="4" t="s">
        <v>18890</v>
      </c>
      <c r="O1336" s="4" t="s">
        <v>18891</v>
      </c>
    </row>
    <row r="1337" spans="1:15" ht="15" customHeight="1" x14ac:dyDescent="0.35">
      <c r="A1337" s="2" t="s">
        <v>279</v>
      </c>
      <c r="B1337" s="2" t="s">
        <v>280</v>
      </c>
      <c r="C1337" s="3">
        <v>19</v>
      </c>
      <c r="D1337" s="2" t="s">
        <v>281</v>
      </c>
      <c r="E1337" s="2" t="s">
        <v>11152</v>
      </c>
      <c r="F1337" s="2">
        <v>18178225</v>
      </c>
      <c r="G1337" s="2" t="s">
        <v>11415</v>
      </c>
      <c r="H1337" s="2" t="s">
        <v>11416</v>
      </c>
      <c r="I1337" s="2" t="s">
        <v>11417</v>
      </c>
      <c r="J1337" s="2" t="s">
        <v>11418</v>
      </c>
      <c r="K1337" s="2" t="s">
        <v>11333</v>
      </c>
      <c r="L1337" s="2" t="s">
        <v>11419</v>
      </c>
      <c r="M1337" s="2" t="s">
        <v>4367</v>
      </c>
      <c r="N1337" s="4" t="s">
        <v>11420</v>
      </c>
      <c r="O1337" s="4" t="s">
        <v>11421</v>
      </c>
    </row>
    <row r="1338" spans="1:15" ht="15" customHeight="1" x14ac:dyDescent="0.35">
      <c r="A1338" s="2" t="s">
        <v>279</v>
      </c>
      <c r="B1338" s="2" t="s">
        <v>280</v>
      </c>
      <c r="C1338" s="3">
        <v>19</v>
      </c>
      <c r="D1338" s="2" t="s">
        <v>281</v>
      </c>
      <c r="E1338" s="2" t="s">
        <v>11152</v>
      </c>
      <c r="F1338" s="2">
        <v>28513433</v>
      </c>
      <c r="G1338" s="2" t="s">
        <v>11349</v>
      </c>
      <c r="H1338" s="2" t="s">
        <v>11350</v>
      </c>
      <c r="I1338" s="2" t="s">
        <v>7460</v>
      </c>
      <c r="J1338" s="2" t="s">
        <v>7460</v>
      </c>
      <c r="K1338" s="2" t="s">
        <v>11351</v>
      </c>
      <c r="L1338" s="2" t="s">
        <v>11352</v>
      </c>
      <c r="M1338" s="2" t="s">
        <v>4367</v>
      </c>
      <c r="N1338" s="4" t="s">
        <v>11353</v>
      </c>
      <c r="O1338" s="4" t="s">
        <v>11354</v>
      </c>
    </row>
    <row r="1339" spans="1:15" ht="15" customHeight="1" x14ac:dyDescent="0.35">
      <c r="A1339" s="2" t="s">
        <v>279</v>
      </c>
      <c r="B1339" s="2" t="s">
        <v>280</v>
      </c>
      <c r="C1339" s="3">
        <v>19</v>
      </c>
      <c r="D1339" s="2" t="s">
        <v>281</v>
      </c>
      <c r="E1339" s="2" t="s">
        <v>11152</v>
      </c>
      <c r="F1339" s="2">
        <v>34085829</v>
      </c>
      <c r="G1339" s="2" t="s">
        <v>11264</v>
      </c>
      <c r="H1339" s="2" t="s">
        <v>11265</v>
      </c>
      <c r="I1339" s="2" t="s">
        <v>4529</v>
      </c>
      <c r="J1339" s="2" t="s">
        <v>5710</v>
      </c>
      <c r="K1339" s="2" t="s">
        <v>11266</v>
      </c>
      <c r="L1339" s="2" t="s">
        <v>11267</v>
      </c>
      <c r="M1339" s="2" t="s">
        <v>4493</v>
      </c>
      <c r="N1339" s="4" t="s">
        <v>11268</v>
      </c>
      <c r="O1339" s="4" t="s">
        <v>11269</v>
      </c>
    </row>
    <row r="1340" spans="1:15" ht="15" customHeight="1" x14ac:dyDescent="0.35">
      <c r="A1340" s="2" t="s">
        <v>279</v>
      </c>
      <c r="B1340" s="2" t="s">
        <v>280</v>
      </c>
      <c r="C1340" s="3">
        <v>19</v>
      </c>
      <c r="D1340" s="2" t="s">
        <v>281</v>
      </c>
      <c r="E1340" s="2" t="s">
        <v>11152</v>
      </c>
      <c r="F1340" s="2">
        <v>38750035</v>
      </c>
      <c r="G1340" s="2" t="s">
        <v>11170</v>
      </c>
      <c r="H1340" s="2" t="s">
        <v>11171</v>
      </c>
      <c r="I1340" s="2" t="s">
        <v>11172</v>
      </c>
      <c r="J1340" s="2" t="s">
        <v>11172</v>
      </c>
      <c r="K1340" s="2" t="s">
        <v>10316</v>
      </c>
      <c r="L1340" s="2" t="s">
        <v>11173</v>
      </c>
      <c r="M1340" s="2" t="s">
        <v>4367</v>
      </c>
      <c r="N1340" s="4" t="s">
        <v>11174</v>
      </c>
      <c r="O1340" s="4" t="s">
        <v>11175</v>
      </c>
    </row>
    <row r="1341" spans="1:15" ht="15" customHeight="1" x14ac:dyDescent="0.35">
      <c r="A1341" s="2" t="s">
        <v>279</v>
      </c>
      <c r="B1341" s="2" t="s">
        <v>280</v>
      </c>
      <c r="C1341" s="3">
        <v>19</v>
      </c>
      <c r="D1341" s="2" t="s">
        <v>281</v>
      </c>
      <c r="E1341" s="2" t="s">
        <v>11152</v>
      </c>
      <c r="F1341" s="2">
        <v>16714341</v>
      </c>
      <c r="G1341" s="2" t="s">
        <v>11422</v>
      </c>
      <c r="H1341" s="2" t="s">
        <v>11423</v>
      </c>
      <c r="I1341" s="2" t="s">
        <v>11424</v>
      </c>
      <c r="J1341" s="2" t="s">
        <v>11425</v>
      </c>
      <c r="K1341" s="2" t="s">
        <v>11426</v>
      </c>
      <c r="L1341" s="2" t="s">
        <v>11427</v>
      </c>
      <c r="M1341" s="2" t="s">
        <v>4367</v>
      </c>
      <c r="N1341" s="4" t="s">
        <v>11428</v>
      </c>
      <c r="O1341" s="4" t="s">
        <v>11429</v>
      </c>
    </row>
    <row r="1342" spans="1:15" ht="15" customHeight="1" x14ac:dyDescent="0.35">
      <c r="A1342" s="2" t="s">
        <v>279</v>
      </c>
      <c r="B1342" s="2" t="s">
        <v>280</v>
      </c>
      <c r="C1342" s="3">
        <v>19</v>
      </c>
      <c r="D1342" s="2" t="s">
        <v>281</v>
      </c>
      <c r="E1342" s="2" t="s">
        <v>11152</v>
      </c>
      <c r="F1342" s="2">
        <v>26364644</v>
      </c>
      <c r="G1342" s="2" t="s">
        <v>11387</v>
      </c>
      <c r="H1342" s="2" t="s">
        <v>11388</v>
      </c>
      <c r="I1342" s="2" t="s">
        <v>1029</v>
      </c>
      <c r="J1342" s="2" t="s">
        <v>1029</v>
      </c>
      <c r="K1342" s="2" t="s">
        <v>9699</v>
      </c>
      <c r="L1342" s="6" t="s">
        <v>18384</v>
      </c>
      <c r="M1342" s="2" t="s">
        <v>4493</v>
      </c>
      <c r="N1342" s="4" t="s">
        <v>11389</v>
      </c>
      <c r="O1342" s="4" t="s">
        <v>11390</v>
      </c>
    </row>
    <row r="1343" spans="1:15" ht="15" customHeight="1" x14ac:dyDescent="0.35">
      <c r="A1343" s="2" t="s">
        <v>279</v>
      </c>
      <c r="B1343" s="2" t="s">
        <v>280</v>
      </c>
      <c r="C1343" s="3">
        <v>19</v>
      </c>
      <c r="D1343" s="2" t="s">
        <v>281</v>
      </c>
      <c r="E1343" s="2" t="s">
        <v>11152</v>
      </c>
      <c r="F1343" s="2">
        <v>39395182</v>
      </c>
      <c r="G1343" s="2" t="s">
        <v>11153</v>
      </c>
      <c r="H1343" s="2" t="s">
        <v>11154</v>
      </c>
      <c r="I1343" s="2" t="s">
        <v>11155</v>
      </c>
      <c r="J1343" s="2" t="s">
        <v>11155</v>
      </c>
      <c r="K1343" s="2" t="s">
        <v>4366</v>
      </c>
      <c r="L1343" s="2"/>
      <c r="M1343" s="2" t="s">
        <v>4367</v>
      </c>
      <c r="N1343" s="4" t="s">
        <v>11156</v>
      </c>
      <c r="O1343" s="4" t="s">
        <v>11157</v>
      </c>
    </row>
    <row r="1344" spans="1:15" ht="15" customHeight="1" x14ac:dyDescent="0.35">
      <c r="A1344" s="2" t="s">
        <v>279</v>
      </c>
      <c r="B1344" s="2" t="s">
        <v>280</v>
      </c>
      <c r="C1344" s="3">
        <v>19</v>
      </c>
      <c r="D1344" s="2" t="s">
        <v>281</v>
      </c>
      <c r="E1344" s="2" t="s">
        <v>11152</v>
      </c>
      <c r="F1344" s="2">
        <v>35814295</v>
      </c>
      <c r="G1344" s="2" t="s">
        <v>11259</v>
      </c>
      <c r="H1344" s="2" t="s">
        <v>11260</v>
      </c>
      <c r="I1344" s="2">
        <v>2022</v>
      </c>
      <c r="J1344" s="2" t="s">
        <v>2999</v>
      </c>
      <c r="K1344" s="2" t="s">
        <v>11261</v>
      </c>
      <c r="L1344" s="20" t="s">
        <v>18388</v>
      </c>
      <c r="M1344" s="2" t="s">
        <v>4367</v>
      </c>
      <c r="N1344" s="4" t="s">
        <v>11262</v>
      </c>
      <c r="O1344" s="4" t="s">
        <v>11263</v>
      </c>
    </row>
    <row r="1345" spans="1:15" ht="15" customHeight="1" x14ac:dyDescent="0.35">
      <c r="A1345" s="2" t="s">
        <v>279</v>
      </c>
      <c r="B1345" s="2" t="s">
        <v>280</v>
      </c>
      <c r="C1345" s="3">
        <v>19</v>
      </c>
      <c r="D1345" s="2" t="s">
        <v>281</v>
      </c>
      <c r="E1345" s="2" t="s">
        <v>11152</v>
      </c>
      <c r="F1345" s="2">
        <v>33730733</v>
      </c>
      <c r="G1345" s="2" t="s">
        <v>11298</v>
      </c>
      <c r="H1345" s="2" t="s">
        <v>11299</v>
      </c>
      <c r="I1345" s="2">
        <v>2021</v>
      </c>
      <c r="J1345" s="2" t="s">
        <v>11300</v>
      </c>
      <c r="K1345" s="2" t="s">
        <v>11301</v>
      </c>
      <c r="L1345" s="2" t="s">
        <v>11302</v>
      </c>
      <c r="M1345" s="2" t="s">
        <v>4367</v>
      </c>
      <c r="N1345" s="4" t="s">
        <v>11303</v>
      </c>
      <c r="O1345" s="4" t="s">
        <v>11304</v>
      </c>
    </row>
    <row r="1346" spans="1:15" ht="15" customHeight="1" x14ac:dyDescent="0.35">
      <c r="A1346" s="2" t="s">
        <v>279</v>
      </c>
      <c r="B1346" s="2" t="s">
        <v>280</v>
      </c>
      <c r="C1346" s="3">
        <v>19</v>
      </c>
      <c r="D1346" s="2" t="s">
        <v>281</v>
      </c>
      <c r="E1346" s="2" t="s">
        <v>11152</v>
      </c>
      <c r="F1346" s="2">
        <v>34867936</v>
      </c>
      <c r="G1346" s="2" t="s">
        <v>11292</v>
      </c>
      <c r="H1346" s="2" t="s">
        <v>11293</v>
      </c>
      <c r="I1346" s="2">
        <v>2021</v>
      </c>
      <c r="J1346" s="2" t="s">
        <v>11294</v>
      </c>
      <c r="K1346" s="2" t="s">
        <v>9409</v>
      </c>
      <c r="L1346" s="2" t="s">
        <v>11295</v>
      </c>
      <c r="M1346" s="2" t="s">
        <v>4367</v>
      </c>
      <c r="N1346" s="4" t="s">
        <v>11296</v>
      </c>
      <c r="O1346" s="4" t="s">
        <v>11297</v>
      </c>
    </row>
    <row r="1347" spans="1:15" ht="15" customHeight="1" x14ac:dyDescent="0.35">
      <c r="A1347" s="2" t="s">
        <v>279</v>
      </c>
      <c r="B1347" s="2" t="s">
        <v>280</v>
      </c>
      <c r="C1347" s="3">
        <v>19</v>
      </c>
      <c r="D1347" s="2" t="s">
        <v>281</v>
      </c>
      <c r="E1347" s="2" t="s">
        <v>11152</v>
      </c>
      <c r="F1347" s="2">
        <v>28303104</v>
      </c>
      <c r="G1347" s="2" t="s">
        <v>11355</v>
      </c>
      <c r="H1347" s="2" t="s">
        <v>11356</v>
      </c>
      <c r="I1347" s="2">
        <v>2017</v>
      </c>
      <c r="J1347" s="2" t="s">
        <v>1844</v>
      </c>
      <c r="K1347" s="2" t="s">
        <v>11357</v>
      </c>
      <c r="L1347" s="2" t="s">
        <v>11358</v>
      </c>
      <c r="M1347" s="2" t="s">
        <v>4367</v>
      </c>
      <c r="N1347" s="4" t="s">
        <v>11359</v>
      </c>
      <c r="O1347" s="4" t="s">
        <v>11360</v>
      </c>
    </row>
    <row r="1348" spans="1:15" ht="15" customHeight="1" x14ac:dyDescent="0.35">
      <c r="A1348" s="2" t="s">
        <v>279</v>
      </c>
      <c r="B1348" s="2" t="s">
        <v>280</v>
      </c>
      <c r="C1348" s="3">
        <v>19</v>
      </c>
      <c r="D1348" s="2" t="s">
        <v>281</v>
      </c>
      <c r="E1348" s="2" t="s">
        <v>11152</v>
      </c>
      <c r="F1348" s="2">
        <v>25671323</v>
      </c>
      <c r="G1348" s="2" t="s">
        <v>11391</v>
      </c>
      <c r="H1348" s="2" t="s">
        <v>11392</v>
      </c>
      <c r="I1348" s="2">
        <v>2015</v>
      </c>
      <c r="J1348" s="2" t="s">
        <v>8902</v>
      </c>
      <c r="K1348" s="2" t="s">
        <v>5479</v>
      </c>
      <c r="L1348" s="2" t="s">
        <v>11393</v>
      </c>
      <c r="M1348" s="2" t="s">
        <v>4493</v>
      </c>
      <c r="N1348" s="4" t="s">
        <v>11394</v>
      </c>
      <c r="O1348" s="4" t="s">
        <v>11395</v>
      </c>
    </row>
    <row r="1349" spans="1:15" ht="15" customHeight="1" x14ac:dyDescent="0.35">
      <c r="A1349" s="2" t="s">
        <v>279</v>
      </c>
      <c r="B1349" s="2" t="s">
        <v>280</v>
      </c>
      <c r="C1349" s="3">
        <v>19</v>
      </c>
      <c r="D1349" s="2" t="s">
        <v>281</v>
      </c>
      <c r="E1349" s="2" t="s">
        <v>11152</v>
      </c>
      <c r="F1349" s="2" t="s">
        <v>18892</v>
      </c>
      <c r="G1349" s="2" t="s">
        <v>18893</v>
      </c>
      <c r="H1349" s="2" t="s">
        <v>18894</v>
      </c>
      <c r="I1349" s="2">
        <v>2013</v>
      </c>
      <c r="J1349" s="2" t="s">
        <v>12860</v>
      </c>
      <c r="K1349" s="2" t="s">
        <v>18895</v>
      </c>
      <c r="L1349" s="2" t="s">
        <v>18896</v>
      </c>
      <c r="M1349" s="2" t="s">
        <v>18451</v>
      </c>
      <c r="N1349" s="4" t="s">
        <v>18897</v>
      </c>
      <c r="O1349" s="25" t="s">
        <v>18898</v>
      </c>
    </row>
    <row r="1350" spans="1:15" ht="15" customHeight="1" x14ac:dyDescent="0.35">
      <c r="A1350" s="2" t="s">
        <v>279</v>
      </c>
      <c r="B1350" s="2" t="s">
        <v>280</v>
      </c>
      <c r="C1350" s="3">
        <v>19</v>
      </c>
      <c r="D1350" s="2" t="s">
        <v>281</v>
      </c>
      <c r="E1350" s="2" t="s">
        <v>11152</v>
      </c>
      <c r="F1350" s="2" t="s">
        <v>18899</v>
      </c>
      <c r="G1350" s="2" t="s">
        <v>18900</v>
      </c>
      <c r="H1350" s="2" t="s">
        <v>18901</v>
      </c>
      <c r="I1350" s="2">
        <v>2013</v>
      </c>
      <c r="J1350" s="2" t="s">
        <v>15666</v>
      </c>
      <c r="K1350" s="2" t="s">
        <v>18902</v>
      </c>
      <c r="L1350" s="2" t="s">
        <v>18903</v>
      </c>
      <c r="M1350" s="2" t="s">
        <v>18904</v>
      </c>
      <c r="N1350" s="4" t="s">
        <v>18905</v>
      </c>
      <c r="O1350" s="25" t="s">
        <v>18906</v>
      </c>
    </row>
    <row r="1351" spans="1:15" ht="15" customHeight="1" x14ac:dyDescent="0.35">
      <c r="A1351" s="2" t="s">
        <v>279</v>
      </c>
      <c r="B1351" s="2" t="s">
        <v>280</v>
      </c>
      <c r="C1351" s="3">
        <v>19</v>
      </c>
      <c r="D1351" s="2" t="s">
        <v>281</v>
      </c>
      <c r="E1351" s="2" t="s">
        <v>11152</v>
      </c>
      <c r="F1351" s="2" t="s">
        <v>18907</v>
      </c>
      <c r="G1351" s="2" t="s">
        <v>18908</v>
      </c>
      <c r="H1351" s="2" t="s">
        <v>18909</v>
      </c>
      <c r="I1351" s="2">
        <v>2012</v>
      </c>
      <c r="J1351" s="2" t="s">
        <v>18910</v>
      </c>
      <c r="K1351" s="2" t="s">
        <v>18895</v>
      </c>
      <c r="L1351" s="2" t="s">
        <v>18911</v>
      </c>
      <c r="M1351" s="2" t="s">
        <v>18451</v>
      </c>
      <c r="N1351" s="4" t="s">
        <v>18912</v>
      </c>
      <c r="O1351" s="25" t="s">
        <v>18913</v>
      </c>
    </row>
    <row r="1352" spans="1:15" ht="15" customHeight="1" x14ac:dyDescent="0.35">
      <c r="A1352" s="2" t="s">
        <v>279</v>
      </c>
      <c r="B1352" s="2" t="s">
        <v>280</v>
      </c>
      <c r="C1352" s="3">
        <v>19</v>
      </c>
      <c r="D1352" s="2" t="s">
        <v>281</v>
      </c>
      <c r="E1352" s="2" t="s">
        <v>11152</v>
      </c>
      <c r="F1352" s="2">
        <v>21647431</v>
      </c>
      <c r="G1352" s="2" t="s">
        <v>11409</v>
      </c>
      <c r="H1352" s="2" t="s">
        <v>11410</v>
      </c>
      <c r="I1352" s="2">
        <v>2011</v>
      </c>
      <c r="J1352" s="2" t="s">
        <v>11411</v>
      </c>
      <c r="K1352" s="2" t="s">
        <v>5479</v>
      </c>
      <c r="L1352" s="2" t="s">
        <v>11412</v>
      </c>
      <c r="M1352" s="2" t="s">
        <v>4493</v>
      </c>
      <c r="N1352" s="4" t="s">
        <v>11413</v>
      </c>
      <c r="O1352" s="4" t="s">
        <v>11414</v>
      </c>
    </row>
    <row r="1353" spans="1:15" ht="15" customHeight="1" x14ac:dyDescent="0.35">
      <c r="A1353" s="2" t="s">
        <v>294</v>
      </c>
      <c r="B1353" s="2" t="s">
        <v>295</v>
      </c>
      <c r="C1353" s="3">
        <v>20</v>
      </c>
      <c r="D1353" s="2" t="s">
        <v>296</v>
      </c>
      <c r="E1353" s="2" t="s">
        <v>11430</v>
      </c>
      <c r="F1353" s="2">
        <v>28940289</v>
      </c>
      <c r="G1353" s="2" t="s">
        <v>11592</v>
      </c>
      <c r="H1353" s="2" t="s">
        <v>11593</v>
      </c>
      <c r="I1353" s="2" t="s">
        <v>2129</v>
      </c>
      <c r="J1353" s="2"/>
      <c r="K1353" s="2" t="s">
        <v>4366</v>
      </c>
      <c r="L1353" s="2" t="s">
        <v>11594</v>
      </c>
      <c r="M1353" s="2" t="s">
        <v>6415</v>
      </c>
      <c r="N1353" s="4" t="s">
        <v>11595</v>
      </c>
      <c r="O1353" s="4" t="s">
        <v>11596</v>
      </c>
    </row>
    <row r="1354" spans="1:15" ht="15" customHeight="1" x14ac:dyDescent="0.35">
      <c r="A1354" s="2" t="s">
        <v>294</v>
      </c>
      <c r="B1354" s="2" t="s">
        <v>295</v>
      </c>
      <c r="C1354" s="3">
        <v>20</v>
      </c>
      <c r="D1354" s="2" t="s">
        <v>296</v>
      </c>
      <c r="E1354" s="2" t="s">
        <v>11430</v>
      </c>
      <c r="F1354" s="2">
        <v>32671664</v>
      </c>
      <c r="G1354" s="2" t="s">
        <v>11515</v>
      </c>
      <c r="H1354" s="2" t="s">
        <v>11545</v>
      </c>
      <c r="I1354" s="2" t="s">
        <v>1270</v>
      </c>
      <c r="J1354" s="2" t="s">
        <v>11546</v>
      </c>
      <c r="K1354" s="2" t="s">
        <v>4757</v>
      </c>
      <c r="L1354" s="2" t="s">
        <v>11547</v>
      </c>
      <c r="M1354" s="2" t="s">
        <v>4367</v>
      </c>
      <c r="N1354" s="4" t="s">
        <v>11548</v>
      </c>
      <c r="O1354" s="4" t="s">
        <v>11549</v>
      </c>
    </row>
    <row r="1355" spans="1:15" ht="15" customHeight="1" x14ac:dyDescent="0.35">
      <c r="A1355" s="2" t="s">
        <v>294</v>
      </c>
      <c r="B1355" s="2" t="s">
        <v>295</v>
      </c>
      <c r="C1355" s="3">
        <v>20</v>
      </c>
      <c r="D1355" s="2" t="s">
        <v>296</v>
      </c>
      <c r="E1355" s="2" t="s">
        <v>11430</v>
      </c>
      <c r="F1355" s="2">
        <v>26994359</v>
      </c>
      <c r="G1355" s="2" t="s">
        <v>11602</v>
      </c>
      <c r="H1355" s="2" t="s">
        <v>11603</v>
      </c>
      <c r="I1355" s="2" t="s">
        <v>763</v>
      </c>
      <c r="J1355" s="2" t="s">
        <v>11604</v>
      </c>
      <c r="K1355" s="2" t="s">
        <v>4366</v>
      </c>
      <c r="L1355" s="2" t="s">
        <v>11605</v>
      </c>
      <c r="M1355" s="2" t="s">
        <v>4367</v>
      </c>
      <c r="N1355" s="4" t="s">
        <v>11606</v>
      </c>
      <c r="O1355" s="4" t="s">
        <v>11607</v>
      </c>
    </row>
    <row r="1356" spans="1:15" ht="15" customHeight="1" x14ac:dyDescent="0.35">
      <c r="A1356" s="2" t="s">
        <v>294</v>
      </c>
      <c r="B1356" s="2" t="s">
        <v>295</v>
      </c>
      <c r="C1356" s="3">
        <v>20</v>
      </c>
      <c r="D1356" s="2" t="s">
        <v>296</v>
      </c>
      <c r="E1356" s="2" t="s">
        <v>11430</v>
      </c>
      <c r="F1356" s="2">
        <v>25319420</v>
      </c>
      <c r="G1356" s="2" t="s">
        <v>11442</v>
      </c>
      <c r="H1356" s="2" t="s">
        <v>11619</v>
      </c>
      <c r="I1356" s="2" t="s">
        <v>1752</v>
      </c>
      <c r="J1356" s="2"/>
      <c r="K1356" s="2" t="s">
        <v>4366</v>
      </c>
      <c r="L1356" s="2" t="s">
        <v>11620</v>
      </c>
      <c r="M1356" s="2" t="s">
        <v>4665</v>
      </c>
      <c r="N1356" s="4" t="s">
        <v>11621</v>
      </c>
      <c r="O1356" s="4" t="s">
        <v>11622</v>
      </c>
    </row>
    <row r="1357" spans="1:15" ht="15" customHeight="1" x14ac:dyDescent="0.35">
      <c r="A1357" s="2" t="s">
        <v>294</v>
      </c>
      <c r="B1357" s="2" t="s">
        <v>295</v>
      </c>
      <c r="C1357" s="3">
        <v>20</v>
      </c>
      <c r="D1357" s="2" t="s">
        <v>296</v>
      </c>
      <c r="E1357" s="2" t="s">
        <v>11435</v>
      </c>
      <c r="F1357" s="2">
        <v>30348333</v>
      </c>
      <c r="G1357" s="2" t="s">
        <v>11560</v>
      </c>
      <c r="H1357" s="2" t="s">
        <v>11561</v>
      </c>
      <c r="I1357" s="2" t="s">
        <v>2397</v>
      </c>
      <c r="J1357" s="2"/>
      <c r="K1357" s="2" t="s">
        <v>4422</v>
      </c>
      <c r="L1357" s="2" t="s">
        <v>11562</v>
      </c>
      <c r="M1357" s="2" t="s">
        <v>4843</v>
      </c>
      <c r="N1357" s="4" t="s">
        <v>11563</v>
      </c>
      <c r="O1357" s="4" t="s">
        <v>11564</v>
      </c>
    </row>
    <row r="1358" spans="1:15" ht="15" customHeight="1" x14ac:dyDescent="0.35">
      <c r="A1358" s="2" t="s">
        <v>294</v>
      </c>
      <c r="B1358" s="2" t="s">
        <v>295</v>
      </c>
      <c r="C1358" s="3">
        <v>20</v>
      </c>
      <c r="D1358" s="2" t="s">
        <v>296</v>
      </c>
      <c r="E1358" s="2" t="s">
        <v>11430</v>
      </c>
      <c r="F1358" s="2">
        <v>29192989</v>
      </c>
      <c r="G1358" s="2" t="s">
        <v>11442</v>
      </c>
      <c r="H1358" s="2" t="s">
        <v>11588</v>
      </c>
      <c r="I1358" s="2" t="s">
        <v>2350</v>
      </c>
      <c r="J1358" s="2"/>
      <c r="K1358" s="2" t="s">
        <v>4366</v>
      </c>
      <c r="L1358" s="2" t="s">
        <v>11589</v>
      </c>
      <c r="M1358" s="2" t="s">
        <v>4665</v>
      </c>
      <c r="N1358" s="4" t="s">
        <v>11590</v>
      </c>
      <c r="O1358" s="4" t="s">
        <v>11591</v>
      </c>
    </row>
    <row r="1359" spans="1:15" ht="15" customHeight="1" x14ac:dyDescent="0.35">
      <c r="A1359" s="2" t="s">
        <v>294</v>
      </c>
      <c r="B1359" s="2" t="s">
        <v>295</v>
      </c>
      <c r="C1359" s="3">
        <v>20</v>
      </c>
      <c r="D1359" s="2" t="s">
        <v>296</v>
      </c>
      <c r="E1359" s="2" t="s">
        <v>11430</v>
      </c>
      <c r="F1359" s="2">
        <v>36805053</v>
      </c>
      <c r="G1359" s="2" t="s">
        <v>11479</v>
      </c>
      <c r="H1359" s="2" t="s">
        <v>11480</v>
      </c>
      <c r="I1359" s="2" t="s">
        <v>3160</v>
      </c>
      <c r="J1359" s="2" t="s">
        <v>11481</v>
      </c>
      <c r="K1359" s="2" t="s">
        <v>11482</v>
      </c>
      <c r="L1359" s="2" t="s">
        <v>11483</v>
      </c>
      <c r="M1359" s="2" t="s">
        <v>5313</v>
      </c>
      <c r="N1359" s="4" t="s">
        <v>11484</v>
      </c>
      <c r="O1359" s="4" t="s">
        <v>11485</v>
      </c>
    </row>
    <row r="1360" spans="1:15" ht="15" customHeight="1" x14ac:dyDescent="0.35">
      <c r="A1360" s="2" t="s">
        <v>294</v>
      </c>
      <c r="B1360" s="2" t="s">
        <v>295</v>
      </c>
      <c r="C1360" s="3">
        <v>20</v>
      </c>
      <c r="D1360" s="2" t="s">
        <v>296</v>
      </c>
      <c r="E1360" s="2" t="s">
        <v>11430</v>
      </c>
      <c r="F1360" s="2">
        <v>35235817</v>
      </c>
      <c r="G1360" s="2" t="s">
        <v>11497</v>
      </c>
      <c r="H1360" s="2" t="s">
        <v>11498</v>
      </c>
      <c r="I1360" s="2" t="s">
        <v>1862</v>
      </c>
      <c r="J1360" s="2" t="s">
        <v>11499</v>
      </c>
      <c r="K1360" s="2" t="s">
        <v>11500</v>
      </c>
      <c r="L1360" s="2" t="s">
        <v>11501</v>
      </c>
      <c r="M1360" s="2" t="s">
        <v>4416</v>
      </c>
      <c r="N1360" s="4" t="s">
        <v>11502</v>
      </c>
      <c r="O1360" s="4" t="s">
        <v>11503</v>
      </c>
    </row>
    <row r="1361" spans="1:15" ht="15" customHeight="1" x14ac:dyDescent="0.35">
      <c r="A1361" s="2" t="s">
        <v>294</v>
      </c>
      <c r="B1361" s="2" t="s">
        <v>295</v>
      </c>
      <c r="C1361" s="3">
        <v>20</v>
      </c>
      <c r="D1361" s="2" t="s">
        <v>296</v>
      </c>
      <c r="E1361" s="2" t="s">
        <v>11430</v>
      </c>
      <c r="F1361" s="2">
        <v>37926123</v>
      </c>
      <c r="G1361" s="2" t="s">
        <v>11453</v>
      </c>
      <c r="H1361" s="2" t="s">
        <v>11454</v>
      </c>
      <c r="I1361" s="2" t="s">
        <v>1459</v>
      </c>
      <c r="J1361" s="2" t="s">
        <v>11455</v>
      </c>
      <c r="K1361" s="2" t="s">
        <v>4380</v>
      </c>
      <c r="L1361" s="2" t="s">
        <v>11456</v>
      </c>
      <c r="M1361" s="2" t="s">
        <v>4367</v>
      </c>
      <c r="N1361" s="4" t="s">
        <v>11457</v>
      </c>
      <c r="O1361" s="4" t="s">
        <v>11458</v>
      </c>
    </row>
    <row r="1362" spans="1:15" ht="15" customHeight="1" x14ac:dyDescent="0.35">
      <c r="A1362" s="2" t="s">
        <v>294</v>
      </c>
      <c r="B1362" s="2" t="s">
        <v>295</v>
      </c>
      <c r="C1362" s="3">
        <v>20</v>
      </c>
      <c r="D1362" s="2" t="s">
        <v>296</v>
      </c>
      <c r="E1362" s="2" t="s">
        <v>11430</v>
      </c>
      <c r="F1362" s="2">
        <v>35051810</v>
      </c>
      <c r="G1362" s="2" t="s">
        <v>11504</v>
      </c>
      <c r="H1362" s="2" t="s">
        <v>11505</v>
      </c>
      <c r="I1362" s="2" t="s">
        <v>1701</v>
      </c>
      <c r="J1362" s="2" t="s">
        <v>9630</v>
      </c>
      <c r="K1362" s="2" t="s">
        <v>11506</v>
      </c>
      <c r="L1362" s="6" t="s">
        <v>18385</v>
      </c>
      <c r="M1362" s="2" t="s">
        <v>4493</v>
      </c>
      <c r="N1362" s="4" t="s">
        <v>11507</v>
      </c>
      <c r="O1362" s="4" t="s">
        <v>11508</v>
      </c>
    </row>
    <row r="1363" spans="1:15" ht="15" customHeight="1" x14ac:dyDescent="0.35">
      <c r="A1363" s="2" t="s">
        <v>294</v>
      </c>
      <c r="B1363" s="2" t="s">
        <v>295</v>
      </c>
      <c r="C1363" s="3">
        <v>20</v>
      </c>
      <c r="D1363" s="2" t="s">
        <v>296</v>
      </c>
      <c r="E1363" s="2" t="s">
        <v>11430</v>
      </c>
      <c r="F1363" s="2">
        <v>32654550</v>
      </c>
      <c r="G1363" s="2" t="s">
        <v>11509</v>
      </c>
      <c r="H1363" s="2" t="s">
        <v>11510</v>
      </c>
      <c r="I1363" s="2" t="s">
        <v>1701</v>
      </c>
      <c r="J1363" s="2" t="s">
        <v>11511</v>
      </c>
      <c r="K1363" s="2" t="s">
        <v>6428</v>
      </c>
      <c r="L1363" s="2" t="s">
        <v>11512</v>
      </c>
      <c r="M1363" s="2" t="s">
        <v>4416</v>
      </c>
      <c r="N1363" s="4" t="s">
        <v>11513</v>
      </c>
      <c r="O1363" s="4" t="s">
        <v>11514</v>
      </c>
    </row>
    <row r="1364" spans="1:15" ht="15" customHeight="1" x14ac:dyDescent="0.35">
      <c r="A1364" s="2" t="s">
        <v>294</v>
      </c>
      <c r="B1364" s="2" t="s">
        <v>295</v>
      </c>
      <c r="C1364" s="3">
        <v>20</v>
      </c>
      <c r="D1364" s="2" t="s">
        <v>296</v>
      </c>
      <c r="E1364" s="2" t="s">
        <v>11435</v>
      </c>
      <c r="F1364" s="2">
        <v>33108015</v>
      </c>
      <c r="G1364" s="2" t="s">
        <v>11533</v>
      </c>
      <c r="H1364" s="2" t="s">
        <v>11534</v>
      </c>
      <c r="I1364" s="2" t="s">
        <v>1576</v>
      </c>
      <c r="J1364" s="2" t="s">
        <v>6775</v>
      </c>
      <c r="K1364" s="2" t="s">
        <v>4373</v>
      </c>
      <c r="L1364" s="2" t="s">
        <v>11535</v>
      </c>
      <c r="M1364" s="2" t="s">
        <v>11536</v>
      </c>
      <c r="N1364" s="4" t="s">
        <v>11537</v>
      </c>
      <c r="O1364" s="4" t="s">
        <v>11538</v>
      </c>
    </row>
    <row r="1365" spans="1:15" ht="15" customHeight="1" x14ac:dyDescent="0.35">
      <c r="A1365" s="2" t="s">
        <v>294</v>
      </c>
      <c r="B1365" s="2" t="s">
        <v>295</v>
      </c>
      <c r="C1365" s="3">
        <v>20</v>
      </c>
      <c r="D1365" s="2" t="s">
        <v>296</v>
      </c>
      <c r="E1365" s="2" t="s">
        <v>11435</v>
      </c>
      <c r="F1365" s="2">
        <v>33259122</v>
      </c>
      <c r="G1365" s="2" t="s">
        <v>9044</v>
      </c>
      <c r="H1365" s="2" t="s">
        <v>9045</v>
      </c>
      <c r="I1365" s="2" t="s">
        <v>1576</v>
      </c>
      <c r="J1365" s="2" t="s">
        <v>9046</v>
      </c>
      <c r="K1365" s="2" t="s">
        <v>6635</v>
      </c>
      <c r="L1365" s="2" t="s">
        <v>9047</v>
      </c>
      <c r="M1365" s="2" t="s">
        <v>4738</v>
      </c>
      <c r="N1365" s="4" t="s">
        <v>9048</v>
      </c>
      <c r="O1365" s="4" t="s">
        <v>9049</v>
      </c>
    </row>
    <row r="1366" spans="1:15" ht="15" customHeight="1" x14ac:dyDescent="0.35">
      <c r="A1366" s="2" t="s">
        <v>294</v>
      </c>
      <c r="B1366" s="2" t="s">
        <v>295</v>
      </c>
      <c r="C1366" s="3">
        <v>20</v>
      </c>
      <c r="D1366" s="2" t="s">
        <v>296</v>
      </c>
      <c r="E1366" s="2" t="s">
        <v>11435</v>
      </c>
      <c r="F1366" s="2">
        <v>34909715</v>
      </c>
      <c r="G1366" s="2" t="s">
        <v>11527</v>
      </c>
      <c r="H1366" s="2" t="s">
        <v>11528</v>
      </c>
      <c r="I1366" s="2" t="s">
        <v>4060</v>
      </c>
      <c r="J1366" s="2" t="s">
        <v>11529</v>
      </c>
      <c r="K1366" s="2" t="s">
        <v>11179</v>
      </c>
      <c r="L1366" s="2" t="s">
        <v>11530</v>
      </c>
      <c r="M1366" s="2" t="s">
        <v>4367</v>
      </c>
      <c r="N1366" s="4" t="s">
        <v>11531</v>
      </c>
      <c r="O1366" s="4" t="s">
        <v>11532</v>
      </c>
    </row>
    <row r="1367" spans="1:15" ht="15" customHeight="1" x14ac:dyDescent="0.35">
      <c r="A1367" s="2" t="s">
        <v>294</v>
      </c>
      <c r="B1367" s="2" t="s">
        <v>295</v>
      </c>
      <c r="C1367" s="3">
        <v>20</v>
      </c>
      <c r="D1367" s="2" t="s">
        <v>296</v>
      </c>
      <c r="E1367" s="2" t="s">
        <v>11435</v>
      </c>
      <c r="F1367" s="2">
        <v>21615367</v>
      </c>
      <c r="G1367" s="2" t="s">
        <v>11633</v>
      </c>
      <c r="H1367" s="2" t="s">
        <v>11634</v>
      </c>
      <c r="I1367" s="2" t="s">
        <v>2458</v>
      </c>
      <c r="J1367" s="2"/>
      <c r="K1367" s="2" t="s">
        <v>4366</v>
      </c>
      <c r="L1367" s="2" t="s">
        <v>11635</v>
      </c>
      <c r="M1367" s="2" t="s">
        <v>4665</v>
      </c>
      <c r="N1367" s="4" t="s">
        <v>11636</v>
      </c>
      <c r="O1367" s="4" t="s">
        <v>11637</v>
      </c>
    </row>
    <row r="1368" spans="1:15" ht="15" customHeight="1" x14ac:dyDescent="0.35">
      <c r="A1368" s="2" t="s">
        <v>294</v>
      </c>
      <c r="B1368" s="2" t="s">
        <v>295</v>
      </c>
      <c r="C1368" s="3">
        <v>20</v>
      </c>
      <c r="D1368" s="2" t="s">
        <v>296</v>
      </c>
      <c r="E1368" s="2" t="s">
        <v>11430</v>
      </c>
      <c r="F1368" s="2">
        <v>28927888</v>
      </c>
      <c r="G1368" s="2" t="s">
        <v>11571</v>
      </c>
      <c r="H1368" s="2" t="s">
        <v>11572</v>
      </c>
      <c r="I1368" s="2" t="s">
        <v>1882</v>
      </c>
      <c r="J1368" s="2" t="s">
        <v>11573</v>
      </c>
      <c r="K1368" s="2" t="s">
        <v>4422</v>
      </c>
      <c r="L1368" s="2" t="s">
        <v>11574</v>
      </c>
      <c r="M1368" s="2" t="s">
        <v>4367</v>
      </c>
      <c r="N1368" s="4" t="s">
        <v>11575</v>
      </c>
      <c r="O1368" s="4" t="s">
        <v>11576</v>
      </c>
    </row>
    <row r="1369" spans="1:15" ht="15" customHeight="1" x14ac:dyDescent="0.35">
      <c r="A1369" s="2" t="s">
        <v>294</v>
      </c>
      <c r="B1369" s="2" t="s">
        <v>295</v>
      </c>
      <c r="C1369" s="3">
        <v>20</v>
      </c>
      <c r="D1369" s="2" t="s">
        <v>296</v>
      </c>
      <c r="E1369" s="2" t="s">
        <v>11430</v>
      </c>
      <c r="F1369" s="2">
        <v>38175365</v>
      </c>
      <c r="G1369" s="2" t="s">
        <v>11459</v>
      </c>
      <c r="H1369" s="2" t="s">
        <v>11460</v>
      </c>
      <c r="I1369" s="2" t="s">
        <v>2329</v>
      </c>
      <c r="J1369" s="2" t="s">
        <v>11461</v>
      </c>
      <c r="K1369" s="2" t="s">
        <v>4757</v>
      </c>
      <c r="L1369" s="2" t="s">
        <v>11462</v>
      </c>
      <c r="M1369" s="2" t="s">
        <v>4367</v>
      </c>
      <c r="N1369" s="4" t="s">
        <v>11463</v>
      </c>
      <c r="O1369" s="4" t="s">
        <v>11464</v>
      </c>
    </row>
    <row r="1370" spans="1:15" ht="15" customHeight="1" x14ac:dyDescent="0.35">
      <c r="A1370" s="2" t="s">
        <v>294</v>
      </c>
      <c r="B1370" s="2" t="s">
        <v>295</v>
      </c>
      <c r="C1370" s="3">
        <v>20</v>
      </c>
      <c r="D1370" s="2" t="s">
        <v>296</v>
      </c>
      <c r="E1370" s="2" t="s">
        <v>11435</v>
      </c>
      <c r="F1370" s="2">
        <v>36457227</v>
      </c>
      <c r="G1370" s="2" t="s">
        <v>11491</v>
      </c>
      <c r="H1370" s="2" t="s">
        <v>11492</v>
      </c>
      <c r="I1370" s="2" t="s">
        <v>2447</v>
      </c>
      <c r="J1370" s="2" t="s">
        <v>11493</v>
      </c>
      <c r="K1370" s="2" t="s">
        <v>5821</v>
      </c>
      <c r="L1370" s="2" t="s">
        <v>11494</v>
      </c>
      <c r="M1370" s="2" t="s">
        <v>4493</v>
      </c>
      <c r="N1370" s="4" t="s">
        <v>11495</v>
      </c>
      <c r="O1370" s="4" t="s">
        <v>11496</v>
      </c>
    </row>
    <row r="1371" spans="1:15" ht="15" customHeight="1" x14ac:dyDescent="0.35">
      <c r="A1371" s="2" t="s">
        <v>294</v>
      </c>
      <c r="B1371" s="2" t="s">
        <v>295</v>
      </c>
      <c r="C1371" s="3">
        <v>20</v>
      </c>
      <c r="D1371" s="2" t="s">
        <v>296</v>
      </c>
      <c r="E1371" s="2" t="s">
        <v>11430</v>
      </c>
      <c r="F1371" s="2">
        <v>31877514</v>
      </c>
      <c r="G1371" s="2" t="s">
        <v>11550</v>
      </c>
      <c r="H1371" s="2" t="s">
        <v>11551</v>
      </c>
      <c r="I1371" s="2" t="s">
        <v>895</v>
      </c>
      <c r="J1371" s="2" t="s">
        <v>11541</v>
      </c>
      <c r="K1371" s="2" t="s">
        <v>11506</v>
      </c>
      <c r="L1371" s="6" t="s">
        <v>18386</v>
      </c>
      <c r="M1371" s="2" t="s">
        <v>4493</v>
      </c>
      <c r="N1371" s="4" t="s">
        <v>11552</v>
      </c>
      <c r="O1371" s="4" t="s">
        <v>11553</v>
      </c>
    </row>
    <row r="1372" spans="1:15" ht="15" customHeight="1" x14ac:dyDescent="0.35">
      <c r="A1372" s="2" t="s">
        <v>294</v>
      </c>
      <c r="B1372" s="2" t="s">
        <v>295</v>
      </c>
      <c r="C1372" s="3">
        <v>20</v>
      </c>
      <c r="D1372" s="2" t="s">
        <v>296</v>
      </c>
      <c r="E1372" s="2" t="s">
        <v>11430</v>
      </c>
      <c r="F1372" s="2">
        <v>23362967</v>
      </c>
      <c r="G1372" s="2" t="s">
        <v>11577</v>
      </c>
      <c r="H1372" s="2" t="s">
        <v>11623</v>
      </c>
      <c r="I1372" s="2" t="s">
        <v>956</v>
      </c>
      <c r="J1372" s="2"/>
      <c r="K1372" s="2" t="s">
        <v>4366</v>
      </c>
      <c r="L1372" s="2" t="s">
        <v>11624</v>
      </c>
      <c r="M1372" s="2" t="s">
        <v>4665</v>
      </c>
      <c r="N1372" s="4" t="s">
        <v>11625</v>
      </c>
      <c r="O1372" s="4" t="s">
        <v>11626</v>
      </c>
    </row>
    <row r="1373" spans="1:15" ht="15" customHeight="1" x14ac:dyDescent="0.35">
      <c r="A1373" s="2" t="s">
        <v>294</v>
      </c>
      <c r="B1373" s="2" t="s">
        <v>295</v>
      </c>
      <c r="C1373" s="3">
        <v>20</v>
      </c>
      <c r="D1373" s="2" t="s">
        <v>296</v>
      </c>
      <c r="E1373" s="2" t="s">
        <v>11430</v>
      </c>
      <c r="F1373" s="2">
        <v>34657998</v>
      </c>
      <c r="G1373" s="2" t="s">
        <v>11515</v>
      </c>
      <c r="H1373" s="2" t="s">
        <v>11516</v>
      </c>
      <c r="I1373" s="2" t="s">
        <v>4066</v>
      </c>
      <c r="J1373" s="2" t="s">
        <v>9022</v>
      </c>
      <c r="K1373" s="2" t="s">
        <v>4757</v>
      </c>
      <c r="L1373" s="2" t="s">
        <v>11517</v>
      </c>
      <c r="M1373" s="2" t="s">
        <v>4404</v>
      </c>
      <c r="N1373" s="4" t="s">
        <v>11518</v>
      </c>
      <c r="O1373" s="4" t="s">
        <v>11519</v>
      </c>
    </row>
    <row r="1374" spans="1:15" ht="15" customHeight="1" x14ac:dyDescent="0.35">
      <c r="A1374" s="2" t="s">
        <v>294</v>
      </c>
      <c r="B1374" s="2" t="s">
        <v>295</v>
      </c>
      <c r="C1374" s="3">
        <v>20</v>
      </c>
      <c r="D1374" s="2" t="s">
        <v>296</v>
      </c>
      <c r="E1374" s="2" t="s">
        <v>11430</v>
      </c>
      <c r="F1374" s="2">
        <v>31631717</v>
      </c>
      <c r="G1374" s="2" t="s">
        <v>11539</v>
      </c>
      <c r="H1374" s="2" t="s">
        <v>11540</v>
      </c>
      <c r="I1374" s="2" t="s">
        <v>988</v>
      </c>
      <c r="J1374" s="2" t="s">
        <v>11541</v>
      </c>
      <c r="K1374" s="2" t="s">
        <v>6428</v>
      </c>
      <c r="L1374" s="2" t="s">
        <v>11542</v>
      </c>
      <c r="M1374" s="2" t="s">
        <v>4367</v>
      </c>
      <c r="N1374" s="4" t="s">
        <v>11543</v>
      </c>
      <c r="O1374" s="4" t="s">
        <v>11544</v>
      </c>
    </row>
    <row r="1375" spans="1:15" ht="15" customHeight="1" x14ac:dyDescent="0.35">
      <c r="A1375" s="2" t="s">
        <v>294</v>
      </c>
      <c r="B1375" s="2" t="s">
        <v>295</v>
      </c>
      <c r="C1375" s="3">
        <v>20</v>
      </c>
      <c r="D1375" s="2" t="s">
        <v>296</v>
      </c>
      <c r="E1375" s="2" t="s">
        <v>11435</v>
      </c>
      <c r="F1375" s="2">
        <v>27523434</v>
      </c>
      <c r="G1375" s="2" t="s">
        <v>11597</v>
      </c>
      <c r="H1375" s="2" t="s">
        <v>11598</v>
      </c>
      <c r="I1375" s="2" t="s">
        <v>4769</v>
      </c>
      <c r="J1375" s="2" t="s">
        <v>1978</v>
      </c>
      <c r="K1375" s="2" t="s">
        <v>4380</v>
      </c>
      <c r="L1375" s="2" t="s">
        <v>11599</v>
      </c>
      <c r="M1375" s="2" t="s">
        <v>5208</v>
      </c>
      <c r="N1375" s="4" t="s">
        <v>11600</v>
      </c>
      <c r="O1375" s="4" t="s">
        <v>11601</v>
      </c>
    </row>
    <row r="1376" spans="1:15" ht="15" customHeight="1" x14ac:dyDescent="0.35">
      <c r="A1376" s="2" t="s">
        <v>294</v>
      </c>
      <c r="B1376" s="2" t="s">
        <v>295</v>
      </c>
      <c r="C1376" s="3">
        <v>20</v>
      </c>
      <c r="D1376" s="2" t="s">
        <v>296</v>
      </c>
      <c r="E1376" s="2" t="s">
        <v>11435</v>
      </c>
      <c r="F1376" s="2">
        <v>30141558</v>
      </c>
      <c r="G1376" s="2" t="s">
        <v>9119</v>
      </c>
      <c r="H1376" s="2" t="s">
        <v>9120</v>
      </c>
      <c r="I1376" s="2" t="s">
        <v>667</v>
      </c>
      <c r="J1376" s="2"/>
      <c r="K1376" s="2" t="s">
        <v>4366</v>
      </c>
      <c r="L1376" s="2" t="s">
        <v>9121</v>
      </c>
      <c r="M1376" s="2" t="s">
        <v>4665</v>
      </c>
      <c r="N1376" s="4" t="s">
        <v>9122</v>
      </c>
      <c r="O1376" s="4" t="s">
        <v>9123</v>
      </c>
    </row>
    <row r="1377" spans="1:15" ht="15" customHeight="1" x14ac:dyDescent="0.35">
      <c r="A1377" s="2" t="s">
        <v>294</v>
      </c>
      <c r="B1377" s="2" t="s">
        <v>295</v>
      </c>
      <c r="C1377" s="3">
        <v>20</v>
      </c>
      <c r="D1377" s="2" t="s">
        <v>296</v>
      </c>
      <c r="E1377" s="2" t="s">
        <v>11430</v>
      </c>
      <c r="F1377" s="2">
        <v>21564067</v>
      </c>
      <c r="G1377" s="2" t="s">
        <v>11627</v>
      </c>
      <c r="H1377" s="2" t="s">
        <v>11628</v>
      </c>
      <c r="I1377" s="2" t="s">
        <v>2550</v>
      </c>
      <c r="J1377" s="2" t="s">
        <v>11629</v>
      </c>
      <c r="K1377" s="2" t="s">
        <v>4366</v>
      </c>
      <c r="L1377" s="2" t="s">
        <v>11630</v>
      </c>
      <c r="M1377" s="2" t="s">
        <v>4493</v>
      </c>
      <c r="N1377" s="4" t="s">
        <v>11631</v>
      </c>
      <c r="O1377" s="4" t="s">
        <v>11632</v>
      </c>
    </row>
    <row r="1378" spans="1:15" ht="15" customHeight="1" x14ac:dyDescent="0.35">
      <c r="A1378" s="2" t="s">
        <v>294</v>
      </c>
      <c r="B1378" s="2" t="s">
        <v>295</v>
      </c>
      <c r="C1378" s="3">
        <v>20</v>
      </c>
      <c r="D1378" s="2" t="s">
        <v>296</v>
      </c>
      <c r="E1378" s="2" t="s">
        <v>11430</v>
      </c>
      <c r="F1378" s="2">
        <v>19494826</v>
      </c>
      <c r="G1378" s="2" t="s">
        <v>11638</v>
      </c>
      <c r="H1378" s="2" t="s">
        <v>11639</v>
      </c>
      <c r="I1378" s="2" t="s">
        <v>2565</v>
      </c>
      <c r="J1378" s="2" t="s">
        <v>11640</v>
      </c>
      <c r="K1378" s="2" t="s">
        <v>4422</v>
      </c>
      <c r="L1378" s="2" t="s">
        <v>11641</v>
      </c>
      <c r="M1378" s="2" t="s">
        <v>4416</v>
      </c>
      <c r="N1378" s="4" t="s">
        <v>11642</v>
      </c>
      <c r="O1378" s="4" t="s">
        <v>11643</v>
      </c>
    </row>
    <row r="1379" spans="1:15" ht="15" customHeight="1" x14ac:dyDescent="0.35">
      <c r="A1379" s="2" t="s">
        <v>294</v>
      </c>
      <c r="B1379" s="2" t="s">
        <v>295</v>
      </c>
      <c r="C1379" s="3">
        <v>20</v>
      </c>
      <c r="D1379" s="2" t="s">
        <v>296</v>
      </c>
      <c r="E1379" s="2" t="s">
        <v>11430</v>
      </c>
      <c r="F1379" s="2">
        <v>36368446</v>
      </c>
      <c r="G1379" s="2" t="s">
        <v>11486</v>
      </c>
      <c r="H1379" s="2" t="s">
        <v>11487</v>
      </c>
      <c r="I1379" s="2" t="s">
        <v>1545</v>
      </c>
      <c r="J1379" s="2" t="s">
        <v>3179</v>
      </c>
      <c r="K1379" s="2" t="s">
        <v>4422</v>
      </c>
      <c r="L1379" s="2" t="s">
        <v>11488</v>
      </c>
      <c r="M1379" s="2" t="s">
        <v>4493</v>
      </c>
      <c r="N1379" s="4" t="s">
        <v>11489</v>
      </c>
      <c r="O1379" s="4" t="s">
        <v>11490</v>
      </c>
    </row>
    <row r="1380" spans="1:15" ht="15" customHeight="1" x14ac:dyDescent="0.35">
      <c r="A1380" s="2" t="s">
        <v>294</v>
      </c>
      <c r="B1380" s="2" t="s">
        <v>295</v>
      </c>
      <c r="C1380" s="3">
        <v>20</v>
      </c>
      <c r="D1380" s="2" t="s">
        <v>296</v>
      </c>
      <c r="E1380" s="2" t="s">
        <v>11430</v>
      </c>
      <c r="F1380" s="2">
        <v>28507230</v>
      </c>
      <c r="G1380" s="2" t="s">
        <v>11337</v>
      </c>
      <c r="H1380" s="2" t="s">
        <v>11338</v>
      </c>
      <c r="I1380" s="2" t="s">
        <v>11339</v>
      </c>
      <c r="J1380" s="2"/>
      <c r="K1380" s="2" t="s">
        <v>8499</v>
      </c>
      <c r="L1380" s="2" t="s">
        <v>11340</v>
      </c>
      <c r="M1380" s="2" t="s">
        <v>4367</v>
      </c>
      <c r="N1380" s="4" t="s">
        <v>11341</v>
      </c>
      <c r="O1380" s="4" t="s">
        <v>11342</v>
      </c>
    </row>
    <row r="1381" spans="1:15" ht="15" customHeight="1" x14ac:dyDescent="0.35">
      <c r="A1381" s="2" t="s">
        <v>294</v>
      </c>
      <c r="B1381" s="2" t="s">
        <v>295</v>
      </c>
      <c r="C1381" s="3">
        <v>20</v>
      </c>
      <c r="D1381" s="2" t="s">
        <v>296</v>
      </c>
      <c r="E1381" s="2" t="s">
        <v>11435</v>
      </c>
      <c r="F1381" s="2">
        <v>39197436</v>
      </c>
      <c r="G1381" s="2" t="s">
        <v>11436</v>
      </c>
      <c r="H1381" s="2" t="s">
        <v>11437</v>
      </c>
      <c r="I1381" s="2" t="s">
        <v>11438</v>
      </c>
      <c r="J1381" s="2" t="s">
        <v>11438</v>
      </c>
      <c r="K1381" s="2" t="s">
        <v>11439</v>
      </c>
      <c r="L1381" s="2"/>
      <c r="M1381" s="2" t="s">
        <v>4367</v>
      </c>
      <c r="N1381" s="4" t="s">
        <v>11440</v>
      </c>
      <c r="O1381" s="4" t="s">
        <v>11441</v>
      </c>
    </row>
    <row r="1382" spans="1:15" ht="15" customHeight="1" x14ac:dyDescent="0.35">
      <c r="A1382" s="2" t="s">
        <v>294</v>
      </c>
      <c r="B1382" s="2" t="s">
        <v>295</v>
      </c>
      <c r="C1382" s="3">
        <v>20</v>
      </c>
      <c r="D1382" s="2" t="s">
        <v>296</v>
      </c>
      <c r="E1382" s="2" t="s">
        <v>11435</v>
      </c>
      <c r="F1382" s="2">
        <v>19633599</v>
      </c>
      <c r="G1382" s="2" t="s">
        <v>11633</v>
      </c>
      <c r="H1382" s="2" t="s">
        <v>11644</v>
      </c>
      <c r="I1382" s="2" t="s">
        <v>11645</v>
      </c>
      <c r="J1382" s="2"/>
      <c r="K1382" s="2" t="s">
        <v>11646</v>
      </c>
      <c r="L1382" s="2" t="s">
        <v>11647</v>
      </c>
      <c r="M1382" s="2" t="s">
        <v>4416</v>
      </c>
      <c r="N1382" s="4" t="s">
        <v>11648</v>
      </c>
      <c r="O1382" s="4" t="s">
        <v>11649</v>
      </c>
    </row>
    <row r="1383" spans="1:15" ht="15" customHeight="1" x14ac:dyDescent="0.35">
      <c r="A1383" s="2" t="s">
        <v>294</v>
      </c>
      <c r="B1383" s="2" t="s">
        <v>295</v>
      </c>
      <c r="C1383" s="3">
        <v>20</v>
      </c>
      <c r="D1383" s="2" t="s">
        <v>296</v>
      </c>
      <c r="E1383" s="2" t="s">
        <v>11435</v>
      </c>
      <c r="F1383" s="2">
        <v>32006460</v>
      </c>
      <c r="G1383" s="2" t="s">
        <v>11554</v>
      </c>
      <c r="H1383" s="2" t="s">
        <v>11555</v>
      </c>
      <c r="I1383" s="2" t="s">
        <v>11556</v>
      </c>
      <c r="J1383" s="2" t="s">
        <v>11556</v>
      </c>
      <c r="K1383" s="2" t="s">
        <v>6664</v>
      </c>
      <c r="L1383" s="2" t="s">
        <v>11557</v>
      </c>
      <c r="M1383" s="2" t="s">
        <v>4738</v>
      </c>
      <c r="N1383" s="4" t="s">
        <v>11558</v>
      </c>
      <c r="O1383" s="4" t="s">
        <v>11559</v>
      </c>
    </row>
    <row r="1384" spans="1:15" ht="15" customHeight="1" x14ac:dyDescent="0.35">
      <c r="A1384" s="2" t="s">
        <v>294</v>
      </c>
      <c r="B1384" s="2" t="s">
        <v>295</v>
      </c>
      <c r="C1384" s="3">
        <v>20</v>
      </c>
      <c r="D1384" s="2" t="s">
        <v>296</v>
      </c>
      <c r="E1384" s="2" t="s">
        <v>11430</v>
      </c>
      <c r="F1384" s="2">
        <v>38011533</v>
      </c>
      <c r="G1384" s="2" t="s">
        <v>11448</v>
      </c>
      <c r="H1384" s="2" t="s">
        <v>11449</v>
      </c>
      <c r="I1384" s="2" t="s">
        <v>3153</v>
      </c>
      <c r="J1384" s="2"/>
      <c r="K1384" s="2" t="s">
        <v>4373</v>
      </c>
      <c r="L1384" s="2" t="s">
        <v>11450</v>
      </c>
      <c r="M1384" s="2" t="s">
        <v>5676</v>
      </c>
      <c r="N1384" s="4" t="s">
        <v>11451</v>
      </c>
      <c r="O1384" s="4" t="s">
        <v>11452</v>
      </c>
    </row>
    <row r="1385" spans="1:15" ht="15" customHeight="1" x14ac:dyDescent="0.35">
      <c r="A1385" s="2" t="s">
        <v>294</v>
      </c>
      <c r="B1385" s="2" t="s">
        <v>295</v>
      </c>
      <c r="C1385" s="3">
        <v>20</v>
      </c>
      <c r="D1385" s="2" t="s">
        <v>296</v>
      </c>
      <c r="E1385" s="2" t="s">
        <v>11430</v>
      </c>
      <c r="F1385" s="2" t="s">
        <v>18914</v>
      </c>
      <c r="G1385" s="2" t="s">
        <v>18915</v>
      </c>
      <c r="H1385" s="2" t="s">
        <v>18916</v>
      </c>
      <c r="I1385" s="2" t="s">
        <v>18917</v>
      </c>
      <c r="J1385" s="2"/>
      <c r="K1385" s="2" t="s">
        <v>18918</v>
      </c>
      <c r="L1385" s="2" t="s">
        <v>18919</v>
      </c>
      <c r="M1385" s="2" t="s">
        <v>18451</v>
      </c>
      <c r="N1385" s="4" t="s">
        <v>18920</v>
      </c>
      <c r="O1385" s="25" t="s">
        <v>18921</v>
      </c>
    </row>
    <row r="1386" spans="1:15" ht="15" customHeight="1" x14ac:dyDescent="0.35">
      <c r="A1386" s="2" t="s">
        <v>294</v>
      </c>
      <c r="B1386" s="2" t="s">
        <v>295</v>
      </c>
      <c r="C1386" s="3">
        <v>20</v>
      </c>
      <c r="D1386" s="2" t="s">
        <v>296</v>
      </c>
      <c r="E1386" s="2" t="s">
        <v>11430</v>
      </c>
      <c r="F1386" s="2">
        <v>38584365</v>
      </c>
      <c r="G1386" s="2" t="s">
        <v>11442</v>
      </c>
      <c r="H1386" s="2" t="s">
        <v>11443</v>
      </c>
      <c r="I1386" s="2" t="s">
        <v>10742</v>
      </c>
      <c r="J1386" s="2"/>
      <c r="K1386" s="2" t="s">
        <v>4366</v>
      </c>
      <c r="L1386" s="2" t="s">
        <v>11444</v>
      </c>
      <c r="M1386" s="2" t="s">
        <v>11445</v>
      </c>
      <c r="N1386" s="4" t="s">
        <v>11446</v>
      </c>
      <c r="O1386" s="4" t="s">
        <v>11447</v>
      </c>
    </row>
    <row r="1387" spans="1:15" ht="15" customHeight="1" x14ac:dyDescent="0.35">
      <c r="A1387" s="2" t="s">
        <v>294</v>
      </c>
      <c r="B1387" s="2" t="s">
        <v>295</v>
      </c>
      <c r="C1387" s="3">
        <v>20</v>
      </c>
      <c r="D1387" s="2" t="s">
        <v>296</v>
      </c>
      <c r="E1387" s="2" t="s">
        <v>11430</v>
      </c>
      <c r="F1387" s="2">
        <v>34221661</v>
      </c>
      <c r="G1387" s="2" t="s">
        <v>11520</v>
      </c>
      <c r="H1387" s="2" t="s">
        <v>11521</v>
      </c>
      <c r="I1387" s="2" t="s">
        <v>11522</v>
      </c>
      <c r="J1387" s="2" t="s">
        <v>11523</v>
      </c>
      <c r="K1387" s="2" t="s">
        <v>11475</v>
      </c>
      <c r="L1387" s="2" t="s">
        <v>11524</v>
      </c>
      <c r="M1387" s="2" t="s">
        <v>4367</v>
      </c>
      <c r="N1387" s="4" t="s">
        <v>11525</v>
      </c>
      <c r="O1387" s="4" t="s">
        <v>11526</v>
      </c>
    </row>
    <row r="1388" spans="1:15" ht="15" customHeight="1" x14ac:dyDescent="0.35">
      <c r="A1388" s="2" t="s">
        <v>294</v>
      </c>
      <c r="B1388" s="2" t="s">
        <v>295</v>
      </c>
      <c r="C1388" s="3">
        <v>20</v>
      </c>
      <c r="D1388" s="2" t="s">
        <v>296</v>
      </c>
      <c r="E1388" s="2" t="s">
        <v>11430</v>
      </c>
      <c r="F1388" s="2">
        <v>37799702</v>
      </c>
      <c r="G1388" s="2" t="s">
        <v>11472</v>
      </c>
      <c r="H1388" s="2" t="s">
        <v>11473</v>
      </c>
      <c r="I1388" s="2" t="s">
        <v>8268</v>
      </c>
      <c r="J1388" s="2" t="s">
        <v>11474</v>
      </c>
      <c r="K1388" s="2" t="s">
        <v>11475</v>
      </c>
      <c r="L1388" s="2" t="s">
        <v>11476</v>
      </c>
      <c r="M1388" s="2" t="s">
        <v>4367</v>
      </c>
      <c r="N1388" s="4" t="s">
        <v>11477</v>
      </c>
      <c r="O1388" s="4" t="s">
        <v>11478</v>
      </c>
    </row>
    <row r="1389" spans="1:15" ht="15" customHeight="1" x14ac:dyDescent="0.35">
      <c r="A1389" s="2" t="s">
        <v>294</v>
      </c>
      <c r="B1389" s="2" t="s">
        <v>295</v>
      </c>
      <c r="C1389" s="3">
        <v>20</v>
      </c>
      <c r="D1389" s="2" t="s">
        <v>296</v>
      </c>
      <c r="E1389" s="2" t="s">
        <v>11430</v>
      </c>
      <c r="F1389" s="2">
        <v>29675335</v>
      </c>
      <c r="G1389" s="2" t="s">
        <v>11565</v>
      </c>
      <c r="H1389" s="2" t="s">
        <v>11566</v>
      </c>
      <c r="I1389" s="2" t="s">
        <v>2639</v>
      </c>
      <c r="J1389" s="2" t="s">
        <v>11567</v>
      </c>
      <c r="K1389" s="2" t="s">
        <v>11475</v>
      </c>
      <c r="L1389" s="2" t="s">
        <v>11568</v>
      </c>
      <c r="M1389" s="2" t="s">
        <v>4367</v>
      </c>
      <c r="N1389" s="4" t="s">
        <v>11569</v>
      </c>
      <c r="O1389" s="4" t="s">
        <v>11570</v>
      </c>
    </row>
    <row r="1390" spans="1:15" ht="15" customHeight="1" x14ac:dyDescent="0.35">
      <c r="A1390" s="2" t="s">
        <v>294</v>
      </c>
      <c r="B1390" s="2" t="s">
        <v>295</v>
      </c>
      <c r="C1390" s="3">
        <v>20</v>
      </c>
      <c r="D1390" s="2" t="s">
        <v>296</v>
      </c>
      <c r="E1390" s="2" t="s">
        <v>11430</v>
      </c>
      <c r="F1390" s="2">
        <v>39250758</v>
      </c>
      <c r="G1390" s="2" t="s">
        <v>11431</v>
      </c>
      <c r="H1390" s="2" t="s">
        <v>11432</v>
      </c>
      <c r="I1390" s="2" t="s">
        <v>9294</v>
      </c>
      <c r="J1390" s="2" t="s">
        <v>9294</v>
      </c>
      <c r="K1390" s="2" t="s">
        <v>4366</v>
      </c>
      <c r="L1390" s="2"/>
      <c r="M1390" s="2" t="s">
        <v>4367</v>
      </c>
      <c r="N1390" s="4" t="s">
        <v>11433</v>
      </c>
      <c r="O1390" s="4" t="s">
        <v>11434</v>
      </c>
    </row>
    <row r="1391" spans="1:15" ht="15" customHeight="1" x14ac:dyDescent="0.35">
      <c r="A1391" s="2" t="s">
        <v>294</v>
      </c>
      <c r="B1391" s="2" t="s">
        <v>295</v>
      </c>
      <c r="C1391" s="3">
        <v>20</v>
      </c>
      <c r="D1391" s="2" t="s">
        <v>296</v>
      </c>
      <c r="E1391" s="2" t="s">
        <v>11430</v>
      </c>
      <c r="F1391" s="2">
        <v>38333897</v>
      </c>
      <c r="G1391" s="2" t="s">
        <v>11465</v>
      </c>
      <c r="H1391" s="2" t="s">
        <v>11466</v>
      </c>
      <c r="I1391" s="2">
        <v>2024</v>
      </c>
      <c r="J1391" s="2" t="s">
        <v>11467</v>
      </c>
      <c r="K1391" s="2" t="s">
        <v>11468</v>
      </c>
      <c r="L1391" s="2" t="s">
        <v>11469</v>
      </c>
      <c r="M1391" s="2" t="s">
        <v>4416</v>
      </c>
      <c r="N1391" s="4" t="s">
        <v>11470</v>
      </c>
      <c r="O1391" s="4" t="s">
        <v>11471</v>
      </c>
    </row>
    <row r="1392" spans="1:15" ht="15" customHeight="1" x14ac:dyDescent="0.35">
      <c r="A1392" s="2" t="s">
        <v>294</v>
      </c>
      <c r="B1392" s="2" t="s">
        <v>295</v>
      </c>
      <c r="C1392" s="3">
        <v>20</v>
      </c>
      <c r="D1392" s="2" t="s">
        <v>296</v>
      </c>
      <c r="E1392" s="2" t="s">
        <v>11430</v>
      </c>
      <c r="F1392" s="2">
        <v>30130778</v>
      </c>
      <c r="G1392" s="2" t="s">
        <v>11577</v>
      </c>
      <c r="H1392" s="2" t="s">
        <v>11578</v>
      </c>
      <c r="I1392" s="2">
        <v>2018</v>
      </c>
      <c r="J1392" s="2" t="s">
        <v>11579</v>
      </c>
      <c r="K1392" s="2" t="s">
        <v>8369</v>
      </c>
      <c r="L1392" s="2" t="s">
        <v>11580</v>
      </c>
      <c r="M1392" s="2" t="s">
        <v>4416</v>
      </c>
      <c r="N1392" s="4" t="s">
        <v>11581</v>
      </c>
      <c r="O1392" s="4" t="s">
        <v>11582</v>
      </c>
    </row>
    <row r="1393" spans="1:15" ht="15" customHeight="1" x14ac:dyDescent="0.35">
      <c r="A1393" s="2" t="s">
        <v>294</v>
      </c>
      <c r="B1393" s="2" t="s">
        <v>295</v>
      </c>
      <c r="C1393" s="3">
        <v>20</v>
      </c>
      <c r="D1393" s="2" t="s">
        <v>296</v>
      </c>
      <c r="E1393" s="2" t="s">
        <v>11430</v>
      </c>
      <c r="F1393" s="2">
        <v>30112358</v>
      </c>
      <c r="G1393" s="2" t="s">
        <v>11583</v>
      </c>
      <c r="H1393" s="2" t="s">
        <v>11584</v>
      </c>
      <c r="I1393" s="2">
        <v>2018</v>
      </c>
      <c r="J1393" s="2" t="s">
        <v>5377</v>
      </c>
      <c r="K1393" s="2" t="s">
        <v>11585</v>
      </c>
      <c r="L1393" s="5"/>
      <c r="M1393" s="2" t="s">
        <v>4367</v>
      </c>
      <c r="N1393" s="4" t="s">
        <v>11586</v>
      </c>
      <c r="O1393" s="4" t="s">
        <v>11587</v>
      </c>
    </row>
    <row r="1394" spans="1:15" ht="15" customHeight="1" x14ac:dyDescent="0.35">
      <c r="A1394" s="2" t="s">
        <v>294</v>
      </c>
      <c r="B1394" s="2" t="s">
        <v>295</v>
      </c>
      <c r="C1394" s="3">
        <v>20</v>
      </c>
      <c r="D1394" s="2" t="s">
        <v>296</v>
      </c>
      <c r="E1394" s="2" t="s">
        <v>11430</v>
      </c>
      <c r="F1394" s="2">
        <v>26844897</v>
      </c>
      <c r="G1394" s="2" t="s">
        <v>11442</v>
      </c>
      <c r="H1394" s="2" t="s">
        <v>11614</v>
      </c>
      <c r="I1394" s="2">
        <v>2016</v>
      </c>
      <c r="J1394" s="2" t="s">
        <v>11615</v>
      </c>
      <c r="K1394" s="2" t="s">
        <v>8369</v>
      </c>
      <c r="L1394" s="2" t="s">
        <v>11616</v>
      </c>
      <c r="M1394" s="2" t="s">
        <v>4416</v>
      </c>
      <c r="N1394" s="4" t="s">
        <v>11617</v>
      </c>
      <c r="O1394" s="4" t="s">
        <v>11618</v>
      </c>
    </row>
    <row r="1395" spans="1:15" ht="15" customHeight="1" x14ac:dyDescent="0.35">
      <c r="A1395" s="2" t="s">
        <v>294</v>
      </c>
      <c r="B1395" s="2" t="s">
        <v>295</v>
      </c>
      <c r="C1395" s="3">
        <v>20</v>
      </c>
      <c r="D1395" s="2" t="s">
        <v>296</v>
      </c>
      <c r="E1395" s="2" t="s">
        <v>11430</v>
      </c>
      <c r="F1395" s="2">
        <v>27251427</v>
      </c>
      <c r="G1395" s="2" t="s">
        <v>11608</v>
      </c>
      <c r="H1395" s="2" t="s">
        <v>11609</v>
      </c>
      <c r="I1395" s="2">
        <v>2016</v>
      </c>
      <c r="J1395" s="2" t="s">
        <v>11610</v>
      </c>
      <c r="K1395" s="2" t="s">
        <v>11439</v>
      </c>
      <c r="L1395" s="2" t="s">
        <v>11611</v>
      </c>
      <c r="M1395" s="2" t="s">
        <v>4367</v>
      </c>
      <c r="N1395" s="4" t="s">
        <v>11612</v>
      </c>
      <c r="O1395" s="4" t="s">
        <v>11613</v>
      </c>
    </row>
    <row r="1396" spans="1:15" ht="15" customHeight="1" x14ac:dyDescent="0.35">
      <c r="A1396" s="2" t="s">
        <v>310</v>
      </c>
      <c r="B1396" s="2" t="s">
        <v>311</v>
      </c>
      <c r="C1396" s="3">
        <v>21</v>
      </c>
      <c r="D1396" s="2" t="s">
        <v>313</v>
      </c>
      <c r="E1396" s="2" t="s">
        <v>11650</v>
      </c>
      <c r="F1396" s="2">
        <v>31794074</v>
      </c>
      <c r="G1396" s="2" t="s">
        <v>6779</v>
      </c>
      <c r="H1396" s="2" t="s">
        <v>6780</v>
      </c>
      <c r="I1396" s="2" t="s">
        <v>815</v>
      </c>
      <c r="J1396" s="2" t="s">
        <v>6781</v>
      </c>
      <c r="K1396" s="2" t="s">
        <v>4366</v>
      </c>
      <c r="L1396" s="2" t="s">
        <v>6782</v>
      </c>
      <c r="M1396" s="2" t="s">
        <v>4493</v>
      </c>
      <c r="N1396" s="4" t="s">
        <v>6783</v>
      </c>
      <c r="O1396" s="4" t="s">
        <v>6784</v>
      </c>
    </row>
    <row r="1397" spans="1:15" ht="15" customHeight="1" x14ac:dyDescent="0.35">
      <c r="A1397" s="2" t="s">
        <v>310</v>
      </c>
      <c r="B1397" s="2" t="s">
        <v>311</v>
      </c>
      <c r="C1397" s="3">
        <v>21</v>
      </c>
      <c r="D1397" s="2" t="s">
        <v>313</v>
      </c>
      <c r="E1397" s="2" t="s">
        <v>11650</v>
      </c>
      <c r="F1397" s="2">
        <v>24021151</v>
      </c>
      <c r="G1397" s="2" t="s">
        <v>11656</v>
      </c>
      <c r="H1397" s="2" t="s">
        <v>11753</v>
      </c>
      <c r="I1397" s="2" t="s">
        <v>934</v>
      </c>
      <c r="J1397" s="2"/>
      <c r="K1397" s="2" t="s">
        <v>11654</v>
      </c>
      <c r="L1397" s="2" t="s">
        <v>11754</v>
      </c>
      <c r="M1397" s="2" t="s">
        <v>8463</v>
      </c>
      <c r="N1397" s="4" t="s">
        <v>11755</v>
      </c>
      <c r="O1397" s="4" t="s">
        <v>11756</v>
      </c>
    </row>
    <row r="1398" spans="1:15" ht="15" customHeight="1" x14ac:dyDescent="0.35">
      <c r="A1398" s="2" t="s">
        <v>310</v>
      </c>
      <c r="B1398" s="2" t="s">
        <v>311</v>
      </c>
      <c r="C1398" s="3">
        <v>21</v>
      </c>
      <c r="D1398" s="2" t="s">
        <v>313</v>
      </c>
      <c r="E1398" s="2" t="s">
        <v>11650</v>
      </c>
      <c r="F1398" s="2">
        <v>10583045</v>
      </c>
      <c r="G1398" s="2" t="s">
        <v>11859</v>
      </c>
      <c r="H1398" s="2" t="s">
        <v>11869</v>
      </c>
      <c r="I1398" s="2" t="s">
        <v>861</v>
      </c>
      <c r="J1398" s="2"/>
      <c r="K1398" s="2" t="s">
        <v>4366</v>
      </c>
      <c r="L1398" s="2" t="s">
        <v>11870</v>
      </c>
      <c r="M1398" s="2" t="s">
        <v>4493</v>
      </c>
      <c r="N1398" s="4" t="s">
        <v>11871</v>
      </c>
      <c r="O1398" s="4" t="s">
        <v>11872</v>
      </c>
    </row>
    <row r="1399" spans="1:15" ht="15" customHeight="1" x14ac:dyDescent="0.35">
      <c r="A1399" s="2" t="s">
        <v>310</v>
      </c>
      <c r="B1399" s="2" t="s">
        <v>311</v>
      </c>
      <c r="C1399" s="3">
        <v>21</v>
      </c>
      <c r="D1399" s="2" t="s">
        <v>313</v>
      </c>
      <c r="E1399" s="2" t="s">
        <v>11650</v>
      </c>
      <c r="F1399" s="2">
        <v>37799373</v>
      </c>
      <c r="G1399" s="2" t="s">
        <v>10820</v>
      </c>
      <c r="H1399" s="2" t="s">
        <v>10821</v>
      </c>
      <c r="I1399" s="2" t="s">
        <v>1532</v>
      </c>
      <c r="J1399" s="2" t="s">
        <v>10822</v>
      </c>
      <c r="K1399" s="2" t="s">
        <v>4396</v>
      </c>
      <c r="L1399" s="2" t="s">
        <v>10823</v>
      </c>
      <c r="M1399" s="2" t="s">
        <v>4367</v>
      </c>
      <c r="N1399" s="4" t="s">
        <v>10824</v>
      </c>
      <c r="O1399" s="4" t="s">
        <v>10825</v>
      </c>
    </row>
    <row r="1400" spans="1:15" ht="15" customHeight="1" x14ac:dyDescent="0.35">
      <c r="A1400" s="2" t="s">
        <v>310</v>
      </c>
      <c r="B1400" s="2" t="s">
        <v>311</v>
      </c>
      <c r="C1400" s="3">
        <v>21</v>
      </c>
      <c r="D1400" s="2" t="s">
        <v>313</v>
      </c>
      <c r="E1400" s="2" t="s">
        <v>11650</v>
      </c>
      <c r="F1400" s="2">
        <v>25289629</v>
      </c>
      <c r="G1400" s="2" t="s">
        <v>11730</v>
      </c>
      <c r="H1400" s="2" t="s">
        <v>11731</v>
      </c>
      <c r="I1400" s="2" t="s">
        <v>1752</v>
      </c>
      <c r="J1400" s="2"/>
      <c r="K1400" s="2" t="s">
        <v>11654</v>
      </c>
      <c r="L1400" s="2" t="s">
        <v>11732</v>
      </c>
      <c r="M1400" s="2" t="s">
        <v>4518</v>
      </c>
      <c r="N1400" s="4" t="s">
        <v>11733</v>
      </c>
      <c r="O1400" s="4" t="s">
        <v>11734</v>
      </c>
    </row>
    <row r="1401" spans="1:15" ht="15" customHeight="1" x14ac:dyDescent="0.35">
      <c r="A1401" s="2" t="s">
        <v>310</v>
      </c>
      <c r="B1401" s="2" t="s">
        <v>311</v>
      </c>
      <c r="C1401" s="3">
        <v>21</v>
      </c>
      <c r="D1401" s="2" t="s">
        <v>313</v>
      </c>
      <c r="E1401" s="2" t="s">
        <v>11650</v>
      </c>
      <c r="F1401" s="2">
        <v>29727087</v>
      </c>
      <c r="G1401" s="2" t="s">
        <v>11656</v>
      </c>
      <c r="H1401" s="2" t="s">
        <v>11700</v>
      </c>
      <c r="I1401" s="2" t="s">
        <v>1747</v>
      </c>
      <c r="J1401" s="2"/>
      <c r="K1401" s="2" t="s">
        <v>11701</v>
      </c>
      <c r="L1401" s="2" t="s">
        <v>11702</v>
      </c>
      <c r="M1401" s="2" t="s">
        <v>4367</v>
      </c>
      <c r="N1401" s="4" t="s">
        <v>11703</v>
      </c>
      <c r="O1401" s="26"/>
    </row>
    <row r="1402" spans="1:15" ht="15" customHeight="1" x14ac:dyDescent="0.35">
      <c r="A1402" s="2" t="s">
        <v>310</v>
      </c>
      <c r="B1402" s="2" t="s">
        <v>311</v>
      </c>
      <c r="C1402" s="3">
        <v>21</v>
      </c>
      <c r="D1402" s="2" t="s">
        <v>313</v>
      </c>
      <c r="E1402" s="2" t="s">
        <v>11650</v>
      </c>
      <c r="F1402" s="2">
        <v>24369570</v>
      </c>
      <c r="G1402" s="2" t="s">
        <v>11656</v>
      </c>
      <c r="H1402" s="2" t="s">
        <v>11749</v>
      </c>
      <c r="I1402" s="2" t="s">
        <v>6527</v>
      </c>
      <c r="J1402" s="2"/>
      <c r="K1402" s="2" t="s">
        <v>11750</v>
      </c>
      <c r="L1402" s="2" t="s">
        <v>11751</v>
      </c>
      <c r="M1402" s="2" t="s">
        <v>4367</v>
      </c>
      <c r="N1402" s="4" t="s">
        <v>11752</v>
      </c>
      <c r="O1402" s="26"/>
    </row>
    <row r="1403" spans="1:15" ht="15" customHeight="1" x14ac:dyDescent="0.35">
      <c r="A1403" s="2" t="s">
        <v>310</v>
      </c>
      <c r="B1403" s="2" t="s">
        <v>311</v>
      </c>
      <c r="C1403" s="3">
        <v>21</v>
      </c>
      <c r="D1403" s="2" t="s">
        <v>313</v>
      </c>
      <c r="E1403" s="2" t="s">
        <v>11650</v>
      </c>
      <c r="F1403" s="2">
        <v>22970691</v>
      </c>
      <c r="G1403" s="2" t="s">
        <v>11775</v>
      </c>
      <c r="H1403" s="2" t="s">
        <v>11776</v>
      </c>
      <c r="I1403" s="2" t="s">
        <v>2566</v>
      </c>
      <c r="J1403" s="2" t="s">
        <v>8352</v>
      </c>
      <c r="K1403" s="2" t="s">
        <v>4366</v>
      </c>
      <c r="L1403" s="2" t="s">
        <v>11777</v>
      </c>
      <c r="M1403" s="2" t="s">
        <v>7659</v>
      </c>
      <c r="N1403" s="4" t="s">
        <v>11778</v>
      </c>
      <c r="O1403" s="4" t="s">
        <v>11779</v>
      </c>
    </row>
    <row r="1404" spans="1:15" ht="15" customHeight="1" x14ac:dyDescent="0.35">
      <c r="A1404" s="2" t="s">
        <v>310</v>
      </c>
      <c r="B1404" s="2" t="s">
        <v>311</v>
      </c>
      <c r="C1404" s="3">
        <v>21</v>
      </c>
      <c r="D1404" s="2" t="s">
        <v>313</v>
      </c>
      <c r="E1404" s="2" t="s">
        <v>11650</v>
      </c>
      <c r="F1404" s="2">
        <v>22053062</v>
      </c>
      <c r="G1404" s="2" t="s">
        <v>7030</v>
      </c>
      <c r="H1404" s="2" t="s">
        <v>7031</v>
      </c>
      <c r="I1404" s="2" t="s">
        <v>7032</v>
      </c>
      <c r="J1404" s="2"/>
      <c r="K1404" s="2" t="s">
        <v>5615</v>
      </c>
      <c r="L1404" s="2" t="s">
        <v>7033</v>
      </c>
      <c r="M1404" s="2" t="s">
        <v>6950</v>
      </c>
      <c r="N1404" s="4" t="s">
        <v>7034</v>
      </c>
      <c r="O1404" s="4" t="s">
        <v>7035</v>
      </c>
    </row>
    <row r="1405" spans="1:15" ht="15" customHeight="1" x14ac:dyDescent="0.35">
      <c r="A1405" s="2" t="s">
        <v>310</v>
      </c>
      <c r="B1405" s="2" t="s">
        <v>311</v>
      </c>
      <c r="C1405" s="3">
        <v>21</v>
      </c>
      <c r="D1405" s="2" t="s">
        <v>313</v>
      </c>
      <c r="E1405" s="2" t="s">
        <v>11650</v>
      </c>
      <c r="F1405" s="2">
        <v>30472735</v>
      </c>
      <c r="G1405" s="2" t="s">
        <v>11678</v>
      </c>
      <c r="H1405" s="2" t="s">
        <v>11679</v>
      </c>
      <c r="I1405" s="2" t="s">
        <v>554</v>
      </c>
      <c r="J1405" s="2" t="s">
        <v>11680</v>
      </c>
      <c r="K1405" s="2" t="s">
        <v>4366</v>
      </c>
      <c r="L1405" s="2" t="s">
        <v>11681</v>
      </c>
      <c r="M1405" s="2" t="s">
        <v>4404</v>
      </c>
      <c r="N1405" s="4" t="s">
        <v>11682</v>
      </c>
      <c r="O1405" s="4" t="s">
        <v>11683</v>
      </c>
    </row>
    <row r="1406" spans="1:15" ht="15" customHeight="1" x14ac:dyDescent="0.35">
      <c r="A1406" s="2" t="s">
        <v>310</v>
      </c>
      <c r="B1406" s="2" t="s">
        <v>311</v>
      </c>
      <c r="C1406" s="3">
        <v>21</v>
      </c>
      <c r="D1406" s="2" t="s">
        <v>313</v>
      </c>
      <c r="E1406" s="2" t="s">
        <v>11650</v>
      </c>
      <c r="F1406" s="2">
        <v>17551453</v>
      </c>
      <c r="G1406" s="2" t="s">
        <v>11656</v>
      </c>
      <c r="H1406" s="2" t="s">
        <v>11795</v>
      </c>
      <c r="I1406" s="2" t="s">
        <v>2592</v>
      </c>
      <c r="J1406" s="2"/>
      <c r="K1406" s="2" t="s">
        <v>11659</v>
      </c>
      <c r="L1406" s="2" t="s">
        <v>11796</v>
      </c>
      <c r="M1406" s="2" t="s">
        <v>4367</v>
      </c>
      <c r="N1406" s="4" t="s">
        <v>11797</v>
      </c>
      <c r="O1406" s="4" t="s">
        <v>11798</v>
      </c>
    </row>
    <row r="1407" spans="1:15" ht="15" customHeight="1" x14ac:dyDescent="0.35">
      <c r="A1407" s="2" t="s">
        <v>310</v>
      </c>
      <c r="B1407" s="2" t="s">
        <v>311</v>
      </c>
      <c r="C1407" s="3">
        <v>21</v>
      </c>
      <c r="D1407" s="2" t="s">
        <v>313</v>
      </c>
      <c r="E1407" s="2" t="s">
        <v>11650</v>
      </c>
      <c r="F1407" s="2">
        <v>7761490</v>
      </c>
      <c r="G1407" s="2" t="s">
        <v>11893</v>
      </c>
      <c r="H1407" s="2" t="s">
        <v>11904</v>
      </c>
      <c r="I1407" s="2" t="s">
        <v>5633</v>
      </c>
      <c r="J1407" s="2"/>
      <c r="K1407" s="2" t="s">
        <v>11875</v>
      </c>
      <c r="L1407" s="2" t="s">
        <v>11905</v>
      </c>
      <c r="M1407" s="2" t="s">
        <v>4367</v>
      </c>
      <c r="N1407" s="4" t="s">
        <v>11906</v>
      </c>
      <c r="O1407" s="26"/>
    </row>
    <row r="1408" spans="1:15" ht="15" customHeight="1" x14ac:dyDescent="0.35">
      <c r="A1408" s="2" t="s">
        <v>310</v>
      </c>
      <c r="B1408" s="2" t="s">
        <v>311</v>
      </c>
      <c r="C1408" s="3">
        <v>21</v>
      </c>
      <c r="D1408" s="2" t="s">
        <v>313</v>
      </c>
      <c r="E1408" s="2" t="s">
        <v>11650</v>
      </c>
      <c r="F1408" s="2">
        <v>27498518</v>
      </c>
      <c r="G1408" s="2" t="s">
        <v>11656</v>
      </c>
      <c r="H1408" s="2" t="s">
        <v>11715</v>
      </c>
      <c r="I1408" s="20" t="s">
        <v>2782</v>
      </c>
      <c r="J1408" s="2"/>
      <c r="K1408" s="2" t="s">
        <v>11701</v>
      </c>
      <c r="L1408" s="2" t="s">
        <v>11716</v>
      </c>
      <c r="M1408" s="2" t="s">
        <v>4416</v>
      </c>
      <c r="N1408" s="4" t="s">
        <v>11717</v>
      </c>
      <c r="O1408" s="26"/>
    </row>
    <row r="1409" spans="1:15" ht="15" customHeight="1" x14ac:dyDescent="0.35">
      <c r="A1409" s="2" t="s">
        <v>310</v>
      </c>
      <c r="B1409" s="2" t="s">
        <v>311</v>
      </c>
      <c r="C1409" s="3">
        <v>21</v>
      </c>
      <c r="D1409" s="2" t="s">
        <v>313</v>
      </c>
      <c r="E1409" s="2" t="s">
        <v>11650</v>
      </c>
      <c r="F1409" s="2">
        <v>26126388</v>
      </c>
      <c r="G1409" s="2" t="s">
        <v>11656</v>
      </c>
      <c r="H1409" s="2" t="s">
        <v>11718</v>
      </c>
      <c r="I1409" s="20" t="s">
        <v>4055</v>
      </c>
      <c r="J1409" s="2"/>
      <c r="K1409" s="2" t="s">
        <v>11701</v>
      </c>
      <c r="L1409" s="2" t="s">
        <v>11719</v>
      </c>
      <c r="M1409" s="2" t="s">
        <v>4367</v>
      </c>
      <c r="N1409" s="4" t="s">
        <v>11720</v>
      </c>
      <c r="O1409" s="26"/>
    </row>
    <row r="1410" spans="1:15" ht="15" customHeight="1" x14ac:dyDescent="0.35">
      <c r="A1410" s="2" t="s">
        <v>310</v>
      </c>
      <c r="B1410" s="2" t="s">
        <v>311</v>
      </c>
      <c r="C1410" s="3">
        <v>21</v>
      </c>
      <c r="D1410" s="2" t="s">
        <v>313</v>
      </c>
      <c r="E1410" s="2" t="s">
        <v>11650</v>
      </c>
      <c r="F1410" s="2">
        <v>26126391</v>
      </c>
      <c r="G1410" s="2" t="s">
        <v>11721</v>
      </c>
      <c r="H1410" s="2" t="s">
        <v>11722</v>
      </c>
      <c r="I1410" s="20" t="s">
        <v>4055</v>
      </c>
      <c r="J1410" s="2"/>
      <c r="K1410" s="2" t="s">
        <v>11701</v>
      </c>
      <c r="L1410" s="2" t="s">
        <v>11723</v>
      </c>
      <c r="M1410" s="2" t="s">
        <v>4367</v>
      </c>
      <c r="N1410" s="4" t="s">
        <v>11724</v>
      </c>
      <c r="O1410" s="26"/>
    </row>
    <row r="1411" spans="1:15" ht="15" customHeight="1" x14ac:dyDescent="0.35">
      <c r="A1411" s="2" t="s">
        <v>310</v>
      </c>
      <c r="B1411" s="2" t="s">
        <v>311</v>
      </c>
      <c r="C1411" s="3">
        <v>21</v>
      </c>
      <c r="D1411" s="2" t="s">
        <v>313</v>
      </c>
      <c r="E1411" s="2" t="s">
        <v>11650</v>
      </c>
      <c r="F1411" s="2">
        <v>33108015</v>
      </c>
      <c r="G1411" s="2" t="s">
        <v>11533</v>
      </c>
      <c r="H1411" s="2" t="s">
        <v>11534</v>
      </c>
      <c r="I1411" s="2" t="s">
        <v>1576</v>
      </c>
      <c r="J1411" s="2" t="s">
        <v>6775</v>
      </c>
      <c r="K1411" s="2" t="s">
        <v>4373</v>
      </c>
      <c r="L1411" s="2" t="s">
        <v>11535</v>
      </c>
      <c r="M1411" s="2" t="s">
        <v>11536</v>
      </c>
      <c r="N1411" s="4" t="s">
        <v>11537</v>
      </c>
      <c r="O1411" s="4" t="s">
        <v>11538</v>
      </c>
    </row>
    <row r="1412" spans="1:15" ht="15" customHeight="1" x14ac:dyDescent="0.35">
      <c r="A1412" s="2" t="s">
        <v>310</v>
      </c>
      <c r="B1412" s="2" t="s">
        <v>311</v>
      </c>
      <c r="C1412" s="3">
        <v>21</v>
      </c>
      <c r="D1412" s="2" t="s">
        <v>313</v>
      </c>
      <c r="E1412" s="2" t="s">
        <v>11650</v>
      </c>
      <c r="F1412" s="2">
        <v>22963149</v>
      </c>
      <c r="G1412" s="2" t="s">
        <v>7019</v>
      </c>
      <c r="H1412" s="2" t="s">
        <v>7020</v>
      </c>
      <c r="I1412" s="2" t="s">
        <v>952</v>
      </c>
      <c r="J1412" s="2" t="s">
        <v>7021</v>
      </c>
      <c r="K1412" s="2" t="s">
        <v>4366</v>
      </c>
      <c r="L1412" s="2" t="s">
        <v>7022</v>
      </c>
      <c r="M1412" s="2" t="s">
        <v>4493</v>
      </c>
      <c r="N1412" s="4" t="s">
        <v>7023</v>
      </c>
      <c r="O1412" s="4" t="s">
        <v>7024</v>
      </c>
    </row>
    <row r="1413" spans="1:15" ht="15" customHeight="1" x14ac:dyDescent="0.35">
      <c r="A1413" s="2" t="s">
        <v>310</v>
      </c>
      <c r="B1413" s="2" t="s">
        <v>311</v>
      </c>
      <c r="C1413" s="3">
        <v>21</v>
      </c>
      <c r="D1413" s="2" t="s">
        <v>313</v>
      </c>
      <c r="E1413" s="2" t="s">
        <v>11650</v>
      </c>
      <c r="F1413" s="2">
        <v>38316467</v>
      </c>
      <c r="G1413" s="2" t="s">
        <v>6561</v>
      </c>
      <c r="H1413" s="2" t="s">
        <v>6562</v>
      </c>
      <c r="I1413" s="2" t="s">
        <v>2023</v>
      </c>
      <c r="J1413" s="2" t="s">
        <v>6563</v>
      </c>
      <c r="K1413" s="2" t="s">
        <v>4629</v>
      </c>
      <c r="L1413" s="2" t="s">
        <v>6564</v>
      </c>
      <c r="M1413" s="2" t="s">
        <v>4367</v>
      </c>
      <c r="N1413" s="4" t="s">
        <v>6565</v>
      </c>
      <c r="O1413" s="4" t="s">
        <v>6566</v>
      </c>
    </row>
    <row r="1414" spans="1:15" ht="15" customHeight="1" x14ac:dyDescent="0.35">
      <c r="A1414" s="2" t="s">
        <v>310</v>
      </c>
      <c r="B1414" s="2" t="s">
        <v>311</v>
      </c>
      <c r="C1414" s="3">
        <v>21</v>
      </c>
      <c r="D1414" s="2" t="s">
        <v>313</v>
      </c>
      <c r="E1414" s="2" t="s">
        <v>11650</v>
      </c>
      <c r="F1414" s="2">
        <v>35577586</v>
      </c>
      <c r="G1414" s="2" t="s">
        <v>6644</v>
      </c>
      <c r="H1414" s="2" t="s">
        <v>6645</v>
      </c>
      <c r="I1414" s="2" t="s">
        <v>1858</v>
      </c>
      <c r="J1414" s="2" t="s">
        <v>6622</v>
      </c>
      <c r="K1414" s="2" t="s">
        <v>4629</v>
      </c>
      <c r="L1414" s="2" t="s">
        <v>6646</v>
      </c>
      <c r="M1414" s="2" t="s">
        <v>4560</v>
      </c>
      <c r="N1414" s="4" t="s">
        <v>6647</v>
      </c>
      <c r="O1414" s="4" t="s">
        <v>6648</v>
      </c>
    </row>
    <row r="1415" spans="1:15" ht="15" customHeight="1" x14ac:dyDescent="0.35">
      <c r="A1415" s="2" t="s">
        <v>310</v>
      </c>
      <c r="B1415" s="2" t="s">
        <v>311</v>
      </c>
      <c r="C1415" s="3">
        <v>21</v>
      </c>
      <c r="D1415" s="2" t="s">
        <v>313</v>
      </c>
      <c r="E1415" s="2" t="s">
        <v>11650</v>
      </c>
      <c r="F1415" s="2">
        <v>9248434</v>
      </c>
      <c r="G1415" s="2" t="s">
        <v>11878</v>
      </c>
      <c r="H1415" s="2" t="s">
        <v>11879</v>
      </c>
      <c r="I1415" s="2" t="s">
        <v>864</v>
      </c>
      <c r="J1415" s="2"/>
      <c r="K1415" s="2" t="s">
        <v>11875</v>
      </c>
      <c r="L1415" s="2" t="s">
        <v>11880</v>
      </c>
      <c r="M1415" s="2" t="s">
        <v>4416</v>
      </c>
      <c r="N1415" s="4" t="s">
        <v>11881</v>
      </c>
      <c r="O1415" s="26"/>
    </row>
    <row r="1416" spans="1:15" ht="15" customHeight="1" x14ac:dyDescent="0.35">
      <c r="A1416" s="2" t="s">
        <v>310</v>
      </c>
      <c r="B1416" s="2" t="s">
        <v>311</v>
      </c>
      <c r="C1416" s="3">
        <v>21</v>
      </c>
      <c r="D1416" s="2" t="s">
        <v>313</v>
      </c>
      <c r="E1416" s="2" t="s">
        <v>11650</v>
      </c>
      <c r="F1416" s="2">
        <v>7604053</v>
      </c>
      <c r="G1416" s="2" t="s">
        <v>11893</v>
      </c>
      <c r="H1416" s="2" t="s">
        <v>11901</v>
      </c>
      <c r="I1416" s="2" t="s">
        <v>6388</v>
      </c>
      <c r="J1416" s="2"/>
      <c r="K1416" s="2" t="s">
        <v>11875</v>
      </c>
      <c r="L1416" s="2" t="s">
        <v>11902</v>
      </c>
      <c r="M1416" s="2" t="s">
        <v>4367</v>
      </c>
      <c r="N1416" s="4" t="s">
        <v>11903</v>
      </c>
      <c r="O1416" s="26"/>
    </row>
    <row r="1417" spans="1:15" ht="15" customHeight="1" x14ac:dyDescent="0.35">
      <c r="A1417" s="2" t="s">
        <v>310</v>
      </c>
      <c r="B1417" s="2" t="s">
        <v>311</v>
      </c>
      <c r="C1417" s="3">
        <v>21</v>
      </c>
      <c r="D1417" s="2" t="s">
        <v>313</v>
      </c>
      <c r="E1417" s="2" t="s">
        <v>11650</v>
      </c>
      <c r="F1417" s="2">
        <v>11949613</v>
      </c>
      <c r="G1417" s="2" t="s">
        <v>11656</v>
      </c>
      <c r="H1417" s="2" t="s">
        <v>11851</v>
      </c>
      <c r="I1417" s="2" t="s">
        <v>4350</v>
      </c>
      <c r="J1417" s="2"/>
      <c r="K1417" s="2" t="s">
        <v>11852</v>
      </c>
      <c r="L1417" s="2" t="s">
        <v>11853</v>
      </c>
      <c r="M1417" s="2" t="s">
        <v>4416</v>
      </c>
      <c r="N1417" s="4" t="s">
        <v>11854</v>
      </c>
      <c r="O1417" s="26"/>
    </row>
    <row r="1418" spans="1:15" ht="15" customHeight="1" x14ac:dyDescent="0.35">
      <c r="A1418" s="2" t="s">
        <v>310</v>
      </c>
      <c r="B1418" s="2" t="s">
        <v>311</v>
      </c>
      <c r="C1418" s="3">
        <v>21</v>
      </c>
      <c r="D1418" s="2" t="s">
        <v>313</v>
      </c>
      <c r="E1418" s="2" t="s">
        <v>11650</v>
      </c>
      <c r="F1418" s="2">
        <v>9248450</v>
      </c>
      <c r="G1418" s="2" t="s">
        <v>11873</v>
      </c>
      <c r="H1418" s="2" t="s">
        <v>11874</v>
      </c>
      <c r="I1418" s="2" t="s">
        <v>4261</v>
      </c>
      <c r="J1418" s="2"/>
      <c r="K1418" s="2" t="s">
        <v>11875</v>
      </c>
      <c r="L1418" s="2" t="s">
        <v>11876</v>
      </c>
      <c r="M1418" s="2" t="s">
        <v>4416</v>
      </c>
      <c r="N1418" s="4" t="s">
        <v>11877</v>
      </c>
      <c r="O1418" s="26"/>
    </row>
    <row r="1419" spans="1:15" ht="15" customHeight="1" x14ac:dyDescent="0.35">
      <c r="A1419" s="2" t="s">
        <v>310</v>
      </c>
      <c r="B1419" s="2" t="s">
        <v>311</v>
      </c>
      <c r="C1419" s="3">
        <v>21</v>
      </c>
      <c r="D1419" s="2" t="s">
        <v>313</v>
      </c>
      <c r="E1419" s="2" t="s">
        <v>11650</v>
      </c>
      <c r="F1419" s="2">
        <v>7630905</v>
      </c>
      <c r="G1419" s="2" t="s">
        <v>11893</v>
      </c>
      <c r="H1419" s="2" t="s">
        <v>11898</v>
      </c>
      <c r="I1419" s="2" t="s">
        <v>6383</v>
      </c>
      <c r="J1419" s="2"/>
      <c r="K1419" s="2" t="s">
        <v>11875</v>
      </c>
      <c r="L1419" s="2" t="s">
        <v>11899</v>
      </c>
      <c r="M1419" s="2" t="s">
        <v>4367</v>
      </c>
      <c r="N1419" s="4" t="s">
        <v>11900</v>
      </c>
      <c r="O1419" s="26"/>
    </row>
    <row r="1420" spans="1:15" ht="15" customHeight="1" x14ac:dyDescent="0.35">
      <c r="A1420" s="2" t="s">
        <v>310</v>
      </c>
      <c r="B1420" s="2" t="s">
        <v>311</v>
      </c>
      <c r="C1420" s="3">
        <v>21</v>
      </c>
      <c r="D1420" s="2" t="s">
        <v>313</v>
      </c>
      <c r="E1420" s="2" t="s">
        <v>11650</v>
      </c>
      <c r="F1420" s="2">
        <v>25226635</v>
      </c>
      <c r="G1420" s="2" t="s">
        <v>11656</v>
      </c>
      <c r="H1420" s="2" t="s">
        <v>11746</v>
      </c>
      <c r="I1420" s="20" t="s">
        <v>5989</v>
      </c>
      <c r="J1420" s="2"/>
      <c r="K1420" s="2" t="s">
        <v>11737</v>
      </c>
      <c r="L1420" s="2" t="s">
        <v>11747</v>
      </c>
      <c r="M1420" s="2" t="s">
        <v>4797</v>
      </c>
      <c r="N1420" s="4" t="s">
        <v>11748</v>
      </c>
      <c r="O1420" s="26"/>
    </row>
    <row r="1421" spans="1:15" ht="15" customHeight="1" x14ac:dyDescent="0.35">
      <c r="A1421" s="2" t="s">
        <v>310</v>
      </c>
      <c r="B1421" s="2" t="s">
        <v>311</v>
      </c>
      <c r="C1421" s="3">
        <v>21</v>
      </c>
      <c r="D1421" s="2" t="s">
        <v>313</v>
      </c>
      <c r="E1421" s="2" t="s">
        <v>11650</v>
      </c>
      <c r="F1421" s="2">
        <v>26999903</v>
      </c>
      <c r="G1421" s="2" t="s">
        <v>11656</v>
      </c>
      <c r="H1421" s="2" t="s">
        <v>11712</v>
      </c>
      <c r="I1421" s="20" t="s">
        <v>2928</v>
      </c>
      <c r="J1421" s="2"/>
      <c r="K1421" s="2" t="s">
        <v>11701</v>
      </c>
      <c r="L1421" s="2" t="s">
        <v>11713</v>
      </c>
      <c r="M1421" s="2" t="s">
        <v>4493</v>
      </c>
      <c r="N1421" s="4" t="s">
        <v>11714</v>
      </c>
      <c r="O1421" s="26"/>
    </row>
    <row r="1422" spans="1:15" ht="15" customHeight="1" x14ac:dyDescent="0.35">
      <c r="A1422" s="2" t="s">
        <v>310</v>
      </c>
      <c r="B1422" s="2" t="s">
        <v>311</v>
      </c>
      <c r="C1422" s="3">
        <v>21</v>
      </c>
      <c r="D1422" s="2" t="s">
        <v>313</v>
      </c>
      <c r="E1422" s="2" t="s">
        <v>11650</v>
      </c>
      <c r="F1422" s="2">
        <v>10730760</v>
      </c>
      <c r="G1422" s="2" t="s">
        <v>11859</v>
      </c>
      <c r="H1422" s="2" t="s">
        <v>11865</v>
      </c>
      <c r="I1422" s="2" t="s">
        <v>2196</v>
      </c>
      <c r="J1422" s="2"/>
      <c r="K1422" s="2" t="s">
        <v>4366</v>
      </c>
      <c r="L1422" s="2" t="s">
        <v>11866</v>
      </c>
      <c r="M1422" s="2" t="s">
        <v>5699</v>
      </c>
      <c r="N1422" s="4" t="s">
        <v>11867</v>
      </c>
      <c r="O1422" s="4" t="s">
        <v>11868</v>
      </c>
    </row>
    <row r="1423" spans="1:15" ht="15" customHeight="1" x14ac:dyDescent="0.35">
      <c r="A1423" s="2" t="s">
        <v>310</v>
      </c>
      <c r="B1423" s="2" t="s">
        <v>311</v>
      </c>
      <c r="C1423" s="3">
        <v>21</v>
      </c>
      <c r="D1423" s="2" t="s">
        <v>313</v>
      </c>
      <c r="E1423" s="2" t="s">
        <v>11650</v>
      </c>
      <c r="F1423" s="2">
        <v>34514465</v>
      </c>
      <c r="G1423" s="2" t="s">
        <v>10901</v>
      </c>
      <c r="H1423" s="2" t="s">
        <v>10902</v>
      </c>
      <c r="I1423" s="2" t="s">
        <v>4066</v>
      </c>
      <c r="J1423" s="2" t="s">
        <v>10903</v>
      </c>
      <c r="K1423" s="2" t="s">
        <v>4396</v>
      </c>
      <c r="L1423" s="2" t="s">
        <v>10904</v>
      </c>
      <c r="M1423" s="2" t="s">
        <v>4367</v>
      </c>
      <c r="N1423" s="4" t="s">
        <v>10905</v>
      </c>
      <c r="O1423" s="4" t="s">
        <v>10906</v>
      </c>
    </row>
    <row r="1424" spans="1:15" ht="15" customHeight="1" x14ac:dyDescent="0.35">
      <c r="A1424" s="2" t="s">
        <v>310</v>
      </c>
      <c r="B1424" s="2" t="s">
        <v>311</v>
      </c>
      <c r="C1424" s="3">
        <v>21</v>
      </c>
      <c r="D1424" s="2" t="s">
        <v>313</v>
      </c>
      <c r="E1424" s="2" t="s">
        <v>11650</v>
      </c>
      <c r="F1424" s="2">
        <v>27977093</v>
      </c>
      <c r="G1424" s="2" t="s">
        <v>9170</v>
      </c>
      <c r="H1424" s="2" t="s">
        <v>9171</v>
      </c>
      <c r="I1424" s="2" t="s">
        <v>4769</v>
      </c>
      <c r="J1424" s="2"/>
      <c r="K1424" s="2"/>
      <c r="L1424" s="2"/>
      <c r="M1424" s="2" t="s">
        <v>9172</v>
      </c>
      <c r="N1424" s="4" t="s">
        <v>9173</v>
      </c>
      <c r="O1424" s="4" t="s">
        <v>9174</v>
      </c>
    </row>
    <row r="1425" spans="1:15" ht="15" customHeight="1" x14ac:dyDescent="0.35">
      <c r="A1425" s="2" t="s">
        <v>310</v>
      </c>
      <c r="B1425" s="2" t="s">
        <v>311</v>
      </c>
      <c r="C1425" s="3">
        <v>21</v>
      </c>
      <c r="D1425" s="2" t="s">
        <v>313</v>
      </c>
      <c r="E1425" s="2" t="s">
        <v>11650</v>
      </c>
      <c r="F1425" s="2">
        <v>29746733</v>
      </c>
      <c r="G1425" s="2" t="s">
        <v>11656</v>
      </c>
      <c r="H1425" s="2" t="s">
        <v>11704</v>
      </c>
      <c r="I1425" s="2" t="s">
        <v>8472</v>
      </c>
      <c r="J1425" s="2"/>
      <c r="K1425" s="2" t="s">
        <v>11701</v>
      </c>
      <c r="L1425" s="2" t="s">
        <v>11705</v>
      </c>
      <c r="M1425" s="2" t="s">
        <v>4367</v>
      </c>
      <c r="N1425" s="4" t="s">
        <v>11706</v>
      </c>
      <c r="O1425" s="26"/>
    </row>
    <row r="1426" spans="1:15" ht="15" customHeight="1" x14ac:dyDescent="0.35">
      <c r="A1426" s="2" t="s">
        <v>310</v>
      </c>
      <c r="B1426" s="2" t="s">
        <v>311</v>
      </c>
      <c r="C1426" s="3">
        <v>21</v>
      </c>
      <c r="D1426" s="2" t="s">
        <v>313</v>
      </c>
      <c r="E1426" s="2" t="s">
        <v>11650</v>
      </c>
      <c r="F1426" s="2">
        <v>8842275</v>
      </c>
      <c r="G1426" s="2" t="s">
        <v>11882</v>
      </c>
      <c r="H1426" s="2" t="s">
        <v>11883</v>
      </c>
      <c r="I1426" s="2" t="s">
        <v>11884</v>
      </c>
      <c r="J1426" s="2"/>
      <c r="K1426" s="2" t="s">
        <v>5075</v>
      </c>
      <c r="L1426" s="2" t="s">
        <v>11885</v>
      </c>
      <c r="M1426" s="2" t="s">
        <v>4843</v>
      </c>
      <c r="N1426" s="4" t="s">
        <v>11886</v>
      </c>
      <c r="O1426" s="4" t="s">
        <v>11887</v>
      </c>
    </row>
    <row r="1427" spans="1:15" ht="15" customHeight="1" x14ac:dyDescent="0.35">
      <c r="A1427" s="2" t="s">
        <v>310</v>
      </c>
      <c r="B1427" s="2" t="s">
        <v>311</v>
      </c>
      <c r="C1427" s="3">
        <v>21</v>
      </c>
      <c r="D1427" s="2" t="s">
        <v>313</v>
      </c>
      <c r="E1427" s="2" t="s">
        <v>11650</v>
      </c>
      <c r="F1427" s="2">
        <v>7651956</v>
      </c>
      <c r="G1427" s="2" t="s">
        <v>11893</v>
      </c>
      <c r="H1427" s="2" t="s">
        <v>11894</v>
      </c>
      <c r="I1427" s="2" t="s">
        <v>11895</v>
      </c>
      <c r="J1427" s="2"/>
      <c r="K1427" s="2" t="s">
        <v>11875</v>
      </c>
      <c r="L1427" s="2" t="s">
        <v>11896</v>
      </c>
      <c r="M1427" s="2" t="s">
        <v>4367</v>
      </c>
      <c r="N1427" s="4" t="s">
        <v>11897</v>
      </c>
      <c r="O1427" s="26"/>
    </row>
    <row r="1428" spans="1:15" ht="15" customHeight="1" x14ac:dyDescent="0.35">
      <c r="A1428" s="2" t="s">
        <v>310</v>
      </c>
      <c r="B1428" s="2" t="s">
        <v>311</v>
      </c>
      <c r="C1428" s="3">
        <v>21</v>
      </c>
      <c r="D1428" s="2" t="s">
        <v>313</v>
      </c>
      <c r="E1428" s="2" t="s">
        <v>11650</v>
      </c>
      <c r="F1428" s="2">
        <v>24941727</v>
      </c>
      <c r="G1428" s="2" t="s">
        <v>11735</v>
      </c>
      <c r="H1428" s="2" t="s">
        <v>11736</v>
      </c>
      <c r="I1428" s="2" t="s">
        <v>1874</v>
      </c>
      <c r="J1428" s="2"/>
      <c r="K1428" s="2" t="s">
        <v>11737</v>
      </c>
      <c r="L1428" s="2" t="s">
        <v>11738</v>
      </c>
      <c r="M1428" s="2" t="s">
        <v>8371</v>
      </c>
      <c r="N1428" s="4" t="s">
        <v>11739</v>
      </c>
      <c r="O1428" s="26"/>
    </row>
    <row r="1429" spans="1:15" ht="15" customHeight="1" x14ac:dyDescent="0.35">
      <c r="A1429" s="2" t="s">
        <v>310</v>
      </c>
      <c r="B1429" s="2" t="s">
        <v>311</v>
      </c>
      <c r="C1429" s="3">
        <v>21</v>
      </c>
      <c r="D1429" s="2" t="s">
        <v>313</v>
      </c>
      <c r="E1429" s="2" t="s">
        <v>11650</v>
      </c>
      <c r="F1429" s="2">
        <v>23343705</v>
      </c>
      <c r="G1429" s="2" t="s">
        <v>11763</v>
      </c>
      <c r="H1429" s="2" t="s">
        <v>11764</v>
      </c>
      <c r="I1429" s="2" t="s">
        <v>1770</v>
      </c>
      <c r="J1429" s="2"/>
      <c r="K1429" s="2" t="s">
        <v>11765</v>
      </c>
      <c r="L1429" s="2" t="s">
        <v>11766</v>
      </c>
      <c r="M1429" s="2" t="s">
        <v>4493</v>
      </c>
      <c r="N1429" s="4" t="s">
        <v>11767</v>
      </c>
      <c r="O1429" s="4" t="s">
        <v>11768</v>
      </c>
    </row>
    <row r="1430" spans="1:15" ht="15" customHeight="1" x14ac:dyDescent="0.35">
      <c r="A1430" s="2" t="s">
        <v>310</v>
      </c>
      <c r="B1430" s="2" t="s">
        <v>311</v>
      </c>
      <c r="C1430" s="3">
        <v>21</v>
      </c>
      <c r="D1430" s="2" t="s">
        <v>313</v>
      </c>
      <c r="E1430" s="2" t="s">
        <v>11650</v>
      </c>
      <c r="F1430" s="2">
        <v>23517354</v>
      </c>
      <c r="G1430" s="2" t="s">
        <v>11769</v>
      </c>
      <c r="H1430" s="2" t="s">
        <v>11770</v>
      </c>
      <c r="I1430" s="2" t="s">
        <v>1770</v>
      </c>
      <c r="J1430" s="2"/>
      <c r="K1430" s="2" t="s">
        <v>4373</v>
      </c>
      <c r="L1430" s="2" t="s">
        <v>11771</v>
      </c>
      <c r="M1430" s="2" t="s">
        <v>11772</v>
      </c>
      <c r="N1430" s="4" t="s">
        <v>11773</v>
      </c>
      <c r="O1430" s="4" t="s">
        <v>11774</v>
      </c>
    </row>
    <row r="1431" spans="1:15" ht="15" customHeight="1" x14ac:dyDescent="0.35">
      <c r="A1431" s="2" t="s">
        <v>310</v>
      </c>
      <c r="B1431" s="2" t="s">
        <v>311</v>
      </c>
      <c r="C1431" s="3">
        <v>21</v>
      </c>
      <c r="D1431" s="2" t="s">
        <v>313</v>
      </c>
      <c r="E1431" s="2" t="s">
        <v>11650</v>
      </c>
      <c r="F1431" s="2">
        <v>10792222</v>
      </c>
      <c r="G1431" s="2" t="s">
        <v>11859</v>
      </c>
      <c r="H1431" s="2" t="s">
        <v>11860</v>
      </c>
      <c r="I1431" s="2" t="s">
        <v>11861</v>
      </c>
      <c r="J1431" s="2"/>
      <c r="K1431" s="2" t="s">
        <v>4366</v>
      </c>
      <c r="L1431" s="2" t="s">
        <v>11862</v>
      </c>
      <c r="M1431" s="2" t="s">
        <v>4493</v>
      </c>
      <c r="N1431" s="4" t="s">
        <v>11863</v>
      </c>
      <c r="O1431" s="4" t="s">
        <v>11864</v>
      </c>
    </row>
    <row r="1432" spans="1:15" ht="15" customHeight="1" x14ac:dyDescent="0.35">
      <c r="A1432" s="2" t="s">
        <v>310</v>
      </c>
      <c r="B1432" s="2" t="s">
        <v>311</v>
      </c>
      <c r="C1432" s="3">
        <v>21</v>
      </c>
      <c r="D1432" s="2" t="s">
        <v>313</v>
      </c>
      <c r="E1432" s="2" t="s">
        <v>11650</v>
      </c>
      <c r="F1432" s="2">
        <v>39393565</v>
      </c>
      <c r="G1432" s="2" t="s">
        <v>6539</v>
      </c>
      <c r="H1432" s="2" t="s">
        <v>6540</v>
      </c>
      <c r="I1432" s="2" t="s">
        <v>6541</v>
      </c>
      <c r="J1432" s="2" t="s">
        <v>6541</v>
      </c>
      <c r="K1432" s="2" t="s">
        <v>6542</v>
      </c>
      <c r="L1432" s="2"/>
      <c r="M1432" s="2" t="s">
        <v>4367</v>
      </c>
      <c r="N1432" s="4" t="s">
        <v>6543</v>
      </c>
      <c r="O1432" s="4" t="s">
        <v>6544</v>
      </c>
    </row>
    <row r="1433" spans="1:15" ht="15" customHeight="1" x14ac:dyDescent="0.35">
      <c r="A1433" s="2" t="s">
        <v>310</v>
      </c>
      <c r="B1433" s="2" t="s">
        <v>311</v>
      </c>
      <c r="C1433" s="3">
        <v>21</v>
      </c>
      <c r="D1433" s="2" t="s">
        <v>313</v>
      </c>
      <c r="E1433" s="2" t="s">
        <v>11650</v>
      </c>
      <c r="F1433" s="2">
        <v>27281592</v>
      </c>
      <c r="G1433" s="2" t="s">
        <v>11656</v>
      </c>
      <c r="H1433" s="2" t="s">
        <v>11707</v>
      </c>
      <c r="I1433" s="2" t="s">
        <v>11708</v>
      </c>
      <c r="J1433" s="2"/>
      <c r="K1433" s="2" t="s">
        <v>11646</v>
      </c>
      <c r="L1433" s="2" t="s">
        <v>11709</v>
      </c>
      <c r="M1433" s="2" t="s">
        <v>4367</v>
      </c>
      <c r="N1433" s="4" t="s">
        <v>11710</v>
      </c>
      <c r="O1433" s="4" t="s">
        <v>11711</v>
      </c>
    </row>
    <row r="1434" spans="1:15" ht="15" customHeight="1" x14ac:dyDescent="0.35">
      <c r="A1434" s="2" t="s">
        <v>310</v>
      </c>
      <c r="B1434" s="2" t="s">
        <v>311</v>
      </c>
      <c r="C1434" s="3">
        <v>21</v>
      </c>
      <c r="D1434" s="2" t="s">
        <v>313</v>
      </c>
      <c r="E1434" s="2" t="s">
        <v>11650</v>
      </c>
      <c r="F1434" s="2">
        <v>29412030</v>
      </c>
      <c r="G1434" s="2" t="s">
        <v>11656</v>
      </c>
      <c r="H1434" s="2" t="s">
        <v>11695</v>
      </c>
      <c r="I1434" s="2" t="s">
        <v>11696</v>
      </c>
      <c r="J1434" s="2"/>
      <c r="K1434" s="2" t="s">
        <v>11646</v>
      </c>
      <c r="L1434" s="2" t="s">
        <v>11697</v>
      </c>
      <c r="M1434" s="2" t="s">
        <v>4367</v>
      </c>
      <c r="N1434" s="4" t="s">
        <v>11698</v>
      </c>
      <c r="O1434" s="4" t="s">
        <v>11699</v>
      </c>
    </row>
    <row r="1435" spans="1:15" ht="15" customHeight="1" x14ac:dyDescent="0.35">
      <c r="A1435" s="2" t="s">
        <v>310</v>
      </c>
      <c r="B1435" s="2" t="s">
        <v>311</v>
      </c>
      <c r="C1435" s="3">
        <v>21</v>
      </c>
      <c r="D1435" s="2" t="s">
        <v>313</v>
      </c>
      <c r="E1435" s="2" t="s">
        <v>11650</v>
      </c>
      <c r="F1435" s="2">
        <v>16922098</v>
      </c>
      <c r="G1435" s="2" t="s">
        <v>11656</v>
      </c>
      <c r="H1435" s="2" t="s">
        <v>11811</v>
      </c>
      <c r="I1435" s="2" t="s">
        <v>11812</v>
      </c>
      <c r="J1435" s="2"/>
      <c r="K1435" s="2" t="s">
        <v>11124</v>
      </c>
      <c r="L1435" s="2" t="s">
        <v>11813</v>
      </c>
      <c r="M1435" s="2" t="s">
        <v>4367</v>
      </c>
      <c r="N1435" s="4" t="s">
        <v>11814</v>
      </c>
      <c r="O1435" s="26"/>
    </row>
    <row r="1436" spans="1:15" ht="15" customHeight="1" x14ac:dyDescent="0.35">
      <c r="A1436" s="2" t="s">
        <v>310</v>
      </c>
      <c r="B1436" s="2" t="s">
        <v>311</v>
      </c>
      <c r="C1436" s="3">
        <v>21</v>
      </c>
      <c r="D1436" s="2" t="s">
        <v>313</v>
      </c>
      <c r="E1436" s="2" t="s">
        <v>11650</v>
      </c>
      <c r="F1436" s="2">
        <v>34233978</v>
      </c>
      <c r="G1436" s="2" t="s">
        <v>6726</v>
      </c>
      <c r="H1436" s="2" t="s">
        <v>6727</v>
      </c>
      <c r="I1436" s="2" t="s">
        <v>3367</v>
      </c>
      <c r="J1436" s="2" t="s">
        <v>3367</v>
      </c>
      <c r="K1436" s="2" t="s">
        <v>4590</v>
      </c>
      <c r="L1436" s="2" t="s">
        <v>6728</v>
      </c>
      <c r="M1436" s="2" t="s">
        <v>4843</v>
      </c>
      <c r="N1436" s="4" t="s">
        <v>6729</v>
      </c>
      <c r="O1436" s="4" t="s">
        <v>6730</v>
      </c>
    </row>
    <row r="1437" spans="1:15" ht="15" customHeight="1" x14ac:dyDescent="0.35">
      <c r="A1437" s="2" t="s">
        <v>310</v>
      </c>
      <c r="B1437" s="2" t="s">
        <v>311</v>
      </c>
      <c r="C1437" s="3">
        <v>21</v>
      </c>
      <c r="D1437" s="2" t="s">
        <v>313</v>
      </c>
      <c r="E1437" s="2" t="s">
        <v>11650</v>
      </c>
      <c r="F1437" s="2">
        <v>25382078</v>
      </c>
      <c r="G1437" s="2" t="s">
        <v>11656</v>
      </c>
      <c r="H1437" s="2" t="s">
        <v>11725</v>
      </c>
      <c r="I1437" s="2" t="s">
        <v>11726</v>
      </c>
      <c r="J1437" s="2"/>
      <c r="K1437" s="2" t="s">
        <v>11646</v>
      </c>
      <c r="L1437" s="2" t="s">
        <v>11727</v>
      </c>
      <c r="M1437" s="2" t="s">
        <v>4367</v>
      </c>
      <c r="N1437" s="4" t="s">
        <v>11728</v>
      </c>
      <c r="O1437" s="4" t="s">
        <v>11729</v>
      </c>
    </row>
    <row r="1438" spans="1:15" ht="15" customHeight="1" x14ac:dyDescent="0.35">
      <c r="A1438" s="2" t="s">
        <v>310</v>
      </c>
      <c r="B1438" s="2" t="s">
        <v>311</v>
      </c>
      <c r="C1438" s="3">
        <v>21</v>
      </c>
      <c r="D1438" s="2" t="s">
        <v>313</v>
      </c>
      <c r="E1438" s="2" t="s">
        <v>11650</v>
      </c>
      <c r="F1438" s="2">
        <v>11963712</v>
      </c>
      <c r="G1438" s="2" t="s">
        <v>11656</v>
      </c>
      <c r="H1438" s="2" t="s">
        <v>11855</v>
      </c>
      <c r="I1438" s="2" t="s">
        <v>11856</v>
      </c>
      <c r="J1438" s="2"/>
      <c r="K1438" s="2" t="s">
        <v>11124</v>
      </c>
      <c r="L1438" s="2" t="s">
        <v>11857</v>
      </c>
      <c r="M1438" s="2" t="s">
        <v>4367</v>
      </c>
      <c r="N1438" s="4" t="s">
        <v>11858</v>
      </c>
      <c r="O1438" s="26"/>
    </row>
    <row r="1439" spans="1:15" ht="15" customHeight="1" x14ac:dyDescent="0.35">
      <c r="A1439" s="2" t="s">
        <v>310</v>
      </c>
      <c r="B1439" s="2" t="s">
        <v>311</v>
      </c>
      <c r="C1439" s="3">
        <v>21</v>
      </c>
      <c r="D1439" s="2" t="s">
        <v>313</v>
      </c>
      <c r="E1439" s="2" t="s">
        <v>11650</v>
      </c>
      <c r="F1439" s="2">
        <v>33408215</v>
      </c>
      <c r="G1439" s="2" t="s">
        <v>10960</v>
      </c>
      <c r="H1439" s="2" t="s">
        <v>10961</v>
      </c>
      <c r="I1439" s="2" t="s">
        <v>10962</v>
      </c>
      <c r="J1439" s="2" t="s">
        <v>10962</v>
      </c>
      <c r="K1439" s="2" t="s">
        <v>4590</v>
      </c>
      <c r="L1439" s="2" t="s">
        <v>10963</v>
      </c>
      <c r="M1439" s="2" t="s">
        <v>4493</v>
      </c>
      <c r="N1439" s="4" t="s">
        <v>10964</v>
      </c>
      <c r="O1439" s="4" t="s">
        <v>10965</v>
      </c>
    </row>
    <row r="1440" spans="1:15" ht="15" customHeight="1" x14ac:dyDescent="0.35">
      <c r="A1440" s="2" t="s">
        <v>310</v>
      </c>
      <c r="B1440" s="2" t="s">
        <v>311</v>
      </c>
      <c r="C1440" s="3">
        <v>21</v>
      </c>
      <c r="D1440" s="2" t="s">
        <v>313</v>
      </c>
      <c r="E1440" s="2" t="s">
        <v>11650</v>
      </c>
      <c r="F1440" s="2">
        <v>15119133</v>
      </c>
      <c r="G1440" s="2" t="s">
        <v>11841</v>
      </c>
      <c r="H1440" s="2" t="s">
        <v>11842</v>
      </c>
      <c r="I1440" s="2" t="s">
        <v>11843</v>
      </c>
      <c r="J1440" s="2"/>
      <c r="K1440" s="2" t="s">
        <v>11124</v>
      </c>
      <c r="L1440" s="2" t="s">
        <v>11844</v>
      </c>
      <c r="M1440" s="2" t="s">
        <v>4367</v>
      </c>
      <c r="N1440" s="4" t="s">
        <v>11845</v>
      </c>
      <c r="O1440" s="26"/>
    </row>
    <row r="1441" spans="1:15" ht="15" customHeight="1" x14ac:dyDescent="0.35">
      <c r="A1441" s="2" t="s">
        <v>310</v>
      </c>
      <c r="B1441" s="2" t="s">
        <v>311</v>
      </c>
      <c r="C1441" s="3">
        <v>21</v>
      </c>
      <c r="D1441" s="2" t="s">
        <v>313</v>
      </c>
      <c r="E1441" s="2" t="s">
        <v>11650</v>
      </c>
      <c r="F1441" s="2">
        <v>39099246</v>
      </c>
      <c r="G1441" s="2" t="s">
        <v>11651</v>
      </c>
      <c r="H1441" s="2" t="s">
        <v>11652</v>
      </c>
      <c r="I1441" s="2" t="s">
        <v>11653</v>
      </c>
      <c r="J1441" s="2" t="s">
        <v>11653</v>
      </c>
      <c r="K1441" s="2" t="s">
        <v>11654</v>
      </c>
      <c r="L1441" s="2"/>
      <c r="M1441" s="2" t="s">
        <v>4367</v>
      </c>
      <c r="N1441" s="4" t="s">
        <v>11655</v>
      </c>
      <c r="O1441" s="26"/>
    </row>
    <row r="1442" spans="1:15" ht="15" customHeight="1" x14ac:dyDescent="0.35">
      <c r="A1442" s="2" t="s">
        <v>310</v>
      </c>
      <c r="B1442" s="2" t="s">
        <v>311</v>
      </c>
      <c r="C1442" s="3">
        <v>21</v>
      </c>
      <c r="D1442" s="2" t="s">
        <v>313</v>
      </c>
      <c r="E1442" s="2" t="s">
        <v>11650</v>
      </c>
      <c r="F1442" s="2">
        <v>36745562</v>
      </c>
      <c r="G1442" s="2" t="s">
        <v>6615</v>
      </c>
      <c r="H1442" s="2" t="s">
        <v>6616</v>
      </c>
      <c r="I1442" s="2" t="s">
        <v>6421</v>
      </c>
      <c r="J1442" s="2"/>
      <c r="K1442" s="2" t="s">
        <v>4366</v>
      </c>
      <c r="L1442" s="2" t="s">
        <v>6617</v>
      </c>
      <c r="M1442" s="2" t="s">
        <v>4367</v>
      </c>
      <c r="N1442" s="4" t="s">
        <v>6618</v>
      </c>
      <c r="O1442" s="4" t="s">
        <v>6619</v>
      </c>
    </row>
    <row r="1443" spans="1:15" ht="15" customHeight="1" x14ac:dyDescent="0.35">
      <c r="A1443" s="2" t="s">
        <v>310</v>
      </c>
      <c r="B1443" s="2" t="s">
        <v>311</v>
      </c>
      <c r="C1443" s="3">
        <v>21</v>
      </c>
      <c r="D1443" s="2" t="s">
        <v>313</v>
      </c>
      <c r="E1443" s="2" t="s">
        <v>11650</v>
      </c>
      <c r="F1443" s="2">
        <v>37793114</v>
      </c>
      <c r="G1443" s="2" t="s">
        <v>11656</v>
      </c>
      <c r="H1443" s="2" t="s">
        <v>11657</v>
      </c>
      <c r="I1443" s="2" t="s">
        <v>11658</v>
      </c>
      <c r="J1443" s="2"/>
      <c r="K1443" s="2" t="s">
        <v>11659</v>
      </c>
      <c r="L1443" s="2" t="s">
        <v>11660</v>
      </c>
      <c r="M1443" s="2" t="s">
        <v>4367</v>
      </c>
      <c r="N1443" s="4" t="s">
        <v>11661</v>
      </c>
      <c r="O1443" s="4" t="s">
        <v>11662</v>
      </c>
    </row>
    <row r="1444" spans="1:15" ht="15" customHeight="1" x14ac:dyDescent="0.35">
      <c r="A1444" s="2" t="s">
        <v>310</v>
      </c>
      <c r="B1444" s="2" t="s">
        <v>311</v>
      </c>
      <c r="C1444" s="3">
        <v>21</v>
      </c>
      <c r="D1444" s="2" t="s">
        <v>313</v>
      </c>
      <c r="E1444" s="2" t="s">
        <v>11650</v>
      </c>
      <c r="F1444" s="2">
        <v>30375801</v>
      </c>
      <c r="G1444" s="2" t="s">
        <v>11656</v>
      </c>
      <c r="H1444" s="2" t="s">
        <v>11684</v>
      </c>
      <c r="I1444" s="2" t="s">
        <v>11685</v>
      </c>
      <c r="J1444" s="2" t="s">
        <v>11686</v>
      </c>
      <c r="K1444" s="2" t="s">
        <v>11687</v>
      </c>
      <c r="L1444" s="2" t="s">
        <v>11688</v>
      </c>
      <c r="M1444" s="2" t="s">
        <v>4367</v>
      </c>
      <c r="N1444" s="4" t="s">
        <v>11689</v>
      </c>
      <c r="O1444" s="26"/>
    </row>
    <row r="1445" spans="1:15" ht="15" customHeight="1" x14ac:dyDescent="0.35">
      <c r="A1445" s="2" t="s">
        <v>310</v>
      </c>
      <c r="B1445" s="2" t="s">
        <v>311</v>
      </c>
      <c r="C1445" s="3">
        <v>21</v>
      </c>
      <c r="D1445" s="2" t="s">
        <v>313</v>
      </c>
      <c r="E1445" s="2" t="s">
        <v>11650</v>
      </c>
      <c r="F1445" s="2">
        <v>17851359</v>
      </c>
      <c r="G1445" s="2" t="s">
        <v>11656</v>
      </c>
      <c r="H1445" s="2" t="s">
        <v>11799</v>
      </c>
      <c r="I1445" s="2" t="s">
        <v>11800</v>
      </c>
      <c r="J1445" s="2"/>
      <c r="K1445" s="2" t="s">
        <v>11646</v>
      </c>
      <c r="L1445" s="2" t="s">
        <v>11801</v>
      </c>
      <c r="M1445" s="2" t="s">
        <v>4416</v>
      </c>
      <c r="N1445" s="4" t="s">
        <v>11802</v>
      </c>
      <c r="O1445" s="4" t="s">
        <v>11803</v>
      </c>
    </row>
    <row r="1446" spans="1:15" ht="15" customHeight="1" x14ac:dyDescent="0.35">
      <c r="A1446" s="2" t="s">
        <v>310</v>
      </c>
      <c r="B1446" s="2" t="s">
        <v>311</v>
      </c>
      <c r="C1446" s="3">
        <v>21</v>
      </c>
      <c r="D1446" s="2" t="s">
        <v>313</v>
      </c>
      <c r="E1446" s="2" t="s">
        <v>11650</v>
      </c>
      <c r="F1446" s="2">
        <v>16866236</v>
      </c>
      <c r="G1446" s="2" t="s">
        <v>11763</v>
      </c>
      <c r="H1446" s="2" t="s">
        <v>11819</v>
      </c>
      <c r="I1446" s="2" t="s">
        <v>11820</v>
      </c>
      <c r="J1446" s="2"/>
      <c r="K1446" s="2" t="s">
        <v>11759</v>
      </c>
      <c r="L1446" s="2" t="s">
        <v>11821</v>
      </c>
      <c r="M1446" s="2" t="s">
        <v>4416</v>
      </c>
      <c r="N1446" s="4" t="s">
        <v>11822</v>
      </c>
      <c r="O1446" s="4" t="s">
        <v>11823</v>
      </c>
    </row>
    <row r="1447" spans="1:15" ht="15" customHeight="1" x14ac:dyDescent="0.35">
      <c r="A1447" s="2" t="s">
        <v>310</v>
      </c>
      <c r="B1447" s="2" t="s">
        <v>311</v>
      </c>
      <c r="C1447" s="3">
        <v>21</v>
      </c>
      <c r="D1447" s="2" t="s">
        <v>313</v>
      </c>
      <c r="E1447" s="2" t="s">
        <v>11650</v>
      </c>
      <c r="F1447" s="2">
        <v>15551917</v>
      </c>
      <c r="G1447" s="2" t="s">
        <v>11656</v>
      </c>
      <c r="H1447" s="2" t="s">
        <v>11846</v>
      </c>
      <c r="I1447" s="2" t="s">
        <v>11847</v>
      </c>
      <c r="J1447" s="2"/>
      <c r="K1447" s="2" t="s">
        <v>11759</v>
      </c>
      <c r="L1447" s="2" t="s">
        <v>11848</v>
      </c>
      <c r="M1447" s="2" t="s">
        <v>4416</v>
      </c>
      <c r="N1447" s="4" t="s">
        <v>11849</v>
      </c>
      <c r="O1447" s="4" t="s">
        <v>11850</v>
      </c>
    </row>
    <row r="1448" spans="1:15" ht="15" customHeight="1" x14ac:dyDescent="0.35">
      <c r="A1448" s="2" t="s">
        <v>310</v>
      </c>
      <c r="B1448" s="2" t="s">
        <v>311</v>
      </c>
      <c r="C1448" s="3">
        <v>21</v>
      </c>
      <c r="D1448" s="2" t="s">
        <v>313</v>
      </c>
      <c r="E1448" s="2" t="s">
        <v>11650</v>
      </c>
      <c r="F1448" s="2">
        <v>37487606</v>
      </c>
      <c r="G1448" s="2" t="s">
        <v>11663</v>
      </c>
      <c r="H1448" s="2" t="s">
        <v>11664</v>
      </c>
      <c r="I1448" s="2" t="s">
        <v>9478</v>
      </c>
      <c r="J1448" s="2" t="s">
        <v>9478</v>
      </c>
      <c r="K1448" s="2" t="s">
        <v>4836</v>
      </c>
      <c r="L1448" s="6" t="s">
        <v>18387</v>
      </c>
      <c r="M1448" s="2" t="s">
        <v>4367</v>
      </c>
      <c r="N1448" s="4" t="s">
        <v>11665</v>
      </c>
      <c r="O1448" s="4" t="s">
        <v>11666</v>
      </c>
    </row>
    <row r="1449" spans="1:15" ht="15" customHeight="1" x14ac:dyDescent="0.35">
      <c r="A1449" s="2" t="s">
        <v>310</v>
      </c>
      <c r="B1449" s="2" t="s">
        <v>311</v>
      </c>
      <c r="C1449" s="3">
        <v>21</v>
      </c>
      <c r="D1449" s="2" t="s">
        <v>313</v>
      </c>
      <c r="E1449" s="2" t="s">
        <v>11650</v>
      </c>
      <c r="F1449" s="2">
        <v>8717825</v>
      </c>
      <c r="G1449" s="2" t="s">
        <v>11656</v>
      </c>
      <c r="H1449" s="2" t="s">
        <v>11888</v>
      </c>
      <c r="I1449" s="2" t="s">
        <v>11889</v>
      </c>
      <c r="J1449" s="2"/>
      <c r="K1449" s="2" t="s">
        <v>11646</v>
      </c>
      <c r="L1449" s="2" t="s">
        <v>11890</v>
      </c>
      <c r="M1449" s="2" t="s">
        <v>4416</v>
      </c>
      <c r="N1449" s="4" t="s">
        <v>11891</v>
      </c>
      <c r="O1449" s="4" t="s">
        <v>11892</v>
      </c>
    </row>
    <row r="1450" spans="1:15" ht="15" customHeight="1" x14ac:dyDescent="0.35">
      <c r="A1450" s="2" t="s">
        <v>310</v>
      </c>
      <c r="B1450" s="2" t="s">
        <v>311</v>
      </c>
      <c r="C1450" s="3">
        <v>21</v>
      </c>
      <c r="D1450" s="2" t="s">
        <v>313</v>
      </c>
      <c r="E1450" s="2" t="s">
        <v>11650</v>
      </c>
      <c r="F1450" s="2">
        <v>32006460</v>
      </c>
      <c r="G1450" s="2" t="s">
        <v>11554</v>
      </c>
      <c r="H1450" s="2" t="s">
        <v>11555</v>
      </c>
      <c r="I1450" s="2" t="s">
        <v>11556</v>
      </c>
      <c r="J1450" s="2" t="s">
        <v>11556</v>
      </c>
      <c r="K1450" s="2" t="s">
        <v>6664</v>
      </c>
      <c r="L1450" s="2" t="s">
        <v>11557</v>
      </c>
      <c r="M1450" s="2" t="s">
        <v>4738</v>
      </c>
      <c r="N1450" s="4" t="s">
        <v>11558</v>
      </c>
      <c r="O1450" s="4" t="s">
        <v>11559</v>
      </c>
    </row>
    <row r="1451" spans="1:15" ht="15" customHeight="1" x14ac:dyDescent="0.35">
      <c r="A1451" s="2" t="s">
        <v>310</v>
      </c>
      <c r="B1451" s="2" t="s">
        <v>311</v>
      </c>
      <c r="C1451" s="3">
        <v>21</v>
      </c>
      <c r="D1451" s="2" t="s">
        <v>313</v>
      </c>
      <c r="E1451" s="2" t="s">
        <v>11650</v>
      </c>
      <c r="F1451" s="2">
        <v>16956075</v>
      </c>
      <c r="G1451" s="2" t="s">
        <v>11656</v>
      </c>
      <c r="H1451" s="2" t="s">
        <v>11804</v>
      </c>
      <c r="I1451" s="2" t="s">
        <v>11805</v>
      </c>
      <c r="J1451" s="2"/>
      <c r="K1451" s="2" t="s">
        <v>11124</v>
      </c>
      <c r="L1451" s="2" t="s">
        <v>11806</v>
      </c>
      <c r="M1451" s="2" t="s">
        <v>4367</v>
      </c>
      <c r="N1451" s="4" t="s">
        <v>11807</v>
      </c>
      <c r="O1451" s="26"/>
    </row>
    <row r="1452" spans="1:15" ht="15" customHeight="1" x14ac:dyDescent="0.35">
      <c r="A1452" s="2" t="s">
        <v>310</v>
      </c>
      <c r="B1452" s="2" t="s">
        <v>311</v>
      </c>
      <c r="C1452" s="3">
        <v>21</v>
      </c>
      <c r="D1452" s="2" t="s">
        <v>313</v>
      </c>
      <c r="E1452" s="2" t="s">
        <v>11650</v>
      </c>
      <c r="F1452" s="2">
        <v>33672514</v>
      </c>
      <c r="G1452" s="2" t="s">
        <v>10941</v>
      </c>
      <c r="H1452" s="2" t="s">
        <v>10942</v>
      </c>
      <c r="I1452" s="2" t="s">
        <v>10943</v>
      </c>
      <c r="J1452" s="2" t="s">
        <v>10943</v>
      </c>
      <c r="K1452" s="2" t="s">
        <v>10944</v>
      </c>
      <c r="L1452" s="2" t="s">
        <v>10945</v>
      </c>
      <c r="M1452" s="2" t="s">
        <v>4367</v>
      </c>
      <c r="N1452" s="4" t="s">
        <v>10946</v>
      </c>
      <c r="O1452" s="4" t="s">
        <v>10947</v>
      </c>
    </row>
    <row r="1453" spans="1:15" ht="15" customHeight="1" x14ac:dyDescent="0.35">
      <c r="A1453" s="2" t="s">
        <v>310</v>
      </c>
      <c r="B1453" s="2" t="s">
        <v>311</v>
      </c>
      <c r="C1453" s="3">
        <v>21</v>
      </c>
      <c r="D1453" s="2" t="s">
        <v>313</v>
      </c>
      <c r="E1453" s="2" t="s">
        <v>11650</v>
      </c>
      <c r="F1453" s="2">
        <v>35443955</v>
      </c>
      <c r="G1453" s="2" t="s">
        <v>6649</v>
      </c>
      <c r="H1453" s="2" t="s">
        <v>6650</v>
      </c>
      <c r="I1453" s="2" t="s">
        <v>6651</v>
      </c>
      <c r="J1453" s="2" t="s">
        <v>6651</v>
      </c>
      <c r="K1453" s="2" t="s">
        <v>4590</v>
      </c>
      <c r="L1453" s="2" t="s">
        <v>6652</v>
      </c>
      <c r="M1453" s="2" t="s">
        <v>4493</v>
      </c>
      <c r="N1453" s="4" t="s">
        <v>6653</v>
      </c>
      <c r="O1453" s="4" t="s">
        <v>6654</v>
      </c>
    </row>
    <row r="1454" spans="1:15" ht="15" customHeight="1" x14ac:dyDescent="0.35">
      <c r="A1454" s="2" t="s">
        <v>310</v>
      </c>
      <c r="B1454" s="2" t="s">
        <v>311</v>
      </c>
      <c r="C1454" s="3">
        <v>21</v>
      </c>
      <c r="D1454" s="2" t="s">
        <v>313</v>
      </c>
      <c r="E1454" s="2" t="s">
        <v>11650</v>
      </c>
      <c r="F1454" s="2">
        <v>19634607</v>
      </c>
      <c r="G1454" s="2" t="s">
        <v>11656</v>
      </c>
      <c r="H1454" s="2" t="s">
        <v>11785</v>
      </c>
      <c r="I1454" s="2" t="s">
        <v>11786</v>
      </c>
      <c r="J1454" s="2"/>
      <c r="K1454" s="2" t="s">
        <v>11759</v>
      </c>
      <c r="L1454" s="2" t="s">
        <v>11787</v>
      </c>
      <c r="M1454" s="2" t="s">
        <v>4416</v>
      </c>
      <c r="N1454" s="4" t="s">
        <v>11788</v>
      </c>
      <c r="O1454" s="4" t="s">
        <v>11789</v>
      </c>
    </row>
    <row r="1455" spans="1:15" ht="15" customHeight="1" x14ac:dyDescent="0.35">
      <c r="A1455" s="2" t="s">
        <v>310</v>
      </c>
      <c r="B1455" s="2" t="s">
        <v>311</v>
      </c>
      <c r="C1455" s="3">
        <v>21</v>
      </c>
      <c r="D1455" s="2" t="s">
        <v>313</v>
      </c>
      <c r="E1455" s="2" t="s">
        <v>11650</v>
      </c>
      <c r="F1455" s="2">
        <v>16913518</v>
      </c>
      <c r="G1455" s="2" t="s">
        <v>11656</v>
      </c>
      <c r="H1455" s="2" t="s">
        <v>11815</v>
      </c>
      <c r="I1455" s="2" t="s">
        <v>11816</v>
      </c>
      <c r="J1455" s="2"/>
      <c r="K1455" s="2" t="s">
        <v>11124</v>
      </c>
      <c r="L1455" s="2" t="s">
        <v>11817</v>
      </c>
      <c r="M1455" s="2" t="s">
        <v>4367</v>
      </c>
      <c r="N1455" s="4" t="s">
        <v>11818</v>
      </c>
      <c r="O1455" s="26"/>
    </row>
    <row r="1456" spans="1:15" ht="15" customHeight="1" x14ac:dyDescent="0.35">
      <c r="A1456" s="2" t="s">
        <v>310</v>
      </c>
      <c r="B1456" s="2" t="s">
        <v>311</v>
      </c>
      <c r="C1456" s="3">
        <v>21</v>
      </c>
      <c r="D1456" s="2" t="s">
        <v>313</v>
      </c>
      <c r="E1456" s="2" t="s">
        <v>11650</v>
      </c>
      <c r="F1456" s="2">
        <v>23930532</v>
      </c>
      <c r="G1456" s="2" t="s">
        <v>11656</v>
      </c>
      <c r="H1456" s="2" t="s">
        <v>11757</v>
      </c>
      <c r="I1456" s="2" t="s">
        <v>11758</v>
      </c>
      <c r="J1456" s="2"/>
      <c r="K1456" s="2" t="s">
        <v>11759</v>
      </c>
      <c r="L1456" s="2" t="s">
        <v>11760</v>
      </c>
      <c r="M1456" s="2" t="s">
        <v>4367</v>
      </c>
      <c r="N1456" s="4" t="s">
        <v>11761</v>
      </c>
      <c r="O1456" s="4" t="s">
        <v>11762</v>
      </c>
    </row>
    <row r="1457" spans="1:15" ht="15" customHeight="1" x14ac:dyDescent="0.35">
      <c r="A1457" s="2" t="s">
        <v>310</v>
      </c>
      <c r="B1457" s="2" t="s">
        <v>311</v>
      </c>
      <c r="C1457" s="3">
        <v>21</v>
      </c>
      <c r="D1457" s="2" t="s">
        <v>313</v>
      </c>
      <c r="E1457" s="2" t="s">
        <v>11650</v>
      </c>
      <c r="F1457" s="2">
        <v>16937734</v>
      </c>
      <c r="G1457" s="2" t="s">
        <v>11656</v>
      </c>
      <c r="H1457" s="2" t="s">
        <v>11808</v>
      </c>
      <c r="I1457" s="2" t="s">
        <v>11424</v>
      </c>
      <c r="J1457" s="2"/>
      <c r="K1457" s="2" t="s">
        <v>11124</v>
      </c>
      <c r="L1457" s="2" t="s">
        <v>11809</v>
      </c>
      <c r="M1457" s="2" t="s">
        <v>4367</v>
      </c>
      <c r="N1457" s="4" t="s">
        <v>11810</v>
      </c>
      <c r="O1457" s="26"/>
    </row>
    <row r="1458" spans="1:15" ht="15" customHeight="1" x14ac:dyDescent="0.35">
      <c r="A1458" s="2" t="s">
        <v>310</v>
      </c>
      <c r="B1458" s="2" t="s">
        <v>311</v>
      </c>
      <c r="C1458" s="3">
        <v>21</v>
      </c>
      <c r="D1458" s="2" t="s">
        <v>313</v>
      </c>
      <c r="E1458" s="2" t="s">
        <v>11650</v>
      </c>
      <c r="F1458" s="2">
        <v>29894268</v>
      </c>
      <c r="G1458" s="2" t="s">
        <v>11656</v>
      </c>
      <c r="H1458" s="2" t="s">
        <v>11690</v>
      </c>
      <c r="I1458" s="2" t="s">
        <v>11691</v>
      </c>
      <c r="J1458" s="2"/>
      <c r="K1458" s="2" t="s">
        <v>11646</v>
      </c>
      <c r="L1458" s="2" t="s">
        <v>11692</v>
      </c>
      <c r="M1458" s="2" t="s">
        <v>4416</v>
      </c>
      <c r="N1458" s="4" t="s">
        <v>11693</v>
      </c>
      <c r="O1458" s="4" t="s">
        <v>11694</v>
      </c>
    </row>
    <row r="1459" spans="1:15" ht="15" customHeight="1" x14ac:dyDescent="0.35">
      <c r="A1459" s="2" t="s">
        <v>310</v>
      </c>
      <c r="B1459" s="2" t="s">
        <v>311</v>
      </c>
      <c r="C1459" s="3">
        <v>21</v>
      </c>
      <c r="D1459" s="2" t="s">
        <v>313</v>
      </c>
      <c r="E1459" s="2" t="s">
        <v>11650</v>
      </c>
      <c r="F1459" s="2">
        <v>16116367</v>
      </c>
      <c r="G1459" s="2" t="s">
        <v>11829</v>
      </c>
      <c r="H1459" s="2" t="s">
        <v>11830</v>
      </c>
      <c r="I1459" s="2" t="s">
        <v>11831</v>
      </c>
      <c r="J1459" s="2"/>
      <c r="K1459" s="2" t="s">
        <v>11646</v>
      </c>
      <c r="L1459" s="2" t="s">
        <v>11832</v>
      </c>
      <c r="M1459" s="2" t="s">
        <v>4416</v>
      </c>
      <c r="N1459" s="4" t="s">
        <v>11833</v>
      </c>
      <c r="O1459" s="4" t="s">
        <v>11834</v>
      </c>
    </row>
    <row r="1460" spans="1:15" ht="15" customHeight="1" x14ac:dyDescent="0.35">
      <c r="A1460" s="2" t="s">
        <v>310</v>
      </c>
      <c r="B1460" s="2" t="s">
        <v>311</v>
      </c>
      <c r="C1460" s="3">
        <v>21</v>
      </c>
      <c r="D1460" s="2" t="s">
        <v>313</v>
      </c>
      <c r="E1460" s="2" t="s">
        <v>11650</v>
      </c>
      <c r="F1460" s="2">
        <v>32053450</v>
      </c>
      <c r="G1460" s="2" t="s">
        <v>11656</v>
      </c>
      <c r="H1460" s="2" t="s">
        <v>11667</v>
      </c>
      <c r="I1460" s="2" t="s">
        <v>11668</v>
      </c>
      <c r="J1460" s="2"/>
      <c r="K1460" s="2" t="s">
        <v>11646</v>
      </c>
      <c r="L1460" s="2" t="s">
        <v>11669</v>
      </c>
      <c r="M1460" s="2" t="s">
        <v>4367</v>
      </c>
      <c r="N1460" s="4" t="s">
        <v>11670</v>
      </c>
      <c r="O1460" s="4" t="s">
        <v>11671</v>
      </c>
    </row>
    <row r="1461" spans="1:15" ht="15" customHeight="1" x14ac:dyDescent="0.35">
      <c r="A1461" s="2" t="s">
        <v>310</v>
      </c>
      <c r="B1461" s="2" t="s">
        <v>311</v>
      </c>
      <c r="C1461" s="3">
        <v>21</v>
      </c>
      <c r="D1461" s="2" t="s">
        <v>313</v>
      </c>
      <c r="E1461" s="2" t="s">
        <v>11740</v>
      </c>
      <c r="F1461" s="2">
        <v>24683751</v>
      </c>
      <c r="G1461" s="2" t="s">
        <v>11741</v>
      </c>
      <c r="H1461" s="2" t="s">
        <v>11742</v>
      </c>
      <c r="I1461" s="2" t="s">
        <v>11743</v>
      </c>
      <c r="J1461" s="2"/>
      <c r="K1461" s="2" t="s">
        <v>11124</v>
      </c>
      <c r="L1461" s="2" t="s">
        <v>11744</v>
      </c>
      <c r="M1461" s="2" t="s">
        <v>4367</v>
      </c>
      <c r="N1461" s="4" t="s">
        <v>11745</v>
      </c>
      <c r="O1461" s="26"/>
    </row>
    <row r="1462" spans="1:15" ht="15" customHeight="1" x14ac:dyDescent="0.35">
      <c r="A1462" s="2" t="s">
        <v>310</v>
      </c>
      <c r="B1462" s="2" t="s">
        <v>311</v>
      </c>
      <c r="C1462" s="3">
        <v>21</v>
      </c>
      <c r="D1462" s="2" t="s">
        <v>313</v>
      </c>
      <c r="E1462" s="2" t="s">
        <v>11650</v>
      </c>
      <c r="F1462" s="2">
        <v>17650566</v>
      </c>
      <c r="G1462" s="2" t="s">
        <v>11790</v>
      </c>
      <c r="H1462" s="2" t="s">
        <v>11791</v>
      </c>
      <c r="I1462" s="2" t="s">
        <v>11792</v>
      </c>
      <c r="J1462" s="2"/>
      <c r="K1462" s="2" t="s">
        <v>11124</v>
      </c>
      <c r="L1462" s="2" t="s">
        <v>11793</v>
      </c>
      <c r="M1462" s="2" t="s">
        <v>5149</v>
      </c>
      <c r="N1462" s="4" t="s">
        <v>11794</v>
      </c>
      <c r="O1462" s="26"/>
    </row>
    <row r="1463" spans="1:15" ht="15" customHeight="1" x14ac:dyDescent="0.35">
      <c r="A1463" s="2" t="s">
        <v>310</v>
      </c>
      <c r="B1463" s="2" t="s">
        <v>311</v>
      </c>
      <c r="C1463" s="3">
        <v>21</v>
      </c>
      <c r="D1463" s="2" t="s">
        <v>313</v>
      </c>
      <c r="E1463" s="2" t="s">
        <v>11650</v>
      </c>
      <c r="F1463" s="2">
        <v>35275399</v>
      </c>
      <c r="G1463" s="2" t="s">
        <v>6661</v>
      </c>
      <c r="H1463" s="2" t="s">
        <v>6662</v>
      </c>
      <c r="I1463" s="2" t="s">
        <v>6663</v>
      </c>
      <c r="J1463" s="2" t="s">
        <v>6663</v>
      </c>
      <c r="K1463" s="2" t="s">
        <v>6664</v>
      </c>
      <c r="L1463" s="2" t="s">
        <v>6665</v>
      </c>
      <c r="M1463" s="2" t="s">
        <v>6666</v>
      </c>
      <c r="N1463" s="4" t="s">
        <v>6667</v>
      </c>
      <c r="O1463" s="4" t="s">
        <v>6668</v>
      </c>
    </row>
    <row r="1464" spans="1:15" ht="15" customHeight="1" x14ac:dyDescent="0.35">
      <c r="A1464" s="2" t="s">
        <v>310</v>
      </c>
      <c r="B1464" s="2" t="s">
        <v>311</v>
      </c>
      <c r="C1464" s="3">
        <v>21</v>
      </c>
      <c r="D1464" s="2" t="s">
        <v>313</v>
      </c>
      <c r="E1464" s="2" t="s">
        <v>11650</v>
      </c>
      <c r="F1464" s="2">
        <v>19773688</v>
      </c>
      <c r="G1464" s="2" t="s">
        <v>11656</v>
      </c>
      <c r="H1464" s="2" t="s">
        <v>11780</v>
      </c>
      <c r="I1464" s="2" t="s">
        <v>11781</v>
      </c>
      <c r="J1464" s="2"/>
      <c r="K1464" s="2" t="s">
        <v>11646</v>
      </c>
      <c r="L1464" s="2" t="s">
        <v>11782</v>
      </c>
      <c r="M1464" s="2" t="s">
        <v>4797</v>
      </c>
      <c r="N1464" s="4" t="s">
        <v>11783</v>
      </c>
      <c r="O1464" s="4" t="s">
        <v>11784</v>
      </c>
    </row>
    <row r="1465" spans="1:15" ht="15" customHeight="1" x14ac:dyDescent="0.35">
      <c r="A1465" s="2" t="s">
        <v>310</v>
      </c>
      <c r="B1465" s="2" t="s">
        <v>311</v>
      </c>
      <c r="C1465" s="3">
        <v>21</v>
      </c>
      <c r="D1465" s="2" t="s">
        <v>313</v>
      </c>
      <c r="E1465" s="2" t="s">
        <v>11650</v>
      </c>
      <c r="F1465" s="2">
        <v>31597071</v>
      </c>
      <c r="G1465" s="2" t="s">
        <v>11672</v>
      </c>
      <c r="H1465" s="2" t="s">
        <v>11673</v>
      </c>
      <c r="I1465" s="2" t="s">
        <v>11674</v>
      </c>
      <c r="J1465" s="2"/>
      <c r="K1465" s="2" t="s">
        <v>11646</v>
      </c>
      <c r="L1465" s="2" t="s">
        <v>11675</v>
      </c>
      <c r="M1465" s="2" t="s">
        <v>4367</v>
      </c>
      <c r="N1465" s="4" t="s">
        <v>11676</v>
      </c>
      <c r="O1465" s="4" t="s">
        <v>11677</v>
      </c>
    </row>
    <row r="1466" spans="1:15" ht="15" customHeight="1" x14ac:dyDescent="0.35">
      <c r="A1466" s="2" t="s">
        <v>310</v>
      </c>
      <c r="B1466" s="2" t="s">
        <v>311</v>
      </c>
      <c r="C1466" s="3">
        <v>21</v>
      </c>
      <c r="D1466" s="2" t="s">
        <v>313</v>
      </c>
      <c r="E1466" s="2" t="s">
        <v>11650</v>
      </c>
      <c r="F1466" s="2">
        <v>17102347</v>
      </c>
      <c r="G1466" s="2" t="s">
        <v>11824</v>
      </c>
      <c r="H1466" s="2" t="s">
        <v>11825</v>
      </c>
      <c r="I1466" s="2">
        <v>2006</v>
      </c>
      <c r="J1466" s="2"/>
      <c r="K1466" s="2" t="s">
        <v>8404</v>
      </c>
      <c r="L1466" s="2" t="s">
        <v>11826</v>
      </c>
      <c r="M1466" s="2" t="s">
        <v>4367</v>
      </c>
      <c r="N1466" s="4" t="s">
        <v>11827</v>
      </c>
      <c r="O1466" s="4" t="s">
        <v>11828</v>
      </c>
    </row>
    <row r="1467" spans="1:15" ht="15" customHeight="1" x14ac:dyDescent="0.35">
      <c r="A1467" s="2" t="s">
        <v>310</v>
      </c>
      <c r="B1467" s="2" t="s">
        <v>311</v>
      </c>
      <c r="C1467" s="3">
        <v>21</v>
      </c>
      <c r="D1467" s="2" t="s">
        <v>313</v>
      </c>
      <c r="E1467" s="2" t="s">
        <v>11650</v>
      </c>
      <c r="F1467" s="2">
        <v>15819360</v>
      </c>
      <c r="G1467" s="2" t="s">
        <v>11656</v>
      </c>
      <c r="H1467" s="2" t="s">
        <v>11835</v>
      </c>
      <c r="I1467" s="2">
        <v>2005</v>
      </c>
      <c r="J1467" s="2"/>
      <c r="K1467" s="2" t="s">
        <v>11737</v>
      </c>
      <c r="L1467" s="2" t="s">
        <v>11836</v>
      </c>
      <c r="M1467" s="2" t="s">
        <v>4416</v>
      </c>
      <c r="N1467" s="4" t="s">
        <v>11837</v>
      </c>
      <c r="O1467" s="26"/>
    </row>
    <row r="1468" spans="1:15" ht="15" customHeight="1" x14ac:dyDescent="0.35">
      <c r="A1468" s="2" t="s">
        <v>310</v>
      </c>
      <c r="B1468" s="2" t="s">
        <v>311</v>
      </c>
      <c r="C1468" s="3">
        <v>21</v>
      </c>
      <c r="D1468" s="2" t="s">
        <v>313</v>
      </c>
      <c r="E1468" s="2" t="s">
        <v>11650</v>
      </c>
      <c r="F1468" s="2">
        <v>15945495</v>
      </c>
      <c r="G1468" s="2" t="s">
        <v>11656</v>
      </c>
      <c r="H1468" s="2" t="s">
        <v>11838</v>
      </c>
      <c r="I1468" s="2">
        <v>2005</v>
      </c>
      <c r="J1468" s="2"/>
      <c r="K1468" s="2" t="s">
        <v>11737</v>
      </c>
      <c r="L1468" s="2" t="s">
        <v>11839</v>
      </c>
      <c r="M1468" s="2" t="s">
        <v>4416</v>
      </c>
      <c r="N1468" s="4" t="s">
        <v>11840</v>
      </c>
      <c r="O1468" s="26"/>
    </row>
    <row r="1469" spans="1:15" ht="15" customHeight="1" x14ac:dyDescent="0.35">
      <c r="A1469" s="2" t="s">
        <v>325</v>
      </c>
      <c r="B1469" s="2" t="s">
        <v>326</v>
      </c>
      <c r="C1469" s="3">
        <v>22</v>
      </c>
      <c r="D1469" s="2" t="s">
        <v>327</v>
      </c>
      <c r="E1469" s="2" t="s">
        <v>11907</v>
      </c>
      <c r="F1469" s="2">
        <v>23163646</v>
      </c>
      <c r="G1469" s="2" t="s">
        <v>11970</v>
      </c>
      <c r="H1469" s="2" t="s">
        <v>11971</v>
      </c>
      <c r="I1469" s="2" t="s">
        <v>2566</v>
      </c>
      <c r="J1469" s="2"/>
      <c r="K1469" s="2" t="s">
        <v>5821</v>
      </c>
      <c r="L1469" s="2" t="s">
        <v>11972</v>
      </c>
      <c r="M1469" s="2" t="s">
        <v>4416</v>
      </c>
      <c r="N1469" s="4" t="s">
        <v>11973</v>
      </c>
      <c r="O1469" s="4" t="s">
        <v>11974</v>
      </c>
    </row>
    <row r="1470" spans="1:15" ht="15" customHeight="1" x14ac:dyDescent="0.35">
      <c r="A1470" s="2" t="s">
        <v>325</v>
      </c>
      <c r="B1470" s="2" t="s">
        <v>326</v>
      </c>
      <c r="C1470" s="3">
        <v>22</v>
      </c>
      <c r="D1470" s="2" t="s">
        <v>327</v>
      </c>
      <c r="E1470" s="2" t="s">
        <v>11907</v>
      </c>
      <c r="F1470" s="2">
        <v>29035284</v>
      </c>
      <c r="G1470" s="2" t="s">
        <v>11964</v>
      </c>
      <c r="H1470" s="2" t="s">
        <v>11965</v>
      </c>
      <c r="I1470" s="20" t="s">
        <v>4735</v>
      </c>
      <c r="J1470" s="2"/>
      <c r="K1470" s="2" t="s">
        <v>11966</v>
      </c>
      <c r="L1470" s="2" t="s">
        <v>11967</v>
      </c>
      <c r="M1470" s="2" t="s">
        <v>4416</v>
      </c>
      <c r="N1470" s="4" t="s">
        <v>11968</v>
      </c>
      <c r="O1470" s="4" t="s">
        <v>11969</v>
      </c>
    </row>
    <row r="1471" spans="1:15" ht="15" customHeight="1" x14ac:dyDescent="0.35">
      <c r="A1471" s="2" t="s">
        <v>325</v>
      </c>
      <c r="B1471" s="2" t="s">
        <v>326</v>
      </c>
      <c r="C1471" s="3">
        <v>22</v>
      </c>
      <c r="D1471" s="2" t="s">
        <v>327</v>
      </c>
      <c r="E1471" s="2" t="s">
        <v>11907</v>
      </c>
      <c r="F1471" s="2">
        <v>27273146</v>
      </c>
      <c r="G1471" s="2" t="s">
        <v>11958</v>
      </c>
      <c r="H1471" s="2" t="s">
        <v>11959</v>
      </c>
      <c r="I1471" s="2" t="s">
        <v>970</v>
      </c>
      <c r="J1471" s="2" t="s">
        <v>11960</v>
      </c>
      <c r="K1471" s="2" t="s">
        <v>4366</v>
      </c>
      <c r="L1471" s="2" t="s">
        <v>11961</v>
      </c>
      <c r="M1471" s="2" t="s">
        <v>6900</v>
      </c>
      <c r="N1471" s="4" t="s">
        <v>11962</v>
      </c>
      <c r="O1471" s="4" t="s">
        <v>11963</v>
      </c>
    </row>
    <row r="1472" spans="1:15" ht="15" customHeight="1" x14ac:dyDescent="0.35">
      <c r="A1472" s="2" t="s">
        <v>325</v>
      </c>
      <c r="B1472" s="2" t="s">
        <v>326</v>
      </c>
      <c r="C1472" s="3">
        <v>22</v>
      </c>
      <c r="D1472" s="2" t="s">
        <v>327</v>
      </c>
      <c r="E1472" s="2" t="s">
        <v>11907</v>
      </c>
      <c r="F1472" s="2">
        <v>32455281</v>
      </c>
      <c r="G1472" s="2" t="s">
        <v>11953</v>
      </c>
      <c r="H1472" s="2" t="s">
        <v>11954</v>
      </c>
      <c r="I1472" s="2" t="s">
        <v>895</v>
      </c>
      <c r="J1472" s="2"/>
      <c r="K1472" s="2" t="s">
        <v>4498</v>
      </c>
      <c r="L1472" s="2" t="s">
        <v>11955</v>
      </c>
      <c r="M1472" s="2" t="s">
        <v>4367</v>
      </c>
      <c r="N1472" s="4" t="s">
        <v>11956</v>
      </c>
      <c r="O1472" s="4" t="s">
        <v>11957</v>
      </c>
    </row>
    <row r="1473" spans="1:15" ht="15" customHeight="1" x14ac:dyDescent="0.35">
      <c r="A1473" s="2" t="s">
        <v>325</v>
      </c>
      <c r="B1473" s="2" t="s">
        <v>326</v>
      </c>
      <c r="C1473" s="3">
        <v>22</v>
      </c>
      <c r="D1473" s="2" t="s">
        <v>327</v>
      </c>
      <c r="E1473" s="2" t="s">
        <v>11907</v>
      </c>
      <c r="F1473" s="2">
        <v>33084036</v>
      </c>
      <c r="G1473" s="2" t="s">
        <v>11942</v>
      </c>
      <c r="H1473" s="2" t="s">
        <v>11943</v>
      </c>
      <c r="I1473" s="2" t="s">
        <v>988</v>
      </c>
      <c r="J1473" s="2" t="s">
        <v>11944</v>
      </c>
      <c r="K1473" s="2" t="s">
        <v>4849</v>
      </c>
      <c r="L1473" s="2" t="s">
        <v>11945</v>
      </c>
      <c r="M1473" s="2" t="s">
        <v>4624</v>
      </c>
      <c r="N1473" s="4" t="s">
        <v>11946</v>
      </c>
      <c r="O1473" s="4" t="s">
        <v>11947</v>
      </c>
    </row>
    <row r="1474" spans="1:15" ht="15" customHeight="1" x14ac:dyDescent="0.35">
      <c r="A1474" s="2" t="s">
        <v>325</v>
      </c>
      <c r="B1474" s="2" t="s">
        <v>326</v>
      </c>
      <c r="C1474" s="3">
        <v>22</v>
      </c>
      <c r="D1474" s="2" t="s">
        <v>327</v>
      </c>
      <c r="E1474" s="2" t="s">
        <v>11907</v>
      </c>
      <c r="F1474" s="2">
        <v>32412644</v>
      </c>
      <c r="G1474" s="2" t="s">
        <v>11948</v>
      </c>
      <c r="H1474" s="2" t="s">
        <v>11949</v>
      </c>
      <c r="I1474" s="2" t="s">
        <v>9073</v>
      </c>
      <c r="J1474" s="2" t="s">
        <v>9073</v>
      </c>
      <c r="K1474" s="2" t="s">
        <v>4692</v>
      </c>
      <c r="L1474" s="2" t="s">
        <v>11950</v>
      </c>
      <c r="M1474" s="2" t="s">
        <v>4416</v>
      </c>
      <c r="N1474" s="4" t="s">
        <v>11951</v>
      </c>
      <c r="O1474" s="4" t="s">
        <v>11952</v>
      </c>
    </row>
    <row r="1475" spans="1:15" ht="15" customHeight="1" x14ac:dyDescent="0.35">
      <c r="A1475" s="2" t="s">
        <v>325</v>
      </c>
      <c r="B1475" s="2" t="s">
        <v>326</v>
      </c>
      <c r="C1475" s="3">
        <v>22</v>
      </c>
      <c r="D1475" s="2" t="s">
        <v>327</v>
      </c>
      <c r="E1475" s="2" t="s">
        <v>11907</v>
      </c>
      <c r="F1475" s="2">
        <v>33430175</v>
      </c>
      <c r="G1475" s="2" t="s">
        <v>11936</v>
      </c>
      <c r="H1475" s="2" t="s">
        <v>11937</v>
      </c>
      <c r="I1475" s="2" t="s">
        <v>11938</v>
      </c>
      <c r="J1475" s="2" t="s">
        <v>11938</v>
      </c>
      <c r="K1475" s="2" t="s">
        <v>11921</v>
      </c>
      <c r="L1475" s="2" t="s">
        <v>11939</v>
      </c>
      <c r="M1475" s="2" t="s">
        <v>4367</v>
      </c>
      <c r="N1475" s="4" t="s">
        <v>11940</v>
      </c>
      <c r="O1475" s="4" t="s">
        <v>11941</v>
      </c>
    </row>
    <row r="1476" spans="1:15" ht="15" customHeight="1" x14ac:dyDescent="0.35">
      <c r="A1476" s="2" t="s">
        <v>325</v>
      </c>
      <c r="B1476" s="2" t="s">
        <v>326</v>
      </c>
      <c r="C1476" s="3">
        <v>22</v>
      </c>
      <c r="D1476" s="2" t="s">
        <v>327</v>
      </c>
      <c r="E1476" s="2" t="s">
        <v>11907</v>
      </c>
      <c r="F1476" s="2">
        <v>35501074</v>
      </c>
      <c r="G1476" s="2" t="s">
        <v>11930</v>
      </c>
      <c r="H1476" s="2" t="s">
        <v>11931</v>
      </c>
      <c r="I1476" s="2" t="s">
        <v>11932</v>
      </c>
      <c r="J1476" s="2" t="s">
        <v>11932</v>
      </c>
      <c r="K1476" s="2" t="s">
        <v>4590</v>
      </c>
      <c r="L1476" s="2" t="s">
        <v>11933</v>
      </c>
      <c r="M1476" s="2" t="s">
        <v>4367</v>
      </c>
      <c r="N1476" s="4" t="s">
        <v>11934</v>
      </c>
      <c r="O1476" s="4" t="s">
        <v>11935</v>
      </c>
    </row>
    <row r="1477" spans="1:15" ht="15" customHeight="1" x14ac:dyDescent="0.35">
      <c r="A1477" s="2" t="s">
        <v>325</v>
      </c>
      <c r="B1477" s="2" t="s">
        <v>326</v>
      </c>
      <c r="C1477" s="3">
        <v>22</v>
      </c>
      <c r="D1477" s="2" t="s">
        <v>327</v>
      </c>
      <c r="E1477" s="2" t="s">
        <v>11907</v>
      </c>
      <c r="F1477" s="2">
        <v>39202496</v>
      </c>
      <c r="G1477" s="2" t="s">
        <v>11918</v>
      </c>
      <c r="H1477" s="2" t="s">
        <v>11919</v>
      </c>
      <c r="I1477" s="2" t="s">
        <v>11920</v>
      </c>
      <c r="J1477" s="2" t="s">
        <v>11920</v>
      </c>
      <c r="K1477" s="2" t="s">
        <v>11921</v>
      </c>
      <c r="L1477" s="2" t="s">
        <v>11922</v>
      </c>
      <c r="M1477" s="2" t="s">
        <v>4367</v>
      </c>
      <c r="N1477" s="4" t="s">
        <v>11923</v>
      </c>
      <c r="O1477" s="4" t="s">
        <v>11924</v>
      </c>
    </row>
    <row r="1478" spans="1:15" ht="15" customHeight="1" x14ac:dyDescent="0.35">
      <c r="A1478" s="2" t="s">
        <v>325</v>
      </c>
      <c r="B1478" s="2" t="s">
        <v>326</v>
      </c>
      <c r="C1478" s="3">
        <v>22</v>
      </c>
      <c r="D1478" s="2" t="s">
        <v>327</v>
      </c>
      <c r="E1478" s="2" t="s">
        <v>11907</v>
      </c>
      <c r="F1478" s="2">
        <v>38819233</v>
      </c>
      <c r="G1478" s="2" t="s">
        <v>11908</v>
      </c>
      <c r="H1478" s="2" t="s">
        <v>11909</v>
      </c>
      <c r="I1478" s="2" t="s">
        <v>4372</v>
      </c>
      <c r="J1478" s="2"/>
      <c r="K1478" s="2" t="s">
        <v>4366</v>
      </c>
      <c r="L1478" s="2" t="s">
        <v>11910</v>
      </c>
      <c r="M1478" s="2" t="s">
        <v>4560</v>
      </c>
      <c r="N1478" s="4" t="s">
        <v>11911</v>
      </c>
      <c r="O1478" s="4" t="s">
        <v>11912</v>
      </c>
    </row>
    <row r="1479" spans="1:15" ht="15" customHeight="1" x14ac:dyDescent="0.35">
      <c r="A1479" s="2" t="s">
        <v>325</v>
      </c>
      <c r="B1479" s="2" t="s">
        <v>326</v>
      </c>
      <c r="C1479" s="3">
        <v>22</v>
      </c>
      <c r="D1479" s="2" t="s">
        <v>327</v>
      </c>
      <c r="E1479" s="2" t="s">
        <v>11907</v>
      </c>
      <c r="F1479" s="2">
        <v>36971254</v>
      </c>
      <c r="G1479" s="2" t="s">
        <v>11925</v>
      </c>
      <c r="H1479" s="2" t="s">
        <v>11926</v>
      </c>
      <c r="I1479" s="2" t="s">
        <v>9415</v>
      </c>
      <c r="J1479" s="2"/>
      <c r="K1479" s="2" t="s">
        <v>4366</v>
      </c>
      <c r="L1479" s="2" t="s">
        <v>11927</v>
      </c>
      <c r="M1479" s="2" t="s">
        <v>4560</v>
      </c>
      <c r="N1479" s="4" t="s">
        <v>11928</v>
      </c>
      <c r="O1479" s="4" t="s">
        <v>11929</v>
      </c>
    </row>
    <row r="1480" spans="1:15" ht="15" customHeight="1" x14ac:dyDescent="0.35">
      <c r="A1480" s="2" t="s">
        <v>325</v>
      </c>
      <c r="B1480" s="2" t="s">
        <v>326</v>
      </c>
      <c r="C1480" s="3">
        <v>22</v>
      </c>
      <c r="D1480" s="2" t="s">
        <v>327</v>
      </c>
      <c r="E1480" s="2" t="s">
        <v>11907</v>
      </c>
      <c r="F1480" s="2">
        <v>39269008</v>
      </c>
      <c r="G1480" s="2" t="s">
        <v>11913</v>
      </c>
      <c r="H1480" s="2" t="s">
        <v>11914</v>
      </c>
      <c r="I1480" s="2" t="s">
        <v>11915</v>
      </c>
      <c r="J1480" s="2" t="s">
        <v>11915</v>
      </c>
      <c r="K1480" s="2" t="s">
        <v>4443</v>
      </c>
      <c r="L1480" s="2"/>
      <c r="M1480" s="2" t="s">
        <v>4416</v>
      </c>
      <c r="N1480" s="4" t="s">
        <v>11916</v>
      </c>
      <c r="O1480" s="4" t="s">
        <v>11917</v>
      </c>
    </row>
    <row r="1481" spans="1:15" ht="15" customHeight="1" x14ac:dyDescent="0.35">
      <c r="A1481" s="2" t="s">
        <v>339</v>
      </c>
      <c r="B1481" s="2" t="s">
        <v>340</v>
      </c>
      <c r="C1481" s="3">
        <v>23</v>
      </c>
      <c r="D1481" s="2" t="s">
        <v>341</v>
      </c>
      <c r="E1481" s="2" t="s">
        <v>11975</v>
      </c>
      <c r="F1481" s="2">
        <v>37676889</v>
      </c>
      <c r="G1481" s="2" t="s">
        <v>12078</v>
      </c>
      <c r="H1481" s="2" t="s">
        <v>12079</v>
      </c>
      <c r="I1481" s="2" t="s">
        <v>799</v>
      </c>
      <c r="J1481" s="2" t="s">
        <v>12080</v>
      </c>
      <c r="K1481" s="2" t="s">
        <v>12002</v>
      </c>
      <c r="L1481" s="2" t="s">
        <v>12081</v>
      </c>
      <c r="M1481" s="2" t="s">
        <v>5313</v>
      </c>
      <c r="N1481" s="4" t="s">
        <v>12082</v>
      </c>
      <c r="O1481" s="4" t="s">
        <v>12083</v>
      </c>
    </row>
    <row r="1482" spans="1:15" ht="15" customHeight="1" x14ac:dyDescent="0.35">
      <c r="A1482" s="2" t="s">
        <v>339</v>
      </c>
      <c r="B1482" s="2" t="s">
        <v>340</v>
      </c>
      <c r="C1482" s="3">
        <v>23</v>
      </c>
      <c r="D1482" s="2" t="s">
        <v>341</v>
      </c>
      <c r="E1482" s="2" t="s">
        <v>11975</v>
      </c>
      <c r="F1482" s="2">
        <v>37075785</v>
      </c>
      <c r="G1482" s="2" t="s">
        <v>12084</v>
      </c>
      <c r="H1482" s="2" t="s">
        <v>12085</v>
      </c>
      <c r="I1482" s="2" t="s">
        <v>799</v>
      </c>
      <c r="J1482" s="2" t="s">
        <v>12086</v>
      </c>
      <c r="K1482" s="2" t="s">
        <v>753</v>
      </c>
      <c r="L1482" s="2" t="s">
        <v>12087</v>
      </c>
      <c r="M1482" s="2" t="s">
        <v>4493</v>
      </c>
      <c r="N1482" s="4" t="s">
        <v>12088</v>
      </c>
      <c r="O1482" s="4" t="s">
        <v>12089</v>
      </c>
    </row>
    <row r="1483" spans="1:15" ht="15" customHeight="1" x14ac:dyDescent="0.35">
      <c r="A1483" s="2" t="s">
        <v>339</v>
      </c>
      <c r="B1483" s="2" t="s">
        <v>340</v>
      </c>
      <c r="C1483" s="3">
        <v>23</v>
      </c>
      <c r="D1483" s="2" t="s">
        <v>341</v>
      </c>
      <c r="E1483" s="2" t="s">
        <v>11999</v>
      </c>
      <c r="F1483" s="2">
        <v>34529726</v>
      </c>
      <c r="G1483" s="2" t="s">
        <v>12321</v>
      </c>
      <c r="H1483" s="2" t="s">
        <v>12322</v>
      </c>
      <c r="I1483" s="2" t="s">
        <v>1961</v>
      </c>
      <c r="J1483" s="2" t="s">
        <v>12323</v>
      </c>
      <c r="K1483" s="2" t="s">
        <v>12324</v>
      </c>
      <c r="L1483" s="2" t="s">
        <v>12325</v>
      </c>
      <c r="M1483" s="2" t="s">
        <v>4493</v>
      </c>
      <c r="N1483" s="4" t="s">
        <v>12326</v>
      </c>
      <c r="O1483" s="4" t="s">
        <v>12327</v>
      </c>
    </row>
    <row r="1484" spans="1:15" ht="15" customHeight="1" x14ac:dyDescent="0.35">
      <c r="A1484" s="2" t="s">
        <v>339</v>
      </c>
      <c r="B1484" s="2" t="s">
        <v>340</v>
      </c>
      <c r="C1484" s="3">
        <v>23</v>
      </c>
      <c r="D1484" s="2" t="s">
        <v>341</v>
      </c>
      <c r="E1484" s="2" t="s">
        <v>11975</v>
      </c>
      <c r="F1484" s="2">
        <v>31288040</v>
      </c>
      <c r="G1484" s="2" t="s">
        <v>12542</v>
      </c>
      <c r="H1484" s="2" t="s">
        <v>12543</v>
      </c>
      <c r="I1484" s="2" t="s">
        <v>1273</v>
      </c>
      <c r="J1484" s="2" t="s">
        <v>12544</v>
      </c>
      <c r="K1484" s="2" t="s">
        <v>12200</v>
      </c>
      <c r="L1484" s="2" t="s">
        <v>12545</v>
      </c>
      <c r="M1484" s="2" t="s">
        <v>4493</v>
      </c>
      <c r="N1484" s="4" t="s">
        <v>12546</v>
      </c>
      <c r="O1484" s="4" t="s">
        <v>12547</v>
      </c>
    </row>
    <row r="1485" spans="1:15" ht="15" customHeight="1" x14ac:dyDescent="0.35">
      <c r="A1485" s="2" t="s">
        <v>339</v>
      </c>
      <c r="B1485" s="2" t="s">
        <v>340</v>
      </c>
      <c r="C1485" s="3">
        <v>23</v>
      </c>
      <c r="D1485" s="2" t="s">
        <v>341</v>
      </c>
      <c r="E1485" s="2" t="s">
        <v>11999</v>
      </c>
      <c r="F1485" s="2">
        <v>29907870</v>
      </c>
      <c r="G1485" s="2" t="s">
        <v>12561</v>
      </c>
      <c r="H1485" s="2" t="s">
        <v>12579</v>
      </c>
      <c r="I1485" s="2" t="s">
        <v>2030</v>
      </c>
      <c r="J1485" s="2" t="s">
        <v>12580</v>
      </c>
      <c r="K1485" s="2" t="s">
        <v>12563</v>
      </c>
      <c r="L1485" s="2" t="s">
        <v>12581</v>
      </c>
      <c r="M1485" s="2" t="s">
        <v>4493</v>
      </c>
      <c r="N1485" s="4" t="s">
        <v>12582</v>
      </c>
      <c r="O1485" s="4" t="s">
        <v>12583</v>
      </c>
    </row>
    <row r="1486" spans="1:15" ht="15" customHeight="1" x14ac:dyDescent="0.35">
      <c r="A1486" s="2" t="s">
        <v>339</v>
      </c>
      <c r="B1486" s="2" t="s">
        <v>340</v>
      </c>
      <c r="C1486" s="3">
        <v>23</v>
      </c>
      <c r="D1486" s="2" t="s">
        <v>341</v>
      </c>
      <c r="E1486" s="2" t="s">
        <v>11975</v>
      </c>
      <c r="F1486" s="2">
        <v>27476044</v>
      </c>
      <c r="G1486" s="2" t="s">
        <v>12686</v>
      </c>
      <c r="H1486" s="2" t="s">
        <v>12687</v>
      </c>
      <c r="I1486" s="2" t="s">
        <v>1277</v>
      </c>
      <c r="J1486" s="2" t="s">
        <v>9177</v>
      </c>
      <c r="K1486" s="2" t="s">
        <v>12200</v>
      </c>
      <c r="L1486" s="2" t="s">
        <v>12688</v>
      </c>
      <c r="M1486" s="2" t="s">
        <v>4493</v>
      </c>
      <c r="N1486" s="4" t="s">
        <v>12689</v>
      </c>
      <c r="O1486" s="4" t="s">
        <v>12690</v>
      </c>
    </row>
    <row r="1487" spans="1:15" ht="15" customHeight="1" x14ac:dyDescent="0.35">
      <c r="A1487" s="2" t="s">
        <v>339</v>
      </c>
      <c r="B1487" s="2" t="s">
        <v>340</v>
      </c>
      <c r="C1487" s="3">
        <v>23</v>
      </c>
      <c r="D1487" s="2" t="s">
        <v>341</v>
      </c>
      <c r="E1487" s="2" t="s">
        <v>11999</v>
      </c>
      <c r="F1487" s="2">
        <v>21908874</v>
      </c>
      <c r="G1487" s="2" t="s">
        <v>12895</v>
      </c>
      <c r="H1487" s="2" t="s">
        <v>12896</v>
      </c>
      <c r="I1487" s="2" t="s">
        <v>9259</v>
      </c>
      <c r="J1487" s="2"/>
      <c r="K1487" s="2" t="s">
        <v>12897</v>
      </c>
      <c r="L1487" s="2" t="s">
        <v>12898</v>
      </c>
      <c r="M1487" s="2" t="s">
        <v>4493</v>
      </c>
      <c r="N1487" s="4" t="s">
        <v>12899</v>
      </c>
      <c r="O1487" s="4" t="s">
        <v>12900</v>
      </c>
    </row>
    <row r="1488" spans="1:15" ht="15" customHeight="1" x14ac:dyDescent="0.35">
      <c r="A1488" s="2" t="s">
        <v>339</v>
      </c>
      <c r="B1488" s="2" t="s">
        <v>340</v>
      </c>
      <c r="C1488" s="3">
        <v>23</v>
      </c>
      <c r="D1488" s="2" t="s">
        <v>341</v>
      </c>
      <c r="E1488" s="2" t="s">
        <v>11999</v>
      </c>
      <c r="F1488" s="2">
        <v>20500796</v>
      </c>
      <c r="G1488" s="2" t="s">
        <v>5844</v>
      </c>
      <c r="H1488" s="2" t="s">
        <v>5845</v>
      </c>
      <c r="I1488" s="2" t="s">
        <v>4931</v>
      </c>
      <c r="J1488" s="2" t="s">
        <v>5846</v>
      </c>
      <c r="K1488" s="2" t="s">
        <v>4366</v>
      </c>
      <c r="L1488" s="2" t="s">
        <v>5847</v>
      </c>
      <c r="M1488" s="2" t="s">
        <v>4493</v>
      </c>
      <c r="N1488" s="4" t="s">
        <v>5848</v>
      </c>
      <c r="O1488" s="4" t="s">
        <v>5849</v>
      </c>
    </row>
    <row r="1489" spans="1:15" ht="15" customHeight="1" x14ac:dyDescent="0.35">
      <c r="A1489" s="2" t="s">
        <v>339</v>
      </c>
      <c r="B1489" s="2" t="s">
        <v>340</v>
      </c>
      <c r="C1489" s="3">
        <v>23</v>
      </c>
      <c r="D1489" s="2" t="s">
        <v>341</v>
      </c>
      <c r="E1489" s="2" t="s">
        <v>11975</v>
      </c>
      <c r="F1489" s="2">
        <v>16780501</v>
      </c>
      <c r="G1489" s="2" t="s">
        <v>13026</v>
      </c>
      <c r="H1489" s="2" t="s">
        <v>13027</v>
      </c>
      <c r="I1489" s="2" t="s">
        <v>1286</v>
      </c>
      <c r="J1489" s="2" t="s">
        <v>13028</v>
      </c>
      <c r="K1489" s="2" t="s">
        <v>4373</v>
      </c>
      <c r="L1489" s="2" t="s">
        <v>13029</v>
      </c>
      <c r="M1489" s="2" t="s">
        <v>4367</v>
      </c>
      <c r="N1489" s="4" t="s">
        <v>13030</v>
      </c>
      <c r="O1489" s="4" t="s">
        <v>13031</v>
      </c>
    </row>
    <row r="1490" spans="1:15" ht="15" customHeight="1" x14ac:dyDescent="0.35">
      <c r="A1490" s="2" t="s">
        <v>339</v>
      </c>
      <c r="B1490" s="2" t="s">
        <v>340</v>
      </c>
      <c r="C1490" s="3">
        <v>23</v>
      </c>
      <c r="D1490" s="2" t="s">
        <v>341</v>
      </c>
      <c r="E1490" s="2" t="s">
        <v>11975</v>
      </c>
      <c r="F1490" s="2">
        <v>37539748</v>
      </c>
      <c r="G1490" s="2" t="s">
        <v>12071</v>
      </c>
      <c r="H1490" s="2" t="s">
        <v>12072</v>
      </c>
      <c r="I1490" s="2" t="s">
        <v>1532</v>
      </c>
      <c r="J1490" s="2" t="s">
        <v>12073</v>
      </c>
      <c r="K1490" s="2" t="s">
        <v>12074</v>
      </c>
      <c r="L1490" s="2" t="s">
        <v>12075</v>
      </c>
      <c r="M1490" s="2" t="s">
        <v>11321</v>
      </c>
      <c r="N1490" s="4" t="s">
        <v>12076</v>
      </c>
      <c r="O1490" s="4" t="s">
        <v>12077</v>
      </c>
    </row>
    <row r="1491" spans="1:15" ht="15" customHeight="1" x14ac:dyDescent="0.35">
      <c r="A1491" s="2" t="s">
        <v>339</v>
      </c>
      <c r="B1491" s="2" t="s">
        <v>340</v>
      </c>
      <c r="C1491" s="3">
        <v>23</v>
      </c>
      <c r="D1491" s="2" t="s">
        <v>341</v>
      </c>
      <c r="E1491" s="2" t="s">
        <v>11975</v>
      </c>
      <c r="F1491" s="2">
        <v>35751563</v>
      </c>
      <c r="G1491" s="2" t="s">
        <v>12160</v>
      </c>
      <c r="H1491" s="2" t="s">
        <v>12161</v>
      </c>
      <c r="I1491" s="2" t="s">
        <v>2599</v>
      </c>
      <c r="J1491" s="2" t="s">
        <v>12162</v>
      </c>
      <c r="K1491" s="2" t="s">
        <v>753</v>
      </c>
      <c r="L1491" s="2" t="s">
        <v>12163</v>
      </c>
      <c r="M1491" s="2" t="s">
        <v>10076</v>
      </c>
      <c r="N1491" s="4" t="s">
        <v>12164</v>
      </c>
      <c r="O1491" s="4" t="s">
        <v>12165</v>
      </c>
    </row>
    <row r="1492" spans="1:15" ht="15" customHeight="1" x14ac:dyDescent="0.35">
      <c r="A1492" s="2" t="s">
        <v>339</v>
      </c>
      <c r="B1492" s="2" t="s">
        <v>340</v>
      </c>
      <c r="C1492" s="3">
        <v>23</v>
      </c>
      <c r="D1492" s="2" t="s">
        <v>341</v>
      </c>
      <c r="E1492" s="2" t="s">
        <v>11975</v>
      </c>
      <c r="F1492" s="2">
        <v>35758860</v>
      </c>
      <c r="G1492" s="2" t="s">
        <v>12166</v>
      </c>
      <c r="H1492" s="2" t="s">
        <v>12167</v>
      </c>
      <c r="I1492" s="2" t="s">
        <v>2599</v>
      </c>
      <c r="J1492" s="2" t="s">
        <v>12168</v>
      </c>
      <c r="K1492" s="2" t="s">
        <v>753</v>
      </c>
      <c r="L1492" s="2" t="s">
        <v>12169</v>
      </c>
      <c r="M1492" s="2" t="s">
        <v>4493</v>
      </c>
      <c r="N1492" s="4" t="s">
        <v>12170</v>
      </c>
      <c r="O1492" s="4" t="s">
        <v>12171</v>
      </c>
    </row>
    <row r="1493" spans="1:15" ht="15" customHeight="1" x14ac:dyDescent="0.35">
      <c r="A1493" s="2" t="s">
        <v>339</v>
      </c>
      <c r="B1493" s="2" t="s">
        <v>340</v>
      </c>
      <c r="C1493" s="3">
        <v>23</v>
      </c>
      <c r="D1493" s="2" t="s">
        <v>341</v>
      </c>
      <c r="E1493" s="2" t="s">
        <v>11999</v>
      </c>
      <c r="F1493" s="2">
        <v>30937919</v>
      </c>
      <c r="G1493" s="2" t="s">
        <v>12536</v>
      </c>
      <c r="H1493" s="2" t="s">
        <v>12537</v>
      </c>
      <c r="I1493" s="2" t="s">
        <v>3024</v>
      </c>
      <c r="J1493" s="2" t="s">
        <v>12538</v>
      </c>
      <c r="K1493" s="2" t="s">
        <v>1027</v>
      </c>
      <c r="L1493" s="2" t="s">
        <v>12539</v>
      </c>
      <c r="M1493" s="2" t="s">
        <v>4493</v>
      </c>
      <c r="N1493" s="4" t="s">
        <v>12540</v>
      </c>
      <c r="O1493" s="4" t="s">
        <v>12541</v>
      </c>
    </row>
    <row r="1494" spans="1:15" ht="15" customHeight="1" x14ac:dyDescent="0.35">
      <c r="A1494" s="2" t="s">
        <v>339</v>
      </c>
      <c r="B1494" s="2" t="s">
        <v>340</v>
      </c>
      <c r="C1494" s="3">
        <v>23</v>
      </c>
      <c r="D1494" s="2" t="s">
        <v>341</v>
      </c>
      <c r="E1494" s="2" t="s">
        <v>11975</v>
      </c>
      <c r="F1494" s="2">
        <v>30273352</v>
      </c>
      <c r="G1494" s="2" t="s">
        <v>12573</v>
      </c>
      <c r="H1494" s="2" t="s">
        <v>12574</v>
      </c>
      <c r="I1494" s="2" t="s">
        <v>1421</v>
      </c>
      <c r="J1494" s="2" t="s">
        <v>12575</v>
      </c>
      <c r="K1494" s="2" t="s">
        <v>12002</v>
      </c>
      <c r="L1494" s="2" t="s">
        <v>12576</v>
      </c>
      <c r="M1494" s="2" t="s">
        <v>4493</v>
      </c>
      <c r="N1494" s="4" t="s">
        <v>12577</v>
      </c>
      <c r="O1494" s="4" t="s">
        <v>12578</v>
      </c>
    </row>
    <row r="1495" spans="1:15" ht="15" customHeight="1" x14ac:dyDescent="0.35">
      <c r="A1495" s="2" t="s">
        <v>339</v>
      </c>
      <c r="B1495" s="2" t="s">
        <v>340</v>
      </c>
      <c r="C1495" s="3">
        <v>23</v>
      </c>
      <c r="D1495" s="2" t="s">
        <v>341</v>
      </c>
      <c r="E1495" s="2" t="s">
        <v>11999</v>
      </c>
      <c r="F1495" s="2">
        <v>28115217</v>
      </c>
      <c r="G1495" s="2" t="s">
        <v>12635</v>
      </c>
      <c r="H1495" s="2" t="s">
        <v>12636</v>
      </c>
      <c r="I1495" s="2" t="s">
        <v>1006</v>
      </c>
      <c r="J1495" s="2" t="s">
        <v>12637</v>
      </c>
      <c r="K1495" s="2" t="s">
        <v>4380</v>
      </c>
      <c r="L1495" s="2" t="s">
        <v>12638</v>
      </c>
      <c r="M1495" s="2" t="s">
        <v>4367</v>
      </c>
      <c r="N1495" s="4" t="s">
        <v>12639</v>
      </c>
      <c r="O1495" s="4" t="s">
        <v>12640</v>
      </c>
    </row>
    <row r="1496" spans="1:15" ht="15" customHeight="1" x14ac:dyDescent="0.35">
      <c r="A1496" s="2" t="s">
        <v>339</v>
      </c>
      <c r="B1496" s="2" t="s">
        <v>340</v>
      </c>
      <c r="C1496" s="3">
        <v>23</v>
      </c>
      <c r="D1496" s="2" t="s">
        <v>341</v>
      </c>
      <c r="E1496" s="2" t="s">
        <v>11999</v>
      </c>
      <c r="F1496" s="2">
        <v>27254379</v>
      </c>
      <c r="G1496" s="2" t="s">
        <v>12680</v>
      </c>
      <c r="H1496" s="2" t="s">
        <v>12681</v>
      </c>
      <c r="I1496" s="2" t="s">
        <v>763</v>
      </c>
      <c r="J1496" s="2" t="s">
        <v>12682</v>
      </c>
      <c r="K1496" s="2" t="s">
        <v>12551</v>
      </c>
      <c r="L1496" s="2" t="s">
        <v>12683</v>
      </c>
      <c r="M1496" s="2" t="s">
        <v>4843</v>
      </c>
      <c r="N1496" s="4" t="s">
        <v>12684</v>
      </c>
      <c r="O1496" s="4" t="s">
        <v>12685</v>
      </c>
    </row>
    <row r="1497" spans="1:15" ht="15" customHeight="1" x14ac:dyDescent="0.35">
      <c r="A1497" s="2" t="s">
        <v>339</v>
      </c>
      <c r="B1497" s="2" t="s">
        <v>340</v>
      </c>
      <c r="C1497" s="3">
        <v>23</v>
      </c>
      <c r="D1497" s="2" t="s">
        <v>341</v>
      </c>
      <c r="E1497" s="2" t="s">
        <v>11999</v>
      </c>
      <c r="F1497" s="2">
        <v>27667311</v>
      </c>
      <c r="G1497" s="2" t="s">
        <v>12675</v>
      </c>
      <c r="H1497" s="2" t="s">
        <v>12676</v>
      </c>
      <c r="I1497" s="2" t="s">
        <v>763</v>
      </c>
      <c r="J1497" s="2"/>
      <c r="K1497" s="2" t="s">
        <v>4366</v>
      </c>
      <c r="L1497" s="2" t="s">
        <v>12677</v>
      </c>
      <c r="M1497" s="2" t="s">
        <v>4416</v>
      </c>
      <c r="N1497" s="4" t="s">
        <v>12678</v>
      </c>
      <c r="O1497" s="4" t="s">
        <v>12679</v>
      </c>
    </row>
    <row r="1498" spans="1:15" ht="15" customHeight="1" x14ac:dyDescent="0.35">
      <c r="A1498" s="2" t="s">
        <v>339</v>
      </c>
      <c r="B1498" s="2" t="s">
        <v>340</v>
      </c>
      <c r="C1498" s="3">
        <v>23</v>
      </c>
      <c r="D1498" s="2" t="s">
        <v>341</v>
      </c>
      <c r="E1498" s="2" t="s">
        <v>11975</v>
      </c>
      <c r="F1498" s="2">
        <v>26605298</v>
      </c>
      <c r="G1498" s="2" t="s">
        <v>11976</v>
      </c>
      <c r="H1498" s="2" t="s">
        <v>12724</v>
      </c>
      <c r="I1498" s="2" t="s">
        <v>1078</v>
      </c>
      <c r="J1498" s="2"/>
      <c r="K1498" s="2" t="s">
        <v>12725</v>
      </c>
      <c r="L1498" s="2" t="s">
        <v>12726</v>
      </c>
      <c r="M1498" s="2" t="s">
        <v>4367</v>
      </c>
      <c r="N1498" s="4" t="s">
        <v>12727</v>
      </c>
      <c r="O1498" s="4" t="s">
        <v>12728</v>
      </c>
    </row>
    <row r="1499" spans="1:15" ht="15" customHeight="1" x14ac:dyDescent="0.35">
      <c r="A1499" s="2" t="s">
        <v>339</v>
      </c>
      <c r="B1499" s="2" t="s">
        <v>340</v>
      </c>
      <c r="C1499" s="3">
        <v>23</v>
      </c>
      <c r="D1499" s="2" t="s">
        <v>341</v>
      </c>
      <c r="E1499" s="2" t="s">
        <v>11975</v>
      </c>
      <c r="F1499" s="2">
        <v>24958284</v>
      </c>
      <c r="G1499" s="2" t="s">
        <v>12783</v>
      </c>
      <c r="H1499" s="2" t="s">
        <v>12784</v>
      </c>
      <c r="I1499" s="2" t="s">
        <v>1752</v>
      </c>
      <c r="J1499" s="2" t="s">
        <v>12785</v>
      </c>
      <c r="K1499" s="2" t="s">
        <v>4366</v>
      </c>
      <c r="L1499" s="2" t="s">
        <v>12786</v>
      </c>
      <c r="M1499" s="2" t="s">
        <v>4493</v>
      </c>
      <c r="N1499" s="4" t="s">
        <v>12787</v>
      </c>
      <c r="O1499" s="4" t="s">
        <v>12788</v>
      </c>
    </row>
    <row r="1500" spans="1:15" ht="15" customHeight="1" x14ac:dyDescent="0.35">
      <c r="A1500" s="2" t="s">
        <v>339</v>
      </c>
      <c r="B1500" s="2" t="s">
        <v>340</v>
      </c>
      <c r="C1500" s="3">
        <v>23</v>
      </c>
      <c r="D1500" s="2" t="s">
        <v>341</v>
      </c>
      <c r="E1500" s="2" t="s">
        <v>11999</v>
      </c>
      <c r="F1500" s="2">
        <v>20184609</v>
      </c>
      <c r="G1500" s="2" t="s">
        <v>5839</v>
      </c>
      <c r="H1500" s="2" t="s">
        <v>5840</v>
      </c>
      <c r="I1500" s="2" t="s">
        <v>744</v>
      </c>
      <c r="J1500" s="2"/>
      <c r="K1500" s="2" t="s">
        <v>4373</v>
      </c>
      <c r="L1500" s="2" t="s">
        <v>5841</v>
      </c>
      <c r="M1500" s="2" t="s">
        <v>4493</v>
      </c>
      <c r="N1500" s="4" t="s">
        <v>5842</v>
      </c>
      <c r="O1500" s="4" t="s">
        <v>5843</v>
      </c>
    </row>
    <row r="1501" spans="1:15" ht="15" customHeight="1" x14ac:dyDescent="0.35">
      <c r="A1501" s="2" t="s">
        <v>339</v>
      </c>
      <c r="B1501" s="2" t="s">
        <v>340</v>
      </c>
      <c r="C1501" s="3">
        <v>23</v>
      </c>
      <c r="D1501" s="2" t="s">
        <v>341</v>
      </c>
      <c r="E1501" s="2" t="s">
        <v>11975</v>
      </c>
      <c r="F1501" s="2">
        <v>16973581</v>
      </c>
      <c r="G1501" s="2" t="s">
        <v>12958</v>
      </c>
      <c r="H1501" s="2" t="s">
        <v>13021</v>
      </c>
      <c r="I1501" s="2" t="s">
        <v>6035</v>
      </c>
      <c r="J1501" s="2"/>
      <c r="K1501" s="2" t="s">
        <v>13022</v>
      </c>
      <c r="L1501" s="2" t="s">
        <v>13023</v>
      </c>
      <c r="M1501" s="2" t="s">
        <v>4367</v>
      </c>
      <c r="N1501" s="4" t="s">
        <v>13024</v>
      </c>
      <c r="O1501" s="4" t="s">
        <v>13025</v>
      </c>
    </row>
    <row r="1502" spans="1:15" ht="15" customHeight="1" x14ac:dyDescent="0.35">
      <c r="A1502" s="2" t="s">
        <v>339</v>
      </c>
      <c r="B1502" s="2" t="s">
        <v>340</v>
      </c>
      <c r="C1502" s="3">
        <v>23</v>
      </c>
      <c r="D1502" s="2" t="s">
        <v>341</v>
      </c>
      <c r="E1502" s="2" t="s">
        <v>11975</v>
      </c>
      <c r="F1502" s="2">
        <v>26752870</v>
      </c>
      <c r="G1502" s="2" t="s">
        <v>12759</v>
      </c>
      <c r="H1502" s="2" t="s">
        <v>12760</v>
      </c>
      <c r="I1502" s="20" t="s">
        <v>2270</v>
      </c>
      <c r="J1502" s="2"/>
      <c r="K1502" s="2" t="s">
        <v>12761</v>
      </c>
      <c r="L1502" s="2" t="s">
        <v>12762</v>
      </c>
      <c r="M1502" s="2" t="s">
        <v>4367</v>
      </c>
      <c r="N1502" s="4" t="s">
        <v>12763</v>
      </c>
      <c r="O1502" s="4" t="s">
        <v>12764</v>
      </c>
    </row>
    <row r="1503" spans="1:15" ht="15" customHeight="1" x14ac:dyDescent="0.35">
      <c r="A1503" s="2" t="s">
        <v>339</v>
      </c>
      <c r="B1503" s="2" t="s">
        <v>340</v>
      </c>
      <c r="C1503" s="3">
        <v>23</v>
      </c>
      <c r="D1503" s="2" t="s">
        <v>341</v>
      </c>
      <c r="E1503" s="2" t="s">
        <v>11999</v>
      </c>
      <c r="F1503" s="2">
        <v>32887977</v>
      </c>
      <c r="G1503" s="2" t="s">
        <v>12459</v>
      </c>
      <c r="H1503" s="2" t="s">
        <v>12460</v>
      </c>
      <c r="I1503" s="2" t="s">
        <v>1274</v>
      </c>
      <c r="J1503" s="2" t="s">
        <v>12461</v>
      </c>
      <c r="K1503" s="2" t="s">
        <v>12019</v>
      </c>
      <c r="L1503" s="2" t="s">
        <v>12462</v>
      </c>
      <c r="M1503" s="2" t="s">
        <v>5313</v>
      </c>
      <c r="N1503" s="4" t="s">
        <v>2241</v>
      </c>
      <c r="O1503" s="4" t="s">
        <v>12463</v>
      </c>
    </row>
    <row r="1504" spans="1:15" ht="15" customHeight="1" x14ac:dyDescent="0.35">
      <c r="A1504" s="2" t="s">
        <v>339</v>
      </c>
      <c r="B1504" s="2" t="s">
        <v>340</v>
      </c>
      <c r="C1504" s="3">
        <v>23</v>
      </c>
      <c r="D1504" s="2" t="s">
        <v>341</v>
      </c>
      <c r="E1504" s="2" t="s">
        <v>11975</v>
      </c>
      <c r="F1504" s="2">
        <v>20726894</v>
      </c>
      <c r="G1504" s="2" t="s">
        <v>12926</v>
      </c>
      <c r="H1504" s="2" t="s">
        <v>12927</v>
      </c>
      <c r="I1504" s="2" t="s">
        <v>10332</v>
      </c>
      <c r="J1504" s="2" t="s">
        <v>12928</v>
      </c>
      <c r="K1504" s="2" t="s">
        <v>12929</v>
      </c>
      <c r="L1504" s="2" t="s">
        <v>12930</v>
      </c>
      <c r="M1504" s="2" t="s">
        <v>4493</v>
      </c>
      <c r="N1504" s="4" t="s">
        <v>12931</v>
      </c>
      <c r="O1504" s="4" t="s">
        <v>12932</v>
      </c>
    </row>
    <row r="1505" spans="1:15" ht="15" customHeight="1" x14ac:dyDescent="0.35">
      <c r="A1505" s="2" t="s">
        <v>339</v>
      </c>
      <c r="B1505" s="2" t="s">
        <v>340</v>
      </c>
      <c r="C1505" s="3">
        <v>23</v>
      </c>
      <c r="D1505" s="2" t="s">
        <v>341</v>
      </c>
      <c r="E1505" s="2" t="s">
        <v>11975</v>
      </c>
      <c r="F1505" s="2">
        <v>12417567</v>
      </c>
      <c r="G1505" s="2" t="s">
        <v>13087</v>
      </c>
      <c r="H1505" s="2" t="s">
        <v>13088</v>
      </c>
      <c r="I1505" s="2" t="s">
        <v>8762</v>
      </c>
      <c r="J1505" s="2"/>
      <c r="K1505" s="2" t="s">
        <v>5384</v>
      </c>
      <c r="L1505" s="2" t="s">
        <v>13089</v>
      </c>
      <c r="M1505" s="2" t="s">
        <v>4493</v>
      </c>
      <c r="N1505" s="4" t="s">
        <v>13090</v>
      </c>
      <c r="O1505" s="4" t="s">
        <v>13091</v>
      </c>
    </row>
    <row r="1506" spans="1:15" ht="15" customHeight="1" x14ac:dyDescent="0.35">
      <c r="A1506" s="2" t="s">
        <v>339</v>
      </c>
      <c r="B1506" s="2" t="s">
        <v>340</v>
      </c>
      <c r="C1506" s="3">
        <v>23</v>
      </c>
      <c r="D1506" s="2" t="s">
        <v>341</v>
      </c>
      <c r="E1506" s="2" t="s">
        <v>11975</v>
      </c>
      <c r="F1506" s="2">
        <v>38582622</v>
      </c>
      <c r="G1506" s="2" t="s">
        <v>11976</v>
      </c>
      <c r="H1506" s="2" t="s">
        <v>12023</v>
      </c>
      <c r="I1506" s="2" t="s">
        <v>3143</v>
      </c>
      <c r="J1506" s="2" t="s">
        <v>12024</v>
      </c>
      <c r="K1506" s="2" t="s">
        <v>12025</v>
      </c>
      <c r="L1506" s="2" t="s">
        <v>12026</v>
      </c>
      <c r="M1506" s="2" t="s">
        <v>4843</v>
      </c>
      <c r="N1506" s="4" t="s">
        <v>12027</v>
      </c>
      <c r="O1506" s="4" t="s">
        <v>12028</v>
      </c>
    </row>
    <row r="1507" spans="1:15" ht="15" customHeight="1" x14ac:dyDescent="0.35">
      <c r="A1507" s="2" t="s">
        <v>339</v>
      </c>
      <c r="B1507" s="2" t="s">
        <v>340</v>
      </c>
      <c r="C1507" s="3">
        <v>23</v>
      </c>
      <c r="D1507" s="2" t="s">
        <v>341</v>
      </c>
      <c r="E1507" s="2" t="s">
        <v>11999</v>
      </c>
      <c r="F1507" s="2">
        <v>38654083</v>
      </c>
      <c r="G1507" s="2" t="s">
        <v>12010</v>
      </c>
      <c r="H1507" s="2" t="s">
        <v>12011</v>
      </c>
      <c r="I1507" s="2" t="s">
        <v>3143</v>
      </c>
      <c r="J1507" s="2" t="s">
        <v>3153</v>
      </c>
      <c r="K1507" s="2" t="s">
        <v>12012</v>
      </c>
      <c r="L1507" s="2" t="s">
        <v>12013</v>
      </c>
      <c r="M1507" s="2" t="s">
        <v>4416</v>
      </c>
      <c r="N1507" s="4" t="s">
        <v>12014</v>
      </c>
      <c r="O1507" s="4" t="s">
        <v>12015</v>
      </c>
    </row>
    <row r="1508" spans="1:15" ht="15" customHeight="1" x14ac:dyDescent="0.35">
      <c r="A1508" s="2" t="s">
        <v>339</v>
      </c>
      <c r="B1508" s="2" t="s">
        <v>340</v>
      </c>
      <c r="C1508" s="3">
        <v>23</v>
      </c>
      <c r="D1508" s="2" t="s">
        <v>341</v>
      </c>
      <c r="E1508" s="2" t="s">
        <v>11999</v>
      </c>
      <c r="F1508" s="2">
        <v>38561495</v>
      </c>
      <c r="G1508" s="2" t="s">
        <v>12016</v>
      </c>
      <c r="H1508" s="2" t="s">
        <v>12017</v>
      </c>
      <c r="I1508" s="2" t="s">
        <v>3143</v>
      </c>
      <c r="J1508" s="2" t="s">
        <v>12018</v>
      </c>
      <c r="K1508" s="2" t="s">
        <v>12019</v>
      </c>
      <c r="L1508" s="2" t="s">
        <v>12020</v>
      </c>
      <c r="M1508" s="2" t="s">
        <v>5313</v>
      </c>
      <c r="N1508" s="4" t="s">
        <v>12021</v>
      </c>
      <c r="O1508" s="4" t="s">
        <v>12022</v>
      </c>
    </row>
    <row r="1509" spans="1:15" ht="15" customHeight="1" x14ac:dyDescent="0.35">
      <c r="A1509" s="2" t="s">
        <v>339</v>
      </c>
      <c r="B1509" s="2" t="s">
        <v>340</v>
      </c>
      <c r="C1509" s="3">
        <v>23</v>
      </c>
      <c r="D1509" s="2" t="s">
        <v>341</v>
      </c>
      <c r="E1509" s="2" t="s">
        <v>11999</v>
      </c>
      <c r="F1509" s="2">
        <v>35143694</v>
      </c>
      <c r="G1509" s="2" t="s">
        <v>12204</v>
      </c>
      <c r="H1509" s="2" t="s">
        <v>12205</v>
      </c>
      <c r="I1509" s="2" t="s">
        <v>1862</v>
      </c>
      <c r="J1509" s="2" t="s">
        <v>12206</v>
      </c>
      <c r="K1509" s="2" t="s">
        <v>753</v>
      </c>
      <c r="L1509" s="2" t="s">
        <v>12207</v>
      </c>
      <c r="M1509" s="2" t="s">
        <v>4493</v>
      </c>
      <c r="N1509" s="4" t="s">
        <v>12208</v>
      </c>
      <c r="O1509" s="4" t="s">
        <v>12209</v>
      </c>
    </row>
    <row r="1510" spans="1:15" ht="15" customHeight="1" x14ac:dyDescent="0.35">
      <c r="A1510" s="2" t="s">
        <v>339</v>
      </c>
      <c r="B1510" s="2" t="s">
        <v>340</v>
      </c>
      <c r="C1510" s="3">
        <v>23</v>
      </c>
      <c r="D1510" s="2" t="s">
        <v>341</v>
      </c>
      <c r="E1510" s="2" t="s">
        <v>11975</v>
      </c>
      <c r="F1510" s="2">
        <v>29140541</v>
      </c>
      <c r="G1510" s="2" t="s">
        <v>12591</v>
      </c>
      <c r="H1510" s="2" t="s">
        <v>12592</v>
      </c>
      <c r="I1510" s="2" t="s">
        <v>1723</v>
      </c>
      <c r="J1510" s="2" t="s">
        <v>12593</v>
      </c>
      <c r="K1510" s="2" t="s">
        <v>753</v>
      </c>
      <c r="L1510" s="2" t="s">
        <v>12594</v>
      </c>
      <c r="M1510" s="2" t="s">
        <v>4493</v>
      </c>
      <c r="N1510" s="4" t="s">
        <v>12595</v>
      </c>
      <c r="O1510" s="4" t="s">
        <v>12596</v>
      </c>
    </row>
    <row r="1511" spans="1:15" ht="15" customHeight="1" x14ac:dyDescent="0.35">
      <c r="A1511" s="2" t="s">
        <v>339</v>
      </c>
      <c r="B1511" s="2" t="s">
        <v>340</v>
      </c>
      <c r="C1511" s="3">
        <v>23</v>
      </c>
      <c r="D1511" s="2" t="s">
        <v>341</v>
      </c>
      <c r="E1511" s="2" t="s">
        <v>11999</v>
      </c>
      <c r="F1511" s="2">
        <v>25441644</v>
      </c>
      <c r="G1511" s="2" t="s">
        <v>12735</v>
      </c>
      <c r="H1511" s="2" t="s">
        <v>12736</v>
      </c>
      <c r="I1511" s="2" t="s">
        <v>2373</v>
      </c>
      <c r="J1511" s="2" t="s">
        <v>2538</v>
      </c>
      <c r="K1511" s="2" t="s">
        <v>4380</v>
      </c>
      <c r="L1511" s="2" t="s">
        <v>12737</v>
      </c>
      <c r="M1511" s="2" t="s">
        <v>5313</v>
      </c>
      <c r="N1511" s="4" t="s">
        <v>12738</v>
      </c>
      <c r="O1511" s="4" t="s">
        <v>12739</v>
      </c>
    </row>
    <row r="1512" spans="1:15" ht="15" customHeight="1" x14ac:dyDescent="0.35">
      <c r="A1512" s="2" t="s">
        <v>339</v>
      </c>
      <c r="B1512" s="2" t="s">
        <v>340</v>
      </c>
      <c r="C1512" s="3">
        <v>23</v>
      </c>
      <c r="D1512" s="2" t="s">
        <v>341</v>
      </c>
      <c r="E1512" s="2" t="s">
        <v>11975</v>
      </c>
      <c r="F1512" s="2">
        <v>12746478</v>
      </c>
      <c r="G1512" s="2" t="s">
        <v>13080</v>
      </c>
      <c r="H1512" s="2" t="s">
        <v>13081</v>
      </c>
      <c r="I1512" s="2" t="s">
        <v>13082</v>
      </c>
      <c r="J1512" s="2"/>
      <c r="K1512" s="2" t="s">
        <v>13083</v>
      </c>
      <c r="L1512" s="2" t="s">
        <v>13084</v>
      </c>
      <c r="M1512" s="2" t="s">
        <v>4493</v>
      </c>
      <c r="N1512" s="4" t="s">
        <v>13085</v>
      </c>
      <c r="O1512" s="4" t="s">
        <v>13086</v>
      </c>
    </row>
    <row r="1513" spans="1:15" ht="15" customHeight="1" x14ac:dyDescent="0.35">
      <c r="A1513" s="2" t="s">
        <v>339</v>
      </c>
      <c r="B1513" s="2" t="s">
        <v>340</v>
      </c>
      <c r="C1513" s="3">
        <v>23</v>
      </c>
      <c r="D1513" s="2" t="s">
        <v>341</v>
      </c>
      <c r="E1513" s="2" t="s">
        <v>11999</v>
      </c>
      <c r="F1513" s="2">
        <v>36387062</v>
      </c>
      <c r="G1513" s="2" t="s">
        <v>8655</v>
      </c>
      <c r="H1513" s="2" t="s">
        <v>8656</v>
      </c>
      <c r="I1513" s="2" t="s">
        <v>843</v>
      </c>
      <c r="J1513" s="2" t="s">
        <v>8657</v>
      </c>
      <c r="K1513" s="2" t="s">
        <v>4388</v>
      </c>
      <c r="L1513" s="2" t="s">
        <v>8658</v>
      </c>
      <c r="M1513" s="2" t="s">
        <v>4367</v>
      </c>
      <c r="N1513" s="4" t="s">
        <v>8659</v>
      </c>
      <c r="O1513" s="4" t="s">
        <v>8660</v>
      </c>
    </row>
    <row r="1514" spans="1:15" ht="15" customHeight="1" x14ac:dyDescent="0.35">
      <c r="A1514" s="2" t="s">
        <v>339</v>
      </c>
      <c r="B1514" s="2" t="s">
        <v>340</v>
      </c>
      <c r="C1514" s="3">
        <v>23</v>
      </c>
      <c r="D1514" s="2" t="s">
        <v>341</v>
      </c>
      <c r="E1514" s="2" t="s">
        <v>11975</v>
      </c>
      <c r="F1514" s="2">
        <v>36796966</v>
      </c>
      <c r="G1514" s="2" t="s">
        <v>12118</v>
      </c>
      <c r="H1514" s="2" t="s">
        <v>12119</v>
      </c>
      <c r="I1514" s="2" t="s">
        <v>843</v>
      </c>
      <c r="J1514" s="2"/>
      <c r="K1514" s="2" t="s">
        <v>12120</v>
      </c>
      <c r="L1514" s="2" t="s">
        <v>12121</v>
      </c>
      <c r="M1514" s="2" t="s">
        <v>4665</v>
      </c>
      <c r="N1514" s="4" t="s">
        <v>12122</v>
      </c>
      <c r="O1514" s="4" t="s">
        <v>12123</v>
      </c>
    </row>
    <row r="1515" spans="1:15" ht="15" customHeight="1" x14ac:dyDescent="0.35">
      <c r="A1515" s="2" t="s">
        <v>339</v>
      </c>
      <c r="B1515" s="2" t="s">
        <v>340</v>
      </c>
      <c r="C1515" s="3">
        <v>23</v>
      </c>
      <c r="D1515" s="2" t="s">
        <v>341</v>
      </c>
      <c r="E1515" s="2" t="s">
        <v>11999</v>
      </c>
      <c r="F1515" s="2">
        <v>34773650</v>
      </c>
      <c r="G1515" s="2" t="s">
        <v>12221</v>
      </c>
      <c r="H1515" s="2" t="s">
        <v>12222</v>
      </c>
      <c r="I1515" s="2" t="s">
        <v>1701</v>
      </c>
      <c r="J1515" s="2" t="s">
        <v>12223</v>
      </c>
      <c r="K1515" s="2" t="s">
        <v>4366</v>
      </c>
      <c r="L1515" s="2" t="s">
        <v>12224</v>
      </c>
      <c r="M1515" s="2" t="s">
        <v>4493</v>
      </c>
      <c r="N1515" s="4" t="s">
        <v>12225</v>
      </c>
      <c r="O1515" s="4" t="s">
        <v>12226</v>
      </c>
    </row>
    <row r="1516" spans="1:15" ht="15" customHeight="1" x14ac:dyDescent="0.35">
      <c r="A1516" s="2" t="s">
        <v>339</v>
      </c>
      <c r="B1516" s="2" t="s">
        <v>340</v>
      </c>
      <c r="C1516" s="3">
        <v>23</v>
      </c>
      <c r="D1516" s="2" t="s">
        <v>341</v>
      </c>
      <c r="E1516" s="2" t="s">
        <v>11999</v>
      </c>
      <c r="F1516" s="2">
        <v>34913478</v>
      </c>
      <c r="G1516" s="2" t="s">
        <v>12227</v>
      </c>
      <c r="H1516" s="2" t="s">
        <v>12228</v>
      </c>
      <c r="I1516" s="2" t="s">
        <v>1701</v>
      </c>
      <c r="J1516" s="2" t="s">
        <v>12229</v>
      </c>
      <c r="K1516" s="2" t="s">
        <v>12074</v>
      </c>
      <c r="L1516" s="2" t="s">
        <v>12230</v>
      </c>
      <c r="M1516" s="2" t="s">
        <v>4493</v>
      </c>
      <c r="N1516" s="4" t="s">
        <v>12231</v>
      </c>
      <c r="O1516" s="4" t="s">
        <v>12232</v>
      </c>
    </row>
    <row r="1517" spans="1:15" ht="15" customHeight="1" x14ac:dyDescent="0.35">
      <c r="A1517" s="2" t="s">
        <v>339</v>
      </c>
      <c r="B1517" s="2" t="s">
        <v>340</v>
      </c>
      <c r="C1517" s="3">
        <v>23</v>
      </c>
      <c r="D1517" s="2" t="s">
        <v>341</v>
      </c>
      <c r="E1517" s="2" t="s">
        <v>11999</v>
      </c>
      <c r="F1517" s="2">
        <v>30518781</v>
      </c>
      <c r="G1517" s="2" t="s">
        <v>12561</v>
      </c>
      <c r="H1517" s="2" t="s">
        <v>12562</v>
      </c>
      <c r="I1517" s="2" t="s">
        <v>1824</v>
      </c>
      <c r="J1517" s="2"/>
      <c r="K1517" s="2" t="s">
        <v>12563</v>
      </c>
      <c r="L1517" s="2" t="s">
        <v>12564</v>
      </c>
      <c r="M1517" s="2" t="s">
        <v>5329</v>
      </c>
      <c r="N1517" s="4" t="s">
        <v>12565</v>
      </c>
      <c r="O1517" s="4" t="s">
        <v>12566</v>
      </c>
    </row>
    <row r="1518" spans="1:15" ht="15" customHeight="1" x14ac:dyDescent="0.35">
      <c r="A1518" s="2" t="s">
        <v>339</v>
      </c>
      <c r="B1518" s="2" t="s">
        <v>340</v>
      </c>
      <c r="C1518" s="3">
        <v>23</v>
      </c>
      <c r="D1518" s="2" t="s">
        <v>341</v>
      </c>
      <c r="E1518" s="2" t="s">
        <v>11999</v>
      </c>
      <c r="F1518" s="2">
        <v>32099154</v>
      </c>
      <c r="G1518" s="2" t="s">
        <v>12603</v>
      </c>
      <c r="H1518" s="2" t="s">
        <v>12604</v>
      </c>
      <c r="I1518" s="2" t="s">
        <v>2060</v>
      </c>
      <c r="J1518" s="2"/>
      <c r="K1518" s="2" t="s">
        <v>12605</v>
      </c>
      <c r="L1518" s="2" t="s">
        <v>12606</v>
      </c>
      <c r="M1518" s="2" t="s">
        <v>12621</v>
      </c>
      <c r="N1518" s="4" t="s">
        <v>12622</v>
      </c>
      <c r="O1518" s="4" t="s">
        <v>12608</v>
      </c>
    </row>
    <row r="1519" spans="1:15" ht="15" customHeight="1" x14ac:dyDescent="0.35">
      <c r="A1519" s="2" t="s">
        <v>339</v>
      </c>
      <c r="B1519" s="2" t="s">
        <v>340</v>
      </c>
      <c r="C1519" s="3">
        <v>23</v>
      </c>
      <c r="D1519" s="2" t="s">
        <v>341</v>
      </c>
      <c r="E1519" s="2" t="s">
        <v>11975</v>
      </c>
      <c r="F1519" s="2">
        <v>28250920</v>
      </c>
      <c r="G1519" s="2" t="s">
        <v>12656</v>
      </c>
      <c r="H1519" s="2" t="s">
        <v>12657</v>
      </c>
      <c r="I1519" s="2" t="s">
        <v>970</v>
      </c>
      <c r="J1519" s="2" t="s">
        <v>12658</v>
      </c>
      <c r="K1519" s="2" t="s">
        <v>12193</v>
      </c>
      <c r="L1519" s="2" t="s">
        <v>12659</v>
      </c>
      <c r="M1519" s="2" t="s">
        <v>4493</v>
      </c>
      <c r="N1519" s="4" t="s">
        <v>12660</v>
      </c>
      <c r="O1519" s="4" t="s">
        <v>12661</v>
      </c>
    </row>
    <row r="1520" spans="1:15" ht="15" customHeight="1" x14ac:dyDescent="0.35">
      <c r="A1520" s="2" t="s">
        <v>339</v>
      </c>
      <c r="B1520" s="2" t="s">
        <v>340</v>
      </c>
      <c r="C1520" s="3">
        <v>23</v>
      </c>
      <c r="D1520" s="2" t="s">
        <v>341</v>
      </c>
      <c r="E1520" s="2" t="s">
        <v>11975</v>
      </c>
      <c r="F1520" s="2">
        <v>22217742</v>
      </c>
      <c r="G1520" s="2" t="s">
        <v>12662</v>
      </c>
      <c r="H1520" s="2" t="s">
        <v>12877</v>
      </c>
      <c r="I1520" s="2" t="s">
        <v>1791</v>
      </c>
      <c r="J1520" s="2" t="s">
        <v>12878</v>
      </c>
      <c r="K1520" s="2" t="s">
        <v>4422</v>
      </c>
      <c r="L1520" s="2" t="s">
        <v>12879</v>
      </c>
      <c r="M1520" s="2" t="s">
        <v>4843</v>
      </c>
      <c r="N1520" s="4" t="s">
        <v>12880</v>
      </c>
      <c r="O1520" s="4" t="s">
        <v>12881</v>
      </c>
    </row>
    <row r="1521" spans="1:15" ht="15" customHeight="1" x14ac:dyDescent="0.35">
      <c r="A1521" s="2" t="s">
        <v>339</v>
      </c>
      <c r="B1521" s="2" t="s">
        <v>340</v>
      </c>
      <c r="C1521" s="3">
        <v>23</v>
      </c>
      <c r="D1521" s="2" t="s">
        <v>341</v>
      </c>
      <c r="E1521" s="2" t="s">
        <v>11975</v>
      </c>
      <c r="F1521" s="2">
        <v>21070340</v>
      </c>
      <c r="G1521" s="2" t="s">
        <v>12901</v>
      </c>
      <c r="H1521" s="2" t="s">
        <v>12902</v>
      </c>
      <c r="I1521" s="2" t="s">
        <v>5834</v>
      </c>
      <c r="J1521" s="2" t="s">
        <v>12903</v>
      </c>
      <c r="K1521" s="2" t="s">
        <v>4373</v>
      </c>
      <c r="L1521" s="2" t="s">
        <v>12904</v>
      </c>
      <c r="M1521" s="2" t="s">
        <v>4493</v>
      </c>
      <c r="N1521" s="4" t="s">
        <v>12905</v>
      </c>
      <c r="O1521" s="4" t="s">
        <v>12906</v>
      </c>
    </row>
    <row r="1522" spans="1:15" ht="15" customHeight="1" x14ac:dyDescent="0.35">
      <c r="A1522" s="2" t="s">
        <v>339</v>
      </c>
      <c r="B1522" s="2" t="s">
        <v>340</v>
      </c>
      <c r="C1522" s="3">
        <v>23</v>
      </c>
      <c r="D1522" s="2" t="s">
        <v>341</v>
      </c>
      <c r="E1522" s="2" t="s">
        <v>11999</v>
      </c>
      <c r="F1522" s="2">
        <v>19040465</v>
      </c>
      <c r="G1522" s="2" t="s">
        <v>12494</v>
      </c>
      <c r="H1522" s="2" t="s">
        <v>12948</v>
      </c>
      <c r="I1522" s="2" t="s">
        <v>851</v>
      </c>
      <c r="J1522" s="2" t="s">
        <v>12949</v>
      </c>
      <c r="K1522" s="2" t="s">
        <v>6635</v>
      </c>
      <c r="L1522" s="2" t="s">
        <v>12950</v>
      </c>
      <c r="M1522" s="2" t="s">
        <v>4843</v>
      </c>
      <c r="N1522" s="4" t="s">
        <v>12951</v>
      </c>
      <c r="O1522" s="4" t="s">
        <v>12952</v>
      </c>
    </row>
    <row r="1523" spans="1:15" ht="15" customHeight="1" x14ac:dyDescent="0.35">
      <c r="A1523" s="2" t="s">
        <v>339</v>
      </c>
      <c r="B1523" s="2" t="s">
        <v>340</v>
      </c>
      <c r="C1523" s="3">
        <v>23</v>
      </c>
      <c r="D1523" s="2" t="s">
        <v>341</v>
      </c>
      <c r="E1523" s="2" t="s">
        <v>11975</v>
      </c>
      <c r="F1523" s="2">
        <v>38935620</v>
      </c>
      <c r="G1523" s="2" t="s">
        <v>12000</v>
      </c>
      <c r="H1523" s="2" t="s">
        <v>12001</v>
      </c>
      <c r="I1523" s="2" t="s">
        <v>2023</v>
      </c>
      <c r="J1523" s="2" t="s">
        <v>10619</v>
      </c>
      <c r="K1523" s="2" t="s">
        <v>12002</v>
      </c>
      <c r="L1523" s="2" t="s">
        <v>12003</v>
      </c>
      <c r="M1523" s="2" t="s">
        <v>4367</v>
      </c>
      <c r="N1523" s="4" t="s">
        <v>12004</v>
      </c>
      <c r="O1523" s="4" t="s">
        <v>12005</v>
      </c>
    </row>
    <row r="1524" spans="1:15" ht="15" customHeight="1" x14ac:dyDescent="0.35">
      <c r="A1524" s="2" t="s">
        <v>339</v>
      </c>
      <c r="B1524" s="2" t="s">
        <v>340</v>
      </c>
      <c r="C1524" s="3">
        <v>23</v>
      </c>
      <c r="D1524" s="2" t="s">
        <v>341</v>
      </c>
      <c r="E1524" s="2" t="s">
        <v>11975</v>
      </c>
      <c r="F1524" s="2">
        <v>37338870</v>
      </c>
      <c r="G1524" s="2" t="s">
        <v>12104</v>
      </c>
      <c r="H1524" s="2" t="s">
        <v>12105</v>
      </c>
      <c r="I1524" s="2" t="s">
        <v>868</v>
      </c>
      <c r="J1524" s="2"/>
      <c r="K1524" s="2" t="s">
        <v>12106</v>
      </c>
      <c r="L1524" s="2" t="s">
        <v>12107</v>
      </c>
      <c r="M1524" s="2" t="s">
        <v>4493</v>
      </c>
      <c r="N1524" s="4" t="s">
        <v>12108</v>
      </c>
      <c r="O1524" s="4" t="s">
        <v>12109</v>
      </c>
    </row>
    <row r="1525" spans="1:15" ht="15" customHeight="1" x14ac:dyDescent="0.35">
      <c r="A1525" s="2" t="s">
        <v>339</v>
      </c>
      <c r="B1525" s="2" t="s">
        <v>340</v>
      </c>
      <c r="C1525" s="3">
        <v>23</v>
      </c>
      <c r="D1525" s="2" t="s">
        <v>341</v>
      </c>
      <c r="E1525" s="2" t="s">
        <v>11975</v>
      </c>
      <c r="F1525" s="2">
        <v>35395274</v>
      </c>
      <c r="G1525" s="2" t="s">
        <v>12197</v>
      </c>
      <c r="H1525" s="2" t="s">
        <v>12198</v>
      </c>
      <c r="I1525" s="2" t="s">
        <v>1858</v>
      </c>
      <c r="J1525" s="2" t="s">
        <v>12199</v>
      </c>
      <c r="K1525" s="2" t="s">
        <v>12200</v>
      </c>
      <c r="L1525" s="2" t="s">
        <v>12201</v>
      </c>
      <c r="M1525" s="2" t="s">
        <v>4367</v>
      </c>
      <c r="N1525" s="4" t="s">
        <v>12202</v>
      </c>
      <c r="O1525" s="4" t="s">
        <v>12203</v>
      </c>
    </row>
    <row r="1526" spans="1:15" ht="15" customHeight="1" x14ac:dyDescent="0.35">
      <c r="A1526" s="2" t="s">
        <v>339</v>
      </c>
      <c r="B1526" s="2" t="s">
        <v>340</v>
      </c>
      <c r="C1526" s="3">
        <v>23</v>
      </c>
      <c r="D1526" s="2" t="s">
        <v>341</v>
      </c>
      <c r="E1526" s="2" t="s">
        <v>11975</v>
      </c>
      <c r="F1526" s="2">
        <v>35634958</v>
      </c>
      <c r="G1526" s="2" t="s">
        <v>12191</v>
      </c>
      <c r="H1526" s="2" t="s">
        <v>12192</v>
      </c>
      <c r="I1526" s="2" t="s">
        <v>1858</v>
      </c>
      <c r="J1526" s="2"/>
      <c r="K1526" s="2" t="s">
        <v>12193</v>
      </c>
      <c r="L1526" s="2" t="s">
        <v>12194</v>
      </c>
      <c r="M1526" s="2" t="s">
        <v>5313</v>
      </c>
      <c r="N1526" s="4" t="s">
        <v>12195</v>
      </c>
      <c r="O1526" s="4" t="s">
        <v>12196</v>
      </c>
    </row>
    <row r="1527" spans="1:15" ht="15" customHeight="1" x14ac:dyDescent="0.35">
      <c r="A1527" s="2" t="s">
        <v>339</v>
      </c>
      <c r="B1527" s="2" t="s">
        <v>340</v>
      </c>
      <c r="C1527" s="3">
        <v>23</v>
      </c>
      <c r="D1527" s="2" t="s">
        <v>341</v>
      </c>
      <c r="E1527" s="2" t="s">
        <v>11999</v>
      </c>
      <c r="F1527" s="2">
        <v>33780684</v>
      </c>
      <c r="G1527" s="2" t="s">
        <v>12354</v>
      </c>
      <c r="H1527" s="2" t="s">
        <v>12355</v>
      </c>
      <c r="I1527" s="2" t="s">
        <v>4060</v>
      </c>
      <c r="J1527" s="2" t="s">
        <v>12356</v>
      </c>
      <c r="K1527" s="2" t="s">
        <v>12357</v>
      </c>
      <c r="L1527" s="2" t="s">
        <v>12358</v>
      </c>
      <c r="M1527" s="2" t="s">
        <v>12359</v>
      </c>
      <c r="N1527" s="4" t="s">
        <v>12360</v>
      </c>
      <c r="O1527" s="4" t="s">
        <v>12361</v>
      </c>
    </row>
    <row r="1528" spans="1:15" ht="15" customHeight="1" x14ac:dyDescent="0.35">
      <c r="A1528" s="2" t="s">
        <v>339</v>
      </c>
      <c r="B1528" s="2" t="s">
        <v>340</v>
      </c>
      <c r="C1528" s="3">
        <v>23</v>
      </c>
      <c r="D1528" s="2" t="s">
        <v>341</v>
      </c>
      <c r="E1528" s="2" t="s">
        <v>11999</v>
      </c>
      <c r="F1528" s="2">
        <v>30825466</v>
      </c>
      <c r="G1528" s="2" t="s">
        <v>12555</v>
      </c>
      <c r="H1528" s="2" t="s">
        <v>12556</v>
      </c>
      <c r="I1528" s="2" t="s">
        <v>949</v>
      </c>
      <c r="J1528" s="2" t="s">
        <v>12557</v>
      </c>
      <c r="K1528" s="2" t="s">
        <v>4380</v>
      </c>
      <c r="L1528" s="2" t="s">
        <v>12558</v>
      </c>
      <c r="M1528" s="2" t="s">
        <v>5208</v>
      </c>
      <c r="N1528" s="4" t="s">
        <v>12559</v>
      </c>
      <c r="O1528" s="4" t="s">
        <v>12560</v>
      </c>
    </row>
    <row r="1529" spans="1:15" ht="15" customHeight="1" x14ac:dyDescent="0.35">
      <c r="A1529" s="2" t="s">
        <v>339</v>
      </c>
      <c r="B1529" s="2" t="s">
        <v>340</v>
      </c>
      <c r="C1529" s="3">
        <v>23</v>
      </c>
      <c r="D1529" s="2" t="s">
        <v>341</v>
      </c>
      <c r="E1529" s="2" t="s">
        <v>11975</v>
      </c>
      <c r="F1529" s="2">
        <v>23711120</v>
      </c>
      <c r="G1529" s="2" t="s">
        <v>12662</v>
      </c>
      <c r="H1529" s="2" t="s">
        <v>12853</v>
      </c>
      <c r="I1529" s="2" t="s">
        <v>682</v>
      </c>
      <c r="J1529" s="2"/>
      <c r="K1529" s="2" t="s">
        <v>6635</v>
      </c>
      <c r="L1529" s="2" t="s">
        <v>12854</v>
      </c>
      <c r="M1529" s="2" t="s">
        <v>4843</v>
      </c>
      <c r="N1529" s="4" t="s">
        <v>12855</v>
      </c>
      <c r="O1529" s="4" t="s">
        <v>12856</v>
      </c>
    </row>
    <row r="1530" spans="1:15" ht="15" customHeight="1" x14ac:dyDescent="0.35">
      <c r="A1530" s="2" t="s">
        <v>339</v>
      </c>
      <c r="B1530" s="2" t="s">
        <v>340</v>
      </c>
      <c r="C1530" s="3">
        <v>23</v>
      </c>
      <c r="D1530" s="2" t="s">
        <v>341</v>
      </c>
      <c r="E1530" s="2" t="s">
        <v>11975</v>
      </c>
      <c r="F1530" s="2">
        <v>17535236</v>
      </c>
      <c r="G1530" s="2" t="s">
        <v>12964</v>
      </c>
      <c r="H1530" s="2" t="s">
        <v>12965</v>
      </c>
      <c r="I1530" s="2" t="s">
        <v>1171</v>
      </c>
      <c r="J1530" s="2"/>
      <c r="K1530" s="2" t="s">
        <v>4366</v>
      </c>
      <c r="L1530" s="2" t="s">
        <v>12966</v>
      </c>
      <c r="M1530" s="2" t="s">
        <v>4624</v>
      </c>
      <c r="N1530" s="4" t="s">
        <v>12967</v>
      </c>
      <c r="O1530" s="4" t="s">
        <v>12968</v>
      </c>
    </row>
    <row r="1531" spans="1:15" ht="15" customHeight="1" x14ac:dyDescent="0.35">
      <c r="A1531" s="2" t="s">
        <v>339</v>
      </c>
      <c r="B1531" s="2" t="s">
        <v>340</v>
      </c>
      <c r="C1531" s="3">
        <v>23</v>
      </c>
      <c r="D1531" s="2" t="s">
        <v>341</v>
      </c>
      <c r="E1531" s="2" t="s">
        <v>11975</v>
      </c>
      <c r="F1531" s="2">
        <v>17506032</v>
      </c>
      <c r="G1531" s="2" t="s">
        <v>12969</v>
      </c>
      <c r="H1531" s="2" t="s">
        <v>12970</v>
      </c>
      <c r="I1531" s="2" t="s">
        <v>1171</v>
      </c>
      <c r="J1531" s="2"/>
      <c r="K1531" s="2" t="s">
        <v>12074</v>
      </c>
      <c r="L1531" s="2" t="s">
        <v>12971</v>
      </c>
      <c r="M1531" s="2" t="s">
        <v>4493</v>
      </c>
      <c r="N1531" s="4" t="s">
        <v>12972</v>
      </c>
      <c r="O1531" s="4" t="s">
        <v>12973</v>
      </c>
    </row>
    <row r="1532" spans="1:15" ht="15" customHeight="1" x14ac:dyDescent="0.35">
      <c r="A1532" s="2" t="s">
        <v>339</v>
      </c>
      <c r="B1532" s="2" t="s">
        <v>340</v>
      </c>
      <c r="C1532" s="3">
        <v>23</v>
      </c>
      <c r="D1532" s="2" t="s">
        <v>341</v>
      </c>
      <c r="E1532" s="2" t="s">
        <v>11975</v>
      </c>
      <c r="F1532" s="2">
        <v>15140968</v>
      </c>
      <c r="G1532" s="2" t="s">
        <v>13056</v>
      </c>
      <c r="H1532" s="2" t="s">
        <v>13057</v>
      </c>
      <c r="I1532" s="2" t="s">
        <v>742</v>
      </c>
      <c r="J1532" s="2"/>
      <c r="K1532" s="2" t="s">
        <v>13022</v>
      </c>
      <c r="L1532" s="2" t="s">
        <v>13058</v>
      </c>
      <c r="M1532" s="2" t="s">
        <v>4493</v>
      </c>
      <c r="N1532" s="4" t="s">
        <v>13059</v>
      </c>
      <c r="O1532" s="4" t="s">
        <v>13060</v>
      </c>
    </row>
    <row r="1533" spans="1:15" ht="15" customHeight="1" x14ac:dyDescent="0.35">
      <c r="A1533" s="2" t="s">
        <v>339</v>
      </c>
      <c r="B1533" s="2" t="s">
        <v>340</v>
      </c>
      <c r="C1533" s="3">
        <v>23</v>
      </c>
      <c r="D1533" s="2" t="s">
        <v>341</v>
      </c>
      <c r="E1533" s="2" t="s">
        <v>11975</v>
      </c>
      <c r="F1533" s="2">
        <v>10971494</v>
      </c>
      <c r="G1533" s="2" t="s">
        <v>13075</v>
      </c>
      <c r="H1533" s="2" t="s">
        <v>13129</v>
      </c>
      <c r="I1533" s="2" t="s">
        <v>13130</v>
      </c>
      <c r="J1533" s="2"/>
      <c r="K1533" s="2" t="s">
        <v>4373</v>
      </c>
      <c r="L1533" s="2" t="s">
        <v>13131</v>
      </c>
      <c r="M1533" s="2" t="s">
        <v>4416</v>
      </c>
      <c r="N1533" s="4" t="s">
        <v>13132</v>
      </c>
      <c r="O1533" s="4" t="s">
        <v>13133</v>
      </c>
    </row>
    <row r="1534" spans="1:15" ht="15" customHeight="1" x14ac:dyDescent="0.35">
      <c r="A1534" s="2" t="s">
        <v>339</v>
      </c>
      <c r="B1534" s="2" t="s">
        <v>340</v>
      </c>
      <c r="C1534" s="3">
        <v>23</v>
      </c>
      <c r="D1534" s="2" t="s">
        <v>341</v>
      </c>
      <c r="E1534" s="2" t="s">
        <v>11975</v>
      </c>
      <c r="F1534" s="2">
        <v>28437586</v>
      </c>
      <c r="G1534" s="2" t="s">
        <v>11976</v>
      </c>
      <c r="H1534" s="2" t="s">
        <v>12651</v>
      </c>
      <c r="I1534" s="2" t="s">
        <v>2504</v>
      </c>
      <c r="J1534" s="2" t="s">
        <v>12652</v>
      </c>
      <c r="K1534" s="2" t="s">
        <v>753</v>
      </c>
      <c r="L1534" s="2" t="s">
        <v>12653</v>
      </c>
      <c r="M1534" s="2" t="s">
        <v>4843</v>
      </c>
      <c r="N1534" s="4" t="s">
        <v>12654</v>
      </c>
      <c r="O1534" s="4" t="s">
        <v>12655</v>
      </c>
    </row>
    <row r="1535" spans="1:15" ht="15" customHeight="1" x14ac:dyDescent="0.35">
      <c r="A1535" s="2" t="s">
        <v>339</v>
      </c>
      <c r="B1535" s="2" t="s">
        <v>340</v>
      </c>
      <c r="C1535" s="3">
        <v>23</v>
      </c>
      <c r="D1535" s="2" t="s">
        <v>341</v>
      </c>
      <c r="E1535" s="2" t="s">
        <v>11999</v>
      </c>
      <c r="F1535" s="2">
        <v>26805629</v>
      </c>
      <c r="G1535" s="2" t="s">
        <v>12697</v>
      </c>
      <c r="H1535" s="2" t="s">
        <v>12698</v>
      </c>
      <c r="I1535" s="2" t="s">
        <v>3085</v>
      </c>
      <c r="J1535" s="2" t="s">
        <v>12699</v>
      </c>
      <c r="K1535" s="2" t="s">
        <v>4373</v>
      </c>
      <c r="L1535" s="2" t="s">
        <v>12700</v>
      </c>
      <c r="M1535" s="2" t="s">
        <v>4367</v>
      </c>
      <c r="N1535" s="4" t="s">
        <v>12701</v>
      </c>
      <c r="O1535" s="4" t="s">
        <v>12702</v>
      </c>
    </row>
    <row r="1536" spans="1:15" ht="15" customHeight="1" x14ac:dyDescent="0.35">
      <c r="A1536" s="2" t="s">
        <v>339</v>
      </c>
      <c r="B1536" s="2" t="s">
        <v>340</v>
      </c>
      <c r="C1536" s="3">
        <v>23</v>
      </c>
      <c r="D1536" s="2" t="s">
        <v>341</v>
      </c>
      <c r="E1536" s="2" t="s">
        <v>11999</v>
      </c>
      <c r="F1536" s="2">
        <v>25734814</v>
      </c>
      <c r="G1536" s="2" t="s">
        <v>12729</v>
      </c>
      <c r="H1536" s="2" t="s">
        <v>12730</v>
      </c>
      <c r="I1536" s="2" t="s">
        <v>1870</v>
      </c>
      <c r="J1536" s="2" t="s">
        <v>12731</v>
      </c>
      <c r="K1536" s="2" t="s">
        <v>4422</v>
      </c>
      <c r="L1536" s="2" t="s">
        <v>12732</v>
      </c>
      <c r="M1536" s="2" t="s">
        <v>6258</v>
      </c>
      <c r="N1536" s="4" t="s">
        <v>12733</v>
      </c>
      <c r="O1536" s="4" t="s">
        <v>12734</v>
      </c>
    </row>
    <row r="1537" spans="1:15" ht="15" customHeight="1" x14ac:dyDescent="0.35">
      <c r="A1537" s="2" t="s">
        <v>339</v>
      </c>
      <c r="B1537" s="2" t="s">
        <v>340</v>
      </c>
      <c r="C1537" s="3">
        <v>23</v>
      </c>
      <c r="D1537" s="2" t="s">
        <v>341</v>
      </c>
      <c r="E1537" s="2" t="s">
        <v>11975</v>
      </c>
      <c r="F1537" s="2">
        <v>24786917</v>
      </c>
      <c r="G1537" s="2" t="s">
        <v>12797</v>
      </c>
      <c r="H1537" s="2" t="s">
        <v>12798</v>
      </c>
      <c r="I1537" s="2" t="s">
        <v>3980</v>
      </c>
      <c r="J1537" s="2" t="s">
        <v>12799</v>
      </c>
      <c r="K1537" s="2" t="s">
        <v>12800</v>
      </c>
      <c r="L1537" s="2" t="s">
        <v>12801</v>
      </c>
      <c r="M1537" s="2" t="s">
        <v>5208</v>
      </c>
      <c r="N1537" s="4" t="s">
        <v>12802</v>
      </c>
      <c r="O1537" s="4" t="s">
        <v>12803</v>
      </c>
    </row>
    <row r="1538" spans="1:15" ht="15" customHeight="1" x14ac:dyDescent="0.35">
      <c r="A1538" s="2" t="s">
        <v>339</v>
      </c>
      <c r="B1538" s="2" t="s">
        <v>340</v>
      </c>
      <c r="C1538" s="3">
        <v>23</v>
      </c>
      <c r="D1538" s="2" t="s">
        <v>341</v>
      </c>
      <c r="E1538" s="2" t="s">
        <v>11975</v>
      </c>
      <c r="F1538" s="2">
        <v>20681055</v>
      </c>
      <c r="G1538" s="2" t="s">
        <v>12933</v>
      </c>
      <c r="H1538" s="2" t="s">
        <v>12934</v>
      </c>
      <c r="I1538" s="2" t="s">
        <v>2726</v>
      </c>
      <c r="J1538" s="2"/>
      <c r="K1538" s="2" t="s">
        <v>12935</v>
      </c>
      <c r="L1538" s="2" t="s">
        <v>12936</v>
      </c>
      <c r="M1538" s="2" t="s">
        <v>12937</v>
      </c>
      <c r="N1538" s="4" t="s">
        <v>12938</v>
      </c>
      <c r="O1538" s="4" t="s">
        <v>12939</v>
      </c>
    </row>
    <row r="1539" spans="1:15" ht="15" customHeight="1" x14ac:dyDescent="0.35">
      <c r="A1539" s="2" t="s">
        <v>339</v>
      </c>
      <c r="B1539" s="2" t="s">
        <v>340</v>
      </c>
      <c r="C1539" s="3">
        <v>23</v>
      </c>
      <c r="D1539" s="2" t="s">
        <v>341</v>
      </c>
      <c r="E1539" s="2" t="s">
        <v>11975</v>
      </c>
      <c r="F1539" s="2">
        <v>15958076</v>
      </c>
      <c r="G1539" s="2" t="s">
        <v>13032</v>
      </c>
      <c r="H1539" s="2" t="s">
        <v>13033</v>
      </c>
      <c r="I1539" s="2" t="s">
        <v>7783</v>
      </c>
      <c r="J1539" s="2"/>
      <c r="K1539" s="2" t="s">
        <v>7985</v>
      </c>
      <c r="L1539" s="2" t="s">
        <v>13034</v>
      </c>
      <c r="M1539" s="2" t="s">
        <v>4493</v>
      </c>
      <c r="N1539" s="4" t="s">
        <v>13035</v>
      </c>
      <c r="O1539" s="4" t="s">
        <v>13036</v>
      </c>
    </row>
    <row r="1540" spans="1:15" ht="15" customHeight="1" x14ac:dyDescent="0.35">
      <c r="A1540" s="2" t="s">
        <v>339</v>
      </c>
      <c r="B1540" s="2" t="s">
        <v>340</v>
      </c>
      <c r="C1540" s="3">
        <v>23</v>
      </c>
      <c r="D1540" s="2" t="s">
        <v>341</v>
      </c>
      <c r="E1540" s="2" t="s">
        <v>11999</v>
      </c>
      <c r="F1540" s="2">
        <v>36550321</v>
      </c>
      <c r="G1540" s="2" t="s">
        <v>12138</v>
      </c>
      <c r="H1540" s="2" t="s">
        <v>12139</v>
      </c>
      <c r="I1540" s="2" t="s">
        <v>833</v>
      </c>
      <c r="J1540" s="2" t="s">
        <v>12140</v>
      </c>
      <c r="K1540" s="2" t="s">
        <v>12019</v>
      </c>
      <c r="L1540" s="2" t="s">
        <v>12141</v>
      </c>
      <c r="M1540" s="2" t="s">
        <v>5313</v>
      </c>
      <c r="N1540" s="4" t="s">
        <v>12142</v>
      </c>
      <c r="O1540" s="4" t="s">
        <v>12143</v>
      </c>
    </row>
    <row r="1541" spans="1:15" ht="15" customHeight="1" x14ac:dyDescent="0.35">
      <c r="A1541" s="2" t="s">
        <v>339</v>
      </c>
      <c r="B1541" s="2" t="s">
        <v>340</v>
      </c>
      <c r="C1541" s="3">
        <v>23</v>
      </c>
      <c r="D1541" s="2" t="s">
        <v>341</v>
      </c>
      <c r="E1541" s="2" t="s">
        <v>11999</v>
      </c>
      <c r="F1541" s="2">
        <v>34324716</v>
      </c>
      <c r="G1541" s="2" t="s">
        <v>12253</v>
      </c>
      <c r="H1541" s="2" t="s">
        <v>12254</v>
      </c>
      <c r="I1541" s="2" t="s">
        <v>1564</v>
      </c>
      <c r="J1541" s="2" t="s">
        <v>12255</v>
      </c>
      <c r="K1541" s="2" t="s">
        <v>1027</v>
      </c>
      <c r="L1541" s="2" t="s">
        <v>12256</v>
      </c>
      <c r="M1541" s="2" t="s">
        <v>4493</v>
      </c>
      <c r="N1541" s="4" t="s">
        <v>12257</v>
      </c>
      <c r="O1541" s="4" t="s">
        <v>12258</v>
      </c>
    </row>
    <row r="1542" spans="1:15" ht="15" customHeight="1" x14ac:dyDescent="0.35">
      <c r="A1542" s="2" t="s">
        <v>339</v>
      </c>
      <c r="B1542" s="2" t="s">
        <v>340</v>
      </c>
      <c r="C1542" s="3">
        <v>23</v>
      </c>
      <c r="D1542" s="2" t="s">
        <v>341</v>
      </c>
      <c r="E1542" s="2" t="s">
        <v>11999</v>
      </c>
      <c r="F1542" s="2">
        <v>34853448</v>
      </c>
      <c r="G1542" s="2" t="s">
        <v>12247</v>
      </c>
      <c r="H1542" s="2" t="s">
        <v>12248</v>
      </c>
      <c r="I1542" s="2" t="s">
        <v>1564</v>
      </c>
      <c r="J1542" s="2" t="s">
        <v>12249</v>
      </c>
      <c r="K1542" s="2" t="s">
        <v>12019</v>
      </c>
      <c r="L1542" s="2" t="s">
        <v>12250</v>
      </c>
      <c r="M1542" s="2" t="s">
        <v>5313</v>
      </c>
      <c r="N1542" s="4" t="s">
        <v>12251</v>
      </c>
      <c r="O1542" s="4" t="s">
        <v>12252</v>
      </c>
    </row>
    <row r="1543" spans="1:15" ht="15" customHeight="1" x14ac:dyDescent="0.35">
      <c r="A1543" s="2" t="s">
        <v>339</v>
      </c>
      <c r="B1543" s="2" t="s">
        <v>340</v>
      </c>
      <c r="C1543" s="3">
        <v>23</v>
      </c>
      <c r="D1543" s="2" t="s">
        <v>341</v>
      </c>
      <c r="E1543" s="2" t="s">
        <v>11999</v>
      </c>
      <c r="F1543" s="2">
        <v>32767573</v>
      </c>
      <c r="G1543" s="2" t="s">
        <v>12408</v>
      </c>
      <c r="H1543" s="2" t="s">
        <v>12409</v>
      </c>
      <c r="I1543" s="2" t="s">
        <v>2607</v>
      </c>
      <c r="J1543" s="2" t="s">
        <v>12410</v>
      </c>
      <c r="K1543" s="2" t="s">
        <v>1027</v>
      </c>
      <c r="L1543" s="2" t="s">
        <v>12411</v>
      </c>
      <c r="M1543" s="2" t="s">
        <v>4560</v>
      </c>
      <c r="N1543" s="4" t="s">
        <v>12412</v>
      </c>
      <c r="O1543" s="4" t="s">
        <v>12413</v>
      </c>
    </row>
    <row r="1544" spans="1:15" ht="15" customHeight="1" x14ac:dyDescent="0.35">
      <c r="A1544" s="2" t="s">
        <v>339</v>
      </c>
      <c r="B1544" s="2" t="s">
        <v>340</v>
      </c>
      <c r="C1544" s="3">
        <v>23</v>
      </c>
      <c r="D1544" s="2" t="s">
        <v>341</v>
      </c>
      <c r="E1544" s="2" t="s">
        <v>11999</v>
      </c>
      <c r="F1544" s="2">
        <v>32691892</v>
      </c>
      <c r="G1544" s="2" t="s">
        <v>12414</v>
      </c>
      <c r="H1544" s="2" t="s">
        <v>12415</v>
      </c>
      <c r="I1544" s="2" t="s">
        <v>2607</v>
      </c>
      <c r="J1544" s="2" t="s">
        <v>12416</v>
      </c>
      <c r="K1544" s="2" t="s">
        <v>1027</v>
      </c>
      <c r="L1544" s="2" t="s">
        <v>12417</v>
      </c>
      <c r="M1544" s="2" t="s">
        <v>4560</v>
      </c>
      <c r="N1544" s="4" t="s">
        <v>12418</v>
      </c>
      <c r="O1544" s="4" t="s">
        <v>12419</v>
      </c>
    </row>
    <row r="1545" spans="1:15" ht="15" customHeight="1" x14ac:dyDescent="0.35">
      <c r="A1545" s="2" t="s">
        <v>339</v>
      </c>
      <c r="B1545" s="2" t="s">
        <v>340</v>
      </c>
      <c r="C1545" s="3">
        <v>23</v>
      </c>
      <c r="D1545" s="2" t="s">
        <v>341</v>
      </c>
      <c r="E1545" s="2" t="s">
        <v>11975</v>
      </c>
      <c r="F1545" s="2">
        <v>32628773</v>
      </c>
      <c r="G1545" s="2" t="s">
        <v>12420</v>
      </c>
      <c r="H1545" s="2" t="s">
        <v>12421</v>
      </c>
      <c r="I1545" s="2" t="s">
        <v>2607</v>
      </c>
      <c r="J1545" s="2" t="s">
        <v>2689</v>
      </c>
      <c r="K1545" s="2" t="s">
        <v>4366</v>
      </c>
      <c r="L1545" s="2" t="s">
        <v>12422</v>
      </c>
      <c r="M1545" s="2" t="s">
        <v>4843</v>
      </c>
      <c r="N1545" s="4" t="s">
        <v>12423</v>
      </c>
      <c r="O1545" s="4" t="s">
        <v>12424</v>
      </c>
    </row>
    <row r="1546" spans="1:15" ht="15" customHeight="1" x14ac:dyDescent="0.35">
      <c r="A1546" s="2" t="s">
        <v>339</v>
      </c>
      <c r="B1546" s="2" t="s">
        <v>340</v>
      </c>
      <c r="C1546" s="3">
        <v>23</v>
      </c>
      <c r="D1546" s="2" t="s">
        <v>341</v>
      </c>
      <c r="E1546" s="2" t="s">
        <v>11999</v>
      </c>
      <c r="F1546" s="2">
        <v>26518614</v>
      </c>
      <c r="G1546" s="2" t="s">
        <v>12719</v>
      </c>
      <c r="H1546" s="2" t="s">
        <v>12720</v>
      </c>
      <c r="I1546" s="2" t="s">
        <v>8669</v>
      </c>
      <c r="J1546" s="2" t="s">
        <v>5485</v>
      </c>
      <c r="K1546" s="2" t="s">
        <v>12074</v>
      </c>
      <c r="L1546" s="2" t="s">
        <v>12721</v>
      </c>
      <c r="M1546" s="2" t="s">
        <v>5313</v>
      </c>
      <c r="N1546" s="4" t="s">
        <v>12722</v>
      </c>
      <c r="O1546" s="4" t="s">
        <v>12723</v>
      </c>
    </row>
    <row r="1547" spans="1:15" ht="15" customHeight="1" x14ac:dyDescent="0.35">
      <c r="A1547" s="2" t="s">
        <v>339</v>
      </c>
      <c r="B1547" s="2" t="s">
        <v>340</v>
      </c>
      <c r="C1547" s="3">
        <v>23</v>
      </c>
      <c r="D1547" s="2" t="s">
        <v>341</v>
      </c>
      <c r="E1547" s="2" t="s">
        <v>11975</v>
      </c>
      <c r="F1547" s="2">
        <v>17073944</v>
      </c>
      <c r="G1547" s="2" t="s">
        <v>12995</v>
      </c>
      <c r="H1547" s="2" t="s">
        <v>12996</v>
      </c>
      <c r="I1547" s="2" t="s">
        <v>4990</v>
      </c>
      <c r="J1547" s="2" t="s">
        <v>12997</v>
      </c>
      <c r="K1547" s="2" t="s">
        <v>753</v>
      </c>
      <c r="L1547" s="2" t="s">
        <v>12998</v>
      </c>
      <c r="M1547" s="2" t="s">
        <v>4493</v>
      </c>
      <c r="N1547" s="4" t="s">
        <v>12999</v>
      </c>
      <c r="O1547" s="4" t="s">
        <v>13000</v>
      </c>
    </row>
    <row r="1548" spans="1:15" ht="15" customHeight="1" x14ac:dyDescent="0.35">
      <c r="A1548" s="2" t="s">
        <v>339</v>
      </c>
      <c r="B1548" s="2" t="s">
        <v>340</v>
      </c>
      <c r="C1548" s="3">
        <v>23</v>
      </c>
      <c r="D1548" s="2" t="s">
        <v>341</v>
      </c>
      <c r="E1548" s="2" t="s">
        <v>11975</v>
      </c>
      <c r="F1548" s="2">
        <v>17175560</v>
      </c>
      <c r="G1548" s="2" t="s">
        <v>12989</v>
      </c>
      <c r="H1548" s="2" t="s">
        <v>12990</v>
      </c>
      <c r="I1548" s="2" t="s">
        <v>4990</v>
      </c>
      <c r="J1548" s="2" t="s">
        <v>12991</v>
      </c>
      <c r="K1548" s="2" t="s">
        <v>8756</v>
      </c>
      <c r="L1548" s="2" t="s">
        <v>12992</v>
      </c>
      <c r="M1548" s="2" t="s">
        <v>4367</v>
      </c>
      <c r="N1548" s="4" t="s">
        <v>12993</v>
      </c>
      <c r="O1548" s="4" t="s">
        <v>12994</v>
      </c>
    </row>
    <row r="1549" spans="1:15" ht="15" customHeight="1" x14ac:dyDescent="0.35">
      <c r="A1549" s="2" t="s">
        <v>339</v>
      </c>
      <c r="B1549" s="2" t="s">
        <v>340</v>
      </c>
      <c r="C1549" s="3">
        <v>23</v>
      </c>
      <c r="D1549" s="2" t="s">
        <v>341</v>
      </c>
      <c r="E1549" s="2" t="s">
        <v>11975</v>
      </c>
      <c r="F1549" s="2">
        <v>34822912</v>
      </c>
      <c r="G1549" s="2" t="s">
        <v>12240</v>
      </c>
      <c r="H1549" s="2" t="s">
        <v>12241</v>
      </c>
      <c r="I1549" s="2" t="s">
        <v>2508</v>
      </c>
      <c r="J1549" s="2" t="s">
        <v>12242</v>
      </c>
      <c r="K1549" s="2" t="s">
        <v>12243</v>
      </c>
      <c r="L1549" s="2" t="s">
        <v>12244</v>
      </c>
      <c r="M1549" s="2" t="s">
        <v>8463</v>
      </c>
      <c r="N1549" s="4" t="s">
        <v>12245</v>
      </c>
      <c r="O1549" s="4" t="s">
        <v>12246</v>
      </c>
    </row>
    <row r="1550" spans="1:15" ht="15" customHeight="1" x14ac:dyDescent="0.35">
      <c r="A1550" s="2" t="s">
        <v>339</v>
      </c>
      <c r="B1550" s="2" t="s">
        <v>340</v>
      </c>
      <c r="C1550" s="3">
        <v>23</v>
      </c>
      <c r="D1550" s="2" t="s">
        <v>341</v>
      </c>
      <c r="E1550" s="2" t="s">
        <v>11999</v>
      </c>
      <c r="F1550" s="2">
        <v>33348245</v>
      </c>
      <c r="G1550" s="2" t="s">
        <v>12385</v>
      </c>
      <c r="H1550" s="2" t="s">
        <v>12386</v>
      </c>
      <c r="I1550" s="2" t="s">
        <v>946</v>
      </c>
      <c r="J1550" s="2" t="s">
        <v>2941</v>
      </c>
      <c r="K1550" s="2" t="s">
        <v>12357</v>
      </c>
      <c r="L1550" s="2" t="s">
        <v>12387</v>
      </c>
      <c r="M1550" s="2" t="s">
        <v>11321</v>
      </c>
      <c r="N1550" s="4" t="s">
        <v>12388</v>
      </c>
      <c r="O1550" s="4" t="s">
        <v>12389</v>
      </c>
    </row>
    <row r="1551" spans="1:15" ht="15" customHeight="1" x14ac:dyDescent="0.35">
      <c r="A1551" s="2" t="s">
        <v>339</v>
      </c>
      <c r="B1551" s="2" t="s">
        <v>340</v>
      </c>
      <c r="C1551" s="3">
        <v>23</v>
      </c>
      <c r="D1551" s="2" t="s">
        <v>341</v>
      </c>
      <c r="E1551" s="2" t="s">
        <v>11975</v>
      </c>
      <c r="F1551" s="2">
        <v>26299987</v>
      </c>
      <c r="G1551" s="2" t="s">
        <v>12707</v>
      </c>
      <c r="H1551" s="2" t="s">
        <v>12708</v>
      </c>
      <c r="I1551" s="2" t="s">
        <v>2928</v>
      </c>
      <c r="J1551" s="2" t="s">
        <v>12709</v>
      </c>
      <c r="K1551" s="2" t="s">
        <v>4380</v>
      </c>
      <c r="L1551" s="2" t="s">
        <v>12710</v>
      </c>
      <c r="M1551" s="2" t="s">
        <v>4493</v>
      </c>
      <c r="N1551" s="4" t="s">
        <v>12711</v>
      </c>
      <c r="O1551" s="4" t="s">
        <v>12712</v>
      </c>
    </row>
    <row r="1552" spans="1:15" ht="15" customHeight="1" x14ac:dyDescent="0.35">
      <c r="A1552" s="2" t="s">
        <v>339</v>
      </c>
      <c r="B1552" s="2" t="s">
        <v>340</v>
      </c>
      <c r="C1552" s="3">
        <v>23</v>
      </c>
      <c r="D1552" s="2" t="s">
        <v>341</v>
      </c>
      <c r="E1552" s="2" t="s">
        <v>11975</v>
      </c>
      <c r="F1552" s="2">
        <v>25646838</v>
      </c>
      <c r="G1552" s="2" t="s">
        <v>12753</v>
      </c>
      <c r="H1552" s="2" t="s">
        <v>12754</v>
      </c>
      <c r="I1552" s="2" t="s">
        <v>6979</v>
      </c>
      <c r="J1552" s="2" t="s">
        <v>12755</v>
      </c>
      <c r="K1552" s="2" t="s">
        <v>12002</v>
      </c>
      <c r="L1552" s="2" t="s">
        <v>12756</v>
      </c>
      <c r="M1552" s="2" t="s">
        <v>4493</v>
      </c>
      <c r="N1552" s="4" t="s">
        <v>12757</v>
      </c>
      <c r="O1552" s="4" t="s">
        <v>12758</v>
      </c>
    </row>
    <row r="1553" spans="1:15" ht="15" customHeight="1" x14ac:dyDescent="0.35">
      <c r="A1553" s="2" t="s">
        <v>339</v>
      </c>
      <c r="B1553" s="2" t="s">
        <v>340</v>
      </c>
      <c r="C1553" s="3">
        <v>23</v>
      </c>
      <c r="D1553" s="2" t="s">
        <v>341</v>
      </c>
      <c r="E1553" s="2" t="s">
        <v>11975</v>
      </c>
      <c r="F1553" s="2">
        <v>22229441</v>
      </c>
      <c r="G1553" s="2" t="s">
        <v>5819</v>
      </c>
      <c r="H1553" s="2" t="s">
        <v>5820</v>
      </c>
      <c r="I1553" s="2" t="s">
        <v>623</v>
      </c>
      <c r="J1553" s="2"/>
      <c r="K1553" s="2" t="s">
        <v>5821</v>
      </c>
      <c r="L1553" s="2" t="s">
        <v>5822</v>
      </c>
      <c r="M1553" s="2" t="s">
        <v>4493</v>
      </c>
      <c r="N1553" s="4" t="s">
        <v>5823</v>
      </c>
      <c r="O1553" s="4" t="s">
        <v>5824</v>
      </c>
    </row>
    <row r="1554" spans="1:15" ht="15" customHeight="1" x14ac:dyDescent="0.35">
      <c r="A1554" s="2" t="s">
        <v>339</v>
      </c>
      <c r="B1554" s="2" t="s">
        <v>340</v>
      </c>
      <c r="C1554" s="3">
        <v>23</v>
      </c>
      <c r="D1554" s="2" t="s">
        <v>341</v>
      </c>
      <c r="E1554" s="2" t="s">
        <v>11975</v>
      </c>
      <c r="F1554" s="2">
        <v>31631717</v>
      </c>
      <c r="G1554" s="2" t="s">
        <v>11539</v>
      </c>
      <c r="H1554" s="2" t="s">
        <v>11540</v>
      </c>
      <c r="I1554" s="2" t="s">
        <v>988</v>
      </c>
      <c r="J1554" s="2" t="s">
        <v>11541</v>
      </c>
      <c r="K1554" s="2" t="s">
        <v>6428</v>
      </c>
      <c r="L1554" s="2" t="s">
        <v>11542</v>
      </c>
      <c r="M1554" s="2" t="s">
        <v>4367</v>
      </c>
      <c r="N1554" s="4" t="s">
        <v>11543</v>
      </c>
      <c r="O1554" s="4" t="s">
        <v>11544</v>
      </c>
    </row>
    <row r="1555" spans="1:15" ht="15" customHeight="1" x14ac:dyDescent="0.35">
      <c r="A1555" s="2" t="s">
        <v>339</v>
      </c>
      <c r="B1555" s="2" t="s">
        <v>340</v>
      </c>
      <c r="C1555" s="3">
        <v>23</v>
      </c>
      <c r="D1555" s="2" t="s">
        <v>341</v>
      </c>
      <c r="E1555" s="2" t="s">
        <v>11999</v>
      </c>
      <c r="F1555" s="2">
        <v>31445099</v>
      </c>
      <c r="G1555" s="2" t="s">
        <v>12531</v>
      </c>
      <c r="H1555" s="2" t="s">
        <v>12532</v>
      </c>
      <c r="I1555" s="2" t="s">
        <v>1917</v>
      </c>
      <c r="J1555" s="2" t="s">
        <v>8454</v>
      </c>
      <c r="K1555" s="2" t="s">
        <v>4380</v>
      </c>
      <c r="L1555" s="2" t="s">
        <v>12533</v>
      </c>
      <c r="M1555" s="2" t="s">
        <v>5208</v>
      </c>
      <c r="N1555" s="4" t="s">
        <v>12534</v>
      </c>
      <c r="O1555" s="4" t="s">
        <v>12535</v>
      </c>
    </row>
    <row r="1556" spans="1:15" ht="15" customHeight="1" x14ac:dyDescent="0.35">
      <c r="A1556" s="2" t="s">
        <v>339</v>
      </c>
      <c r="B1556" s="2" t="s">
        <v>340</v>
      </c>
      <c r="C1556" s="3">
        <v>23</v>
      </c>
      <c r="D1556" s="2" t="s">
        <v>341</v>
      </c>
      <c r="E1556" s="2" t="s">
        <v>11975</v>
      </c>
      <c r="F1556" s="2">
        <v>24220605</v>
      </c>
      <c r="G1556" s="2" t="s">
        <v>11976</v>
      </c>
      <c r="H1556" s="2" t="s">
        <v>12835</v>
      </c>
      <c r="I1556" s="2" t="s">
        <v>4861</v>
      </c>
      <c r="J1556" s="2" t="s">
        <v>12836</v>
      </c>
      <c r="K1556" s="2" t="s">
        <v>12837</v>
      </c>
      <c r="L1556" s="2" t="s">
        <v>12838</v>
      </c>
      <c r="M1556" s="2" t="s">
        <v>4843</v>
      </c>
      <c r="N1556" s="4" t="s">
        <v>12839</v>
      </c>
      <c r="O1556" s="4" t="s">
        <v>12840</v>
      </c>
    </row>
    <row r="1557" spans="1:15" ht="15" customHeight="1" x14ac:dyDescent="0.35">
      <c r="A1557" s="2" t="s">
        <v>339</v>
      </c>
      <c r="B1557" s="2" t="s">
        <v>340</v>
      </c>
      <c r="C1557" s="3">
        <v>23</v>
      </c>
      <c r="D1557" s="2" t="s">
        <v>341</v>
      </c>
      <c r="E1557" s="2" t="s">
        <v>11999</v>
      </c>
      <c r="F1557" s="2">
        <v>20055856</v>
      </c>
      <c r="G1557" s="2" t="s">
        <v>5856</v>
      </c>
      <c r="H1557" s="2" t="s">
        <v>5857</v>
      </c>
      <c r="I1557" s="2" t="s">
        <v>4943</v>
      </c>
      <c r="J1557" s="2"/>
      <c r="K1557" s="2" t="s">
        <v>4373</v>
      </c>
      <c r="L1557" s="2" t="s">
        <v>5858</v>
      </c>
      <c r="M1557" s="2" t="s">
        <v>4797</v>
      </c>
      <c r="N1557" s="4" t="s">
        <v>5859</v>
      </c>
      <c r="O1557" s="4" t="s">
        <v>5860</v>
      </c>
    </row>
    <row r="1558" spans="1:15" ht="15" customHeight="1" x14ac:dyDescent="0.35">
      <c r="A1558" s="2" t="s">
        <v>339</v>
      </c>
      <c r="B1558" s="2" t="s">
        <v>340</v>
      </c>
      <c r="C1558" s="3">
        <v>23</v>
      </c>
      <c r="D1558" s="2" t="s">
        <v>341</v>
      </c>
      <c r="E1558" s="2" t="s">
        <v>11975</v>
      </c>
      <c r="F1558" s="2">
        <v>18034426</v>
      </c>
      <c r="G1558" s="2" t="s">
        <v>12958</v>
      </c>
      <c r="H1558" s="2" t="s">
        <v>12959</v>
      </c>
      <c r="I1558" s="2" t="s">
        <v>12960</v>
      </c>
      <c r="J1558" s="2"/>
      <c r="K1558" s="2" t="s">
        <v>12074</v>
      </c>
      <c r="L1558" s="2" t="s">
        <v>12961</v>
      </c>
      <c r="M1558" s="2" t="s">
        <v>4367</v>
      </c>
      <c r="N1558" s="4" t="s">
        <v>12962</v>
      </c>
      <c r="O1558" s="4" t="s">
        <v>12963</v>
      </c>
    </row>
    <row r="1559" spans="1:15" ht="15" customHeight="1" x14ac:dyDescent="0.35">
      <c r="A1559" s="2" t="s">
        <v>339</v>
      </c>
      <c r="B1559" s="2" t="s">
        <v>340</v>
      </c>
      <c r="C1559" s="3">
        <v>23</v>
      </c>
      <c r="D1559" s="2" t="s">
        <v>341</v>
      </c>
      <c r="E1559" s="2" t="s">
        <v>11975</v>
      </c>
      <c r="F1559" s="2">
        <v>17137868</v>
      </c>
      <c r="G1559" s="2" t="s">
        <v>13008</v>
      </c>
      <c r="H1559" s="2" t="s">
        <v>13009</v>
      </c>
      <c r="I1559" s="2" t="s">
        <v>8701</v>
      </c>
      <c r="J1559" s="2" t="s">
        <v>13010</v>
      </c>
      <c r="K1559" s="2" t="s">
        <v>4380</v>
      </c>
      <c r="L1559" s="2" t="s">
        <v>13011</v>
      </c>
      <c r="M1559" s="2" t="s">
        <v>4493</v>
      </c>
      <c r="N1559" s="4" t="s">
        <v>13012</v>
      </c>
      <c r="O1559" s="4" t="s">
        <v>13013</v>
      </c>
    </row>
    <row r="1560" spans="1:15" ht="15" customHeight="1" x14ac:dyDescent="0.35">
      <c r="A1560" s="2" t="s">
        <v>339</v>
      </c>
      <c r="B1560" s="2" t="s">
        <v>340</v>
      </c>
      <c r="C1560" s="3">
        <v>23</v>
      </c>
      <c r="D1560" s="2" t="s">
        <v>341</v>
      </c>
      <c r="E1560" s="2" t="s">
        <v>11975</v>
      </c>
      <c r="F1560" s="2">
        <v>14612672</v>
      </c>
      <c r="G1560" s="2" t="s">
        <v>13075</v>
      </c>
      <c r="H1560" s="2" t="s">
        <v>13076</v>
      </c>
      <c r="I1560" s="2" t="s">
        <v>7827</v>
      </c>
      <c r="J1560" s="2"/>
      <c r="K1560" s="2" t="s">
        <v>9211</v>
      </c>
      <c r="L1560" s="2" t="s">
        <v>13077</v>
      </c>
      <c r="M1560" s="2" t="s">
        <v>4843</v>
      </c>
      <c r="N1560" s="4" t="s">
        <v>13078</v>
      </c>
      <c r="O1560" s="4" t="s">
        <v>13079</v>
      </c>
    </row>
    <row r="1561" spans="1:15" ht="15" customHeight="1" x14ac:dyDescent="0.35">
      <c r="A1561" s="2" t="s">
        <v>339</v>
      </c>
      <c r="B1561" s="2" t="s">
        <v>340</v>
      </c>
      <c r="C1561" s="3">
        <v>23</v>
      </c>
      <c r="D1561" s="2" t="s">
        <v>341</v>
      </c>
      <c r="E1561" s="2" t="s">
        <v>11999</v>
      </c>
      <c r="F1561" s="2">
        <v>36755161</v>
      </c>
      <c r="G1561" s="2" t="s">
        <v>12090</v>
      </c>
      <c r="H1561" s="2" t="s">
        <v>12091</v>
      </c>
      <c r="I1561" s="2" t="s">
        <v>816</v>
      </c>
      <c r="J1561" s="2" t="s">
        <v>12092</v>
      </c>
      <c r="K1561" s="2" t="s">
        <v>12093</v>
      </c>
      <c r="L1561" s="2" t="s">
        <v>12094</v>
      </c>
      <c r="M1561" s="2" t="s">
        <v>4843</v>
      </c>
      <c r="N1561" s="4" t="s">
        <v>12095</v>
      </c>
      <c r="O1561" s="4" t="s">
        <v>12096</v>
      </c>
    </row>
    <row r="1562" spans="1:15" ht="15" customHeight="1" x14ac:dyDescent="0.35">
      <c r="A1562" s="2" t="s">
        <v>339</v>
      </c>
      <c r="B1562" s="2" t="s">
        <v>340</v>
      </c>
      <c r="C1562" s="3">
        <v>23</v>
      </c>
      <c r="D1562" s="2" t="s">
        <v>341</v>
      </c>
      <c r="E1562" s="2" t="s">
        <v>11975</v>
      </c>
      <c r="F1562" s="2">
        <v>34161801</v>
      </c>
      <c r="G1562" s="2" t="s">
        <v>12328</v>
      </c>
      <c r="H1562" s="2" t="s">
        <v>12329</v>
      </c>
      <c r="I1562" s="2" t="s">
        <v>2393</v>
      </c>
      <c r="J1562" s="2" t="s">
        <v>12330</v>
      </c>
      <c r="K1562" s="2" t="s">
        <v>12331</v>
      </c>
      <c r="L1562" s="2" t="s">
        <v>12332</v>
      </c>
      <c r="M1562" s="2" t="s">
        <v>4367</v>
      </c>
      <c r="N1562" s="4" t="s">
        <v>12333</v>
      </c>
      <c r="O1562" s="4" t="s">
        <v>12334</v>
      </c>
    </row>
    <row r="1563" spans="1:15" ht="15" customHeight="1" x14ac:dyDescent="0.35">
      <c r="A1563" s="2" t="s">
        <v>339</v>
      </c>
      <c r="B1563" s="2" t="s">
        <v>340</v>
      </c>
      <c r="C1563" s="3">
        <v>23</v>
      </c>
      <c r="D1563" s="2" t="s">
        <v>341</v>
      </c>
      <c r="E1563" s="2" t="s">
        <v>11999</v>
      </c>
      <c r="F1563" s="2">
        <v>31445404</v>
      </c>
      <c r="G1563" s="2" t="s">
        <v>12548</v>
      </c>
      <c r="H1563" s="2" t="s">
        <v>12549</v>
      </c>
      <c r="I1563" s="2" t="s">
        <v>930</v>
      </c>
      <c r="J1563" s="2" t="s">
        <v>12550</v>
      </c>
      <c r="K1563" s="2" t="s">
        <v>12551</v>
      </c>
      <c r="L1563" s="2" t="s">
        <v>12552</v>
      </c>
      <c r="M1563" s="2" t="s">
        <v>4843</v>
      </c>
      <c r="N1563" s="4" t="s">
        <v>12553</v>
      </c>
      <c r="O1563" s="4" t="s">
        <v>12554</v>
      </c>
    </row>
    <row r="1564" spans="1:15" ht="15" customHeight="1" x14ac:dyDescent="0.35">
      <c r="A1564" s="2" t="s">
        <v>339</v>
      </c>
      <c r="B1564" s="2" t="s">
        <v>340</v>
      </c>
      <c r="C1564" s="3">
        <v>23</v>
      </c>
      <c r="D1564" s="2" t="s">
        <v>341</v>
      </c>
      <c r="E1564" s="2" t="s">
        <v>11999</v>
      </c>
      <c r="F1564" s="2">
        <v>28556377</v>
      </c>
      <c r="G1564" s="2" t="s">
        <v>12641</v>
      </c>
      <c r="H1564" s="2" t="s">
        <v>12642</v>
      </c>
      <c r="I1564" s="2" t="s">
        <v>1074</v>
      </c>
      <c r="J1564" s="2" t="s">
        <v>5971</v>
      </c>
      <c r="K1564" s="2" t="s">
        <v>4373</v>
      </c>
      <c r="L1564" s="2" t="s">
        <v>12643</v>
      </c>
      <c r="M1564" s="2" t="s">
        <v>4367</v>
      </c>
      <c r="N1564" s="4" t="s">
        <v>12644</v>
      </c>
      <c r="O1564" s="4" t="s">
        <v>12645</v>
      </c>
    </row>
    <row r="1565" spans="1:15" ht="15" customHeight="1" x14ac:dyDescent="0.35">
      <c r="A1565" s="2" t="s">
        <v>339</v>
      </c>
      <c r="B1565" s="2" t="s">
        <v>340</v>
      </c>
      <c r="C1565" s="3">
        <v>23</v>
      </c>
      <c r="D1565" s="2" t="s">
        <v>341</v>
      </c>
      <c r="E1565" s="2" t="s">
        <v>11975</v>
      </c>
      <c r="F1565" s="2">
        <v>9722914</v>
      </c>
      <c r="G1565" s="2" t="s">
        <v>13140</v>
      </c>
      <c r="H1565" s="2" t="s">
        <v>13141</v>
      </c>
      <c r="I1565" s="2" t="s">
        <v>6246</v>
      </c>
      <c r="J1565" s="2"/>
      <c r="K1565" s="2" t="s">
        <v>12551</v>
      </c>
      <c r="L1565" s="2" t="s">
        <v>13142</v>
      </c>
      <c r="M1565" s="2" t="s">
        <v>4416</v>
      </c>
      <c r="N1565" s="4" t="s">
        <v>13143</v>
      </c>
      <c r="O1565" s="4" t="s">
        <v>13144</v>
      </c>
    </row>
    <row r="1566" spans="1:15" ht="15" customHeight="1" x14ac:dyDescent="0.35">
      <c r="A1566" s="2" t="s">
        <v>339</v>
      </c>
      <c r="B1566" s="2" t="s">
        <v>340</v>
      </c>
      <c r="C1566" s="3">
        <v>23</v>
      </c>
      <c r="D1566" s="2" t="s">
        <v>341</v>
      </c>
      <c r="E1566" s="2" t="s">
        <v>11975</v>
      </c>
      <c r="F1566" s="2">
        <v>35349749</v>
      </c>
      <c r="G1566" s="2" t="s">
        <v>12210</v>
      </c>
      <c r="H1566" s="2" t="s">
        <v>12211</v>
      </c>
      <c r="I1566" s="2" t="s">
        <v>2317</v>
      </c>
      <c r="J1566" s="2"/>
      <c r="K1566" s="2" t="s">
        <v>12193</v>
      </c>
      <c r="L1566" s="2" t="s">
        <v>12212</v>
      </c>
      <c r="M1566" s="2" t="s">
        <v>5313</v>
      </c>
      <c r="N1566" s="4" t="s">
        <v>12213</v>
      </c>
      <c r="O1566" s="4" t="s">
        <v>12214</v>
      </c>
    </row>
    <row r="1567" spans="1:15" ht="15" customHeight="1" x14ac:dyDescent="0.35">
      <c r="A1567" s="2" t="s">
        <v>339</v>
      </c>
      <c r="B1567" s="2" t="s">
        <v>340</v>
      </c>
      <c r="C1567" s="3">
        <v>23</v>
      </c>
      <c r="D1567" s="2" t="s">
        <v>341</v>
      </c>
      <c r="E1567" s="2" t="s">
        <v>11999</v>
      </c>
      <c r="F1567" s="2">
        <v>33538044</v>
      </c>
      <c r="G1567" s="2" t="s">
        <v>12253</v>
      </c>
      <c r="H1567" s="2" t="s">
        <v>12380</v>
      </c>
      <c r="I1567" s="2" t="s">
        <v>2351</v>
      </c>
      <c r="J1567" s="2" t="s">
        <v>12381</v>
      </c>
      <c r="K1567" s="2" t="s">
        <v>1027</v>
      </c>
      <c r="L1567" s="2" t="s">
        <v>12382</v>
      </c>
      <c r="M1567" s="2" t="s">
        <v>4367</v>
      </c>
      <c r="N1567" s="4" t="s">
        <v>12383</v>
      </c>
      <c r="O1567" s="4" t="s">
        <v>12384</v>
      </c>
    </row>
    <row r="1568" spans="1:15" ht="15" customHeight="1" x14ac:dyDescent="0.35">
      <c r="A1568" s="2" t="s">
        <v>339</v>
      </c>
      <c r="B1568" s="2" t="s">
        <v>340</v>
      </c>
      <c r="C1568" s="3">
        <v>23</v>
      </c>
      <c r="D1568" s="2" t="s">
        <v>341</v>
      </c>
      <c r="E1568" s="2" t="s">
        <v>11975</v>
      </c>
      <c r="F1568" s="2">
        <v>25875020</v>
      </c>
      <c r="G1568" s="2" t="s">
        <v>12740</v>
      </c>
      <c r="H1568" s="2" t="s">
        <v>12741</v>
      </c>
      <c r="I1568" s="2" t="s">
        <v>2533</v>
      </c>
      <c r="J1568" s="2" t="s">
        <v>12742</v>
      </c>
      <c r="K1568" s="2" t="s">
        <v>12002</v>
      </c>
      <c r="L1568" s="2" t="s">
        <v>12743</v>
      </c>
      <c r="M1568" s="2" t="s">
        <v>4493</v>
      </c>
      <c r="N1568" s="4" t="s">
        <v>12744</v>
      </c>
      <c r="O1568" s="4" t="s">
        <v>12745</v>
      </c>
    </row>
    <row r="1569" spans="1:15" ht="15" customHeight="1" x14ac:dyDescent="0.35">
      <c r="A1569" s="2" t="s">
        <v>339</v>
      </c>
      <c r="B1569" s="2" t="s">
        <v>340</v>
      </c>
      <c r="C1569" s="3">
        <v>23</v>
      </c>
      <c r="D1569" s="2" t="s">
        <v>341</v>
      </c>
      <c r="E1569" s="2" t="s">
        <v>11999</v>
      </c>
      <c r="F1569" s="2">
        <v>24388011</v>
      </c>
      <c r="G1569" s="2" t="s">
        <v>12804</v>
      </c>
      <c r="H1569" s="2" t="s">
        <v>12805</v>
      </c>
      <c r="I1569" s="2" t="s">
        <v>1874</v>
      </c>
      <c r="J1569" s="2" t="s">
        <v>2380</v>
      </c>
      <c r="K1569" s="2" t="s">
        <v>4380</v>
      </c>
      <c r="L1569" s="2" t="s">
        <v>12806</v>
      </c>
      <c r="M1569" s="2" t="s">
        <v>5313</v>
      </c>
      <c r="N1569" s="4" t="s">
        <v>12807</v>
      </c>
      <c r="O1569" s="4" t="s">
        <v>12808</v>
      </c>
    </row>
    <row r="1570" spans="1:15" ht="15" customHeight="1" x14ac:dyDescent="0.35">
      <c r="A1570" s="2" t="s">
        <v>339</v>
      </c>
      <c r="B1570" s="2" t="s">
        <v>340</v>
      </c>
      <c r="C1570" s="3">
        <v>23</v>
      </c>
      <c r="D1570" s="2" t="s">
        <v>341</v>
      </c>
      <c r="E1570" s="2" t="s">
        <v>11975</v>
      </c>
      <c r="F1570" s="2">
        <v>11927944</v>
      </c>
      <c r="G1570" s="2" t="s">
        <v>13123</v>
      </c>
      <c r="H1570" s="2" t="s">
        <v>13124</v>
      </c>
      <c r="I1570" s="2" t="s">
        <v>13125</v>
      </c>
      <c r="J1570" s="2"/>
      <c r="K1570" s="2" t="s">
        <v>10596</v>
      </c>
      <c r="L1570" s="2" t="s">
        <v>13126</v>
      </c>
      <c r="M1570" s="2" t="s">
        <v>10527</v>
      </c>
      <c r="N1570" s="4" t="s">
        <v>13127</v>
      </c>
      <c r="O1570" s="4" t="s">
        <v>13128</v>
      </c>
    </row>
    <row r="1571" spans="1:15" ht="15" customHeight="1" x14ac:dyDescent="0.35">
      <c r="A1571" s="2" t="s">
        <v>339</v>
      </c>
      <c r="B1571" s="2" t="s">
        <v>340</v>
      </c>
      <c r="C1571" s="3">
        <v>23</v>
      </c>
      <c r="D1571" s="2" t="s">
        <v>341</v>
      </c>
      <c r="E1571" s="2" t="s">
        <v>11975</v>
      </c>
      <c r="F1571" s="2">
        <v>20543955</v>
      </c>
      <c r="G1571" s="2" t="s">
        <v>12940</v>
      </c>
      <c r="H1571" s="2" t="s">
        <v>12941</v>
      </c>
      <c r="I1571" s="2" t="s">
        <v>12942</v>
      </c>
      <c r="J1571" s="2" t="s">
        <v>12942</v>
      </c>
      <c r="K1571" s="2" t="s">
        <v>5479</v>
      </c>
      <c r="L1571" s="2" t="s">
        <v>12943</v>
      </c>
      <c r="M1571" s="2" t="s">
        <v>4493</v>
      </c>
      <c r="N1571" s="4" t="s">
        <v>12944</v>
      </c>
      <c r="O1571" s="4" t="s">
        <v>12945</v>
      </c>
    </row>
    <row r="1572" spans="1:15" ht="15" customHeight="1" x14ac:dyDescent="0.35">
      <c r="A1572" s="2" t="s">
        <v>339</v>
      </c>
      <c r="B1572" s="2" t="s">
        <v>340</v>
      </c>
      <c r="C1572" s="3">
        <v>23</v>
      </c>
      <c r="D1572" s="2" t="s">
        <v>341</v>
      </c>
      <c r="E1572" s="2" t="s">
        <v>11999</v>
      </c>
      <c r="F1572" s="2">
        <v>32501293</v>
      </c>
      <c r="G1572" s="2" t="s">
        <v>12464</v>
      </c>
      <c r="H1572" s="2" t="s">
        <v>12465</v>
      </c>
      <c r="I1572" s="2" t="s">
        <v>12466</v>
      </c>
      <c r="J1572" s="2" t="s">
        <v>12466</v>
      </c>
      <c r="K1572" s="2" t="s">
        <v>12127</v>
      </c>
      <c r="L1572" s="2" t="s">
        <v>12467</v>
      </c>
      <c r="M1572" s="2" t="s">
        <v>4493</v>
      </c>
      <c r="N1572" s="4" t="s">
        <v>12468</v>
      </c>
      <c r="O1572" s="4" t="s">
        <v>12469</v>
      </c>
    </row>
    <row r="1573" spans="1:15" ht="15" customHeight="1" x14ac:dyDescent="0.35">
      <c r="A1573" s="2" t="s">
        <v>339</v>
      </c>
      <c r="B1573" s="2" t="s">
        <v>340</v>
      </c>
      <c r="C1573" s="3">
        <v>23</v>
      </c>
      <c r="D1573" s="2" t="s">
        <v>341</v>
      </c>
      <c r="E1573" s="2" t="s">
        <v>11975</v>
      </c>
      <c r="F1573" s="2">
        <v>36711706</v>
      </c>
      <c r="G1573" s="2" t="s">
        <v>12078</v>
      </c>
      <c r="H1573" s="2" t="s">
        <v>12079</v>
      </c>
      <c r="I1573" s="2" t="s">
        <v>12131</v>
      </c>
      <c r="J1573" s="2" t="s">
        <v>12131</v>
      </c>
      <c r="K1573" s="2" t="s">
        <v>8389</v>
      </c>
      <c r="L1573" s="2"/>
      <c r="M1573" s="2" t="s">
        <v>12132</v>
      </c>
      <c r="N1573" s="4" t="s">
        <v>12133</v>
      </c>
      <c r="O1573" s="4" t="s">
        <v>12134</v>
      </c>
    </row>
    <row r="1574" spans="1:15" ht="15" customHeight="1" x14ac:dyDescent="0.35">
      <c r="A1574" s="2" t="s">
        <v>339</v>
      </c>
      <c r="B1574" s="2" t="s">
        <v>340</v>
      </c>
      <c r="C1574" s="3">
        <v>23</v>
      </c>
      <c r="D1574" s="2" t="s">
        <v>341</v>
      </c>
      <c r="E1574" s="2" t="s">
        <v>11999</v>
      </c>
      <c r="F1574" s="2">
        <v>25584012</v>
      </c>
      <c r="G1574" s="2" t="s">
        <v>12746</v>
      </c>
      <c r="H1574" s="2" t="s">
        <v>12747</v>
      </c>
      <c r="I1574" s="2" t="s">
        <v>12748</v>
      </c>
      <c r="J1574" s="2" t="s">
        <v>12749</v>
      </c>
      <c r="K1574" s="2" t="s">
        <v>12350</v>
      </c>
      <c r="L1574" s="2" t="s">
        <v>12750</v>
      </c>
      <c r="M1574" s="2" t="s">
        <v>5313</v>
      </c>
      <c r="N1574" s="4" t="s">
        <v>12751</v>
      </c>
      <c r="O1574" s="4" t="s">
        <v>12752</v>
      </c>
    </row>
    <row r="1575" spans="1:15" ht="15" customHeight="1" x14ac:dyDescent="0.35">
      <c r="A1575" s="2" t="s">
        <v>339</v>
      </c>
      <c r="B1575" s="2" t="s">
        <v>340</v>
      </c>
      <c r="C1575" s="3">
        <v>23</v>
      </c>
      <c r="D1575" s="2" t="s">
        <v>341</v>
      </c>
      <c r="E1575" s="2" t="s">
        <v>11999</v>
      </c>
      <c r="F1575" s="2">
        <v>37940670</v>
      </c>
      <c r="G1575" s="2" t="s">
        <v>12058</v>
      </c>
      <c r="H1575" s="2" t="s">
        <v>12059</v>
      </c>
      <c r="I1575" s="2" t="s">
        <v>12060</v>
      </c>
      <c r="J1575" s="2" t="s">
        <v>12060</v>
      </c>
      <c r="K1575" s="2" t="s">
        <v>10316</v>
      </c>
      <c r="L1575" s="2" t="s">
        <v>12061</v>
      </c>
      <c r="M1575" s="2" t="s">
        <v>4493</v>
      </c>
      <c r="N1575" s="4" t="s">
        <v>12062</v>
      </c>
      <c r="O1575" s="4" t="s">
        <v>12063</v>
      </c>
    </row>
    <row r="1576" spans="1:15" ht="15" customHeight="1" x14ac:dyDescent="0.35">
      <c r="A1576" s="2" t="s">
        <v>339</v>
      </c>
      <c r="B1576" s="2" t="s">
        <v>340</v>
      </c>
      <c r="C1576" s="3">
        <v>23</v>
      </c>
      <c r="D1576" s="2" t="s">
        <v>341</v>
      </c>
      <c r="E1576" s="2" t="s">
        <v>11975</v>
      </c>
      <c r="F1576" s="2">
        <v>37267382</v>
      </c>
      <c r="G1576" s="2" t="s">
        <v>12097</v>
      </c>
      <c r="H1576" s="2" t="s">
        <v>12098</v>
      </c>
      <c r="I1576" s="2" t="s">
        <v>5171</v>
      </c>
      <c r="J1576" s="2" t="s">
        <v>12099</v>
      </c>
      <c r="K1576" s="2" t="s">
        <v>12100</v>
      </c>
      <c r="L1576" s="2" t="s">
        <v>12101</v>
      </c>
      <c r="M1576" s="2" t="s">
        <v>4493</v>
      </c>
      <c r="N1576" s="4" t="s">
        <v>12102</v>
      </c>
      <c r="O1576" s="4" t="s">
        <v>12103</v>
      </c>
    </row>
    <row r="1577" spans="1:15" ht="15" customHeight="1" x14ac:dyDescent="0.35">
      <c r="A1577" s="2" t="s">
        <v>339</v>
      </c>
      <c r="B1577" s="2" t="s">
        <v>340</v>
      </c>
      <c r="C1577" s="3">
        <v>23</v>
      </c>
      <c r="D1577" s="2" t="s">
        <v>341</v>
      </c>
      <c r="E1577" s="2" t="s">
        <v>11999</v>
      </c>
      <c r="F1577" s="2">
        <v>32577665</v>
      </c>
      <c r="G1577" s="2" t="s">
        <v>12470</v>
      </c>
      <c r="H1577" s="2" t="s">
        <v>12471</v>
      </c>
      <c r="I1577" s="2" t="s">
        <v>1709</v>
      </c>
      <c r="J1577" s="2" t="s">
        <v>1709</v>
      </c>
      <c r="K1577" s="2" t="s">
        <v>12472</v>
      </c>
      <c r="L1577" s="2"/>
      <c r="M1577" s="2" t="s">
        <v>12132</v>
      </c>
      <c r="N1577" s="4" t="s">
        <v>12473</v>
      </c>
      <c r="O1577" s="4" t="s">
        <v>12474</v>
      </c>
    </row>
    <row r="1578" spans="1:15" ht="15" customHeight="1" x14ac:dyDescent="0.35">
      <c r="A1578" s="2" t="s">
        <v>339</v>
      </c>
      <c r="B1578" s="2" t="s">
        <v>340</v>
      </c>
      <c r="C1578" s="3">
        <v>23</v>
      </c>
      <c r="D1578" s="2" t="s">
        <v>341</v>
      </c>
      <c r="E1578" s="2" t="s">
        <v>11999</v>
      </c>
      <c r="F1578" s="2">
        <v>34238349</v>
      </c>
      <c r="G1578" s="2" t="s">
        <v>12341</v>
      </c>
      <c r="H1578" s="2" t="s">
        <v>12342</v>
      </c>
      <c r="I1578" s="2" t="s">
        <v>3004</v>
      </c>
      <c r="J1578" s="2" t="s">
        <v>3004</v>
      </c>
      <c r="K1578" s="2" t="s">
        <v>12343</v>
      </c>
      <c r="L1578" s="2" t="s">
        <v>12344</v>
      </c>
      <c r="M1578" s="2" t="s">
        <v>4367</v>
      </c>
      <c r="N1578" s="4" t="s">
        <v>12345</v>
      </c>
      <c r="O1578" s="4" t="s">
        <v>12346</v>
      </c>
    </row>
    <row r="1579" spans="1:15" ht="15" customHeight="1" x14ac:dyDescent="0.35">
      <c r="A1579" s="2" t="s">
        <v>339</v>
      </c>
      <c r="B1579" s="2" t="s">
        <v>340</v>
      </c>
      <c r="C1579" s="3">
        <v>23</v>
      </c>
      <c r="D1579" s="2" t="s">
        <v>341</v>
      </c>
      <c r="E1579" s="2" t="s">
        <v>11975</v>
      </c>
      <c r="F1579" s="2">
        <v>27391896</v>
      </c>
      <c r="G1579" s="2" t="s">
        <v>12691</v>
      </c>
      <c r="H1579" s="2" t="s">
        <v>12692</v>
      </c>
      <c r="I1579" s="2" t="s">
        <v>12693</v>
      </c>
      <c r="J1579" s="2" t="s">
        <v>12693</v>
      </c>
      <c r="K1579" s="2" t="s">
        <v>6752</v>
      </c>
      <c r="L1579" s="2" t="s">
        <v>12694</v>
      </c>
      <c r="M1579" s="2" t="s">
        <v>4367</v>
      </c>
      <c r="N1579" s="4" t="s">
        <v>12695</v>
      </c>
      <c r="O1579" s="4" t="s">
        <v>12696</v>
      </c>
    </row>
    <row r="1580" spans="1:15" ht="15" customHeight="1" x14ac:dyDescent="0.35">
      <c r="A1580" s="2" t="s">
        <v>339</v>
      </c>
      <c r="B1580" s="2" t="s">
        <v>340</v>
      </c>
      <c r="C1580" s="3">
        <v>23</v>
      </c>
      <c r="D1580" s="2" t="s">
        <v>341</v>
      </c>
      <c r="E1580" s="2" t="s">
        <v>11975</v>
      </c>
      <c r="F1580" s="2">
        <v>32264870</v>
      </c>
      <c r="G1580" s="2" t="s">
        <v>12482</v>
      </c>
      <c r="H1580" s="2" t="s">
        <v>12483</v>
      </c>
      <c r="I1580" s="2" t="s">
        <v>12484</v>
      </c>
      <c r="J1580" s="2" t="s">
        <v>12484</v>
      </c>
      <c r="K1580" s="2" t="s">
        <v>11985</v>
      </c>
      <c r="L1580" s="2" t="s">
        <v>12485</v>
      </c>
      <c r="M1580" s="2" t="s">
        <v>4367</v>
      </c>
      <c r="N1580" s="4" t="s">
        <v>12486</v>
      </c>
      <c r="O1580" s="4" t="s">
        <v>12487</v>
      </c>
    </row>
    <row r="1581" spans="1:15" ht="15" customHeight="1" x14ac:dyDescent="0.35">
      <c r="A1581" s="2" t="s">
        <v>339</v>
      </c>
      <c r="B1581" s="2" t="s">
        <v>340</v>
      </c>
      <c r="C1581" s="3">
        <v>23</v>
      </c>
      <c r="D1581" s="2" t="s">
        <v>341</v>
      </c>
      <c r="E1581" s="2" t="s">
        <v>11975</v>
      </c>
      <c r="F1581" s="2">
        <v>36656781</v>
      </c>
      <c r="G1581" s="2" t="s">
        <v>12034</v>
      </c>
      <c r="H1581" s="2" t="s">
        <v>12035</v>
      </c>
      <c r="I1581" s="2" t="s">
        <v>12135</v>
      </c>
      <c r="J1581" s="2" t="s">
        <v>12135</v>
      </c>
      <c r="K1581" s="2" t="s">
        <v>8389</v>
      </c>
      <c r="L1581" s="2"/>
      <c r="M1581" s="2" t="s">
        <v>12132</v>
      </c>
      <c r="N1581" s="4" t="s">
        <v>12136</v>
      </c>
      <c r="O1581" s="4" t="s">
        <v>12137</v>
      </c>
    </row>
    <row r="1582" spans="1:15" ht="15" customHeight="1" x14ac:dyDescent="0.35">
      <c r="A1582" s="2" t="s">
        <v>339</v>
      </c>
      <c r="B1582" s="2" t="s">
        <v>340</v>
      </c>
      <c r="C1582" s="3">
        <v>23</v>
      </c>
      <c r="D1582" s="2" t="s">
        <v>341</v>
      </c>
      <c r="E1582" s="2" t="s">
        <v>11975</v>
      </c>
      <c r="F1582" s="2">
        <v>36477177</v>
      </c>
      <c r="G1582" s="2" t="s">
        <v>12149</v>
      </c>
      <c r="H1582" s="2" t="s">
        <v>12150</v>
      </c>
      <c r="I1582" s="2" t="s">
        <v>1550</v>
      </c>
      <c r="J1582" s="2" t="s">
        <v>1550</v>
      </c>
      <c r="K1582" s="2" t="s">
        <v>10316</v>
      </c>
      <c r="L1582" s="2" t="s">
        <v>12151</v>
      </c>
      <c r="M1582" s="2" t="s">
        <v>4493</v>
      </c>
      <c r="N1582" s="4" t="s">
        <v>12152</v>
      </c>
      <c r="O1582" s="4" t="s">
        <v>12153</v>
      </c>
    </row>
    <row r="1583" spans="1:15" ht="15" customHeight="1" x14ac:dyDescent="0.35">
      <c r="A1583" s="2" t="s">
        <v>339</v>
      </c>
      <c r="B1583" s="2" t="s">
        <v>340</v>
      </c>
      <c r="C1583" s="3">
        <v>23</v>
      </c>
      <c r="D1583" s="2" t="s">
        <v>341</v>
      </c>
      <c r="E1583" s="2" t="s">
        <v>11975</v>
      </c>
      <c r="F1583" s="2">
        <v>30531923</v>
      </c>
      <c r="G1583" s="2" t="s">
        <v>12567</v>
      </c>
      <c r="H1583" s="2" t="s">
        <v>12568</v>
      </c>
      <c r="I1583" s="2" t="s">
        <v>12569</v>
      </c>
      <c r="J1583" s="2" t="s">
        <v>12569</v>
      </c>
      <c r="K1583" s="2" t="s">
        <v>10316</v>
      </c>
      <c r="L1583" s="2" t="s">
        <v>12570</v>
      </c>
      <c r="M1583" s="2" t="s">
        <v>4493</v>
      </c>
      <c r="N1583" s="4" t="s">
        <v>12571</v>
      </c>
      <c r="O1583" s="4" t="s">
        <v>12572</v>
      </c>
    </row>
    <row r="1584" spans="1:15" ht="15" customHeight="1" x14ac:dyDescent="0.35">
      <c r="A1584" s="2" t="s">
        <v>339</v>
      </c>
      <c r="B1584" s="2" t="s">
        <v>340</v>
      </c>
      <c r="C1584" s="3">
        <v>23</v>
      </c>
      <c r="D1584" s="2" t="s">
        <v>341</v>
      </c>
      <c r="E1584" s="2" t="s">
        <v>11975</v>
      </c>
      <c r="F1584" s="2">
        <v>11994415</v>
      </c>
      <c r="G1584" s="2" t="s">
        <v>13104</v>
      </c>
      <c r="H1584" s="2" t="s">
        <v>13105</v>
      </c>
      <c r="I1584" s="2" t="s">
        <v>13106</v>
      </c>
      <c r="J1584" s="2"/>
      <c r="K1584" s="2" t="s">
        <v>12350</v>
      </c>
      <c r="L1584" s="2" t="s">
        <v>13107</v>
      </c>
      <c r="M1584" s="2" t="s">
        <v>4493</v>
      </c>
      <c r="N1584" s="4" t="s">
        <v>13108</v>
      </c>
      <c r="O1584" s="4" t="s">
        <v>13109</v>
      </c>
    </row>
    <row r="1585" spans="1:15" ht="15" customHeight="1" x14ac:dyDescent="0.35">
      <c r="A1585" s="2" t="s">
        <v>339</v>
      </c>
      <c r="B1585" s="2" t="s">
        <v>340</v>
      </c>
      <c r="C1585" s="3">
        <v>23</v>
      </c>
      <c r="D1585" s="2" t="s">
        <v>341</v>
      </c>
      <c r="E1585" s="2" t="s">
        <v>11975</v>
      </c>
      <c r="F1585" s="2">
        <v>29980582</v>
      </c>
      <c r="G1585" s="2" t="s">
        <v>12584</v>
      </c>
      <c r="H1585" s="2" t="s">
        <v>12585</v>
      </c>
      <c r="I1585" s="2" t="s">
        <v>12586</v>
      </c>
      <c r="J1585" s="2" t="s">
        <v>12587</v>
      </c>
      <c r="K1585" s="2" t="s">
        <v>12350</v>
      </c>
      <c r="L1585" s="2" t="s">
        <v>12588</v>
      </c>
      <c r="M1585" s="2" t="s">
        <v>4493</v>
      </c>
      <c r="N1585" s="4" t="s">
        <v>12589</v>
      </c>
      <c r="O1585" s="4" t="s">
        <v>12590</v>
      </c>
    </row>
    <row r="1586" spans="1:15" ht="15" customHeight="1" x14ac:dyDescent="0.35">
      <c r="A1586" s="2" t="s">
        <v>339</v>
      </c>
      <c r="B1586" s="2" t="s">
        <v>340</v>
      </c>
      <c r="C1586" s="3">
        <v>23</v>
      </c>
      <c r="D1586" s="2" t="s">
        <v>341</v>
      </c>
      <c r="E1586" s="2" t="s">
        <v>11999</v>
      </c>
      <c r="F1586" s="2">
        <v>33824342</v>
      </c>
      <c r="G1586" s="2" t="s">
        <v>12375</v>
      </c>
      <c r="H1586" s="2" t="s">
        <v>12376</v>
      </c>
      <c r="I1586" s="2" t="s">
        <v>2798</v>
      </c>
      <c r="J1586" s="2" t="s">
        <v>2798</v>
      </c>
      <c r="K1586" s="2" t="s">
        <v>10316</v>
      </c>
      <c r="L1586" s="2" t="s">
        <v>12377</v>
      </c>
      <c r="M1586" s="2" t="s">
        <v>5313</v>
      </c>
      <c r="N1586" s="4" t="s">
        <v>12378</v>
      </c>
      <c r="O1586" s="4" t="s">
        <v>12379</v>
      </c>
    </row>
    <row r="1587" spans="1:15" ht="15" customHeight="1" x14ac:dyDescent="0.35">
      <c r="A1587" s="2" t="s">
        <v>339</v>
      </c>
      <c r="B1587" s="2" t="s">
        <v>340</v>
      </c>
      <c r="C1587" s="3">
        <v>23</v>
      </c>
      <c r="D1587" s="2" t="s">
        <v>341</v>
      </c>
      <c r="E1587" s="2" t="s">
        <v>11999</v>
      </c>
      <c r="F1587" s="2">
        <v>33961028</v>
      </c>
      <c r="G1587" s="2" t="s">
        <v>12347</v>
      </c>
      <c r="H1587" s="2" t="s">
        <v>12348</v>
      </c>
      <c r="I1587" s="2" t="s">
        <v>12349</v>
      </c>
      <c r="J1587" s="2" t="s">
        <v>3342</v>
      </c>
      <c r="K1587" s="2" t="s">
        <v>12350</v>
      </c>
      <c r="L1587" s="2" t="s">
        <v>12351</v>
      </c>
      <c r="M1587" s="2" t="s">
        <v>5313</v>
      </c>
      <c r="N1587" s="4" t="s">
        <v>12352</v>
      </c>
      <c r="O1587" s="4" t="s">
        <v>12353</v>
      </c>
    </row>
    <row r="1588" spans="1:15" ht="15" customHeight="1" x14ac:dyDescent="0.35">
      <c r="A1588" s="2" t="s">
        <v>339</v>
      </c>
      <c r="B1588" s="2" t="s">
        <v>340</v>
      </c>
      <c r="C1588" s="3">
        <v>23</v>
      </c>
      <c r="D1588" s="2" t="s">
        <v>341</v>
      </c>
      <c r="E1588" s="2" t="s">
        <v>11975</v>
      </c>
      <c r="F1588" s="2">
        <v>39232783</v>
      </c>
      <c r="G1588" s="2" t="s">
        <v>11983</v>
      </c>
      <c r="H1588" s="2" t="s">
        <v>11984</v>
      </c>
      <c r="I1588" s="2" t="s">
        <v>3126</v>
      </c>
      <c r="J1588" s="2" t="s">
        <v>3126</v>
      </c>
      <c r="K1588" s="2" t="s">
        <v>11985</v>
      </c>
      <c r="L1588" s="2" t="s">
        <v>11986</v>
      </c>
      <c r="M1588" s="2" t="s">
        <v>4367</v>
      </c>
      <c r="N1588" s="4" t="s">
        <v>11987</v>
      </c>
      <c r="O1588" s="4" t="s">
        <v>11988</v>
      </c>
    </row>
    <row r="1589" spans="1:15" ht="15" customHeight="1" x14ac:dyDescent="0.35">
      <c r="A1589" s="2" t="s">
        <v>339</v>
      </c>
      <c r="B1589" s="2" t="s">
        <v>340</v>
      </c>
      <c r="C1589" s="3">
        <v>23</v>
      </c>
      <c r="D1589" s="2" t="s">
        <v>341</v>
      </c>
      <c r="E1589" s="2" t="s">
        <v>11999</v>
      </c>
      <c r="F1589" s="2">
        <v>33393500</v>
      </c>
      <c r="G1589" s="2" t="s">
        <v>12402</v>
      </c>
      <c r="H1589" s="2" t="s">
        <v>12403</v>
      </c>
      <c r="I1589" s="2" t="s">
        <v>12404</v>
      </c>
      <c r="J1589" s="2"/>
      <c r="K1589" s="2" t="s">
        <v>5384</v>
      </c>
      <c r="L1589" s="2" t="s">
        <v>12405</v>
      </c>
      <c r="M1589" s="2" t="s">
        <v>5313</v>
      </c>
      <c r="N1589" s="4" t="s">
        <v>12406</v>
      </c>
      <c r="O1589" s="4" t="s">
        <v>12407</v>
      </c>
    </row>
    <row r="1590" spans="1:15" ht="15" customHeight="1" x14ac:dyDescent="0.35">
      <c r="A1590" s="2" t="s">
        <v>339</v>
      </c>
      <c r="B1590" s="2" t="s">
        <v>340</v>
      </c>
      <c r="C1590" s="3">
        <v>23</v>
      </c>
      <c r="D1590" s="2" t="s">
        <v>341</v>
      </c>
      <c r="E1590" s="2" t="s">
        <v>11975</v>
      </c>
      <c r="F1590" s="2">
        <v>35786403</v>
      </c>
      <c r="G1590" s="2" t="s">
        <v>12179</v>
      </c>
      <c r="H1590" s="2" t="s">
        <v>12180</v>
      </c>
      <c r="I1590" s="2" t="s">
        <v>12181</v>
      </c>
      <c r="J1590" s="2" t="s">
        <v>12181</v>
      </c>
      <c r="K1590" s="2" t="s">
        <v>11985</v>
      </c>
      <c r="L1590" s="2" t="s">
        <v>12182</v>
      </c>
      <c r="M1590" s="2" t="s">
        <v>4416</v>
      </c>
      <c r="N1590" s="4" t="s">
        <v>12183</v>
      </c>
      <c r="O1590" s="4" t="s">
        <v>12184</v>
      </c>
    </row>
    <row r="1591" spans="1:15" ht="15" customHeight="1" x14ac:dyDescent="0.35">
      <c r="A1591" s="2" t="s">
        <v>339</v>
      </c>
      <c r="B1591" s="2" t="s">
        <v>340</v>
      </c>
      <c r="C1591" s="3">
        <v>23</v>
      </c>
      <c r="D1591" s="2" t="s">
        <v>341</v>
      </c>
      <c r="E1591" s="2" t="s">
        <v>11975</v>
      </c>
      <c r="F1591" s="2">
        <v>25366086</v>
      </c>
      <c r="G1591" s="2" t="s">
        <v>12778</v>
      </c>
      <c r="H1591" s="2" t="s">
        <v>12779</v>
      </c>
      <c r="I1591" s="2" t="s">
        <v>3917</v>
      </c>
      <c r="J1591" s="2" t="s">
        <v>3917</v>
      </c>
      <c r="K1591" s="2" t="s">
        <v>6752</v>
      </c>
      <c r="L1591" s="2" t="s">
        <v>12780</v>
      </c>
      <c r="M1591" s="2" t="s">
        <v>4493</v>
      </c>
      <c r="N1591" s="4" t="s">
        <v>12781</v>
      </c>
      <c r="O1591" s="4" t="s">
        <v>12782</v>
      </c>
    </row>
    <row r="1592" spans="1:15" ht="15" customHeight="1" x14ac:dyDescent="0.35">
      <c r="A1592" s="2" t="s">
        <v>339</v>
      </c>
      <c r="B1592" s="2" t="s">
        <v>340</v>
      </c>
      <c r="C1592" s="3">
        <v>23</v>
      </c>
      <c r="D1592" s="2" t="s">
        <v>341</v>
      </c>
      <c r="E1592" s="2" t="s">
        <v>11999</v>
      </c>
      <c r="F1592" s="2">
        <v>19729014</v>
      </c>
      <c r="G1592" s="2" t="s">
        <v>5861</v>
      </c>
      <c r="H1592" s="2" t="s">
        <v>5862</v>
      </c>
      <c r="I1592" s="2" t="s">
        <v>5863</v>
      </c>
      <c r="J1592" s="2" t="s">
        <v>5864</v>
      </c>
      <c r="K1592" s="2" t="s">
        <v>5865</v>
      </c>
      <c r="L1592" s="2" t="s">
        <v>5866</v>
      </c>
      <c r="M1592" s="2" t="s">
        <v>4493</v>
      </c>
      <c r="N1592" s="4" t="s">
        <v>5867</v>
      </c>
      <c r="O1592" s="4" t="s">
        <v>5868</v>
      </c>
    </row>
    <row r="1593" spans="1:15" ht="15" customHeight="1" x14ac:dyDescent="0.35">
      <c r="A1593" s="2" t="s">
        <v>339</v>
      </c>
      <c r="B1593" s="2" t="s">
        <v>340</v>
      </c>
      <c r="C1593" s="3">
        <v>23</v>
      </c>
      <c r="D1593" s="2" t="s">
        <v>341</v>
      </c>
      <c r="E1593" s="2" t="s">
        <v>11999</v>
      </c>
      <c r="F1593" s="2">
        <v>24309405</v>
      </c>
      <c r="G1593" s="2" t="s">
        <v>12809</v>
      </c>
      <c r="H1593" s="2" t="s">
        <v>12810</v>
      </c>
      <c r="I1593" s="2" t="s">
        <v>12811</v>
      </c>
      <c r="J1593" s="2" t="s">
        <v>12812</v>
      </c>
      <c r="K1593" s="2" t="s">
        <v>5865</v>
      </c>
      <c r="L1593" s="2" t="s">
        <v>12813</v>
      </c>
      <c r="M1593" s="2" t="s">
        <v>4493</v>
      </c>
      <c r="N1593" s="4" t="s">
        <v>12814</v>
      </c>
      <c r="O1593" s="4" t="s">
        <v>12815</v>
      </c>
    </row>
    <row r="1594" spans="1:15" ht="15" customHeight="1" x14ac:dyDescent="0.35">
      <c r="A1594" s="2" t="s">
        <v>339</v>
      </c>
      <c r="B1594" s="2" t="s">
        <v>340</v>
      </c>
      <c r="C1594" s="3">
        <v>23</v>
      </c>
      <c r="D1594" s="2" t="s">
        <v>341</v>
      </c>
      <c r="E1594" s="2" t="s">
        <v>11999</v>
      </c>
      <c r="F1594" s="2">
        <v>37141092</v>
      </c>
      <c r="G1594" s="2" t="s">
        <v>12110</v>
      </c>
      <c r="H1594" s="2" t="s">
        <v>12111</v>
      </c>
      <c r="I1594" s="2" t="s">
        <v>12112</v>
      </c>
      <c r="J1594" s="2" t="s">
        <v>12113</v>
      </c>
      <c r="K1594" s="2" t="s">
        <v>12114</v>
      </c>
      <c r="L1594" s="2" t="s">
        <v>12115</v>
      </c>
      <c r="M1594" s="2" t="s">
        <v>4493</v>
      </c>
      <c r="N1594" s="4" t="s">
        <v>12116</v>
      </c>
      <c r="O1594" s="4" t="s">
        <v>12117</v>
      </c>
    </row>
    <row r="1595" spans="1:15" ht="15" customHeight="1" x14ac:dyDescent="0.35">
      <c r="A1595" s="2" t="s">
        <v>339</v>
      </c>
      <c r="B1595" s="2" t="s">
        <v>340</v>
      </c>
      <c r="C1595" s="3">
        <v>23</v>
      </c>
      <c r="D1595" s="2" t="s">
        <v>341</v>
      </c>
      <c r="E1595" s="2" t="s">
        <v>11999</v>
      </c>
      <c r="F1595" s="2">
        <v>31845972</v>
      </c>
      <c r="G1595" s="2" t="s">
        <v>12488</v>
      </c>
      <c r="H1595" s="2" t="s">
        <v>12489</v>
      </c>
      <c r="I1595" s="2" t="s">
        <v>12490</v>
      </c>
      <c r="J1595" s="2"/>
      <c r="K1595" s="2" t="s">
        <v>12350</v>
      </c>
      <c r="L1595" s="2" t="s">
        <v>12491</v>
      </c>
      <c r="M1595" s="2" t="s">
        <v>4493</v>
      </c>
      <c r="N1595" s="4" t="s">
        <v>12492</v>
      </c>
      <c r="O1595" s="4" t="s">
        <v>12493</v>
      </c>
    </row>
    <row r="1596" spans="1:15" ht="15" customHeight="1" x14ac:dyDescent="0.35">
      <c r="A1596" s="2" t="s">
        <v>339</v>
      </c>
      <c r="B1596" s="2" t="s">
        <v>340</v>
      </c>
      <c r="C1596" s="3">
        <v>23</v>
      </c>
      <c r="D1596" s="2" t="s">
        <v>341</v>
      </c>
      <c r="E1596" s="2" t="s">
        <v>11975</v>
      </c>
      <c r="F1596" s="2">
        <v>14981245</v>
      </c>
      <c r="G1596" s="2" t="s">
        <v>13061</v>
      </c>
      <c r="H1596" s="2" t="s">
        <v>13062</v>
      </c>
      <c r="I1596" s="2" t="s">
        <v>13063</v>
      </c>
      <c r="J1596" s="2" t="s">
        <v>13064</v>
      </c>
      <c r="K1596" s="2" t="s">
        <v>5299</v>
      </c>
      <c r="L1596" s="2" t="s">
        <v>13065</v>
      </c>
      <c r="M1596" s="2" t="s">
        <v>4493</v>
      </c>
      <c r="N1596" s="4" t="s">
        <v>13066</v>
      </c>
      <c r="O1596" s="4" t="s">
        <v>13067</v>
      </c>
    </row>
    <row r="1597" spans="1:15" ht="15" customHeight="1" x14ac:dyDescent="0.35">
      <c r="A1597" s="2" t="s">
        <v>339</v>
      </c>
      <c r="B1597" s="2" t="s">
        <v>340</v>
      </c>
      <c r="C1597" s="3">
        <v>23</v>
      </c>
      <c r="D1597" s="2" t="s">
        <v>341</v>
      </c>
      <c r="E1597" s="2" t="s">
        <v>11975</v>
      </c>
      <c r="F1597" s="2">
        <v>35110645</v>
      </c>
      <c r="G1597" s="2" t="s">
        <v>12233</v>
      </c>
      <c r="H1597" s="2" t="s">
        <v>12234</v>
      </c>
      <c r="I1597" s="2" t="s">
        <v>12235</v>
      </c>
      <c r="J1597" s="2" t="s">
        <v>12235</v>
      </c>
      <c r="K1597" s="2" t="s">
        <v>9699</v>
      </c>
      <c r="L1597" s="2" t="s">
        <v>12236</v>
      </c>
      <c r="M1597" s="2" t="s">
        <v>12237</v>
      </c>
      <c r="N1597" s="4" t="s">
        <v>12238</v>
      </c>
      <c r="O1597" s="4" t="s">
        <v>12239</v>
      </c>
    </row>
    <row r="1598" spans="1:15" ht="15" customHeight="1" x14ac:dyDescent="0.35">
      <c r="A1598" s="2" t="s">
        <v>339</v>
      </c>
      <c r="B1598" s="2" t="s">
        <v>340</v>
      </c>
      <c r="C1598" s="3">
        <v>23</v>
      </c>
      <c r="D1598" s="2" t="s">
        <v>341</v>
      </c>
      <c r="E1598" s="2" t="s">
        <v>11999</v>
      </c>
      <c r="F1598" s="2">
        <v>29595806</v>
      </c>
      <c r="G1598" s="2" t="s">
        <v>12603</v>
      </c>
      <c r="H1598" s="2" t="s">
        <v>12604</v>
      </c>
      <c r="I1598" s="2" t="s">
        <v>11567</v>
      </c>
      <c r="J1598" s="2"/>
      <c r="K1598" s="2" t="s">
        <v>12605</v>
      </c>
      <c r="L1598" s="2" t="s">
        <v>12606</v>
      </c>
      <c r="M1598" s="2" t="s">
        <v>4665</v>
      </c>
      <c r="N1598" s="4" t="s">
        <v>12607</v>
      </c>
      <c r="O1598" s="4" t="s">
        <v>12608</v>
      </c>
    </row>
    <row r="1599" spans="1:15" ht="15" customHeight="1" x14ac:dyDescent="0.35">
      <c r="A1599" s="2" t="s">
        <v>339</v>
      </c>
      <c r="B1599" s="2" t="s">
        <v>340</v>
      </c>
      <c r="C1599" s="3">
        <v>23</v>
      </c>
      <c r="D1599" s="2" t="s">
        <v>341</v>
      </c>
      <c r="E1599" s="2" t="s">
        <v>11975</v>
      </c>
      <c r="F1599" s="2">
        <v>34326317</v>
      </c>
      <c r="G1599" s="2" t="s">
        <v>12335</v>
      </c>
      <c r="H1599" s="2" t="s">
        <v>12336</v>
      </c>
      <c r="I1599" s="2" t="s">
        <v>12337</v>
      </c>
      <c r="J1599" s="2" t="s">
        <v>12337</v>
      </c>
      <c r="K1599" s="2" t="s">
        <v>10316</v>
      </c>
      <c r="L1599" s="2" t="s">
        <v>12338</v>
      </c>
      <c r="M1599" s="2" t="s">
        <v>4493</v>
      </c>
      <c r="N1599" s="4" t="s">
        <v>12339</v>
      </c>
      <c r="O1599" s="4" t="s">
        <v>12340</v>
      </c>
    </row>
    <row r="1600" spans="1:15" ht="15" customHeight="1" x14ac:dyDescent="0.35">
      <c r="A1600" s="2" t="s">
        <v>339</v>
      </c>
      <c r="B1600" s="2" t="s">
        <v>340</v>
      </c>
      <c r="C1600" s="3">
        <v>23</v>
      </c>
      <c r="D1600" s="2" t="s">
        <v>341</v>
      </c>
      <c r="E1600" s="2" t="s">
        <v>11975</v>
      </c>
      <c r="F1600" s="2">
        <v>34729569</v>
      </c>
      <c r="G1600" s="2" t="s">
        <v>12210</v>
      </c>
      <c r="H1600" s="2" t="s">
        <v>12211</v>
      </c>
      <c r="I1600" s="2" t="s">
        <v>12314</v>
      </c>
      <c r="J1600" s="2" t="s">
        <v>12314</v>
      </c>
      <c r="K1600" s="2" t="s">
        <v>8389</v>
      </c>
      <c r="L1600" s="2"/>
      <c r="M1600" s="2" t="s">
        <v>12132</v>
      </c>
      <c r="N1600" s="4" t="s">
        <v>12315</v>
      </c>
      <c r="O1600" s="4" t="s">
        <v>12316</v>
      </c>
    </row>
    <row r="1601" spans="1:15" ht="15" customHeight="1" x14ac:dyDescent="0.35">
      <c r="A1601" s="2" t="s">
        <v>339</v>
      </c>
      <c r="B1601" s="2" t="s">
        <v>340</v>
      </c>
      <c r="C1601" s="3">
        <v>23</v>
      </c>
      <c r="D1601" s="2" t="s">
        <v>341</v>
      </c>
      <c r="E1601" s="2" t="s">
        <v>11975</v>
      </c>
      <c r="F1601" s="2">
        <v>38854029</v>
      </c>
      <c r="G1601" s="2" t="s">
        <v>12006</v>
      </c>
      <c r="H1601" s="2" t="s">
        <v>11984</v>
      </c>
      <c r="I1601" s="2" t="s">
        <v>12007</v>
      </c>
      <c r="J1601" s="2" t="s">
        <v>12007</v>
      </c>
      <c r="K1601" s="2" t="s">
        <v>8389</v>
      </c>
      <c r="L1601" s="2"/>
      <c r="M1601" s="2" t="s">
        <v>8390</v>
      </c>
      <c r="N1601" s="4" t="s">
        <v>12008</v>
      </c>
      <c r="O1601" s="4" t="s">
        <v>12009</v>
      </c>
    </row>
    <row r="1602" spans="1:15" ht="15" customHeight="1" x14ac:dyDescent="0.35">
      <c r="A1602" s="2" t="s">
        <v>339</v>
      </c>
      <c r="B1602" s="2" t="s">
        <v>340</v>
      </c>
      <c r="C1602" s="3">
        <v>23</v>
      </c>
      <c r="D1602" s="2" t="s">
        <v>341</v>
      </c>
      <c r="E1602" s="2" t="s">
        <v>11999</v>
      </c>
      <c r="F1602" s="2">
        <v>29587679</v>
      </c>
      <c r="G1602" s="2" t="s">
        <v>12609</v>
      </c>
      <c r="H1602" s="2" t="s">
        <v>12610</v>
      </c>
      <c r="I1602" s="2" t="s">
        <v>3808</v>
      </c>
      <c r="J1602" s="2" t="s">
        <v>3808</v>
      </c>
      <c r="K1602" s="2" t="s">
        <v>12611</v>
      </c>
      <c r="L1602" s="2" t="s">
        <v>12612</v>
      </c>
      <c r="M1602" s="2" t="s">
        <v>4493</v>
      </c>
      <c r="N1602" s="4" t="s">
        <v>12613</v>
      </c>
      <c r="O1602" s="4" t="s">
        <v>12614</v>
      </c>
    </row>
    <row r="1603" spans="1:15" ht="15" customHeight="1" x14ac:dyDescent="0.35">
      <c r="A1603" s="2" t="s">
        <v>339</v>
      </c>
      <c r="B1603" s="2" t="s">
        <v>340</v>
      </c>
      <c r="C1603" s="3">
        <v>23</v>
      </c>
      <c r="D1603" s="2" t="s">
        <v>341</v>
      </c>
      <c r="E1603" s="2" t="s">
        <v>11975</v>
      </c>
      <c r="F1603" s="2">
        <v>17372219</v>
      </c>
      <c r="G1603" s="2" t="s">
        <v>12974</v>
      </c>
      <c r="H1603" s="2" t="s">
        <v>12975</v>
      </c>
      <c r="I1603" s="2" t="s">
        <v>12976</v>
      </c>
      <c r="J1603" s="2" t="s">
        <v>12977</v>
      </c>
      <c r="K1603" s="2" t="s">
        <v>5299</v>
      </c>
      <c r="L1603" s="2" t="s">
        <v>12978</v>
      </c>
      <c r="M1603" s="2" t="s">
        <v>4493</v>
      </c>
      <c r="N1603" s="4" t="s">
        <v>12979</v>
      </c>
      <c r="O1603" s="4" t="s">
        <v>12980</v>
      </c>
    </row>
    <row r="1604" spans="1:15" ht="15" customHeight="1" x14ac:dyDescent="0.35">
      <c r="A1604" s="2" t="s">
        <v>339</v>
      </c>
      <c r="B1604" s="2" t="s">
        <v>340</v>
      </c>
      <c r="C1604" s="3">
        <v>23</v>
      </c>
      <c r="D1604" s="2" t="s">
        <v>341</v>
      </c>
      <c r="E1604" s="2" t="s">
        <v>11999</v>
      </c>
      <c r="F1604" s="2">
        <v>25427661</v>
      </c>
      <c r="G1604" s="2" t="s">
        <v>12771</v>
      </c>
      <c r="H1604" s="2" t="s">
        <v>12772</v>
      </c>
      <c r="I1604" s="2" t="s">
        <v>12773</v>
      </c>
      <c r="J1604" s="2" t="s">
        <v>12773</v>
      </c>
      <c r="K1604" s="2" t="s">
        <v>12774</v>
      </c>
      <c r="L1604" s="2" t="s">
        <v>12775</v>
      </c>
      <c r="M1604" s="2" t="s">
        <v>4843</v>
      </c>
      <c r="N1604" s="4" t="s">
        <v>12776</v>
      </c>
      <c r="O1604" s="4" t="s">
        <v>12777</v>
      </c>
    </row>
    <row r="1605" spans="1:15" ht="15" customHeight="1" x14ac:dyDescent="0.35">
      <c r="A1605" s="2" t="s">
        <v>339</v>
      </c>
      <c r="B1605" s="2" t="s">
        <v>340</v>
      </c>
      <c r="C1605" s="3">
        <v>23</v>
      </c>
      <c r="D1605" s="2" t="s">
        <v>341</v>
      </c>
      <c r="E1605" s="2" t="s">
        <v>11999</v>
      </c>
      <c r="F1605" s="2">
        <v>32102935</v>
      </c>
      <c r="G1605" s="2" t="s">
        <v>12494</v>
      </c>
      <c r="H1605" s="2" t="s">
        <v>12495</v>
      </c>
      <c r="I1605" s="2" t="s">
        <v>12496</v>
      </c>
      <c r="J1605" s="2"/>
      <c r="K1605" s="2" t="s">
        <v>5472</v>
      </c>
      <c r="L1605" s="2" t="s">
        <v>12497</v>
      </c>
      <c r="M1605" s="2" t="s">
        <v>10385</v>
      </c>
      <c r="N1605" s="4" t="s">
        <v>12498</v>
      </c>
      <c r="O1605" s="4" t="s">
        <v>12499</v>
      </c>
    </row>
    <row r="1606" spans="1:15" ht="15" customHeight="1" x14ac:dyDescent="0.35">
      <c r="A1606" s="2" t="s">
        <v>339</v>
      </c>
      <c r="B1606" s="2" t="s">
        <v>340</v>
      </c>
      <c r="C1606" s="3">
        <v>23</v>
      </c>
      <c r="D1606" s="2" t="s">
        <v>341</v>
      </c>
      <c r="E1606" s="2" t="s">
        <v>11975</v>
      </c>
      <c r="F1606" s="2">
        <v>39257995</v>
      </c>
      <c r="G1606" s="2" t="s">
        <v>11989</v>
      </c>
      <c r="H1606" s="2" t="s">
        <v>11990</v>
      </c>
      <c r="I1606" s="2" t="s">
        <v>5884</v>
      </c>
      <c r="J1606" s="2" t="s">
        <v>5884</v>
      </c>
      <c r="K1606" s="2" t="s">
        <v>11991</v>
      </c>
      <c r="L1606" s="2"/>
      <c r="M1606" s="2" t="s">
        <v>8390</v>
      </c>
      <c r="N1606" s="4" t="s">
        <v>11992</v>
      </c>
      <c r="O1606" s="4" t="s">
        <v>11993</v>
      </c>
    </row>
    <row r="1607" spans="1:15" ht="15" customHeight="1" x14ac:dyDescent="0.35">
      <c r="A1607" s="2" t="s">
        <v>339</v>
      </c>
      <c r="B1607" s="2" t="s">
        <v>340</v>
      </c>
      <c r="C1607" s="3">
        <v>23</v>
      </c>
      <c r="D1607" s="2" t="s">
        <v>341</v>
      </c>
      <c r="E1607" s="2" t="s">
        <v>11999</v>
      </c>
      <c r="F1607" s="2">
        <v>32340577</v>
      </c>
      <c r="G1607" s="2" t="s">
        <v>12475</v>
      </c>
      <c r="H1607" s="2" t="s">
        <v>12476</v>
      </c>
      <c r="I1607" s="2" t="s">
        <v>12477</v>
      </c>
      <c r="J1607" s="2"/>
      <c r="K1607" s="2" t="s">
        <v>12478</v>
      </c>
      <c r="L1607" s="2" t="s">
        <v>12479</v>
      </c>
      <c r="M1607" s="2" t="s">
        <v>4843</v>
      </c>
      <c r="N1607" s="4" t="s">
        <v>12480</v>
      </c>
      <c r="O1607" s="4" t="s">
        <v>12481</v>
      </c>
    </row>
    <row r="1608" spans="1:15" ht="15" customHeight="1" x14ac:dyDescent="0.35">
      <c r="A1608" s="2" t="s">
        <v>339</v>
      </c>
      <c r="B1608" s="2" t="s">
        <v>340</v>
      </c>
      <c r="C1608" s="3">
        <v>23</v>
      </c>
      <c r="D1608" s="2" t="s">
        <v>341</v>
      </c>
      <c r="E1608" s="2" t="s">
        <v>11975</v>
      </c>
      <c r="F1608" s="2">
        <v>34073934</v>
      </c>
      <c r="G1608" s="2" t="s">
        <v>12362</v>
      </c>
      <c r="H1608" s="2" t="s">
        <v>12363</v>
      </c>
      <c r="I1608" s="2" t="s">
        <v>12364</v>
      </c>
      <c r="J1608" s="2" t="s">
        <v>12364</v>
      </c>
      <c r="K1608" s="2" t="s">
        <v>12365</v>
      </c>
      <c r="L1608" s="2" t="s">
        <v>12366</v>
      </c>
      <c r="M1608" s="2" t="s">
        <v>4493</v>
      </c>
      <c r="N1608" s="4" t="s">
        <v>12367</v>
      </c>
      <c r="O1608" s="4" t="s">
        <v>12368</v>
      </c>
    </row>
    <row r="1609" spans="1:15" ht="15" customHeight="1" x14ac:dyDescent="0.35">
      <c r="A1609" s="2" t="s">
        <v>339</v>
      </c>
      <c r="B1609" s="2" t="s">
        <v>340</v>
      </c>
      <c r="C1609" s="3">
        <v>23</v>
      </c>
      <c r="D1609" s="2" t="s">
        <v>341</v>
      </c>
      <c r="E1609" s="2" t="s">
        <v>11999</v>
      </c>
      <c r="F1609" s="2">
        <v>39044673</v>
      </c>
      <c r="G1609" s="2" t="s">
        <v>8639</v>
      </c>
      <c r="H1609" s="2" t="s">
        <v>8640</v>
      </c>
      <c r="I1609" s="2" t="s">
        <v>8641</v>
      </c>
      <c r="J1609" s="2" t="s">
        <v>8641</v>
      </c>
      <c r="K1609" s="2" t="s">
        <v>4366</v>
      </c>
      <c r="L1609" s="2"/>
      <c r="M1609" s="2" t="s">
        <v>4367</v>
      </c>
      <c r="N1609" s="4" t="s">
        <v>2227</v>
      </c>
      <c r="O1609" s="4" t="s">
        <v>8642</v>
      </c>
    </row>
    <row r="1610" spans="1:15" ht="15" customHeight="1" x14ac:dyDescent="0.35">
      <c r="A1610" s="2" t="s">
        <v>339</v>
      </c>
      <c r="B1610" s="2" t="s">
        <v>340</v>
      </c>
      <c r="C1610" s="3">
        <v>23</v>
      </c>
      <c r="D1610" s="2" t="s">
        <v>341</v>
      </c>
      <c r="E1610" s="2" t="s">
        <v>11975</v>
      </c>
      <c r="F1610" s="2">
        <v>23883139</v>
      </c>
      <c r="G1610" s="2" t="s">
        <v>12847</v>
      </c>
      <c r="H1610" s="2" t="s">
        <v>12848</v>
      </c>
      <c r="I1610" s="2" t="s">
        <v>12849</v>
      </c>
      <c r="J1610" s="2" t="s">
        <v>12849</v>
      </c>
      <c r="K1610" s="2" t="s">
        <v>6752</v>
      </c>
      <c r="L1610" s="2" t="s">
        <v>12850</v>
      </c>
      <c r="M1610" s="2" t="s">
        <v>4493</v>
      </c>
      <c r="N1610" s="4" t="s">
        <v>12851</v>
      </c>
      <c r="O1610" s="4" t="s">
        <v>12852</v>
      </c>
    </row>
    <row r="1611" spans="1:15" ht="15" customHeight="1" x14ac:dyDescent="0.35">
      <c r="A1611" s="2" t="s">
        <v>339</v>
      </c>
      <c r="B1611" s="2" t="s">
        <v>340</v>
      </c>
      <c r="C1611" s="3">
        <v>23</v>
      </c>
      <c r="D1611" s="2" t="s">
        <v>341</v>
      </c>
      <c r="E1611" s="2" t="s">
        <v>11999</v>
      </c>
      <c r="F1611" s="2">
        <v>36472908</v>
      </c>
      <c r="G1611" s="2" t="s">
        <v>12124</v>
      </c>
      <c r="H1611" s="2" t="s">
        <v>12125</v>
      </c>
      <c r="I1611" s="2" t="s">
        <v>12126</v>
      </c>
      <c r="J1611" s="2" t="s">
        <v>12126</v>
      </c>
      <c r="K1611" s="2" t="s">
        <v>12127</v>
      </c>
      <c r="L1611" s="2" t="s">
        <v>12128</v>
      </c>
      <c r="M1611" s="2" t="s">
        <v>4367</v>
      </c>
      <c r="N1611" s="4" t="s">
        <v>12129</v>
      </c>
      <c r="O1611" s="4" t="s">
        <v>12130</v>
      </c>
    </row>
    <row r="1612" spans="1:15" ht="15" customHeight="1" x14ac:dyDescent="0.35">
      <c r="A1612" s="2" t="s">
        <v>339</v>
      </c>
      <c r="B1612" s="2" t="s">
        <v>340</v>
      </c>
      <c r="C1612" s="3">
        <v>23</v>
      </c>
      <c r="D1612" s="2" t="s">
        <v>341</v>
      </c>
      <c r="E1612" s="2" t="s">
        <v>11999</v>
      </c>
      <c r="F1612" s="2">
        <v>24149829</v>
      </c>
      <c r="G1612" s="2" t="s">
        <v>12841</v>
      </c>
      <c r="H1612" s="2" t="s">
        <v>12842</v>
      </c>
      <c r="I1612" s="2" t="s">
        <v>12843</v>
      </c>
      <c r="J1612" s="2" t="s">
        <v>12843</v>
      </c>
      <c r="K1612" s="2" t="s">
        <v>9699</v>
      </c>
      <c r="L1612" s="2" t="s">
        <v>12844</v>
      </c>
      <c r="M1612" s="2" t="s">
        <v>4493</v>
      </c>
      <c r="N1612" s="4" t="s">
        <v>12845</v>
      </c>
      <c r="O1612" s="4" t="s">
        <v>12846</v>
      </c>
    </row>
    <row r="1613" spans="1:15" ht="15" customHeight="1" x14ac:dyDescent="0.35">
      <c r="A1613" s="2" t="s">
        <v>339</v>
      </c>
      <c r="B1613" s="2" t="s">
        <v>340</v>
      </c>
      <c r="C1613" s="3">
        <v>23</v>
      </c>
      <c r="D1613" s="2" t="s">
        <v>341</v>
      </c>
      <c r="E1613" s="2" t="s">
        <v>11975</v>
      </c>
      <c r="F1613" s="2">
        <v>35641142</v>
      </c>
      <c r="G1613" s="2" t="s">
        <v>12185</v>
      </c>
      <c r="H1613" s="2" t="s">
        <v>12186</v>
      </c>
      <c r="I1613" s="2" t="s">
        <v>12187</v>
      </c>
      <c r="J1613" s="2"/>
      <c r="K1613" s="2" t="s">
        <v>7985</v>
      </c>
      <c r="L1613" s="2" t="s">
        <v>12188</v>
      </c>
      <c r="M1613" s="2" t="s">
        <v>4493</v>
      </c>
      <c r="N1613" s="4" t="s">
        <v>12189</v>
      </c>
      <c r="O1613" s="4" t="s">
        <v>12190</v>
      </c>
    </row>
    <row r="1614" spans="1:15" ht="15" customHeight="1" x14ac:dyDescent="0.35">
      <c r="A1614" s="2" t="s">
        <v>339</v>
      </c>
      <c r="B1614" s="2" t="s">
        <v>340</v>
      </c>
      <c r="C1614" s="3">
        <v>23</v>
      </c>
      <c r="D1614" s="2" t="s">
        <v>341</v>
      </c>
      <c r="E1614" s="2" t="s">
        <v>11975</v>
      </c>
      <c r="F1614" s="2">
        <v>39228713</v>
      </c>
      <c r="G1614" s="2" t="s">
        <v>11994</v>
      </c>
      <c r="H1614" s="2" t="s">
        <v>11995</v>
      </c>
      <c r="I1614" s="2" t="s">
        <v>11996</v>
      </c>
      <c r="J1614" s="2" t="s">
        <v>11996</v>
      </c>
      <c r="K1614" s="2" t="s">
        <v>8389</v>
      </c>
      <c r="L1614" s="2"/>
      <c r="M1614" s="2" t="s">
        <v>8390</v>
      </c>
      <c r="N1614" s="4" t="s">
        <v>11997</v>
      </c>
      <c r="O1614" s="4" t="s">
        <v>11998</v>
      </c>
    </row>
    <row r="1615" spans="1:15" ht="15" customHeight="1" x14ac:dyDescent="0.35">
      <c r="A1615" s="2" t="s">
        <v>339</v>
      </c>
      <c r="B1615" s="2" t="s">
        <v>340</v>
      </c>
      <c r="C1615" s="3">
        <v>23</v>
      </c>
      <c r="D1615" s="2" t="s">
        <v>341</v>
      </c>
      <c r="E1615" s="2" t="s">
        <v>11999</v>
      </c>
      <c r="F1615" s="2">
        <v>38173286</v>
      </c>
      <c r="G1615" s="2" t="s">
        <v>12029</v>
      </c>
      <c r="H1615" s="2" t="s">
        <v>12030</v>
      </c>
      <c r="I1615" s="2" t="s">
        <v>3153</v>
      </c>
      <c r="J1615" s="2"/>
      <c r="K1615" s="2" t="s">
        <v>4373</v>
      </c>
      <c r="L1615" s="2" t="s">
        <v>12031</v>
      </c>
      <c r="M1615" s="2" t="s">
        <v>4416</v>
      </c>
      <c r="N1615" s="4" t="s">
        <v>12032</v>
      </c>
      <c r="O1615" s="4" t="s">
        <v>12033</v>
      </c>
    </row>
    <row r="1616" spans="1:15" ht="15" customHeight="1" x14ac:dyDescent="0.35">
      <c r="A1616" s="2" t="s">
        <v>339</v>
      </c>
      <c r="B1616" s="2" t="s">
        <v>340</v>
      </c>
      <c r="C1616" s="3">
        <v>23</v>
      </c>
      <c r="D1616" s="2" t="s">
        <v>341</v>
      </c>
      <c r="E1616" s="2" t="s">
        <v>11975</v>
      </c>
      <c r="F1616" s="2">
        <v>35317731</v>
      </c>
      <c r="G1616" s="2" t="s">
        <v>12215</v>
      </c>
      <c r="H1616" s="2" t="s">
        <v>12216</v>
      </c>
      <c r="I1616" s="2" t="s">
        <v>12217</v>
      </c>
      <c r="J1616" s="2" t="s">
        <v>12217</v>
      </c>
      <c r="K1616" s="2" t="s">
        <v>6752</v>
      </c>
      <c r="L1616" s="2" t="s">
        <v>12218</v>
      </c>
      <c r="M1616" s="2" t="s">
        <v>4367</v>
      </c>
      <c r="N1616" s="4" t="s">
        <v>12219</v>
      </c>
      <c r="O1616" s="4" t="s">
        <v>12220</v>
      </c>
    </row>
    <row r="1617" spans="1:15" ht="15" customHeight="1" x14ac:dyDescent="0.35">
      <c r="A1617" s="2" t="s">
        <v>339</v>
      </c>
      <c r="B1617" s="2" t="s">
        <v>340</v>
      </c>
      <c r="C1617" s="3">
        <v>23</v>
      </c>
      <c r="D1617" s="2" t="s">
        <v>341</v>
      </c>
      <c r="E1617" s="2" t="s">
        <v>11975</v>
      </c>
      <c r="F1617" s="2">
        <v>35869167</v>
      </c>
      <c r="G1617" s="2" t="s">
        <v>12172</v>
      </c>
      <c r="H1617" s="2" t="s">
        <v>12173</v>
      </c>
      <c r="I1617" s="2" t="s">
        <v>12174</v>
      </c>
      <c r="J1617" s="2" t="s">
        <v>12174</v>
      </c>
      <c r="K1617" s="2" t="s">
        <v>12175</v>
      </c>
      <c r="L1617" s="2" t="s">
        <v>12176</v>
      </c>
      <c r="M1617" s="2" t="s">
        <v>5313</v>
      </c>
      <c r="N1617" s="4" t="s">
        <v>12177</v>
      </c>
      <c r="O1617" s="4" t="s">
        <v>12178</v>
      </c>
    </row>
    <row r="1618" spans="1:15" ht="15" customHeight="1" x14ac:dyDescent="0.35">
      <c r="A1618" s="2" t="s">
        <v>339</v>
      </c>
      <c r="B1618" s="2" t="s">
        <v>340</v>
      </c>
      <c r="C1618" s="3">
        <v>23</v>
      </c>
      <c r="D1618" s="2" t="s">
        <v>341</v>
      </c>
      <c r="E1618" s="2" t="s">
        <v>11975</v>
      </c>
      <c r="F1618" s="2">
        <v>33479125</v>
      </c>
      <c r="G1618" s="2" t="s">
        <v>12390</v>
      </c>
      <c r="H1618" s="2" t="s">
        <v>12391</v>
      </c>
      <c r="I1618" s="2" t="s">
        <v>6751</v>
      </c>
      <c r="J1618" s="2"/>
      <c r="K1618" s="2" t="s">
        <v>12392</v>
      </c>
      <c r="L1618" s="2" t="s">
        <v>12393</v>
      </c>
      <c r="M1618" s="2" t="s">
        <v>4493</v>
      </c>
      <c r="N1618" s="4" t="s">
        <v>12394</v>
      </c>
      <c r="O1618" s="4" t="s">
        <v>12395</v>
      </c>
    </row>
    <row r="1619" spans="1:15" ht="15" customHeight="1" x14ac:dyDescent="0.35">
      <c r="A1619" s="2" t="s">
        <v>339</v>
      </c>
      <c r="B1619" s="2" t="s">
        <v>340</v>
      </c>
      <c r="C1619" s="3">
        <v>23</v>
      </c>
      <c r="D1619" s="2" t="s">
        <v>341</v>
      </c>
      <c r="E1619" s="2" t="s">
        <v>11999</v>
      </c>
      <c r="F1619" s="2">
        <v>29273672</v>
      </c>
      <c r="G1619" s="2" t="s">
        <v>12629</v>
      </c>
      <c r="H1619" s="2" t="s">
        <v>12630</v>
      </c>
      <c r="I1619" s="2" t="s">
        <v>12631</v>
      </c>
      <c r="J1619" s="2"/>
      <c r="K1619" s="2" t="s">
        <v>12100</v>
      </c>
      <c r="L1619" s="2" t="s">
        <v>12632</v>
      </c>
      <c r="M1619" s="2" t="s">
        <v>4493</v>
      </c>
      <c r="N1619" s="4" t="s">
        <v>12633</v>
      </c>
      <c r="O1619" s="4" t="s">
        <v>12634</v>
      </c>
    </row>
    <row r="1620" spans="1:15" ht="15" customHeight="1" x14ac:dyDescent="0.35">
      <c r="A1620" s="2" t="s">
        <v>339</v>
      </c>
      <c r="B1620" s="2" t="s">
        <v>340</v>
      </c>
      <c r="C1620" s="3">
        <v>23</v>
      </c>
      <c r="D1620" s="2" t="s">
        <v>341</v>
      </c>
      <c r="E1620" s="2" t="s">
        <v>11975</v>
      </c>
      <c r="F1620" s="2">
        <v>9743539</v>
      </c>
      <c r="G1620" s="2" t="s">
        <v>13134</v>
      </c>
      <c r="H1620" s="2" t="s">
        <v>13135</v>
      </c>
      <c r="I1620" s="2" t="s">
        <v>13136</v>
      </c>
      <c r="J1620" s="2"/>
      <c r="K1620" s="2" t="s">
        <v>12350</v>
      </c>
      <c r="L1620" s="2" t="s">
        <v>13137</v>
      </c>
      <c r="M1620" s="2" t="s">
        <v>4367</v>
      </c>
      <c r="N1620" s="4" t="s">
        <v>13138</v>
      </c>
      <c r="O1620" s="4" t="s">
        <v>13139</v>
      </c>
    </row>
    <row r="1621" spans="1:15" ht="15" customHeight="1" x14ac:dyDescent="0.35">
      <c r="A1621" s="2" t="s">
        <v>339</v>
      </c>
      <c r="B1621" s="2" t="s">
        <v>340</v>
      </c>
      <c r="C1621" s="3">
        <v>23</v>
      </c>
      <c r="D1621" s="2" t="s">
        <v>341</v>
      </c>
      <c r="E1621" s="2" t="s">
        <v>11999</v>
      </c>
      <c r="F1621" s="2">
        <v>15577637</v>
      </c>
      <c r="G1621" s="2" t="s">
        <v>13037</v>
      </c>
      <c r="H1621" s="2" t="s">
        <v>13038</v>
      </c>
      <c r="I1621" s="2" t="s">
        <v>13039</v>
      </c>
      <c r="J1621" s="2"/>
      <c r="K1621" s="2" t="s">
        <v>13040</v>
      </c>
      <c r="L1621" s="2" t="s">
        <v>13041</v>
      </c>
      <c r="M1621" s="2" t="s">
        <v>4404</v>
      </c>
      <c r="N1621" s="4" t="s">
        <v>13042</v>
      </c>
      <c r="O1621" s="4" t="s">
        <v>13043</v>
      </c>
    </row>
    <row r="1622" spans="1:15" ht="15" customHeight="1" x14ac:dyDescent="0.35">
      <c r="A1622" s="2" t="s">
        <v>339</v>
      </c>
      <c r="B1622" s="2" t="s">
        <v>340</v>
      </c>
      <c r="C1622" s="3">
        <v>23</v>
      </c>
      <c r="D1622" s="2" t="s">
        <v>341</v>
      </c>
      <c r="E1622" s="2" t="s">
        <v>11999</v>
      </c>
      <c r="F1622" s="2">
        <v>34021026</v>
      </c>
      <c r="G1622" s="2" t="s">
        <v>12369</v>
      </c>
      <c r="H1622" s="2" t="s">
        <v>12370</v>
      </c>
      <c r="I1622" s="2" t="s">
        <v>12371</v>
      </c>
      <c r="J1622" s="2"/>
      <c r="K1622" s="2" t="s">
        <v>12100</v>
      </c>
      <c r="L1622" s="2" t="s">
        <v>12372</v>
      </c>
      <c r="M1622" s="2" t="s">
        <v>4493</v>
      </c>
      <c r="N1622" s="4" t="s">
        <v>12373</v>
      </c>
      <c r="O1622" s="4" t="s">
        <v>12374</v>
      </c>
    </row>
    <row r="1623" spans="1:15" ht="15" customHeight="1" x14ac:dyDescent="0.35">
      <c r="A1623" s="2" t="s">
        <v>339</v>
      </c>
      <c r="B1623" s="2" t="s">
        <v>340</v>
      </c>
      <c r="C1623" s="3">
        <v>23</v>
      </c>
      <c r="D1623" s="2" t="s">
        <v>341</v>
      </c>
      <c r="E1623" s="2" t="s">
        <v>11975</v>
      </c>
      <c r="F1623" s="2">
        <v>33479465</v>
      </c>
      <c r="G1623" s="2" t="s">
        <v>12396</v>
      </c>
      <c r="H1623" s="2" t="s">
        <v>12397</v>
      </c>
      <c r="I1623" s="2" t="s">
        <v>12398</v>
      </c>
      <c r="J1623" s="2" t="s">
        <v>12398</v>
      </c>
      <c r="K1623" s="2" t="s">
        <v>9699</v>
      </c>
      <c r="L1623" s="2" t="s">
        <v>12399</v>
      </c>
      <c r="M1623" s="2" t="s">
        <v>4493</v>
      </c>
      <c r="N1623" s="4" t="s">
        <v>12400</v>
      </c>
      <c r="O1623" s="4" t="s">
        <v>12401</v>
      </c>
    </row>
    <row r="1624" spans="1:15" ht="15" customHeight="1" x14ac:dyDescent="0.35">
      <c r="A1624" s="2" t="s">
        <v>339</v>
      </c>
      <c r="B1624" s="2" t="s">
        <v>340</v>
      </c>
      <c r="C1624" s="3">
        <v>23</v>
      </c>
      <c r="D1624" s="2" t="s">
        <v>341</v>
      </c>
      <c r="E1624" s="2" t="s">
        <v>11975</v>
      </c>
      <c r="F1624" s="2">
        <v>25088770</v>
      </c>
      <c r="G1624" s="2" t="s">
        <v>12789</v>
      </c>
      <c r="H1624" s="2" t="s">
        <v>12790</v>
      </c>
      <c r="I1624" s="2" t="s">
        <v>12791</v>
      </c>
      <c r="J1624" s="2" t="s">
        <v>12792</v>
      </c>
      <c r="K1624" s="2" t="s">
        <v>12793</v>
      </c>
      <c r="L1624" s="2" t="s">
        <v>12794</v>
      </c>
      <c r="M1624" s="2" t="s">
        <v>4493</v>
      </c>
      <c r="N1624" s="4" t="s">
        <v>12795</v>
      </c>
      <c r="O1624" s="4" t="s">
        <v>12796</v>
      </c>
    </row>
    <row r="1625" spans="1:15" ht="15" customHeight="1" x14ac:dyDescent="0.35">
      <c r="A1625" s="2" t="s">
        <v>339</v>
      </c>
      <c r="B1625" s="2" t="s">
        <v>340</v>
      </c>
      <c r="C1625" s="3">
        <v>23</v>
      </c>
      <c r="D1625" s="2" t="s">
        <v>341</v>
      </c>
      <c r="E1625" s="2" t="s">
        <v>11975</v>
      </c>
      <c r="F1625" s="2">
        <v>16989854</v>
      </c>
      <c r="G1625" s="2" t="s">
        <v>13014</v>
      </c>
      <c r="H1625" s="2" t="s">
        <v>13015</v>
      </c>
      <c r="I1625" s="2" t="s">
        <v>13016</v>
      </c>
      <c r="J1625" s="2" t="s">
        <v>13017</v>
      </c>
      <c r="K1625" s="2" t="s">
        <v>5865</v>
      </c>
      <c r="L1625" s="2" t="s">
        <v>13018</v>
      </c>
      <c r="M1625" s="2" t="s">
        <v>4493</v>
      </c>
      <c r="N1625" s="4" t="s">
        <v>13019</v>
      </c>
      <c r="O1625" s="4" t="s">
        <v>13020</v>
      </c>
    </row>
    <row r="1626" spans="1:15" ht="15" customHeight="1" x14ac:dyDescent="0.35">
      <c r="A1626" s="2" t="s">
        <v>339</v>
      </c>
      <c r="B1626" s="2" t="s">
        <v>340</v>
      </c>
      <c r="C1626" s="3">
        <v>23</v>
      </c>
      <c r="D1626" s="2" t="s">
        <v>341</v>
      </c>
      <c r="E1626" s="2" t="s">
        <v>11975</v>
      </c>
      <c r="F1626" s="2">
        <v>23167997</v>
      </c>
      <c r="G1626" s="2" t="s">
        <v>12870</v>
      </c>
      <c r="H1626" s="2" t="s">
        <v>12871</v>
      </c>
      <c r="I1626" s="2" t="s">
        <v>12872</v>
      </c>
      <c r="J1626" s="2" t="s">
        <v>12872</v>
      </c>
      <c r="K1626" s="2" t="s">
        <v>12873</v>
      </c>
      <c r="L1626" s="2" t="s">
        <v>12874</v>
      </c>
      <c r="M1626" s="2" t="s">
        <v>8525</v>
      </c>
      <c r="N1626" s="4" t="s">
        <v>12875</v>
      </c>
      <c r="O1626" s="4" t="s">
        <v>12876</v>
      </c>
    </row>
    <row r="1627" spans="1:15" ht="15" customHeight="1" x14ac:dyDescent="0.35">
      <c r="A1627" s="2" t="s">
        <v>339</v>
      </c>
      <c r="B1627" s="2" t="s">
        <v>340</v>
      </c>
      <c r="C1627" s="3">
        <v>23</v>
      </c>
      <c r="D1627" s="2" t="s">
        <v>341</v>
      </c>
      <c r="E1627" s="2" t="s">
        <v>11975</v>
      </c>
      <c r="F1627" s="2">
        <v>39079180</v>
      </c>
      <c r="G1627" s="2" t="s">
        <v>11976</v>
      </c>
      <c r="H1627" s="2" t="s">
        <v>11977</v>
      </c>
      <c r="I1627" s="2" t="s">
        <v>11978</v>
      </c>
      <c r="J1627" s="2" t="s">
        <v>8641</v>
      </c>
      <c r="K1627" s="2" t="s">
        <v>11979</v>
      </c>
      <c r="L1627" s="2" t="s">
        <v>11980</v>
      </c>
      <c r="M1627" s="2" t="s">
        <v>4416</v>
      </c>
      <c r="N1627" s="4" t="s">
        <v>11981</v>
      </c>
      <c r="O1627" s="4" t="s">
        <v>11982</v>
      </c>
    </row>
    <row r="1628" spans="1:15" ht="15" customHeight="1" x14ac:dyDescent="0.35">
      <c r="A1628" s="2" t="s">
        <v>339</v>
      </c>
      <c r="B1628" s="2" t="s">
        <v>340</v>
      </c>
      <c r="C1628" s="3">
        <v>23</v>
      </c>
      <c r="D1628" s="2" t="s">
        <v>341</v>
      </c>
      <c r="E1628" s="2" t="s">
        <v>11975</v>
      </c>
      <c r="F1628" s="2">
        <v>12213337</v>
      </c>
      <c r="G1628" s="2" t="s">
        <v>13098</v>
      </c>
      <c r="H1628" s="2" t="s">
        <v>13099</v>
      </c>
      <c r="I1628" s="2" t="s">
        <v>13100</v>
      </c>
      <c r="J1628" s="2"/>
      <c r="K1628" s="2" t="s">
        <v>5865</v>
      </c>
      <c r="L1628" s="2" t="s">
        <v>13101</v>
      </c>
      <c r="M1628" s="2" t="s">
        <v>4416</v>
      </c>
      <c r="N1628" s="4" t="s">
        <v>13102</v>
      </c>
      <c r="O1628" s="4" t="s">
        <v>13103</v>
      </c>
    </row>
    <row r="1629" spans="1:15" ht="15" customHeight="1" x14ac:dyDescent="0.35">
      <c r="A1629" s="2" t="s">
        <v>339</v>
      </c>
      <c r="B1629" s="2" t="s">
        <v>340</v>
      </c>
      <c r="C1629" s="3">
        <v>23</v>
      </c>
      <c r="D1629" s="2" t="s">
        <v>341</v>
      </c>
      <c r="E1629" s="2" t="s">
        <v>11975</v>
      </c>
      <c r="F1629" s="2">
        <v>29497121</v>
      </c>
      <c r="G1629" s="2" t="s">
        <v>12615</v>
      </c>
      <c r="H1629" s="2" t="s">
        <v>12616</v>
      </c>
      <c r="I1629" s="2" t="s">
        <v>12617</v>
      </c>
      <c r="J1629" s="2" t="s">
        <v>12617</v>
      </c>
      <c r="K1629" s="2" t="s">
        <v>9699</v>
      </c>
      <c r="L1629" s="2" t="s">
        <v>12618</v>
      </c>
      <c r="M1629" s="2" t="s">
        <v>4367</v>
      </c>
      <c r="N1629" s="4" t="s">
        <v>12619</v>
      </c>
      <c r="O1629" s="4" t="s">
        <v>12620</v>
      </c>
    </row>
    <row r="1630" spans="1:15" ht="15" customHeight="1" x14ac:dyDescent="0.35">
      <c r="A1630" s="2" t="s">
        <v>339</v>
      </c>
      <c r="B1630" s="2" t="s">
        <v>340</v>
      </c>
      <c r="C1630" s="3">
        <v>23</v>
      </c>
      <c r="D1630" s="2" t="s">
        <v>341</v>
      </c>
      <c r="E1630" s="2" t="s">
        <v>11975</v>
      </c>
      <c r="F1630" s="2">
        <v>17262706</v>
      </c>
      <c r="G1630" s="2" t="s">
        <v>12981</v>
      </c>
      <c r="H1630" s="2" t="s">
        <v>12982</v>
      </c>
      <c r="I1630" s="2" t="s">
        <v>12983</v>
      </c>
      <c r="J1630" s="2" t="s">
        <v>12984</v>
      </c>
      <c r="K1630" s="2" t="s">
        <v>12985</v>
      </c>
      <c r="L1630" s="2" t="s">
        <v>12986</v>
      </c>
      <c r="M1630" s="2" t="s">
        <v>4493</v>
      </c>
      <c r="N1630" s="4" t="s">
        <v>12987</v>
      </c>
      <c r="O1630" s="4" t="s">
        <v>12988</v>
      </c>
    </row>
    <row r="1631" spans="1:15" ht="15" customHeight="1" x14ac:dyDescent="0.35">
      <c r="A1631" s="2" t="s">
        <v>339</v>
      </c>
      <c r="B1631" s="2" t="s">
        <v>340</v>
      </c>
      <c r="C1631" s="3">
        <v>23</v>
      </c>
      <c r="D1631" s="2" t="s">
        <v>341</v>
      </c>
      <c r="E1631" s="2" t="s">
        <v>11999</v>
      </c>
      <c r="F1631" s="2">
        <v>14604955</v>
      </c>
      <c r="G1631" s="2" t="s">
        <v>13068</v>
      </c>
      <c r="H1631" s="2" t="s">
        <v>13069</v>
      </c>
      <c r="I1631" s="2" t="s">
        <v>13070</v>
      </c>
      <c r="J1631" s="2" t="s">
        <v>13071</v>
      </c>
      <c r="K1631" s="2" t="s">
        <v>2930</v>
      </c>
      <c r="L1631" s="2" t="s">
        <v>13072</v>
      </c>
      <c r="M1631" s="2" t="s">
        <v>4493</v>
      </c>
      <c r="N1631" s="4" t="s">
        <v>13073</v>
      </c>
      <c r="O1631" s="4" t="s">
        <v>13074</v>
      </c>
    </row>
    <row r="1632" spans="1:15" ht="15" customHeight="1" x14ac:dyDescent="0.35">
      <c r="A1632" s="2" t="s">
        <v>339</v>
      </c>
      <c r="B1632" s="2" t="s">
        <v>340</v>
      </c>
      <c r="C1632" s="3">
        <v>23</v>
      </c>
      <c r="D1632" s="2" t="s">
        <v>341</v>
      </c>
      <c r="E1632" s="2" t="s">
        <v>11975</v>
      </c>
      <c r="F1632" s="2">
        <v>20685327</v>
      </c>
      <c r="G1632" s="2" t="s">
        <v>12933</v>
      </c>
      <c r="H1632" s="2" t="s">
        <v>12946</v>
      </c>
      <c r="I1632" s="2" t="s">
        <v>2146</v>
      </c>
      <c r="J1632" s="2" t="s">
        <v>2146</v>
      </c>
      <c r="K1632" s="2" t="s">
        <v>12935</v>
      </c>
      <c r="L1632" s="2"/>
      <c r="M1632" s="2" t="s">
        <v>4404</v>
      </c>
      <c r="N1632" s="4" t="s">
        <v>12947</v>
      </c>
      <c r="O1632" s="4" t="s">
        <v>12939</v>
      </c>
    </row>
    <row r="1633" spans="1:15" ht="15" customHeight="1" x14ac:dyDescent="0.35">
      <c r="A1633" s="2" t="s">
        <v>339</v>
      </c>
      <c r="B1633" s="2" t="s">
        <v>340</v>
      </c>
      <c r="C1633" s="3">
        <v>23</v>
      </c>
      <c r="D1633" s="2" t="s">
        <v>341</v>
      </c>
      <c r="E1633" s="2" t="s">
        <v>11975</v>
      </c>
      <c r="F1633" s="2">
        <v>26582946</v>
      </c>
      <c r="G1633" s="2" t="s">
        <v>12713</v>
      </c>
      <c r="H1633" s="2" t="s">
        <v>12714</v>
      </c>
      <c r="I1633" s="2" t="s">
        <v>2627</v>
      </c>
      <c r="J1633" s="2" t="s">
        <v>12715</v>
      </c>
      <c r="K1633" s="2" t="s">
        <v>10590</v>
      </c>
      <c r="L1633" s="2" t="s">
        <v>12716</v>
      </c>
      <c r="M1633" s="2" t="s">
        <v>4493</v>
      </c>
      <c r="N1633" s="4" t="s">
        <v>12717</v>
      </c>
      <c r="O1633" s="4" t="s">
        <v>12718</v>
      </c>
    </row>
    <row r="1634" spans="1:15" ht="15" customHeight="1" x14ac:dyDescent="0.35">
      <c r="A1634" s="2" t="s">
        <v>339</v>
      </c>
      <c r="B1634" s="2" t="s">
        <v>340</v>
      </c>
      <c r="C1634" s="3">
        <v>23</v>
      </c>
      <c r="D1634" s="2" t="s">
        <v>341</v>
      </c>
      <c r="E1634" s="2" t="s">
        <v>11999</v>
      </c>
      <c r="F1634" s="2">
        <v>23284056</v>
      </c>
      <c r="G1634" s="2" t="s">
        <v>12857</v>
      </c>
      <c r="H1634" s="2" t="s">
        <v>12858</v>
      </c>
      <c r="I1634" s="2" t="s">
        <v>12859</v>
      </c>
      <c r="J1634" s="2" t="s">
        <v>12860</v>
      </c>
      <c r="K1634" s="2" t="s">
        <v>10590</v>
      </c>
      <c r="L1634" s="2" t="s">
        <v>12861</v>
      </c>
      <c r="M1634" s="2" t="s">
        <v>4493</v>
      </c>
      <c r="N1634" s="4" t="s">
        <v>12862</v>
      </c>
      <c r="O1634" s="4" t="s">
        <v>12863</v>
      </c>
    </row>
    <row r="1635" spans="1:15" ht="15" customHeight="1" x14ac:dyDescent="0.35">
      <c r="A1635" s="2" t="s">
        <v>339</v>
      </c>
      <c r="B1635" s="2" t="s">
        <v>340</v>
      </c>
      <c r="C1635" s="3">
        <v>23</v>
      </c>
      <c r="D1635" s="2" t="s">
        <v>341</v>
      </c>
      <c r="E1635" s="2" t="s">
        <v>11999</v>
      </c>
      <c r="F1635" s="2">
        <v>35468205</v>
      </c>
      <c r="G1635" s="2" t="s">
        <v>12154</v>
      </c>
      <c r="H1635" s="2" t="s">
        <v>12155</v>
      </c>
      <c r="I1635" s="2" t="s">
        <v>5196</v>
      </c>
      <c r="J1635" s="2"/>
      <c r="K1635" s="2" t="s">
        <v>12156</v>
      </c>
      <c r="L1635" s="2" t="s">
        <v>12157</v>
      </c>
      <c r="M1635" s="2" t="s">
        <v>4493</v>
      </c>
      <c r="N1635" s="4" t="s">
        <v>12158</v>
      </c>
      <c r="O1635" s="4" t="s">
        <v>12159</v>
      </c>
    </row>
    <row r="1636" spans="1:15" ht="15" customHeight="1" x14ac:dyDescent="0.35">
      <c r="A1636" s="2" t="s">
        <v>339</v>
      </c>
      <c r="B1636" s="2" t="s">
        <v>340</v>
      </c>
      <c r="C1636" s="3">
        <v>23</v>
      </c>
      <c r="D1636" s="2" t="s">
        <v>341</v>
      </c>
      <c r="E1636" s="2" t="s">
        <v>11975</v>
      </c>
      <c r="F1636" s="2">
        <v>34750205</v>
      </c>
      <c r="G1636" s="2" t="s">
        <v>12301</v>
      </c>
      <c r="H1636" s="2" t="s">
        <v>12302</v>
      </c>
      <c r="I1636" s="2" t="s">
        <v>12249</v>
      </c>
      <c r="J1636" s="2" t="s">
        <v>12303</v>
      </c>
      <c r="K1636" s="2" t="s">
        <v>10590</v>
      </c>
      <c r="L1636" s="2" t="s">
        <v>12304</v>
      </c>
      <c r="M1636" s="2" t="s">
        <v>4493</v>
      </c>
      <c r="N1636" s="4" t="s">
        <v>12305</v>
      </c>
      <c r="O1636" s="4" t="s">
        <v>12306</v>
      </c>
    </row>
    <row r="1637" spans="1:15" ht="15" customHeight="1" x14ac:dyDescent="0.35">
      <c r="A1637" s="2" t="s">
        <v>339</v>
      </c>
      <c r="B1637" s="2" t="s">
        <v>340</v>
      </c>
      <c r="C1637" s="3">
        <v>23</v>
      </c>
      <c r="D1637" s="2" t="s">
        <v>341</v>
      </c>
      <c r="E1637" s="2" t="s">
        <v>11975</v>
      </c>
      <c r="F1637" s="2">
        <v>29545605</v>
      </c>
      <c r="G1637" s="2" t="s">
        <v>12597</v>
      </c>
      <c r="H1637" s="2" t="s">
        <v>12598</v>
      </c>
      <c r="I1637" s="2" t="s">
        <v>2639</v>
      </c>
      <c r="J1637" s="2" t="s">
        <v>2639</v>
      </c>
      <c r="K1637" s="2" t="s">
        <v>12599</v>
      </c>
      <c r="L1637" s="2" t="s">
        <v>12600</v>
      </c>
      <c r="M1637" s="2" t="s">
        <v>4493</v>
      </c>
      <c r="N1637" s="4" t="s">
        <v>12601</v>
      </c>
      <c r="O1637" s="4" t="s">
        <v>12602</v>
      </c>
    </row>
    <row r="1638" spans="1:15" ht="15" customHeight="1" x14ac:dyDescent="0.35">
      <c r="A1638" s="2" t="s">
        <v>339</v>
      </c>
      <c r="B1638" s="2" t="s">
        <v>340</v>
      </c>
      <c r="C1638" s="3">
        <v>23</v>
      </c>
      <c r="D1638" s="2" t="s">
        <v>341</v>
      </c>
      <c r="E1638" s="2" t="s">
        <v>11975</v>
      </c>
      <c r="F1638" s="2">
        <v>11907132</v>
      </c>
      <c r="G1638" s="2" t="s">
        <v>13110</v>
      </c>
      <c r="H1638" s="2" t="s">
        <v>13111</v>
      </c>
      <c r="I1638" s="2" t="s">
        <v>13112</v>
      </c>
      <c r="J1638" s="2"/>
      <c r="K1638" s="2" t="s">
        <v>10590</v>
      </c>
      <c r="L1638" s="2" t="s">
        <v>13113</v>
      </c>
      <c r="M1638" s="2" t="s">
        <v>13114</v>
      </c>
      <c r="N1638" s="4" t="s">
        <v>13115</v>
      </c>
      <c r="O1638" s="4" t="s">
        <v>13116</v>
      </c>
    </row>
    <row r="1639" spans="1:15" ht="15" customHeight="1" x14ac:dyDescent="0.35">
      <c r="A1639" s="2" t="s">
        <v>339</v>
      </c>
      <c r="B1639" s="2" t="s">
        <v>340</v>
      </c>
      <c r="C1639" s="3">
        <v>23</v>
      </c>
      <c r="D1639" s="2" t="s">
        <v>341</v>
      </c>
      <c r="E1639" s="2" t="s">
        <v>11999</v>
      </c>
      <c r="F1639" s="2">
        <v>11920616</v>
      </c>
      <c r="G1639" s="2" t="s">
        <v>13117</v>
      </c>
      <c r="H1639" s="2" t="s">
        <v>13118</v>
      </c>
      <c r="I1639" s="2" t="s">
        <v>13112</v>
      </c>
      <c r="J1639" s="2"/>
      <c r="K1639" s="2" t="s">
        <v>13119</v>
      </c>
      <c r="L1639" s="2" t="s">
        <v>13120</v>
      </c>
      <c r="M1639" s="2" t="s">
        <v>4367</v>
      </c>
      <c r="N1639" s="4" t="s">
        <v>13121</v>
      </c>
      <c r="O1639" s="4" t="s">
        <v>13122</v>
      </c>
    </row>
    <row r="1640" spans="1:15" ht="15" customHeight="1" x14ac:dyDescent="0.35">
      <c r="A1640" s="2" t="s">
        <v>339</v>
      </c>
      <c r="B1640" s="2" t="s">
        <v>340</v>
      </c>
      <c r="C1640" s="3">
        <v>23</v>
      </c>
      <c r="D1640" s="2" t="s">
        <v>341</v>
      </c>
      <c r="E1640" s="2" t="s">
        <v>11999</v>
      </c>
      <c r="F1640" s="2">
        <v>34729465</v>
      </c>
      <c r="G1640" s="2" t="s">
        <v>12307</v>
      </c>
      <c r="H1640" s="2" t="s">
        <v>12308</v>
      </c>
      <c r="I1640" s="2" t="s">
        <v>12309</v>
      </c>
      <c r="J1640" s="2" t="s">
        <v>6705</v>
      </c>
      <c r="K1640" s="2" t="s">
        <v>12310</v>
      </c>
      <c r="L1640" s="2" t="s">
        <v>12311</v>
      </c>
      <c r="M1640" s="2" t="s">
        <v>4367</v>
      </c>
      <c r="N1640" s="4" t="s">
        <v>12312</v>
      </c>
      <c r="O1640" s="4" t="s">
        <v>12313</v>
      </c>
    </row>
    <row r="1641" spans="1:15" ht="15" customHeight="1" x14ac:dyDescent="0.35">
      <c r="A1641" s="2" t="s">
        <v>339</v>
      </c>
      <c r="B1641" s="2" t="s">
        <v>340</v>
      </c>
      <c r="C1641" s="3">
        <v>23</v>
      </c>
      <c r="D1641" s="2" t="s">
        <v>341</v>
      </c>
      <c r="E1641" s="2" t="s">
        <v>11975</v>
      </c>
      <c r="F1641" s="2">
        <v>37313783</v>
      </c>
      <c r="G1641" s="2" t="s">
        <v>12034</v>
      </c>
      <c r="H1641" s="2" t="s">
        <v>12035</v>
      </c>
      <c r="I1641" s="2" t="s">
        <v>12036</v>
      </c>
      <c r="J1641" s="2"/>
      <c r="K1641" s="2" t="s">
        <v>7985</v>
      </c>
      <c r="L1641" s="2" t="s">
        <v>12037</v>
      </c>
      <c r="M1641" s="2" t="s">
        <v>4367</v>
      </c>
      <c r="N1641" s="4" t="s">
        <v>12038</v>
      </c>
      <c r="O1641" s="4" t="s">
        <v>12039</v>
      </c>
    </row>
    <row r="1642" spans="1:15" ht="15" customHeight="1" x14ac:dyDescent="0.35">
      <c r="A1642" s="2" t="s">
        <v>339</v>
      </c>
      <c r="B1642" s="2" t="s">
        <v>340</v>
      </c>
      <c r="C1642" s="3">
        <v>23</v>
      </c>
      <c r="D1642" s="2" t="s">
        <v>341</v>
      </c>
      <c r="E1642" s="2" t="s">
        <v>11975</v>
      </c>
      <c r="F1642" s="2">
        <v>34704105</v>
      </c>
      <c r="G1642" s="2" t="s">
        <v>12317</v>
      </c>
      <c r="H1642" s="2" t="s">
        <v>12318</v>
      </c>
      <c r="I1642" s="2" t="s">
        <v>9022</v>
      </c>
      <c r="J1642" s="2" t="s">
        <v>9022</v>
      </c>
      <c r="K1642" s="2" t="s">
        <v>8389</v>
      </c>
      <c r="L1642" s="2"/>
      <c r="M1642" s="2" t="s">
        <v>12132</v>
      </c>
      <c r="N1642" s="4" t="s">
        <v>12319</v>
      </c>
      <c r="O1642" s="4" t="s">
        <v>12320</v>
      </c>
    </row>
    <row r="1643" spans="1:15" ht="15" customHeight="1" x14ac:dyDescent="0.35">
      <c r="A1643" s="2" t="s">
        <v>339</v>
      </c>
      <c r="B1643" s="2" t="s">
        <v>340</v>
      </c>
      <c r="C1643" s="3">
        <v>23</v>
      </c>
      <c r="D1643" s="2" t="s">
        <v>341</v>
      </c>
      <c r="E1643" s="2" t="s">
        <v>11999</v>
      </c>
      <c r="F1643" s="2">
        <v>12370498</v>
      </c>
      <c r="G1643" s="2" t="s">
        <v>13092</v>
      </c>
      <c r="H1643" s="2" t="s">
        <v>13093</v>
      </c>
      <c r="I1643" s="2" t="s">
        <v>13094</v>
      </c>
      <c r="J1643" s="2"/>
      <c r="K1643" s="2" t="s">
        <v>13040</v>
      </c>
      <c r="L1643" s="2" t="s">
        <v>13095</v>
      </c>
      <c r="M1643" s="2" t="s">
        <v>4493</v>
      </c>
      <c r="N1643" s="4" t="s">
        <v>13096</v>
      </c>
      <c r="O1643" s="4" t="s">
        <v>13097</v>
      </c>
    </row>
    <row r="1644" spans="1:15" ht="15" customHeight="1" x14ac:dyDescent="0.35">
      <c r="A1644" s="2" t="s">
        <v>339</v>
      </c>
      <c r="B1644" s="2" t="s">
        <v>340</v>
      </c>
      <c r="C1644" s="3">
        <v>23</v>
      </c>
      <c r="D1644" s="2" t="s">
        <v>341</v>
      </c>
      <c r="E1644" s="2" t="s">
        <v>11999</v>
      </c>
      <c r="F1644" s="2">
        <v>27670592</v>
      </c>
      <c r="G1644" s="2" t="s">
        <v>12668</v>
      </c>
      <c r="H1644" s="2" t="s">
        <v>12669</v>
      </c>
      <c r="I1644" s="2" t="s">
        <v>12670</v>
      </c>
      <c r="J1644" s="2" t="s">
        <v>12671</v>
      </c>
      <c r="K1644" s="2" t="s">
        <v>12350</v>
      </c>
      <c r="L1644" s="2" t="s">
        <v>12672</v>
      </c>
      <c r="M1644" s="2" t="s">
        <v>4493</v>
      </c>
      <c r="N1644" s="4" t="s">
        <v>12673</v>
      </c>
      <c r="O1644" s="4" t="s">
        <v>12674</v>
      </c>
    </row>
    <row r="1645" spans="1:15" ht="15" customHeight="1" x14ac:dyDescent="0.35">
      <c r="A1645" s="2" t="s">
        <v>339</v>
      </c>
      <c r="B1645" s="2" t="s">
        <v>340</v>
      </c>
      <c r="C1645" s="3">
        <v>23</v>
      </c>
      <c r="D1645" s="2" t="s">
        <v>341</v>
      </c>
      <c r="E1645" s="2" t="s">
        <v>11975</v>
      </c>
      <c r="F1645" s="2">
        <v>33207759</v>
      </c>
      <c r="G1645" s="2" t="s">
        <v>12447</v>
      </c>
      <c r="H1645" s="2" t="s">
        <v>12448</v>
      </c>
      <c r="I1645" s="2" t="s">
        <v>12449</v>
      </c>
      <c r="J1645" s="2" t="s">
        <v>12449</v>
      </c>
      <c r="K1645" s="2" t="s">
        <v>12450</v>
      </c>
      <c r="L1645" s="2" t="s">
        <v>12451</v>
      </c>
      <c r="M1645" s="2" t="s">
        <v>4367</v>
      </c>
      <c r="N1645" s="4" t="s">
        <v>12452</v>
      </c>
      <c r="O1645" s="4" t="s">
        <v>12453</v>
      </c>
    </row>
    <row r="1646" spans="1:15" ht="15" customHeight="1" x14ac:dyDescent="0.35">
      <c r="A1646" s="2" t="s">
        <v>339</v>
      </c>
      <c r="B1646" s="2" t="s">
        <v>340</v>
      </c>
      <c r="C1646" s="3">
        <v>23</v>
      </c>
      <c r="D1646" s="2" t="s">
        <v>341</v>
      </c>
      <c r="E1646" s="2" t="s">
        <v>11975</v>
      </c>
      <c r="F1646" s="2">
        <v>33199778</v>
      </c>
      <c r="G1646" s="2" t="s">
        <v>12454</v>
      </c>
      <c r="H1646" s="2" t="s">
        <v>12455</v>
      </c>
      <c r="I1646" s="2" t="s">
        <v>12449</v>
      </c>
      <c r="J1646" s="2" t="s">
        <v>12449</v>
      </c>
      <c r="K1646" s="2" t="s">
        <v>9699</v>
      </c>
      <c r="L1646" s="2" t="s">
        <v>12456</v>
      </c>
      <c r="M1646" s="2" t="s">
        <v>4493</v>
      </c>
      <c r="N1646" s="4" t="s">
        <v>12457</v>
      </c>
      <c r="O1646" s="4" t="s">
        <v>12458</v>
      </c>
    </row>
    <row r="1647" spans="1:15" ht="15" customHeight="1" x14ac:dyDescent="0.35">
      <c r="A1647" s="2" t="s">
        <v>339</v>
      </c>
      <c r="B1647" s="2" t="s">
        <v>340</v>
      </c>
      <c r="C1647" s="3">
        <v>23</v>
      </c>
      <c r="D1647" s="2" t="s">
        <v>341</v>
      </c>
      <c r="E1647" s="2" t="s">
        <v>11975</v>
      </c>
      <c r="F1647" s="2">
        <v>24323357</v>
      </c>
      <c r="G1647" s="2" t="s">
        <v>12828</v>
      </c>
      <c r="H1647" s="2" t="s">
        <v>12829</v>
      </c>
      <c r="I1647" s="2" t="s">
        <v>12830</v>
      </c>
      <c r="J1647" s="2" t="s">
        <v>12831</v>
      </c>
      <c r="K1647" s="2" t="s">
        <v>12350</v>
      </c>
      <c r="L1647" s="2" t="s">
        <v>12832</v>
      </c>
      <c r="M1647" s="2" t="s">
        <v>4493</v>
      </c>
      <c r="N1647" s="4" t="s">
        <v>12833</v>
      </c>
      <c r="O1647" s="4" t="s">
        <v>12834</v>
      </c>
    </row>
    <row r="1648" spans="1:15" ht="15" customHeight="1" x14ac:dyDescent="0.35">
      <c r="A1648" s="2" t="s">
        <v>339</v>
      </c>
      <c r="B1648" s="2" t="s">
        <v>340</v>
      </c>
      <c r="C1648" s="3">
        <v>23</v>
      </c>
      <c r="D1648" s="2" t="s">
        <v>341</v>
      </c>
      <c r="E1648" s="2" t="s">
        <v>11999</v>
      </c>
      <c r="F1648" s="2">
        <v>14988155</v>
      </c>
      <c r="G1648" s="2" t="s">
        <v>13044</v>
      </c>
      <c r="H1648" s="2" t="s">
        <v>13045</v>
      </c>
      <c r="I1648" s="2" t="s">
        <v>13046</v>
      </c>
      <c r="J1648" s="2" t="s">
        <v>13047</v>
      </c>
      <c r="K1648" s="2" t="s">
        <v>2930</v>
      </c>
      <c r="L1648" s="2" t="s">
        <v>13048</v>
      </c>
      <c r="M1648" s="2" t="s">
        <v>4493</v>
      </c>
      <c r="N1648" s="4" t="s">
        <v>13049</v>
      </c>
      <c r="O1648" s="4" t="s">
        <v>13050</v>
      </c>
    </row>
    <row r="1649" spans="1:15" ht="15" customHeight="1" x14ac:dyDescent="0.35">
      <c r="A1649" s="2" t="s">
        <v>339</v>
      </c>
      <c r="B1649" s="2" t="s">
        <v>340</v>
      </c>
      <c r="C1649" s="3">
        <v>23</v>
      </c>
      <c r="D1649" s="2" t="s">
        <v>341</v>
      </c>
      <c r="E1649" s="2" t="s">
        <v>11975</v>
      </c>
      <c r="F1649" s="2">
        <v>15187111</v>
      </c>
      <c r="G1649" s="2" t="s">
        <v>13051</v>
      </c>
      <c r="H1649" s="2" t="s">
        <v>13052</v>
      </c>
      <c r="I1649" s="2" t="s">
        <v>13046</v>
      </c>
      <c r="J1649" s="2"/>
      <c r="K1649" s="2" t="s">
        <v>10590</v>
      </c>
      <c r="L1649" s="2" t="s">
        <v>13053</v>
      </c>
      <c r="M1649" s="2" t="s">
        <v>4493</v>
      </c>
      <c r="N1649" s="4" t="s">
        <v>13054</v>
      </c>
      <c r="O1649" s="4" t="s">
        <v>13055</v>
      </c>
    </row>
    <row r="1650" spans="1:15" ht="15" customHeight="1" x14ac:dyDescent="0.35">
      <c r="A1650" s="2" t="s">
        <v>339</v>
      </c>
      <c r="B1650" s="2" t="s">
        <v>340</v>
      </c>
      <c r="C1650" s="3">
        <v>23</v>
      </c>
      <c r="D1650" s="2" t="s">
        <v>341</v>
      </c>
      <c r="E1650" s="2" t="s">
        <v>11975</v>
      </c>
      <c r="F1650" s="2">
        <v>28615416</v>
      </c>
      <c r="G1650" s="2" t="s">
        <v>12646</v>
      </c>
      <c r="H1650" s="2" t="s">
        <v>12647</v>
      </c>
      <c r="I1650" s="2" t="s">
        <v>2135</v>
      </c>
      <c r="J1650" s="2" t="s">
        <v>4743</v>
      </c>
      <c r="K1650" s="2" t="s">
        <v>10590</v>
      </c>
      <c r="L1650" s="2" t="s">
        <v>12648</v>
      </c>
      <c r="M1650" s="2" t="s">
        <v>4367</v>
      </c>
      <c r="N1650" s="4" t="s">
        <v>12649</v>
      </c>
      <c r="O1650" s="4" t="s">
        <v>12650</v>
      </c>
    </row>
    <row r="1651" spans="1:15" ht="15" customHeight="1" x14ac:dyDescent="0.35">
      <c r="A1651" s="2" t="s">
        <v>339</v>
      </c>
      <c r="B1651" s="2" t="s">
        <v>340</v>
      </c>
      <c r="C1651" s="3">
        <v>23</v>
      </c>
      <c r="D1651" s="2" t="s">
        <v>341</v>
      </c>
      <c r="E1651" s="2" t="s">
        <v>11999</v>
      </c>
      <c r="F1651" s="2">
        <v>22174450</v>
      </c>
      <c r="G1651" s="2" t="s">
        <v>12882</v>
      </c>
      <c r="H1651" s="2" t="s">
        <v>12883</v>
      </c>
      <c r="I1651" s="2" t="s">
        <v>12884</v>
      </c>
      <c r="J1651" s="2" t="s">
        <v>12885</v>
      </c>
      <c r="K1651" s="2" t="s">
        <v>10590</v>
      </c>
      <c r="L1651" s="2" t="s">
        <v>12886</v>
      </c>
      <c r="M1651" s="2" t="s">
        <v>6258</v>
      </c>
      <c r="N1651" s="4" t="s">
        <v>12887</v>
      </c>
      <c r="O1651" s="4" t="s">
        <v>12888</v>
      </c>
    </row>
    <row r="1652" spans="1:15" ht="15" customHeight="1" x14ac:dyDescent="0.35">
      <c r="A1652" s="2" t="s">
        <v>339</v>
      </c>
      <c r="B1652" s="2" t="s">
        <v>340</v>
      </c>
      <c r="C1652" s="3">
        <v>23</v>
      </c>
      <c r="D1652" s="2" t="s">
        <v>341</v>
      </c>
      <c r="E1652" s="2" t="s">
        <v>11975</v>
      </c>
      <c r="F1652" s="2">
        <v>37725977</v>
      </c>
      <c r="G1652" s="2" t="s">
        <v>12064</v>
      </c>
      <c r="H1652" s="2" t="s">
        <v>12065</v>
      </c>
      <c r="I1652" s="2" t="s">
        <v>1813</v>
      </c>
      <c r="J1652" s="2" t="s">
        <v>12066</v>
      </c>
      <c r="K1652" s="2" t="s">
        <v>12067</v>
      </c>
      <c r="L1652" s="2" t="s">
        <v>12068</v>
      </c>
      <c r="M1652" s="2" t="s">
        <v>5313</v>
      </c>
      <c r="N1652" s="4" t="s">
        <v>12069</v>
      </c>
      <c r="O1652" s="4" t="s">
        <v>12070</v>
      </c>
    </row>
    <row r="1653" spans="1:15" ht="15" customHeight="1" x14ac:dyDescent="0.35">
      <c r="A1653" s="2" t="s">
        <v>339</v>
      </c>
      <c r="B1653" s="2" t="s">
        <v>340</v>
      </c>
      <c r="C1653" s="3">
        <v>23</v>
      </c>
      <c r="D1653" s="2" t="s">
        <v>341</v>
      </c>
      <c r="E1653" s="2" t="s">
        <v>11999</v>
      </c>
      <c r="F1653" s="2">
        <v>26865566</v>
      </c>
      <c r="G1653" s="2" t="s">
        <v>12703</v>
      </c>
      <c r="H1653" s="2" t="s">
        <v>3813</v>
      </c>
      <c r="I1653" s="2" t="s">
        <v>8060</v>
      </c>
      <c r="J1653" s="2"/>
      <c r="K1653" s="2" t="s">
        <v>5472</v>
      </c>
      <c r="L1653" s="2" t="s">
        <v>12704</v>
      </c>
      <c r="M1653" s="2" t="s">
        <v>5313</v>
      </c>
      <c r="N1653" s="4" t="s">
        <v>12705</v>
      </c>
      <c r="O1653" s="4" t="s">
        <v>12706</v>
      </c>
    </row>
    <row r="1654" spans="1:15" ht="15" customHeight="1" x14ac:dyDescent="0.35">
      <c r="A1654" s="2" t="s">
        <v>339</v>
      </c>
      <c r="B1654" s="2" t="s">
        <v>340</v>
      </c>
      <c r="C1654" s="3">
        <v>23</v>
      </c>
      <c r="D1654" s="2" t="s">
        <v>341</v>
      </c>
      <c r="E1654" s="2" t="s">
        <v>11975</v>
      </c>
      <c r="F1654" s="2">
        <v>38980843</v>
      </c>
      <c r="G1654" s="2" t="s">
        <v>12051</v>
      </c>
      <c r="H1654" s="2" t="s">
        <v>12052</v>
      </c>
      <c r="I1654" s="2">
        <v>2024</v>
      </c>
      <c r="J1654" s="2" t="s">
        <v>12053</v>
      </c>
      <c r="K1654" s="2" t="s">
        <v>12054</v>
      </c>
      <c r="L1654" s="2" t="s">
        <v>12055</v>
      </c>
      <c r="M1654" s="2" t="s">
        <v>5134</v>
      </c>
      <c r="N1654" s="4" t="s">
        <v>12056</v>
      </c>
      <c r="O1654" s="4" t="s">
        <v>12057</v>
      </c>
    </row>
    <row r="1655" spans="1:15" ht="15" customHeight="1" x14ac:dyDescent="0.35">
      <c r="A1655" s="2" t="s">
        <v>339</v>
      </c>
      <c r="B1655" s="2" t="s">
        <v>340</v>
      </c>
      <c r="C1655" s="3">
        <v>23</v>
      </c>
      <c r="D1655" s="2" t="s">
        <v>341</v>
      </c>
      <c r="E1655" s="2" t="s">
        <v>11999</v>
      </c>
      <c r="F1655" s="2">
        <v>39399503</v>
      </c>
      <c r="G1655" s="2" t="s">
        <v>12040</v>
      </c>
      <c r="H1655" s="2" t="s">
        <v>12041</v>
      </c>
      <c r="I1655" s="2">
        <v>2024</v>
      </c>
      <c r="J1655" s="2" t="s">
        <v>3398</v>
      </c>
      <c r="K1655" s="2" t="s">
        <v>9409</v>
      </c>
      <c r="L1655" s="2" t="s">
        <v>12042</v>
      </c>
      <c r="M1655" s="2" t="s">
        <v>4416</v>
      </c>
      <c r="N1655" s="4" t="s">
        <v>12043</v>
      </c>
      <c r="O1655" s="4" t="s">
        <v>12044</v>
      </c>
    </row>
    <row r="1656" spans="1:15" ht="15" customHeight="1" x14ac:dyDescent="0.35">
      <c r="A1656" s="2" t="s">
        <v>339</v>
      </c>
      <c r="B1656" s="2" t="s">
        <v>340</v>
      </c>
      <c r="C1656" s="3">
        <v>23</v>
      </c>
      <c r="D1656" s="2" t="s">
        <v>341</v>
      </c>
      <c r="E1656" s="2" t="s">
        <v>11975</v>
      </c>
      <c r="F1656" s="2">
        <v>38585273</v>
      </c>
      <c r="G1656" s="2" t="s">
        <v>12045</v>
      </c>
      <c r="H1656" s="2" t="s">
        <v>12046</v>
      </c>
      <c r="I1656" s="2">
        <v>2024</v>
      </c>
      <c r="J1656" s="2" t="s">
        <v>12047</v>
      </c>
      <c r="K1656" s="2" t="s">
        <v>9409</v>
      </c>
      <c r="L1656" s="2" t="s">
        <v>12048</v>
      </c>
      <c r="M1656" s="2" t="s">
        <v>4493</v>
      </c>
      <c r="N1656" s="4" t="s">
        <v>12049</v>
      </c>
      <c r="O1656" s="4" t="s">
        <v>12050</v>
      </c>
    </row>
    <row r="1657" spans="1:15" ht="15" customHeight="1" x14ac:dyDescent="0.35">
      <c r="A1657" s="2" t="s">
        <v>339</v>
      </c>
      <c r="B1657" s="2" t="s">
        <v>340</v>
      </c>
      <c r="C1657" s="3">
        <v>23</v>
      </c>
      <c r="D1657" s="2" t="s">
        <v>341</v>
      </c>
      <c r="E1657" s="2" t="s">
        <v>11975</v>
      </c>
      <c r="F1657" s="2">
        <v>38100392</v>
      </c>
      <c r="G1657" s="2" t="s">
        <v>12144</v>
      </c>
      <c r="H1657" s="2" t="s">
        <v>12145</v>
      </c>
      <c r="I1657" s="2">
        <v>2023</v>
      </c>
      <c r="J1657" s="2" t="s">
        <v>9349</v>
      </c>
      <c r="K1657" s="2" t="s">
        <v>12054</v>
      </c>
      <c r="L1657" s="2" t="s">
        <v>12146</v>
      </c>
      <c r="M1657" s="2" t="s">
        <v>4416</v>
      </c>
      <c r="N1657" s="4" t="s">
        <v>12147</v>
      </c>
      <c r="O1657" s="4" t="s">
        <v>12148</v>
      </c>
    </row>
    <row r="1658" spans="1:15" ht="15" customHeight="1" x14ac:dyDescent="0.35">
      <c r="A1658" s="2" t="s">
        <v>339</v>
      </c>
      <c r="B1658" s="2" t="s">
        <v>340</v>
      </c>
      <c r="C1658" s="3">
        <v>23</v>
      </c>
      <c r="D1658" s="2" t="s">
        <v>341</v>
      </c>
      <c r="E1658" s="2" t="s">
        <v>11975</v>
      </c>
      <c r="F1658" s="2">
        <v>35784319</v>
      </c>
      <c r="G1658" s="2" t="s">
        <v>12259</v>
      </c>
      <c r="H1658" s="2" t="s">
        <v>12260</v>
      </c>
      <c r="I1658" s="2">
        <v>2022</v>
      </c>
      <c r="J1658" s="2" t="s">
        <v>12261</v>
      </c>
      <c r="K1658" s="2" t="s">
        <v>9409</v>
      </c>
      <c r="L1658" s="2" t="s">
        <v>12262</v>
      </c>
      <c r="M1658" s="2" t="s">
        <v>4493</v>
      </c>
      <c r="N1658" s="4" t="s">
        <v>12263</v>
      </c>
      <c r="O1658" s="4" t="s">
        <v>12264</v>
      </c>
    </row>
    <row r="1659" spans="1:15" ht="15" customHeight="1" x14ac:dyDescent="0.35">
      <c r="A1659" s="2" t="s">
        <v>339</v>
      </c>
      <c r="B1659" s="2" t="s">
        <v>340</v>
      </c>
      <c r="C1659" s="3">
        <v>23</v>
      </c>
      <c r="D1659" s="2" t="s">
        <v>341</v>
      </c>
      <c r="E1659" s="2" t="s">
        <v>11975</v>
      </c>
      <c r="F1659" s="2">
        <v>36962516</v>
      </c>
      <c r="G1659" s="2" t="s">
        <v>12295</v>
      </c>
      <c r="H1659" s="2" t="s">
        <v>12296</v>
      </c>
      <c r="I1659" s="2">
        <v>2022</v>
      </c>
      <c r="J1659" s="2" t="s">
        <v>12297</v>
      </c>
      <c r="K1659" s="2" t="s">
        <v>12054</v>
      </c>
      <c r="L1659" s="2" t="s">
        <v>12298</v>
      </c>
      <c r="M1659" s="2" t="s">
        <v>4367</v>
      </c>
      <c r="N1659" s="4" t="s">
        <v>12299</v>
      </c>
      <c r="O1659" s="4" t="s">
        <v>12300</v>
      </c>
    </row>
    <row r="1660" spans="1:15" ht="15" customHeight="1" x14ac:dyDescent="0.35">
      <c r="A1660" s="2" t="s">
        <v>339</v>
      </c>
      <c r="B1660" s="2" t="s">
        <v>340</v>
      </c>
      <c r="C1660" s="3">
        <v>23</v>
      </c>
      <c r="D1660" s="2" t="s">
        <v>341</v>
      </c>
      <c r="E1660" s="2" t="s">
        <v>11975</v>
      </c>
      <c r="F1660" s="2">
        <v>35801250</v>
      </c>
      <c r="G1660" s="2" t="s">
        <v>12284</v>
      </c>
      <c r="H1660" s="2" t="s">
        <v>12285</v>
      </c>
      <c r="I1660" s="2">
        <v>2022</v>
      </c>
      <c r="J1660" s="2" t="s">
        <v>12286</v>
      </c>
      <c r="K1660" s="2" t="s">
        <v>12287</v>
      </c>
      <c r="L1660" s="2" t="s">
        <v>12288</v>
      </c>
      <c r="M1660" s="2" t="s">
        <v>4493</v>
      </c>
      <c r="N1660" s="4" t="s">
        <v>12289</v>
      </c>
      <c r="O1660" s="4" t="s">
        <v>12290</v>
      </c>
    </row>
    <row r="1661" spans="1:15" ht="15" customHeight="1" x14ac:dyDescent="0.35">
      <c r="A1661" s="2" t="s">
        <v>339</v>
      </c>
      <c r="B1661" s="2" t="s">
        <v>340</v>
      </c>
      <c r="C1661" s="3">
        <v>23</v>
      </c>
      <c r="D1661" s="2" t="s">
        <v>341</v>
      </c>
      <c r="E1661" s="2" t="s">
        <v>11975</v>
      </c>
      <c r="F1661" s="2">
        <v>36962461</v>
      </c>
      <c r="G1661" s="2" t="s">
        <v>12278</v>
      </c>
      <c r="H1661" s="2" t="s">
        <v>12279</v>
      </c>
      <c r="I1661" s="2">
        <v>2022</v>
      </c>
      <c r="J1661" s="2" t="s">
        <v>12280</v>
      </c>
      <c r="K1661" s="2" t="s">
        <v>12054</v>
      </c>
      <c r="L1661" s="2" t="s">
        <v>12281</v>
      </c>
      <c r="M1661" s="2" t="s">
        <v>4367</v>
      </c>
      <c r="N1661" s="4" t="s">
        <v>12282</v>
      </c>
      <c r="O1661" s="4" t="s">
        <v>12283</v>
      </c>
    </row>
    <row r="1662" spans="1:15" ht="15" customHeight="1" x14ac:dyDescent="0.35">
      <c r="A1662" s="2" t="s">
        <v>339</v>
      </c>
      <c r="B1662" s="2" t="s">
        <v>340</v>
      </c>
      <c r="C1662" s="3">
        <v>23</v>
      </c>
      <c r="D1662" s="2" t="s">
        <v>341</v>
      </c>
      <c r="E1662" s="2" t="s">
        <v>11975</v>
      </c>
      <c r="F1662" s="2">
        <v>36227884</v>
      </c>
      <c r="G1662" s="2" t="s">
        <v>12272</v>
      </c>
      <c r="H1662" s="2" t="s">
        <v>12273</v>
      </c>
      <c r="I1662" s="2">
        <v>2022</v>
      </c>
      <c r="J1662" s="2" t="s">
        <v>12274</v>
      </c>
      <c r="K1662" s="2" t="s">
        <v>5479</v>
      </c>
      <c r="L1662" s="2" t="s">
        <v>12275</v>
      </c>
      <c r="M1662" s="2" t="s">
        <v>6102</v>
      </c>
      <c r="N1662" s="4" t="s">
        <v>12276</v>
      </c>
      <c r="O1662" s="4" t="s">
        <v>12277</v>
      </c>
    </row>
    <row r="1663" spans="1:15" ht="15" customHeight="1" x14ac:dyDescent="0.35">
      <c r="A1663" s="2" t="s">
        <v>339</v>
      </c>
      <c r="B1663" s="2" t="s">
        <v>340</v>
      </c>
      <c r="C1663" s="3">
        <v>23</v>
      </c>
      <c r="D1663" s="2" t="s">
        <v>341</v>
      </c>
      <c r="E1663" s="2" t="s">
        <v>11999</v>
      </c>
      <c r="F1663" s="2">
        <v>36579185</v>
      </c>
      <c r="G1663" s="2" t="s">
        <v>12265</v>
      </c>
      <c r="H1663" s="2" t="s">
        <v>12266</v>
      </c>
      <c r="I1663" s="2">
        <v>2022</v>
      </c>
      <c r="J1663" s="2" t="s">
        <v>12267</v>
      </c>
      <c r="K1663" s="2" t="s">
        <v>12268</v>
      </c>
      <c r="L1663" s="2" t="s">
        <v>12269</v>
      </c>
      <c r="M1663" s="2" t="s">
        <v>5134</v>
      </c>
      <c r="N1663" s="4" t="s">
        <v>12270</v>
      </c>
      <c r="O1663" s="4" t="s">
        <v>12271</v>
      </c>
    </row>
    <row r="1664" spans="1:15" ht="15" customHeight="1" x14ac:dyDescent="0.35">
      <c r="A1664" s="2" t="s">
        <v>339</v>
      </c>
      <c r="B1664" s="2" t="s">
        <v>340</v>
      </c>
      <c r="C1664" s="3">
        <v>23</v>
      </c>
      <c r="D1664" s="2" t="s">
        <v>341</v>
      </c>
      <c r="E1664" s="2" t="s">
        <v>11999</v>
      </c>
      <c r="F1664" s="2">
        <v>35359602</v>
      </c>
      <c r="G1664" s="2" t="s">
        <v>12265</v>
      </c>
      <c r="H1664" s="2" t="s">
        <v>12291</v>
      </c>
      <c r="I1664" s="2">
        <v>2022</v>
      </c>
      <c r="J1664" s="2" t="s">
        <v>8290</v>
      </c>
      <c r="K1664" s="2" t="s">
        <v>12268</v>
      </c>
      <c r="L1664" s="2" t="s">
        <v>12292</v>
      </c>
      <c r="M1664" s="2" t="s">
        <v>4367</v>
      </c>
      <c r="N1664" s="4" t="s">
        <v>12293</v>
      </c>
      <c r="O1664" s="4" t="s">
        <v>12294</v>
      </c>
    </row>
    <row r="1665" spans="1:15" ht="15" customHeight="1" x14ac:dyDescent="0.35">
      <c r="A1665" s="2" t="s">
        <v>339</v>
      </c>
      <c r="B1665" s="2" t="s">
        <v>340</v>
      </c>
      <c r="C1665" s="3">
        <v>23</v>
      </c>
      <c r="D1665" s="2" t="s">
        <v>341</v>
      </c>
      <c r="E1665" s="2" t="s">
        <v>11975</v>
      </c>
      <c r="F1665" s="2">
        <v>34748557</v>
      </c>
      <c r="G1665" s="2" t="s">
        <v>12431</v>
      </c>
      <c r="H1665" s="2" t="s">
        <v>12432</v>
      </c>
      <c r="I1665" s="2">
        <v>2021</v>
      </c>
      <c r="J1665" s="2" t="s">
        <v>12303</v>
      </c>
      <c r="K1665" s="2" t="s">
        <v>5479</v>
      </c>
      <c r="L1665" s="2" t="s">
        <v>12433</v>
      </c>
      <c r="M1665" s="2" t="s">
        <v>4493</v>
      </c>
      <c r="N1665" s="4" t="s">
        <v>12434</v>
      </c>
      <c r="O1665" s="4" t="s">
        <v>12435</v>
      </c>
    </row>
    <row r="1666" spans="1:15" ht="15" customHeight="1" x14ac:dyDescent="0.35">
      <c r="A1666" s="2" t="s">
        <v>339</v>
      </c>
      <c r="B1666" s="2" t="s">
        <v>340</v>
      </c>
      <c r="C1666" s="3">
        <v>23</v>
      </c>
      <c r="D1666" s="2" t="s">
        <v>341</v>
      </c>
      <c r="E1666" s="2" t="s">
        <v>11975</v>
      </c>
      <c r="F1666" s="2">
        <v>33544746</v>
      </c>
      <c r="G1666" s="2" t="s">
        <v>12442</v>
      </c>
      <c r="H1666" s="2" t="s">
        <v>12443</v>
      </c>
      <c r="I1666" s="2">
        <v>2021</v>
      </c>
      <c r="J1666" s="2" t="s">
        <v>1580</v>
      </c>
      <c r="K1666" s="2" t="s">
        <v>5479</v>
      </c>
      <c r="L1666" s="2" t="s">
        <v>12444</v>
      </c>
      <c r="M1666" s="2" t="s">
        <v>4493</v>
      </c>
      <c r="N1666" s="4" t="s">
        <v>12445</v>
      </c>
      <c r="O1666" s="4" t="s">
        <v>12446</v>
      </c>
    </row>
    <row r="1667" spans="1:15" ht="15" customHeight="1" x14ac:dyDescent="0.35">
      <c r="A1667" s="2" t="s">
        <v>339</v>
      </c>
      <c r="B1667" s="2" t="s">
        <v>340</v>
      </c>
      <c r="C1667" s="3">
        <v>23</v>
      </c>
      <c r="D1667" s="2" t="s">
        <v>341</v>
      </c>
      <c r="E1667" s="2" t="s">
        <v>11975</v>
      </c>
      <c r="F1667" s="2">
        <v>34603246</v>
      </c>
      <c r="G1667" s="2" t="s">
        <v>12425</v>
      </c>
      <c r="H1667" s="2" t="s">
        <v>12426</v>
      </c>
      <c r="I1667" s="2">
        <v>2021</v>
      </c>
      <c r="J1667" s="2" t="s">
        <v>12323</v>
      </c>
      <c r="K1667" s="2" t="s">
        <v>12427</v>
      </c>
      <c r="L1667" s="2" t="s">
        <v>12428</v>
      </c>
      <c r="M1667" s="2" t="s">
        <v>4367</v>
      </c>
      <c r="N1667" s="4" t="s">
        <v>12429</v>
      </c>
      <c r="O1667" s="4" t="s">
        <v>12430</v>
      </c>
    </row>
    <row r="1668" spans="1:15" ht="15" customHeight="1" x14ac:dyDescent="0.35">
      <c r="A1668" s="2" t="s">
        <v>339</v>
      </c>
      <c r="B1668" s="2" t="s">
        <v>340</v>
      </c>
      <c r="C1668" s="3">
        <v>23</v>
      </c>
      <c r="D1668" s="2" t="s">
        <v>341</v>
      </c>
      <c r="E1668" s="2" t="s">
        <v>11975</v>
      </c>
      <c r="F1668" s="2">
        <v>34869146</v>
      </c>
      <c r="G1668" s="2" t="s">
        <v>12436</v>
      </c>
      <c r="H1668" s="2" t="s">
        <v>12437</v>
      </c>
      <c r="I1668" s="2">
        <v>2021</v>
      </c>
      <c r="J1668" s="2" t="s">
        <v>12438</v>
      </c>
      <c r="K1668" s="2" t="s">
        <v>12287</v>
      </c>
      <c r="L1668" s="2" t="s">
        <v>12439</v>
      </c>
      <c r="M1668" s="2" t="s">
        <v>4493</v>
      </c>
      <c r="N1668" s="4" t="s">
        <v>12440</v>
      </c>
      <c r="O1668" s="4" t="s">
        <v>12441</v>
      </c>
    </row>
    <row r="1669" spans="1:15" ht="15" customHeight="1" x14ac:dyDescent="0.35">
      <c r="A1669" s="2" t="s">
        <v>339</v>
      </c>
      <c r="B1669" s="2" t="s">
        <v>340</v>
      </c>
      <c r="C1669" s="3">
        <v>23</v>
      </c>
      <c r="D1669" s="2" t="s">
        <v>341</v>
      </c>
      <c r="E1669" s="2" t="s">
        <v>11999</v>
      </c>
      <c r="F1669" s="2">
        <v>33250893</v>
      </c>
      <c r="G1669" s="2" t="s">
        <v>12525</v>
      </c>
      <c r="H1669" s="2" t="s">
        <v>12526</v>
      </c>
      <c r="I1669" s="2">
        <v>2020</v>
      </c>
      <c r="J1669" s="2" t="s">
        <v>12527</v>
      </c>
      <c r="K1669" s="2" t="s">
        <v>9409</v>
      </c>
      <c r="L1669" s="2" t="s">
        <v>12528</v>
      </c>
      <c r="M1669" s="2" t="s">
        <v>4493</v>
      </c>
      <c r="N1669" s="4" t="s">
        <v>12529</v>
      </c>
      <c r="O1669" s="4" t="s">
        <v>12530</v>
      </c>
    </row>
    <row r="1670" spans="1:15" ht="15" customHeight="1" x14ac:dyDescent="0.35">
      <c r="A1670" s="2" t="s">
        <v>339</v>
      </c>
      <c r="B1670" s="2" t="s">
        <v>340</v>
      </c>
      <c r="C1670" s="3">
        <v>23</v>
      </c>
      <c r="D1670" s="2" t="s">
        <v>341</v>
      </c>
      <c r="E1670" s="2" t="s">
        <v>11975</v>
      </c>
      <c r="F1670" s="2">
        <v>33194836</v>
      </c>
      <c r="G1670" s="2" t="s">
        <v>12179</v>
      </c>
      <c r="H1670" s="2" t="s">
        <v>12519</v>
      </c>
      <c r="I1670" s="2">
        <v>2020</v>
      </c>
      <c r="J1670" s="2" t="s">
        <v>12520</v>
      </c>
      <c r="K1670" s="2" t="s">
        <v>12521</v>
      </c>
      <c r="L1670" s="2" t="s">
        <v>12522</v>
      </c>
      <c r="M1670" s="2" t="s">
        <v>4843</v>
      </c>
      <c r="N1670" s="4" t="s">
        <v>12523</v>
      </c>
      <c r="O1670" s="4" t="s">
        <v>12524</v>
      </c>
    </row>
    <row r="1671" spans="1:15" ht="15" customHeight="1" x14ac:dyDescent="0.35">
      <c r="A1671" s="2" t="s">
        <v>339</v>
      </c>
      <c r="B1671" s="2" t="s">
        <v>340</v>
      </c>
      <c r="C1671" s="3">
        <v>23</v>
      </c>
      <c r="D1671" s="2" t="s">
        <v>341</v>
      </c>
      <c r="E1671" s="2" t="s">
        <v>11999</v>
      </c>
      <c r="F1671" s="2">
        <v>33193332</v>
      </c>
      <c r="G1671" s="2" t="s">
        <v>12507</v>
      </c>
      <c r="H1671" s="2" t="s">
        <v>12508</v>
      </c>
      <c r="I1671" s="2">
        <v>2020</v>
      </c>
      <c r="J1671" s="2" t="s">
        <v>12509</v>
      </c>
      <c r="K1671" s="2" t="s">
        <v>9409</v>
      </c>
      <c r="L1671" s="2" t="s">
        <v>12510</v>
      </c>
      <c r="M1671" s="2" t="s">
        <v>4843</v>
      </c>
      <c r="N1671" s="4" t="s">
        <v>12511</v>
      </c>
      <c r="O1671" s="4" t="s">
        <v>12512</v>
      </c>
    </row>
    <row r="1672" spans="1:15" ht="15" customHeight="1" x14ac:dyDescent="0.35">
      <c r="A1672" s="2" t="s">
        <v>339</v>
      </c>
      <c r="B1672" s="2" t="s">
        <v>340</v>
      </c>
      <c r="C1672" s="3">
        <v>23</v>
      </c>
      <c r="D1672" s="2" t="s">
        <v>341</v>
      </c>
      <c r="E1672" s="2" t="s">
        <v>11975</v>
      </c>
      <c r="F1672" s="2">
        <v>33195206</v>
      </c>
      <c r="G1672" s="2" t="s">
        <v>12500</v>
      </c>
      <c r="H1672" s="2" t="s">
        <v>12501</v>
      </c>
      <c r="I1672" s="2">
        <v>2020</v>
      </c>
      <c r="J1672" s="2" t="s">
        <v>12502</v>
      </c>
      <c r="K1672" s="2" t="s">
        <v>12503</v>
      </c>
      <c r="L1672" s="2" t="s">
        <v>12504</v>
      </c>
      <c r="M1672" s="2" t="s">
        <v>4367</v>
      </c>
      <c r="N1672" s="4" t="s">
        <v>12505</v>
      </c>
      <c r="O1672" s="4" t="s">
        <v>12506</v>
      </c>
    </row>
    <row r="1673" spans="1:15" ht="15" customHeight="1" x14ac:dyDescent="0.35">
      <c r="A1673" s="2" t="s">
        <v>339</v>
      </c>
      <c r="B1673" s="2" t="s">
        <v>340</v>
      </c>
      <c r="C1673" s="3">
        <v>23</v>
      </c>
      <c r="D1673" s="2" t="s">
        <v>341</v>
      </c>
      <c r="E1673" s="2" t="s">
        <v>11975</v>
      </c>
      <c r="F1673" s="2">
        <v>32117854</v>
      </c>
      <c r="G1673" s="2" t="s">
        <v>12513</v>
      </c>
      <c r="H1673" s="2" t="s">
        <v>12514</v>
      </c>
      <c r="I1673" s="2">
        <v>2020</v>
      </c>
      <c r="J1673" s="2" t="s">
        <v>12515</v>
      </c>
      <c r="K1673" s="2" t="s">
        <v>12287</v>
      </c>
      <c r="L1673" s="2" t="s">
        <v>12516</v>
      </c>
      <c r="M1673" s="2" t="s">
        <v>4493</v>
      </c>
      <c r="N1673" s="4" t="s">
        <v>12517</v>
      </c>
      <c r="O1673" s="4" t="s">
        <v>12518</v>
      </c>
    </row>
    <row r="1674" spans="1:15" ht="15" customHeight="1" x14ac:dyDescent="0.35">
      <c r="A1674" s="2" t="s">
        <v>339</v>
      </c>
      <c r="B1674" s="2" t="s">
        <v>340</v>
      </c>
      <c r="C1674" s="3">
        <v>23</v>
      </c>
      <c r="D1674" s="2" t="s">
        <v>341</v>
      </c>
      <c r="E1674" s="2" t="s">
        <v>11975</v>
      </c>
      <c r="F1674" s="2">
        <v>29956182</v>
      </c>
      <c r="G1674" s="2" t="s">
        <v>12623</v>
      </c>
      <c r="H1674" s="2" t="s">
        <v>12624</v>
      </c>
      <c r="I1674" s="2">
        <v>2018</v>
      </c>
      <c r="J1674" s="2"/>
      <c r="K1674" s="2" t="s">
        <v>12625</v>
      </c>
      <c r="L1674" s="2" t="s">
        <v>12626</v>
      </c>
      <c r="M1674" s="2" t="s">
        <v>4367</v>
      </c>
      <c r="N1674" s="4" t="s">
        <v>12627</v>
      </c>
      <c r="O1674" s="4" t="s">
        <v>12628</v>
      </c>
    </row>
    <row r="1675" spans="1:15" ht="15" customHeight="1" x14ac:dyDescent="0.35">
      <c r="A1675" s="2" t="s">
        <v>339</v>
      </c>
      <c r="B1675" s="2" t="s">
        <v>340</v>
      </c>
      <c r="C1675" s="3">
        <v>23</v>
      </c>
      <c r="D1675" s="2" t="s">
        <v>341</v>
      </c>
      <c r="E1675" s="2" t="s">
        <v>11975</v>
      </c>
      <c r="F1675" s="2">
        <v>29263869</v>
      </c>
      <c r="G1675" s="2" t="s">
        <v>12662</v>
      </c>
      <c r="H1675" s="2" t="s">
        <v>12663</v>
      </c>
      <c r="I1675" s="2">
        <v>2017</v>
      </c>
      <c r="J1675" s="2" t="s">
        <v>4756</v>
      </c>
      <c r="K1675" s="2" t="s">
        <v>12664</v>
      </c>
      <c r="L1675" s="2" t="s">
        <v>12665</v>
      </c>
      <c r="M1675" s="2" t="s">
        <v>4367</v>
      </c>
      <c r="N1675" s="4" t="s">
        <v>12666</v>
      </c>
      <c r="O1675" s="4" t="s">
        <v>12667</v>
      </c>
    </row>
    <row r="1676" spans="1:15" ht="15" customHeight="1" x14ac:dyDescent="0.35">
      <c r="A1676" s="2" t="s">
        <v>339</v>
      </c>
      <c r="B1676" s="2" t="s">
        <v>340</v>
      </c>
      <c r="C1676" s="3">
        <v>23</v>
      </c>
      <c r="D1676" s="2" t="s">
        <v>341</v>
      </c>
      <c r="E1676" s="2" t="s">
        <v>11975</v>
      </c>
      <c r="F1676" s="2">
        <v>26696417</v>
      </c>
      <c r="G1676" s="2" t="s">
        <v>12765</v>
      </c>
      <c r="H1676" s="2" t="s">
        <v>12766</v>
      </c>
      <c r="I1676" s="2">
        <v>2015</v>
      </c>
      <c r="J1676" s="2" t="s">
        <v>12767</v>
      </c>
      <c r="K1676" s="2" t="s">
        <v>5479</v>
      </c>
      <c r="L1676" s="2" t="s">
        <v>12768</v>
      </c>
      <c r="M1676" s="2" t="s">
        <v>6258</v>
      </c>
      <c r="N1676" s="4" t="s">
        <v>12769</v>
      </c>
      <c r="O1676" s="4" t="s">
        <v>12770</v>
      </c>
    </row>
    <row r="1677" spans="1:15" ht="15" customHeight="1" x14ac:dyDescent="0.35">
      <c r="A1677" s="2" t="s">
        <v>339</v>
      </c>
      <c r="B1677" s="2" t="s">
        <v>340</v>
      </c>
      <c r="C1677" s="3">
        <v>23</v>
      </c>
      <c r="D1677" s="2" t="s">
        <v>341</v>
      </c>
      <c r="E1677" s="2" t="s">
        <v>11975</v>
      </c>
      <c r="F1677" s="2">
        <v>25409037</v>
      </c>
      <c r="G1677" s="2" t="s">
        <v>12816</v>
      </c>
      <c r="H1677" s="2" t="s">
        <v>12817</v>
      </c>
      <c r="I1677" s="2">
        <v>2014</v>
      </c>
      <c r="J1677" s="2" t="s">
        <v>12818</v>
      </c>
      <c r="K1677" s="2" t="s">
        <v>5479</v>
      </c>
      <c r="L1677" s="2" t="s">
        <v>12819</v>
      </c>
      <c r="M1677" s="2" t="s">
        <v>4493</v>
      </c>
      <c r="N1677" s="4" t="s">
        <v>12820</v>
      </c>
      <c r="O1677" s="4" t="s">
        <v>12821</v>
      </c>
    </row>
    <row r="1678" spans="1:15" ht="15" customHeight="1" x14ac:dyDescent="0.35">
      <c r="A1678" s="2" t="s">
        <v>339</v>
      </c>
      <c r="B1678" s="2" t="s">
        <v>340</v>
      </c>
      <c r="C1678" s="3">
        <v>23</v>
      </c>
      <c r="D1678" s="2" t="s">
        <v>341</v>
      </c>
      <c r="E1678" s="2" t="s">
        <v>11975</v>
      </c>
      <c r="F1678" s="2">
        <v>25219105</v>
      </c>
      <c r="G1678" s="2" t="s">
        <v>12822</v>
      </c>
      <c r="H1678" s="2" t="s">
        <v>12823</v>
      </c>
      <c r="I1678" s="2">
        <v>2014</v>
      </c>
      <c r="J1678" s="2"/>
      <c r="K1678" s="2" t="s">
        <v>12824</v>
      </c>
      <c r="L1678" s="2" t="s">
        <v>12825</v>
      </c>
      <c r="M1678" s="2" t="s">
        <v>4493</v>
      </c>
      <c r="N1678" s="4" t="s">
        <v>12826</v>
      </c>
      <c r="O1678" s="4" t="s">
        <v>12827</v>
      </c>
    </row>
    <row r="1679" spans="1:15" ht="15" customHeight="1" x14ac:dyDescent="0.35">
      <c r="A1679" s="2" t="s">
        <v>339</v>
      </c>
      <c r="B1679" s="2" t="s">
        <v>340</v>
      </c>
      <c r="C1679" s="3">
        <v>23</v>
      </c>
      <c r="D1679" s="2" t="s">
        <v>341</v>
      </c>
      <c r="E1679" s="2" t="s">
        <v>11975</v>
      </c>
      <c r="F1679" s="2">
        <v>24040431</v>
      </c>
      <c r="G1679" s="2" t="s">
        <v>12864</v>
      </c>
      <c r="H1679" s="2" t="s">
        <v>12865</v>
      </c>
      <c r="I1679" s="2">
        <v>2013</v>
      </c>
      <c r="J1679" s="2" t="s">
        <v>12866</v>
      </c>
      <c r="K1679" s="2" t="s">
        <v>12002</v>
      </c>
      <c r="L1679" s="2" t="s">
        <v>12867</v>
      </c>
      <c r="M1679" s="2" t="s">
        <v>4493</v>
      </c>
      <c r="N1679" s="4" t="s">
        <v>12868</v>
      </c>
      <c r="O1679" s="4" t="s">
        <v>12869</v>
      </c>
    </row>
    <row r="1680" spans="1:15" ht="15" customHeight="1" x14ac:dyDescent="0.35">
      <c r="A1680" s="2" t="s">
        <v>339</v>
      </c>
      <c r="B1680" s="2" t="s">
        <v>340</v>
      </c>
      <c r="C1680" s="3">
        <v>23</v>
      </c>
      <c r="D1680" s="2" t="s">
        <v>341</v>
      </c>
      <c r="E1680" s="2" t="s">
        <v>11975</v>
      </c>
      <c r="F1680" s="2">
        <v>23209731</v>
      </c>
      <c r="G1680" s="2" t="s">
        <v>12889</v>
      </c>
      <c r="H1680" s="2" t="s">
        <v>12890</v>
      </c>
      <c r="I1680" s="2">
        <v>2012</v>
      </c>
      <c r="J1680" s="2" t="s">
        <v>12891</v>
      </c>
      <c r="K1680" s="2" t="s">
        <v>5479</v>
      </c>
      <c r="L1680" s="2" t="s">
        <v>12892</v>
      </c>
      <c r="M1680" s="2" t="s">
        <v>4493</v>
      </c>
      <c r="N1680" s="4" t="s">
        <v>12893</v>
      </c>
      <c r="O1680" s="4" t="s">
        <v>12894</v>
      </c>
    </row>
    <row r="1681" spans="1:15" ht="15" customHeight="1" x14ac:dyDescent="0.35">
      <c r="A1681" s="2" t="s">
        <v>339</v>
      </c>
      <c r="B1681" s="2" t="s">
        <v>340</v>
      </c>
      <c r="C1681" s="3">
        <v>23</v>
      </c>
      <c r="D1681" s="2" t="s">
        <v>341</v>
      </c>
      <c r="E1681" s="2" t="s">
        <v>11999</v>
      </c>
      <c r="F1681" s="2">
        <v>21694773</v>
      </c>
      <c r="G1681" s="2" t="s">
        <v>12907</v>
      </c>
      <c r="H1681" s="2" t="s">
        <v>12908</v>
      </c>
      <c r="I1681" s="2">
        <v>2011</v>
      </c>
      <c r="J1681" s="2" t="s">
        <v>12909</v>
      </c>
      <c r="K1681" s="2" t="s">
        <v>5479</v>
      </c>
      <c r="L1681" s="2" t="s">
        <v>12910</v>
      </c>
      <c r="M1681" s="2" t="s">
        <v>4493</v>
      </c>
      <c r="N1681" s="4" t="s">
        <v>12911</v>
      </c>
      <c r="O1681" s="4" t="s">
        <v>12912</v>
      </c>
    </row>
    <row r="1682" spans="1:15" ht="15" customHeight="1" x14ac:dyDescent="0.35">
      <c r="A1682" s="2" t="s">
        <v>339</v>
      </c>
      <c r="B1682" s="2" t="s">
        <v>340</v>
      </c>
      <c r="C1682" s="3">
        <v>23</v>
      </c>
      <c r="D1682" s="2" t="s">
        <v>341</v>
      </c>
      <c r="E1682" s="2" t="s">
        <v>11975</v>
      </c>
      <c r="F1682" s="2">
        <v>20975288</v>
      </c>
      <c r="G1682" s="2" t="s">
        <v>12919</v>
      </c>
      <c r="H1682" s="2" t="s">
        <v>12920</v>
      </c>
      <c r="I1682" s="2">
        <v>2011</v>
      </c>
      <c r="J1682" s="2" t="s">
        <v>12921</v>
      </c>
      <c r="K1682" s="2" t="s">
        <v>12922</v>
      </c>
      <c r="L1682" s="2" t="s">
        <v>12923</v>
      </c>
      <c r="M1682" s="2" t="s">
        <v>4493</v>
      </c>
      <c r="N1682" s="4" t="s">
        <v>12924</v>
      </c>
      <c r="O1682" s="4" t="s">
        <v>12925</v>
      </c>
    </row>
    <row r="1683" spans="1:15" ht="15" customHeight="1" x14ac:dyDescent="0.35">
      <c r="A1683" s="2" t="s">
        <v>339</v>
      </c>
      <c r="B1683" s="2" t="s">
        <v>340</v>
      </c>
      <c r="C1683" s="3">
        <v>23</v>
      </c>
      <c r="D1683" s="2" t="s">
        <v>341</v>
      </c>
      <c r="E1683" s="2" t="s">
        <v>11999</v>
      </c>
      <c r="F1683" s="2">
        <v>22039412</v>
      </c>
      <c r="G1683" s="2" t="s">
        <v>12913</v>
      </c>
      <c r="H1683" s="2" t="s">
        <v>12914</v>
      </c>
      <c r="I1683" s="2">
        <v>2011</v>
      </c>
      <c r="J1683" s="2" t="s">
        <v>12915</v>
      </c>
      <c r="K1683" s="2" t="s">
        <v>5479</v>
      </c>
      <c r="L1683" s="2" t="s">
        <v>12916</v>
      </c>
      <c r="M1683" s="2" t="s">
        <v>4493</v>
      </c>
      <c r="N1683" s="4" t="s">
        <v>12917</v>
      </c>
      <c r="O1683" s="4" t="s">
        <v>12918</v>
      </c>
    </row>
    <row r="1684" spans="1:15" ht="15" customHeight="1" x14ac:dyDescent="0.35">
      <c r="A1684" s="2" t="s">
        <v>339</v>
      </c>
      <c r="B1684" s="2" t="s">
        <v>340</v>
      </c>
      <c r="C1684" s="3">
        <v>23</v>
      </c>
      <c r="D1684" s="2" t="s">
        <v>341</v>
      </c>
      <c r="E1684" s="2" t="s">
        <v>11975</v>
      </c>
      <c r="F1684" s="2">
        <v>19023425</v>
      </c>
      <c r="G1684" s="2" t="s">
        <v>12933</v>
      </c>
      <c r="H1684" s="2" t="s">
        <v>12953</v>
      </c>
      <c r="I1684" s="2">
        <v>2008</v>
      </c>
      <c r="J1684" s="2" t="s">
        <v>12954</v>
      </c>
      <c r="K1684" s="2" t="s">
        <v>5479</v>
      </c>
      <c r="L1684" s="2" t="s">
        <v>12955</v>
      </c>
      <c r="M1684" s="2" t="s">
        <v>4493</v>
      </c>
      <c r="N1684" s="4" t="s">
        <v>12956</v>
      </c>
      <c r="O1684" s="4" t="s">
        <v>12957</v>
      </c>
    </row>
    <row r="1685" spans="1:15" ht="15" customHeight="1" x14ac:dyDescent="0.35">
      <c r="A1685" s="2" t="s">
        <v>339</v>
      </c>
      <c r="B1685" s="2" t="s">
        <v>340</v>
      </c>
      <c r="C1685" s="3">
        <v>23</v>
      </c>
      <c r="D1685" s="2" t="s">
        <v>341</v>
      </c>
      <c r="E1685" s="2" t="s">
        <v>11999</v>
      </c>
      <c r="F1685" s="2">
        <v>17709989</v>
      </c>
      <c r="G1685" s="2" t="s">
        <v>13001</v>
      </c>
      <c r="H1685" s="2" t="s">
        <v>13002</v>
      </c>
      <c r="I1685" s="2">
        <v>2007</v>
      </c>
      <c r="J1685" s="2" t="s">
        <v>13003</v>
      </c>
      <c r="K1685" s="2" t="s">
        <v>13004</v>
      </c>
      <c r="L1685" s="2" t="s">
        <v>13005</v>
      </c>
      <c r="M1685" s="2" t="s">
        <v>4367</v>
      </c>
      <c r="N1685" s="4" t="s">
        <v>13006</v>
      </c>
      <c r="O1685" s="4" t="s">
        <v>13007</v>
      </c>
    </row>
    <row r="1686" spans="1:15" ht="15" customHeight="1" x14ac:dyDescent="0.35">
      <c r="A1686" s="2" t="s">
        <v>352</v>
      </c>
      <c r="B1686" s="2" t="s">
        <v>353</v>
      </c>
      <c r="C1686" s="3">
        <v>24</v>
      </c>
      <c r="D1686" s="2" t="s">
        <v>354</v>
      </c>
      <c r="E1686" s="2" t="s">
        <v>13145</v>
      </c>
      <c r="F1686" s="2">
        <v>30270706</v>
      </c>
      <c r="G1686" s="2" t="s">
        <v>13194</v>
      </c>
      <c r="H1686" s="2" t="s">
        <v>13195</v>
      </c>
      <c r="I1686" s="2" t="s">
        <v>815</v>
      </c>
      <c r="J1686" s="2" t="s">
        <v>13196</v>
      </c>
      <c r="K1686" s="2" t="s">
        <v>6428</v>
      </c>
      <c r="L1686" s="2" t="s">
        <v>13197</v>
      </c>
      <c r="M1686" s="2" t="s">
        <v>4367</v>
      </c>
      <c r="N1686" s="4" t="s">
        <v>13198</v>
      </c>
      <c r="O1686" s="4" t="s">
        <v>13199</v>
      </c>
    </row>
    <row r="1687" spans="1:15" ht="15" customHeight="1" x14ac:dyDescent="0.35">
      <c r="A1687" s="2" t="s">
        <v>352</v>
      </c>
      <c r="B1687" s="2" t="s">
        <v>353</v>
      </c>
      <c r="C1687" s="3">
        <v>24</v>
      </c>
      <c r="D1687" s="2" t="s">
        <v>354</v>
      </c>
      <c r="E1687" s="2" t="s">
        <v>13145</v>
      </c>
      <c r="F1687" s="2">
        <v>23646995</v>
      </c>
      <c r="G1687" s="2" t="s">
        <v>13217</v>
      </c>
      <c r="H1687" s="2" t="s">
        <v>13228</v>
      </c>
      <c r="I1687" s="2" t="s">
        <v>934</v>
      </c>
      <c r="J1687" s="2"/>
      <c r="K1687" s="2" t="s">
        <v>4366</v>
      </c>
      <c r="L1687" s="2" t="s">
        <v>13229</v>
      </c>
      <c r="M1687" s="2" t="s">
        <v>4367</v>
      </c>
      <c r="N1687" s="4" t="s">
        <v>13230</v>
      </c>
      <c r="O1687" s="4" t="s">
        <v>13231</v>
      </c>
    </row>
    <row r="1688" spans="1:15" ht="15" customHeight="1" x14ac:dyDescent="0.35">
      <c r="A1688" s="2" t="s">
        <v>352</v>
      </c>
      <c r="B1688" s="2" t="s">
        <v>353</v>
      </c>
      <c r="C1688" s="3">
        <v>24</v>
      </c>
      <c r="D1688" s="2" t="s">
        <v>354</v>
      </c>
      <c r="E1688" s="2" t="s">
        <v>13145</v>
      </c>
      <c r="F1688" s="2">
        <v>28665169</v>
      </c>
      <c r="G1688" s="2" t="s">
        <v>13217</v>
      </c>
      <c r="H1688" s="2" t="s">
        <v>13218</v>
      </c>
      <c r="I1688" s="2" t="s">
        <v>2060</v>
      </c>
      <c r="J1688" s="2" t="s">
        <v>13219</v>
      </c>
      <c r="K1688" s="2" t="s">
        <v>6428</v>
      </c>
      <c r="L1688" s="2" t="s">
        <v>13220</v>
      </c>
      <c r="M1688" s="2" t="s">
        <v>4367</v>
      </c>
      <c r="N1688" s="4" t="s">
        <v>13221</v>
      </c>
      <c r="O1688" s="4" t="s">
        <v>13222</v>
      </c>
    </row>
    <row r="1689" spans="1:15" ht="15" customHeight="1" x14ac:dyDescent="0.35">
      <c r="A1689" s="2" t="s">
        <v>352</v>
      </c>
      <c r="B1689" s="2" t="s">
        <v>353</v>
      </c>
      <c r="C1689" s="3">
        <v>24</v>
      </c>
      <c r="D1689" s="2" t="s">
        <v>354</v>
      </c>
      <c r="E1689" s="2" t="s">
        <v>13145</v>
      </c>
      <c r="F1689" s="2">
        <v>29277929</v>
      </c>
      <c r="G1689" s="2" t="s">
        <v>13211</v>
      </c>
      <c r="H1689" s="2" t="s">
        <v>13212</v>
      </c>
      <c r="I1689" s="2" t="s">
        <v>1468</v>
      </c>
      <c r="J1689" s="2" t="s">
        <v>13213</v>
      </c>
      <c r="K1689" s="2" t="s">
        <v>4373</v>
      </c>
      <c r="L1689" s="2" t="s">
        <v>13214</v>
      </c>
      <c r="M1689" s="2" t="s">
        <v>4797</v>
      </c>
      <c r="N1689" s="4" t="s">
        <v>13215</v>
      </c>
      <c r="O1689" s="4" t="s">
        <v>13216</v>
      </c>
    </row>
    <row r="1690" spans="1:15" ht="15" customHeight="1" x14ac:dyDescent="0.35">
      <c r="A1690" s="2" t="s">
        <v>352</v>
      </c>
      <c r="B1690" s="2" t="s">
        <v>353</v>
      </c>
      <c r="C1690" s="3">
        <v>24</v>
      </c>
      <c r="D1690" s="2" t="s">
        <v>354</v>
      </c>
      <c r="E1690" s="2" t="s">
        <v>13145</v>
      </c>
      <c r="F1690" s="2">
        <v>36878450</v>
      </c>
      <c r="G1690" s="2" t="s">
        <v>13176</v>
      </c>
      <c r="H1690" s="2" t="s">
        <v>13177</v>
      </c>
      <c r="I1690" s="20" t="s">
        <v>2447</v>
      </c>
      <c r="J1690" s="2" t="s">
        <v>13178</v>
      </c>
      <c r="K1690" s="2" t="s">
        <v>4436</v>
      </c>
      <c r="L1690" s="2" t="s">
        <v>13179</v>
      </c>
      <c r="M1690" s="2" t="s">
        <v>4367</v>
      </c>
      <c r="N1690" s="4" t="s">
        <v>13180</v>
      </c>
      <c r="O1690" s="4" t="s">
        <v>13181</v>
      </c>
    </row>
    <row r="1691" spans="1:15" ht="15" customHeight="1" x14ac:dyDescent="0.35">
      <c r="A1691" s="2" t="s">
        <v>352</v>
      </c>
      <c r="B1691" s="2" t="s">
        <v>353</v>
      </c>
      <c r="C1691" s="3">
        <v>24</v>
      </c>
      <c r="D1691" s="2" t="s">
        <v>354</v>
      </c>
      <c r="E1691" s="2" t="s">
        <v>13145</v>
      </c>
      <c r="F1691" s="2" t="s">
        <v>18922</v>
      </c>
      <c r="G1691" s="2" t="s">
        <v>18923</v>
      </c>
      <c r="H1691" s="2" t="s">
        <v>18924</v>
      </c>
      <c r="I1691" s="2" t="s">
        <v>14974</v>
      </c>
      <c r="J1691" s="2" t="s">
        <v>18925</v>
      </c>
      <c r="K1691" s="2" t="s">
        <v>18926</v>
      </c>
      <c r="L1691" s="2" t="s">
        <v>18927</v>
      </c>
      <c r="M1691" s="2" t="s">
        <v>18928</v>
      </c>
      <c r="N1691" s="4" t="s">
        <v>18929</v>
      </c>
      <c r="O1691" s="25" t="s">
        <v>18930</v>
      </c>
    </row>
    <row r="1692" spans="1:15" ht="15" customHeight="1" x14ac:dyDescent="0.35">
      <c r="A1692" s="2" t="s">
        <v>352</v>
      </c>
      <c r="B1692" s="2" t="s">
        <v>353</v>
      </c>
      <c r="C1692" s="3">
        <v>24</v>
      </c>
      <c r="D1692" s="2" t="s">
        <v>354</v>
      </c>
      <c r="E1692" s="2" t="s">
        <v>13145</v>
      </c>
      <c r="F1692" s="2">
        <v>32696516</v>
      </c>
      <c r="G1692" s="2" t="s">
        <v>13188</v>
      </c>
      <c r="H1692" s="2" t="s">
        <v>13189</v>
      </c>
      <c r="I1692" s="2" t="s">
        <v>988</v>
      </c>
      <c r="J1692" s="2" t="s">
        <v>13190</v>
      </c>
      <c r="K1692" s="2" t="s">
        <v>4373</v>
      </c>
      <c r="L1692" s="2" t="s">
        <v>13191</v>
      </c>
      <c r="M1692" s="2" t="s">
        <v>4797</v>
      </c>
      <c r="N1692" s="4" t="s">
        <v>13192</v>
      </c>
      <c r="O1692" s="4" t="s">
        <v>13193</v>
      </c>
    </row>
    <row r="1693" spans="1:15" ht="15" customHeight="1" x14ac:dyDescent="0.35">
      <c r="A1693" s="2" t="s">
        <v>352</v>
      </c>
      <c r="B1693" s="2" t="s">
        <v>353</v>
      </c>
      <c r="C1693" s="3">
        <v>24</v>
      </c>
      <c r="D1693" s="2" t="s">
        <v>354</v>
      </c>
      <c r="E1693" s="2" t="s">
        <v>13145</v>
      </c>
      <c r="F1693" s="2">
        <v>36795155</v>
      </c>
      <c r="G1693" s="2" t="s">
        <v>13163</v>
      </c>
      <c r="H1693" s="2" t="s">
        <v>13164</v>
      </c>
      <c r="I1693" s="2" t="s">
        <v>816</v>
      </c>
      <c r="J1693" s="2" t="s">
        <v>13165</v>
      </c>
      <c r="K1693" s="2" t="s">
        <v>13166</v>
      </c>
      <c r="L1693" s="2" t="s">
        <v>13167</v>
      </c>
      <c r="M1693" s="2" t="s">
        <v>4367</v>
      </c>
      <c r="N1693" s="4" t="s">
        <v>13168</v>
      </c>
      <c r="O1693" s="4" t="s">
        <v>13169</v>
      </c>
    </row>
    <row r="1694" spans="1:15" ht="15" customHeight="1" x14ac:dyDescent="0.35">
      <c r="A1694" s="2" t="s">
        <v>352</v>
      </c>
      <c r="B1694" s="2" t="s">
        <v>353</v>
      </c>
      <c r="C1694" s="3">
        <v>24</v>
      </c>
      <c r="D1694" s="2" t="s">
        <v>354</v>
      </c>
      <c r="E1694" s="2" t="s">
        <v>13145</v>
      </c>
      <c r="F1694" s="2">
        <v>32299125</v>
      </c>
      <c r="G1694" s="2" t="s">
        <v>13200</v>
      </c>
      <c r="H1694" s="2" t="s">
        <v>13201</v>
      </c>
      <c r="I1694" s="2" t="s">
        <v>789</v>
      </c>
      <c r="J1694" s="2" t="s">
        <v>13202</v>
      </c>
      <c r="K1694" s="2" t="s">
        <v>4373</v>
      </c>
      <c r="L1694" s="2" t="s">
        <v>13203</v>
      </c>
      <c r="M1694" s="2" t="s">
        <v>4404</v>
      </c>
      <c r="N1694" s="4" t="s">
        <v>13204</v>
      </c>
      <c r="O1694" s="4" t="s">
        <v>13205</v>
      </c>
    </row>
    <row r="1695" spans="1:15" ht="15" customHeight="1" x14ac:dyDescent="0.35">
      <c r="A1695" s="2" t="s">
        <v>352</v>
      </c>
      <c r="B1695" s="2" t="s">
        <v>353</v>
      </c>
      <c r="C1695" s="3">
        <v>24</v>
      </c>
      <c r="D1695" s="2" t="s">
        <v>354</v>
      </c>
      <c r="E1695" s="2" t="s">
        <v>13145</v>
      </c>
      <c r="F1695" s="2">
        <v>29683292</v>
      </c>
      <c r="G1695" s="2" t="s">
        <v>13206</v>
      </c>
      <c r="H1695" s="2" t="s">
        <v>3827</v>
      </c>
      <c r="I1695" s="2" t="s">
        <v>667</v>
      </c>
      <c r="J1695" s="2" t="s">
        <v>9132</v>
      </c>
      <c r="K1695" s="2" t="s">
        <v>13207</v>
      </c>
      <c r="L1695" s="2" t="s">
        <v>13208</v>
      </c>
      <c r="M1695" s="2" t="s">
        <v>4416</v>
      </c>
      <c r="N1695" s="4" t="s">
        <v>13209</v>
      </c>
      <c r="O1695" s="4" t="s">
        <v>13210</v>
      </c>
    </row>
    <row r="1696" spans="1:15" ht="15" customHeight="1" x14ac:dyDescent="0.35">
      <c r="A1696" s="2" t="s">
        <v>352</v>
      </c>
      <c r="B1696" s="2" t="s">
        <v>353</v>
      </c>
      <c r="C1696" s="3">
        <v>24</v>
      </c>
      <c r="D1696" s="2" t="s">
        <v>354</v>
      </c>
      <c r="E1696" s="2" t="s">
        <v>13145</v>
      </c>
      <c r="F1696" s="2">
        <v>27680511</v>
      </c>
      <c r="G1696" s="2" t="s">
        <v>13223</v>
      </c>
      <c r="H1696" s="2" t="s">
        <v>13224</v>
      </c>
      <c r="I1696" s="2" t="s">
        <v>1074</v>
      </c>
      <c r="J1696" s="2" t="s">
        <v>4749</v>
      </c>
      <c r="K1696" s="2" t="s">
        <v>4366</v>
      </c>
      <c r="L1696" s="2" t="s">
        <v>13225</v>
      </c>
      <c r="M1696" s="2" t="s">
        <v>4404</v>
      </c>
      <c r="N1696" s="4" t="s">
        <v>13226</v>
      </c>
      <c r="O1696" s="4" t="s">
        <v>13227</v>
      </c>
    </row>
    <row r="1697" spans="1:15" ht="15" customHeight="1" x14ac:dyDescent="0.35">
      <c r="A1697" s="2" t="s">
        <v>352</v>
      </c>
      <c r="B1697" s="2" t="s">
        <v>353</v>
      </c>
      <c r="C1697" s="3">
        <v>24</v>
      </c>
      <c r="D1697" s="2" t="s">
        <v>354</v>
      </c>
      <c r="E1697" s="2" t="s">
        <v>13145</v>
      </c>
      <c r="F1697" s="2">
        <v>37119282</v>
      </c>
      <c r="G1697" s="2" t="s">
        <v>13158</v>
      </c>
      <c r="H1697" s="2" t="s">
        <v>13159</v>
      </c>
      <c r="I1697" s="2" t="s">
        <v>6601</v>
      </c>
      <c r="J1697" s="2"/>
      <c r="K1697" s="2" t="s">
        <v>4373</v>
      </c>
      <c r="L1697" s="2" t="s">
        <v>13160</v>
      </c>
      <c r="M1697" s="2" t="s">
        <v>4367</v>
      </c>
      <c r="N1697" s="4" t="s">
        <v>13161</v>
      </c>
      <c r="O1697" s="4" t="s">
        <v>13162</v>
      </c>
    </row>
    <row r="1698" spans="1:15" ht="15" customHeight="1" x14ac:dyDescent="0.35">
      <c r="A1698" s="2" t="s">
        <v>352</v>
      </c>
      <c r="B1698" s="2" t="s">
        <v>353</v>
      </c>
      <c r="C1698" s="3">
        <v>24</v>
      </c>
      <c r="D1698" s="2" t="s">
        <v>354</v>
      </c>
      <c r="E1698" s="2" t="s">
        <v>13145</v>
      </c>
      <c r="F1698" s="2">
        <v>39172554</v>
      </c>
      <c r="G1698" s="2" t="s">
        <v>13146</v>
      </c>
      <c r="H1698" s="2" t="s">
        <v>13147</v>
      </c>
      <c r="I1698" s="2" t="s">
        <v>11160</v>
      </c>
      <c r="J1698" s="2" t="s">
        <v>11160</v>
      </c>
      <c r="K1698" s="2" t="s">
        <v>4366</v>
      </c>
      <c r="L1698" s="2"/>
      <c r="M1698" s="2" t="s">
        <v>4367</v>
      </c>
      <c r="N1698" s="4" t="s">
        <v>13148</v>
      </c>
      <c r="O1698" s="4" t="s">
        <v>13149</v>
      </c>
    </row>
    <row r="1699" spans="1:15" ht="15" customHeight="1" x14ac:dyDescent="0.35">
      <c r="A1699" s="2" t="s">
        <v>352</v>
      </c>
      <c r="B1699" s="2" t="s">
        <v>353</v>
      </c>
      <c r="C1699" s="3">
        <v>24</v>
      </c>
      <c r="D1699" s="2" t="s">
        <v>354</v>
      </c>
      <c r="E1699" s="2" t="s">
        <v>13145</v>
      </c>
      <c r="F1699" s="2" t="s">
        <v>18931</v>
      </c>
      <c r="G1699" s="2" t="s">
        <v>18932</v>
      </c>
      <c r="H1699" s="2" t="s">
        <v>18933</v>
      </c>
      <c r="I1699" s="2" t="s">
        <v>18934</v>
      </c>
      <c r="J1699" s="2" t="s">
        <v>18934</v>
      </c>
      <c r="K1699" s="2" t="s">
        <v>18872</v>
      </c>
      <c r="L1699" s="2" t="s">
        <v>18935</v>
      </c>
      <c r="M1699" s="2" t="s">
        <v>18460</v>
      </c>
      <c r="N1699" s="4" t="s">
        <v>18936</v>
      </c>
      <c r="O1699" s="25" t="s">
        <v>18937</v>
      </c>
    </row>
    <row r="1700" spans="1:15" ht="15" customHeight="1" x14ac:dyDescent="0.35">
      <c r="A1700" s="2" t="s">
        <v>352</v>
      </c>
      <c r="B1700" s="2" t="s">
        <v>353</v>
      </c>
      <c r="C1700" s="3">
        <v>24</v>
      </c>
      <c r="D1700" s="2" t="s">
        <v>354</v>
      </c>
      <c r="E1700" s="2" t="s">
        <v>13145</v>
      </c>
      <c r="F1700" s="2">
        <v>37291902</v>
      </c>
      <c r="G1700" s="2" t="s">
        <v>5666</v>
      </c>
      <c r="H1700" s="2" t="s">
        <v>5667</v>
      </c>
      <c r="I1700" s="2" t="s">
        <v>5668</v>
      </c>
      <c r="J1700" s="2"/>
      <c r="K1700" s="2" t="s">
        <v>4366</v>
      </c>
      <c r="L1700" s="2" t="s">
        <v>5669</v>
      </c>
      <c r="M1700" s="2" t="s">
        <v>4560</v>
      </c>
      <c r="N1700" s="4" t="s">
        <v>5670</v>
      </c>
      <c r="O1700" s="4" t="s">
        <v>5671</v>
      </c>
    </row>
    <row r="1701" spans="1:15" ht="15" customHeight="1" x14ac:dyDescent="0.35">
      <c r="A1701" s="2" t="s">
        <v>352</v>
      </c>
      <c r="B1701" s="2" t="s">
        <v>353</v>
      </c>
      <c r="C1701" s="3">
        <v>24</v>
      </c>
      <c r="D1701" s="2" t="s">
        <v>354</v>
      </c>
      <c r="E1701" s="2" t="s">
        <v>13145</v>
      </c>
      <c r="F1701" s="2">
        <v>34904681</v>
      </c>
      <c r="G1701" s="2" t="s">
        <v>13182</v>
      </c>
      <c r="H1701" s="2" t="s">
        <v>13183</v>
      </c>
      <c r="I1701" s="2" t="s">
        <v>13184</v>
      </c>
      <c r="J1701" s="2" t="s">
        <v>13184</v>
      </c>
      <c r="K1701" s="2" t="s">
        <v>4692</v>
      </c>
      <c r="L1701" s="2" t="s">
        <v>13185</v>
      </c>
      <c r="M1701" s="2" t="s">
        <v>4367</v>
      </c>
      <c r="N1701" s="4" t="s">
        <v>13186</v>
      </c>
      <c r="O1701" s="4" t="s">
        <v>13187</v>
      </c>
    </row>
    <row r="1702" spans="1:15" ht="15" customHeight="1" x14ac:dyDescent="0.35">
      <c r="A1702" s="2" t="s">
        <v>352</v>
      </c>
      <c r="B1702" s="2" t="s">
        <v>353</v>
      </c>
      <c r="C1702" s="3">
        <v>24</v>
      </c>
      <c r="D1702" s="2" t="s">
        <v>354</v>
      </c>
      <c r="E1702" s="2" t="s">
        <v>13145</v>
      </c>
      <c r="F1702" s="2">
        <v>36629476</v>
      </c>
      <c r="G1702" s="2" t="s">
        <v>13170</v>
      </c>
      <c r="H1702" s="2" t="s">
        <v>13171</v>
      </c>
      <c r="I1702" s="2" t="s">
        <v>13172</v>
      </c>
      <c r="J1702" s="2" t="s">
        <v>13172</v>
      </c>
      <c r="K1702" s="2" t="s">
        <v>4692</v>
      </c>
      <c r="L1702" s="2" t="s">
        <v>13173</v>
      </c>
      <c r="M1702" s="2" t="s">
        <v>4560</v>
      </c>
      <c r="N1702" s="4" t="s">
        <v>13174</v>
      </c>
      <c r="O1702" s="4" t="s">
        <v>13175</v>
      </c>
    </row>
    <row r="1703" spans="1:15" ht="15" customHeight="1" x14ac:dyDescent="0.35">
      <c r="A1703" s="2" t="s">
        <v>352</v>
      </c>
      <c r="B1703" s="2" t="s">
        <v>353</v>
      </c>
      <c r="C1703" s="3">
        <v>24</v>
      </c>
      <c r="D1703" s="2" t="s">
        <v>354</v>
      </c>
      <c r="E1703" s="2" t="s">
        <v>13145</v>
      </c>
      <c r="F1703" s="2">
        <v>38727630</v>
      </c>
      <c r="G1703" s="2" t="s">
        <v>13155</v>
      </c>
      <c r="H1703" s="2" t="s">
        <v>3821</v>
      </c>
      <c r="I1703" s="2" t="s">
        <v>3138</v>
      </c>
      <c r="J1703" s="2" t="s">
        <v>3138</v>
      </c>
      <c r="K1703" s="2" t="s">
        <v>4443</v>
      </c>
      <c r="L1703" s="2"/>
      <c r="M1703" s="2" t="s">
        <v>4367</v>
      </c>
      <c r="N1703" s="4" t="s">
        <v>13156</v>
      </c>
      <c r="O1703" s="4" t="s">
        <v>13157</v>
      </c>
    </row>
    <row r="1704" spans="1:15" ht="15" customHeight="1" x14ac:dyDescent="0.35">
      <c r="A1704" s="2" t="s">
        <v>352</v>
      </c>
      <c r="B1704" s="2" t="s">
        <v>353</v>
      </c>
      <c r="C1704" s="3">
        <v>24</v>
      </c>
      <c r="D1704" s="2" t="s">
        <v>354</v>
      </c>
      <c r="E1704" s="2" t="s">
        <v>13145</v>
      </c>
      <c r="F1704" s="2">
        <v>38857912</v>
      </c>
      <c r="G1704" s="2" t="s">
        <v>13150</v>
      </c>
      <c r="H1704" s="2" t="s">
        <v>13151</v>
      </c>
      <c r="I1704" s="2" t="s">
        <v>9281</v>
      </c>
      <c r="J1704" s="2" t="s">
        <v>9281</v>
      </c>
      <c r="K1704" s="2" t="s">
        <v>4836</v>
      </c>
      <c r="L1704" s="2" t="s">
        <v>13152</v>
      </c>
      <c r="M1704" s="2" t="s">
        <v>4797</v>
      </c>
      <c r="N1704" s="4" t="s">
        <v>13153</v>
      </c>
      <c r="O1704" s="4" t="s">
        <v>13154</v>
      </c>
    </row>
    <row r="1705" spans="1:15" ht="15" customHeight="1" x14ac:dyDescent="0.35">
      <c r="A1705" s="2" t="s">
        <v>365</v>
      </c>
      <c r="B1705" s="2" t="s">
        <v>366</v>
      </c>
      <c r="C1705" s="3">
        <v>25</v>
      </c>
      <c r="D1705" s="2" t="s">
        <v>367</v>
      </c>
      <c r="E1705" s="2" t="s">
        <v>13233</v>
      </c>
      <c r="F1705" s="2">
        <v>31127965</v>
      </c>
      <c r="G1705" s="2" t="s">
        <v>4645</v>
      </c>
      <c r="H1705" s="2" t="s">
        <v>4646</v>
      </c>
      <c r="I1705" s="2" t="s">
        <v>3024</v>
      </c>
      <c r="J1705" s="2" t="s">
        <v>3652</v>
      </c>
      <c r="K1705" s="2" t="s">
        <v>4443</v>
      </c>
      <c r="L1705" s="2" t="s">
        <v>4647</v>
      </c>
      <c r="M1705" s="2" t="s">
        <v>4416</v>
      </c>
      <c r="N1705" s="4" t="s">
        <v>4648</v>
      </c>
      <c r="O1705" s="4" t="s">
        <v>4649</v>
      </c>
    </row>
    <row r="1706" spans="1:15" ht="15" customHeight="1" x14ac:dyDescent="0.35">
      <c r="A1706" s="2" t="s">
        <v>365</v>
      </c>
      <c r="B1706" s="2" t="s">
        <v>366</v>
      </c>
      <c r="C1706" s="3">
        <v>25</v>
      </c>
      <c r="D1706" s="2" t="s">
        <v>367</v>
      </c>
      <c r="E1706" s="2" t="s">
        <v>13233</v>
      </c>
      <c r="F1706" s="2">
        <v>30693473</v>
      </c>
      <c r="G1706" s="2" t="s">
        <v>4650</v>
      </c>
      <c r="H1706" s="2" t="s">
        <v>4651</v>
      </c>
      <c r="I1706" s="2" t="s">
        <v>3024</v>
      </c>
      <c r="J1706" s="2" t="s">
        <v>4652</v>
      </c>
      <c r="K1706" s="2" t="s">
        <v>4366</v>
      </c>
      <c r="L1706" s="2" t="s">
        <v>4653</v>
      </c>
      <c r="M1706" s="2" t="s">
        <v>4416</v>
      </c>
      <c r="N1706" s="4" t="s">
        <v>4654</v>
      </c>
      <c r="O1706" s="4" t="s">
        <v>4655</v>
      </c>
    </row>
    <row r="1707" spans="1:15" ht="15" customHeight="1" x14ac:dyDescent="0.35">
      <c r="A1707" s="2" t="s">
        <v>365</v>
      </c>
      <c r="B1707" s="2" t="s">
        <v>366</v>
      </c>
      <c r="C1707" s="3">
        <v>25</v>
      </c>
      <c r="D1707" s="2" t="s">
        <v>367</v>
      </c>
      <c r="E1707" s="2" t="s">
        <v>13234</v>
      </c>
      <c r="F1707" s="2">
        <v>29382597</v>
      </c>
      <c r="G1707" s="2" t="s">
        <v>11042</v>
      </c>
      <c r="H1707" s="2" t="s">
        <v>11043</v>
      </c>
      <c r="I1707" s="2" t="s">
        <v>1723</v>
      </c>
      <c r="J1707" s="2" t="s">
        <v>11044</v>
      </c>
      <c r="K1707" s="2" t="s">
        <v>4380</v>
      </c>
      <c r="L1707" s="2" t="s">
        <v>11045</v>
      </c>
      <c r="M1707" s="2" t="s">
        <v>5208</v>
      </c>
      <c r="N1707" s="4" t="s">
        <v>11046</v>
      </c>
      <c r="O1707" s="4" t="s">
        <v>11047</v>
      </c>
    </row>
    <row r="1708" spans="1:15" ht="15" customHeight="1" x14ac:dyDescent="0.35">
      <c r="A1708" s="2" t="s">
        <v>365</v>
      </c>
      <c r="B1708" s="2" t="s">
        <v>366</v>
      </c>
      <c r="C1708" s="3">
        <v>25</v>
      </c>
      <c r="D1708" s="2" t="s">
        <v>367</v>
      </c>
      <c r="E1708" s="2" t="s">
        <v>13234</v>
      </c>
      <c r="F1708" s="2">
        <v>26564008</v>
      </c>
      <c r="G1708" s="2" t="s">
        <v>9187</v>
      </c>
      <c r="H1708" s="2" t="s">
        <v>9188</v>
      </c>
      <c r="I1708" s="2" t="s">
        <v>1643</v>
      </c>
      <c r="J1708" s="2" t="s">
        <v>9189</v>
      </c>
      <c r="K1708" s="2" t="s">
        <v>1027</v>
      </c>
      <c r="L1708" s="2" t="s">
        <v>9190</v>
      </c>
      <c r="M1708" s="2" t="s">
        <v>5733</v>
      </c>
      <c r="N1708" s="4" t="s">
        <v>9191</v>
      </c>
      <c r="O1708" s="4" t="s">
        <v>9192</v>
      </c>
    </row>
    <row r="1709" spans="1:15" ht="15" customHeight="1" x14ac:dyDescent="0.35">
      <c r="A1709" s="2" t="s">
        <v>365</v>
      </c>
      <c r="B1709" s="2" t="s">
        <v>366</v>
      </c>
      <c r="C1709" s="3">
        <v>25</v>
      </c>
      <c r="D1709" s="2" t="s">
        <v>367</v>
      </c>
      <c r="E1709" s="2" t="s">
        <v>13233</v>
      </c>
      <c r="F1709" s="2">
        <v>38316467</v>
      </c>
      <c r="G1709" s="2" t="s">
        <v>6561</v>
      </c>
      <c r="H1709" s="2" t="s">
        <v>6562</v>
      </c>
      <c r="I1709" s="2" t="s">
        <v>2023</v>
      </c>
      <c r="J1709" s="2" t="s">
        <v>6563</v>
      </c>
      <c r="K1709" s="2" t="s">
        <v>4629</v>
      </c>
      <c r="L1709" s="2" t="s">
        <v>6564</v>
      </c>
      <c r="M1709" s="2" t="s">
        <v>4367</v>
      </c>
      <c r="N1709" s="4" t="s">
        <v>6565</v>
      </c>
      <c r="O1709" s="4" t="s">
        <v>6566</v>
      </c>
    </row>
    <row r="1710" spans="1:15" ht="15" customHeight="1" x14ac:dyDescent="0.35">
      <c r="A1710" s="2" t="s">
        <v>365</v>
      </c>
      <c r="B1710" s="2" t="s">
        <v>366</v>
      </c>
      <c r="C1710" s="3">
        <v>25</v>
      </c>
      <c r="D1710" s="2" t="s">
        <v>367</v>
      </c>
      <c r="E1710" s="2" t="s">
        <v>13234</v>
      </c>
      <c r="F1710" s="2">
        <v>27436240</v>
      </c>
      <c r="G1710" s="2" t="s">
        <v>6946</v>
      </c>
      <c r="H1710" s="2" t="s">
        <v>6947</v>
      </c>
      <c r="I1710" s="2" t="s">
        <v>3085</v>
      </c>
      <c r="J1710" s="2" t="s">
        <v>6948</v>
      </c>
      <c r="K1710" s="2" t="s">
        <v>4366</v>
      </c>
      <c r="L1710" s="2" t="s">
        <v>6949</v>
      </c>
      <c r="M1710" s="2" t="s">
        <v>6950</v>
      </c>
      <c r="N1710" s="4" t="s">
        <v>6951</v>
      </c>
      <c r="O1710" s="4" t="s">
        <v>6952</v>
      </c>
    </row>
    <row r="1711" spans="1:15" ht="15" customHeight="1" x14ac:dyDescent="0.35">
      <c r="A1711" s="2" t="s">
        <v>365</v>
      </c>
      <c r="B1711" s="2" t="s">
        <v>366</v>
      </c>
      <c r="C1711" s="3">
        <v>25</v>
      </c>
      <c r="D1711" s="2" t="s">
        <v>367</v>
      </c>
      <c r="E1711" s="2" t="s">
        <v>13233</v>
      </c>
      <c r="F1711" s="2">
        <v>16136790</v>
      </c>
      <c r="G1711" s="2" t="s">
        <v>13251</v>
      </c>
      <c r="H1711" s="2" t="s">
        <v>13252</v>
      </c>
      <c r="I1711" s="2" t="s">
        <v>7783</v>
      </c>
      <c r="J1711" s="2"/>
      <c r="K1711" s="2" t="s">
        <v>13253</v>
      </c>
      <c r="L1711" s="2" t="s">
        <v>13254</v>
      </c>
      <c r="M1711" s="2" t="s">
        <v>4493</v>
      </c>
      <c r="N1711" s="4" t="s">
        <v>13255</v>
      </c>
      <c r="O1711" s="4" t="s">
        <v>13256</v>
      </c>
    </row>
    <row r="1712" spans="1:15" ht="15" customHeight="1" x14ac:dyDescent="0.35">
      <c r="A1712" s="2" t="s">
        <v>365</v>
      </c>
      <c r="B1712" s="2" t="s">
        <v>366</v>
      </c>
      <c r="C1712" s="3">
        <v>25</v>
      </c>
      <c r="D1712" s="2" t="s">
        <v>367</v>
      </c>
      <c r="E1712" s="2" t="s">
        <v>13234</v>
      </c>
      <c r="F1712" s="2">
        <v>28796883</v>
      </c>
      <c r="G1712" s="2" t="s">
        <v>4726</v>
      </c>
      <c r="H1712" s="2" t="s">
        <v>4727</v>
      </c>
      <c r="I1712" s="2" t="s">
        <v>1882</v>
      </c>
      <c r="J1712" s="2" t="s">
        <v>4728</v>
      </c>
      <c r="K1712" s="2" t="s">
        <v>4366</v>
      </c>
      <c r="L1712" s="2" t="s">
        <v>4729</v>
      </c>
      <c r="M1712" s="2" t="s">
        <v>4730</v>
      </c>
      <c r="N1712" s="4" t="s">
        <v>4731</v>
      </c>
      <c r="O1712" s="4" t="s">
        <v>4732</v>
      </c>
    </row>
    <row r="1713" spans="1:15" ht="15" customHeight="1" x14ac:dyDescent="0.35">
      <c r="A1713" s="2" t="s">
        <v>365</v>
      </c>
      <c r="B1713" s="2" t="s">
        <v>366</v>
      </c>
      <c r="C1713" s="3">
        <v>25</v>
      </c>
      <c r="D1713" s="2" t="s">
        <v>367</v>
      </c>
      <c r="E1713" s="2" t="s">
        <v>13234</v>
      </c>
      <c r="F1713" s="2">
        <v>28864846</v>
      </c>
      <c r="G1713" s="2" t="s">
        <v>4720</v>
      </c>
      <c r="H1713" s="2" t="s">
        <v>4721</v>
      </c>
      <c r="I1713" s="2" t="s">
        <v>1882</v>
      </c>
      <c r="J1713" s="2"/>
      <c r="K1713" s="2" t="s">
        <v>4722</v>
      </c>
      <c r="L1713" s="2" t="s">
        <v>4723</v>
      </c>
      <c r="M1713" s="2" t="s">
        <v>4481</v>
      </c>
      <c r="N1713" s="4" t="s">
        <v>4724</v>
      </c>
      <c r="O1713" s="4" t="s">
        <v>4725</v>
      </c>
    </row>
    <row r="1714" spans="1:15" ht="15" customHeight="1" x14ac:dyDescent="0.35">
      <c r="A1714" s="2" t="s">
        <v>365</v>
      </c>
      <c r="B1714" s="2" t="s">
        <v>366</v>
      </c>
      <c r="C1714" s="3">
        <v>25</v>
      </c>
      <c r="D1714" s="2" t="s">
        <v>367</v>
      </c>
      <c r="E1714" s="2" t="s">
        <v>13234</v>
      </c>
      <c r="F1714" s="2">
        <v>29441558</v>
      </c>
      <c r="G1714" s="2" t="s">
        <v>13235</v>
      </c>
      <c r="H1714" s="2" t="s">
        <v>13236</v>
      </c>
      <c r="I1714" s="2" t="s">
        <v>1075</v>
      </c>
      <c r="J1714" s="2"/>
      <c r="K1714" s="2" t="s">
        <v>4366</v>
      </c>
      <c r="L1714" s="2" t="s">
        <v>13237</v>
      </c>
      <c r="M1714" s="2" t="s">
        <v>4665</v>
      </c>
      <c r="N1714" s="4" t="s">
        <v>13238</v>
      </c>
      <c r="O1714" s="4" t="s">
        <v>13239</v>
      </c>
    </row>
    <row r="1715" spans="1:15" ht="15" customHeight="1" x14ac:dyDescent="0.35">
      <c r="A1715" s="2" t="s">
        <v>365</v>
      </c>
      <c r="B1715" s="2" t="s">
        <v>366</v>
      </c>
      <c r="C1715" s="3">
        <v>25</v>
      </c>
      <c r="D1715" s="2" t="s">
        <v>367</v>
      </c>
      <c r="E1715" s="2" t="s">
        <v>13234</v>
      </c>
      <c r="F1715" s="2">
        <v>27543747</v>
      </c>
      <c r="G1715" s="2" t="s">
        <v>13240</v>
      </c>
      <c r="H1715" s="2" t="s">
        <v>13241</v>
      </c>
      <c r="I1715" s="2" t="s">
        <v>968</v>
      </c>
      <c r="J1715" s="2" t="s">
        <v>13242</v>
      </c>
      <c r="K1715" s="2" t="s">
        <v>4366</v>
      </c>
      <c r="L1715" s="2" t="s">
        <v>13243</v>
      </c>
      <c r="M1715" s="2" t="s">
        <v>6900</v>
      </c>
      <c r="N1715" s="4" t="s">
        <v>13244</v>
      </c>
      <c r="O1715" s="4" t="s">
        <v>13245</v>
      </c>
    </row>
    <row r="1716" spans="1:15" ht="15" customHeight="1" x14ac:dyDescent="0.35">
      <c r="A1716" s="2" t="s">
        <v>365</v>
      </c>
      <c r="B1716" s="2" t="s">
        <v>366</v>
      </c>
      <c r="C1716" s="3">
        <v>25</v>
      </c>
      <c r="D1716" s="2" t="s">
        <v>367</v>
      </c>
      <c r="E1716" s="2" t="s">
        <v>13232</v>
      </c>
      <c r="F1716" s="2">
        <v>39393565</v>
      </c>
      <c r="G1716" s="2" t="s">
        <v>6539</v>
      </c>
      <c r="H1716" s="2" t="s">
        <v>6540</v>
      </c>
      <c r="I1716" s="2" t="s">
        <v>6541</v>
      </c>
      <c r="J1716" s="2" t="s">
        <v>6541</v>
      </c>
      <c r="K1716" s="2" t="s">
        <v>6542</v>
      </c>
      <c r="L1716" s="2"/>
      <c r="M1716" s="2" t="s">
        <v>4367</v>
      </c>
      <c r="N1716" s="4" t="s">
        <v>6543</v>
      </c>
      <c r="O1716" s="4" t="s">
        <v>6544</v>
      </c>
    </row>
    <row r="1717" spans="1:15" ht="15" customHeight="1" x14ac:dyDescent="0.35">
      <c r="A1717" s="2" t="s">
        <v>365</v>
      </c>
      <c r="B1717" s="2" t="s">
        <v>366</v>
      </c>
      <c r="C1717" s="3">
        <v>25</v>
      </c>
      <c r="D1717" s="2" t="s">
        <v>367</v>
      </c>
      <c r="E1717" s="2" t="s">
        <v>13234</v>
      </c>
      <c r="F1717" s="2">
        <v>26860189</v>
      </c>
      <c r="G1717" s="2" t="s">
        <v>13246</v>
      </c>
      <c r="H1717" s="2" t="s">
        <v>13247</v>
      </c>
      <c r="I1717" s="2" t="s">
        <v>13248</v>
      </c>
      <c r="J1717" s="2" t="s">
        <v>13248</v>
      </c>
      <c r="K1717" s="2" t="s">
        <v>4788</v>
      </c>
      <c r="L1717" s="20" t="s">
        <v>18389</v>
      </c>
      <c r="M1717" s="2" t="s">
        <v>4493</v>
      </c>
      <c r="N1717" s="4" t="s">
        <v>13249</v>
      </c>
      <c r="O1717" s="4" t="s">
        <v>13250</v>
      </c>
    </row>
    <row r="1718" spans="1:15" ht="15" customHeight="1" x14ac:dyDescent="0.35">
      <c r="A1718" s="2" t="s">
        <v>365</v>
      </c>
      <c r="B1718" s="2" t="s">
        <v>366</v>
      </c>
      <c r="C1718" s="3">
        <v>25</v>
      </c>
      <c r="D1718" s="2" t="s">
        <v>367</v>
      </c>
      <c r="E1718" s="2" t="s">
        <v>13234</v>
      </c>
      <c r="F1718" s="2">
        <v>36745562</v>
      </c>
      <c r="G1718" s="2" t="s">
        <v>6615</v>
      </c>
      <c r="H1718" s="2" t="s">
        <v>6616</v>
      </c>
      <c r="I1718" s="2" t="s">
        <v>6421</v>
      </c>
      <c r="J1718" s="2"/>
      <c r="K1718" s="2" t="s">
        <v>4366</v>
      </c>
      <c r="L1718" s="2" t="s">
        <v>6617</v>
      </c>
      <c r="M1718" s="2" t="s">
        <v>4367</v>
      </c>
      <c r="N1718" s="4" t="s">
        <v>6618</v>
      </c>
      <c r="O1718" s="4" t="s">
        <v>6619</v>
      </c>
    </row>
    <row r="1719" spans="1:15" ht="15" customHeight="1" x14ac:dyDescent="0.35">
      <c r="A1719" s="2" t="s">
        <v>365</v>
      </c>
      <c r="B1719" s="2" t="s">
        <v>366</v>
      </c>
      <c r="C1719" s="3">
        <v>25</v>
      </c>
      <c r="D1719" s="2" t="s">
        <v>367</v>
      </c>
      <c r="E1719" s="2" t="s">
        <v>13233</v>
      </c>
      <c r="F1719" s="2">
        <v>27230780</v>
      </c>
      <c r="G1719" s="2" t="s">
        <v>4785</v>
      </c>
      <c r="H1719" s="2" t="s">
        <v>4786</v>
      </c>
      <c r="I1719" s="2" t="s">
        <v>4787</v>
      </c>
      <c r="J1719" s="2" t="s">
        <v>4787</v>
      </c>
      <c r="K1719" s="2" t="s">
        <v>4788</v>
      </c>
      <c r="L1719" s="2"/>
      <c r="M1719" s="2" t="s">
        <v>4493</v>
      </c>
      <c r="N1719" s="4" t="s">
        <v>4790</v>
      </c>
      <c r="O1719" s="4" t="s">
        <v>4791</v>
      </c>
    </row>
    <row r="1720" spans="1:15" ht="15" customHeight="1" x14ac:dyDescent="0.35">
      <c r="A1720" s="2" t="s">
        <v>365</v>
      </c>
      <c r="B1720" s="2" t="s">
        <v>366</v>
      </c>
      <c r="C1720" s="3">
        <v>25</v>
      </c>
      <c r="D1720" s="2" t="s">
        <v>367</v>
      </c>
      <c r="E1720" s="2" t="s">
        <v>13233</v>
      </c>
      <c r="F1720" s="2">
        <v>39283144</v>
      </c>
      <c r="G1720" s="2" t="s">
        <v>8555</v>
      </c>
      <c r="H1720" s="2" t="s">
        <v>2507</v>
      </c>
      <c r="I1720" s="2" t="s">
        <v>8556</v>
      </c>
      <c r="J1720" s="2" t="s">
        <v>8556</v>
      </c>
      <c r="K1720" s="2" t="s">
        <v>4366</v>
      </c>
      <c r="L1720" s="2"/>
      <c r="M1720" s="2" t="s">
        <v>4367</v>
      </c>
      <c r="N1720" s="4" t="s">
        <v>8557</v>
      </c>
      <c r="O1720" s="4" t="s">
        <v>8558</v>
      </c>
    </row>
    <row r="1721" spans="1:15" ht="15" customHeight="1" x14ac:dyDescent="0.35">
      <c r="A1721" s="2" t="s">
        <v>365</v>
      </c>
      <c r="B1721" s="2" t="s">
        <v>366</v>
      </c>
      <c r="C1721" s="3">
        <v>25</v>
      </c>
      <c r="D1721" s="2" t="s">
        <v>367</v>
      </c>
      <c r="E1721" s="2" t="s">
        <v>13234</v>
      </c>
      <c r="F1721" s="2">
        <v>25927828</v>
      </c>
      <c r="G1721" s="2" t="s">
        <v>9215</v>
      </c>
      <c r="H1721" s="2" t="s">
        <v>9216</v>
      </c>
      <c r="I1721" s="2" t="s">
        <v>6961</v>
      </c>
      <c r="J1721" s="2" t="s">
        <v>6961</v>
      </c>
      <c r="K1721" s="2" t="s">
        <v>4788</v>
      </c>
      <c r="L1721" s="2"/>
      <c r="M1721" s="2" t="s">
        <v>4367</v>
      </c>
      <c r="N1721" s="4" t="s">
        <v>9218</v>
      </c>
      <c r="O1721" s="4" t="s">
        <v>9219</v>
      </c>
    </row>
    <row r="1722" spans="1:15" ht="15" customHeight="1" x14ac:dyDescent="0.35">
      <c r="A1722" s="2" t="s">
        <v>365</v>
      </c>
      <c r="B1722" s="2" t="s">
        <v>366</v>
      </c>
      <c r="C1722" s="3">
        <v>25</v>
      </c>
      <c r="D1722" s="2" t="s">
        <v>367</v>
      </c>
      <c r="E1722" s="2" t="s">
        <v>13234</v>
      </c>
      <c r="F1722" s="2">
        <v>39009427</v>
      </c>
      <c r="G1722" s="2" t="s">
        <v>5651</v>
      </c>
      <c r="H1722" s="2" t="s">
        <v>5652</v>
      </c>
      <c r="I1722" s="2" t="s">
        <v>5653</v>
      </c>
      <c r="J1722" s="2" t="s">
        <v>5653</v>
      </c>
      <c r="K1722" s="2" t="s">
        <v>4366</v>
      </c>
      <c r="L1722" s="2"/>
      <c r="M1722" s="2" t="s">
        <v>4367</v>
      </c>
      <c r="N1722" s="4" t="s">
        <v>5654</v>
      </c>
      <c r="O1722" s="4" t="s">
        <v>5655</v>
      </c>
    </row>
    <row r="1723" spans="1:15" ht="15" customHeight="1" x14ac:dyDescent="0.35">
      <c r="A1723" s="2" t="s">
        <v>375</v>
      </c>
      <c r="B1723" s="2" t="s">
        <v>376</v>
      </c>
      <c r="C1723" s="3">
        <v>26</v>
      </c>
      <c r="D1723" s="2" t="s">
        <v>377</v>
      </c>
      <c r="E1723" s="2" t="s">
        <v>13257</v>
      </c>
      <c r="F1723" s="2">
        <v>37480432</v>
      </c>
      <c r="G1723" s="2" t="s">
        <v>13309</v>
      </c>
      <c r="H1723" s="2" t="s">
        <v>13310</v>
      </c>
      <c r="I1723" s="2" t="s">
        <v>799</v>
      </c>
      <c r="J1723" s="2" t="s">
        <v>13311</v>
      </c>
      <c r="K1723" s="2" t="s">
        <v>4757</v>
      </c>
      <c r="L1723" s="2" t="s">
        <v>13312</v>
      </c>
      <c r="M1723" s="2" t="s">
        <v>4367</v>
      </c>
      <c r="N1723" s="4" t="s">
        <v>13313</v>
      </c>
      <c r="O1723" s="4" t="s">
        <v>13314</v>
      </c>
    </row>
    <row r="1724" spans="1:15" ht="15" customHeight="1" x14ac:dyDescent="0.35">
      <c r="A1724" s="2" t="s">
        <v>375</v>
      </c>
      <c r="B1724" s="2" t="s">
        <v>376</v>
      </c>
      <c r="C1724" s="3">
        <v>26</v>
      </c>
      <c r="D1724" s="2" t="s">
        <v>377</v>
      </c>
      <c r="E1724" s="2" t="s">
        <v>13321</v>
      </c>
      <c r="F1724" s="2">
        <v>35538596</v>
      </c>
      <c r="G1724" s="2" t="s">
        <v>13363</v>
      </c>
      <c r="H1724" s="2" t="s">
        <v>13364</v>
      </c>
      <c r="I1724" s="2" t="s">
        <v>2290</v>
      </c>
      <c r="J1724" s="2" t="s">
        <v>13365</v>
      </c>
      <c r="K1724" s="2" t="s">
        <v>5821</v>
      </c>
      <c r="L1724" s="2" t="s">
        <v>13366</v>
      </c>
      <c r="M1724" s="2" t="s">
        <v>6102</v>
      </c>
      <c r="N1724" s="4" t="s">
        <v>13367</v>
      </c>
      <c r="O1724" s="4" t="s">
        <v>13368</v>
      </c>
    </row>
    <row r="1725" spans="1:15" ht="15" customHeight="1" x14ac:dyDescent="0.35">
      <c r="A1725" s="2" t="s">
        <v>375</v>
      </c>
      <c r="B1725" s="2" t="s">
        <v>376</v>
      </c>
      <c r="C1725" s="3">
        <v>26</v>
      </c>
      <c r="D1725" s="2" t="s">
        <v>377</v>
      </c>
      <c r="E1725" s="2" t="s">
        <v>13257</v>
      </c>
      <c r="F1725" s="2">
        <v>32383811</v>
      </c>
      <c r="G1725" s="2" t="s">
        <v>13435</v>
      </c>
      <c r="H1725" s="2" t="s">
        <v>13436</v>
      </c>
      <c r="I1725" s="2" t="s">
        <v>815</v>
      </c>
      <c r="J1725" s="2" t="s">
        <v>13437</v>
      </c>
      <c r="K1725" s="2" t="s">
        <v>13438</v>
      </c>
      <c r="L1725" s="2" t="s">
        <v>13439</v>
      </c>
      <c r="M1725" s="2" t="s">
        <v>5528</v>
      </c>
      <c r="N1725" s="4" t="s">
        <v>13440</v>
      </c>
      <c r="O1725" s="4" t="s">
        <v>13441</v>
      </c>
    </row>
    <row r="1726" spans="1:15" ht="15" customHeight="1" x14ac:dyDescent="0.35">
      <c r="A1726" s="2" t="s">
        <v>375</v>
      </c>
      <c r="B1726" s="2" t="s">
        <v>376</v>
      </c>
      <c r="C1726" s="3">
        <v>26</v>
      </c>
      <c r="D1726" s="2" t="s">
        <v>377</v>
      </c>
      <c r="E1726" s="2" t="s">
        <v>13257</v>
      </c>
      <c r="F1726" s="2">
        <v>16782407</v>
      </c>
      <c r="G1726" s="2" t="s">
        <v>14093</v>
      </c>
      <c r="H1726" s="2" t="s">
        <v>14094</v>
      </c>
      <c r="I1726" s="2" t="s">
        <v>1286</v>
      </c>
      <c r="J1726" s="2" t="s">
        <v>14095</v>
      </c>
      <c r="K1726" s="2" t="s">
        <v>12800</v>
      </c>
      <c r="L1726" s="2" t="s">
        <v>14096</v>
      </c>
      <c r="M1726" s="2" t="s">
        <v>4493</v>
      </c>
      <c r="N1726" s="4" t="s">
        <v>14097</v>
      </c>
      <c r="O1726" s="4" t="s">
        <v>14098</v>
      </c>
    </row>
    <row r="1727" spans="1:15" ht="15" customHeight="1" x14ac:dyDescent="0.35">
      <c r="A1727" s="2" t="s">
        <v>375</v>
      </c>
      <c r="B1727" s="2" t="s">
        <v>376</v>
      </c>
      <c r="C1727" s="3">
        <v>26</v>
      </c>
      <c r="D1727" s="2" t="s">
        <v>377</v>
      </c>
      <c r="E1727" s="2" t="s">
        <v>13257</v>
      </c>
      <c r="F1727" s="2">
        <v>13679820</v>
      </c>
      <c r="G1727" s="2" t="s">
        <v>14188</v>
      </c>
      <c r="H1727" s="2" t="s">
        <v>14189</v>
      </c>
      <c r="I1727" s="2" t="s">
        <v>2165</v>
      </c>
      <c r="J1727" s="2"/>
      <c r="K1727" s="2" t="s">
        <v>4380</v>
      </c>
      <c r="L1727" s="2" t="s">
        <v>14190</v>
      </c>
      <c r="M1727" s="2" t="s">
        <v>4367</v>
      </c>
      <c r="N1727" s="4" t="s">
        <v>14191</v>
      </c>
      <c r="O1727" s="4" t="s">
        <v>14192</v>
      </c>
    </row>
    <row r="1728" spans="1:15" ht="15" customHeight="1" x14ac:dyDescent="0.35">
      <c r="A1728" s="2" t="s">
        <v>375</v>
      </c>
      <c r="B1728" s="2" t="s">
        <v>376</v>
      </c>
      <c r="C1728" s="3">
        <v>26</v>
      </c>
      <c r="D1728" s="2" t="s">
        <v>377</v>
      </c>
      <c r="E1728" s="2" t="s">
        <v>13257</v>
      </c>
      <c r="F1728" s="2">
        <v>9829075</v>
      </c>
      <c r="G1728" s="2" t="s">
        <v>14274</v>
      </c>
      <c r="H1728" s="2" t="s">
        <v>14275</v>
      </c>
      <c r="I1728" s="2" t="s">
        <v>6240</v>
      </c>
      <c r="J1728" s="2"/>
      <c r="K1728" s="2" t="s">
        <v>14276</v>
      </c>
      <c r="L1728" s="2" t="s">
        <v>14277</v>
      </c>
      <c r="M1728" s="2" t="s">
        <v>4416</v>
      </c>
      <c r="N1728" s="4" t="s">
        <v>14278</v>
      </c>
      <c r="O1728" s="26"/>
    </row>
    <row r="1729" spans="1:15" ht="15" customHeight="1" x14ac:dyDescent="0.35">
      <c r="A1729" s="2" t="s">
        <v>375</v>
      </c>
      <c r="B1729" s="2" t="s">
        <v>376</v>
      </c>
      <c r="C1729" s="3">
        <v>26</v>
      </c>
      <c r="D1729" s="2" t="s">
        <v>377</v>
      </c>
      <c r="E1729" s="2" t="s">
        <v>13257</v>
      </c>
      <c r="F1729" s="2">
        <v>30951883</v>
      </c>
      <c r="G1729" s="2" t="s">
        <v>13533</v>
      </c>
      <c r="H1729" s="2" t="s">
        <v>13534</v>
      </c>
      <c r="I1729" s="20" t="s">
        <v>3024</v>
      </c>
      <c r="J1729" s="2" t="s">
        <v>13535</v>
      </c>
      <c r="K1729" s="2" t="s">
        <v>11482</v>
      </c>
      <c r="L1729" s="2" t="s">
        <v>13536</v>
      </c>
      <c r="M1729" s="2" t="s">
        <v>4404</v>
      </c>
      <c r="N1729" s="4" t="s">
        <v>13537</v>
      </c>
      <c r="O1729" s="4" t="s">
        <v>13538</v>
      </c>
    </row>
    <row r="1730" spans="1:15" ht="15" customHeight="1" x14ac:dyDescent="0.35">
      <c r="A1730" s="2" t="s">
        <v>375</v>
      </c>
      <c r="B1730" s="2" t="s">
        <v>376</v>
      </c>
      <c r="C1730" s="3">
        <v>26</v>
      </c>
      <c r="D1730" s="2" t="s">
        <v>377</v>
      </c>
      <c r="E1730" s="2" t="s">
        <v>13257</v>
      </c>
      <c r="F1730" s="2">
        <v>26362556</v>
      </c>
      <c r="G1730" s="2" t="s">
        <v>13748</v>
      </c>
      <c r="H1730" s="2" t="s">
        <v>13754</v>
      </c>
      <c r="I1730" s="20" t="s">
        <v>1078</v>
      </c>
      <c r="J1730" s="2"/>
      <c r="K1730" s="2" t="s">
        <v>11482</v>
      </c>
      <c r="L1730" s="2" t="s">
        <v>13755</v>
      </c>
      <c r="M1730" s="2" t="s">
        <v>12937</v>
      </c>
      <c r="N1730" s="4" t="s">
        <v>13756</v>
      </c>
      <c r="O1730" s="4" t="s">
        <v>13757</v>
      </c>
    </row>
    <row r="1731" spans="1:15" ht="15" customHeight="1" x14ac:dyDescent="0.35">
      <c r="A1731" s="2" t="s">
        <v>375</v>
      </c>
      <c r="B1731" s="2" t="s">
        <v>376</v>
      </c>
      <c r="C1731" s="3">
        <v>26</v>
      </c>
      <c r="D1731" s="2" t="s">
        <v>377</v>
      </c>
      <c r="E1731" s="2" t="s">
        <v>13321</v>
      </c>
      <c r="F1731" s="2">
        <v>34153517</v>
      </c>
      <c r="G1731" s="2" t="s">
        <v>13390</v>
      </c>
      <c r="H1731" s="2" t="s">
        <v>13391</v>
      </c>
      <c r="I1731" s="2" t="s">
        <v>2387</v>
      </c>
      <c r="J1731" s="2" t="s">
        <v>5227</v>
      </c>
      <c r="K1731" s="2" t="s">
        <v>11482</v>
      </c>
      <c r="L1731" s="2" t="s">
        <v>13392</v>
      </c>
      <c r="M1731" s="2" t="s">
        <v>13393</v>
      </c>
      <c r="N1731" s="4" t="s">
        <v>13394</v>
      </c>
      <c r="O1731" s="4" t="s">
        <v>13395</v>
      </c>
    </row>
    <row r="1732" spans="1:15" ht="15" customHeight="1" x14ac:dyDescent="0.35">
      <c r="A1732" s="2" t="s">
        <v>375</v>
      </c>
      <c r="B1732" s="2" t="s">
        <v>376</v>
      </c>
      <c r="C1732" s="3">
        <v>26</v>
      </c>
      <c r="D1732" s="2" t="s">
        <v>377</v>
      </c>
      <c r="E1732" s="2" t="s">
        <v>13257</v>
      </c>
      <c r="F1732" s="2">
        <v>31073077</v>
      </c>
      <c r="G1732" s="2" t="s">
        <v>13495</v>
      </c>
      <c r="H1732" s="2" t="s">
        <v>13496</v>
      </c>
      <c r="I1732" s="2" t="s">
        <v>3024</v>
      </c>
      <c r="J1732" s="2" t="s">
        <v>1598</v>
      </c>
      <c r="K1732" s="2" t="s">
        <v>13497</v>
      </c>
      <c r="L1732" s="2" t="s">
        <v>13498</v>
      </c>
      <c r="M1732" s="2" t="s">
        <v>7387</v>
      </c>
      <c r="N1732" s="4" t="s">
        <v>13499</v>
      </c>
      <c r="O1732" s="4" t="s">
        <v>13500</v>
      </c>
    </row>
    <row r="1733" spans="1:15" ht="15" customHeight="1" x14ac:dyDescent="0.35">
      <c r="A1733" s="2" t="s">
        <v>375</v>
      </c>
      <c r="B1733" s="2" t="s">
        <v>376</v>
      </c>
      <c r="C1733" s="3">
        <v>26</v>
      </c>
      <c r="D1733" s="2" t="s">
        <v>377</v>
      </c>
      <c r="E1733" s="2" t="s">
        <v>13257</v>
      </c>
      <c r="F1733" s="2">
        <v>26162572</v>
      </c>
      <c r="G1733" s="2" t="s">
        <v>13702</v>
      </c>
      <c r="H1733" s="2" t="s">
        <v>13703</v>
      </c>
      <c r="I1733" s="2" t="s">
        <v>1078</v>
      </c>
      <c r="J1733" s="2" t="s">
        <v>3094</v>
      </c>
      <c r="K1733" s="2" t="s">
        <v>4380</v>
      </c>
      <c r="L1733" s="2" t="s">
        <v>13704</v>
      </c>
      <c r="M1733" s="2" t="s">
        <v>5313</v>
      </c>
      <c r="N1733" s="4" t="s">
        <v>13705</v>
      </c>
      <c r="O1733" s="4" t="s">
        <v>13706</v>
      </c>
    </row>
    <row r="1734" spans="1:15" ht="15" customHeight="1" x14ac:dyDescent="0.35">
      <c r="A1734" s="2" t="s">
        <v>375</v>
      </c>
      <c r="B1734" s="2" t="s">
        <v>376</v>
      </c>
      <c r="C1734" s="3">
        <v>26</v>
      </c>
      <c r="D1734" s="2" t="s">
        <v>377</v>
      </c>
      <c r="E1734" s="2" t="s">
        <v>13257</v>
      </c>
      <c r="F1734" s="2">
        <v>26399252</v>
      </c>
      <c r="G1734" s="2" t="s">
        <v>13696</v>
      </c>
      <c r="H1734" s="2" t="s">
        <v>13697</v>
      </c>
      <c r="I1734" s="2" t="s">
        <v>1078</v>
      </c>
      <c r="J1734" s="2" t="s">
        <v>13698</v>
      </c>
      <c r="K1734" s="2" t="s">
        <v>13264</v>
      </c>
      <c r="L1734" s="2" t="s">
        <v>13699</v>
      </c>
      <c r="M1734" s="2" t="s">
        <v>7387</v>
      </c>
      <c r="N1734" s="4" t="s">
        <v>13700</v>
      </c>
      <c r="O1734" s="4" t="s">
        <v>13701</v>
      </c>
    </row>
    <row r="1735" spans="1:15" ht="15" customHeight="1" x14ac:dyDescent="0.35">
      <c r="A1735" s="2" t="s">
        <v>375</v>
      </c>
      <c r="B1735" s="2" t="s">
        <v>376</v>
      </c>
      <c r="C1735" s="3">
        <v>26</v>
      </c>
      <c r="D1735" s="2" t="s">
        <v>377</v>
      </c>
      <c r="E1735" s="2" t="s">
        <v>13257</v>
      </c>
      <c r="F1735" s="2">
        <v>22397497</v>
      </c>
      <c r="G1735" s="2" t="s">
        <v>13864</v>
      </c>
      <c r="H1735" s="2" t="s">
        <v>13865</v>
      </c>
      <c r="I1735" s="2" t="s">
        <v>1008</v>
      </c>
      <c r="J1735" s="2" t="s">
        <v>13866</v>
      </c>
      <c r="K1735" s="2" t="s">
        <v>6428</v>
      </c>
      <c r="L1735" s="2" t="s">
        <v>13867</v>
      </c>
      <c r="M1735" s="2" t="s">
        <v>4367</v>
      </c>
      <c r="N1735" s="4" t="s">
        <v>13868</v>
      </c>
      <c r="O1735" s="4" t="s">
        <v>13869</v>
      </c>
    </row>
    <row r="1736" spans="1:15" ht="15" customHeight="1" x14ac:dyDescent="0.35">
      <c r="A1736" s="2" t="s">
        <v>375</v>
      </c>
      <c r="B1736" s="2" t="s">
        <v>376</v>
      </c>
      <c r="C1736" s="3">
        <v>26</v>
      </c>
      <c r="D1736" s="2" t="s">
        <v>377</v>
      </c>
      <c r="E1736" s="2" t="s">
        <v>13257</v>
      </c>
      <c r="F1736" s="2">
        <v>17890276</v>
      </c>
      <c r="G1736" s="2" t="s">
        <v>14064</v>
      </c>
      <c r="H1736" s="2" t="s">
        <v>14065</v>
      </c>
      <c r="I1736" s="2" t="s">
        <v>7693</v>
      </c>
      <c r="J1736" s="2"/>
      <c r="K1736" s="2" t="s">
        <v>7222</v>
      </c>
      <c r="L1736" s="2" t="s">
        <v>14066</v>
      </c>
      <c r="M1736" s="2" t="s">
        <v>4797</v>
      </c>
      <c r="N1736" s="4" t="s">
        <v>14067</v>
      </c>
      <c r="O1736" s="4" t="s">
        <v>14068</v>
      </c>
    </row>
    <row r="1737" spans="1:15" ht="15" customHeight="1" x14ac:dyDescent="0.35">
      <c r="A1737" s="2" t="s">
        <v>375</v>
      </c>
      <c r="B1737" s="2" t="s">
        <v>376</v>
      </c>
      <c r="C1737" s="3">
        <v>26</v>
      </c>
      <c r="D1737" s="2" t="s">
        <v>377</v>
      </c>
      <c r="E1737" s="2" t="s">
        <v>13257</v>
      </c>
      <c r="F1737" s="2">
        <v>10999878</v>
      </c>
      <c r="G1737" s="2" t="s">
        <v>14247</v>
      </c>
      <c r="H1737" s="2" t="s">
        <v>14248</v>
      </c>
      <c r="I1737" s="2" t="s">
        <v>5621</v>
      </c>
      <c r="J1737" s="2"/>
      <c r="K1737" s="2" t="s">
        <v>5615</v>
      </c>
      <c r="L1737" s="2" t="s">
        <v>14249</v>
      </c>
      <c r="M1737" s="2" t="s">
        <v>4367</v>
      </c>
      <c r="N1737" s="4" t="s">
        <v>14250</v>
      </c>
      <c r="O1737" s="4" t="s">
        <v>14251</v>
      </c>
    </row>
    <row r="1738" spans="1:15" ht="15" customHeight="1" x14ac:dyDescent="0.35">
      <c r="A1738" s="2" t="s">
        <v>375</v>
      </c>
      <c r="B1738" s="2" t="s">
        <v>376</v>
      </c>
      <c r="C1738" s="3">
        <v>26</v>
      </c>
      <c r="D1738" s="2" t="s">
        <v>377</v>
      </c>
      <c r="E1738" s="2" t="s">
        <v>13257</v>
      </c>
      <c r="F1738" s="2">
        <v>11012612</v>
      </c>
      <c r="G1738" s="2" t="s">
        <v>14252</v>
      </c>
      <c r="H1738" s="2" t="s">
        <v>14253</v>
      </c>
      <c r="I1738" s="2" t="s">
        <v>5621</v>
      </c>
      <c r="J1738" s="2"/>
      <c r="K1738" s="2" t="s">
        <v>7985</v>
      </c>
      <c r="L1738" s="2" t="s">
        <v>14254</v>
      </c>
      <c r="M1738" s="2" t="s">
        <v>4367</v>
      </c>
      <c r="N1738" s="4" t="s">
        <v>14255</v>
      </c>
      <c r="O1738" s="4" t="s">
        <v>14256</v>
      </c>
    </row>
    <row r="1739" spans="1:15" ht="15" customHeight="1" x14ac:dyDescent="0.35">
      <c r="A1739" s="2" t="s">
        <v>375</v>
      </c>
      <c r="B1739" s="2" t="s">
        <v>376</v>
      </c>
      <c r="C1739" s="3">
        <v>26</v>
      </c>
      <c r="D1739" s="2" t="s">
        <v>377</v>
      </c>
      <c r="E1739" s="2" t="s">
        <v>13257</v>
      </c>
      <c r="F1739" s="2">
        <v>37750994</v>
      </c>
      <c r="G1739" s="2" t="s">
        <v>13303</v>
      </c>
      <c r="H1739" s="2" t="s">
        <v>13304</v>
      </c>
      <c r="I1739" s="2" t="s">
        <v>1004</v>
      </c>
      <c r="J1739" s="2" t="s">
        <v>13305</v>
      </c>
      <c r="K1739" s="2" t="s">
        <v>4757</v>
      </c>
      <c r="L1739" s="2" t="s">
        <v>13306</v>
      </c>
      <c r="M1739" s="2" t="s">
        <v>4367</v>
      </c>
      <c r="N1739" s="4" t="s">
        <v>13307</v>
      </c>
      <c r="O1739" s="4" t="s">
        <v>13308</v>
      </c>
    </row>
    <row r="1740" spans="1:15" ht="15" customHeight="1" x14ac:dyDescent="0.35">
      <c r="A1740" s="2" t="s">
        <v>375</v>
      </c>
      <c r="B1740" s="2" t="s">
        <v>376</v>
      </c>
      <c r="C1740" s="3">
        <v>26</v>
      </c>
      <c r="D1740" s="2" t="s">
        <v>377</v>
      </c>
      <c r="E1740" s="2" t="s">
        <v>13257</v>
      </c>
      <c r="F1740" s="2">
        <v>30022517</v>
      </c>
      <c r="G1740" s="2" t="s">
        <v>13551</v>
      </c>
      <c r="H1740" s="2" t="s">
        <v>13552</v>
      </c>
      <c r="I1740" s="2" t="s">
        <v>2397</v>
      </c>
      <c r="J1740" s="2" t="s">
        <v>13553</v>
      </c>
      <c r="K1740" s="2" t="s">
        <v>13554</v>
      </c>
      <c r="L1740" s="2" t="s">
        <v>13555</v>
      </c>
      <c r="M1740" s="2" t="s">
        <v>5699</v>
      </c>
      <c r="N1740" s="4" t="s">
        <v>13556</v>
      </c>
      <c r="O1740" s="4" t="s">
        <v>13557</v>
      </c>
    </row>
    <row r="1741" spans="1:15" ht="15" customHeight="1" x14ac:dyDescent="0.35">
      <c r="A1741" s="2" t="s">
        <v>375</v>
      </c>
      <c r="B1741" s="2" t="s">
        <v>376</v>
      </c>
      <c r="C1741" s="3">
        <v>26</v>
      </c>
      <c r="D1741" s="2" t="s">
        <v>377</v>
      </c>
      <c r="E1741" s="2" t="s">
        <v>13257</v>
      </c>
      <c r="F1741" s="2">
        <v>22053062</v>
      </c>
      <c r="G1741" s="2" t="s">
        <v>7030</v>
      </c>
      <c r="H1741" s="2" t="s">
        <v>7031</v>
      </c>
      <c r="I1741" s="2" t="s">
        <v>7032</v>
      </c>
      <c r="J1741" s="2"/>
      <c r="K1741" s="2" t="s">
        <v>5615</v>
      </c>
      <c r="L1741" s="2" t="s">
        <v>7033</v>
      </c>
      <c r="M1741" s="2" t="s">
        <v>6950</v>
      </c>
      <c r="N1741" s="4" t="s">
        <v>7034</v>
      </c>
      <c r="O1741" s="4" t="s">
        <v>7035</v>
      </c>
    </row>
    <row r="1742" spans="1:15" ht="15" customHeight="1" x14ac:dyDescent="0.35">
      <c r="A1742" s="2" t="s">
        <v>375</v>
      </c>
      <c r="B1742" s="2" t="s">
        <v>376</v>
      </c>
      <c r="C1742" s="3">
        <v>26</v>
      </c>
      <c r="D1742" s="2" t="s">
        <v>377</v>
      </c>
      <c r="E1742" s="2" t="s">
        <v>13257</v>
      </c>
      <c r="F1742" s="2">
        <v>22053063</v>
      </c>
      <c r="G1742" s="2" t="s">
        <v>13883</v>
      </c>
      <c r="H1742" s="2" t="s">
        <v>13884</v>
      </c>
      <c r="I1742" s="2" t="s">
        <v>7032</v>
      </c>
      <c r="J1742" s="2"/>
      <c r="K1742" s="2" t="s">
        <v>5615</v>
      </c>
      <c r="L1742" s="2" t="s">
        <v>13885</v>
      </c>
      <c r="M1742" s="2" t="s">
        <v>9000</v>
      </c>
      <c r="N1742" s="4" t="s">
        <v>13886</v>
      </c>
      <c r="O1742" s="4" t="s">
        <v>13887</v>
      </c>
    </row>
    <row r="1743" spans="1:15" ht="15" customHeight="1" x14ac:dyDescent="0.35">
      <c r="A1743" s="2" t="s">
        <v>375</v>
      </c>
      <c r="B1743" s="2" t="s">
        <v>376</v>
      </c>
      <c r="C1743" s="3">
        <v>26</v>
      </c>
      <c r="D1743" s="2" t="s">
        <v>377</v>
      </c>
      <c r="E1743" s="2" t="s">
        <v>13257</v>
      </c>
      <c r="F1743" s="2">
        <v>22129048</v>
      </c>
      <c r="G1743" s="2" t="s">
        <v>13888</v>
      </c>
      <c r="H1743" s="2" t="s">
        <v>13889</v>
      </c>
      <c r="I1743" s="2" t="s">
        <v>7032</v>
      </c>
      <c r="J1743" s="2"/>
      <c r="K1743" s="2" t="s">
        <v>13890</v>
      </c>
      <c r="L1743" s="2" t="s">
        <v>13891</v>
      </c>
      <c r="M1743" s="2" t="s">
        <v>4416</v>
      </c>
      <c r="N1743" s="4" t="s">
        <v>13892</v>
      </c>
      <c r="O1743" s="4" t="s">
        <v>13893</v>
      </c>
    </row>
    <row r="1744" spans="1:15" ht="15" customHeight="1" x14ac:dyDescent="0.35">
      <c r="A1744" s="2" t="s">
        <v>375</v>
      </c>
      <c r="B1744" s="2" t="s">
        <v>376</v>
      </c>
      <c r="C1744" s="3">
        <v>26</v>
      </c>
      <c r="D1744" s="2" t="s">
        <v>377</v>
      </c>
      <c r="E1744" s="2" t="s">
        <v>13257</v>
      </c>
      <c r="F1744" s="2">
        <v>20934207</v>
      </c>
      <c r="G1744" s="2" t="s">
        <v>13937</v>
      </c>
      <c r="H1744" s="2" t="s">
        <v>13938</v>
      </c>
      <c r="I1744" s="2" t="s">
        <v>10332</v>
      </c>
      <c r="J1744" s="2" t="s">
        <v>13939</v>
      </c>
      <c r="K1744" s="2" t="s">
        <v>4380</v>
      </c>
      <c r="L1744" s="2" t="s">
        <v>13940</v>
      </c>
      <c r="M1744" s="2" t="s">
        <v>4493</v>
      </c>
      <c r="N1744" s="4" t="s">
        <v>13941</v>
      </c>
      <c r="O1744" s="4" t="s">
        <v>13942</v>
      </c>
    </row>
    <row r="1745" spans="1:15" ht="15" customHeight="1" x14ac:dyDescent="0.35">
      <c r="A1745" s="2" t="s">
        <v>375</v>
      </c>
      <c r="B1745" s="2" t="s">
        <v>376</v>
      </c>
      <c r="C1745" s="3">
        <v>26</v>
      </c>
      <c r="D1745" s="2" t="s">
        <v>377</v>
      </c>
      <c r="E1745" s="2" t="s">
        <v>13257</v>
      </c>
      <c r="F1745" s="2">
        <v>21057262</v>
      </c>
      <c r="G1745" s="2" t="s">
        <v>13931</v>
      </c>
      <c r="H1745" s="2" t="s">
        <v>13932</v>
      </c>
      <c r="I1745" s="2" t="s">
        <v>10332</v>
      </c>
      <c r="J1745" s="2"/>
      <c r="K1745" s="2" t="s">
        <v>13933</v>
      </c>
      <c r="L1745" s="2" t="s">
        <v>13934</v>
      </c>
      <c r="M1745" s="2" t="s">
        <v>5313</v>
      </c>
      <c r="N1745" s="4" t="s">
        <v>13935</v>
      </c>
      <c r="O1745" s="4" t="s">
        <v>13936</v>
      </c>
    </row>
    <row r="1746" spans="1:15" ht="15" customHeight="1" x14ac:dyDescent="0.35">
      <c r="A1746" s="2" t="s">
        <v>375</v>
      </c>
      <c r="B1746" s="2" t="s">
        <v>376</v>
      </c>
      <c r="C1746" s="3">
        <v>26</v>
      </c>
      <c r="D1746" s="2" t="s">
        <v>377</v>
      </c>
      <c r="E1746" s="2" t="s">
        <v>13257</v>
      </c>
      <c r="F1746" s="2">
        <v>18728167</v>
      </c>
      <c r="G1746" s="2" t="s">
        <v>14035</v>
      </c>
      <c r="H1746" s="2" t="s">
        <v>14036</v>
      </c>
      <c r="I1746" s="2" t="s">
        <v>8526</v>
      </c>
      <c r="J1746" s="2" t="s">
        <v>14037</v>
      </c>
      <c r="K1746" s="2" t="s">
        <v>7504</v>
      </c>
      <c r="L1746" s="2" t="s">
        <v>14038</v>
      </c>
      <c r="M1746" s="2" t="s">
        <v>4367</v>
      </c>
      <c r="N1746" s="4" t="s">
        <v>14039</v>
      </c>
      <c r="O1746" s="4" t="s">
        <v>14040</v>
      </c>
    </row>
    <row r="1747" spans="1:15" ht="15" customHeight="1" x14ac:dyDescent="0.35">
      <c r="A1747" s="2" t="s">
        <v>375</v>
      </c>
      <c r="B1747" s="2" t="s">
        <v>376</v>
      </c>
      <c r="C1747" s="3">
        <v>26</v>
      </c>
      <c r="D1747" s="2" t="s">
        <v>377</v>
      </c>
      <c r="E1747" s="2" t="s">
        <v>13257</v>
      </c>
      <c r="F1747" s="2">
        <v>16275391</v>
      </c>
      <c r="G1747" s="2" t="s">
        <v>14148</v>
      </c>
      <c r="H1747" s="2" t="s">
        <v>14149</v>
      </c>
      <c r="I1747" s="2" t="s">
        <v>734</v>
      </c>
      <c r="J1747" s="2" t="s">
        <v>14150</v>
      </c>
      <c r="K1747" s="2" t="s">
        <v>4380</v>
      </c>
      <c r="L1747" s="2" t="s">
        <v>14151</v>
      </c>
      <c r="M1747" s="2" t="s">
        <v>5208</v>
      </c>
      <c r="N1747" s="4" t="s">
        <v>14152</v>
      </c>
      <c r="O1747" s="4" t="s">
        <v>14153</v>
      </c>
    </row>
    <row r="1748" spans="1:15" ht="15" customHeight="1" x14ac:dyDescent="0.35">
      <c r="A1748" s="2" t="s">
        <v>375</v>
      </c>
      <c r="B1748" s="2" t="s">
        <v>376</v>
      </c>
      <c r="C1748" s="3">
        <v>26</v>
      </c>
      <c r="D1748" s="2" t="s">
        <v>377</v>
      </c>
      <c r="E1748" s="2" t="s">
        <v>13257</v>
      </c>
      <c r="F1748" s="2">
        <v>32553831</v>
      </c>
      <c r="G1748" s="2" t="s">
        <v>13477</v>
      </c>
      <c r="H1748" s="2" t="s">
        <v>13478</v>
      </c>
      <c r="I1748" s="20" t="s">
        <v>988</v>
      </c>
      <c r="J1748" s="2" t="s">
        <v>4583</v>
      </c>
      <c r="K1748" s="2" t="s">
        <v>11482</v>
      </c>
      <c r="L1748" s="2" t="s">
        <v>13479</v>
      </c>
      <c r="M1748" s="2" t="s">
        <v>4493</v>
      </c>
      <c r="N1748" s="4" t="s">
        <v>13480</v>
      </c>
      <c r="O1748" s="4" t="s">
        <v>13481</v>
      </c>
    </row>
    <row r="1749" spans="1:15" ht="15" customHeight="1" x14ac:dyDescent="0.35">
      <c r="A1749" s="2" t="s">
        <v>375</v>
      </c>
      <c r="B1749" s="2" t="s">
        <v>376</v>
      </c>
      <c r="C1749" s="3">
        <v>26</v>
      </c>
      <c r="D1749" s="2" t="s">
        <v>377</v>
      </c>
      <c r="E1749" s="2" t="s">
        <v>13257</v>
      </c>
      <c r="F1749" s="2">
        <v>24565722</v>
      </c>
      <c r="G1749" s="2" t="s">
        <v>13846</v>
      </c>
      <c r="H1749" s="2" t="s">
        <v>13847</v>
      </c>
      <c r="I1749" s="20" t="s">
        <v>4861</v>
      </c>
      <c r="J1749" s="2" t="s">
        <v>13848</v>
      </c>
      <c r="K1749" s="2" t="s">
        <v>11482</v>
      </c>
      <c r="L1749" s="2" t="s">
        <v>13849</v>
      </c>
      <c r="M1749" s="2" t="s">
        <v>4367</v>
      </c>
      <c r="N1749" s="4" t="s">
        <v>13850</v>
      </c>
      <c r="O1749" s="4" t="s">
        <v>13851</v>
      </c>
    </row>
    <row r="1750" spans="1:15" ht="15" customHeight="1" x14ac:dyDescent="0.35">
      <c r="A1750" s="2" t="s">
        <v>375</v>
      </c>
      <c r="B1750" s="2" t="s">
        <v>376</v>
      </c>
      <c r="C1750" s="3">
        <v>26</v>
      </c>
      <c r="D1750" s="2" t="s">
        <v>377</v>
      </c>
      <c r="E1750" s="2" t="s">
        <v>13257</v>
      </c>
      <c r="F1750" s="2">
        <v>1805204</v>
      </c>
      <c r="G1750" s="2" t="s">
        <v>14309</v>
      </c>
      <c r="H1750" s="2" t="s">
        <v>14310</v>
      </c>
      <c r="I1750" s="20" t="s">
        <v>18938</v>
      </c>
      <c r="J1750" s="2"/>
      <c r="K1750" s="2" t="s">
        <v>14286</v>
      </c>
      <c r="L1750" s="2" t="s">
        <v>14311</v>
      </c>
      <c r="M1750" s="2" t="s">
        <v>4493</v>
      </c>
      <c r="N1750" s="4" t="s">
        <v>14312</v>
      </c>
      <c r="O1750" s="4" t="s">
        <v>14313</v>
      </c>
    </row>
    <row r="1751" spans="1:15" ht="15" customHeight="1" x14ac:dyDescent="0.35">
      <c r="A1751" s="2" t="s">
        <v>375</v>
      </c>
      <c r="B1751" s="2" t="s">
        <v>376</v>
      </c>
      <c r="C1751" s="3">
        <v>26</v>
      </c>
      <c r="D1751" s="2" t="s">
        <v>377</v>
      </c>
      <c r="E1751" s="2" t="s">
        <v>13257</v>
      </c>
      <c r="F1751" s="2">
        <v>38481382</v>
      </c>
      <c r="G1751" s="2" t="s">
        <v>13283</v>
      </c>
      <c r="H1751" s="2" t="s">
        <v>13284</v>
      </c>
      <c r="I1751" s="2" t="s">
        <v>3143</v>
      </c>
      <c r="J1751" s="2" t="s">
        <v>13285</v>
      </c>
      <c r="K1751" s="2" t="s">
        <v>13286</v>
      </c>
      <c r="L1751" s="2" t="s">
        <v>13287</v>
      </c>
      <c r="M1751" s="2" t="s">
        <v>5208</v>
      </c>
      <c r="N1751" s="4" t="s">
        <v>13288</v>
      </c>
      <c r="O1751" s="4" t="s">
        <v>13289</v>
      </c>
    </row>
    <row r="1752" spans="1:15" ht="15" customHeight="1" x14ac:dyDescent="0.35">
      <c r="A1752" s="2" t="s">
        <v>375</v>
      </c>
      <c r="B1752" s="2" t="s">
        <v>376</v>
      </c>
      <c r="C1752" s="3">
        <v>26</v>
      </c>
      <c r="D1752" s="2" t="s">
        <v>377</v>
      </c>
      <c r="E1752" s="2" t="s">
        <v>13257</v>
      </c>
      <c r="F1752" s="2">
        <v>36963616</v>
      </c>
      <c r="G1752" s="2" t="s">
        <v>13334</v>
      </c>
      <c r="H1752" s="2" t="s">
        <v>13335</v>
      </c>
      <c r="I1752" s="2" t="s">
        <v>3160</v>
      </c>
      <c r="J1752" s="2" t="s">
        <v>13336</v>
      </c>
      <c r="K1752" s="2" t="s">
        <v>11482</v>
      </c>
      <c r="L1752" s="2" t="s">
        <v>13337</v>
      </c>
      <c r="M1752" s="2" t="s">
        <v>6415</v>
      </c>
      <c r="N1752" s="4" t="s">
        <v>13338</v>
      </c>
      <c r="O1752" s="4" t="s">
        <v>13339</v>
      </c>
    </row>
    <row r="1753" spans="1:15" ht="15" customHeight="1" x14ac:dyDescent="0.35">
      <c r="A1753" s="2" t="s">
        <v>375</v>
      </c>
      <c r="B1753" s="2" t="s">
        <v>376</v>
      </c>
      <c r="C1753" s="3">
        <v>26</v>
      </c>
      <c r="D1753" s="2" t="s">
        <v>377</v>
      </c>
      <c r="E1753" s="2" t="s">
        <v>13257</v>
      </c>
      <c r="F1753" s="2">
        <v>29126711</v>
      </c>
      <c r="G1753" s="2" t="s">
        <v>13576</v>
      </c>
      <c r="H1753" s="2" t="s">
        <v>13577</v>
      </c>
      <c r="I1753" s="2" t="s">
        <v>1723</v>
      </c>
      <c r="J1753" s="2" t="s">
        <v>13578</v>
      </c>
      <c r="K1753" s="2" t="s">
        <v>11500</v>
      </c>
      <c r="L1753" s="2" t="s">
        <v>13579</v>
      </c>
      <c r="M1753" s="2" t="s">
        <v>7387</v>
      </c>
      <c r="N1753" s="4" t="s">
        <v>13580</v>
      </c>
      <c r="O1753" s="4" t="s">
        <v>13581</v>
      </c>
    </row>
    <row r="1754" spans="1:15" ht="15" customHeight="1" x14ac:dyDescent="0.35">
      <c r="A1754" s="2" t="s">
        <v>375</v>
      </c>
      <c r="B1754" s="2" t="s">
        <v>376</v>
      </c>
      <c r="C1754" s="3">
        <v>26</v>
      </c>
      <c r="D1754" s="2" t="s">
        <v>377</v>
      </c>
      <c r="E1754" s="2" t="s">
        <v>13257</v>
      </c>
      <c r="F1754" s="2">
        <v>28369036</v>
      </c>
      <c r="G1754" s="2" t="s">
        <v>13607</v>
      </c>
      <c r="H1754" s="2" t="s">
        <v>13608</v>
      </c>
      <c r="I1754" s="2" t="s">
        <v>867</v>
      </c>
      <c r="J1754" s="2" t="s">
        <v>13609</v>
      </c>
      <c r="K1754" s="2" t="s">
        <v>5221</v>
      </c>
      <c r="L1754" s="2" t="s">
        <v>13610</v>
      </c>
      <c r="M1754" s="2" t="s">
        <v>4367</v>
      </c>
      <c r="N1754" s="4" t="s">
        <v>13611</v>
      </c>
      <c r="O1754" s="4" t="s">
        <v>13612</v>
      </c>
    </row>
    <row r="1755" spans="1:15" ht="15" customHeight="1" x14ac:dyDescent="0.35">
      <c r="A1755" s="2" t="s">
        <v>375</v>
      </c>
      <c r="B1755" s="2" t="s">
        <v>376</v>
      </c>
      <c r="C1755" s="3">
        <v>26</v>
      </c>
      <c r="D1755" s="2" t="s">
        <v>377</v>
      </c>
      <c r="E1755" s="2" t="s">
        <v>13257</v>
      </c>
      <c r="F1755" s="2">
        <v>21482601</v>
      </c>
      <c r="G1755" s="2" t="s">
        <v>13900</v>
      </c>
      <c r="H1755" s="2" t="s">
        <v>13901</v>
      </c>
      <c r="I1755" s="2" t="s">
        <v>1797</v>
      </c>
      <c r="J1755" s="2" t="s">
        <v>13902</v>
      </c>
      <c r="K1755" s="2" t="s">
        <v>8211</v>
      </c>
      <c r="L1755" s="2" t="s">
        <v>13903</v>
      </c>
      <c r="M1755" s="2" t="s">
        <v>4367</v>
      </c>
      <c r="N1755" s="4" t="s">
        <v>13904</v>
      </c>
      <c r="O1755" s="4" t="s">
        <v>13905</v>
      </c>
    </row>
    <row r="1756" spans="1:15" ht="15" customHeight="1" x14ac:dyDescent="0.35">
      <c r="A1756" s="2" t="s">
        <v>375</v>
      </c>
      <c r="B1756" s="2" t="s">
        <v>376</v>
      </c>
      <c r="C1756" s="3">
        <v>26</v>
      </c>
      <c r="D1756" s="2" t="s">
        <v>377</v>
      </c>
      <c r="E1756" s="2" t="s">
        <v>13257</v>
      </c>
      <c r="F1756" s="2">
        <v>20047980</v>
      </c>
      <c r="G1756" s="2" t="s">
        <v>13962</v>
      </c>
      <c r="H1756" s="2" t="s">
        <v>13963</v>
      </c>
      <c r="I1756" s="2" t="s">
        <v>8956</v>
      </c>
      <c r="J1756" s="2" t="s">
        <v>13964</v>
      </c>
      <c r="K1756" s="2" t="s">
        <v>7222</v>
      </c>
      <c r="L1756" s="2" t="s">
        <v>13965</v>
      </c>
      <c r="M1756" s="2" t="s">
        <v>4624</v>
      </c>
      <c r="N1756" s="4" t="s">
        <v>13966</v>
      </c>
      <c r="O1756" s="4" t="s">
        <v>13967</v>
      </c>
    </row>
    <row r="1757" spans="1:15" ht="15" customHeight="1" x14ac:dyDescent="0.35">
      <c r="A1757" s="2" t="s">
        <v>375</v>
      </c>
      <c r="B1757" s="2" t="s">
        <v>376</v>
      </c>
      <c r="C1757" s="3">
        <v>26</v>
      </c>
      <c r="D1757" s="2" t="s">
        <v>377</v>
      </c>
      <c r="E1757" s="2" t="s">
        <v>13257</v>
      </c>
      <c r="F1757" s="2">
        <v>18448724</v>
      </c>
      <c r="G1757" s="2" t="s">
        <v>14046</v>
      </c>
      <c r="H1757" s="2" t="s">
        <v>14047</v>
      </c>
      <c r="I1757" s="2" t="s">
        <v>747</v>
      </c>
      <c r="J1757" s="2"/>
      <c r="K1757" s="2" t="s">
        <v>14048</v>
      </c>
      <c r="L1757" s="2" t="s">
        <v>14049</v>
      </c>
      <c r="M1757" s="2" t="s">
        <v>4367</v>
      </c>
      <c r="N1757" s="4" t="s">
        <v>14050</v>
      </c>
      <c r="O1757" s="4" t="s">
        <v>14051</v>
      </c>
    </row>
    <row r="1758" spans="1:15" ht="15" customHeight="1" x14ac:dyDescent="0.35">
      <c r="A1758" s="2" t="s">
        <v>375</v>
      </c>
      <c r="B1758" s="2" t="s">
        <v>376</v>
      </c>
      <c r="C1758" s="3">
        <v>26</v>
      </c>
      <c r="D1758" s="2" t="s">
        <v>377</v>
      </c>
      <c r="E1758" s="2" t="s">
        <v>13257</v>
      </c>
      <c r="F1758" s="2">
        <v>16672012</v>
      </c>
      <c r="G1758" s="2" t="s">
        <v>14120</v>
      </c>
      <c r="H1758" s="2" t="s">
        <v>14121</v>
      </c>
      <c r="I1758" s="2" t="s">
        <v>1691</v>
      </c>
      <c r="J1758" s="2"/>
      <c r="K1758" s="2" t="s">
        <v>13554</v>
      </c>
      <c r="L1758" s="2" t="s">
        <v>14122</v>
      </c>
      <c r="M1758" s="2" t="s">
        <v>6102</v>
      </c>
      <c r="N1758" s="4" t="s">
        <v>14123</v>
      </c>
      <c r="O1758" s="4" t="s">
        <v>14124</v>
      </c>
    </row>
    <row r="1759" spans="1:15" ht="15" customHeight="1" x14ac:dyDescent="0.35">
      <c r="A1759" s="2" t="s">
        <v>375</v>
      </c>
      <c r="B1759" s="2" t="s">
        <v>376</v>
      </c>
      <c r="C1759" s="3">
        <v>26</v>
      </c>
      <c r="D1759" s="2" t="s">
        <v>377</v>
      </c>
      <c r="E1759" s="2" t="s">
        <v>13257</v>
      </c>
      <c r="F1759" s="2">
        <v>15863383</v>
      </c>
      <c r="G1759" s="2" t="s">
        <v>14160</v>
      </c>
      <c r="H1759" s="2" t="s">
        <v>14161</v>
      </c>
      <c r="I1759" s="2" t="s">
        <v>6052</v>
      </c>
      <c r="J1759" s="2"/>
      <c r="K1759" s="2" t="s">
        <v>14162</v>
      </c>
      <c r="L1759" s="2" t="s">
        <v>14163</v>
      </c>
      <c r="M1759" s="2" t="s">
        <v>7387</v>
      </c>
      <c r="N1759" s="4" t="s">
        <v>14164</v>
      </c>
      <c r="O1759" s="4" t="s">
        <v>14165</v>
      </c>
    </row>
    <row r="1760" spans="1:15" ht="15" customHeight="1" x14ac:dyDescent="0.35">
      <c r="A1760" s="2" t="s">
        <v>375</v>
      </c>
      <c r="B1760" s="2" t="s">
        <v>376</v>
      </c>
      <c r="C1760" s="3">
        <v>26</v>
      </c>
      <c r="D1760" s="2" t="s">
        <v>377</v>
      </c>
      <c r="E1760" s="2" t="s">
        <v>13257</v>
      </c>
      <c r="F1760" s="2">
        <v>34838594</v>
      </c>
      <c r="G1760" s="2" t="s">
        <v>13374</v>
      </c>
      <c r="H1760" s="2" t="s">
        <v>13375</v>
      </c>
      <c r="I1760" s="2" t="s">
        <v>1701</v>
      </c>
      <c r="J1760" s="2" t="s">
        <v>5697</v>
      </c>
      <c r="K1760" s="2" t="s">
        <v>12935</v>
      </c>
      <c r="L1760" s="2" t="s">
        <v>13376</v>
      </c>
      <c r="M1760" s="2" t="s">
        <v>4416</v>
      </c>
      <c r="N1760" s="4" t="s">
        <v>13377</v>
      </c>
      <c r="O1760" s="4" t="s">
        <v>13378</v>
      </c>
    </row>
    <row r="1761" spans="1:15" ht="15" customHeight="1" x14ac:dyDescent="0.35">
      <c r="A1761" s="2" t="s">
        <v>375</v>
      </c>
      <c r="B1761" s="2" t="s">
        <v>376</v>
      </c>
      <c r="C1761" s="3">
        <v>26</v>
      </c>
      <c r="D1761" s="2" t="s">
        <v>377</v>
      </c>
      <c r="E1761" s="2" t="s">
        <v>13257</v>
      </c>
      <c r="F1761" s="2">
        <v>34780721</v>
      </c>
      <c r="G1761" s="2" t="s">
        <v>13379</v>
      </c>
      <c r="H1761" s="2" t="s">
        <v>13380</v>
      </c>
      <c r="I1761" s="2" t="s">
        <v>1701</v>
      </c>
      <c r="J1761" s="2" t="s">
        <v>13381</v>
      </c>
      <c r="K1761" s="2" t="s">
        <v>13382</v>
      </c>
      <c r="L1761" s="2" t="s">
        <v>13383</v>
      </c>
      <c r="M1761" s="2" t="s">
        <v>5313</v>
      </c>
      <c r="N1761" s="4" t="s">
        <v>13384</v>
      </c>
      <c r="O1761" s="4" t="s">
        <v>13385</v>
      </c>
    </row>
    <row r="1762" spans="1:15" ht="15" customHeight="1" x14ac:dyDescent="0.35">
      <c r="A1762" s="2" t="s">
        <v>375</v>
      </c>
      <c r="B1762" s="2" t="s">
        <v>376</v>
      </c>
      <c r="C1762" s="3">
        <v>26</v>
      </c>
      <c r="D1762" s="2" t="s">
        <v>377</v>
      </c>
      <c r="E1762" s="2" t="s">
        <v>13257</v>
      </c>
      <c r="F1762" s="2">
        <v>27554822</v>
      </c>
      <c r="G1762" s="2" t="s">
        <v>13619</v>
      </c>
      <c r="H1762" s="2" t="s">
        <v>13620</v>
      </c>
      <c r="I1762" s="2" t="s">
        <v>970</v>
      </c>
      <c r="J1762" s="2" t="s">
        <v>13621</v>
      </c>
      <c r="K1762" s="2" t="s">
        <v>4380</v>
      </c>
      <c r="L1762" s="2" t="s">
        <v>13622</v>
      </c>
      <c r="M1762" s="2" t="s">
        <v>4367</v>
      </c>
      <c r="N1762" s="4" t="s">
        <v>13623</v>
      </c>
      <c r="O1762" s="4" t="s">
        <v>13624</v>
      </c>
    </row>
    <row r="1763" spans="1:15" ht="15" customHeight="1" x14ac:dyDescent="0.35">
      <c r="A1763" s="2" t="s">
        <v>375</v>
      </c>
      <c r="B1763" s="2" t="s">
        <v>376</v>
      </c>
      <c r="C1763" s="3">
        <v>26</v>
      </c>
      <c r="D1763" s="2" t="s">
        <v>377</v>
      </c>
      <c r="E1763" s="2" t="s">
        <v>13257</v>
      </c>
      <c r="F1763" s="2">
        <v>23158016</v>
      </c>
      <c r="G1763" s="2" t="s">
        <v>13826</v>
      </c>
      <c r="H1763" s="2" t="s">
        <v>13827</v>
      </c>
      <c r="I1763" s="2" t="s">
        <v>952</v>
      </c>
      <c r="J1763" s="2" t="s">
        <v>13828</v>
      </c>
      <c r="K1763" s="2" t="s">
        <v>4380</v>
      </c>
      <c r="L1763" s="2" t="s">
        <v>13829</v>
      </c>
      <c r="M1763" s="2" t="s">
        <v>5313</v>
      </c>
      <c r="N1763" s="4" t="s">
        <v>13830</v>
      </c>
      <c r="O1763" s="4" t="s">
        <v>13831</v>
      </c>
    </row>
    <row r="1764" spans="1:15" ht="15" customHeight="1" x14ac:dyDescent="0.35">
      <c r="A1764" s="2" t="s">
        <v>375</v>
      </c>
      <c r="B1764" s="2" t="s">
        <v>376</v>
      </c>
      <c r="C1764" s="3">
        <v>26</v>
      </c>
      <c r="D1764" s="2" t="s">
        <v>377</v>
      </c>
      <c r="E1764" s="2" t="s">
        <v>13257</v>
      </c>
      <c r="F1764" s="2">
        <v>24565453</v>
      </c>
      <c r="G1764" s="2" t="s">
        <v>13832</v>
      </c>
      <c r="H1764" s="2" t="s">
        <v>13833</v>
      </c>
      <c r="I1764" s="2" t="s">
        <v>952</v>
      </c>
      <c r="J1764" s="2" t="s">
        <v>13834</v>
      </c>
      <c r="K1764" s="2" t="s">
        <v>11482</v>
      </c>
      <c r="L1764" s="2" t="s">
        <v>13835</v>
      </c>
      <c r="M1764" s="2" t="s">
        <v>13836</v>
      </c>
      <c r="N1764" s="4" t="s">
        <v>13837</v>
      </c>
      <c r="O1764" s="4" t="s">
        <v>13838</v>
      </c>
    </row>
    <row r="1765" spans="1:15" ht="15" customHeight="1" x14ac:dyDescent="0.35">
      <c r="A1765" s="2" t="s">
        <v>375</v>
      </c>
      <c r="B1765" s="2" t="s">
        <v>376</v>
      </c>
      <c r="C1765" s="3">
        <v>26</v>
      </c>
      <c r="D1765" s="2" t="s">
        <v>377</v>
      </c>
      <c r="E1765" s="2" t="s">
        <v>13257</v>
      </c>
      <c r="F1765" s="2">
        <v>18207562</v>
      </c>
      <c r="G1765" s="2" t="s">
        <v>14052</v>
      </c>
      <c r="H1765" s="2" t="s">
        <v>14053</v>
      </c>
      <c r="I1765" s="2" t="s">
        <v>4979</v>
      </c>
      <c r="J1765" s="2" t="s">
        <v>14054</v>
      </c>
      <c r="K1765" s="2" t="s">
        <v>4380</v>
      </c>
      <c r="L1765" s="2" t="s">
        <v>14055</v>
      </c>
      <c r="M1765" s="2" t="s">
        <v>4493</v>
      </c>
      <c r="N1765" s="4" t="s">
        <v>14056</v>
      </c>
      <c r="O1765" s="4" t="s">
        <v>14057</v>
      </c>
    </row>
    <row r="1766" spans="1:15" ht="15" customHeight="1" x14ac:dyDescent="0.35">
      <c r="A1766" s="2" t="s">
        <v>375</v>
      </c>
      <c r="B1766" s="2" t="s">
        <v>376</v>
      </c>
      <c r="C1766" s="3">
        <v>26</v>
      </c>
      <c r="D1766" s="2" t="s">
        <v>377</v>
      </c>
      <c r="E1766" s="2" t="s">
        <v>13257</v>
      </c>
      <c r="F1766" s="2">
        <v>16445784</v>
      </c>
      <c r="G1766" s="2" t="s">
        <v>14131</v>
      </c>
      <c r="H1766" s="2" t="s">
        <v>14132</v>
      </c>
      <c r="I1766" s="2" t="s">
        <v>2591</v>
      </c>
      <c r="J1766" s="2"/>
      <c r="K1766" s="2" t="s">
        <v>4366</v>
      </c>
      <c r="L1766" s="2" t="s">
        <v>14133</v>
      </c>
      <c r="M1766" s="2" t="s">
        <v>5992</v>
      </c>
      <c r="N1766" s="4" t="s">
        <v>14134</v>
      </c>
      <c r="O1766" s="4" t="s">
        <v>14135</v>
      </c>
    </row>
    <row r="1767" spans="1:15" ht="15" customHeight="1" x14ac:dyDescent="0.35">
      <c r="A1767" s="2" t="s">
        <v>375</v>
      </c>
      <c r="B1767" s="2" t="s">
        <v>376</v>
      </c>
      <c r="C1767" s="3">
        <v>26</v>
      </c>
      <c r="D1767" s="2" t="s">
        <v>377</v>
      </c>
      <c r="E1767" s="2" t="s">
        <v>13257</v>
      </c>
      <c r="F1767" s="2">
        <v>15030346</v>
      </c>
      <c r="G1767" s="2" t="s">
        <v>14183</v>
      </c>
      <c r="H1767" s="2" t="s">
        <v>14184</v>
      </c>
      <c r="I1767" s="2" t="s">
        <v>831</v>
      </c>
      <c r="J1767" s="2"/>
      <c r="K1767" s="2" t="s">
        <v>4366</v>
      </c>
      <c r="L1767" s="2" t="s">
        <v>14185</v>
      </c>
      <c r="M1767" s="2" t="s">
        <v>4797</v>
      </c>
      <c r="N1767" s="4" t="s">
        <v>14186</v>
      </c>
      <c r="O1767" s="4" t="s">
        <v>14187</v>
      </c>
    </row>
    <row r="1768" spans="1:15" ht="15" customHeight="1" x14ac:dyDescent="0.35">
      <c r="A1768" s="2" t="s">
        <v>375</v>
      </c>
      <c r="B1768" s="2" t="s">
        <v>376</v>
      </c>
      <c r="C1768" s="3">
        <v>26</v>
      </c>
      <c r="D1768" s="2" t="s">
        <v>377</v>
      </c>
      <c r="E1768" s="2" t="s">
        <v>13257</v>
      </c>
      <c r="F1768" s="2">
        <v>11861241</v>
      </c>
      <c r="G1768" s="2" t="s">
        <v>14219</v>
      </c>
      <c r="H1768" s="2" t="s">
        <v>14220</v>
      </c>
      <c r="I1768" s="2" t="s">
        <v>14221</v>
      </c>
      <c r="J1768" s="2"/>
      <c r="K1768" s="2" t="s">
        <v>5615</v>
      </c>
      <c r="L1768" s="2" t="s">
        <v>14222</v>
      </c>
      <c r="M1768" s="2" t="s">
        <v>4367</v>
      </c>
      <c r="N1768" s="4" t="s">
        <v>14223</v>
      </c>
      <c r="O1768" s="4" t="s">
        <v>14224</v>
      </c>
    </row>
    <row r="1769" spans="1:15" ht="15" customHeight="1" x14ac:dyDescent="0.35">
      <c r="A1769" s="2" t="s">
        <v>375</v>
      </c>
      <c r="B1769" s="2" t="s">
        <v>376</v>
      </c>
      <c r="C1769" s="3">
        <v>26</v>
      </c>
      <c r="D1769" s="2" t="s">
        <v>377</v>
      </c>
      <c r="E1769" s="2" t="s">
        <v>13257</v>
      </c>
      <c r="F1769" s="2">
        <v>25634219</v>
      </c>
      <c r="G1769" s="2" t="s">
        <v>13748</v>
      </c>
      <c r="H1769" s="2" t="s">
        <v>13749</v>
      </c>
      <c r="I1769" s="20" t="s">
        <v>2533</v>
      </c>
      <c r="J1769" s="2" t="s">
        <v>13750</v>
      </c>
      <c r="K1769" s="2" t="s">
        <v>11482</v>
      </c>
      <c r="L1769" s="2" t="s">
        <v>13751</v>
      </c>
      <c r="M1769" s="2" t="s">
        <v>4493</v>
      </c>
      <c r="N1769" s="4" t="s">
        <v>13752</v>
      </c>
      <c r="O1769" s="4" t="s">
        <v>13753</v>
      </c>
    </row>
    <row r="1770" spans="1:15" ht="15" customHeight="1" x14ac:dyDescent="0.35">
      <c r="A1770" s="2" t="s">
        <v>375</v>
      </c>
      <c r="B1770" s="2" t="s">
        <v>376</v>
      </c>
      <c r="C1770" s="3">
        <v>26</v>
      </c>
      <c r="D1770" s="2" t="s">
        <v>377</v>
      </c>
      <c r="E1770" s="2" t="s">
        <v>13257</v>
      </c>
      <c r="F1770" s="2">
        <v>32930428</v>
      </c>
      <c r="G1770" s="2" t="s">
        <v>13408</v>
      </c>
      <c r="H1770" s="2" t="s">
        <v>13409</v>
      </c>
      <c r="I1770" s="2" t="s">
        <v>4060</v>
      </c>
      <c r="J1770" s="2" t="s">
        <v>13410</v>
      </c>
      <c r="K1770" s="2" t="s">
        <v>10403</v>
      </c>
      <c r="L1770" s="2" t="s">
        <v>13411</v>
      </c>
      <c r="M1770" s="2" t="s">
        <v>4493</v>
      </c>
      <c r="N1770" s="4" t="s">
        <v>13412</v>
      </c>
      <c r="O1770" s="4" t="s">
        <v>13413</v>
      </c>
    </row>
    <row r="1771" spans="1:15" ht="15" customHeight="1" x14ac:dyDescent="0.35">
      <c r="A1771" s="2" t="s">
        <v>375</v>
      </c>
      <c r="B1771" s="2" t="s">
        <v>376</v>
      </c>
      <c r="C1771" s="3">
        <v>26</v>
      </c>
      <c r="D1771" s="2" t="s">
        <v>377</v>
      </c>
      <c r="E1771" s="2" t="s">
        <v>13257</v>
      </c>
      <c r="F1771" s="2">
        <v>29878323</v>
      </c>
      <c r="G1771" s="2" t="s">
        <v>13571</v>
      </c>
      <c r="H1771" s="2" t="s">
        <v>13572</v>
      </c>
      <c r="I1771" s="2" t="s">
        <v>1468</v>
      </c>
      <c r="J1771" s="2"/>
      <c r="K1771" s="2" t="s">
        <v>7985</v>
      </c>
      <c r="L1771" s="2" t="s">
        <v>13573</v>
      </c>
      <c r="M1771" s="2" t="s">
        <v>4367</v>
      </c>
      <c r="N1771" s="4" t="s">
        <v>13574</v>
      </c>
      <c r="O1771" s="4" t="s">
        <v>13575</v>
      </c>
    </row>
    <row r="1772" spans="1:15" ht="15" customHeight="1" x14ac:dyDescent="0.35">
      <c r="A1772" s="2" t="s">
        <v>375</v>
      </c>
      <c r="B1772" s="2" t="s">
        <v>376</v>
      </c>
      <c r="C1772" s="3">
        <v>26</v>
      </c>
      <c r="D1772" s="2" t="s">
        <v>377</v>
      </c>
      <c r="E1772" s="2" t="s">
        <v>13257</v>
      </c>
      <c r="F1772" s="2">
        <v>26912174</v>
      </c>
      <c r="G1772" s="2" t="s">
        <v>13668</v>
      </c>
      <c r="H1772" s="2" t="s">
        <v>13669</v>
      </c>
      <c r="I1772" s="2" t="s">
        <v>2782</v>
      </c>
      <c r="J1772" s="2" t="s">
        <v>13670</v>
      </c>
      <c r="K1772" s="2" t="s">
        <v>13671</v>
      </c>
      <c r="L1772" s="2" t="s">
        <v>13672</v>
      </c>
      <c r="M1772" s="2" t="s">
        <v>4493</v>
      </c>
      <c r="N1772" s="4" t="s">
        <v>13673</v>
      </c>
      <c r="O1772" s="4" t="s">
        <v>13674</v>
      </c>
    </row>
    <row r="1773" spans="1:15" ht="15" customHeight="1" x14ac:dyDescent="0.35">
      <c r="A1773" s="2" t="s">
        <v>375</v>
      </c>
      <c r="B1773" s="2" t="s">
        <v>376</v>
      </c>
      <c r="C1773" s="3">
        <v>26</v>
      </c>
      <c r="D1773" s="2" t="s">
        <v>377</v>
      </c>
      <c r="E1773" s="2" t="s">
        <v>13257</v>
      </c>
      <c r="F1773" s="2">
        <v>23607979</v>
      </c>
      <c r="G1773" s="2" t="s">
        <v>13813</v>
      </c>
      <c r="H1773" s="2" t="s">
        <v>13814</v>
      </c>
      <c r="I1773" s="2" t="s">
        <v>682</v>
      </c>
      <c r="J1773" s="2" t="s">
        <v>13815</v>
      </c>
      <c r="K1773" s="2" t="s">
        <v>13816</v>
      </c>
      <c r="L1773" s="2" t="s">
        <v>13817</v>
      </c>
      <c r="M1773" s="2" t="s">
        <v>4797</v>
      </c>
      <c r="N1773" s="4" t="s">
        <v>13818</v>
      </c>
      <c r="O1773" s="4" t="s">
        <v>13819</v>
      </c>
    </row>
    <row r="1774" spans="1:15" ht="15" customHeight="1" x14ac:dyDescent="0.35">
      <c r="A1774" s="2" t="s">
        <v>375</v>
      </c>
      <c r="B1774" s="2" t="s">
        <v>376</v>
      </c>
      <c r="C1774" s="3">
        <v>26</v>
      </c>
      <c r="D1774" s="2" t="s">
        <v>377</v>
      </c>
      <c r="E1774" s="2" t="s">
        <v>13257</v>
      </c>
      <c r="F1774" s="2">
        <v>23687322</v>
      </c>
      <c r="G1774" s="2" t="s">
        <v>13820</v>
      </c>
      <c r="H1774" s="2" t="s">
        <v>13821</v>
      </c>
      <c r="I1774" s="2" t="s">
        <v>682</v>
      </c>
      <c r="J1774" s="2"/>
      <c r="K1774" s="2" t="s">
        <v>13822</v>
      </c>
      <c r="L1774" s="2" t="s">
        <v>13823</v>
      </c>
      <c r="M1774" s="2" t="s">
        <v>4624</v>
      </c>
      <c r="N1774" s="4" t="s">
        <v>13824</v>
      </c>
      <c r="O1774" s="4" t="s">
        <v>13825</v>
      </c>
    </row>
    <row r="1775" spans="1:15" ht="15" customHeight="1" x14ac:dyDescent="0.35">
      <c r="A1775" s="2" t="s">
        <v>375</v>
      </c>
      <c r="B1775" s="2" t="s">
        <v>376</v>
      </c>
      <c r="C1775" s="3">
        <v>26</v>
      </c>
      <c r="D1775" s="2" t="s">
        <v>377</v>
      </c>
      <c r="E1775" s="2" t="s">
        <v>13257</v>
      </c>
      <c r="F1775" s="2">
        <v>20189286</v>
      </c>
      <c r="G1775" s="2" t="s">
        <v>13956</v>
      </c>
      <c r="H1775" s="2" t="s">
        <v>13957</v>
      </c>
      <c r="I1775" s="2" t="s">
        <v>2542</v>
      </c>
      <c r="J1775" s="2" t="s">
        <v>13958</v>
      </c>
      <c r="K1775" s="2" t="s">
        <v>2085</v>
      </c>
      <c r="L1775" s="2" t="s">
        <v>13959</v>
      </c>
      <c r="M1775" s="2" t="s">
        <v>4367</v>
      </c>
      <c r="N1775" s="4" t="s">
        <v>13960</v>
      </c>
      <c r="O1775" s="4" t="s">
        <v>13961</v>
      </c>
    </row>
    <row r="1776" spans="1:15" ht="15" customHeight="1" x14ac:dyDescent="0.35">
      <c r="A1776" s="2" t="s">
        <v>375</v>
      </c>
      <c r="B1776" s="2" t="s">
        <v>376</v>
      </c>
      <c r="C1776" s="3">
        <v>26</v>
      </c>
      <c r="D1776" s="2" t="s">
        <v>377</v>
      </c>
      <c r="E1776" s="2" t="s">
        <v>13257</v>
      </c>
      <c r="F1776" s="2">
        <v>18448964</v>
      </c>
      <c r="G1776" s="2" t="s">
        <v>14041</v>
      </c>
      <c r="H1776" s="2" t="s">
        <v>14042</v>
      </c>
      <c r="I1776" s="2" t="s">
        <v>1904</v>
      </c>
      <c r="J1776" s="2"/>
      <c r="K1776" s="2" t="s">
        <v>11979</v>
      </c>
      <c r="L1776" s="2" t="s">
        <v>14043</v>
      </c>
      <c r="M1776" s="2" t="s">
        <v>4416</v>
      </c>
      <c r="N1776" s="4" t="s">
        <v>14044</v>
      </c>
      <c r="O1776" s="4" t="s">
        <v>14045</v>
      </c>
    </row>
    <row r="1777" spans="1:15" ht="15" customHeight="1" x14ac:dyDescent="0.35">
      <c r="A1777" s="2" t="s">
        <v>375</v>
      </c>
      <c r="B1777" s="2" t="s">
        <v>376</v>
      </c>
      <c r="C1777" s="3">
        <v>26</v>
      </c>
      <c r="D1777" s="2" t="s">
        <v>377</v>
      </c>
      <c r="E1777" s="2" t="s">
        <v>13257</v>
      </c>
      <c r="F1777" s="2">
        <v>10817792</v>
      </c>
      <c r="G1777" s="2" t="s">
        <v>14263</v>
      </c>
      <c r="H1777" s="2" t="s">
        <v>14264</v>
      </c>
      <c r="I1777" s="2" t="s">
        <v>13130</v>
      </c>
      <c r="J1777" s="2"/>
      <c r="K1777" s="2" t="s">
        <v>2962</v>
      </c>
      <c r="L1777" s="2" t="s">
        <v>14265</v>
      </c>
      <c r="M1777" s="2" t="s">
        <v>4367</v>
      </c>
      <c r="N1777" s="4" t="s">
        <v>14266</v>
      </c>
      <c r="O1777" s="4" t="s">
        <v>14267</v>
      </c>
    </row>
    <row r="1778" spans="1:15" ht="15" customHeight="1" x14ac:dyDescent="0.35">
      <c r="A1778" s="2" t="s">
        <v>375</v>
      </c>
      <c r="B1778" s="2" t="s">
        <v>376</v>
      </c>
      <c r="C1778" s="3">
        <v>26</v>
      </c>
      <c r="D1778" s="2" t="s">
        <v>377</v>
      </c>
      <c r="E1778" s="2" t="s">
        <v>13257</v>
      </c>
      <c r="F1778" s="2">
        <v>8514882</v>
      </c>
      <c r="G1778" s="2" t="s">
        <v>14297</v>
      </c>
      <c r="H1778" s="2" t="s">
        <v>14298</v>
      </c>
      <c r="I1778" s="2" t="s">
        <v>14299</v>
      </c>
      <c r="J1778" s="2"/>
      <c r="K1778" s="2" t="s">
        <v>5384</v>
      </c>
      <c r="L1778" s="2" t="s">
        <v>14300</v>
      </c>
      <c r="M1778" s="2" t="s">
        <v>6258</v>
      </c>
      <c r="N1778" s="4" t="s">
        <v>14301</v>
      </c>
      <c r="O1778" s="4" t="s">
        <v>14302</v>
      </c>
    </row>
    <row r="1779" spans="1:15" ht="15" customHeight="1" x14ac:dyDescent="0.35">
      <c r="A1779" s="2" t="s">
        <v>375</v>
      </c>
      <c r="B1779" s="2" t="s">
        <v>376</v>
      </c>
      <c r="C1779" s="3">
        <v>26</v>
      </c>
      <c r="D1779" s="2" t="s">
        <v>377</v>
      </c>
      <c r="E1779" s="2" t="s">
        <v>13257</v>
      </c>
      <c r="F1779" s="2">
        <v>32259565</v>
      </c>
      <c r="G1779" s="2" t="s">
        <v>13448</v>
      </c>
      <c r="H1779" s="2" t="s">
        <v>13449</v>
      </c>
      <c r="I1779" s="2" t="s">
        <v>2451</v>
      </c>
      <c r="J1779" s="2" t="s">
        <v>13450</v>
      </c>
      <c r="K1779" s="2" t="s">
        <v>11500</v>
      </c>
      <c r="L1779" s="2" t="s">
        <v>13451</v>
      </c>
      <c r="M1779" s="2" t="s">
        <v>4624</v>
      </c>
      <c r="N1779" s="4" t="s">
        <v>13452</v>
      </c>
      <c r="O1779" s="4" t="s">
        <v>13453</v>
      </c>
    </row>
    <row r="1780" spans="1:15" ht="15" customHeight="1" x14ac:dyDescent="0.35">
      <c r="A1780" s="2" t="s">
        <v>375</v>
      </c>
      <c r="B1780" s="2" t="s">
        <v>376</v>
      </c>
      <c r="C1780" s="3">
        <v>26</v>
      </c>
      <c r="D1780" s="2" t="s">
        <v>377</v>
      </c>
      <c r="E1780" s="2" t="s">
        <v>13257</v>
      </c>
      <c r="F1780" s="2">
        <v>32319104</v>
      </c>
      <c r="G1780" s="2" t="s">
        <v>13454</v>
      </c>
      <c r="H1780" s="2" t="s">
        <v>13455</v>
      </c>
      <c r="I1780" s="2" t="s">
        <v>2451</v>
      </c>
      <c r="J1780" s="2" t="s">
        <v>6787</v>
      </c>
      <c r="K1780" s="2" t="s">
        <v>1027</v>
      </c>
      <c r="L1780" s="2" t="s">
        <v>13456</v>
      </c>
      <c r="M1780" s="2" t="s">
        <v>4843</v>
      </c>
      <c r="N1780" s="4" t="s">
        <v>13457</v>
      </c>
      <c r="O1780" s="4" t="s">
        <v>13458</v>
      </c>
    </row>
    <row r="1781" spans="1:15" ht="15" customHeight="1" x14ac:dyDescent="0.35">
      <c r="A1781" s="2" t="s">
        <v>375</v>
      </c>
      <c r="B1781" s="2" t="s">
        <v>376</v>
      </c>
      <c r="C1781" s="3">
        <v>26</v>
      </c>
      <c r="D1781" s="2" t="s">
        <v>377</v>
      </c>
      <c r="E1781" s="2" t="s">
        <v>13257</v>
      </c>
      <c r="F1781" s="2">
        <v>12818930</v>
      </c>
      <c r="G1781" s="2" t="s">
        <v>14193</v>
      </c>
      <c r="H1781" s="2" t="s">
        <v>14194</v>
      </c>
      <c r="I1781" s="2" t="s">
        <v>1175</v>
      </c>
      <c r="J1781" s="2"/>
      <c r="K1781" s="2" t="s">
        <v>5615</v>
      </c>
      <c r="L1781" s="2" t="s">
        <v>14195</v>
      </c>
      <c r="M1781" s="2" t="s">
        <v>4424</v>
      </c>
      <c r="N1781" s="4" t="s">
        <v>14196</v>
      </c>
      <c r="O1781" s="4" t="s">
        <v>14197</v>
      </c>
    </row>
    <row r="1782" spans="1:15" ht="15" customHeight="1" x14ac:dyDescent="0.35">
      <c r="A1782" s="2" t="s">
        <v>375</v>
      </c>
      <c r="B1782" s="2" t="s">
        <v>376</v>
      </c>
      <c r="C1782" s="3">
        <v>26</v>
      </c>
      <c r="D1782" s="2" t="s">
        <v>377</v>
      </c>
      <c r="E1782" s="2" t="s">
        <v>13257</v>
      </c>
      <c r="F1782" s="2">
        <v>12071821</v>
      </c>
      <c r="G1782" s="2" t="s">
        <v>14210</v>
      </c>
      <c r="H1782" s="2" t="s">
        <v>14211</v>
      </c>
      <c r="I1782" s="2" t="s">
        <v>3983</v>
      </c>
      <c r="J1782" s="2"/>
      <c r="K1782" s="2" t="s">
        <v>5092</v>
      </c>
      <c r="L1782" s="2" t="s">
        <v>14212</v>
      </c>
      <c r="M1782" s="2" t="s">
        <v>4367</v>
      </c>
      <c r="N1782" s="4" t="s">
        <v>14213</v>
      </c>
      <c r="O1782" s="4" t="s">
        <v>14214</v>
      </c>
    </row>
    <row r="1783" spans="1:15" ht="15" customHeight="1" x14ac:dyDescent="0.35">
      <c r="A1783" s="2" t="s">
        <v>375</v>
      </c>
      <c r="B1783" s="2" t="s">
        <v>376</v>
      </c>
      <c r="C1783" s="3">
        <v>26</v>
      </c>
      <c r="D1783" s="2" t="s">
        <v>377</v>
      </c>
      <c r="E1783" s="2" t="s">
        <v>13257</v>
      </c>
      <c r="F1783" s="2">
        <v>11438378</v>
      </c>
      <c r="G1783" s="2" t="s">
        <v>14235</v>
      </c>
      <c r="H1783" s="2" t="s">
        <v>14236</v>
      </c>
      <c r="I1783" s="2" t="s">
        <v>4350</v>
      </c>
      <c r="J1783" s="2"/>
      <c r="K1783" s="2" t="s">
        <v>14237</v>
      </c>
      <c r="L1783" s="2" t="s">
        <v>14238</v>
      </c>
      <c r="M1783" s="2" t="s">
        <v>4367</v>
      </c>
      <c r="N1783" s="4" t="s">
        <v>14239</v>
      </c>
      <c r="O1783" s="4" t="s">
        <v>14240</v>
      </c>
    </row>
    <row r="1784" spans="1:15" ht="15" customHeight="1" x14ac:dyDescent="0.35">
      <c r="A1784" s="2" t="s">
        <v>375</v>
      </c>
      <c r="B1784" s="2" t="s">
        <v>376</v>
      </c>
      <c r="C1784" s="3">
        <v>26</v>
      </c>
      <c r="D1784" s="2" t="s">
        <v>377</v>
      </c>
      <c r="E1784" s="2" t="s">
        <v>13257</v>
      </c>
      <c r="F1784" s="2">
        <v>9771253</v>
      </c>
      <c r="G1784" s="2" t="s">
        <v>14279</v>
      </c>
      <c r="H1784" s="2" t="s">
        <v>14280</v>
      </c>
      <c r="I1784" s="2" t="s">
        <v>560</v>
      </c>
      <c r="J1784" s="2"/>
      <c r="K1784" s="2" t="s">
        <v>5615</v>
      </c>
      <c r="L1784" s="2" t="s">
        <v>14281</v>
      </c>
      <c r="M1784" s="2" t="s">
        <v>4493</v>
      </c>
      <c r="N1784" s="4" t="s">
        <v>14282</v>
      </c>
      <c r="O1784" s="4" t="s">
        <v>14283</v>
      </c>
    </row>
    <row r="1785" spans="1:15" ht="15" customHeight="1" x14ac:dyDescent="0.35">
      <c r="A1785" s="2" t="s">
        <v>375</v>
      </c>
      <c r="B1785" s="2" t="s">
        <v>376</v>
      </c>
      <c r="C1785" s="3">
        <v>26</v>
      </c>
      <c r="D1785" s="2" t="s">
        <v>377</v>
      </c>
      <c r="E1785" s="2" t="s">
        <v>13257</v>
      </c>
      <c r="F1785" s="2">
        <v>25017525</v>
      </c>
      <c r="G1785" s="2" t="s">
        <v>13776</v>
      </c>
      <c r="H1785" s="2" t="s">
        <v>13777</v>
      </c>
      <c r="I1785" s="20" t="s">
        <v>5989</v>
      </c>
      <c r="J1785" s="2" t="s">
        <v>13778</v>
      </c>
      <c r="K1785" s="2" t="s">
        <v>11482</v>
      </c>
      <c r="L1785" s="2" t="s">
        <v>13779</v>
      </c>
      <c r="M1785" s="2" t="s">
        <v>4604</v>
      </c>
      <c r="N1785" s="4" t="s">
        <v>13780</v>
      </c>
      <c r="O1785" s="4" t="s">
        <v>13781</v>
      </c>
    </row>
    <row r="1786" spans="1:15" ht="15" customHeight="1" x14ac:dyDescent="0.35">
      <c r="A1786" s="2" t="s">
        <v>375</v>
      </c>
      <c r="B1786" s="2" t="s">
        <v>376</v>
      </c>
      <c r="C1786" s="3">
        <v>26</v>
      </c>
      <c r="D1786" s="2" t="s">
        <v>377</v>
      </c>
      <c r="E1786" s="2" t="s">
        <v>13257</v>
      </c>
      <c r="F1786" s="2">
        <v>36162801</v>
      </c>
      <c r="G1786" s="2" t="s">
        <v>13334</v>
      </c>
      <c r="H1786" s="2" t="s">
        <v>13340</v>
      </c>
      <c r="I1786" s="2" t="s">
        <v>833</v>
      </c>
      <c r="J1786" s="2" t="s">
        <v>13341</v>
      </c>
      <c r="K1786" s="2" t="s">
        <v>11482</v>
      </c>
      <c r="L1786" s="2" t="s">
        <v>13342</v>
      </c>
      <c r="M1786" s="2" t="s">
        <v>4416</v>
      </c>
      <c r="N1786" s="4" t="s">
        <v>13343</v>
      </c>
      <c r="O1786" s="4" t="s">
        <v>13344</v>
      </c>
    </row>
    <row r="1787" spans="1:15" ht="15" customHeight="1" x14ac:dyDescent="0.35">
      <c r="A1787" s="2" t="s">
        <v>375</v>
      </c>
      <c r="B1787" s="2" t="s">
        <v>376</v>
      </c>
      <c r="C1787" s="3">
        <v>26</v>
      </c>
      <c r="D1787" s="2" t="s">
        <v>377</v>
      </c>
      <c r="E1787" s="2" t="s">
        <v>13257</v>
      </c>
      <c r="F1787" s="2">
        <v>35000740</v>
      </c>
      <c r="G1787" s="2" t="s">
        <v>13334</v>
      </c>
      <c r="H1787" s="2" t="s">
        <v>13386</v>
      </c>
      <c r="I1787" s="2" t="s">
        <v>1564</v>
      </c>
      <c r="J1787" s="2"/>
      <c r="K1787" s="2" t="s">
        <v>11482</v>
      </c>
      <c r="L1787" s="2" t="s">
        <v>13387</v>
      </c>
      <c r="M1787" s="2" t="s">
        <v>6415</v>
      </c>
      <c r="N1787" s="4" t="s">
        <v>13388</v>
      </c>
      <c r="O1787" s="4" t="s">
        <v>13389</v>
      </c>
    </row>
    <row r="1788" spans="1:15" ht="15" customHeight="1" x14ac:dyDescent="0.35">
      <c r="A1788" s="2" t="s">
        <v>375</v>
      </c>
      <c r="B1788" s="2" t="s">
        <v>376</v>
      </c>
      <c r="C1788" s="3">
        <v>26</v>
      </c>
      <c r="D1788" s="2" t="s">
        <v>377</v>
      </c>
      <c r="E1788" s="2" t="s">
        <v>13257</v>
      </c>
      <c r="F1788" s="2">
        <v>29884857</v>
      </c>
      <c r="G1788" s="2" t="s">
        <v>13514</v>
      </c>
      <c r="H1788" s="2" t="s">
        <v>13515</v>
      </c>
      <c r="I1788" s="2" t="s">
        <v>4677</v>
      </c>
      <c r="J1788" s="2" t="s">
        <v>13516</v>
      </c>
      <c r="K1788" s="2" t="s">
        <v>13517</v>
      </c>
      <c r="L1788" s="2" t="s">
        <v>13518</v>
      </c>
      <c r="M1788" s="2" t="s">
        <v>4404</v>
      </c>
      <c r="N1788" s="4" t="s">
        <v>13519</v>
      </c>
      <c r="O1788" s="4" t="s">
        <v>13520</v>
      </c>
    </row>
    <row r="1789" spans="1:15" ht="15" customHeight="1" x14ac:dyDescent="0.35">
      <c r="A1789" s="2" t="s">
        <v>375</v>
      </c>
      <c r="B1789" s="2" t="s">
        <v>376</v>
      </c>
      <c r="C1789" s="3">
        <v>26</v>
      </c>
      <c r="D1789" s="2" t="s">
        <v>377</v>
      </c>
      <c r="E1789" s="2" t="s">
        <v>13257</v>
      </c>
      <c r="F1789" s="2">
        <v>30390314</v>
      </c>
      <c r="G1789" s="2" t="s">
        <v>13521</v>
      </c>
      <c r="H1789" s="2" t="s">
        <v>13522</v>
      </c>
      <c r="I1789" s="2" t="s">
        <v>4677</v>
      </c>
      <c r="J1789" s="2" t="s">
        <v>13523</v>
      </c>
      <c r="K1789" s="2" t="s">
        <v>1027</v>
      </c>
      <c r="L1789" s="2" t="s">
        <v>13524</v>
      </c>
      <c r="M1789" s="2" t="s">
        <v>4416</v>
      </c>
      <c r="N1789" s="4" t="s">
        <v>13525</v>
      </c>
      <c r="O1789" s="4" t="s">
        <v>13526</v>
      </c>
    </row>
    <row r="1790" spans="1:15" ht="15" customHeight="1" x14ac:dyDescent="0.35">
      <c r="A1790" s="2" t="s">
        <v>375</v>
      </c>
      <c r="B1790" s="2" t="s">
        <v>376</v>
      </c>
      <c r="C1790" s="3">
        <v>26</v>
      </c>
      <c r="D1790" s="2" t="s">
        <v>377</v>
      </c>
      <c r="E1790" s="2" t="s">
        <v>13257</v>
      </c>
      <c r="F1790" s="2">
        <v>30216434</v>
      </c>
      <c r="G1790" s="2" t="s">
        <v>13527</v>
      </c>
      <c r="H1790" s="2" t="s">
        <v>13528</v>
      </c>
      <c r="I1790" s="2" t="s">
        <v>4677</v>
      </c>
      <c r="J1790" s="2" t="s">
        <v>13529</v>
      </c>
      <c r="K1790" s="2" t="s">
        <v>7985</v>
      </c>
      <c r="L1790" s="2" t="s">
        <v>13530</v>
      </c>
      <c r="M1790" s="2" t="s">
        <v>4493</v>
      </c>
      <c r="N1790" s="4" t="s">
        <v>13531</v>
      </c>
      <c r="O1790" s="4" t="s">
        <v>13532</v>
      </c>
    </row>
    <row r="1791" spans="1:15" ht="15" customHeight="1" x14ac:dyDescent="0.35">
      <c r="A1791" s="2" t="s">
        <v>375</v>
      </c>
      <c r="B1791" s="2" t="s">
        <v>376</v>
      </c>
      <c r="C1791" s="3">
        <v>26</v>
      </c>
      <c r="D1791" s="2" t="s">
        <v>377</v>
      </c>
      <c r="E1791" s="2" t="s">
        <v>13257</v>
      </c>
      <c r="F1791" s="2">
        <v>28624349</v>
      </c>
      <c r="G1791" s="2" t="s">
        <v>13588</v>
      </c>
      <c r="H1791" s="2" t="s">
        <v>13589</v>
      </c>
      <c r="I1791" s="2" t="s">
        <v>1882</v>
      </c>
      <c r="J1791" s="2" t="s">
        <v>13590</v>
      </c>
      <c r="K1791" s="2" t="s">
        <v>4380</v>
      </c>
      <c r="L1791" s="2" t="s">
        <v>13591</v>
      </c>
      <c r="M1791" s="2" t="s">
        <v>12937</v>
      </c>
      <c r="N1791" s="4" t="s">
        <v>13592</v>
      </c>
      <c r="O1791" s="4" t="s">
        <v>13593</v>
      </c>
    </row>
    <row r="1792" spans="1:15" ht="15" customHeight="1" x14ac:dyDescent="0.35">
      <c r="A1792" s="2" t="s">
        <v>375</v>
      </c>
      <c r="B1792" s="2" t="s">
        <v>376</v>
      </c>
      <c r="C1792" s="3">
        <v>26</v>
      </c>
      <c r="D1792" s="2" t="s">
        <v>377</v>
      </c>
      <c r="E1792" s="2" t="s">
        <v>13257</v>
      </c>
      <c r="F1792" s="2">
        <v>26763432</v>
      </c>
      <c r="G1792" s="2" t="s">
        <v>13691</v>
      </c>
      <c r="H1792" s="2" t="s">
        <v>13692</v>
      </c>
      <c r="I1792" s="2" t="s">
        <v>8669</v>
      </c>
      <c r="J1792" s="2"/>
      <c r="K1792" s="2" t="s">
        <v>4422</v>
      </c>
      <c r="L1792" s="2" t="s">
        <v>13693</v>
      </c>
      <c r="M1792" s="2" t="s">
        <v>4493</v>
      </c>
      <c r="N1792" s="4" t="s">
        <v>13694</v>
      </c>
      <c r="O1792" s="4" t="s">
        <v>13695</v>
      </c>
    </row>
    <row r="1793" spans="1:15" ht="15" customHeight="1" x14ac:dyDescent="0.35">
      <c r="A1793" s="2" t="s">
        <v>375</v>
      </c>
      <c r="B1793" s="2" t="s">
        <v>376</v>
      </c>
      <c r="C1793" s="3">
        <v>26</v>
      </c>
      <c r="D1793" s="2" t="s">
        <v>377</v>
      </c>
      <c r="E1793" s="2" t="s">
        <v>13257</v>
      </c>
      <c r="F1793" s="2">
        <v>24035158</v>
      </c>
      <c r="G1793" s="2" t="s">
        <v>13770</v>
      </c>
      <c r="H1793" s="2" t="s">
        <v>13771</v>
      </c>
      <c r="I1793" s="2" t="s">
        <v>1990</v>
      </c>
      <c r="J1793" s="2" t="s">
        <v>13772</v>
      </c>
      <c r="K1793" s="2" t="s">
        <v>4380</v>
      </c>
      <c r="L1793" s="2" t="s">
        <v>13773</v>
      </c>
      <c r="M1793" s="2" t="s">
        <v>4624</v>
      </c>
      <c r="N1793" s="4" t="s">
        <v>13774</v>
      </c>
      <c r="O1793" s="4" t="s">
        <v>13775</v>
      </c>
    </row>
    <row r="1794" spans="1:15" ht="15" customHeight="1" x14ac:dyDescent="0.35">
      <c r="A1794" s="2" t="s">
        <v>375</v>
      </c>
      <c r="B1794" s="2" t="s">
        <v>376</v>
      </c>
      <c r="C1794" s="3">
        <v>26</v>
      </c>
      <c r="D1794" s="2" t="s">
        <v>377</v>
      </c>
      <c r="E1794" s="2" t="s">
        <v>13321</v>
      </c>
      <c r="F1794" s="2">
        <v>23786259</v>
      </c>
      <c r="G1794" s="2" t="s">
        <v>13765</v>
      </c>
      <c r="H1794" s="2" t="s">
        <v>13766</v>
      </c>
      <c r="I1794" s="2" t="s">
        <v>1990</v>
      </c>
      <c r="J1794" s="2"/>
      <c r="K1794" s="2" t="s">
        <v>7985</v>
      </c>
      <c r="L1794" s="2" t="s">
        <v>13767</v>
      </c>
      <c r="M1794" s="2" t="s">
        <v>4493</v>
      </c>
      <c r="N1794" s="4" t="s">
        <v>13768</v>
      </c>
      <c r="O1794" s="4" t="s">
        <v>13769</v>
      </c>
    </row>
    <row r="1795" spans="1:15" ht="15" customHeight="1" x14ac:dyDescent="0.35">
      <c r="A1795" s="2" t="s">
        <v>375</v>
      </c>
      <c r="B1795" s="2" t="s">
        <v>376</v>
      </c>
      <c r="C1795" s="3">
        <v>26</v>
      </c>
      <c r="D1795" s="2" t="s">
        <v>377</v>
      </c>
      <c r="E1795" s="2" t="s">
        <v>13257</v>
      </c>
      <c r="F1795" s="2">
        <v>21183795</v>
      </c>
      <c r="G1795" s="2" t="s">
        <v>13913</v>
      </c>
      <c r="H1795" s="2" t="s">
        <v>13914</v>
      </c>
      <c r="I1795" s="2" t="s">
        <v>702</v>
      </c>
      <c r="J1795" s="2" t="s">
        <v>13915</v>
      </c>
      <c r="K1795" s="2" t="s">
        <v>5384</v>
      </c>
      <c r="L1795" s="2" t="s">
        <v>13916</v>
      </c>
      <c r="M1795" s="2" t="s">
        <v>4493</v>
      </c>
      <c r="N1795" s="4" t="s">
        <v>13917</v>
      </c>
      <c r="O1795" s="4" t="s">
        <v>13918</v>
      </c>
    </row>
    <row r="1796" spans="1:15" ht="15" customHeight="1" x14ac:dyDescent="0.35">
      <c r="A1796" s="2" t="s">
        <v>375</v>
      </c>
      <c r="B1796" s="2" t="s">
        <v>376</v>
      </c>
      <c r="C1796" s="3">
        <v>26</v>
      </c>
      <c r="D1796" s="2" t="s">
        <v>377</v>
      </c>
      <c r="E1796" s="2" t="s">
        <v>13257</v>
      </c>
      <c r="F1796" s="2">
        <v>19770844</v>
      </c>
      <c r="G1796" s="2" t="s">
        <v>14000</v>
      </c>
      <c r="H1796" s="2" t="s">
        <v>14001</v>
      </c>
      <c r="I1796" s="2" t="s">
        <v>797</v>
      </c>
      <c r="J1796" s="2" t="s">
        <v>14002</v>
      </c>
      <c r="K1796" s="2" t="s">
        <v>14003</v>
      </c>
      <c r="L1796" s="2" t="s">
        <v>14004</v>
      </c>
      <c r="M1796" s="2" t="s">
        <v>4493</v>
      </c>
      <c r="N1796" s="4" t="s">
        <v>14005</v>
      </c>
      <c r="O1796" s="4" t="s">
        <v>14006</v>
      </c>
    </row>
    <row r="1797" spans="1:15" ht="15" customHeight="1" x14ac:dyDescent="0.35">
      <c r="A1797" s="2" t="s">
        <v>375</v>
      </c>
      <c r="B1797" s="2" t="s">
        <v>376</v>
      </c>
      <c r="C1797" s="3">
        <v>26</v>
      </c>
      <c r="D1797" s="2" t="s">
        <v>377</v>
      </c>
      <c r="E1797" s="2" t="s">
        <v>13257</v>
      </c>
      <c r="F1797" s="2">
        <v>18845329</v>
      </c>
      <c r="G1797" s="2" t="s">
        <v>14020</v>
      </c>
      <c r="H1797" s="2" t="s">
        <v>14025</v>
      </c>
      <c r="I1797" s="2" t="s">
        <v>824</v>
      </c>
      <c r="J1797" s="2" t="s">
        <v>14026</v>
      </c>
      <c r="K1797" s="2" t="s">
        <v>4380</v>
      </c>
      <c r="L1797" s="2" t="s">
        <v>14027</v>
      </c>
      <c r="M1797" s="2" t="s">
        <v>4424</v>
      </c>
      <c r="N1797" s="4" t="s">
        <v>14028</v>
      </c>
      <c r="O1797" s="4" t="s">
        <v>14029</v>
      </c>
    </row>
    <row r="1798" spans="1:15" ht="15" customHeight="1" x14ac:dyDescent="0.35">
      <c r="A1798" s="2" t="s">
        <v>375</v>
      </c>
      <c r="B1798" s="2" t="s">
        <v>376</v>
      </c>
      <c r="C1798" s="3">
        <v>26</v>
      </c>
      <c r="D1798" s="2" t="s">
        <v>377</v>
      </c>
      <c r="E1798" s="2" t="s">
        <v>13257</v>
      </c>
      <c r="F1798" s="2">
        <v>18163488</v>
      </c>
      <c r="G1798" s="2" t="s">
        <v>14058</v>
      </c>
      <c r="H1798" s="2" t="s">
        <v>14059</v>
      </c>
      <c r="I1798" s="2" t="s">
        <v>14060</v>
      </c>
      <c r="J1798" s="2"/>
      <c r="K1798" s="2" t="s">
        <v>10432</v>
      </c>
      <c r="L1798" s="2" t="s">
        <v>14061</v>
      </c>
      <c r="M1798" s="2" t="s">
        <v>4493</v>
      </c>
      <c r="N1798" s="4" t="s">
        <v>14062</v>
      </c>
      <c r="O1798" s="4" t="s">
        <v>14063</v>
      </c>
    </row>
    <row r="1799" spans="1:15" ht="15" customHeight="1" x14ac:dyDescent="0.35">
      <c r="A1799" s="2" t="s">
        <v>375</v>
      </c>
      <c r="B1799" s="2" t="s">
        <v>376</v>
      </c>
      <c r="C1799" s="3">
        <v>26</v>
      </c>
      <c r="D1799" s="2" t="s">
        <v>377</v>
      </c>
      <c r="E1799" s="2" t="s">
        <v>13257</v>
      </c>
      <c r="F1799" s="2">
        <v>15654967</v>
      </c>
      <c r="G1799" s="2" t="s">
        <v>14166</v>
      </c>
      <c r="H1799" s="2" t="s">
        <v>14167</v>
      </c>
      <c r="I1799" s="2" t="s">
        <v>783</v>
      </c>
      <c r="J1799" s="2"/>
      <c r="K1799" s="2" t="s">
        <v>4422</v>
      </c>
      <c r="L1799" s="2" t="s">
        <v>14168</v>
      </c>
      <c r="M1799" s="2" t="s">
        <v>4493</v>
      </c>
      <c r="N1799" s="4" t="s">
        <v>14169</v>
      </c>
      <c r="O1799" s="4" t="s">
        <v>14170</v>
      </c>
    </row>
    <row r="1800" spans="1:15" ht="15" customHeight="1" x14ac:dyDescent="0.35">
      <c r="A1800" s="2" t="s">
        <v>375</v>
      </c>
      <c r="B1800" s="2" t="s">
        <v>376</v>
      </c>
      <c r="C1800" s="3">
        <v>26</v>
      </c>
      <c r="D1800" s="2" t="s">
        <v>377</v>
      </c>
      <c r="E1800" s="2" t="s">
        <v>13321</v>
      </c>
      <c r="F1800" s="2">
        <v>1310337</v>
      </c>
      <c r="G1800" s="2" t="s">
        <v>14303</v>
      </c>
      <c r="H1800" s="2" t="s">
        <v>14304</v>
      </c>
      <c r="I1800" s="2" t="s">
        <v>14305</v>
      </c>
      <c r="J1800" s="2"/>
      <c r="K1800" s="2" t="s">
        <v>14237</v>
      </c>
      <c r="L1800" s="2" t="s">
        <v>14306</v>
      </c>
      <c r="M1800" s="2" t="s">
        <v>4493</v>
      </c>
      <c r="N1800" s="4" t="s">
        <v>14307</v>
      </c>
      <c r="O1800" s="4" t="s">
        <v>14308</v>
      </c>
    </row>
    <row r="1801" spans="1:15" ht="15" customHeight="1" x14ac:dyDescent="0.35">
      <c r="A1801" s="2" t="s">
        <v>375</v>
      </c>
      <c r="B1801" s="2" t="s">
        <v>376</v>
      </c>
      <c r="C1801" s="3">
        <v>26</v>
      </c>
      <c r="D1801" s="2" t="s">
        <v>377</v>
      </c>
      <c r="E1801" s="2" t="s">
        <v>13257</v>
      </c>
      <c r="F1801" s="2">
        <v>38813689</v>
      </c>
      <c r="G1801" s="2" t="s">
        <v>13296</v>
      </c>
      <c r="H1801" s="2" t="s">
        <v>13297</v>
      </c>
      <c r="I1801" s="20" t="s">
        <v>2603</v>
      </c>
      <c r="J1801" s="2" t="s">
        <v>13298</v>
      </c>
      <c r="K1801" s="2" t="s">
        <v>13299</v>
      </c>
      <c r="L1801" s="2" t="s">
        <v>13300</v>
      </c>
      <c r="M1801" s="2" t="s">
        <v>4416</v>
      </c>
      <c r="N1801" s="4" t="s">
        <v>13301</v>
      </c>
      <c r="O1801" s="4" t="s">
        <v>13302</v>
      </c>
    </row>
    <row r="1802" spans="1:15" ht="15" customHeight="1" x14ac:dyDescent="0.35">
      <c r="A1802" s="2" t="s">
        <v>375</v>
      </c>
      <c r="B1802" s="2" t="s">
        <v>376</v>
      </c>
      <c r="C1802" s="3">
        <v>26</v>
      </c>
      <c r="D1802" s="2" t="s">
        <v>377</v>
      </c>
      <c r="E1802" s="2" t="s">
        <v>13257</v>
      </c>
      <c r="F1802" s="2">
        <v>36545777</v>
      </c>
      <c r="G1802" s="2" t="s">
        <v>13345</v>
      </c>
      <c r="H1802" s="2" t="s">
        <v>13346</v>
      </c>
      <c r="I1802" s="20" t="s">
        <v>1463</v>
      </c>
      <c r="J1802" s="2" t="s">
        <v>13347</v>
      </c>
      <c r="K1802" s="2" t="s">
        <v>13299</v>
      </c>
      <c r="L1802" s="2" t="s">
        <v>13348</v>
      </c>
      <c r="M1802" s="2" t="s">
        <v>4416</v>
      </c>
      <c r="N1802" s="4" t="s">
        <v>13349</v>
      </c>
      <c r="O1802" s="4" t="s">
        <v>13350</v>
      </c>
    </row>
    <row r="1803" spans="1:15" ht="15" customHeight="1" x14ac:dyDescent="0.35">
      <c r="A1803" s="2" t="s">
        <v>375</v>
      </c>
      <c r="B1803" s="2" t="s">
        <v>376</v>
      </c>
      <c r="C1803" s="3">
        <v>26</v>
      </c>
      <c r="D1803" s="2" t="s">
        <v>377</v>
      </c>
      <c r="E1803" s="2" t="s">
        <v>13257</v>
      </c>
      <c r="F1803" s="2">
        <v>36800932</v>
      </c>
      <c r="G1803" s="2" t="s">
        <v>13351</v>
      </c>
      <c r="H1803" s="2" t="s">
        <v>13352</v>
      </c>
      <c r="I1803" s="20" t="s">
        <v>1463</v>
      </c>
      <c r="J1803" s="2"/>
      <c r="K1803" s="2" t="s">
        <v>13299</v>
      </c>
      <c r="L1803" s="2" t="s">
        <v>13353</v>
      </c>
      <c r="M1803" s="2" t="s">
        <v>4416</v>
      </c>
      <c r="N1803" s="4" t="s">
        <v>13354</v>
      </c>
      <c r="O1803" s="4" t="s">
        <v>13355</v>
      </c>
    </row>
    <row r="1804" spans="1:15" ht="15" customHeight="1" x14ac:dyDescent="0.35">
      <c r="A1804" s="2" t="s">
        <v>375</v>
      </c>
      <c r="B1804" s="2" t="s">
        <v>376</v>
      </c>
      <c r="C1804" s="3">
        <v>26</v>
      </c>
      <c r="D1804" s="2" t="s">
        <v>377</v>
      </c>
      <c r="E1804" s="2" t="s">
        <v>13257</v>
      </c>
      <c r="F1804" s="2">
        <v>33551040</v>
      </c>
      <c r="G1804" s="2" t="s">
        <v>13419</v>
      </c>
      <c r="H1804" s="2" t="s">
        <v>13420</v>
      </c>
      <c r="I1804" s="2" t="s">
        <v>946</v>
      </c>
      <c r="J1804" s="2"/>
      <c r="K1804" s="2" t="s">
        <v>11482</v>
      </c>
      <c r="L1804" s="2" t="s">
        <v>13421</v>
      </c>
      <c r="M1804" s="2" t="s">
        <v>10299</v>
      </c>
      <c r="N1804" s="4" t="s">
        <v>13422</v>
      </c>
      <c r="O1804" s="4" t="s">
        <v>13423</v>
      </c>
    </row>
    <row r="1805" spans="1:15" ht="15" customHeight="1" x14ac:dyDescent="0.35">
      <c r="A1805" s="2" t="s">
        <v>375</v>
      </c>
      <c r="B1805" s="2" t="s">
        <v>376</v>
      </c>
      <c r="C1805" s="3">
        <v>26</v>
      </c>
      <c r="D1805" s="2" t="s">
        <v>377</v>
      </c>
      <c r="E1805" s="2" t="s">
        <v>13257</v>
      </c>
      <c r="F1805" s="2">
        <v>31704284</v>
      </c>
      <c r="G1805" s="2" t="s">
        <v>13472</v>
      </c>
      <c r="H1805" s="2" t="s">
        <v>13473</v>
      </c>
      <c r="I1805" s="2" t="s">
        <v>895</v>
      </c>
      <c r="J1805" s="2" t="s">
        <v>1589</v>
      </c>
      <c r="K1805" s="2" t="s">
        <v>4380</v>
      </c>
      <c r="L1805" s="2" t="s">
        <v>13474</v>
      </c>
      <c r="M1805" s="2" t="s">
        <v>7281</v>
      </c>
      <c r="N1805" s="4" t="s">
        <v>13475</v>
      </c>
      <c r="O1805" s="4" t="s">
        <v>13476</v>
      </c>
    </row>
    <row r="1806" spans="1:15" ht="15" customHeight="1" x14ac:dyDescent="0.35">
      <c r="A1806" s="2" t="s">
        <v>375</v>
      </c>
      <c r="B1806" s="2" t="s">
        <v>376</v>
      </c>
      <c r="C1806" s="3">
        <v>26</v>
      </c>
      <c r="D1806" s="2" t="s">
        <v>377</v>
      </c>
      <c r="E1806" s="2" t="s">
        <v>13257</v>
      </c>
      <c r="F1806" s="2">
        <v>28990652</v>
      </c>
      <c r="G1806" s="2" t="s">
        <v>13582</v>
      </c>
      <c r="H1806" s="2" t="s">
        <v>13583</v>
      </c>
      <c r="I1806" s="2" t="s">
        <v>1075</v>
      </c>
      <c r="J1806" s="2" t="s">
        <v>13584</v>
      </c>
      <c r="K1806" s="2" t="s">
        <v>7985</v>
      </c>
      <c r="L1806" s="2" t="s">
        <v>13585</v>
      </c>
      <c r="M1806" s="2" t="s">
        <v>4493</v>
      </c>
      <c r="N1806" s="4" t="s">
        <v>13586</v>
      </c>
      <c r="O1806" s="4" t="s">
        <v>13587</v>
      </c>
    </row>
    <row r="1807" spans="1:15" ht="15" customHeight="1" x14ac:dyDescent="0.35">
      <c r="A1807" s="2" t="s">
        <v>375</v>
      </c>
      <c r="B1807" s="2" t="s">
        <v>376</v>
      </c>
      <c r="C1807" s="3">
        <v>26</v>
      </c>
      <c r="D1807" s="2" t="s">
        <v>377</v>
      </c>
      <c r="E1807" s="2" t="s">
        <v>13257</v>
      </c>
      <c r="F1807" s="2">
        <v>26801501</v>
      </c>
      <c r="G1807" s="2" t="s">
        <v>13675</v>
      </c>
      <c r="H1807" s="2" t="s">
        <v>13686</v>
      </c>
      <c r="I1807" s="2" t="s">
        <v>2928</v>
      </c>
      <c r="J1807" s="2" t="s">
        <v>13687</v>
      </c>
      <c r="K1807" s="2" t="s">
        <v>13264</v>
      </c>
      <c r="L1807" s="2" t="s">
        <v>13688</v>
      </c>
      <c r="M1807" s="2" t="s">
        <v>4797</v>
      </c>
      <c r="N1807" s="4" t="s">
        <v>13689</v>
      </c>
      <c r="O1807" s="4" t="s">
        <v>13690</v>
      </c>
    </row>
    <row r="1808" spans="1:15" ht="15" customHeight="1" x14ac:dyDescent="0.35">
      <c r="A1808" s="2" t="s">
        <v>375</v>
      </c>
      <c r="B1808" s="2" t="s">
        <v>376</v>
      </c>
      <c r="C1808" s="3">
        <v>26</v>
      </c>
      <c r="D1808" s="2" t="s">
        <v>377</v>
      </c>
      <c r="E1808" s="2" t="s">
        <v>13257</v>
      </c>
      <c r="F1808" s="2">
        <v>25663093</v>
      </c>
      <c r="G1808" s="2" t="s">
        <v>13743</v>
      </c>
      <c r="H1808" s="2" t="s">
        <v>13744</v>
      </c>
      <c r="I1808" s="2" t="s">
        <v>6979</v>
      </c>
      <c r="J1808" s="2" t="s">
        <v>5795</v>
      </c>
      <c r="K1808" s="2" t="s">
        <v>13264</v>
      </c>
      <c r="L1808" s="2" t="s">
        <v>13745</v>
      </c>
      <c r="M1808" s="2" t="s">
        <v>5992</v>
      </c>
      <c r="N1808" s="4" t="s">
        <v>13746</v>
      </c>
      <c r="O1808" s="4" t="s">
        <v>13747</v>
      </c>
    </row>
    <row r="1809" spans="1:15" ht="15" customHeight="1" x14ac:dyDescent="0.35">
      <c r="A1809" s="2" t="s">
        <v>375</v>
      </c>
      <c r="B1809" s="2" t="s">
        <v>376</v>
      </c>
      <c r="C1809" s="3">
        <v>26</v>
      </c>
      <c r="D1809" s="2" t="s">
        <v>377</v>
      </c>
      <c r="E1809" s="2" t="s">
        <v>13257</v>
      </c>
      <c r="F1809" s="2">
        <v>23298686</v>
      </c>
      <c r="G1809" s="2" t="s">
        <v>13839</v>
      </c>
      <c r="H1809" s="2" t="s">
        <v>13840</v>
      </c>
      <c r="I1809" s="2" t="s">
        <v>956</v>
      </c>
      <c r="J1809" s="2" t="s">
        <v>13841</v>
      </c>
      <c r="K1809" s="2" t="s">
        <v>13842</v>
      </c>
      <c r="L1809" s="2" t="s">
        <v>13843</v>
      </c>
      <c r="M1809" s="2" t="s">
        <v>7387</v>
      </c>
      <c r="N1809" s="4" t="s">
        <v>13844</v>
      </c>
      <c r="O1809" s="4" t="s">
        <v>13845</v>
      </c>
    </row>
    <row r="1810" spans="1:15" ht="15" customHeight="1" x14ac:dyDescent="0.35">
      <c r="A1810" s="2" t="s">
        <v>375</v>
      </c>
      <c r="B1810" s="2" t="s">
        <v>376</v>
      </c>
      <c r="C1810" s="3">
        <v>26</v>
      </c>
      <c r="D1810" s="2" t="s">
        <v>377</v>
      </c>
      <c r="E1810" s="2" t="s">
        <v>13257</v>
      </c>
      <c r="F1810" s="2">
        <v>20159255</v>
      </c>
      <c r="G1810" s="2" t="s">
        <v>13983</v>
      </c>
      <c r="H1810" s="2" t="s">
        <v>13984</v>
      </c>
      <c r="I1810" s="2" t="s">
        <v>13985</v>
      </c>
      <c r="J1810" s="2"/>
      <c r="K1810" s="2" t="s">
        <v>4380</v>
      </c>
      <c r="L1810" s="2" t="s">
        <v>13986</v>
      </c>
      <c r="M1810" s="2" t="s">
        <v>13987</v>
      </c>
      <c r="N1810" s="4" t="s">
        <v>13988</v>
      </c>
      <c r="O1810" s="4" t="s">
        <v>13989</v>
      </c>
    </row>
    <row r="1811" spans="1:15" ht="15" customHeight="1" x14ac:dyDescent="0.35">
      <c r="A1811" s="2" t="s">
        <v>375</v>
      </c>
      <c r="B1811" s="2" t="s">
        <v>376</v>
      </c>
      <c r="C1811" s="3">
        <v>26</v>
      </c>
      <c r="D1811" s="2" t="s">
        <v>377</v>
      </c>
      <c r="E1811" s="2" t="s">
        <v>13257</v>
      </c>
      <c r="F1811" s="2">
        <v>19953534</v>
      </c>
      <c r="G1811" s="2" t="s">
        <v>13990</v>
      </c>
      <c r="H1811" s="2" t="s">
        <v>13991</v>
      </c>
      <c r="I1811" s="2" t="s">
        <v>13985</v>
      </c>
      <c r="J1811" s="2"/>
      <c r="K1811" s="2" t="s">
        <v>7756</v>
      </c>
      <c r="L1811" s="2" t="s">
        <v>13992</v>
      </c>
      <c r="M1811" s="2" t="s">
        <v>4367</v>
      </c>
      <c r="N1811" s="4" t="s">
        <v>13993</v>
      </c>
      <c r="O1811" s="4" t="s">
        <v>13994</v>
      </c>
    </row>
    <row r="1812" spans="1:15" ht="15" customHeight="1" x14ac:dyDescent="0.35">
      <c r="A1812" s="2" t="s">
        <v>375</v>
      </c>
      <c r="B1812" s="2" t="s">
        <v>376</v>
      </c>
      <c r="C1812" s="3">
        <v>26</v>
      </c>
      <c r="D1812" s="2" t="s">
        <v>377</v>
      </c>
      <c r="E1812" s="2" t="s">
        <v>13257</v>
      </c>
      <c r="F1812" s="2">
        <v>20154038</v>
      </c>
      <c r="G1812" s="2" t="s">
        <v>13995</v>
      </c>
      <c r="H1812" s="2" t="s">
        <v>13996</v>
      </c>
      <c r="I1812" s="2" t="s">
        <v>13985</v>
      </c>
      <c r="J1812" s="2"/>
      <c r="K1812" s="2" t="s">
        <v>10438</v>
      </c>
      <c r="L1812" s="2" t="s">
        <v>13997</v>
      </c>
      <c r="M1812" s="2" t="s">
        <v>5992</v>
      </c>
      <c r="N1812" s="4" t="s">
        <v>13998</v>
      </c>
      <c r="O1812" s="4" t="s">
        <v>13999</v>
      </c>
    </row>
    <row r="1813" spans="1:15" ht="15" customHeight="1" x14ac:dyDescent="0.35">
      <c r="A1813" s="2" t="s">
        <v>375</v>
      </c>
      <c r="B1813" s="2" t="s">
        <v>376</v>
      </c>
      <c r="C1813" s="3">
        <v>26</v>
      </c>
      <c r="D1813" s="2" t="s">
        <v>377</v>
      </c>
      <c r="E1813" s="2" t="s">
        <v>13257</v>
      </c>
      <c r="F1813" s="2">
        <v>19203667</v>
      </c>
      <c r="G1813" s="2" t="s">
        <v>14020</v>
      </c>
      <c r="H1813" s="2" t="s">
        <v>14021</v>
      </c>
      <c r="I1813" s="2" t="s">
        <v>819</v>
      </c>
      <c r="J1813" s="2"/>
      <c r="K1813" s="2" t="s">
        <v>4380</v>
      </c>
      <c r="L1813" s="2" t="s">
        <v>14022</v>
      </c>
      <c r="M1813" s="2" t="s">
        <v>7635</v>
      </c>
      <c r="N1813" s="4" t="s">
        <v>14023</v>
      </c>
      <c r="O1813" s="4" t="s">
        <v>14024</v>
      </c>
    </row>
    <row r="1814" spans="1:15" ht="15" customHeight="1" x14ac:dyDescent="0.35">
      <c r="A1814" s="2" t="s">
        <v>375</v>
      </c>
      <c r="B1814" s="2" t="s">
        <v>376</v>
      </c>
      <c r="C1814" s="3">
        <v>26</v>
      </c>
      <c r="D1814" s="2" t="s">
        <v>377</v>
      </c>
      <c r="E1814" s="2" t="s">
        <v>13257</v>
      </c>
      <c r="F1814" s="2">
        <v>16407388</v>
      </c>
      <c r="G1814" s="2" t="s">
        <v>14136</v>
      </c>
      <c r="H1814" s="2" t="s">
        <v>14137</v>
      </c>
      <c r="I1814" s="2" t="s">
        <v>5014</v>
      </c>
      <c r="J1814" s="2"/>
      <c r="K1814" s="2" t="s">
        <v>14138</v>
      </c>
      <c r="L1814" s="2" t="s">
        <v>14139</v>
      </c>
      <c r="M1814" s="2" t="s">
        <v>4624</v>
      </c>
      <c r="N1814" s="4" t="s">
        <v>14140</v>
      </c>
      <c r="O1814" s="4" t="s">
        <v>14141</v>
      </c>
    </row>
    <row r="1815" spans="1:15" ht="15" customHeight="1" x14ac:dyDescent="0.35">
      <c r="A1815" s="2" t="s">
        <v>375</v>
      </c>
      <c r="B1815" s="2" t="s">
        <v>376</v>
      </c>
      <c r="C1815" s="3">
        <v>26</v>
      </c>
      <c r="D1815" s="2" t="s">
        <v>377</v>
      </c>
      <c r="E1815" s="2" t="s">
        <v>13257</v>
      </c>
      <c r="F1815" s="2">
        <v>8186548</v>
      </c>
      <c r="G1815" s="2" t="s">
        <v>14290</v>
      </c>
      <c r="H1815" s="2" t="s">
        <v>14291</v>
      </c>
      <c r="I1815" s="2" t="s">
        <v>14292</v>
      </c>
      <c r="J1815" s="2"/>
      <c r="K1815" s="2" t="s">
        <v>14293</v>
      </c>
      <c r="L1815" s="2" t="s">
        <v>14294</v>
      </c>
      <c r="M1815" s="2" t="s">
        <v>4493</v>
      </c>
      <c r="N1815" s="4" t="s">
        <v>14295</v>
      </c>
      <c r="O1815" s="4" t="s">
        <v>14296</v>
      </c>
    </row>
    <row r="1816" spans="1:15" ht="15" customHeight="1" x14ac:dyDescent="0.35">
      <c r="A1816" s="2" t="s">
        <v>375</v>
      </c>
      <c r="B1816" s="2" t="s">
        <v>376</v>
      </c>
      <c r="C1816" s="3">
        <v>26</v>
      </c>
      <c r="D1816" s="2" t="s">
        <v>377</v>
      </c>
      <c r="E1816" s="2" t="s">
        <v>13257</v>
      </c>
      <c r="F1816" s="2">
        <v>33507119</v>
      </c>
      <c r="G1816" s="2" t="s">
        <v>13429</v>
      </c>
      <c r="H1816" s="2" t="s">
        <v>13430</v>
      </c>
      <c r="I1816" s="2" t="s">
        <v>988</v>
      </c>
      <c r="J1816" s="2" t="s">
        <v>13431</v>
      </c>
      <c r="K1816" s="2" t="s">
        <v>13299</v>
      </c>
      <c r="L1816" s="2" t="s">
        <v>13432</v>
      </c>
      <c r="M1816" s="2" t="s">
        <v>4560</v>
      </c>
      <c r="N1816" s="4" t="s">
        <v>13433</v>
      </c>
      <c r="O1816" s="4" t="s">
        <v>13434</v>
      </c>
    </row>
    <row r="1817" spans="1:15" ht="15" customHeight="1" x14ac:dyDescent="0.35">
      <c r="A1817" s="2" t="s">
        <v>375</v>
      </c>
      <c r="B1817" s="2" t="s">
        <v>376</v>
      </c>
      <c r="C1817" s="3">
        <v>26</v>
      </c>
      <c r="D1817" s="2" t="s">
        <v>377</v>
      </c>
      <c r="E1817" s="2" t="s">
        <v>13257</v>
      </c>
      <c r="F1817" s="2">
        <v>29729943</v>
      </c>
      <c r="G1817" s="2" t="s">
        <v>13545</v>
      </c>
      <c r="H1817" s="2" t="s">
        <v>13546</v>
      </c>
      <c r="I1817" s="2" t="s">
        <v>1685</v>
      </c>
      <c r="J1817" s="2" t="s">
        <v>13547</v>
      </c>
      <c r="K1817" s="2" t="s">
        <v>4380</v>
      </c>
      <c r="L1817" s="2" t="s">
        <v>13548</v>
      </c>
      <c r="M1817" s="2" t="s">
        <v>4493</v>
      </c>
      <c r="N1817" s="4" t="s">
        <v>13549</v>
      </c>
      <c r="O1817" s="4" t="s">
        <v>13550</v>
      </c>
    </row>
    <row r="1818" spans="1:15" ht="15" customHeight="1" x14ac:dyDescent="0.35">
      <c r="A1818" s="2" t="s">
        <v>375</v>
      </c>
      <c r="B1818" s="2" t="s">
        <v>376</v>
      </c>
      <c r="C1818" s="3">
        <v>26</v>
      </c>
      <c r="D1818" s="2" t="s">
        <v>377</v>
      </c>
      <c r="E1818" s="2" t="s">
        <v>13257</v>
      </c>
      <c r="F1818" s="2">
        <v>27614800</v>
      </c>
      <c r="G1818" s="2" t="s">
        <v>13644</v>
      </c>
      <c r="H1818" s="2" t="s">
        <v>13645</v>
      </c>
      <c r="I1818" s="2" t="s">
        <v>4769</v>
      </c>
      <c r="J1818" s="2" t="s">
        <v>7497</v>
      </c>
      <c r="K1818" s="2" t="s">
        <v>4380</v>
      </c>
      <c r="L1818" s="2" t="s">
        <v>13646</v>
      </c>
      <c r="M1818" s="2" t="s">
        <v>4624</v>
      </c>
      <c r="N1818" s="4" t="s">
        <v>13647</v>
      </c>
      <c r="O1818" s="4" t="s">
        <v>13648</v>
      </c>
    </row>
    <row r="1819" spans="1:15" ht="15" customHeight="1" x14ac:dyDescent="0.35">
      <c r="A1819" s="2" t="s">
        <v>375</v>
      </c>
      <c r="B1819" s="2" t="s">
        <v>376</v>
      </c>
      <c r="C1819" s="3">
        <v>26</v>
      </c>
      <c r="D1819" s="2" t="s">
        <v>377</v>
      </c>
      <c r="E1819" s="2" t="s">
        <v>13257</v>
      </c>
      <c r="F1819" s="2">
        <v>27749843</v>
      </c>
      <c r="G1819" s="2" t="s">
        <v>13649</v>
      </c>
      <c r="H1819" s="2" t="s">
        <v>13650</v>
      </c>
      <c r="I1819" s="2" t="s">
        <v>4769</v>
      </c>
      <c r="J1819" s="2" t="s">
        <v>12670</v>
      </c>
      <c r="K1819" s="2" t="s">
        <v>5221</v>
      </c>
      <c r="L1819" s="2" t="s">
        <v>13651</v>
      </c>
      <c r="M1819" s="2" t="s">
        <v>13511</v>
      </c>
      <c r="N1819" s="4" t="s">
        <v>13652</v>
      </c>
      <c r="O1819" s="4" t="s">
        <v>13653</v>
      </c>
    </row>
    <row r="1820" spans="1:15" ht="15" customHeight="1" x14ac:dyDescent="0.35">
      <c r="A1820" s="2" t="s">
        <v>375</v>
      </c>
      <c r="B1820" s="2" t="s">
        <v>376</v>
      </c>
      <c r="C1820" s="3">
        <v>26</v>
      </c>
      <c r="D1820" s="2" t="s">
        <v>377</v>
      </c>
      <c r="E1820" s="2" t="s">
        <v>13257</v>
      </c>
      <c r="F1820" s="2">
        <v>22052851</v>
      </c>
      <c r="G1820" s="2" t="s">
        <v>13877</v>
      </c>
      <c r="H1820" s="2" t="s">
        <v>13878</v>
      </c>
      <c r="I1820" s="2" t="s">
        <v>1798</v>
      </c>
      <c r="J1820" s="2" t="s">
        <v>13879</v>
      </c>
      <c r="K1820" s="2" t="s">
        <v>5569</v>
      </c>
      <c r="L1820" s="2" t="s">
        <v>13880</v>
      </c>
      <c r="M1820" s="2" t="s">
        <v>4797</v>
      </c>
      <c r="N1820" s="4" t="s">
        <v>13881</v>
      </c>
      <c r="O1820" s="4" t="s">
        <v>13882</v>
      </c>
    </row>
    <row r="1821" spans="1:15" ht="15" customHeight="1" x14ac:dyDescent="0.35">
      <c r="A1821" s="2" t="s">
        <v>375</v>
      </c>
      <c r="B1821" s="2" t="s">
        <v>376</v>
      </c>
      <c r="C1821" s="3">
        <v>26</v>
      </c>
      <c r="D1821" s="2" t="s">
        <v>377</v>
      </c>
      <c r="E1821" s="2" t="s">
        <v>13257</v>
      </c>
      <c r="F1821" s="2">
        <v>19037923</v>
      </c>
      <c r="G1821" s="2" t="s">
        <v>14030</v>
      </c>
      <c r="H1821" s="2" t="s">
        <v>14031</v>
      </c>
      <c r="I1821" s="2" t="s">
        <v>784</v>
      </c>
      <c r="J1821" s="2"/>
      <c r="K1821" s="2" t="s">
        <v>7985</v>
      </c>
      <c r="L1821" s="2" t="s">
        <v>14032</v>
      </c>
      <c r="M1821" s="2" t="s">
        <v>4493</v>
      </c>
      <c r="N1821" s="4" t="s">
        <v>14033</v>
      </c>
      <c r="O1821" s="4" t="s">
        <v>14034</v>
      </c>
    </row>
    <row r="1822" spans="1:15" ht="15" customHeight="1" x14ac:dyDescent="0.35">
      <c r="A1822" s="2" t="s">
        <v>375</v>
      </c>
      <c r="B1822" s="2" t="s">
        <v>376</v>
      </c>
      <c r="C1822" s="3">
        <v>26</v>
      </c>
      <c r="D1822" s="2" t="s">
        <v>377</v>
      </c>
      <c r="E1822" s="2" t="s">
        <v>13257</v>
      </c>
      <c r="F1822" s="2">
        <v>17109789</v>
      </c>
      <c r="G1822" s="2" t="s">
        <v>14083</v>
      </c>
      <c r="H1822" s="2" t="s">
        <v>14084</v>
      </c>
      <c r="I1822" s="2" t="s">
        <v>8701</v>
      </c>
      <c r="J1822" s="2"/>
      <c r="K1822" s="2" t="s">
        <v>7652</v>
      </c>
      <c r="L1822" s="2" t="s">
        <v>14085</v>
      </c>
      <c r="M1822" s="2" t="s">
        <v>4797</v>
      </c>
      <c r="N1822" s="4" t="s">
        <v>14086</v>
      </c>
      <c r="O1822" s="4" t="s">
        <v>14087</v>
      </c>
    </row>
    <row r="1823" spans="1:15" ht="15" customHeight="1" x14ac:dyDescent="0.35">
      <c r="A1823" s="2" t="s">
        <v>375</v>
      </c>
      <c r="B1823" s="2" t="s">
        <v>376</v>
      </c>
      <c r="C1823" s="3">
        <v>26</v>
      </c>
      <c r="D1823" s="2" t="s">
        <v>377</v>
      </c>
      <c r="E1823" s="2" t="s">
        <v>13257</v>
      </c>
      <c r="F1823" s="2">
        <v>17121585</v>
      </c>
      <c r="G1823" s="2" t="s">
        <v>14088</v>
      </c>
      <c r="H1823" s="2" t="s">
        <v>14089</v>
      </c>
      <c r="I1823" s="2" t="s">
        <v>8701</v>
      </c>
      <c r="J1823" s="2"/>
      <c r="K1823" s="2" t="s">
        <v>13554</v>
      </c>
      <c r="L1823" s="2" t="s">
        <v>14090</v>
      </c>
      <c r="M1823" s="2" t="s">
        <v>4367</v>
      </c>
      <c r="N1823" s="4" t="s">
        <v>14091</v>
      </c>
      <c r="O1823" s="4" t="s">
        <v>14092</v>
      </c>
    </row>
    <row r="1824" spans="1:15" ht="15" customHeight="1" x14ac:dyDescent="0.35">
      <c r="A1824" s="2" t="s">
        <v>375</v>
      </c>
      <c r="B1824" s="2" t="s">
        <v>376</v>
      </c>
      <c r="C1824" s="3">
        <v>26</v>
      </c>
      <c r="D1824" s="2" t="s">
        <v>377</v>
      </c>
      <c r="E1824" s="2" t="s">
        <v>13257</v>
      </c>
      <c r="F1824" s="2">
        <v>16274494</v>
      </c>
      <c r="G1824" s="2" t="s">
        <v>14142</v>
      </c>
      <c r="H1824" s="2" t="s">
        <v>14143</v>
      </c>
      <c r="I1824" s="2" t="s">
        <v>5019</v>
      </c>
      <c r="J1824" s="2"/>
      <c r="K1824" s="2" t="s">
        <v>14144</v>
      </c>
      <c r="L1824" s="2" t="s">
        <v>14145</v>
      </c>
      <c r="M1824" s="2" t="s">
        <v>4493</v>
      </c>
      <c r="N1824" s="4" t="s">
        <v>14146</v>
      </c>
      <c r="O1824" s="4" t="s">
        <v>14147</v>
      </c>
    </row>
    <row r="1825" spans="1:15" ht="15" customHeight="1" x14ac:dyDescent="0.35">
      <c r="A1825" s="2" t="s">
        <v>375</v>
      </c>
      <c r="B1825" s="2" t="s">
        <v>376</v>
      </c>
      <c r="C1825" s="3">
        <v>26</v>
      </c>
      <c r="D1825" s="2" t="s">
        <v>377</v>
      </c>
      <c r="E1825" s="2" t="s">
        <v>13257</v>
      </c>
      <c r="F1825" s="2">
        <v>12452839</v>
      </c>
      <c r="G1825" s="2" t="s">
        <v>14205</v>
      </c>
      <c r="H1825" s="2" t="s">
        <v>14206</v>
      </c>
      <c r="I1825" s="2" t="s">
        <v>8755</v>
      </c>
      <c r="J1825" s="2"/>
      <c r="K1825" s="2" t="s">
        <v>7985</v>
      </c>
      <c r="L1825" s="2" t="s">
        <v>14207</v>
      </c>
      <c r="M1825" s="2" t="s">
        <v>7387</v>
      </c>
      <c r="N1825" s="4" t="s">
        <v>14208</v>
      </c>
      <c r="O1825" s="4" t="s">
        <v>14209</v>
      </c>
    </row>
    <row r="1826" spans="1:15" ht="15" customHeight="1" x14ac:dyDescent="0.35">
      <c r="A1826" s="2" t="s">
        <v>375</v>
      </c>
      <c r="B1826" s="2" t="s">
        <v>376</v>
      </c>
      <c r="C1826" s="3">
        <v>26</v>
      </c>
      <c r="D1826" s="2" t="s">
        <v>377</v>
      </c>
      <c r="E1826" s="2" t="s">
        <v>13257</v>
      </c>
      <c r="F1826" s="2">
        <v>8710805</v>
      </c>
      <c r="G1826" s="2" t="s">
        <v>14284</v>
      </c>
      <c r="H1826" s="2" t="s">
        <v>14285</v>
      </c>
      <c r="I1826" s="2" t="s">
        <v>8111</v>
      </c>
      <c r="J1826" s="2"/>
      <c r="K1826" s="2" t="s">
        <v>14286</v>
      </c>
      <c r="L1826" s="2" t="s">
        <v>14287</v>
      </c>
      <c r="M1826" s="2" t="s">
        <v>4493</v>
      </c>
      <c r="N1826" s="4" t="s">
        <v>14288</v>
      </c>
      <c r="O1826" s="4" t="s">
        <v>14289</v>
      </c>
    </row>
    <row r="1827" spans="1:15" ht="15" customHeight="1" x14ac:dyDescent="0.35">
      <c r="A1827" s="2" t="s">
        <v>375</v>
      </c>
      <c r="B1827" s="2" t="s">
        <v>376</v>
      </c>
      <c r="C1827" s="3">
        <v>26</v>
      </c>
      <c r="D1827" s="2" t="s">
        <v>377</v>
      </c>
      <c r="E1827" s="2" t="s">
        <v>13321</v>
      </c>
      <c r="F1827" s="2">
        <v>37295474</v>
      </c>
      <c r="G1827" s="2" t="s">
        <v>13322</v>
      </c>
      <c r="H1827" s="2" t="s">
        <v>13323</v>
      </c>
      <c r="I1827" s="2" t="s">
        <v>816</v>
      </c>
      <c r="J1827" s="2" t="s">
        <v>13324</v>
      </c>
      <c r="K1827" s="2" t="s">
        <v>4380</v>
      </c>
      <c r="L1827" s="2" t="s">
        <v>13325</v>
      </c>
      <c r="M1827" s="2" t="s">
        <v>9926</v>
      </c>
      <c r="N1827" s="4" t="s">
        <v>13326</v>
      </c>
      <c r="O1827" s="4" t="s">
        <v>13327</v>
      </c>
    </row>
    <row r="1828" spans="1:15" ht="15" customHeight="1" x14ac:dyDescent="0.35">
      <c r="A1828" s="2" t="s">
        <v>375</v>
      </c>
      <c r="B1828" s="2" t="s">
        <v>376</v>
      </c>
      <c r="C1828" s="3">
        <v>26</v>
      </c>
      <c r="D1828" s="2" t="s">
        <v>377</v>
      </c>
      <c r="E1828" s="2" t="s">
        <v>13257</v>
      </c>
      <c r="F1828" s="2">
        <v>37146882</v>
      </c>
      <c r="G1828" s="2" t="s">
        <v>13315</v>
      </c>
      <c r="H1828" s="2" t="s">
        <v>13316</v>
      </c>
      <c r="I1828" s="2" t="s">
        <v>816</v>
      </c>
      <c r="J1828" s="2" t="s">
        <v>13317</v>
      </c>
      <c r="K1828" s="2" t="s">
        <v>11482</v>
      </c>
      <c r="L1828" s="2" t="s">
        <v>13318</v>
      </c>
      <c r="M1828" s="2" t="s">
        <v>4493</v>
      </c>
      <c r="N1828" s="4" t="s">
        <v>13319</v>
      </c>
      <c r="O1828" s="4" t="s">
        <v>13320</v>
      </c>
    </row>
    <row r="1829" spans="1:15" ht="15" customHeight="1" x14ac:dyDescent="0.35">
      <c r="A1829" s="2" t="s">
        <v>375</v>
      </c>
      <c r="B1829" s="2" t="s">
        <v>376</v>
      </c>
      <c r="C1829" s="3">
        <v>26</v>
      </c>
      <c r="D1829" s="2" t="s">
        <v>377</v>
      </c>
      <c r="E1829" s="2" t="s">
        <v>13257</v>
      </c>
      <c r="F1829" s="2">
        <v>33905048</v>
      </c>
      <c r="G1829" s="2" t="s">
        <v>13396</v>
      </c>
      <c r="H1829" s="2" t="s">
        <v>13397</v>
      </c>
      <c r="I1829" s="2" t="s">
        <v>2393</v>
      </c>
      <c r="J1829" s="2" t="s">
        <v>7352</v>
      </c>
      <c r="K1829" s="2" t="s">
        <v>13264</v>
      </c>
      <c r="L1829" s="2" t="s">
        <v>13398</v>
      </c>
      <c r="M1829" s="2" t="s">
        <v>5528</v>
      </c>
      <c r="N1829" s="4" t="s">
        <v>13399</v>
      </c>
      <c r="O1829" s="4" t="s">
        <v>13400</v>
      </c>
    </row>
    <row r="1830" spans="1:15" ht="15" customHeight="1" x14ac:dyDescent="0.35">
      <c r="A1830" s="2" t="s">
        <v>375</v>
      </c>
      <c r="B1830" s="2" t="s">
        <v>376</v>
      </c>
      <c r="C1830" s="3">
        <v>26</v>
      </c>
      <c r="D1830" s="2" t="s">
        <v>377</v>
      </c>
      <c r="E1830" s="2" t="s">
        <v>13257</v>
      </c>
      <c r="F1830" s="2">
        <v>32897762</v>
      </c>
      <c r="G1830" s="2" t="s">
        <v>13442</v>
      </c>
      <c r="H1830" s="2" t="s">
        <v>13443</v>
      </c>
      <c r="I1830" s="2" t="s">
        <v>789</v>
      </c>
      <c r="J1830" s="2" t="s">
        <v>13444</v>
      </c>
      <c r="K1830" s="2" t="s">
        <v>13299</v>
      </c>
      <c r="L1830" s="2" t="s">
        <v>13445</v>
      </c>
      <c r="M1830" s="2" t="s">
        <v>11536</v>
      </c>
      <c r="N1830" s="4" t="s">
        <v>13446</v>
      </c>
      <c r="O1830" s="4" t="s">
        <v>13447</v>
      </c>
    </row>
    <row r="1831" spans="1:15" ht="15" customHeight="1" x14ac:dyDescent="0.35">
      <c r="A1831" s="2" t="s">
        <v>375</v>
      </c>
      <c r="B1831" s="2" t="s">
        <v>376</v>
      </c>
      <c r="C1831" s="3">
        <v>26</v>
      </c>
      <c r="D1831" s="2" t="s">
        <v>377</v>
      </c>
      <c r="E1831" s="2" t="s">
        <v>13257</v>
      </c>
      <c r="F1831" s="2">
        <v>27102614</v>
      </c>
      <c r="G1831" s="2" t="s">
        <v>13654</v>
      </c>
      <c r="H1831" s="2" t="s">
        <v>13655</v>
      </c>
      <c r="I1831" s="2" t="s">
        <v>8472</v>
      </c>
      <c r="J1831" s="2" t="s">
        <v>13656</v>
      </c>
      <c r="K1831" s="2" t="s">
        <v>4380</v>
      </c>
      <c r="L1831" s="2" t="s">
        <v>13657</v>
      </c>
      <c r="M1831" s="2" t="s">
        <v>13658</v>
      </c>
      <c r="N1831" s="4" t="s">
        <v>13659</v>
      </c>
      <c r="O1831" s="4" t="s">
        <v>13660</v>
      </c>
    </row>
    <row r="1832" spans="1:15" ht="15" customHeight="1" x14ac:dyDescent="0.35">
      <c r="A1832" s="2" t="s">
        <v>375</v>
      </c>
      <c r="B1832" s="2" t="s">
        <v>376</v>
      </c>
      <c r="C1832" s="3">
        <v>26</v>
      </c>
      <c r="D1832" s="2" t="s">
        <v>377</v>
      </c>
      <c r="E1832" s="2" t="s">
        <v>13257</v>
      </c>
      <c r="F1832" s="2">
        <v>26119135</v>
      </c>
      <c r="G1832" s="2" t="s">
        <v>13713</v>
      </c>
      <c r="H1832" s="2" t="s">
        <v>13714</v>
      </c>
      <c r="I1832" s="2" t="s">
        <v>795</v>
      </c>
      <c r="J1832" s="2" t="s">
        <v>13715</v>
      </c>
      <c r="K1832" s="2" t="s">
        <v>13716</v>
      </c>
      <c r="L1832" s="2" t="s">
        <v>13717</v>
      </c>
      <c r="M1832" s="2" t="s">
        <v>4493</v>
      </c>
      <c r="N1832" s="4" t="s">
        <v>13718</v>
      </c>
      <c r="O1832" s="4" t="s">
        <v>13719</v>
      </c>
    </row>
    <row r="1833" spans="1:15" ht="15" customHeight="1" x14ac:dyDescent="0.35">
      <c r="A1833" s="2" t="s">
        <v>375</v>
      </c>
      <c r="B1833" s="2" t="s">
        <v>376</v>
      </c>
      <c r="C1833" s="3">
        <v>26</v>
      </c>
      <c r="D1833" s="2" t="s">
        <v>377</v>
      </c>
      <c r="E1833" s="2" t="s">
        <v>13257</v>
      </c>
      <c r="F1833" s="2">
        <v>25809346</v>
      </c>
      <c r="G1833" s="2" t="s">
        <v>13726</v>
      </c>
      <c r="H1833" s="2" t="s">
        <v>13727</v>
      </c>
      <c r="I1833" s="2" t="s">
        <v>795</v>
      </c>
      <c r="J1833" s="2" t="s">
        <v>6521</v>
      </c>
      <c r="K1833" s="2" t="s">
        <v>5615</v>
      </c>
      <c r="L1833" s="2" t="s">
        <v>13728</v>
      </c>
      <c r="M1833" s="2" t="s">
        <v>7387</v>
      </c>
      <c r="N1833" s="4" t="s">
        <v>13729</v>
      </c>
      <c r="O1833" s="4" t="s">
        <v>13730</v>
      </c>
    </row>
    <row r="1834" spans="1:15" ht="15" customHeight="1" x14ac:dyDescent="0.35">
      <c r="A1834" s="2" t="s">
        <v>375</v>
      </c>
      <c r="B1834" s="2" t="s">
        <v>376</v>
      </c>
      <c r="C1834" s="3">
        <v>26</v>
      </c>
      <c r="D1834" s="2" t="s">
        <v>377</v>
      </c>
      <c r="E1834" s="2" t="s">
        <v>13257</v>
      </c>
      <c r="F1834" s="2">
        <v>25724123</v>
      </c>
      <c r="G1834" s="2" t="s">
        <v>13720</v>
      </c>
      <c r="H1834" s="2" t="s">
        <v>13721</v>
      </c>
      <c r="I1834" s="2" t="s">
        <v>795</v>
      </c>
      <c r="J1834" s="2" t="s">
        <v>13722</v>
      </c>
      <c r="K1834" s="2" t="s">
        <v>4380</v>
      </c>
      <c r="L1834" s="2" t="s">
        <v>13723</v>
      </c>
      <c r="M1834" s="2" t="s">
        <v>13511</v>
      </c>
      <c r="N1834" s="4" t="s">
        <v>13724</v>
      </c>
      <c r="O1834" s="4" t="s">
        <v>13725</v>
      </c>
    </row>
    <row r="1835" spans="1:15" ht="15" customHeight="1" x14ac:dyDescent="0.35">
      <c r="A1835" s="2" t="s">
        <v>375</v>
      </c>
      <c r="B1835" s="2" t="s">
        <v>376</v>
      </c>
      <c r="C1835" s="3">
        <v>26</v>
      </c>
      <c r="D1835" s="2" t="s">
        <v>377</v>
      </c>
      <c r="E1835" s="2" t="s">
        <v>13257</v>
      </c>
      <c r="F1835" s="2">
        <v>23830147</v>
      </c>
      <c r="G1835" s="2" t="s">
        <v>13807</v>
      </c>
      <c r="H1835" s="2" t="s">
        <v>13808</v>
      </c>
      <c r="I1835" s="2" t="s">
        <v>953</v>
      </c>
      <c r="J1835" s="2" t="s">
        <v>13809</v>
      </c>
      <c r="K1835" s="2" t="s">
        <v>4380</v>
      </c>
      <c r="L1835" s="2" t="s">
        <v>13810</v>
      </c>
      <c r="M1835" s="2" t="s">
        <v>5313</v>
      </c>
      <c r="N1835" s="4" t="s">
        <v>13811</v>
      </c>
      <c r="O1835" s="4" t="s">
        <v>13812</v>
      </c>
    </row>
    <row r="1836" spans="1:15" ht="15" customHeight="1" x14ac:dyDescent="0.35">
      <c r="A1836" s="2" t="s">
        <v>375</v>
      </c>
      <c r="B1836" s="2" t="s">
        <v>376</v>
      </c>
      <c r="C1836" s="3">
        <v>26</v>
      </c>
      <c r="D1836" s="2" t="s">
        <v>377</v>
      </c>
      <c r="E1836" s="2" t="s">
        <v>13257</v>
      </c>
      <c r="F1836" s="2">
        <v>23709315</v>
      </c>
      <c r="G1836" s="2" t="s">
        <v>13801</v>
      </c>
      <c r="H1836" s="2" t="s">
        <v>13802</v>
      </c>
      <c r="I1836" s="2" t="s">
        <v>953</v>
      </c>
      <c r="J1836" s="2" t="s">
        <v>13803</v>
      </c>
      <c r="K1836" s="2" t="s">
        <v>5615</v>
      </c>
      <c r="L1836" s="2" t="s">
        <v>13804</v>
      </c>
      <c r="M1836" s="2" t="s">
        <v>4797</v>
      </c>
      <c r="N1836" s="4" t="s">
        <v>13805</v>
      </c>
      <c r="O1836" s="4" t="s">
        <v>13806</v>
      </c>
    </row>
    <row r="1837" spans="1:15" ht="15" customHeight="1" x14ac:dyDescent="0.35">
      <c r="A1837" s="2" t="s">
        <v>375</v>
      </c>
      <c r="B1837" s="2" t="s">
        <v>376</v>
      </c>
      <c r="C1837" s="3">
        <v>26</v>
      </c>
      <c r="D1837" s="2" t="s">
        <v>377</v>
      </c>
      <c r="E1837" s="2" t="s">
        <v>13257</v>
      </c>
      <c r="F1837" s="2">
        <v>15941779</v>
      </c>
      <c r="G1837" s="2" t="s">
        <v>14154</v>
      </c>
      <c r="H1837" s="2" t="s">
        <v>14155</v>
      </c>
      <c r="I1837" s="2" t="s">
        <v>7777</v>
      </c>
      <c r="J1837" s="2" t="s">
        <v>14156</v>
      </c>
      <c r="K1837" s="2" t="s">
        <v>10403</v>
      </c>
      <c r="L1837" s="2" t="s">
        <v>14157</v>
      </c>
      <c r="M1837" s="2" t="s">
        <v>4493</v>
      </c>
      <c r="N1837" s="4" t="s">
        <v>14158</v>
      </c>
      <c r="O1837" s="4" t="s">
        <v>14159</v>
      </c>
    </row>
    <row r="1838" spans="1:15" ht="15" customHeight="1" x14ac:dyDescent="0.35">
      <c r="A1838" s="2" t="s">
        <v>375</v>
      </c>
      <c r="B1838" s="2" t="s">
        <v>376</v>
      </c>
      <c r="C1838" s="3">
        <v>26</v>
      </c>
      <c r="D1838" s="2" t="s">
        <v>377</v>
      </c>
      <c r="E1838" s="2" t="s">
        <v>13257</v>
      </c>
      <c r="F1838" s="2">
        <v>11529907</v>
      </c>
      <c r="G1838" s="2" t="s">
        <v>14225</v>
      </c>
      <c r="H1838" s="2" t="s">
        <v>14226</v>
      </c>
      <c r="I1838" s="2" t="s">
        <v>6117</v>
      </c>
      <c r="J1838" s="2"/>
      <c r="K1838" s="2" t="s">
        <v>7985</v>
      </c>
      <c r="L1838" s="2" t="s">
        <v>14227</v>
      </c>
      <c r="M1838" s="2" t="s">
        <v>4367</v>
      </c>
      <c r="N1838" s="4" t="s">
        <v>14228</v>
      </c>
      <c r="O1838" s="4" t="s">
        <v>14229</v>
      </c>
    </row>
    <row r="1839" spans="1:15" ht="15" customHeight="1" x14ac:dyDescent="0.35">
      <c r="A1839" s="2" t="s">
        <v>375</v>
      </c>
      <c r="B1839" s="2" t="s">
        <v>376</v>
      </c>
      <c r="C1839" s="3">
        <v>26</v>
      </c>
      <c r="D1839" s="2" t="s">
        <v>377</v>
      </c>
      <c r="E1839" s="2" t="s">
        <v>13257</v>
      </c>
      <c r="F1839" s="2">
        <v>11496247</v>
      </c>
      <c r="G1839" s="2" t="s">
        <v>14230</v>
      </c>
      <c r="H1839" s="2" t="s">
        <v>14231</v>
      </c>
      <c r="I1839" s="2" t="s">
        <v>6117</v>
      </c>
      <c r="J1839" s="2"/>
      <c r="K1839" s="2" t="s">
        <v>4380</v>
      </c>
      <c r="L1839" s="2" t="s">
        <v>14232</v>
      </c>
      <c r="M1839" s="2" t="s">
        <v>4367</v>
      </c>
      <c r="N1839" s="4" t="s">
        <v>14233</v>
      </c>
      <c r="O1839" s="4" t="s">
        <v>14234</v>
      </c>
    </row>
    <row r="1840" spans="1:15" ht="15" customHeight="1" x14ac:dyDescent="0.35">
      <c r="A1840" s="2" t="s">
        <v>375</v>
      </c>
      <c r="B1840" s="2" t="s">
        <v>376</v>
      </c>
      <c r="C1840" s="3">
        <v>26</v>
      </c>
      <c r="D1840" s="2" t="s">
        <v>377</v>
      </c>
      <c r="E1840" s="2" t="s">
        <v>13257</v>
      </c>
      <c r="F1840" s="2">
        <v>10931153</v>
      </c>
      <c r="G1840" s="2" t="s">
        <v>14257</v>
      </c>
      <c r="H1840" s="2" t="s">
        <v>14258</v>
      </c>
      <c r="I1840" s="2" t="s">
        <v>14259</v>
      </c>
      <c r="J1840" s="2"/>
      <c r="K1840" s="2" t="s">
        <v>7985</v>
      </c>
      <c r="L1840" s="2" t="s">
        <v>14260</v>
      </c>
      <c r="M1840" s="2" t="s">
        <v>7387</v>
      </c>
      <c r="N1840" s="4" t="s">
        <v>14261</v>
      </c>
      <c r="O1840" s="4" t="s">
        <v>14262</v>
      </c>
    </row>
    <row r="1841" spans="1:15" ht="15" customHeight="1" x14ac:dyDescent="0.35">
      <c r="A1841" s="2" t="s">
        <v>375</v>
      </c>
      <c r="B1841" s="2" t="s">
        <v>376</v>
      </c>
      <c r="C1841" s="3">
        <v>26</v>
      </c>
      <c r="D1841" s="2" t="s">
        <v>377</v>
      </c>
      <c r="E1841" s="2" t="s">
        <v>13257</v>
      </c>
      <c r="F1841" s="2">
        <v>35084692</v>
      </c>
      <c r="G1841" s="2" t="s">
        <v>13369</v>
      </c>
      <c r="H1841" s="2" t="s">
        <v>13370</v>
      </c>
      <c r="I1841" s="2" t="s">
        <v>2317</v>
      </c>
      <c r="J1841" s="2" t="s">
        <v>12223</v>
      </c>
      <c r="K1841" s="2" t="s">
        <v>13264</v>
      </c>
      <c r="L1841" s="2" t="s">
        <v>13371</v>
      </c>
      <c r="M1841" s="2" t="s">
        <v>5699</v>
      </c>
      <c r="N1841" s="4" t="s">
        <v>13372</v>
      </c>
      <c r="O1841" s="4" t="s">
        <v>13373</v>
      </c>
    </row>
    <row r="1842" spans="1:15" ht="15" customHeight="1" x14ac:dyDescent="0.35">
      <c r="A1842" s="2" t="s">
        <v>375</v>
      </c>
      <c r="B1842" s="2" t="s">
        <v>376</v>
      </c>
      <c r="C1842" s="3">
        <v>26</v>
      </c>
      <c r="D1842" s="2" t="s">
        <v>377</v>
      </c>
      <c r="E1842" s="2" t="s">
        <v>13257</v>
      </c>
      <c r="F1842" s="2">
        <v>33011245</v>
      </c>
      <c r="G1842" s="2" t="s">
        <v>13414</v>
      </c>
      <c r="H1842" s="2" t="s">
        <v>13415</v>
      </c>
      <c r="I1842" s="2" t="s">
        <v>2351</v>
      </c>
      <c r="J1842" s="2" t="s">
        <v>2746</v>
      </c>
      <c r="K1842" s="2" t="s">
        <v>4380</v>
      </c>
      <c r="L1842" s="2" t="s">
        <v>13416</v>
      </c>
      <c r="M1842" s="2" t="s">
        <v>4493</v>
      </c>
      <c r="N1842" s="4" t="s">
        <v>13417</v>
      </c>
      <c r="O1842" s="4" t="s">
        <v>13418</v>
      </c>
    </row>
    <row r="1843" spans="1:15" ht="15" customHeight="1" x14ac:dyDescent="0.35">
      <c r="A1843" s="2" t="s">
        <v>375</v>
      </c>
      <c r="B1843" s="2" t="s">
        <v>376</v>
      </c>
      <c r="C1843" s="3">
        <v>26</v>
      </c>
      <c r="D1843" s="2" t="s">
        <v>377</v>
      </c>
      <c r="E1843" s="2" t="s">
        <v>13257</v>
      </c>
      <c r="F1843" s="2">
        <v>30170123</v>
      </c>
      <c r="G1843" s="2" t="s">
        <v>13508</v>
      </c>
      <c r="H1843" s="2" t="s">
        <v>13509</v>
      </c>
      <c r="I1843" s="2" t="s">
        <v>4663</v>
      </c>
      <c r="J1843" s="2" t="s">
        <v>7418</v>
      </c>
      <c r="K1843" s="2" t="s">
        <v>4380</v>
      </c>
      <c r="L1843" s="2" t="s">
        <v>13510</v>
      </c>
      <c r="M1843" s="2" t="s">
        <v>13511</v>
      </c>
      <c r="N1843" s="4" t="s">
        <v>13512</v>
      </c>
      <c r="O1843" s="4" t="s">
        <v>13513</v>
      </c>
    </row>
    <row r="1844" spans="1:15" ht="15" customHeight="1" x14ac:dyDescent="0.35">
      <c r="A1844" s="2" t="s">
        <v>375</v>
      </c>
      <c r="B1844" s="2" t="s">
        <v>376</v>
      </c>
      <c r="C1844" s="3">
        <v>26</v>
      </c>
      <c r="D1844" s="2" t="s">
        <v>377</v>
      </c>
      <c r="E1844" s="2" t="s">
        <v>13257</v>
      </c>
      <c r="F1844" s="2">
        <v>26646609</v>
      </c>
      <c r="G1844" s="2" t="s">
        <v>13680</v>
      </c>
      <c r="H1844" s="2" t="s">
        <v>13681</v>
      </c>
      <c r="I1844" s="2" t="s">
        <v>712</v>
      </c>
      <c r="J1844" s="2" t="s">
        <v>13682</v>
      </c>
      <c r="K1844" s="2" t="s">
        <v>7985</v>
      </c>
      <c r="L1844" s="2" t="s">
        <v>13683</v>
      </c>
      <c r="M1844" s="2" t="s">
        <v>4493</v>
      </c>
      <c r="N1844" s="4" t="s">
        <v>13684</v>
      </c>
      <c r="O1844" s="4" t="s">
        <v>13685</v>
      </c>
    </row>
    <row r="1845" spans="1:15" ht="15" customHeight="1" x14ac:dyDescent="0.35">
      <c r="A1845" s="2" t="s">
        <v>375</v>
      </c>
      <c r="B1845" s="2" t="s">
        <v>376</v>
      </c>
      <c r="C1845" s="3">
        <v>26</v>
      </c>
      <c r="D1845" s="2" t="s">
        <v>377</v>
      </c>
      <c r="E1845" s="2" t="s">
        <v>13257</v>
      </c>
      <c r="F1845" s="2">
        <v>26941167</v>
      </c>
      <c r="G1845" s="2" t="s">
        <v>13675</v>
      </c>
      <c r="H1845" s="2" t="s">
        <v>13676</v>
      </c>
      <c r="I1845" s="2" t="s">
        <v>712</v>
      </c>
      <c r="J1845" s="2"/>
      <c r="K1845" s="2" t="s">
        <v>13264</v>
      </c>
      <c r="L1845" s="2" t="s">
        <v>13677</v>
      </c>
      <c r="M1845" s="2" t="s">
        <v>5134</v>
      </c>
      <c r="N1845" s="4" t="s">
        <v>13678</v>
      </c>
      <c r="O1845" s="4" t="s">
        <v>13679</v>
      </c>
    </row>
    <row r="1846" spans="1:15" ht="15" customHeight="1" x14ac:dyDescent="0.35">
      <c r="A1846" s="2" t="s">
        <v>375</v>
      </c>
      <c r="B1846" s="2" t="s">
        <v>376</v>
      </c>
      <c r="C1846" s="3">
        <v>26</v>
      </c>
      <c r="D1846" s="2" t="s">
        <v>377</v>
      </c>
      <c r="E1846" s="2" t="s">
        <v>13257</v>
      </c>
      <c r="F1846" s="2">
        <v>25595268</v>
      </c>
      <c r="G1846" s="2" t="s">
        <v>13738</v>
      </c>
      <c r="H1846" s="2" t="s">
        <v>13739</v>
      </c>
      <c r="I1846" s="2" t="s">
        <v>2533</v>
      </c>
      <c r="J1846" s="2" t="s">
        <v>4835</v>
      </c>
      <c r="K1846" s="2" t="s">
        <v>4380</v>
      </c>
      <c r="L1846" s="2" t="s">
        <v>13740</v>
      </c>
      <c r="M1846" s="2" t="s">
        <v>5699</v>
      </c>
      <c r="N1846" s="4" t="s">
        <v>13741</v>
      </c>
      <c r="O1846" s="4" t="s">
        <v>13742</v>
      </c>
    </row>
    <row r="1847" spans="1:15" ht="15" customHeight="1" x14ac:dyDescent="0.35">
      <c r="A1847" s="2" t="s">
        <v>375</v>
      </c>
      <c r="B1847" s="2" t="s">
        <v>376</v>
      </c>
      <c r="C1847" s="3">
        <v>26</v>
      </c>
      <c r="D1847" s="2" t="s">
        <v>377</v>
      </c>
      <c r="E1847" s="2" t="s">
        <v>13257</v>
      </c>
      <c r="F1847" s="2">
        <v>20096740</v>
      </c>
      <c r="G1847" s="2" t="s">
        <v>13968</v>
      </c>
      <c r="H1847" s="2" t="s">
        <v>13969</v>
      </c>
      <c r="I1847" s="2" t="s">
        <v>2576</v>
      </c>
      <c r="J1847" s="2" t="s">
        <v>13970</v>
      </c>
      <c r="K1847" s="2" t="s">
        <v>13971</v>
      </c>
      <c r="L1847" s="2" t="s">
        <v>13972</v>
      </c>
      <c r="M1847" s="2" t="s">
        <v>4493</v>
      </c>
      <c r="N1847" s="4" t="s">
        <v>13973</v>
      </c>
      <c r="O1847" s="4" t="s">
        <v>13974</v>
      </c>
    </row>
    <row r="1848" spans="1:15" ht="15" customHeight="1" x14ac:dyDescent="0.35">
      <c r="A1848" s="2" t="s">
        <v>375</v>
      </c>
      <c r="B1848" s="2" t="s">
        <v>376</v>
      </c>
      <c r="C1848" s="3">
        <v>26</v>
      </c>
      <c r="D1848" s="2" t="s">
        <v>377</v>
      </c>
      <c r="E1848" s="2" t="s">
        <v>13257</v>
      </c>
      <c r="F1848" s="2">
        <v>19196253</v>
      </c>
      <c r="G1848" s="2" t="s">
        <v>14007</v>
      </c>
      <c r="H1848" s="2" t="s">
        <v>14008</v>
      </c>
      <c r="I1848" s="2" t="s">
        <v>7067</v>
      </c>
      <c r="J1848" s="2" t="s">
        <v>14009</v>
      </c>
      <c r="K1848" s="2" t="s">
        <v>7985</v>
      </c>
      <c r="L1848" s="2" t="s">
        <v>14010</v>
      </c>
      <c r="M1848" s="2" t="s">
        <v>4493</v>
      </c>
      <c r="N1848" s="4" t="s">
        <v>14011</v>
      </c>
      <c r="O1848" s="4" t="s">
        <v>14012</v>
      </c>
    </row>
    <row r="1849" spans="1:15" ht="15" customHeight="1" x14ac:dyDescent="0.35">
      <c r="A1849" s="2" t="s">
        <v>375</v>
      </c>
      <c r="B1849" s="2" t="s">
        <v>376</v>
      </c>
      <c r="C1849" s="3">
        <v>26</v>
      </c>
      <c r="D1849" s="2" t="s">
        <v>377</v>
      </c>
      <c r="E1849" s="2" t="s">
        <v>13257</v>
      </c>
      <c r="F1849" s="2">
        <v>16730399</v>
      </c>
      <c r="G1849" s="2" t="s">
        <v>14106</v>
      </c>
      <c r="H1849" s="2" t="s">
        <v>14107</v>
      </c>
      <c r="I1849" s="2" t="s">
        <v>14108</v>
      </c>
      <c r="J1849" s="2" t="s">
        <v>14109</v>
      </c>
      <c r="K1849" s="2" t="s">
        <v>14079</v>
      </c>
      <c r="L1849" s="2" t="s">
        <v>14110</v>
      </c>
      <c r="M1849" s="2" t="s">
        <v>4367</v>
      </c>
      <c r="N1849" s="4" t="s">
        <v>14111</v>
      </c>
      <c r="O1849" s="4" t="s">
        <v>14112</v>
      </c>
    </row>
    <row r="1850" spans="1:15" ht="15" customHeight="1" x14ac:dyDescent="0.35">
      <c r="A1850" s="2" t="s">
        <v>375</v>
      </c>
      <c r="B1850" s="2" t="s">
        <v>376</v>
      </c>
      <c r="C1850" s="3">
        <v>26</v>
      </c>
      <c r="D1850" s="2" t="s">
        <v>377</v>
      </c>
      <c r="E1850" s="2" t="s">
        <v>13257</v>
      </c>
      <c r="F1850" s="2">
        <v>26160376</v>
      </c>
      <c r="G1850" s="2" t="s">
        <v>13707</v>
      </c>
      <c r="H1850" s="2" t="s">
        <v>13708</v>
      </c>
      <c r="I1850" s="2" t="s">
        <v>13709</v>
      </c>
      <c r="J1850" s="2" t="s">
        <v>3095</v>
      </c>
      <c r="K1850" s="2" t="s">
        <v>12392</v>
      </c>
      <c r="L1850" s="2" t="s">
        <v>13710</v>
      </c>
      <c r="M1850" s="2" t="s">
        <v>5313</v>
      </c>
      <c r="N1850" s="4" t="s">
        <v>13711</v>
      </c>
      <c r="O1850" s="4" t="s">
        <v>13712</v>
      </c>
    </row>
    <row r="1851" spans="1:15" ht="15" customHeight="1" x14ac:dyDescent="0.35">
      <c r="A1851" s="2" t="s">
        <v>375</v>
      </c>
      <c r="B1851" s="2" t="s">
        <v>376</v>
      </c>
      <c r="C1851" s="3">
        <v>26</v>
      </c>
      <c r="D1851" s="2" t="s">
        <v>377</v>
      </c>
      <c r="E1851" s="2" t="s">
        <v>13257</v>
      </c>
      <c r="F1851" s="2">
        <v>20926771</v>
      </c>
      <c r="G1851" s="2" t="s">
        <v>13906</v>
      </c>
      <c r="H1851" s="2" t="s">
        <v>13907</v>
      </c>
      <c r="I1851" s="2" t="s">
        <v>13908</v>
      </c>
      <c r="J1851" s="2" t="s">
        <v>13909</v>
      </c>
      <c r="K1851" s="2" t="s">
        <v>2930</v>
      </c>
      <c r="L1851" s="2" t="s">
        <v>13910</v>
      </c>
      <c r="M1851" s="2" t="s">
        <v>5699</v>
      </c>
      <c r="N1851" s="4" t="s">
        <v>13911</v>
      </c>
      <c r="O1851" s="4" t="s">
        <v>13912</v>
      </c>
    </row>
    <row r="1852" spans="1:15" ht="15" customHeight="1" x14ac:dyDescent="0.35">
      <c r="A1852" s="2" t="s">
        <v>375</v>
      </c>
      <c r="B1852" s="2" t="s">
        <v>376</v>
      </c>
      <c r="C1852" s="3">
        <v>26</v>
      </c>
      <c r="D1852" s="2" t="s">
        <v>377</v>
      </c>
      <c r="E1852" s="2" t="s">
        <v>13257</v>
      </c>
      <c r="F1852" s="2">
        <v>24159173</v>
      </c>
      <c r="G1852" s="2" t="s">
        <v>13782</v>
      </c>
      <c r="H1852" s="2" t="s">
        <v>13783</v>
      </c>
      <c r="I1852" s="2" t="s">
        <v>13784</v>
      </c>
      <c r="J1852" s="2" t="s">
        <v>13785</v>
      </c>
      <c r="K1852" s="2" t="s">
        <v>2930</v>
      </c>
      <c r="L1852" s="2" t="s">
        <v>13786</v>
      </c>
      <c r="M1852" s="2" t="s">
        <v>4493</v>
      </c>
      <c r="N1852" s="4" t="s">
        <v>13787</v>
      </c>
      <c r="O1852" s="4" t="s">
        <v>13788</v>
      </c>
    </row>
    <row r="1853" spans="1:15" ht="15" customHeight="1" x14ac:dyDescent="0.35">
      <c r="A1853" s="2" t="s">
        <v>375</v>
      </c>
      <c r="B1853" s="2" t="s">
        <v>376</v>
      </c>
      <c r="C1853" s="3">
        <v>26</v>
      </c>
      <c r="D1853" s="2" t="s">
        <v>377</v>
      </c>
      <c r="E1853" s="2" t="s">
        <v>13257</v>
      </c>
      <c r="F1853" s="2">
        <v>29969437</v>
      </c>
      <c r="G1853" s="2" t="s">
        <v>13558</v>
      </c>
      <c r="H1853" s="2" t="s">
        <v>13559</v>
      </c>
      <c r="I1853" s="2" t="s">
        <v>13560</v>
      </c>
      <c r="J1853" s="2" t="s">
        <v>12586</v>
      </c>
      <c r="K1853" s="2" t="s">
        <v>5384</v>
      </c>
      <c r="L1853" s="2" t="s">
        <v>13561</v>
      </c>
      <c r="M1853" s="2" t="s">
        <v>13511</v>
      </c>
      <c r="N1853" s="4" t="s">
        <v>13562</v>
      </c>
      <c r="O1853" s="4" t="s">
        <v>13563</v>
      </c>
    </row>
    <row r="1854" spans="1:15" ht="15" customHeight="1" x14ac:dyDescent="0.35">
      <c r="A1854" s="2" t="s">
        <v>375</v>
      </c>
      <c r="B1854" s="2" t="s">
        <v>376</v>
      </c>
      <c r="C1854" s="3">
        <v>26</v>
      </c>
      <c r="D1854" s="2" t="s">
        <v>377</v>
      </c>
      <c r="E1854" s="2" t="s">
        <v>13257</v>
      </c>
      <c r="F1854" s="2">
        <v>15459302</v>
      </c>
      <c r="G1854" s="2" t="s">
        <v>14171</v>
      </c>
      <c r="H1854" s="2" t="s">
        <v>14172</v>
      </c>
      <c r="I1854" s="2" t="s">
        <v>2739</v>
      </c>
      <c r="J1854" s="2"/>
      <c r="K1854" s="2" t="s">
        <v>8119</v>
      </c>
      <c r="L1854" s="2" t="s">
        <v>14173</v>
      </c>
      <c r="M1854" s="2" t="s">
        <v>4493</v>
      </c>
      <c r="N1854" s="4" t="s">
        <v>14174</v>
      </c>
      <c r="O1854" s="4" t="s">
        <v>14175</v>
      </c>
    </row>
    <row r="1855" spans="1:15" ht="15" customHeight="1" x14ac:dyDescent="0.35">
      <c r="A1855" s="2" t="s">
        <v>375</v>
      </c>
      <c r="B1855" s="2" t="s">
        <v>376</v>
      </c>
      <c r="C1855" s="3">
        <v>26</v>
      </c>
      <c r="D1855" s="2" t="s">
        <v>377</v>
      </c>
      <c r="E1855" s="2" t="s">
        <v>13257</v>
      </c>
      <c r="F1855" s="2">
        <v>39073655</v>
      </c>
      <c r="G1855" s="2" t="s">
        <v>13262</v>
      </c>
      <c r="H1855" s="2" t="s">
        <v>13268</v>
      </c>
      <c r="I1855" s="2" t="s">
        <v>10731</v>
      </c>
      <c r="J1855" s="2" t="s">
        <v>10731</v>
      </c>
      <c r="K1855" s="2" t="s">
        <v>13264</v>
      </c>
      <c r="L1855" s="2" t="s">
        <v>13269</v>
      </c>
      <c r="M1855" s="2" t="s">
        <v>4797</v>
      </c>
      <c r="N1855" s="4" t="s">
        <v>13270</v>
      </c>
      <c r="O1855" s="4" t="s">
        <v>13271</v>
      </c>
    </row>
    <row r="1856" spans="1:15" ht="15" customHeight="1" x14ac:dyDescent="0.35">
      <c r="A1856" s="2" t="s">
        <v>375</v>
      </c>
      <c r="B1856" s="2" t="s">
        <v>376</v>
      </c>
      <c r="C1856" s="3">
        <v>26</v>
      </c>
      <c r="D1856" s="2" t="s">
        <v>377</v>
      </c>
      <c r="E1856" s="2" t="s">
        <v>13257</v>
      </c>
      <c r="F1856" s="2">
        <v>39349183</v>
      </c>
      <c r="G1856" s="2" t="s">
        <v>13258</v>
      </c>
      <c r="H1856" s="2" t="s">
        <v>13259</v>
      </c>
      <c r="I1856" s="2" t="s">
        <v>3118</v>
      </c>
      <c r="J1856" s="2" t="s">
        <v>3118</v>
      </c>
      <c r="K1856" s="2" t="s">
        <v>2864</v>
      </c>
      <c r="L1856" s="2"/>
      <c r="M1856" s="2" t="s">
        <v>4367</v>
      </c>
      <c r="N1856" s="4" t="s">
        <v>13260</v>
      </c>
      <c r="O1856" s="4" t="s">
        <v>13261</v>
      </c>
    </row>
    <row r="1857" spans="1:15" ht="15" customHeight="1" x14ac:dyDescent="0.35">
      <c r="A1857" s="2" t="s">
        <v>375</v>
      </c>
      <c r="B1857" s="2" t="s">
        <v>376</v>
      </c>
      <c r="C1857" s="3">
        <v>26</v>
      </c>
      <c r="D1857" s="2" t="s">
        <v>377</v>
      </c>
      <c r="E1857" s="2" t="s">
        <v>13257</v>
      </c>
      <c r="F1857" s="2">
        <v>20644117</v>
      </c>
      <c r="G1857" s="2" t="s">
        <v>13943</v>
      </c>
      <c r="H1857" s="2" t="s">
        <v>13944</v>
      </c>
      <c r="I1857" s="2" t="s">
        <v>13945</v>
      </c>
      <c r="J1857" s="2" t="s">
        <v>13946</v>
      </c>
      <c r="K1857" s="2" t="s">
        <v>2930</v>
      </c>
      <c r="L1857" s="2" t="s">
        <v>13947</v>
      </c>
      <c r="M1857" s="2" t="s">
        <v>4493</v>
      </c>
      <c r="N1857" s="4" t="s">
        <v>13948</v>
      </c>
      <c r="O1857" s="4" t="s">
        <v>13949</v>
      </c>
    </row>
    <row r="1858" spans="1:15" ht="15" customHeight="1" x14ac:dyDescent="0.35">
      <c r="A1858" s="2" t="s">
        <v>375</v>
      </c>
      <c r="B1858" s="2" t="s">
        <v>376</v>
      </c>
      <c r="C1858" s="3">
        <v>26</v>
      </c>
      <c r="D1858" s="2" t="s">
        <v>377</v>
      </c>
      <c r="E1858" s="2" t="s">
        <v>13257</v>
      </c>
      <c r="F1858" s="2">
        <v>17898110</v>
      </c>
      <c r="G1858" s="2" t="s">
        <v>14069</v>
      </c>
      <c r="H1858" s="2" t="s">
        <v>14070</v>
      </c>
      <c r="I1858" s="2" t="s">
        <v>14071</v>
      </c>
      <c r="J1858" s="2"/>
      <c r="K1858" s="2" t="s">
        <v>8119</v>
      </c>
      <c r="L1858" s="2" t="s">
        <v>14072</v>
      </c>
      <c r="M1858" s="2" t="s">
        <v>7635</v>
      </c>
      <c r="N1858" s="4" t="s">
        <v>14073</v>
      </c>
      <c r="O1858" s="4" t="s">
        <v>14074</v>
      </c>
    </row>
    <row r="1859" spans="1:15" ht="15" customHeight="1" x14ac:dyDescent="0.35">
      <c r="A1859" s="2" t="s">
        <v>375</v>
      </c>
      <c r="B1859" s="2" t="s">
        <v>376</v>
      </c>
      <c r="C1859" s="3">
        <v>26</v>
      </c>
      <c r="D1859" s="2" t="s">
        <v>377</v>
      </c>
      <c r="E1859" s="2" t="s">
        <v>13257</v>
      </c>
      <c r="F1859" s="2">
        <v>19176318</v>
      </c>
      <c r="G1859" s="2" t="s">
        <v>14013</v>
      </c>
      <c r="H1859" s="2" t="s">
        <v>14014</v>
      </c>
      <c r="I1859" s="2" t="s">
        <v>14015</v>
      </c>
      <c r="J1859" s="2" t="s">
        <v>14016</v>
      </c>
      <c r="K1859" s="2" t="s">
        <v>2930</v>
      </c>
      <c r="L1859" s="2" t="s">
        <v>14017</v>
      </c>
      <c r="M1859" s="2" t="s">
        <v>8525</v>
      </c>
      <c r="N1859" s="4" t="s">
        <v>14018</v>
      </c>
      <c r="O1859" s="4" t="s">
        <v>14019</v>
      </c>
    </row>
    <row r="1860" spans="1:15" ht="15" customHeight="1" x14ac:dyDescent="0.35">
      <c r="A1860" s="2" t="s">
        <v>375</v>
      </c>
      <c r="B1860" s="2" t="s">
        <v>376</v>
      </c>
      <c r="C1860" s="3">
        <v>26</v>
      </c>
      <c r="D1860" s="2" t="s">
        <v>377</v>
      </c>
      <c r="E1860" s="2" t="s">
        <v>13257</v>
      </c>
      <c r="F1860" s="2">
        <v>22403255</v>
      </c>
      <c r="G1860" s="2" t="s">
        <v>13870</v>
      </c>
      <c r="H1860" s="2" t="s">
        <v>13871</v>
      </c>
      <c r="I1860" s="2" t="s">
        <v>13872</v>
      </c>
      <c r="J1860" s="2" t="s">
        <v>13873</v>
      </c>
      <c r="K1860" s="2" t="s">
        <v>2930</v>
      </c>
      <c r="L1860" s="2" t="s">
        <v>13874</v>
      </c>
      <c r="M1860" s="2" t="s">
        <v>5313</v>
      </c>
      <c r="N1860" s="4" t="s">
        <v>13875</v>
      </c>
      <c r="O1860" s="4" t="s">
        <v>13876</v>
      </c>
    </row>
    <row r="1861" spans="1:15" ht="15" customHeight="1" x14ac:dyDescent="0.35">
      <c r="A1861" s="2" t="s">
        <v>375</v>
      </c>
      <c r="B1861" s="2" t="s">
        <v>376</v>
      </c>
      <c r="C1861" s="3">
        <v>26</v>
      </c>
      <c r="D1861" s="2" t="s">
        <v>377</v>
      </c>
      <c r="E1861" s="2" t="s">
        <v>13257</v>
      </c>
      <c r="F1861" s="2">
        <v>27401342</v>
      </c>
      <c r="G1861" s="2" t="s">
        <v>13661</v>
      </c>
      <c r="H1861" s="2" t="s">
        <v>13662</v>
      </c>
      <c r="I1861" s="2" t="s">
        <v>13663</v>
      </c>
      <c r="J1861" s="2" t="s">
        <v>13664</v>
      </c>
      <c r="K1861" s="2" t="s">
        <v>12350</v>
      </c>
      <c r="L1861" s="2" t="s">
        <v>13665</v>
      </c>
      <c r="M1861" s="2" t="s">
        <v>5313</v>
      </c>
      <c r="N1861" s="4" t="s">
        <v>13666</v>
      </c>
      <c r="O1861" s="4" t="s">
        <v>13667</v>
      </c>
    </row>
    <row r="1862" spans="1:15" ht="15" customHeight="1" x14ac:dyDescent="0.35">
      <c r="A1862" s="2" t="s">
        <v>375</v>
      </c>
      <c r="B1862" s="2" t="s">
        <v>376</v>
      </c>
      <c r="C1862" s="3">
        <v>26</v>
      </c>
      <c r="D1862" s="2" t="s">
        <v>377</v>
      </c>
      <c r="E1862" s="2" t="s">
        <v>13257</v>
      </c>
      <c r="F1862" s="2">
        <v>31021819</v>
      </c>
      <c r="G1862" s="2" t="s">
        <v>13501</v>
      </c>
      <c r="H1862" s="2" t="s">
        <v>13502</v>
      </c>
      <c r="I1862" s="2" t="s">
        <v>13503</v>
      </c>
      <c r="J1862" s="2" t="s">
        <v>13503</v>
      </c>
      <c r="K1862" s="2" t="s">
        <v>12127</v>
      </c>
      <c r="L1862" s="2" t="s">
        <v>13504</v>
      </c>
      <c r="M1862" s="2" t="s">
        <v>13505</v>
      </c>
      <c r="N1862" s="4" t="s">
        <v>13506</v>
      </c>
      <c r="O1862" s="4" t="s">
        <v>13507</v>
      </c>
    </row>
    <row r="1863" spans="1:15" ht="15" customHeight="1" x14ac:dyDescent="0.35">
      <c r="A1863" s="2" t="s">
        <v>375</v>
      </c>
      <c r="B1863" s="2" t="s">
        <v>376</v>
      </c>
      <c r="C1863" s="3">
        <v>26</v>
      </c>
      <c r="D1863" s="2" t="s">
        <v>377</v>
      </c>
      <c r="E1863" s="2" t="s">
        <v>13257</v>
      </c>
      <c r="F1863" s="2">
        <v>22006977</v>
      </c>
      <c r="G1863" s="2" t="s">
        <v>13894</v>
      </c>
      <c r="H1863" s="2" t="s">
        <v>13895</v>
      </c>
      <c r="I1863" s="2" t="s">
        <v>12915</v>
      </c>
      <c r="J1863" s="2" t="s">
        <v>13896</v>
      </c>
      <c r="K1863" s="2" t="s">
        <v>12350</v>
      </c>
      <c r="L1863" s="2" t="s">
        <v>13897</v>
      </c>
      <c r="M1863" s="2" t="s">
        <v>10527</v>
      </c>
      <c r="N1863" s="4" t="s">
        <v>13898</v>
      </c>
      <c r="O1863" s="4" t="s">
        <v>13899</v>
      </c>
    </row>
    <row r="1864" spans="1:15" ht="15" customHeight="1" x14ac:dyDescent="0.35">
      <c r="A1864" s="2" t="s">
        <v>375</v>
      </c>
      <c r="B1864" s="2" t="s">
        <v>376</v>
      </c>
      <c r="C1864" s="3">
        <v>26</v>
      </c>
      <c r="D1864" s="2" t="s">
        <v>377</v>
      </c>
      <c r="E1864" s="2" t="s">
        <v>13257</v>
      </c>
      <c r="F1864" s="2">
        <v>30026316</v>
      </c>
      <c r="G1864" s="2" t="s">
        <v>13564</v>
      </c>
      <c r="H1864" s="2" t="s">
        <v>13565</v>
      </c>
      <c r="I1864" s="2" t="s">
        <v>13566</v>
      </c>
      <c r="J1864" s="2" t="s">
        <v>13567</v>
      </c>
      <c r="K1864" s="2" t="s">
        <v>12392</v>
      </c>
      <c r="L1864" s="2" t="s">
        <v>13568</v>
      </c>
      <c r="M1864" s="2" t="s">
        <v>4493</v>
      </c>
      <c r="N1864" s="4" t="s">
        <v>13569</v>
      </c>
      <c r="O1864" s="4" t="s">
        <v>13570</v>
      </c>
    </row>
    <row r="1865" spans="1:15" ht="15" customHeight="1" x14ac:dyDescent="0.35">
      <c r="A1865" s="2" t="s">
        <v>375</v>
      </c>
      <c r="B1865" s="2" t="s">
        <v>376</v>
      </c>
      <c r="C1865" s="3">
        <v>26</v>
      </c>
      <c r="D1865" s="2" t="s">
        <v>377</v>
      </c>
      <c r="E1865" s="2" t="s">
        <v>13257</v>
      </c>
      <c r="F1865" s="2">
        <v>28235196</v>
      </c>
      <c r="G1865" s="2" t="s">
        <v>13625</v>
      </c>
      <c r="H1865" s="2" t="s">
        <v>13626</v>
      </c>
      <c r="I1865" s="2" t="s">
        <v>13627</v>
      </c>
      <c r="J1865" s="2"/>
      <c r="K1865" s="2" t="s">
        <v>12067</v>
      </c>
      <c r="L1865" s="2" t="s">
        <v>13628</v>
      </c>
      <c r="M1865" s="2" t="s">
        <v>5313</v>
      </c>
      <c r="N1865" s="4" t="s">
        <v>13629</v>
      </c>
      <c r="O1865" s="4" t="s">
        <v>13630</v>
      </c>
    </row>
    <row r="1866" spans="1:15" ht="15" customHeight="1" x14ac:dyDescent="0.35">
      <c r="A1866" s="2" t="s">
        <v>375</v>
      </c>
      <c r="B1866" s="2" t="s">
        <v>376</v>
      </c>
      <c r="C1866" s="3">
        <v>26</v>
      </c>
      <c r="D1866" s="2" t="s">
        <v>377</v>
      </c>
      <c r="E1866" s="2" t="s">
        <v>13257</v>
      </c>
      <c r="F1866" s="2">
        <v>38189448</v>
      </c>
      <c r="G1866" s="2" t="s">
        <v>13278</v>
      </c>
      <c r="H1866" s="2" t="s">
        <v>13279</v>
      </c>
      <c r="I1866" s="2" t="s">
        <v>1494</v>
      </c>
      <c r="J1866" s="2"/>
      <c r="K1866" s="2" t="s">
        <v>4373</v>
      </c>
      <c r="L1866" s="2" t="s">
        <v>13280</v>
      </c>
      <c r="M1866" s="2" t="s">
        <v>5676</v>
      </c>
      <c r="N1866" s="4" t="s">
        <v>13281</v>
      </c>
      <c r="O1866" s="4" t="s">
        <v>13282</v>
      </c>
    </row>
    <row r="1867" spans="1:15" ht="15" customHeight="1" x14ac:dyDescent="0.35">
      <c r="A1867" s="2" t="s">
        <v>375</v>
      </c>
      <c r="B1867" s="2" t="s">
        <v>376</v>
      </c>
      <c r="C1867" s="3">
        <v>26</v>
      </c>
      <c r="D1867" s="2" t="s">
        <v>377</v>
      </c>
      <c r="E1867" s="2" t="s">
        <v>13257</v>
      </c>
      <c r="F1867" s="2">
        <v>17629373</v>
      </c>
      <c r="G1867" s="2" t="s">
        <v>14075</v>
      </c>
      <c r="H1867" s="2" t="s">
        <v>14076</v>
      </c>
      <c r="I1867" s="2" t="s">
        <v>14077</v>
      </c>
      <c r="J1867" s="2" t="s">
        <v>14078</v>
      </c>
      <c r="K1867" s="2" t="s">
        <v>14079</v>
      </c>
      <c r="L1867" s="2" t="s">
        <v>14080</v>
      </c>
      <c r="M1867" s="2" t="s">
        <v>4367</v>
      </c>
      <c r="N1867" s="4" t="s">
        <v>14081</v>
      </c>
      <c r="O1867" s="4" t="s">
        <v>14082</v>
      </c>
    </row>
    <row r="1868" spans="1:15" ht="15" customHeight="1" x14ac:dyDescent="0.35">
      <c r="A1868" s="2" t="s">
        <v>375</v>
      </c>
      <c r="B1868" s="2" t="s">
        <v>376</v>
      </c>
      <c r="C1868" s="3">
        <v>26</v>
      </c>
      <c r="D1868" s="2" t="s">
        <v>377</v>
      </c>
      <c r="E1868" s="2" t="s">
        <v>13257</v>
      </c>
      <c r="F1868" s="2">
        <v>32351297</v>
      </c>
      <c r="G1868" s="2" t="s">
        <v>13459</v>
      </c>
      <c r="H1868" s="2" t="s">
        <v>13460</v>
      </c>
      <c r="I1868" s="2" t="s">
        <v>13461</v>
      </c>
      <c r="J1868" s="2"/>
      <c r="K1868" s="2" t="s">
        <v>13462</v>
      </c>
      <c r="L1868" s="2" t="s">
        <v>13463</v>
      </c>
      <c r="M1868" s="2" t="s">
        <v>4797</v>
      </c>
      <c r="N1868" s="4" t="s">
        <v>13464</v>
      </c>
      <c r="O1868" s="4" t="s">
        <v>13465</v>
      </c>
    </row>
    <row r="1869" spans="1:15" ht="15" customHeight="1" x14ac:dyDescent="0.35">
      <c r="A1869" s="2" t="s">
        <v>375</v>
      </c>
      <c r="B1869" s="2" t="s">
        <v>376</v>
      </c>
      <c r="C1869" s="3">
        <v>26</v>
      </c>
      <c r="D1869" s="2" t="s">
        <v>377</v>
      </c>
      <c r="E1869" s="2" t="s">
        <v>13257</v>
      </c>
      <c r="F1869" s="2">
        <v>28990934</v>
      </c>
      <c r="G1869" s="2" t="s">
        <v>13600</v>
      </c>
      <c r="H1869" s="2" t="s">
        <v>13601</v>
      </c>
      <c r="I1869" s="2" t="s">
        <v>13602</v>
      </c>
      <c r="J1869" s="2" t="s">
        <v>13603</v>
      </c>
      <c r="K1869" s="2" t="s">
        <v>5384</v>
      </c>
      <c r="L1869" s="2" t="s">
        <v>13604</v>
      </c>
      <c r="M1869" s="2" t="s">
        <v>4367</v>
      </c>
      <c r="N1869" s="4" t="s">
        <v>13605</v>
      </c>
      <c r="O1869" s="4" t="s">
        <v>13606</v>
      </c>
    </row>
    <row r="1870" spans="1:15" ht="15" customHeight="1" x14ac:dyDescent="0.35">
      <c r="A1870" s="2" t="s">
        <v>375</v>
      </c>
      <c r="B1870" s="2" t="s">
        <v>376</v>
      </c>
      <c r="C1870" s="3">
        <v>26</v>
      </c>
      <c r="D1870" s="2" t="s">
        <v>377</v>
      </c>
      <c r="E1870" s="2" t="s">
        <v>13257</v>
      </c>
      <c r="F1870" s="2">
        <v>36952639</v>
      </c>
      <c r="G1870" s="2" t="s">
        <v>13328</v>
      </c>
      <c r="H1870" s="2" t="s">
        <v>13329</v>
      </c>
      <c r="I1870" s="2" t="s">
        <v>13330</v>
      </c>
      <c r="J1870" s="2"/>
      <c r="K1870" s="2" t="s">
        <v>2930</v>
      </c>
      <c r="L1870" s="2" t="s">
        <v>13331</v>
      </c>
      <c r="M1870" s="2" t="s">
        <v>7387</v>
      </c>
      <c r="N1870" s="4" t="s">
        <v>13332</v>
      </c>
      <c r="O1870" s="4" t="s">
        <v>13333</v>
      </c>
    </row>
    <row r="1871" spans="1:15" ht="15" customHeight="1" x14ac:dyDescent="0.35">
      <c r="A1871" s="2" t="s">
        <v>375</v>
      </c>
      <c r="B1871" s="2" t="s">
        <v>376</v>
      </c>
      <c r="C1871" s="3">
        <v>26</v>
      </c>
      <c r="D1871" s="2" t="s">
        <v>377</v>
      </c>
      <c r="E1871" s="2" t="s">
        <v>13257</v>
      </c>
      <c r="F1871" s="2">
        <v>25941256</v>
      </c>
      <c r="G1871" s="2" t="s">
        <v>13731</v>
      </c>
      <c r="H1871" s="2" t="s">
        <v>13732</v>
      </c>
      <c r="I1871" s="2" t="s">
        <v>13733</v>
      </c>
      <c r="J1871" s="2" t="s">
        <v>13734</v>
      </c>
      <c r="K1871" s="2" t="s">
        <v>12350</v>
      </c>
      <c r="L1871" s="2" t="s">
        <v>13735</v>
      </c>
      <c r="M1871" s="2" t="s">
        <v>4493</v>
      </c>
      <c r="N1871" s="4" t="s">
        <v>13736</v>
      </c>
      <c r="O1871" s="4" t="s">
        <v>13737</v>
      </c>
    </row>
    <row r="1872" spans="1:15" ht="15" customHeight="1" x14ac:dyDescent="0.35">
      <c r="A1872" s="2" t="s">
        <v>375</v>
      </c>
      <c r="B1872" s="2" t="s">
        <v>376</v>
      </c>
      <c r="C1872" s="3">
        <v>26</v>
      </c>
      <c r="D1872" s="2" t="s">
        <v>377</v>
      </c>
      <c r="E1872" s="2" t="s">
        <v>13257</v>
      </c>
      <c r="F1872" s="2">
        <v>34183371</v>
      </c>
      <c r="G1872" s="2" t="s">
        <v>13401</v>
      </c>
      <c r="H1872" s="2" t="s">
        <v>13402</v>
      </c>
      <c r="I1872" s="2" t="s">
        <v>13403</v>
      </c>
      <c r="J1872" s="2" t="s">
        <v>13404</v>
      </c>
      <c r="K1872" s="2" t="s">
        <v>10590</v>
      </c>
      <c r="L1872" s="2" t="s">
        <v>13405</v>
      </c>
      <c r="M1872" s="2" t="s">
        <v>5313</v>
      </c>
      <c r="N1872" s="4" t="s">
        <v>13406</v>
      </c>
      <c r="O1872" s="4" t="s">
        <v>13407</v>
      </c>
    </row>
    <row r="1873" spans="1:15" ht="15" customHeight="1" x14ac:dyDescent="0.35">
      <c r="A1873" s="2" t="s">
        <v>375</v>
      </c>
      <c r="B1873" s="2" t="s">
        <v>376</v>
      </c>
      <c r="C1873" s="3">
        <v>26</v>
      </c>
      <c r="D1873" s="2" t="s">
        <v>377</v>
      </c>
      <c r="E1873" s="2" t="s">
        <v>13257</v>
      </c>
      <c r="F1873" s="2">
        <v>16543473</v>
      </c>
      <c r="G1873" s="2" t="s">
        <v>14113</v>
      </c>
      <c r="H1873" s="2" t="s">
        <v>14114</v>
      </c>
      <c r="I1873" s="2" t="s">
        <v>14115</v>
      </c>
      <c r="J1873" s="2" t="s">
        <v>14116</v>
      </c>
      <c r="K1873" s="2" t="s">
        <v>2930</v>
      </c>
      <c r="L1873" s="2" t="s">
        <v>14117</v>
      </c>
      <c r="M1873" s="2" t="s">
        <v>4493</v>
      </c>
      <c r="N1873" s="4" t="s">
        <v>14118</v>
      </c>
      <c r="O1873" s="4" t="s">
        <v>14119</v>
      </c>
    </row>
    <row r="1874" spans="1:15" ht="15" customHeight="1" x14ac:dyDescent="0.35">
      <c r="A1874" s="2" t="s">
        <v>375</v>
      </c>
      <c r="B1874" s="2" t="s">
        <v>376</v>
      </c>
      <c r="C1874" s="3">
        <v>26</v>
      </c>
      <c r="D1874" s="2" t="s">
        <v>377</v>
      </c>
      <c r="E1874" s="2" t="s">
        <v>13257</v>
      </c>
      <c r="F1874" s="2">
        <v>28052801</v>
      </c>
      <c r="G1874" s="2" t="s">
        <v>13631</v>
      </c>
      <c r="H1874" s="2" t="s">
        <v>13632</v>
      </c>
      <c r="I1874" s="2" t="s">
        <v>13633</v>
      </c>
      <c r="J1874" s="2"/>
      <c r="K1874" s="2" t="s">
        <v>13634</v>
      </c>
      <c r="L1874" s="2" t="s">
        <v>13635</v>
      </c>
      <c r="M1874" s="2" t="s">
        <v>4367</v>
      </c>
      <c r="N1874" s="4" t="s">
        <v>13636</v>
      </c>
      <c r="O1874" s="4" t="s">
        <v>13637</v>
      </c>
    </row>
    <row r="1875" spans="1:15" ht="15" customHeight="1" x14ac:dyDescent="0.35">
      <c r="A1875" s="2" t="s">
        <v>375</v>
      </c>
      <c r="B1875" s="2" t="s">
        <v>376</v>
      </c>
      <c r="C1875" s="3">
        <v>26</v>
      </c>
      <c r="D1875" s="2" t="s">
        <v>377</v>
      </c>
      <c r="E1875" s="2" t="s">
        <v>13257</v>
      </c>
      <c r="F1875" s="2">
        <v>11133745</v>
      </c>
      <c r="G1875" s="2" t="s">
        <v>14241</v>
      </c>
      <c r="H1875" s="2" t="s">
        <v>14242</v>
      </c>
      <c r="I1875" s="2" t="s">
        <v>14243</v>
      </c>
      <c r="J1875" s="2"/>
      <c r="K1875" s="2" t="s">
        <v>2930</v>
      </c>
      <c r="L1875" s="2" t="s">
        <v>14244</v>
      </c>
      <c r="M1875" s="2" t="s">
        <v>4493</v>
      </c>
      <c r="N1875" s="4" t="s">
        <v>14245</v>
      </c>
      <c r="O1875" s="4" t="s">
        <v>14246</v>
      </c>
    </row>
    <row r="1876" spans="1:15" ht="15" customHeight="1" x14ac:dyDescent="0.35">
      <c r="A1876" s="2" t="s">
        <v>375</v>
      </c>
      <c r="B1876" s="2" t="s">
        <v>376</v>
      </c>
      <c r="C1876" s="3">
        <v>26</v>
      </c>
      <c r="D1876" s="2" t="s">
        <v>377</v>
      </c>
      <c r="E1876" s="2" t="s">
        <v>13257</v>
      </c>
      <c r="F1876" s="2">
        <v>12554626</v>
      </c>
      <c r="G1876" s="2" t="s">
        <v>14198</v>
      </c>
      <c r="H1876" s="2" t="s">
        <v>14199</v>
      </c>
      <c r="I1876" s="2" t="s">
        <v>14200</v>
      </c>
      <c r="J1876" s="2"/>
      <c r="K1876" s="2" t="s">
        <v>14201</v>
      </c>
      <c r="L1876" s="2" t="s">
        <v>14202</v>
      </c>
      <c r="M1876" s="2" t="s">
        <v>4493</v>
      </c>
      <c r="N1876" s="4" t="s">
        <v>14203</v>
      </c>
      <c r="O1876" s="4" t="s">
        <v>14204</v>
      </c>
    </row>
    <row r="1877" spans="1:15" ht="15" customHeight="1" x14ac:dyDescent="0.35">
      <c r="A1877" s="2" t="s">
        <v>375</v>
      </c>
      <c r="B1877" s="2" t="s">
        <v>376</v>
      </c>
      <c r="C1877" s="3">
        <v>26</v>
      </c>
      <c r="D1877" s="2" t="s">
        <v>377</v>
      </c>
      <c r="E1877" s="2" t="s">
        <v>13257</v>
      </c>
      <c r="F1877" s="2">
        <v>33097573</v>
      </c>
      <c r="G1877" s="2" t="s">
        <v>13424</v>
      </c>
      <c r="H1877" s="2" t="s">
        <v>13425</v>
      </c>
      <c r="I1877" s="2" t="s">
        <v>4188</v>
      </c>
      <c r="J1877" s="2" t="s">
        <v>12520</v>
      </c>
      <c r="K1877" s="2" t="s">
        <v>10590</v>
      </c>
      <c r="L1877" s="2" t="s">
        <v>13426</v>
      </c>
      <c r="M1877" s="2" t="s">
        <v>4493</v>
      </c>
      <c r="N1877" s="4" t="s">
        <v>13427</v>
      </c>
      <c r="O1877" s="4" t="s">
        <v>13428</v>
      </c>
    </row>
    <row r="1878" spans="1:15" ht="15" customHeight="1" x14ac:dyDescent="0.35">
      <c r="A1878" s="2" t="s">
        <v>375</v>
      </c>
      <c r="B1878" s="2" t="s">
        <v>376</v>
      </c>
      <c r="C1878" s="3">
        <v>26</v>
      </c>
      <c r="D1878" s="2" t="s">
        <v>377</v>
      </c>
      <c r="E1878" s="2" t="s">
        <v>13257</v>
      </c>
      <c r="F1878" s="2">
        <v>23929855</v>
      </c>
      <c r="G1878" s="2" t="s">
        <v>13795</v>
      </c>
      <c r="H1878" s="2" t="s">
        <v>13796</v>
      </c>
      <c r="I1878" s="2" t="s">
        <v>13797</v>
      </c>
      <c r="J1878" s="2" t="s">
        <v>10153</v>
      </c>
      <c r="K1878" s="2" t="s">
        <v>2930</v>
      </c>
      <c r="L1878" s="2" t="s">
        <v>13798</v>
      </c>
      <c r="M1878" s="2" t="s">
        <v>13511</v>
      </c>
      <c r="N1878" s="4" t="s">
        <v>13799</v>
      </c>
      <c r="O1878" s="4" t="s">
        <v>13800</v>
      </c>
    </row>
    <row r="1879" spans="1:15" ht="15" customHeight="1" x14ac:dyDescent="0.35">
      <c r="A1879" s="2" t="s">
        <v>375</v>
      </c>
      <c r="B1879" s="2" t="s">
        <v>376</v>
      </c>
      <c r="C1879" s="3">
        <v>26</v>
      </c>
      <c r="D1879" s="2" t="s">
        <v>377</v>
      </c>
      <c r="E1879" s="2" t="s">
        <v>13257</v>
      </c>
      <c r="F1879" s="2">
        <v>24218138</v>
      </c>
      <c r="G1879" s="2" t="s">
        <v>13789</v>
      </c>
      <c r="H1879" s="2" t="s">
        <v>13790</v>
      </c>
      <c r="I1879" s="2" t="s">
        <v>13791</v>
      </c>
      <c r="J1879" s="2" t="s">
        <v>7568</v>
      </c>
      <c r="K1879" s="2" t="s">
        <v>12350</v>
      </c>
      <c r="L1879" s="2" t="s">
        <v>13792</v>
      </c>
      <c r="M1879" s="2" t="s">
        <v>4493</v>
      </c>
      <c r="N1879" s="4" t="s">
        <v>13793</v>
      </c>
      <c r="O1879" s="4" t="s">
        <v>13794</v>
      </c>
    </row>
    <row r="1880" spans="1:15" ht="15" customHeight="1" x14ac:dyDescent="0.35">
      <c r="A1880" s="2" t="s">
        <v>375</v>
      </c>
      <c r="B1880" s="2" t="s">
        <v>376</v>
      </c>
      <c r="C1880" s="3">
        <v>26</v>
      </c>
      <c r="D1880" s="2" t="s">
        <v>377</v>
      </c>
      <c r="E1880" s="2" t="s">
        <v>13257</v>
      </c>
      <c r="F1880" s="2">
        <v>16934001</v>
      </c>
      <c r="G1880" s="2" t="s">
        <v>14099</v>
      </c>
      <c r="H1880" s="2" t="s">
        <v>14100</v>
      </c>
      <c r="I1880" s="2" t="s">
        <v>14101</v>
      </c>
      <c r="J1880" s="2"/>
      <c r="K1880" s="2" t="s">
        <v>14102</v>
      </c>
      <c r="L1880" s="2" t="s">
        <v>14103</v>
      </c>
      <c r="M1880" s="2" t="s">
        <v>7387</v>
      </c>
      <c r="N1880" s="4" t="s">
        <v>14104</v>
      </c>
      <c r="O1880" s="4" t="s">
        <v>14105</v>
      </c>
    </row>
    <row r="1881" spans="1:15" ht="15" customHeight="1" x14ac:dyDescent="0.35">
      <c r="A1881" s="2" t="s">
        <v>375</v>
      </c>
      <c r="B1881" s="2" t="s">
        <v>376</v>
      </c>
      <c r="C1881" s="3">
        <v>26</v>
      </c>
      <c r="D1881" s="2" t="s">
        <v>377</v>
      </c>
      <c r="E1881" s="2" t="s">
        <v>13257</v>
      </c>
      <c r="F1881" s="2">
        <v>28159733</v>
      </c>
      <c r="G1881" s="2" t="s">
        <v>13613</v>
      </c>
      <c r="H1881" s="2" t="s">
        <v>13614</v>
      </c>
      <c r="I1881" s="2" t="s">
        <v>13615</v>
      </c>
      <c r="J1881" s="2" t="s">
        <v>11067</v>
      </c>
      <c r="K1881" s="2" t="s">
        <v>2930</v>
      </c>
      <c r="L1881" s="2" t="s">
        <v>13616</v>
      </c>
      <c r="M1881" s="2" t="s">
        <v>4493</v>
      </c>
      <c r="N1881" s="4" t="s">
        <v>13617</v>
      </c>
      <c r="O1881" s="4" t="s">
        <v>13618</v>
      </c>
    </row>
    <row r="1882" spans="1:15" ht="15" customHeight="1" x14ac:dyDescent="0.35">
      <c r="A1882" s="2" t="s">
        <v>375</v>
      </c>
      <c r="B1882" s="2" t="s">
        <v>376</v>
      </c>
      <c r="C1882" s="3">
        <v>26</v>
      </c>
      <c r="D1882" s="2" t="s">
        <v>377</v>
      </c>
      <c r="E1882" s="2" t="s">
        <v>13257</v>
      </c>
      <c r="F1882" s="2">
        <v>20844193</v>
      </c>
      <c r="G1882" s="2" t="s">
        <v>13950</v>
      </c>
      <c r="H1882" s="2" t="s">
        <v>13951</v>
      </c>
      <c r="I1882" s="2" t="s">
        <v>10237</v>
      </c>
      <c r="J1882" s="2" t="s">
        <v>13952</v>
      </c>
      <c r="K1882" s="2" t="s">
        <v>10590</v>
      </c>
      <c r="L1882" s="2" t="s">
        <v>13953</v>
      </c>
      <c r="M1882" s="2" t="s">
        <v>5313</v>
      </c>
      <c r="N1882" s="4" t="s">
        <v>13954</v>
      </c>
      <c r="O1882" s="4" t="s">
        <v>13955</v>
      </c>
    </row>
    <row r="1883" spans="1:15" ht="15" customHeight="1" x14ac:dyDescent="0.35">
      <c r="A1883" s="2" t="s">
        <v>375</v>
      </c>
      <c r="B1883" s="2" t="s">
        <v>376</v>
      </c>
      <c r="C1883" s="3">
        <v>26</v>
      </c>
      <c r="D1883" s="2" t="s">
        <v>377</v>
      </c>
      <c r="E1883" s="2" t="s">
        <v>13321</v>
      </c>
      <c r="F1883" s="2">
        <v>10515860</v>
      </c>
      <c r="G1883" s="2" t="s">
        <v>14268</v>
      </c>
      <c r="H1883" s="2" t="s">
        <v>14269</v>
      </c>
      <c r="I1883" s="2" t="s">
        <v>14270</v>
      </c>
      <c r="J1883" s="2"/>
      <c r="K1883" s="2" t="s">
        <v>2930</v>
      </c>
      <c r="L1883" s="2" t="s">
        <v>14271</v>
      </c>
      <c r="M1883" s="2" t="s">
        <v>4493</v>
      </c>
      <c r="N1883" s="4" t="s">
        <v>14272</v>
      </c>
      <c r="O1883" s="4" t="s">
        <v>14273</v>
      </c>
    </row>
    <row r="1884" spans="1:15" ht="15" customHeight="1" x14ac:dyDescent="0.35">
      <c r="A1884" s="2" t="s">
        <v>375</v>
      </c>
      <c r="B1884" s="2" t="s">
        <v>376</v>
      </c>
      <c r="C1884" s="3">
        <v>26</v>
      </c>
      <c r="D1884" s="2" t="s">
        <v>377</v>
      </c>
      <c r="E1884" s="2" t="s">
        <v>13257</v>
      </c>
      <c r="F1884" s="2">
        <v>14726378</v>
      </c>
      <c r="G1884" s="2" t="s">
        <v>14176</v>
      </c>
      <c r="H1884" s="2" t="s">
        <v>14177</v>
      </c>
      <c r="I1884" s="2" t="s">
        <v>14178</v>
      </c>
      <c r="J1884" s="2" t="s">
        <v>14179</v>
      </c>
      <c r="K1884" s="2" t="s">
        <v>2930</v>
      </c>
      <c r="L1884" s="2" t="s">
        <v>14180</v>
      </c>
      <c r="M1884" s="2" t="s">
        <v>4493</v>
      </c>
      <c r="N1884" s="4" t="s">
        <v>14181</v>
      </c>
      <c r="O1884" s="4" t="s">
        <v>14182</v>
      </c>
    </row>
    <row r="1885" spans="1:15" ht="15" customHeight="1" x14ac:dyDescent="0.35">
      <c r="A1885" s="2" t="s">
        <v>375</v>
      </c>
      <c r="B1885" s="2" t="s">
        <v>376</v>
      </c>
      <c r="C1885" s="3">
        <v>26</v>
      </c>
      <c r="D1885" s="2" t="s">
        <v>377</v>
      </c>
      <c r="E1885" s="2" t="s">
        <v>13257</v>
      </c>
      <c r="F1885" s="2">
        <v>20123958</v>
      </c>
      <c r="G1885" s="2" t="s">
        <v>13975</v>
      </c>
      <c r="H1885" s="2" t="s">
        <v>13976</v>
      </c>
      <c r="I1885" s="2" t="s">
        <v>13977</v>
      </c>
      <c r="J1885" s="2" t="s">
        <v>13978</v>
      </c>
      <c r="K1885" s="2" t="s">
        <v>12350</v>
      </c>
      <c r="L1885" s="2" t="s">
        <v>13979</v>
      </c>
      <c r="M1885" s="2" t="s">
        <v>13980</v>
      </c>
      <c r="N1885" s="4" t="s">
        <v>13981</v>
      </c>
      <c r="O1885" s="4" t="s">
        <v>13982</v>
      </c>
    </row>
    <row r="1886" spans="1:15" ht="15" customHeight="1" x14ac:dyDescent="0.35">
      <c r="A1886" s="2" t="s">
        <v>375</v>
      </c>
      <c r="B1886" s="2" t="s">
        <v>376</v>
      </c>
      <c r="C1886" s="3">
        <v>26</v>
      </c>
      <c r="D1886" s="2" t="s">
        <v>377</v>
      </c>
      <c r="E1886" s="2" t="s">
        <v>13257</v>
      </c>
      <c r="F1886" s="2">
        <v>39143376</v>
      </c>
      <c r="G1886" s="2" t="s">
        <v>13262</v>
      </c>
      <c r="H1886" s="2" t="s">
        <v>13263</v>
      </c>
      <c r="I1886" s="2" t="s">
        <v>9408</v>
      </c>
      <c r="J1886" s="2" t="s">
        <v>9408</v>
      </c>
      <c r="K1886" s="2" t="s">
        <v>13264</v>
      </c>
      <c r="L1886" s="2" t="s">
        <v>13265</v>
      </c>
      <c r="M1886" s="2" t="s">
        <v>5134</v>
      </c>
      <c r="N1886" s="4" t="s">
        <v>13266</v>
      </c>
      <c r="O1886" s="4" t="s">
        <v>13267</v>
      </c>
    </row>
    <row r="1887" spans="1:15" ht="15" customHeight="1" x14ac:dyDescent="0.35">
      <c r="A1887" s="2" t="s">
        <v>375</v>
      </c>
      <c r="B1887" s="2" t="s">
        <v>376</v>
      </c>
      <c r="C1887" s="3">
        <v>26</v>
      </c>
      <c r="D1887" s="2" t="s">
        <v>377</v>
      </c>
      <c r="E1887" s="2" t="s">
        <v>13257</v>
      </c>
      <c r="F1887" s="2">
        <v>16585605</v>
      </c>
      <c r="G1887" s="2" t="s">
        <v>14125</v>
      </c>
      <c r="H1887" s="2" t="s">
        <v>14126</v>
      </c>
      <c r="I1887" s="2" t="s">
        <v>14127</v>
      </c>
      <c r="J1887" s="2"/>
      <c r="K1887" s="2" t="s">
        <v>10590</v>
      </c>
      <c r="L1887" s="2" t="s">
        <v>14128</v>
      </c>
      <c r="M1887" s="2" t="s">
        <v>7387</v>
      </c>
      <c r="N1887" s="4" t="s">
        <v>14129</v>
      </c>
      <c r="O1887" s="4" t="s">
        <v>14130</v>
      </c>
    </row>
    <row r="1888" spans="1:15" ht="15" customHeight="1" x14ac:dyDescent="0.35">
      <c r="A1888" s="2" t="s">
        <v>375</v>
      </c>
      <c r="B1888" s="2" t="s">
        <v>376</v>
      </c>
      <c r="C1888" s="3">
        <v>26</v>
      </c>
      <c r="D1888" s="2" t="s">
        <v>377</v>
      </c>
      <c r="E1888" s="2" t="s">
        <v>13257</v>
      </c>
      <c r="F1888" s="2">
        <v>11929755</v>
      </c>
      <c r="G1888" s="2" t="s">
        <v>14069</v>
      </c>
      <c r="H1888" s="2" t="s">
        <v>14215</v>
      </c>
      <c r="I1888" s="2" t="s">
        <v>2081</v>
      </c>
      <c r="J1888" s="2"/>
      <c r="K1888" s="2" t="s">
        <v>2930</v>
      </c>
      <c r="L1888" s="2" t="s">
        <v>14216</v>
      </c>
      <c r="M1888" s="2" t="s">
        <v>4416</v>
      </c>
      <c r="N1888" s="4" t="s">
        <v>14217</v>
      </c>
      <c r="O1888" s="4" t="s">
        <v>14218</v>
      </c>
    </row>
    <row r="1889" spans="1:15" ht="15" customHeight="1" x14ac:dyDescent="0.35">
      <c r="A1889" s="2" t="s">
        <v>375</v>
      </c>
      <c r="B1889" s="2" t="s">
        <v>376</v>
      </c>
      <c r="C1889" s="3">
        <v>26</v>
      </c>
      <c r="D1889" s="2" t="s">
        <v>377</v>
      </c>
      <c r="E1889" s="2" t="s">
        <v>13257</v>
      </c>
      <c r="F1889" s="2">
        <v>38579284</v>
      </c>
      <c r="G1889" s="2" t="s">
        <v>13272</v>
      </c>
      <c r="H1889" s="2" t="s">
        <v>13273</v>
      </c>
      <c r="I1889" s="2" t="s">
        <v>13274</v>
      </c>
      <c r="J1889" s="2"/>
      <c r="K1889" s="2" t="s">
        <v>2930</v>
      </c>
      <c r="L1889" s="2" t="s">
        <v>13275</v>
      </c>
      <c r="M1889" s="2" t="s">
        <v>5992</v>
      </c>
      <c r="N1889" s="4" t="s">
        <v>13276</v>
      </c>
      <c r="O1889" s="4" t="s">
        <v>13277</v>
      </c>
    </row>
    <row r="1890" spans="1:15" ht="15" customHeight="1" x14ac:dyDescent="0.35">
      <c r="A1890" s="2" t="s">
        <v>375</v>
      </c>
      <c r="B1890" s="2" t="s">
        <v>376</v>
      </c>
      <c r="C1890" s="3">
        <v>26</v>
      </c>
      <c r="D1890" s="2" t="s">
        <v>377</v>
      </c>
      <c r="E1890" s="2" t="s">
        <v>13257</v>
      </c>
      <c r="F1890" s="2">
        <v>23002119</v>
      </c>
      <c r="G1890" s="2" t="s">
        <v>13857</v>
      </c>
      <c r="H1890" s="2" t="s">
        <v>13858</v>
      </c>
      <c r="I1890" s="2" t="s">
        <v>13859</v>
      </c>
      <c r="J1890" s="2" t="s">
        <v>13860</v>
      </c>
      <c r="K1890" s="2" t="s">
        <v>2930</v>
      </c>
      <c r="L1890" s="2" t="s">
        <v>13861</v>
      </c>
      <c r="M1890" s="2" t="s">
        <v>5313</v>
      </c>
      <c r="N1890" s="4" t="s">
        <v>13862</v>
      </c>
      <c r="O1890" s="4" t="s">
        <v>13863</v>
      </c>
    </row>
    <row r="1891" spans="1:15" ht="15" customHeight="1" x14ac:dyDescent="0.35">
      <c r="A1891" s="2" t="s">
        <v>375</v>
      </c>
      <c r="B1891" s="2" t="s">
        <v>376</v>
      </c>
      <c r="C1891" s="3">
        <v>26</v>
      </c>
      <c r="D1891" s="2" t="s">
        <v>377</v>
      </c>
      <c r="E1891" s="2" t="s">
        <v>13257</v>
      </c>
      <c r="F1891" s="2">
        <v>32161190</v>
      </c>
      <c r="G1891" s="2" t="s">
        <v>13466</v>
      </c>
      <c r="H1891" s="2" t="s">
        <v>13467</v>
      </c>
      <c r="I1891" s="2" t="s">
        <v>13468</v>
      </c>
      <c r="J1891" s="2" t="s">
        <v>13468</v>
      </c>
      <c r="K1891" s="2" t="s">
        <v>12127</v>
      </c>
      <c r="L1891" s="2" t="s">
        <v>13469</v>
      </c>
      <c r="M1891" s="2" t="s">
        <v>4493</v>
      </c>
      <c r="N1891" s="4" t="s">
        <v>13470</v>
      </c>
      <c r="O1891" s="4" t="s">
        <v>13471</v>
      </c>
    </row>
    <row r="1892" spans="1:15" ht="15" customHeight="1" x14ac:dyDescent="0.35">
      <c r="A1892" s="2" t="s">
        <v>375</v>
      </c>
      <c r="B1892" s="2" t="s">
        <v>376</v>
      </c>
      <c r="C1892" s="3">
        <v>26</v>
      </c>
      <c r="D1892" s="2" t="s">
        <v>377</v>
      </c>
      <c r="E1892" s="2" t="s">
        <v>13257</v>
      </c>
      <c r="F1892" s="2">
        <v>24870241</v>
      </c>
      <c r="G1892" s="2" t="s">
        <v>13758</v>
      </c>
      <c r="H1892" s="2" t="s">
        <v>13759</v>
      </c>
      <c r="I1892" s="2" t="s">
        <v>13760</v>
      </c>
      <c r="J1892" s="2" t="s">
        <v>13761</v>
      </c>
      <c r="K1892" s="2" t="s">
        <v>12605</v>
      </c>
      <c r="L1892" s="2" t="s">
        <v>13762</v>
      </c>
      <c r="M1892" s="2" t="s">
        <v>4493</v>
      </c>
      <c r="N1892" s="4" t="s">
        <v>13763</v>
      </c>
      <c r="O1892" s="4" t="s">
        <v>13764</v>
      </c>
    </row>
    <row r="1893" spans="1:15" ht="15" customHeight="1" x14ac:dyDescent="0.35">
      <c r="A1893" s="2" t="s">
        <v>375</v>
      </c>
      <c r="B1893" s="2" t="s">
        <v>376</v>
      </c>
      <c r="C1893" s="3">
        <v>26</v>
      </c>
      <c r="D1893" s="2" t="s">
        <v>377</v>
      </c>
      <c r="E1893" s="2" t="s">
        <v>13257</v>
      </c>
      <c r="F1893" s="2">
        <v>38598033</v>
      </c>
      <c r="G1893" s="2" t="s">
        <v>13290</v>
      </c>
      <c r="H1893" s="2" t="s">
        <v>13291</v>
      </c>
      <c r="I1893" s="2" t="s">
        <v>13292</v>
      </c>
      <c r="J1893" s="2" t="s">
        <v>13292</v>
      </c>
      <c r="K1893" s="2" t="s">
        <v>13264</v>
      </c>
      <c r="L1893" s="2" t="s">
        <v>13293</v>
      </c>
      <c r="M1893" s="2" t="s">
        <v>4797</v>
      </c>
      <c r="N1893" s="4" t="s">
        <v>13294</v>
      </c>
      <c r="O1893" s="4" t="s">
        <v>13295</v>
      </c>
    </row>
    <row r="1894" spans="1:15" ht="15" customHeight="1" x14ac:dyDescent="0.35">
      <c r="A1894" s="2" t="s">
        <v>375</v>
      </c>
      <c r="B1894" s="2" t="s">
        <v>376</v>
      </c>
      <c r="C1894" s="3">
        <v>26</v>
      </c>
      <c r="D1894" s="2" t="s">
        <v>377</v>
      </c>
      <c r="E1894" s="2" t="s">
        <v>13257</v>
      </c>
      <c r="F1894" s="2">
        <v>36744250</v>
      </c>
      <c r="G1894" s="2" t="s">
        <v>13356</v>
      </c>
      <c r="H1894" s="2" t="s">
        <v>13357</v>
      </c>
      <c r="I1894" s="2">
        <v>2023</v>
      </c>
      <c r="J1894" s="2" t="s">
        <v>13358</v>
      </c>
      <c r="K1894" s="2" t="s">
        <v>13359</v>
      </c>
      <c r="L1894" s="2" t="s">
        <v>13360</v>
      </c>
      <c r="M1894" s="2" t="s">
        <v>6700</v>
      </c>
      <c r="N1894" s="4" t="s">
        <v>13361</v>
      </c>
      <c r="O1894" s="4" t="s">
        <v>13362</v>
      </c>
    </row>
    <row r="1895" spans="1:15" ht="15" customHeight="1" x14ac:dyDescent="0.35">
      <c r="A1895" s="2" t="s">
        <v>375</v>
      </c>
      <c r="B1895" s="2" t="s">
        <v>376</v>
      </c>
      <c r="C1895" s="3">
        <v>26</v>
      </c>
      <c r="D1895" s="2" t="s">
        <v>377</v>
      </c>
      <c r="E1895" s="2" t="s">
        <v>13257</v>
      </c>
      <c r="F1895" s="2">
        <v>32265931</v>
      </c>
      <c r="G1895" s="2" t="s">
        <v>13488</v>
      </c>
      <c r="H1895" s="2" t="s">
        <v>13489</v>
      </c>
      <c r="I1895" s="2">
        <v>2020</v>
      </c>
      <c r="J1895" s="2" t="s">
        <v>13490</v>
      </c>
      <c r="K1895" s="2" t="s">
        <v>9409</v>
      </c>
      <c r="L1895" s="2" t="s">
        <v>13491</v>
      </c>
      <c r="M1895" s="2" t="s">
        <v>13492</v>
      </c>
      <c r="N1895" s="4" t="s">
        <v>13493</v>
      </c>
      <c r="O1895" s="4" t="s">
        <v>13494</v>
      </c>
    </row>
    <row r="1896" spans="1:15" ht="15" customHeight="1" x14ac:dyDescent="0.35">
      <c r="A1896" s="2" t="s">
        <v>375</v>
      </c>
      <c r="B1896" s="2" t="s">
        <v>376</v>
      </c>
      <c r="C1896" s="3">
        <v>26</v>
      </c>
      <c r="D1896" s="2" t="s">
        <v>377</v>
      </c>
      <c r="E1896" s="2" t="s">
        <v>13257</v>
      </c>
      <c r="F1896" s="2">
        <v>32337019</v>
      </c>
      <c r="G1896" s="2" t="s">
        <v>13482</v>
      </c>
      <c r="H1896" s="2" t="s">
        <v>13483</v>
      </c>
      <c r="I1896" s="2">
        <v>2020</v>
      </c>
      <c r="J1896" s="2" t="s">
        <v>13484</v>
      </c>
      <c r="K1896" s="2" t="s">
        <v>11233</v>
      </c>
      <c r="L1896" s="2" t="s">
        <v>13485</v>
      </c>
      <c r="M1896" s="2" t="s">
        <v>4367</v>
      </c>
      <c r="N1896" s="4" t="s">
        <v>13486</v>
      </c>
      <c r="O1896" s="4" t="s">
        <v>13487</v>
      </c>
    </row>
    <row r="1897" spans="1:15" ht="15" customHeight="1" x14ac:dyDescent="0.35">
      <c r="A1897" s="2" t="s">
        <v>375</v>
      </c>
      <c r="B1897" s="2" t="s">
        <v>376</v>
      </c>
      <c r="C1897" s="3">
        <v>26</v>
      </c>
      <c r="D1897" s="2" t="s">
        <v>377</v>
      </c>
      <c r="E1897" s="2" t="s">
        <v>13257</v>
      </c>
      <c r="F1897" s="2">
        <v>31608046</v>
      </c>
      <c r="G1897" s="2" t="s">
        <v>13539</v>
      </c>
      <c r="H1897" s="2" t="s">
        <v>13540</v>
      </c>
      <c r="I1897" s="2">
        <v>2019</v>
      </c>
      <c r="J1897" s="2" t="s">
        <v>13541</v>
      </c>
      <c r="K1897" s="2" t="s">
        <v>12427</v>
      </c>
      <c r="L1897" s="2" t="s">
        <v>13542</v>
      </c>
      <c r="M1897" s="2" t="s">
        <v>4367</v>
      </c>
      <c r="N1897" s="4" t="s">
        <v>13543</v>
      </c>
      <c r="O1897" s="4" t="s">
        <v>13544</v>
      </c>
    </row>
    <row r="1898" spans="1:15" ht="15" customHeight="1" x14ac:dyDescent="0.35">
      <c r="A1898" s="2" t="s">
        <v>375</v>
      </c>
      <c r="B1898" s="2" t="s">
        <v>376</v>
      </c>
      <c r="C1898" s="3">
        <v>26</v>
      </c>
      <c r="D1898" s="2" t="s">
        <v>377</v>
      </c>
      <c r="E1898" s="2" t="s">
        <v>13257</v>
      </c>
      <c r="F1898" s="2">
        <v>30250467</v>
      </c>
      <c r="G1898" s="2" t="s">
        <v>13594</v>
      </c>
      <c r="H1898" s="2" t="s">
        <v>13595</v>
      </c>
      <c r="I1898" s="2">
        <v>2018</v>
      </c>
      <c r="J1898" s="2" t="s">
        <v>13596</v>
      </c>
      <c r="K1898" s="2" t="s">
        <v>9409</v>
      </c>
      <c r="L1898" s="2" t="s">
        <v>13597</v>
      </c>
      <c r="M1898" s="2" t="s">
        <v>4493</v>
      </c>
      <c r="N1898" s="4" t="s">
        <v>13598</v>
      </c>
      <c r="O1898" s="4" t="s">
        <v>13599</v>
      </c>
    </row>
    <row r="1899" spans="1:15" ht="15" customHeight="1" x14ac:dyDescent="0.35">
      <c r="A1899" s="2" t="s">
        <v>375</v>
      </c>
      <c r="B1899" s="2" t="s">
        <v>376</v>
      </c>
      <c r="C1899" s="3">
        <v>26</v>
      </c>
      <c r="D1899" s="2" t="s">
        <v>377</v>
      </c>
      <c r="E1899" s="2" t="s">
        <v>13257</v>
      </c>
      <c r="F1899" s="2">
        <v>28861081</v>
      </c>
      <c r="G1899" s="2" t="s">
        <v>13638</v>
      </c>
      <c r="H1899" s="2" t="s">
        <v>13639</v>
      </c>
      <c r="I1899" s="2">
        <v>2017</v>
      </c>
      <c r="J1899" s="2" t="s">
        <v>13640</v>
      </c>
      <c r="K1899" s="2" t="s">
        <v>9409</v>
      </c>
      <c r="L1899" s="2" t="s">
        <v>13641</v>
      </c>
      <c r="M1899" s="2" t="s">
        <v>4367</v>
      </c>
      <c r="N1899" s="4" t="s">
        <v>13642</v>
      </c>
      <c r="O1899" s="4" t="s">
        <v>13643</v>
      </c>
    </row>
    <row r="1900" spans="1:15" ht="15" customHeight="1" x14ac:dyDescent="0.35">
      <c r="A1900" s="2" t="s">
        <v>375</v>
      </c>
      <c r="B1900" s="2" t="s">
        <v>376</v>
      </c>
      <c r="C1900" s="3">
        <v>26</v>
      </c>
      <c r="D1900" s="2" t="s">
        <v>377</v>
      </c>
      <c r="E1900" s="2" t="s">
        <v>13257</v>
      </c>
      <c r="F1900" s="2">
        <v>24102058</v>
      </c>
      <c r="G1900" s="2" t="s">
        <v>13852</v>
      </c>
      <c r="H1900" s="2" t="s">
        <v>13853</v>
      </c>
      <c r="I1900" s="2">
        <v>2013</v>
      </c>
      <c r="J1900" s="2" t="s">
        <v>13772</v>
      </c>
      <c r="K1900" s="2" t="s">
        <v>11585</v>
      </c>
      <c r="L1900" s="2" t="s">
        <v>13854</v>
      </c>
      <c r="M1900" s="2" t="s">
        <v>4493</v>
      </c>
      <c r="N1900" s="4" t="s">
        <v>13855</v>
      </c>
      <c r="O1900" s="4" t="s">
        <v>13856</v>
      </c>
    </row>
    <row r="1901" spans="1:15" ht="15" customHeight="1" x14ac:dyDescent="0.35">
      <c r="A1901" s="2" t="s">
        <v>375</v>
      </c>
      <c r="B1901" s="2" t="s">
        <v>376</v>
      </c>
      <c r="C1901" s="3">
        <v>26</v>
      </c>
      <c r="D1901" s="2" t="s">
        <v>377</v>
      </c>
      <c r="E1901" s="2" t="s">
        <v>13257</v>
      </c>
      <c r="F1901" s="2">
        <v>21420073</v>
      </c>
      <c r="G1901" s="2" t="s">
        <v>13919</v>
      </c>
      <c r="H1901" s="2" t="s">
        <v>13920</v>
      </c>
      <c r="I1901" s="2">
        <v>2011</v>
      </c>
      <c r="J1901" s="2" t="s">
        <v>13921</v>
      </c>
      <c r="K1901" s="2" t="s">
        <v>13922</v>
      </c>
      <c r="L1901" s="2" t="s">
        <v>13923</v>
      </c>
      <c r="M1901" s="2" t="s">
        <v>4493</v>
      </c>
      <c r="N1901" s="4" t="s">
        <v>13924</v>
      </c>
      <c r="O1901" s="4" t="s">
        <v>13925</v>
      </c>
    </row>
    <row r="1902" spans="1:15" ht="15" customHeight="1" x14ac:dyDescent="0.35">
      <c r="A1902" s="2" t="s">
        <v>375</v>
      </c>
      <c r="B1902" s="2" t="s">
        <v>376</v>
      </c>
      <c r="C1902" s="3">
        <v>26</v>
      </c>
      <c r="D1902" s="2" t="s">
        <v>377</v>
      </c>
      <c r="E1902" s="2" t="s">
        <v>13257</v>
      </c>
      <c r="F1902" s="2">
        <v>22195034</v>
      </c>
      <c r="G1902" s="2" t="s">
        <v>13926</v>
      </c>
      <c r="H1902" s="2" t="s">
        <v>13927</v>
      </c>
      <c r="I1902" s="2">
        <v>2011</v>
      </c>
      <c r="J1902" s="2" t="s">
        <v>12885</v>
      </c>
      <c r="K1902" s="2" t="s">
        <v>5479</v>
      </c>
      <c r="L1902" s="2" t="s">
        <v>13928</v>
      </c>
      <c r="M1902" s="2" t="s">
        <v>4493</v>
      </c>
      <c r="N1902" s="4" t="s">
        <v>13929</v>
      </c>
      <c r="O1902" s="4" t="s">
        <v>13930</v>
      </c>
    </row>
    <row r="1903" spans="1:15" ht="15" customHeight="1" x14ac:dyDescent="0.35">
      <c r="A1903" s="2" t="s">
        <v>387</v>
      </c>
      <c r="B1903" s="2" t="s">
        <v>388</v>
      </c>
      <c r="C1903" s="3">
        <v>27</v>
      </c>
      <c r="D1903" s="2" t="s">
        <v>389</v>
      </c>
      <c r="E1903" s="2" t="s">
        <v>14314</v>
      </c>
      <c r="F1903" s="2">
        <v>35980214</v>
      </c>
      <c r="G1903" s="2" t="s">
        <v>14416</v>
      </c>
      <c r="H1903" s="2" t="s">
        <v>14432</v>
      </c>
      <c r="I1903" s="2" t="s">
        <v>2290</v>
      </c>
      <c r="J1903" s="2"/>
      <c r="K1903" s="2" t="s">
        <v>4443</v>
      </c>
      <c r="L1903" s="2" t="s">
        <v>14433</v>
      </c>
      <c r="M1903" s="2" t="s">
        <v>4367</v>
      </c>
      <c r="N1903" s="4" t="s">
        <v>14434</v>
      </c>
      <c r="O1903" s="4" t="s">
        <v>14435</v>
      </c>
    </row>
    <row r="1904" spans="1:15" ht="15" customHeight="1" x14ac:dyDescent="0.35">
      <c r="A1904" s="2" t="s">
        <v>387</v>
      </c>
      <c r="B1904" s="2" t="s">
        <v>388</v>
      </c>
      <c r="C1904" s="3">
        <v>27</v>
      </c>
      <c r="D1904" s="2" t="s">
        <v>389</v>
      </c>
      <c r="E1904" s="2" t="s">
        <v>14314</v>
      </c>
      <c r="F1904" s="2">
        <v>32249942</v>
      </c>
      <c r="G1904" s="2" t="s">
        <v>14542</v>
      </c>
      <c r="H1904" s="2" t="s">
        <v>14543</v>
      </c>
      <c r="I1904" s="2" t="s">
        <v>815</v>
      </c>
      <c r="J1904" s="2" t="s">
        <v>14544</v>
      </c>
      <c r="K1904" s="2" t="s">
        <v>1027</v>
      </c>
      <c r="L1904" s="2" t="s">
        <v>14545</v>
      </c>
      <c r="M1904" s="2" t="s">
        <v>11321</v>
      </c>
      <c r="N1904" s="4" t="s">
        <v>14546</v>
      </c>
      <c r="O1904" s="4" t="s">
        <v>14547</v>
      </c>
    </row>
    <row r="1905" spans="1:15" ht="15" customHeight="1" x14ac:dyDescent="0.35">
      <c r="A1905" s="2" t="s">
        <v>387</v>
      </c>
      <c r="B1905" s="2" t="s">
        <v>388</v>
      </c>
      <c r="C1905" s="3">
        <v>27</v>
      </c>
      <c r="D1905" s="2" t="s">
        <v>389</v>
      </c>
      <c r="E1905" s="2" t="s">
        <v>14314</v>
      </c>
      <c r="F1905" s="2">
        <v>32306414</v>
      </c>
      <c r="G1905" s="2" t="s">
        <v>14548</v>
      </c>
      <c r="H1905" s="2" t="s">
        <v>14549</v>
      </c>
      <c r="I1905" s="2" t="s">
        <v>815</v>
      </c>
      <c r="J1905" s="2"/>
      <c r="K1905" s="2" t="s">
        <v>1027</v>
      </c>
      <c r="L1905" s="2" t="s">
        <v>14550</v>
      </c>
      <c r="M1905" s="2" t="s">
        <v>4367</v>
      </c>
      <c r="N1905" s="4" t="s">
        <v>14551</v>
      </c>
      <c r="O1905" s="4" t="s">
        <v>14552</v>
      </c>
    </row>
    <row r="1906" spans="1:15" ht="15" customHeight="1" x14ac:dyDescent="0.35">
      <c r="A1906" s="2" t="s">
        <v>387</v>
      </c>
      <c r="B1906" s="2" t="s">
        <v>388</v>
      </c>
      <c r="C1906" s="3">
        <v>27</v>
      </c>
      <c r="D1906" s="2" t="s">
        <v>389</v>
      </c>
      <c r="E1906" s="2" t="s">
        <v>14314</v>
      </c>
      <c r="F1906" s="2">
        <v>30159939</v>
      </c>
      <c r="G1906" s="2" t="s">
        <v>14620</v>
      </c>
      <c r="H1906" s="2" t="s">
        <v>14621</v>
      </c>
      <c r="I1906" s="2" t="s">
        <v>2030</v>
      </c>
      <c r="J1906" s="2"/>
      <c r="K1906" s="2" t="s">
        <v>6635</v>
      </c>
      <c r="L1906" s="2" t="s">
        <v>14622</v>
      </c>
      <c r="M1906" s="2" t="s">
        <v>5134</v>
      </c>
      <c r="N1906" s="4" t="s">
        <v>14623</v>
      </c>
      <c r="O1906" s="4" t="s">
        <v>14624</v>
      </c>
    </row>
    <row r="1907" spans="1:15" ht="15" customHeight="1" x14ac:dyDescent="0.35">
      <c r="A1907" s="2" t="s">
        <v>387</v>
      </c>
      <c r="B1907" s="2" t="s">
        <v>388</v>
      </c>
      <c r="C1907" s="3">
        <v>27</v>
      </c>
      <c r="D1907" s="2" t="s">
        <v>389</v>
      </c>
      <c r="E1907" s="2" t="s">
        <v>14314</v>
      </c>
      <c r="F1907" s="2">
        <v>23608728</v>
      </c>
      <c r="G1907" s="2" t="s">
        <v>14711</v>
      </c>
      <c r="H1907" s="2" t="s">
        <v>14712</v>
      </c>
      <c r="I1907" s="2" t="s">
        <v>934</v>
      </c>
      <c r="J1907" s="2" t="s">
        <v>13815</v>
      </c>
      <c r="K1907" s="2" t="s">
        <v>4380</v>
      </c>
      <c r="L1907" s="2" t="s">
        <v>14713</v>
      </c>
      <c r="M1907" s="2" t="s">
        <v>4493</v>
      </c>
      <c r="N1907" s="4" t="s">
        <v>14714</v>
      </c>
      <c r="O1907" s="4" t="s">
        <v>14715</v>
      </c>
    </row>
    <row r="1908" spans="1:15" ht="15" customHeight="1" x14ac:dyDescent="0.35">
      <c r="A1908" s="2" t="s">
        <v>387</v>
      </c>
      <c r="B1908" s="2" t="s">
        <v>388</v>
      </c>
      <c r="C1908" s="3">
        <v>27</v>
      </c>
      <c r="D1908" s="2" t="s">
        <v>389</v>
      </c>
      <c r="E1908" s="2" t="s">
        <v>14314</v>
      </c>
      <c r="F1908" s="2">
        <v>23608730</v>
      </c>
      <c r="G1908" s="2" t="s">
        <v>14716</v>
      </c>
      <c r="H1908" s="2" t="s">
        <v>14717</v>
      </c>
      <c r="I1908" s="2" t="s">
        <v>934</v>
      </c>
      <c r="J1908" s="2" t="s">
        <v>13815</v>
      </c>
      <c r="K1908" s="2" t="s">
        <v>4380</v>
      </c>
      <c r="L1908" s="2" t="s">
        <v>14718</v>
      </c>
      <c r="M1908" s="2" t="s">
        <v>4493</v>
      </c>
      <c r="N1908" s="4" t="s">
        <v>14719</v>
      </c>
      <c r="O1908" s="4" t="s">
        <v>14720</v>
      </c>
    </row>
    <row r="1909" spans="1:15" ht="15" customHeight="1" x14ac:dyDescent="0.35">
      <c r="A1909" s="2" t="s">
        <v>387</v>
      </c>
      <c r="B1909" s="2" t="s">
        <v>388</v>
      </c>
      <c r="C1909" s="3">
        <v>27</v>
      </c>
      <c r="D1909" s="2" t="s">
        <v>389</v>
      </c>
      <c r="E1909" s="2" t="s">
        <v>14314</v>
      </c>
      <c r="F1909" s="2">
        <v>39031702</v>
      </c>
      <c r="G1909" s="2" t="s">
        <v>14315</v>
      </c>
      <c r="H1909" s="2" t="s">
        <v>14316</v>
      </c>
      <c r="I1909" s="2" t="s">
        <v>1473</v>
      </c>
      <c r="J1909" s="2" t="s">
        <v>14317</v>
      </c>
      <c r="K1909" s="2" t="s">
        <v>1027</v>
      </c>
      <c r="L1909" s="2" t="s">
        <v>14318</v>
      </c>
      <c r="M1909" s="2" t="s">
        <v>4367</v>
      </c>
      <c r="N1909" s="4" t="s">
        <v>14319</v>
      </c>
      <c r="O1909" s="4" t="s">
        <v>14320</v>
      </c>
    </row>
    <row r="1910" spans="1:15" ht="15" customHeight="1" x14ac:dyDescent="0.35">
      <c r="A1910" s="2" t="s">
        <v>387</v>
      </c>
      <c r="B1910" s="2" t="s">
        <v>388</v>
      </c>
      <c r="C1910" s="3">
        <v>27</v>
      </c>
      <c r="D1910" s="2" t="s">
        <v>389</v>
      </c>
      <c r="E1910" s="2" t="s">
        <v>14314</v>
      </c>
      <c r="F1910" s="2">
        <v>38887787</v>
      </c>
      <c r="G1910" s="2" t="s">
        <v>14321</v>
      </c>
      <c r="H1910" s="2" t="s">
        <v>14322</v>
      </c>
      <c r="I1910" s="2" t="s">
        <v>1473</v>
      </c>
      <c r="J1910" s="2" t="s">
        <v>7269</v>
      </c>
      <c r="K1910" s="2" t="s">
        <v>1027</v>
      </c>
      <c r="L1910" s="2" t="s">
        <v>14323</v>
      </c>
      <c r="M1910" s="2" t="s">
        <v>4367</v>
      </c>
      <c r="N1910" s="4" t="s">
        <v>14324</v>
      </c>
      <c r="O1910" s="4" t="s">
        <v>14325</v>
      </c>
    </row>
    <row r="1911" spans="1:15" ht="15" customHeight="1" x14ac:dyDescent="0.35">
      <c r="A1911" s="2" t="s">
        <v>387</v>
      </c>
      <c r="B1911" s="2" t="s">
        <v>388</v>
      </c>
      <c r="C1911" s="3">
        <v>27</v>
      </c>
      <c r="D1911" s="2" t="s">
        <v>389</v>
      </c>
      <c r="E1911" s="2" t="s">
        <v>14314</v>
      </c>
      <c r="F1911" s="2">
        <v>35531634</v>
      </c>
      <c r="G1911" s="2" t="s">
        <v>14422</v>
      </c>
      <c r="H1911" s="2" t="s">
        <v>14423</v>
      </c>
      <c r="I1911" s="2" t="s">
        <v>2599</v>
      </c>
      <c r="J1911" s="2" t="s">
        <v>3200</v>
      </c>
      <c r="K1911" s="2" t="s">
        <v>1027</v>
      </c>
      <c r="L1911" s="2" t="s">
        <v>14424</v>
      </c>
      <c r="M1911" s="2" t="s">
        <v>5208</v>
      </c>
      <c r="N1911" s="4" t="s">
        <v>14425</v>
      </c>
      <c r="O1911" s="4" t="s">
        <v>14426</v>
      </c>
    </row>
    <row r="1912" spans="1:15" ht="15" customHeight="1" x14ac:dyDescent="0.35">
      <c r="A1912" s="2" t="s">
        <v>387</v>
      </c>
      <c r="B1912" s="2" t="s">
        <v>388</v>
      </c>
      <c r="C1912" s="3">
        <v>27</v>
      </c>
      <c r="D1912" s="2" t="s">
        <v>389</v>
      </c>
      <c r="E1912" s="2" t="s">
        <v>14314</v>
      </c>
      <c r="F1912" s="2">
        <v>36282136</v>
      </c>
      <c r="G1912" s="2" t="s">
        <v>14427</v>
      </c>
      <c r="H1912" s="2" t="s">
        <v>14428</v>
      </c>
      <c r="I1912" s="2" t="s">
        <v>2599</v>
      </c>
      <c r="J1912" s="2"/>
      <c r="K1912" s="2" t="s">
        <v>13554</v>
      </c>
      <c r="L1912" s="2" t="s">
        <v>14429</v>
      </c>
      <c r="M1912" s="2" t="s">
        <v>4367</v>
      </c>
      <c r="N1912" s="4" t="s">
        <v>14430</v>
      </c>
      <c r="O1912" s="4" t="s">
        <v>14431</v>
      </c>
    </row>
    <row r="1913" spans="1:15" ht="15" customHeight="1" x14ac:dyDescent="0.35">
      <c r="A1913" s="2" t="s">
        <v>387</v>
      </c>
      <c r="B1913" s="2" t="s">
        <v>388</v>
      </c>
      <c r="C1913" s="3">
        <v>27</v>
      </c>
      <c r="D1913" s="2" t="s">
        <v>389</v>
      </c>
      <c r="E1913" s="2" t="s">
        <v>14314</v>
      </c>
      <c r="F1913" s="2">
        <v>32176320</v>
      </c>
      <c r="G1913" s="2" t="s">
        <v>14531</v>
      </c>
      <c r="H1913" s="2" t="s">
        <v>14532</v>
      </c>
      <c r="I1913" s="2" t="s">
        <v>1270</v>
      </c>
      <c r="J1913" s="2" t="s">
        <v>14533</v>
      </c>
      <c r="K1913" s="2" t="s">
        <v>1027</v>
      </c>
      <c r="L1913" s="2" t="s">
        <v>14534</v>
      </c>
      <c r="M1913" s="2" t="s">
        <v>5443</v>
      </c>
      <c r="N1913" s="4" t="s">
        <v>14535</v>
      </c>
      <c r="O1913" s="4" t="s">
        <v>14536</v>
      </c>
    </row>
    <row r="1914" spans="1:15" ht="15" customHeight="1" x14ac:dyDescent="0.35">
      <c r="A1914" s="2" t="s">
        <v>387</v>
      </c>
      <c r="B1914" s="2" t="s">
        <v>388</v>
      </c>
      <c r="C1914" s="3">
        <v>27</v>
      </c>
      <c r="D1914" s="2" t="s">
        <v>389</v>
      </c>
      <c r="E1914" s="2" t="s">
        <v>14314</v>
      </c>
      <c r="F1914" s="2">
        <v>32584441</v>
      </c>
      <c r="G1914" s="2" t="s">
        <v>14537</v>
      </c>
      <c r="H1914" s="2" t="s">
        <v>14538</v>
      </c>
      <c r="I1914" s="2" t="s">
        <v>1270</v>
      </c>
      <c r="J1914" s="2"/>
      <c r="K1914" s="2" t="s">
        <v>1027</v>
      </c>
      <c r="L1914" s="2" t="s">
        <v>14539</v>
      </c>
      <c r="M1914" s="2" t="s">
        <v>4416</v>
      </c>
      <c r="N1914" s="4" t="s">
        <v>14540</v>
      </c>
      <c r="O1914" s="4" t="s">
        <v>14541</v>
      </c>
    </row>
    <row r="1915" spans="1:15" ht="15" customHeight="1" x14ac:dyDescent="0.35">
      <c r="A1915" s="2" t="s">
        <v>387</v>
      </c>
      <c r="B1915" s="2" t="s">
        <v>388</v>
      </c>
      <c r="C1915" s="3">
        <v>27</v>
      </c>
      <c r="D1915" s="2" t="s">
        <v>389</v>
      </c>
      <c r="E1915" s="2" t="s">
        <v>14314</v>
      </c>
      <c r="F1915" s="2">
        <v>29175880</v>
      </c>
      <c r="G1915" s="2" t="s">
        <v>14613</v>
      </c>
      <c r="H1915" s="2" t="s">
        <v>14614</v>
      </c>
      <c r="I1915" s="2" t="s">
        <v>1421</v>
      </c>
      <c r="J1915" s="2" t="s">
        <v>14615</v>
      </c>
      <c r="K1915" s="2" t="s">
        <v>14616</v>
      </c>
      <c r="L1915" s="2" t="s">
        <v>14617</v>
      </c>
      <c r="M1915" s="2" t="s">
        <v>4367</v>
      </c>
      <c r="N1915" s="4" t="s">
        <v>14618</v>
      </c>
      <c r="O1915" s="4" t="s">
        <v>14619</v>
      </c>
    </row>
    <row r="1916" spans="1:15" ht="15" customHeight="1" x14ac:dyDescent="0.35">
      <c r="A1916" s="2" t="s">
        <v>387</v>
      </c>
      <c r="B1916" s="2" t="s">
        <v>388</v>
      </c>
      <c r="C1916" s="3">
        <v>27</v>
      </c>
      <c r="D1916" s="2" t="s">
        <v>389</v>
      </c>
      <c r="E1916" s="2" t="s">
        <v>14314</v>
      </c>
      <c r="F1916" s="2">
        <v>28892729</v>
      </c>
      <c r="G1916" s="2" t="s">
        <v>14656</v>
      </c>
      <c r="H1916" s="2" t="s">
        <v>14657</v>
      </c>
      <c r="I1916" s="2" t="s">
        <v>1006</v>
      </c>
      <c r="J1916" s="2" t="s">
        <v>14658</v>
      </c>
      <c r="K1916" s="2" t="s">
        <v>12551</v>
      </c>
      <c r="L1916" s="2" t="s">
        <v>14659</v>
      </c>
      <c r="M1916" s="2" t="s">
        <v>4416</v>
      </c>
      <c r="N1916" s="4" t="s">
        <v>14660</v>
      </c>
      <c r="O1916" s="4" t="s">
        <v>14661</v>
      </c>
    </row>
    <row r="1917" spans="1:15" ht="15" customHeight="1" x14ac:dyDescent="0.35">
      <c r="A1917" s="2" t="s">
        <v>387</v>
      </c>
      <c r="B1917" s="2" t="s">
        <v>388</v>
      </c>
      <c r="C1917" s="3">
        <v>27</v>
      </c>
      <c r="D1917" s="2" t="s">
        <v>389</v>
      </c>
      <c r="E1917" s="2" t="s">
        <v>14343</v>
      </c>
      <c r="F1917" s="2">
        <v>28779526</v>
      </c>
      <c r="G1917" s="2" t="s">
        <v>14662</v>
      </c>
      <c r="H1917" s="2" t="s">
        <v>14663</v>
      </c>
      <c r="I1917" s="2" t="s">
        <v>1006</v>
      </c>
      <c r="J1917" s="2" t="s">
        <v>14664</v>
      </c>
      <c r="K1917" s="2" t="s">
        <v>6635</v>
      </c>
      <c r="L1917" s="2" t="s">
        <v>14665</v>
      </c>
      <c r="M1917" s="2" t="s">
        <v>4416</v>
      </c>
      <c r="N1917" s="4" t="s">
        <v>14666</v>
      </c>
      <c r="O1917" s="4" t="s">
        <v>14667</v>
      </c>
    </row>
    <row r="1918" spans="1:15" ht="15" customHeight="1" x14ac:dyDescent="0.35">
      <c r="A1918" s="2" t="s">
        <v>387</v>
      </c>
      <c r="B1918" s="2" t="s">
        <v>388</v>
      </c>
      <c r="C1918" s="3">
        <v>27</v>
      </c>
      <c r="D1918" s="2" t="s">
        <v>389</v>
      </c>
      <c r="E1918" s="2" t="s">
        <v>14314</v>
      </c>
      <c r="F1918" s="2">
        <v>25282568</v>
      </c>
      <c r="G1918" s="2" t="s">
        <v>14706</v>
      </c>
      <c r="H1918" s="2" t="s">
        <v>14707</v>
      </c>
      <c r="I1918" s="2" t="s">
        <v>1752</v>
      </c>
      <c r="J1918" s="2"/>
      <c r="K1918" s="2" t="s">
        <v>4380</v>
      </c>
      <c r="L1918" s="2" t="s">
        <v>14708</v>
      </c>
      <c r="M1918" s="2" t="s">
        <v>4493</v>
      </c>
      <c r="N1918" s="4" t="s">
        <v>14709</v>
      </c>
      <c r="O1918" s="4" t="s">
        <v>14710</v>
      </c>
    </row>
    <row r="1919" spans="1:15" ht="15" customHeight="1" x14ac:dyDescent="0.35">
      <c r="A1919" s="2" t="s">
        <v>387</v>
      </c>
      <c r="B1919" s="2" t="s">
        <v>388</v>
      </c>
      <c r="C1919" s="3">
        <v>27</v>
      </c>
      <c r="D1919" s="2" t="s">
        <v>389</v>
      </c>
      <c r="E1919" s="2" t="s">
        <v>14314</v>
      </c>
      <c r="F1919" s="2">
        <v>37328919</v>
      </c>
      <c r="G1919" s="2" t="s">
        <v>14366</v>
      </c>
      <c r="H1919" s="2" t="s">
        <v>14367</v>
      </c>
      <c r="I1919" s="2" t="s">
        <v>1004</v>
      </c>
      <c r="J1919" s="2" t="s">
        <v>14368</v>
      </c>
      <c r="K1919" s="2" t="s">
        <v>4443</v>
      </c>
      <c r="L1919" s="2" t="s">
        <v>14369</v>
      </c>
      <c r="M1919" s="2" t="s">
        <v>5208</v>
      </c>
      <c r="N1919" s="4" t="s">
        <v>14370</v>
      </c>
      <c r="O1919" s="4" t="s">
        <v>14371</v>
      </c>
    </row>
    <row r="1920" spans="1:15" ht="15" customHeight="1" x14ac:dyDescent="0.35">
      <c r="A1920" s="2" t="s">
        <v>387</v>
      </c>
      <c r="B1920" s="2" t="s">
        <v>388</v>
      </c>
      <c r="C1920" s="3">
        <v>27</v>
      </c>
      <c r="D1920" s="2" t="s">
        <v>389</v>
      </c>
      <c r="E1920" s="2" t="s">
        <v>14314</v>
      </c>
      <c r="F1920" s="2">
        <v>36056736</v>
      </c>
      <c r="G1920" s="2" t="s">
        <v>14416</v>
      </c>
      <c r="H1920" s="2" t="s">
        <v>14417</v>
      </c>
      <c r="I1920" s="2" t="s">
        <v>4337</v>
      </c>
      <c r="J1920" s="2" t="s">
        <v>14418</v>
      </c>
      <c r="K1920" s="2" t="s">
        <v>4443</v>
      </c>
      <c r="L1920" s="2" t="s">
        <v>14419</v>
      </c>
      <c r="M1920" s="2" t="s">
        <v>4367</v>
      </c>
      <c r="N1920" s="4" t="s">
        <v>14420</v>
      </c>
      <c r="O1920" s="4" t="s">
        <v>14421</v>
      </c>
    </row>
    <row r="1921" spans="1:15" ht="15" customHeight="1" x14ac:dyDescent="0.35">
      <c r="A1921" s="2" t="s">
        <v>387</v>
      </c>
      <c r="B1921" s="2" t="s">
        <v>388</v>
      </c>
      <c r="C1921" s="3">
        <v>27</v>
      </c>
      <c r="D1921" s="2" t="s">
        <v>389</v>
      </c>
      <c r="E1921" s="2" t="s">
        <v>14314</v>
      </c>
      <c r="F1921" s="2">
        <v>33655519</v>
      </c>
      <c r="G1921" s="2" t="s">
        <v>14485</v>
      </c>
      <c r="H1921" s="2" t="s">
        <v>14486</v>
      </c>
      <c r="I1921" s="2" t="s">
        <v>1957</v>
      </c>
      <c r="J1921" s="2" t="s">
        <v>9598</v>
      </c>
      <c r="K1921" s="2" t="s">
        <v>1027</v>
      </c>
      <c r="L1921" s="2" t="s">
        <v>14487</v>
      </c>
      <c r="M1921" s="2" t="s">
        <v>4367</v>
      </c>
      <c r="N1921" s="4" t="s">
        <v>14488</v>
      </c>
      <c r="O1921" s="4" t="s">
        <v>14489</v>
      </c>
    </row>
    <row r="1922" spans="1:15" ht="15" customHeight="1" x14ac:dyDescent="0.35">
      <c r="A1922" s="2" t="s">
        <v>387</v>
      </c>
      <c r="B1922" s="2" t="s">
        <v>388</v>
      </c>
      <c r="C1922" s="3">
        <v>27</v>
      </c>
      <c r="D1922" s="2" t="s">
        <v>389</v>
      </c>
      <c r="E1922" s="2" t="s">
        <v>14343</v>
      </c>
      <c r="F1922" s="2">
        <v>31513908</v>
      </c>
      <c r="G1922" s="2" t="s">
        <v>14606</v>
      </c>
      <c r="H1922" s="2" t="s">
        <v>14607</v>
      </c>
      <c r="I1922" s="2" t="s">
        <v>2056</v>
      </c>
      <c r="J1922" s="2" t="s">
        <v>14608</v>
      </c>
      <c r="K1922" s="2" t="s">
        <v>11500</v>
      </c>
      <c r="L1922" s="2" t="s">
        <v>14609</v>
      </c>
      <c r="M1922" s="2" t="s">
        <v>14610</v>
      </c>
      <c r="N1922" s="4" t="s">
        <v>14611</v>
      </c>
      <c r="O1922" s="4" t="s">
        <v>14612</v>
      </c>
    </row>
    <row r="1923" spans="1:15" ht="15" customHeight="1" x14ac:dyDescent="0.35">
      <c r="A1923" s="2" t="s">
        <v>387</v>
      </c>
      <c r="B1923" s="2" t="s">
        <v>388</v>
      </c>
      <c r="C1923" s="3">
        <v>27</v>
      </c>
      <c r="D1923" s="2" t="s">
        <v>389</v>
      </c>
      <c r="E1923" s="2" t="s">
        <v>14314</v>
      </c>
      <c r="F1923" s="2">
        <v>21276115</v>
      </c>
      <c r="G1923" s="2" t="s">
        <v>14734</v>
      </c>
      <c r="H1923" s="2" t="s">
        <v>14735</v>
      </c>
      <c r="I1923" s="2" t="s">
        <v>7032</v>
      </c>
      <c r="J1923" s="2" t="s">
        <v>14736</v>
      </c>
      <c r="K1923" s="2" t="s">
        <v>14737</v>
      </c>
      <c r="L1923" s="2" t="s">
        <v>14738</v>
      </c>
      <c r="M1923" s="2" t="s">
        <v>4797</v>
      </c>
      <c r="N1923" s="4" t="s">
        <v>14739</v>
      </c>
      <c r="O1923" s="4" t="s">
        <v>14740</v>
      </c>
    </row>
    <row r="1924" spans="1:15" ht="15" customHeight="1" x14ac:dyDescent="0.35">
      <c r="A1924" s="2" t="s">
        <v>387</v>
      </c>
      <c r="B1924" s="2" t="s">
        <v>388</v>
      </c>
      <c r="C1924" s="3">
        <v>27</v>
      </c>
      <c r="D1924" s="2" t="s">
        <v>389</v>
      </c>
      <c r="E1924" s="2" t="s">
        <v>14314</v>
      </c>
      <c r="F1924" s="2">
        <v>30390900</v>
      </c>
      <c r="G1924" s="2" t="s">
        <v>14645</v>
      </c>
      <c r="H1924" s="2" t="s">
        <v>14646</v>
      </c>
      <c r="I1924" s="20" t="s">
        <v>1685</v>
      </c>
      <c r="J1924" s="2"/>
      <c r="K1924" s="2" t="s">
        <v>11482</v>
      </c>
      <c r="L1924" s="2" t="s">
        <v>14647</v>
      </c>
      <c r="M1924" s="2" t="s">
        <v>11321</v>
      </c>
      <c r="N1924" s="4" t="s">
        <v>14648</v>
      </c>
      <c r="O1924" s="4" t="s">
        <v>14649</v>
      </c>
    </row>
    <row r="1925" spans="1:15" ht="15" customHeight="1" x14ac:dyDescent="0.35">
      <c r="A1925" s="2" t="s">
        <v>387</v>
      </c>
      <c r="B1925" s="2" t="s">
        <v>388</v>
      </c>
      <c r="C1925" s="3">
        <v>27</v>
      </c>
      <c r="D1925" s="2" t="s">
        <v>389</v>
      </c>
      <c r="E1925" s="2" t="s">
        <v>14314</v>
      </c>
      <c r="F1925" s="2">
        <v>36871575</v>
      </c>
      <c r="G1925" s="2" t="s">
        <v>14377</v>
      </c>
      <c r="H1925" s="2" t="s">
        <v>14378</v>
      </c>
      <c r="I1925" s="2" t="s">
        <v>3160</v>
      </c>
      <c r="J1925" s="2" t="s">
        <v>14379</v>
      </c>
      <c r="K1925" s="2" t="s">
        <v>14380</v>
      </c>
      <c r="L1925" s="2" t="s">
        <v>14381</v>
      </c>
      <c r="M1925" s="2" t="s">
        <v>4416</v>
      </c>
      <c r="N1925" s="4" t="s">
        <v>14382</v>
      </c>
      <c r="O1925" s="4" t="s">
        <v>14383</v>
      </c>
    </row>
    <row r="1926" spans="1:15" ht="15" customHeight="1" x14ac:dyDescent="0.35">
      <c r="A1926" s="2" t="s">
        <v>387</v>
      </c>
      <c r="B1926" s="2" t="s">
        <v>388</v>
      </c>
      <c r="C1926" s="3">
        <v>27</v>
      </c>
      <c r="D1926" s="2" t="s">
        <v>389</v>
      </c>
      <c r="E1926" s="2" t="s">
        <v>14314</v>
      </c>
      <c r="F1926" s="2">
        <v>35123103</v>
      </c>
      <c r="G1926" s="2" t="s">
        <v>14442</v>
      </c>
      <c r="H1926" s="2" t="s">
        <v>14443</v>
      </c>
      <c r="I1926" s="2" t="s">
        <v>1862</v>
      </c>
      <c r="J1926" s="2" t="s">
        <v>12235</v>
      </c>
      <c r="K1926" s="2" t="s">
        <v>11482</v>
      </c>
      <c r="L1926" s="2" t="s">
        <v>14444</v>
      </c>
      <c r="M1926" s="2" t="s">
        <v>4560</v>
      </c>
      <c r="N1926" s="4" t="s">
        <v>14445</v>
      </c>
      <c r="O1926" s="4" t="s">
        <v>14446</v>
      </c>
    </row>
    <row r="1927" spans="1:15" ht="15" customHeight="1" x14ac:dyDescent="0.35">
      <c r="A1927" s="2" t="s">
        <v>387</v>
      </c>
      <c r="B1927" s="2" t="s">
        <v>388</v>
      </c>
      <c r="C1927" s="3">
        <v>27</v>
      </c>
      <c r="D1927" s="2" t="s">
        <v>389</v>
      </c>
      <c r="E1927" s="2" t="s">
        <v>14314</v>
      </c>
      <c r="F1927" s="2">
        <v>33385591</v>
      </c>
      <c r="G1927" s="2" t="s">
        <v>14501</v>
      </c>
      <c r="H1927" s="2" t="s">
        <v>14502</v>
      </c>
      <c r="I1927" s="2" t="s">
        <v>1408</v>
      </c>
      <c r="J1927" s="2" t="s">
        <v>14503</v>
      </c>
      <c r="K1927" s="2" t="s">
        <v>11482</v>
      </c>
      <c r="L1927" s="2" t="s">
        <v>14504</v>
      </c>
      <c r="M1927" s="2" t="s">
        <v>4493</v>
      </c>
      <c r="N1927" s="4" t="s">
        <v>14505</v>
      </c>
      <c r="O1927" s="4" t="s">
        <v>14506</v>
      </c>
    </row>
    <row r="1928" spans="1:15" ht="15" customHeight="1" x14ac:dyDescent="0.35">
      <c r="A1928" s="2" t="s">
        <v>387</v>
      </c>
      <c r="B1928" s="2" t="s">
        <v>388</v>
      </c>
      <c r="C1928" s="3">
        <v>27</v>
      </c>
      <c r="D1928" s="2" t="s">
        <v>389</v>
      </c>
      <c r="E1928" s="2" t="s">
        <v>14314</v>
      </c>
      <c r="F1928" s="2">
        <v>32223981</v>
      </c>
      <c r="G1928" s="2" t="s">
        <v>14577</v>
      </c>
      <c r="H1928" s="2" t="s">
        <v>14578</v>
      </c>
      <c r="I1928" s="2" t="s">
        <v>5305</v>
      </c>
      <c r="J1928" s="2" t="s">
        <v>6793</v>
      </c>
      <c r="K1928" s="2" t="s">
        <v>4380</v>
      </c>
      <c r="L1928" s="2" t="s">
        <v>14579</v>
      </c>
      <c r="M1928" s="2" t="s">
        <v>12937</v>
      </c>
      <c r="N1928" s="4" t="s">
        <v>14580</v>
      </c>
      <c r="O1928" s="4" t="s">
        <v>14581</v>
      </c>
    </row>
    <row r="1929" spans="1:15" ht="15" customHeight="1" x14ac:dyDescent="0.35">
      <c r="A1929" s="2" t="s">
        <v>387</v>
      </c>
      <c r="B1929" s="2" t="s">
        <v>388</v>
      </c>
      <c r="C1929" s="3">
        <v>27</v>
      </c>
      <c r="D1929" s="2" t="s">
        <v>389</v>
      </c>
      <c r="E1929" s="2" t="s">
        <v>14314</v>
      </c>
      <c r="F1929" s="2">
        <v>29405462</v>
      </c>
      <c r="G1929" s="2" t="s">
        <v>14628</v>
      </c>
      <c r="H1929" s="2" t="s">
        <v>14629</v>
      </c>
      <c r="I1929" s="2" t="s">
        <v>1723</v>
      </c>
      <c r="J1929" s="2" t="s">
        <v>14630</v>
      </c>
      <c r="K1929" s="2" t="s">
        <v>6635</v>
      </c>
      <c r="L1929" s="2" t="s">
        <v>14631</v>
      </c>
      <c r="M1929" s="2" t="s">
        <v>4493</v>
      </c>
      <c r="N1929" s="4" t="s">
        <v>14632</v>
      </c>
      <c r="O1929" s="4" t="s">
        <v>14633</v>
      </c>
    </row>
    <row r="1930" spans="1:15" ht="15" customHeight="1" x14ac:dyDescent="0.35">
      <c r="A1930" s="2" t="s">
        <v>387</v>
      </c>
      <c r="B1930" s="2" t="s">
        <v>388</v>
      </c>
      <c r="C1930" s="3">
        <v>27</v>
      </c>
      <c r="D1930" s="2" t="s">
        <v>389</v>
      </c>
      <c r="E1930" s="2" t="s">
        <v>14314</v>
      </c>
      <c r="F1930" s="2">
        <v>25443673</v>
      </c>
      <c r="G1930" s="2" t="s">
        <v>14689</v>
      </c>
      <c r="H1930" s="2" t="s">
        <v>14690</v>
      </c>
      <c r="I1930" s="2" t="s">
        <v>2373</v>
      </c>
      <c r="J1930" s="2"/>
      <c r="K1930" s="2" t="s">
        <v>6635</v>
      </c>
      <c r="L1930" s="2" t="s">
        <v>14691</v>
      </c>
      <c r="M1930" s="2" t="s">
        <v>4843</v>
      </c>
      <c r="N1930" s="4" t="s">
        <v>14692</v>
      </c>
      <c r="O1930" s="4" t="s">
        <v>14693</v>
      </c>
    </row>
    <row r="1931" spans="1:15" ht="15" customHeight="1" x14ac:dyDescent="0.35">
      <c r="A1931" s="2" t="s">
        <v>387</v>
      </c>
      <c r="B1931" s="2" t="s">
        <v>388</v>
      </c>
      <c r="C1931" s="3">
        <v>27</v>
      </c>
      <c r="D1931" s="2" t="s">
        <v>389</v>
      </c>
      <c r="E1931" s="2" t="s">
        <v>14314</v>
      </c>
      <c r="F1931" s="2">
        <v>23268476</v>
      </c>
      <c r="G1931" s="2" t="s">
        <v>14728</v>
      </c>
      <c r="H1931" s="2" t="s">
        <v>14729</v>
      </c>
      <c r="I1931" s="2" t="s">
        <v>613</v>
      </c>
      <c r="J1931" s="2" t="s">
        <v>14730</v>
      </c>
      <c r="K1931" s="2" t="s">
        <v>14397</v>
      </c>
      <c r="L1931" s="2" t="s">
        <v>14731</v>
      </c>
      <c r="M1931" s="2" t="s">
        <v>4367</v>
      </c>
      <c r="N1931" s="4" t="s">
        <v>14732</v>
      </c>
      <c r="O1931" s="4" t="s">
        <v>14733</v>
      </c>
    </row>
    <row r="1932" spans="1:15" ht="15" customHeight="1" x14ac:dyDescent="0.35">
      <c r="A1932" s="2" t="s">
        <v>387</v>
      </c>
      <c r="B1932" s="2" t="s">
        <v>388</v>
      </c>
      <c r="C1932" s="3">
        <v>27</v>
      </c>
      <c r="D1932" s="2" t="s">
        <v>389</v>
      </c>
      <c r="E1932" s="2" t="s">
        <v>14343</v>
      </c>
      <c r="F1932" s="2">
        <v>27020645</v>
      </c>
      <c r="G1932" s="2" t="s">
        <v>14639</v>
      </c>
      <c r="H1932" s="2" t="s">
        <v>14679</v>
      </c>
      <c r="I1932" s="20" t="s">
        <v>2782</v>
      </c>
      <c r="J1932" s="2" t="s">
        <v>14680</v>
      </c>
      <c r="K1932" s="2" t="s">
        <v>14641</v>
      </c>
      <c r="L1932" s="2" t="s">
        <v>14681</v>
      </c>
      <c r="M1932" s="2" t="s">
        <v>7474</v>
      </c>
      <c r="N1932" s="4" t="s">
        <v>14682</v>
      </c>
      <c r="O1932" s="4" t="s">
        <v>14683</v>
      </c>
    </row>
    <row r="1933" spans="1:15" ht="15" customHeight="1" x14ac:dyDescent="0.35">
      <c r="A1933" s="2" t="s">
        <v>387</v>
      </c>
      <c r="B1933" s="2" t="s">
        <v>388</v>
      </c>
      <c r="C1933" s="3">
        <v>27</v>
      </c>
      <c r="D1933" s="2" t="s">
        <v>389</v>
      </c>
      <c r="E1933" s="2" t="s">
        <v>14343</v>
      </c>
      <c r="F1933" s="2">
        <v>36910595</v>
      </c>
      <c r="G1933" s="2" t="s">
        <v>14395</v>
      </c>
      <c r="H1933" s="2" t="s">
        <v>14396</v>
      </c>
      <c r="I1933" s="2" t="s">
        <v>843</v>
      </c>
      <c r="J1933" s="2" t="s">
        <v>14379</v>
      </c>
      <c r="K1933" s="2" t="s">
        <v>14397</v>
      </c>
      <c r="L1933" s="2" t="s">
        <v>14398</v>
      </c>
      <c r="M1933" s="2" t="s">
        <v>4367</v>
      </c>
      <c r="N1933" s="4" t="s">
        <v>14399</v>
      </c>
      <c r="O1933" s="4" t="s">
        <v>14400</v>
      </c>
    </row>
    <row r="1934" spans="1:15" ht="15" customHeight="1" x14ac:dyDescent="0.35">
      <c r="A1934" s="2" t="s">
        <v>387</v>
      </c>
      <c r="B1934" s="2" t="s">
        <v>388</v>
      </c>
      <c r="C1934" s="3">
        <v>27</v>
      </c>
      <c r="D1934" s="2" t="s">
        <v>389</v>
      </c>
      <c r="E1934" s="2" t="s">
        <v>14314</v>
      </c>
      <c r="F1934" s="2">
        <v>37186333</v>
      </c>
      <c r="G1934" s="2" t="s">
        <v>14390</v>
      </c>
      <c r="H1934" s="2" t="s">
        <v>14391</v>
      </c>
      <c r="I1934" s="2" t="s">
        <v>843</v>
      </c>
      <c r="J1934" s="2"/>
      <c r="K1934" s="2" t="s">
        <v>13554</v>
      </c>
      <c r="L1934" s="2" t="s">
        <v>14392</v>
      </c>
      <c r="M1934" s="2" t="s">
        <v>5313</v>
      </c>
      <c r="N1934" s="4" t="s">
        <v>14393</v>
      </c>
      <c r="O1934" s="4" t="s">
        <v>14394</v>
      </c>
    </row>
    <row r="1935" spans="1:15" ht="15" customHeight="1" x14ac:dyDescent="0.35">
      <c r="A1935" s="2" t="s">
        <v>387</v>
      </c>
      <c r="B1935" s="2" t="s">
        <v>388</v>
      </c>
      <c r="C1935" s="3">
        <v>27</v>
      </c>
      <c r="D1935" s="2" t="s">
        <v>389</v>
      </c>
      <c r="E1935" s="2" t="s">
        <v>14314</v>
      </c>
      <c r="F1935" s="2">
        <v>35338739</v>
      </c>
      <c r="G1935" s="2" t="s">
        <v>14447</v>
      </c>
      <c r="H1935" s="2" t="s">
        <v>14448</v>
      </c>
      <c r="I1935" s="2" t="s">
        <v>1701</v>
      </c>
      <c r="J1935" s="2"/>
      <c r="K1935" s="2" t="s">
        <v>13554</v>
      </c>
      <c r="L1935" s="2" t="s">
        <v>14449</v>
      </c>
      <c r="M1935" s="2" t="s">
        <v>8463</v>
      </c>
      <c r="N1935" s="4" t="s">
        <v>14450</v>
      </c>
      <c r="O1935" s="4" t="s">
        <v>14451</v>
      </c>
    </row>
    <row r="1936" spans="1:15" ht="15" customHeight="1" x14ac:dyDescent="0.35">
      <c r="A1936" s="2" t="s">
        <v>387</v>
      </c>
      <c r="B1936" s="2" t="s">
        <v>388</v>
      </c>
      <c r="C1936" s="3">
        <v>27</v>
      </c>
      <c r="D1936" s="2" t="s">
        <v>389</v>
      </c>
      <c r="E1936" s="2" t="s">
        <v>14314</v>
      </c>
      <c r="F1936" s="2">
        <v>32531110</v>
      </c>
      <c r="G1936" s="2" t="s">
        <v>14507</v>
      </c>
      <c r="H1936" s="2" t="s">
        <v>14508</v>
      </c>
      <c r="I1936" s="2" t="s">
        <v>1576</v>
      </c>
      <c r="J1936" s="2"/>
      <c r="K1936" s="2" t="s">
        <v>1027</v>
      </c>
      <c r="L1936" s="2" t="s">
        <v>14509</v>
      </c>
      <c r="M1936" s="2" t="s">
        <v>4367</v>
      </c>
      <c r="N1936" s="4" t="s">
        <v>14510</v>
      </c>
      <c r="O1936" s="4" t="s">
        <v>14511</v>
      </c>
    </row>
    <row r="1937" spans="1:15" ht="15" customHeight="1" x14ac:dyDescent="0.35">
      <c r="A1937" s="2" t="s">
        <v>387</v>
      </c>
      <c r="B1937" s="2" t="s">
        <v>388</v>
      </c>
      <c r="C1937" s="3">
        <v>27</v>
      </c>
      <c r="D1937" s="2" t="s">
        <v>389</v>
      </c>
      <c r="E1937" s="2" t="s">
        <v>14314</v>
      </c>
      <c r="F1937" s="2">
        <v>31584695</v>
      </c>
      <c r="G1937" s="2" t="s">
        <v>14600</v>
      </c>
      <c r="H1937" s="2" t="s">
        <v>14601</v>
      </c>
      <c r="I1937" s="2" t="s">
        <v>1713</v>
      </c>
      <c r="J1937" s="2" t="s">
        <v>14602</v>
      </c>
      <c r="K1937" s="2" t="s">
        <v>1027</v>
      </c>
      <c r="L1937" s="2" t="s">
        <v>14603</v>
      </c>
      <c r="M1937" s="2" t="s">
        <v>4404</v>
      </c>
      <c r="N1937" s="4" t="s">
        <v>14604</v>
      </c>
      <c r="O1937" s="4" t="s">
        <v>14605</v>
      </c>
    </row>
    <row r="1938" spans="1:15" ht="15" customHeight="1" x14ac:dyDescent="0.35">
      <c r="A1938" s="2" t="s">
        <v>387</v>
      </c>
      <c r="B1938" s="2" t="s">
        <v>388</v>
      </c>
      <c r="C1938" s="3">
        <v>27</v>
      </c>
      <c r="D1938" s="2" t="s">
        <v>389</v>
      </c>
      <c r="E1938" s="2" t="s">
        <v>14314</v>
      </c>
      <c r="F1938" s="2">
        <v>31629803</v>
      </c>
      <c r="G1938" s="2" t="s">
        <v>14594</v>
      </c>
      <c r="H1938" s="2" t="s">
        <v>14595</v>
      </c>
      <c r="I1938" s="2" t="s">
        <v>1713</v>
      </c>
      <c r="J1938" s="2" t="s">
        <v>14596</v>
      </c>
      <c r="K1938" s="2" t="s">
        <v>4380</v>
      </c>
      <c r="L1938" s="2" t="s">
        <v>14597</v>
      </c>
      <c r="M1938" s="2" t="s">
        <v>4493</v>
      </c>
      <c r="N1938" s="4" t="s">
        <v>14598</v>
      </c>
      <c r="O1938" s="4" t="s">
        <v>14599</v>
      </c>
    </row>
    <row r="1939" spans="1:15" ht="15" customHeight="1" x14ac:dyDescent="0.35">
      <c r="A1939" s="2" t="s">
        <v>387</v>
      </c>
      <c r="B1939" s="2" t="s">
        <v>388</v>
      </c>
      <c r="C1939" s="3">
        <v>27</v>
      </c>
      <c r="D1939" s="2" t="s">
        <v>389</v>
      </c>
      <c r="E1939" s="2" t="s">
        <v>14314</v>
      </c>
      <c r="F1939" s="2">
        <v>29508711</v>
      </c>
      <c r="G1939" s="2" t="s">
        <v>14634</v>
      </c>
      <c r="H1939" s="2" t="s">
        <v>14635</v>
      </c>
      <c r="I1939" s="2" t="s">
        <v>2060</v>
      </c>
      <c r="J1939" s="2"/>
      <c r="K1939" s="2" t="s">
        <v>11500</v>
      </c>
      <c r="L1939" s="2" t="s">
        <v>14636</v>
      </c>
      <c r="M1939" s="2" t="s">
        <v>9492</v>
      </c>
      <c r="N1939" s="4" t="s">
        <v>14637</v>
      </c>
      <c r="O1939" s="4" t="s">
        <v>14638</v>
      </c>
    </row>
    <row r="1940" spans="1:15" ht="15" customHeight="1" x14ac:dyDescent="0.35">
      <c r="A1940" s="2" t="s">
        <v>387</v>
      </c>
      <c r="B1940" s="2" t="s">
        <v>388</v>
      </c>
      <c r="C1940" s="3">
        <v>27</v>
      </c>
      <c r="D1940" s="2" t="s">
        <v>389</v>
      </c>
      <c r="E1940" s="2" t="s">
        <v>14314</v>
      </c>
      <c r="F1940" s="2">
        <v>27793601</v>
      </c>
      <c r="G1940" s="2" t="s">
        <v>14673</v>
      </c>
      <c r="H1940" s="2" t="s">
        <v>14674</v>
      </c>
      <c r="I1940" s="20" t="s">
        <v>968</v>
      </c>
      <c r="J1940" s="2" t="s">
        <v>14675</v>
      </c>
      <c r="K1940" s="2" t="s">
        <v>11482</v>
      </c>
      <c r="L1940" s="2" t="s">
        <v>14676</v>
      </c>
      <c r="M1940" s="2" t="s">
        <v>4367</v>
      </c>
      <c r="N1940" s="4" t="s">
        <v>14677</v>
      </c>
      <c r="O1940" s="4" t="s">
        <v>14678</v>
      </c>
    </row>
    <row r="1941" spans="1:15" ht="15" customHeight="1" x14ac:dyDescent="0.35">
      <c r="A1941" s="2" t="s">
        <v>387</v>
      </c>
      <c r="B1941" s="2" t="s">
        <v>388</v>
      </c>
      <c r="C1941" s="3">
        <v>27</v>
      </c>
      <c r="D1941" s="2" t="s">
        <v>389</v>
      </c>
      <c r="E1941" s="2" t="s">
        <v>14314</v>
      </c>
      <c r="F1941" s="2">
        <v>28283150</v>
      </c>
      <c r="G1941" s="2" t="s">
        <v>14668</v>
      </c>
      <c r="H1941" s="2" t="s">
        <v>14669</v>
      </c>
      <c r="I1941" s="20" t="s">
        <v>968</v>
      </c>
      <c r="J1941" s="2"/>
      <c r="K1941" s="2" t="s">
        <v>11482</v>
      </c>
      <c r="L1941" s="2" t="s">
        <v>14670</v>
      </c>
      <c r="M1941" s="2" t="s">
        <v>4416</v>
      </c>
      <c r="N1941" s="4" t="s">
        <v>14671</v>
      </c>
      <c r="O1941" s="4" t="s">
        <v>14672</v>
      </c>
    </row>
    <row r="1942" spans="1:15" ht="15" customHeight="1" x14ac:dyDescent="0.35">
      <c r="A1942" s="2" t="s">
        <v>387</v>
      </c>
      <c r="B1942" s="2" t="s">
        <v>388</v>
      </c>
      <c r="C1942" s="3">
        <v>27</v>
      </c>
      <c r="D1942" s="2" t="s">
        <v>389</v>
      </c>
      <c r="E1942" s="2" t="s">
        <v>14314</v>
      </c>
      <c r="F1942" s="2">
        <v>38272114</v>
      </c>
      <c r="G1942" s="2" t="s">
        <v>14337</v>
      </c>
      <c r="H1942" s="2" t="s">
        <v>14338</v>
      </c>
      <c r="I1942" s="2" t="s">
        <v>2023</v>
      </c>
      <c r="J1942" s="2" t="s">
        <v>14339</v>
      </c>
      <c r="K1942" s="2" t="s">
        <v>11500</v>
      </c>
      <c r="L1942" s="2" t="s">
        <v>14340</v>
      </c>
      <c r="M1942" s="2" t="s">
        <v>4416</v>
      </c>
      <c r="N1942" s="4" t="s">
        <v>14341</v>
      </c>
      <c r="O1942" s="4" t="s">
        <v>14342</v>
      </c>
    </row>
    <row r="1943" spans="1:15" ht="15" customHeight="1" x14ac:dyDescent="0.35">
      <c r="A1943" s="2" t="s">
        <v>387</v>
      </c>
      <c r="B1943" s="2" t="s">
        <v>388</v>
      </c>
      <c r="C1943" s="3">
        <v>27</v>
      </c>
      <c r="D1943" s="2" t="s">
        <v>389</v>
      </c>
      <c r="E1943" s="2" t="s">
        <v>14343</v>
      </c>
      <c r="F1943" s="2">
        <v>38351856</v>
      </c>
      <c r="G1943" s="2" t="s">
        <v>14344</v>
      </c>
      <c r="H1943" s="2" t="s">
        <v>14345</v>
      </c>
      <c r="I1943" s="2" t="s">
        <v>2023</v>
      </c>
      <c r="J1943" s="2" t="s">
        <v>4414</v>
      </c>
      <c r="K1943" s="2" t="s">
        <v>6635</v>
      </c>
      <c r="L1943" s="2" t="s">
        <v>14346</v>
      </c>
      <c r="M1943" s="2" t="s">
        <v>6415</v>
      </c>
      <c r="N1943" s="4" t="s">
        <v>14347</v>
      </c>
      <c r="O1943" s="4" t="s">
        <v>14348</v>
      </c>
    </row>
    <row r="1944" spans="1:15" ht="15" customHeight="1" x14ac:dyDescent="0.35">
      <c r="A1944" s="2" t="s">
        <v>387</v>
      </c>
      <c r="B1944" s="2" t="s">
        <v>388</v>
      </c>
      <c r="C1944" s="3">
        <v>27</v>
      </c>
      <c r="D1944" s="2" t="s">
        <v>389</v>
      </c>
      <c r="E1944" s="2" t="s">
        <v>14314</v>
      </c>
      <c r="F1944" s="2">
        <v>34136127</v>
      </c>
      <c r="G1944" s="2" t="s">
        <v>14495</v>
      </c>
      <c r="H1944" s="2" t="s">
        <v>14496</v>
      </c>
      <c r="I1944" s="2" t="s">
        <v>4060</v>
      </c>
      <c r="J1944" s="2" t="s">
        <v>14497</v>
      </c>
      <c r="K1944" s="2" t="s">
        <v>11233</v>
      </c>
      <c r="L1944" s="2" t="s">
        <v>14498</v>
      </c>
      <c r="M1944" s="2" t="s">
        <v>4367</v>
      </c>
      <c r="N1944" s="4" t="s">
        <v>14499</v>
      </c>
      <c r="O1944" s="4" t="s">
        <v>14500</v>
      </c>
    </row>
    <row r="1945" spans="1:15" ht="15" customHeight="1" x14ac:dyDescent="0.35">
      <c r="A1945" s="2" t="s">
        <v>387</v>
      </c>
      <c r="B1945" s="2" t="s">
        <v>388</v>
      </c>
      <c r="C1945" s="3">
        <v>27</v>
      </c>
      <c r="D1945" s="2" t="s">
        <v>389</v>
      </c>
      <c r="E1945" s="2" t="s">
        <v>14314</v>
      </c>
      <c r="F1945" s="2">
        <v>29878560</v>
      </c>
      <c r="G1945" s="2" t="s">
        <v>14620</v>
      </c>
      <c r="H1945" s="2" t="s">
        <v>14621</v>
      </c>
      <c r="I1945" s="2" t="s">
        <v>1468</v>
      </c>
      <c r="J1945" s="2"/>
      <c r="K1945" s="2" t="s">
        <v>6635</v>
      </c>
      <c r="L1945" s="2" t="s">
        <v>14625</v>
      </c>
      <c r="M1945" s="2" t="s">
        <v>7281</v>
      </c>
      <c r="N1945" s="4" t="s">
        <v>14626</v>
      </c>
      <c r="O1945" s="4" t="s">
        <v>14627</v>
      </c>
    </row>
    <row r="1946" spans="1:15" ht="15" customHeight="1" x14ac:dyDescent="0.35">
      <c r="A1946" s="2" t="s">
        <v>387</v>
      </c>
      <c r="B1946" s="2" t="s">
        <v>388</v>
      </c>
      <c r="C1946" s="3">
        <v>27</v>
      </c>
      <c r="D1946" s="2" t="s">
        <v>389</v>
      </c>
      <c r="E1946" s="2" t="s">
        <v>14314</v>
      </c>
      <c r="F1946" s="2">
        <v>25147323</v>
      </c>
      <c r="G1946" s="2" t="s">
        <v>14684</v>
      </c>
      <c r="H1946" s="2" t="s">
        <v>14685</v>
      </c>
      <c r="I1946" s="2" t="s">
        <v>4055</v>
      </c>
      <c r="J1946" s="2" t="s">
        <v>12791</v>
      </c>
      <c r="K1946" s="2" t="s">
        <v>14616</v>
      </c>
      <c r="L1946" s="2" t="s">
        <v>14686</v>
      </c>
      <c r="M1946" s="2" t="s">
        <v>4416</v>
      </c>
      <c r="N1946" s="4" t="s">
        <v>14687</v>
      </c>
      <c r="O1946" s="4" t="s">
        <v>14688</v>
      </c>
    </row>
    <row r="1947" spans="1:15" ht="15" customHeight="1" x14ac:dyDescent="0.35">
      <c r="A1947" s="2" t="s">
        <v>387</v>
      </c>
      <c r="B1947" s="2" t="s">
        <v>388</v>
      </c>
      <c r="C1947" s="3">
        <v>27</v>
      </c>
      <c r="D1947" s="2" t="s">
        <v>389</v>
      </c>
      <c r="E1947" s="2" t="s">
        <v>14314</v>
      </c>
      <c r="F1947" s="2">
        <v>38677585</v>
      </c>
      <c r="G1947" s="2" t="s">
        <v>14332</v>
      </c>
      <c r="H1947" s="2" t="s">
        <v>14333</v>
      </c>
      <c r="I1947" s="2" t="s">
        <v>1490</v>
      </c>
      <c r="J1947" s="2" t="s">
        <v>3155</v>
      </c>
      <c r="K1947" s="2" t="s">
        <v>11482</v>
      </c>
      <c r="L1947" s="2" t="s">
        <v>14334</v>
      </c>
      <c r="M1947" s="2" t="s">
        <v>4416</v>
      </c>
      <c r="N1947" s="4" t="s">
        <v>14335</v>
      </c>
      <c r="O1947" s="4" t="s">
        <v>14336</v>
      </c>
    </row>
    <row r="1948" spans="1:15" ht="15" customHeight="1" x14ac:dyDescent="0.35">
      <c r="A1948" s="2" t="s">
        <v>387</v>
      </c>
      <c r="B1948" s="2" t="s">
        <v>388</v>
      </c>
      <c r="C1948" s="3">
        <v>27</v>
      </c>
      <c r="D1948" s="2" t="s">
        <v>389</v>
      </c>
      <c r="E1948" s="2" t="s">
        <v>14314</v>
      </c>
      <c r="F1948" s="2">
        <v>37129472</v>
      </c>
      <c r="G1948" s="2" t="s">
        <v>14372</v>
      </c>
      <c r="H1948" s="2" t="s">
        <v>14373</v>
      </c>
      <c r="I1948" s="2" t="s">
        <v>3963</v>
      </c>
      <c r="J1948" s="2" t="s">
        <v>1945</v>
      </c>
      <c r="K1948" s="2" t="s">
        <v>1027</v>
      </c>
      <c r="L1948" s="2" t="s">
        <v>14374</v>
      </c>
      <c r="M1948" s="2" t="s">
        <v>4416</v>
      </c>
      <c r="N1948" s="4" t="s">
        <v>14375</v>
      </c>
      <c r="O1948" s="4" t="s">
        <v>14376</v>
      </c>
    </row>
    <row r="1949" spans="1:15" ht="15" customHeight="1" x14ac:dyDescent="0.35">
      <c r="A1949" s="2" t="s">
        <v>387</v>
      </c>
      <c r="B1949" s="2" t="s">
        <v>388</v>
      </c>
      <c r="C1949" s="3">
        <v>27</v>
      </c>
      <c r="D1949" s="2" t="s">
        <v>389</v>
      </c>
      <c r="E1949" s="2" t="s">
        <v>14314</v>
      </c>
      <c r="F1949" s="2">
        <v>34932829</v>
      </c>
      <c r="G1949" s="2" t="s">
        <v>14436</v>
      </c>
      <c r="H1949" s="2" t="s">
        <v>14437</v>
      </c>
      <c r="I1949" s="2" t="s">
        <v>950</v>
      </c>
      <c r="J1949" s="2" t="s">
        <v>14438</v>
      </c>
      <c r="K1949" s="2" t="s">
        <v>1027</v>
      </c>
      <c r="L1949" s="2" t="s">
        <v>14439</v>
      </c>
      <c r="M1949" s="2" t="s">
        <v>4493</v>
      </c>
      <c r="N1949" s="4" t="s">
        <v>14440</v>
      </c>
      <c r="O1949" s="4" t="s">
        <v>14441</v>
      </c>
    </row>
    <row r="1950" spans="1:15" ht="15" customHeight="1" x14ac:dyDescent="0.35">
      <c r="A1950" s="2" t="s">
        <v>387</v>
      </c>
      <c r="B1950" s="2" t="s">
        <v>388</v>
      </c>
      <c r="C1950" s="3">
        <v>27</v>
      </c>
      <c r="D1950" s="2" t="s">
        <v>389</v>
      </c>
      <c r="E1950" s="2" t="s">
        <v>14343</v>
      </c>
      <c r="F1950" s="2">
        <v>33583026</v>
      </c>
      <c r="G1950" s="2" t="s">
        <v>14490</v>
      </c>
      <c r="H1950" s="2" t="s">
        <v>14491</v>
      </c>
      <c r="I1950" s="2" t="s">
        <v>2308</v>
      </c>
      <c r="J1950" s="2" t="s">
        <v>9682</v>
      </c>
      <c r="K1950" s="2" t="s">
        <v>1027</v>
      </c>
      <c r="L1950" s="2" t="s">
        <v>14492</v>
      </c>
      <c r="M1950" s="2" t="s">
        <v>4416</v>
      </c>
      <c r="N1950" s="4" t="s">
        <v>14493</v>
      </c>
      <c r="O1950" s="4" t="s">
        <v>14494</v>
      </c>
    </row>
    <row r="1951" spans="1:15" ht="15" customHeight="1" x14ac:dyDescent="0.35">
      <c r="A1951" s="2" t="s">
        <v>387</v>
      </c>
      <c r="B1951" s="2" t="s">
        <v>388</v>
      </c>
      <c r="C1951" s="3">
        <v>27</v>
      </c>
      <c r="D1951" s="2" t="s">
        <v>389</v>
      </c>
      <c r="E1951" s="2" t="s">
        <v>14314</v>
      </c>
      <c r="F1951" s="2">
        <v>32319129</v>
      </c>
      <c r="G1951" s="2" t="s">
        <v>14565</v>
      </c>
      <c r="H1951" s="2" t="s">
        <v>14566</v>
      </c>
      <c r="I1951" s="2" t="s">
        <v>2451</v>
      </c>
      <c r="J1951" s="2" t="s">
        <v>14567</v>
      </c>
      <c r="K1951" s="2" t="s">
        <v>13554</v>
      </c>
      <c r="L1951" s="2" t="s">
        <v>14568</v>
      </c>
      <c r="M1951" s="2" t="s">
        <v>4416</v>
      </c>
      <c r="N1951" s="4" t="s">
        <v>14569</v>
      </c>
      <c r="O1951" s="4" t="s">
        <v>14570</v>
      </c>
    </row>
    <row r="1952" spans="1:15" ht="15" customHeight="1" x14ac:dyDescent="0.35">
      <c r="A1952" s="2" t="s">
        <v>387</v>
      </c>
      <c r="B1952" s="2" t="s">
        <v>388</v>
      </c>
      <c r="C1952" s="3">
        <v>27</v>
      </c>
      <c r="D1952" s="2" t="s">
        <v>389</v>
      </c>
      <c r="E1952" s="2" t="s">
        <v>14343</v>
      </c>
      <c r="F1952" s="2">
        <v>32290759</v>
      </c>
      <c r="G1952" s="2" t="s">
        <v>14571</v>
      </c>
      <c r="H1952" s="2" t="s">
        <v>14572</v>
      </c>
      <c r="I1952" s="2" t="s">
        <v>2451</v>
      </c>
      <c r="J1952" s="2" t="s">
        <v>14573</v>
      </c>
      <c r="K1952" s="2" t="s">
        <v>8493</v>
      </c>
      <c r="L1952" s="2" t="s">
        <v>14574</v>
      </c>
      <c r="M1952" s="2" t="s">
        <v>4367</v>
      </c>
      <c r="N1952" s="4" t="s">
        <v>14575</v>
      </c>
      <c r="O1952" s="4" t="s">
        <v>14576</v>
      </c>
    </row>
    <row r="1953" spans="1:15" ht="15" customHeight="1" x14ac:dyDescent="0.35">
      <c r="A1953" s="2" t="s">
        <v>387</v>
      </c>
      <c r="B1953" s="2" t="s">
        <v>388</v>
      </c>
      <c r="C1953" s="3">
        <v>27</v>
      </c>
      <c r="D1953" s="2" t="s">
        <v>389</v>
      </c>
      <c r="E1953" s="2" t="s">
        <v>14314</v>
      </c>
      <c r="F1953" s="2">
        <v>32562634</v>
      </c>
      <c r="G1953" s="2" t="s">
        <v>14559</v>
      </c>
      <c r="H1953" s="2" t="s">
        <v>14560</v>
      </c>
      <c r="I1953" s="2" t="s">
        <v>2451</v>
      </c>
      <c r="J1953" s="2"/>
      <c r="K1953" s="2" t="s">
        <v>14380</v>
      </c>
      <c r="L1953" s="2" t="s">
        <v>14561</v>
      </c>
      <c r="M1953" s="2" t="s">
        <v>14562</v>
      </c>
      <c r="N1953" s="4" t="s">
        <v>14563</v>
      </c>
      <c r="O1953" s="4" t="s">
        <v>14564</v>
      </c>
    </row>
    <row r="1954" spans="1:15" ht="15" customHeight="1" x14ac:dyDescent="0.35">
      <c r="A1954" s="2" t="s">
        <v>387</v>
      </c>
      <c r="B1954" s="2" t="s">
        <v>388</v>
      </c>
      <c r="C1954" s="3">
        <v>27</v>
      </c>
      <c r="D1954" s="2" t="s">
        <v>389</v>
      </c>
      <c r="E1954" s="2" t="s">
        <v>14343</v>
      </c>
      <c r="F1954" s="2">
        <v>29545323</v>
      </c>
      <c r="G1954" s="2" t="s">
        <v>14639</v>
      </c>
      <c r="H1954" s="2" t="s">
        <v>14640</v>
      </c>
      <c r="I1954" s="20" t="s">
        <v>667</v>
      </c>
      <c r="J1954" s="2" t="s">
        <v>5390</v>
      </c>
      <c r="K1954" s="2" t="s">
        <v>14641</v>
      </c>
      <c r="L1954" s="2" t="s">
        <v>14642</v>
      </c>
      <c r="M1954" s="2" t="s">
        <v>5329</v>
      </c>
      <c r="N1954" s="4" t="s">
        <v>14643</v>
      </c>
      <c r="O1954" s="4" t="s">
        <v>14644</v>
      </c>
    </row>
    <row r="1955" spans="1:15" ht="15" customHeight="1" x14ac:dyDescent="0.35">
      <c r="A1955" s="2" t="s">
        <v>387</v>
      </c>
      <c r="B1955" s="2" t="s">
        <v>388</v>
      </c>
      <c r="C1955" s="3">
        <v>27</v>
      </c>
      <c r="D1955" s="2" t="s">
        <v>389</v>
      </c>
      <c r="E1955" s="2" t="s">
        <v>14343</v>
      </c>
      <c r="F1955" s="2">
        <v>12153313</v>
      </c>
      <c r="G1955" s="2" t="s">
        <v>14746</v>
      </c>
      <c r="H1955" s="2" t="s">
        <v>14747</v>
      </c>
      <c r="I1955" s="20" t="s">
        <v>7840</v>
      </c>
      <c r="J1955" s="2"/>
      <c r="K1955" s="2" t="s">
        <v>14748</v>
      </c>
      <c r="L1955" s="2" t="s">
        <v>14749</v>
      </c>
      <c r="M1955" s="2" t="s">
        <v>7474</v>
      </c>
      <c r="N1955" s="4" t="s">
        <v>14750</v>
      </c>
      <c r="O1955" s="4" t="s">
        <v>14751</v>
      </c>
    </row>
    <row r="1956" spans="1:15" ht="15" customHeight="1" x14ac:dyDescent="0.35">
      <c r="A1956" s="2" t="s">
        <v>387</v>
      </c>
      <c r="B1956" s="2" t="s">
        <v>388</v>
      </c>
      <c r="C1956" s="3">
        <v>27</v>
      </c>
      <c r="D1956" s="2" t="s">
        <v>389</v>
      </c>
      <c r="E1956" s="2" t="s">
        <v>14314</v>
      </c>
      <c r="F1956" s="2">
        <v>36200952</v>
      </c>
      <c r="G1956" s="2" t="s">
        <v>14401</v>
      </c>
      <c r="H1956" s="2" t="s">
        <v>14402</v>
      </c>
      <c r="I1956" s="2" t="s">
        <v>833</v>
      </c>
      <c r="J1956" s="2" t="s">
        <v>3752</v>
      </c>
      <c r="K1956" s="2" t="s">
        <v>6635</v>
      </c>
      <c r="L1956" s="2" t="s">
        <v>14403</v>
      </c>
      <c r="M1956" s="2" t="s">
        <v>4416</v>
      </c>
      <c r="N1956" s="4" t="s">
        <v>14404</v>
      </c>
      <c r="O1956" s="4" t="s">
        <v>14405</v>
      </c>
    </row>
    <row r="1957" spans="1:15" ht="15" customHeight="1" x14ac:dyDescent="0.35">
      <c r="A1957" s="2" t="s">
        <v>387</v>
      </c>
      <c r="B1957" s="2" t="s">
        <v>388</v>
      </c>
      <c r="C1957" s="3">
        <v>27</v>
      </c>
      <c r="D1957" s="2" t="s">
        <v>389</v>
      </c>
      <c r="E1957" s="2" t="s">
        <v>14314</v>
      </c>
      <c r="F1957" s="2">
        <v>36705045</v>
      </c>
      <c r="G1957" s="2" t="s">
        <v>14406</v>
      </c>
      <c r="H1957" s="2" t="s">
        <v>14407</v>
      </c>
      <c r="I1957" s="2" t="s">
        <v>833</v>
      </c>
      <c r="J1957" s="2"/>
      <c r="K1957" s="2" t="s">
        <v>13554</v>
      </c>
      <c r="L1957" s="2" t="s">
        <v>14408</v>
      </c>
      <c r="M1957" s="2" t="s">
        <v>4367</v>
      </c>
      <c r="N1957" s="4" t="s">
        <v>14409</v>
      </c>
      <c r="O1957" s="4" t="s">
        <v>14410</v>
      </c>
    </row>
    <row r="1958" spans="1:15" ht="15" customHeight="1" x14ac:dyDescent="0.35">
      <c r="A1958" s="2" t="s">
        <v>387</v>
      </c>
      <c r="B1958" s="2" t="s">
        <v>388</v>
      </c>
      <c r="C1958" s="3">
        <v>27</v>
      </c>
      <c r="D1958" s="2" t="s">
        <v>389</v>
      </c>
      <c r="E1958" s="2" t="s">
        <v>14343</v>
      </c>
      <c r="F1958" s="2">
        <v>34438104</v>
      </c>
      <c r="G1958" s="2" t="s">
        <v>14469</v>
      </c>
      <c r="H1958" s="2" t="s">
        <v>14470</v>
      </c>
      <c r="I1958" s="2" t="s">
        <v>1564</v>
      </c>
      <c r="J1958" s="2" t="s">
        <v>14471</v>
      </c>
      <c r="K1958" s="2" t="s">
        <v>11482</v>
      </c>
      <c r="L1958" s="2" t="s">
        <v>14472</v>
      </c>
      <c r="M1958" s="2" t="s">
        <v>8678</v>
      </c>
      <c r="N1958" s="4" t="s">
        <v>14473</v>
      </c>
      <c r="O1958" s="4" t="s">
        <v>14474</v>
      </c>
    </row>
    <row r="1959" spans="1:15" ht="15" customHeight="1" x14ac:dyDescent="0.35">
      <c r="A1959" s="2" t="s">
        <v>387</v>
      </c>
      <c r="B1959" s="2" t="s">
        <v>388</v>
      </c>
      <c r="C1959" s="3">
        <v>27</v>
      </c>
      <c r="D1959" s="2" t="s">
        <v>389</v>
      </c>
      <c r="E1959" s="2" t="s">
        <v>14343</v>
      </c>
      <c r="F1959" s="2">
        <v>35070270</v>
      </c>
      <c r="G1959" s="2" t="s">
        <v>14463</v>
      </c>
      <c r="H1959" s="2" t="s">
        <v>14464</v>
      </c>
      <c r="I1959" s="2" t="s">
        <v>1564</v>
      </c>
      <c r="J1959" s="2" t="s">
        <v>14465</v>
      </c>
      <c r="K1959" s="2" t="s">
        <v>11233</v>
      </c>
      <c r="L1959" s="2" t="s">
        <v>14466</v>
      </c>
      <c r="M1959" s="2" t="s">
        <v>4367</v>
      </c>
      <c r="N1959" s="4" t="s">
        <v>14467</v>
      </c>
      <c r="O1959" s="4" t="s">
        <v>14468</v>
      </c>
    </row>
    <row r="1960" spans="1:15" ht="15" customHeight="1" x14ac:dyDescent="0.35">
      <c r="A1960" s="2" t="s">
        <v>387</v>
      </c>
      <c r="B1960" s="2" t="s">
        <v>388</v>
      </c>
      <c r="C1960" s="3">
        <v>27</v>
      </c>
      <c r="D1960" s="2" t="s">
        <v>389</v>
      </c>
      <c r="E1960" s="2" t="s">
        <v>14343</v>
      </c>
      <c r="F1960" s="2">
        <v>33510829</v>
      </c>
      <c r="G1960" s="2" t="s">
        <v>14512</v>
      </c>
      <c r="H1960" s="2" t="s">
        <v>14513</v>
      </c>
      <c r="I1960" s="2" t="s">
        <v>2607</v>
      </c>
      <c r="J1960" s="2" t="s">
        <v>14514</v>
      </c>
      <c r="K1960" s="2" t="s">
        <v>14397</v>
      </c>
      <c r="L1960" s="2" t="s">
        <v>14515</v>
      </c>
      <c r="M1960" s="2" t="s">
        <v>4416</v>
      </c>
      <c r="N1960" s="4" t="s">
        <v>14516</v>
      </c>
      <c r="O1960" s="4" t="s">
        <v>14517</v>
      </c>
    </row>
    <row r="1961" spans="1:15" ht="15" customHeight="1" x14ac:dyDescent="0.35">
      <c r="A1961" s="2" t="s">
        <v>387</v>
      </c>
      <c r="B1961" s="2" t="s">
        <v>388</v>
      </c>
      <c r="C1961" s="3">
        <v>27</v>
      </c>
      <c r="D1961" s="2" t="s">
        <v>389</v>
      </c>
      <c r="E1961" s="2" t="s">
        <v>14314</v>
      </c>
      <c r="F1961" s="2">
        <v>25457149</v>
      </c>
      <c r="G1961" s="2" t="s">
        <v>14700</v>
      </c>
      <c r="H1961" s="2" t="s">
        <v>14701</v>
      </c>
      <c r="I1961" s="2" t="s">
        <v>677</v>
      </c>
      <c r="J1961" s="2" t="s">
        <v>14702</v>
      </c>
      <c r="K1961" s="2" t="s">
        <v>4380</v>
      </c>
      <c r="L1961" s="2" t="s">
        <v>14703</v>
      </c>
      <c r="M1961" s="2" t="s">
        <v>5313</v>
      </c>
      <c r="N1961" s="4" t="s">
        <v>14704</v>
      </c>
      <c r="O1961" s="4" t="s">
        <v>14705</v>
      </c>
    </row>
    <row r="1962" spans="1:15" ht="15" customHeight="1" x14ac:dyDescent="0.35">
      <c r="A1962" s="2" t="s">
        <v>387</v>
      </c>
      <c r="B1962" s="2" t="s">
        <v>388</v>
      </c>
      <c r="C1962" s="3">
        <v>27</v>
      </c>
      <c r="D1962" s="2" t="s">
        <v>389</v>
      </c>
      <c r="E1962" s="2" t="s">
        <v>14314</v>
      </c>
      <c r="F1962" s="2">
        <v>34255344</v>
      </c>
      <c r="G1962" s="2" t="s">
        <v>14457</v>
      </c>
      <c r="H1962" s="2" t="s">
        <v>14458</v>
      </c>
      <c r="I1962" s="2" t="s">
        <v>2508</v>
      </c>
      <c r="J1962" s="2" t="s">
        <v>14459</v>
      </c>
      <c r="K1962" s="2" t="s">
        <v>1027</v>
      </c>
      <c r="L1962" s="2" t="s">
        <v>14460</v>
      </c>
      <c r="M1962" s="2" t="s">
        <v>11321</v>
      </c>
      <c r="N1962" s="4" t="s">
        <v>14461</v>
      </c>
      <c r="O1962" s="4" t="s">
        <v>14462</v>
      </c>
    </row>
    <row r="1963" spans="1:15" ht="15" customHeight="1" x14ac:dyDescent="0.35">
      <c r="A1963" s="2" t="s">
        <v>387</v>
      </c>
      <c r="B1963" s="2" t="s">
        <v>388</v>
      </c>
      <c r="C1963" s="3">
        <v>27</v>
      </c>
      <c r="D1963" s="2" t="s">
        <v>389</v>
      </c>
      <c r="E1963" s="2" t="s">
        <v>14314</v>
      </c>
      <c r="F1963" s="2">
        <v>35212037</v>
      </c>
      <c r="G1963" s="2" t="s">
        <v>14452</v>
      </c>
      <c r="H1963" s="2" t="s">
        <v>14453</v>
      </c>
      <c r="I1963" s="2" t="s">
        <v>2508</v>
      </c>
      <c r="J1963" s="2"/>
      <c r="K1963" s="2" t="s">
        <v>13554</v>
      </c>
      <c r="L1963" s="2" t="s">
        <v>14454</v>
      </c>
      <c r="M1963" s="2" t="s">
        <v>5208</v>
      </c>
      <c r="N1963" s="4" t="s">
        <v>14455</v>
      </c>
      <c r="O1963" s="4" t="s">
        <v>14456</v>
      </c>
    </row>
    <row r="1964" spans="1:15" ht="15" customHeight="1" x14ac:dyDescent="0.35">
      <c r="A1964" s="2" t="s">
        <v>387</v>
      </c>
      <c r="B1964" s="2" t="s">
        <v>388</v>
      </c>
      <c r="C1964" s="3">
        <v>27</v>
      </c>
      <c r="D1964" s="2" t="s">
        <v>389</v>
      </c>
      <c r="E1964" s="2" t="s">
        <v>14343</v>
      </c>
      <c r="F1964" s="2">
        <v>22809464</v>
      </c>
      <c r="G1964" s="2" t="s">
        <v>14721</v>
      </c>
      <c r="H1964" s="2" t="s">
        <v>14722</v>
      </c>
      <c r="I1964" s="2" t="s">
        <v>956</v>
      </c>
      <c r="J1964" s="2" t="s">
        <v>14723</v>
      </c>
      <c r="K1964" s="2" t="s">
        <v>14724</v>
      </c>
      <c r="L1964" s="2" t="s">
        <v>14725</v>
      </c>
      <c r="M1964" s="2" t="s">
        <v>4493</v>
      </c>
      <c r="N1964" s="4" t="s">
        <v>14726</v>
      </c>
      <c r="O1964" s="4" t="s">
        <v>14727</v>
      </c>
    </row>
    <row r="1965" spans="1:15" ht="15" customHeight="1" x14ac:dyDescent="0.35">
      <c r="A1965" s="2" t="s">
        <v>387</v>
      </c>
      <c r="B1965" s="2" t="s">
        <v>388</v>
      </c>
      <c r="C1965" s="3">
        <v>27</v>
      </c>
      <c r="D1965" s="2" t="s">
        <v>389</v>
      </c>
      <c r="E1965" s="2" t="s">
        <v>14314</v>
      </c>
      <c r="F1965" s="2">
        <v>37815205</v>
      </c>
      <c r="G1965" s="2" t="s">
        <v>14360</v>
      </c>
      <c r="H1965" s="2" t="s">
        <v>14361</v>
      </c>
      <c r="I1965" s="2" t="s">
        <v>1463</v>
      </c>
      <c r="J1965" s="2" t="s">
        <v>14362</v>
      </c>
      <c r="K1965" s="2" t="s">
        <v>1027</v>
      </c>
      <c r="L1965" s="2" t="s">
        <v>14363</v>
      </c>
      <c r="M1965" s="2" t="s">
        <v>4493</v>
      </c>
      <c r="N1965" s="4" t="s">
        <v>14364</v>
      </c>
      <c r="O1965" s="4" t="s">
        <v>14365</v>
      </c>
    </row>
    <row r="1966" spans="1:15" ht="15" customHeight="1" x14ac:dyDescent="0.35">
      <c r="A1966" s="2" t="s">
        <v>387</v>
      </c>
      <c r="B1966" s="2" t="s">
        <v>388</v>
      </c>
      <c r="C1966" s="3">
        <v>27</v>
      </c>
      <c r="D1966" s="2" t="s">
        <v>389</v>
      </c>
      <c r="E1966" s="2" t="s">
        <v>14314</v>
      </c>
      <c r="F1966" s="2">
        <v>36564879</v>
      </c>
      <c r="G1966" s="2" t="s">
        <v>14411</v>
      </c>
      <c r="H1966" s="2" t="s">
        <v>14412</v>
      </c>
      <c r="I1966" s="2" t="s">
        <v>2699</v>
      </c>
      <c r="J1966" s="2"/>
      <c r="K1966" s="2" t="s">
        <v>13554</v>
      </c>
      <c r="L1966" s="2" t="s">
        <v>14413</v>
      </c>
      <c r="M1966" s="2" t="s">
        <v>5208</v>
      </c>
      <c r="N1966" s="4" t="s">
        <v>14414</v>
      </c>
      <c r="O1966" s="4" t="s">
        <v>14415</v>
      </c>
    </row>
    <row r="1967" spans="1:15" ht="15" customHeight="1" x14ac:dyDescent="0.35">
      <c r="A1967" s="2" t="s">
        <v>387</v>
      </c>
      <c r="B1967" s="2" t="s">
        <v>388</v>
      </c>
      <c r="C1967" s="3">
        <v>27</v>
      </c>
      <c r="D1967" s="2" t="s">
        <v>389</v>
      </c>
      <c r="E1967" s="2" t="s">
        <v>14314</v>
      </c>
      <c r="F1967" s="2">
        <v>34157156</v>
      </c>
      <c r="G1967" s="2" t="s">
        <v>14480</v>
      </c>
      <c r="H1967" s="2" t="s">
        <v>14481</v>
      </c>
      <c r="I1967" s="2" t="s">
        <v>4066</v>
      </c>
      <c r="J1967" s="2" t="s">
        <v>12349</v>
      </c>
      <c r="K1967" s="2" t="s">
        <v>1027</v>
      </c>
      <c r="L1967" s="2" t="s">
        <v>14482</v>
      </c>
      <c r="M1967" s="2" t="s">
        <v>4493</v>
      </c>
      <c r="N1967" s="4" t="s">
        <v>14483</v>
      </c>
      <c r="O1967" s="4" t="s">
        <v>14484</v>
      </c>
    </row>
    <row r="1968" spans="1:15" ht="15" customHeight="1" x14ac:dyDescent="0.35">
      <c r="A1968" s="2" t="s">
        <v>387</v>
      </c>
      <c r="B1968" s="2" t="s">
        <v>388</v>
      </c>
      <c r="C1968" s="3">
        <v>27</v>
      </c>
      <c r="D1968" s="2" t="s">
        <v>389</v>
      </c>
      <c r="E1968" s="2" t="s">
        <v>14314</v>
      </c>
      <c r="F1968" s="2">
        <v>34872649</v>
      </c>
      <c r="G1968" s="2" t="s">
        <v>14475</v>
      </c>
      <c r="H1968" s="2" t="s">
        <v>14476</v>
      </c>
      <c r="I1968" s="2" t="s">
        <v>4066</v>
      </c>
      <c r="J1968" s="2"/>
      <c r="K1968" s="2" t="s">
        <v>4380</v>
      </c>
      <c r="L1968" s="2" t="s">
        <v>14477</v>
      </c>
      <c r="M1968" s="2" t="s">
        <v>4416</v>
      </c>
      <c r="N1968" s="4" t="s">
        <v>14478</v>
      </c>
      <c r="O1968" s="4" t="s">
        <v>14479</v>
      </c>
    </row>
    <row r="1969" spans="1:15" ht="15" customHeight="1" x14ac:dyDescent="0.35">
      <c r="A1969" s="2" t="s">
        <v>387</v>
      </c>
      <c r="B1969" s="2" t="s">
        <v>388</v>
      </c>
      <c r="C1969" s="3">
        <v>27</v>
      </c>
      <c r="D1969" s="2" t="s">
        <v>389</v>
      </c>
      <c r="E1969" s="2" t="s">
        <v>14314</v>
      </c>
      <c r="F1969" s="2">
        <v>28647585</v>
      </c>
      <c r="G1969" s="2" t="s">
        <v>14650</v>
      </c>
      <c r="H1969" s="2" t="s">
        <v>14651</v>
      </c>
      <c r="I1969" s="2" t="s">
        <v>4735</v>
      </c>
      <c r="J1969" s="2" t="s">
        <v>14652</v>
      </c>
      <c r="K1969" s="2" t="s">
        <v>4380</v>
      </c>
      <c r="L1969" s="2" t="s">
        <v>14653</v>
      </c>
      <c r="M1969" s="2" t="s">
        <v>5443</v>
      </c>
      <c r="N1969" s="4" t="s">
        <v>14654</v>
      </c>
      <c r="O1969" s="4" t="s">
        <v>14655</v>
      </c>
    </row>
    <row r="1970" spans="1:15" ht="15" customHeight="1" x14ac:dyDescent="0.35">
      <c r="A1970" s="2" t="s">
        <v>387</v>
      </c>
      <c r="B1970" s="2" t="s">
        <v>388</v>
      </c>
      <c r="C1970" s="3">
        <v>27</v>
      </c>
      <c r="D1970" s="2" t="s">
        <v>389</v>
      </c>
      <c r="E1970" s="2" t="s">
        <v>14314</v>
      </c>
      <c r="F1970" s="2">
        <v>38253125</v>
      </c>
      <c r="G1970" s="2" t="s">
        <v>14326</v>
      </c>
      <c r="H1970" s="2" t="s">
        <v>14327</v>
      </c>
      <c r="I1970" s="2" t="s">
        <v>4394</v>
      </c>
      <c r="J1970" s="2" t="s">
        <v>14328</v>
      </c>
      <c r="K1970" s="2" t="s">
        <v>11500</v>
      </c>
      <c r="L1970" s="2" t="s">
        <v>14329</v>
      </c>
      <c r="M1970" s="2" t="s">
        <v>4416</v>
      </c>
      <c r="N1970" s="4" t="s">
        <v>14330</v>
      </c>
      <c r="O1970" s="4" t="s">
        <v>14331</v>
      </c>
    </row>
    <row r="1971" spans="1:15" ht="15" customHeight="1" x14ac:dyDescent="0.35">
      <c r="A1971" s="2" t="s">
        <v>387</v>
      </c>
      <c r="B1971" s="2" t="s">
        <v>388</v>
      </c>
      <c r="C1971" s="3">
        <v>27</v>
      </c>
      <c r="D1971" s="2" t="s">
        <v>389</v>
      </c>
      <c r="E1971" s="2" t="s">
        <v>14314</v>
      </c>
      <c r="F1971" s="2">
        <v>32372469</v>
      </c>
      <c r="G1971" s="2" t="s">
        <v>14553</v>
      </c>
      <c r="H1971" s="2" t="s">
        <v>14554</v>
      </c>
      <c r="I1971" s="2" t="s">
        <v>789</v>
      </c>
      <c r="J1971" s="2" t="s">
        <v>14555</v>
      </c>
      <c r="K1971" s="2" t="s">
        <v>13554</v>
      </c>
      <c r="L1971" s="2" t="s">
        <v>14556</v>
      </c>
      <c r="M1971" s="2" t="s">
        <v>5443</v>
      </c>
      <c r="N1971" s="4" t="s">
        <v>14557</v>
      </c>
      <c r="O1971" s="4" t="s">
        <v>14558</v>
      </c>
    </row>
    <row r="1972" spans="1:15" ht="15" customHeight="1" x14ac:dyDescent="0.35">
      <c r="A1972" s="2" t="s">
        <v>387</v>
      </c>
      <c r="B1972" s="2" t="s">
        <v>388</v>
      </c>
      <c r="C1972" s="3">
        <v>27</v>
      </c>
      <c r="D1972" s="2" t="s">
        <v>389</v>
      </c>
      <c r="E1972" s="2" t="s">
        <v>14314</v>
      </c>
      <c r="F1972" s="2">
        <v>38142858</v>
      </c>
      <c r="G1972" s="2" t="s">
        <v>14349</v>
      </c>
      <c r="H1972" s="2" t="s">
        <v>14350</v>
      </c>
      <c r="I1972" s="2" t="s">
        <v>2820</v>
      </c>
      <c r="J1972" s="2" t="s">
        <v>14351</v>
      </c>
      <c r="K1972" s="2" t="s">
        <v>11500</v>
      </c>
      <c r="L1972" s="2" t="s">
        <v>14352</v>
      </c>
      <c r="M1972" s="2" t="s">
        <v>4367</v>
      </c>
      <c r="N1972" s="4" t="s">
        <v>14353</v>
      </c>
      <c r="O1972" s="4" t="s">
        <v>14354</v>
      </c>
    </row>
    <row r="1973" spans="1:15" ht="15" customHeight="1" x14ac:dyDescent="0.35">
      <c r="A1973" s="2" t="s">
        <v>387</v>
      </c>
      <c r="B1973" s="2" t="s">
        <v>388</v>
      </c>
      <c r="C1973" s="3">
        <v>27</v>
      </c>
      <c r="D1973" s="2" t="s">
        <v>389</v>
      </c>
      <c r="E1973" s="2" t="s">
        <v>14314</v>
      </c>
      <c r="F1973" s="2">
        <v>38041429</v>
      </c>
      <c r="G1973" s="2" t="s">
        <v>14355</v>
      </c>
      <c r="H1973" s="2" t="s">
        <v>14356</v>
      </c>
      <c r="I1973" s="2" t="s">
        <v>2820</v>
      </c>
      <c r="J1973" s="2" t="s">
        <v>2690</v>
      </c>
      <c r="K1973" s="2" t="s">
        <v>1027</v>
      </c>
      <c r="L1973" s="2" t="s">
        <v>14357</v>
      </c>
      <c r="M1973" s="2" t="s">
        <v>4493</v>
      </c>
      <c r="N1973" s="4" t="s">
        <v>14358</v>
      </c>
      <c r="O1973" s="4" t="s">
        <v>14359</v>
      </c>
    </row>
    <row r="1974" spans="1:15" ht="15" customHeight="1" x14ac:dyDescent="0.35">
      <c r="A1974" s="2" t="s">
        <v>387</v>
      </c>
      <c r="B1974" s="2" t="s">
        <v>388</v>
      </c>
      <c r="C1974" s="3">
        <v>27</v>
      </c>
      <c r="D1974" s="2" t="s">
        <v>389</v>
      </c>
      <c r="E1974" s="2" t="s">
        <v>14314</v>
      </c>
      <c r="F1974" s="2">
        <v>36573442</v>
      </c>
      <c r="G1974" s="2" t="s">
        <v>14384</v>
      </c>
      <c r="H1974" s="2" t="s">
        <v>14385</v>
      </c>
      <c r="I1974" s="2" t="s">
        <v>1545</v>
      </c>
      <c r="J1974" s="2"/>
      <c r="K1974" s="2" t="s">
        <v>1027</v>
      </c>
      <c r="L1974" s="2" t="s">
        <v>14386</v>
      </c>
      <c r="M1974" s="2" t="s">
        <v>14387</v>
      </c>
      <c r="N1974" s="4" t="s">
        <v>14388</v>
      </c>
      <c r="O1974" s="4" t="s">
        <v>14389</v>
      </c>
    </row>
    <row r="1975" spans="1:15" ht="15" customHeight="1" x14ac:dyDescent="0.35">
      <c r="A1975" s="2" t="s">
        <v>387</v>
      </c>
      <c r="B1975" s="2" t="s">
        <v>388</v>
      </c>
      <c r="C1975" s="3">
        <v>27</v>
      </c>
      <c r="D1975" s="2" t="s">
        <v>389</v>
      </c>
      <c r="E1975" s="2" t="s">
        <v>14314</v>
      </c>
      <c r="F1975" s="2">
        <v>31866098</v>
      </c>
      <c r="G1975" s="2" t="s">
        <v>14577</v>
      </c>
      <c r="H1975" s="2" t="s">
        <v>14589</v>
      </c>
      <c r="I1975" s="2" t="s">
        <v>4621</v>
      </c>
      <c r="J1975" s="2" t="s">
        <v>14590</v>
      </c>
      <c r="K1975" s="2" t="s">
        <v>4380</v>
      </c>
      <c r="L1975" s="2" t="s">
        <v>14591</v>
      </c>
      <c r="M1975" s="2" t="s">
        <v>5699</v>
      </c>
      <c r="N1975" s="4" t="s">
        <v>14592</v>
      </c>
      <c r="O1975" s="4" t="s">
        <v>14593</v>
      </c>
    </row>
    <row r="1976" spans="1:15" ht="15" customHeight="1" x14ac:dyDescent="0.35">
      <c r="A1976" s="2" t="s">
        <v>387</v>
      </c>
      <c r="B1976" s="2" t="s">
        <v>388</v>
      </c>
      <c r="C1976" s="3">
        <v>27</v>
      </c>
      <c r="D1976" s="2" t="s">
        <v>389</v>
      </c>
      <c r="E1976" s="2" t="s">
        <v>14343</v>
      </c>
      <c r="F1976" s="2">
        <v>31678426</v>
      </c>
      <c r="G1976" s="2" t="s">
        <v>14582</v>
      </c>
      <c r="H1976" s="2" t="s">
        <v>14583</v>
      </c>
      <c r="I1976" s="2" t="s">
        <v>4621</v>
      </c>
      <c r="J1976" s="2" t="s">
        <v>14584</v>
      </c>
      <c r="K1976" s="2" t="s">
        <v>4380</v>
      </c>
      <c r="L1976" s="2" t="s">
        <v>14585</v>
      </c>
      <c r="M1976" s="2" t="s">
        <v>14586</v>
      </c>
      <c r="N1976" s="4" t="s">
        <v>14587</v>
      </c>
      <c r="O1976" s="4" t="s">
        <v>14588</v>
      </c>
    </row>
    <row r="1977" spans="1:15" ht="15" customHeight="1" x14ac:dyDescent="0.35">
      <c r="A1977" s="2" t="s">
        <v>387</v>
      </c>
      <c r="B1977" s="2" t="s">
        <v>388</v>
      </c>
      <c r="C1977" s="3">
        <v>27</v>
      </c>
      <c r="D1977" s="2" t="s">
        <v>389</v>
      </c>
      <c r="E1977" s="2" t="s">
        <v>14343</v>
      </c>
      <c r="F1977" s="2">
        <v>25378378</v>
      </c>
      <c r="G1977" s="2" t="s">
        <v>14694</v>
      </c>
      <c r="H1977" s="2" t="s">
        <v>14695</v>
      </c>
      <c r="I1977" s="2" t="s">
        <v>2533</v>
      </c>
      <c r="J1977" s="2" t="s">
        <v>14696</v>
      </c>
      <c r="K1977" s="2" t="s">
        <v>5615</v>
      </c>
      <c r="L1977" s="2" t="s">
        <v>14697</v>
      </c>
      <c r="M1977" s="2" t="s">
        <v>11321</v>
      </c>
      <c r="N1977" s="4" t="s">
        <v>14698</v>
      </c>
      <c r="O1977" s="4" t="s">
        <v>14699</v>
      </c>
    </row>
    <row r="1978" spans="1:15" ht="15" customHeight="1" x14ac:dyDescent="0.35">
      <c r="A1978" s="2" t="s">
        <v>387</v>
      </c>
      <c r="B1978" s="2" t="s">
        <v>388</v>
      </c>
      <c r="C1978" s="3">
        <v>27</v>
      </c>
      <c r="D1978" s="2" t="s">
        <v>389</v>
      </c>
      <c r="E1978" s="2" t="s">
        <v>14314</v>
      </c>
      <c r="F1978" s="2">
        <v>21501276</v>
      </c>
      <c r="G1978" s="2" t="s">
        <v>14741</v>
      </c>
      <c r="H1978" s="2" t="s">
        <v>14742</v>
      </c>
      <c r="I1978" s="2" t="s">
        <v>10309</v>
      </c>
      <c r="J1978" s="2"/>
      <c r="K1978" s="2" t="s">
        <v>14737</v>
      </c>
      <c r="L1978" s="2" t="s">
        <v>14743</v>
      </c>
      <c r="M1978" s="2" t="s">
        <v>4624</v>
      </c>
      <c r="N1978" s="4" t="s">
        <v>14744</v>
      </c>
      <c r="O1978" s="4" t="s">
        <v>14745</v>
      </c>
    </row>
    <row r="1979" spans="1:15" ht="15" customHeight="1" x14ac:dyDescent="0.35">
      <c r="A1979" s="2" t="s">
        <v>387</v>
      </c>
      <c r="B1979" s="2" t="s">
        <v>388</v>
      </c>
      <c r="C1979" s="3">
        <v>27</v>
      </c>
      <c r="D1979" s="2" t="s">
        <v>389</v>
      </c>
      <c r="E1979" s="2" t="s">
        <v>14314</v>
      </c>
      <c r="F1979" s="2">
        <v>34712052</v>
      </c>
      <c r="G1979" s="2" t="s">
        <v>14518</v>
      </c>
      <c r="H1979" s="2" t="s">
        <v>14519</v>
      </c>
      <c r="I1979" s="2">
        <v>2021</v>
      </c>
      <c r="J1979" s="2" t="s">
        <v>6691</v>
      </c>
      <c r="K1979" s="2" t="s">
        <v>14520</v>
      </c>
      <c r="L1979" s="2" t="s">
        <v>14521</v>
      </c>
      <c r="M1979" s="2" t="s">
        <v>4416</v>
      </c>
      <c r="N1979" s="4" t="s">
        <v>14522</v>
      </c>
      <c r="O1979" s="4" t="s">
        <v>14523</v>
      </c>
    </row>
    <row r="1980" spans="1:15" ht="15" customHeight="1" x14ac:dyDescent="0.35">
      <c r="A1980" s="2" t="s">
        <v>387</v>
      </c>
      <c r="B1980" s="2" t="s">
        <v>388</v>
      </c>
      <c r="C1980" s="3">
        <v>27</v>
      </c>
      <c r="D1980" s="2" t="s">
        <v>389</v>
      </c>
      <c r="E1980" s="2" t="s">
        <v>14314</v>
      </c>
      <c r="F1980" s="2">
        <v>34150446</v>
      </c>
      <c r="G1980" s="2" t="s">
        <v>14524</v>
      </c>
      <c r="H1980" s="2" t="s">
        <v>14525</v>
      </c>
      <c r="I1980" s="2">
        <v>2021</v>
      </c>
      <c r="J1980" s="2" t="s">
        <v>14526</v>
      </c>
      <c r="K1980" s="2" t="s">
        <v>14527</v>
      </c>
      <c r="L1980" s="2" t="s">
        <v>14528</v>
      </c>
      <c r="M1980" s="2" t="s">
        <v>4416</v>
      </c>
      <c r="N1980" s="4" t="s">
        <v>14529</v>
      </c>
      <c r="O1980" s="4" t="s">
        <v>14530</v>
      </c>
    </row>
    <row r="1981" spans="1:15" ht="15" customHeight="1" x14ac:dyDescent="0.35">
      <c r="A1981" s="2" t="s">
        <v>398</v>
      </c>
      <c r="B1981" s="2" t="s">
        <v>399</v>
      </c>
      <c r="C1981" s="3">
        <v>28</v>
      </c>
      <c r="D1981" s="2" t="s">
        <v>400</v>
      </c>
      <c r="E1981" s="2" t="s">
        <v>14752</v>
      </c>
      <c r="F1981" s="2">
        <v>35663143</v>
      </c>
      <c r="G1981" s="2" t="s">
        <v>6715</v>
      </c>
      <c r="H1981" s="2" t="s">
        <v>6716</v>
      </c>
      <c r="I1981" s="2" t="s">
        <v>1961</v>
      </c>
      <c r="J1981" s="2" t="s">
        <v>6717</v>
      </c>
      <c r="K1981" s="2" t="s">
        <v>4396</v>
      </c>
      <c r="L1981" s="2" t="s">
        <v>6718</v>
      </c>
      <c r="M1981" s="2" t="s">
        <v>4367</v>
      </c>
      <c r="N1981" s="4" t="s">
        <v>6719</v>
      </c>
      <c r="O1981" s="4" t="s">
        <v>6720</v>
      </c>
    </row>
    <row r="1982" spans="1:15" ht="15" customHeight="1" x14ac:dyDescent="0.35">
      <c r="A1982" s="2" t="s">
        <v>398</v>
      </c>
      <c r="B1982" s="2" t="s">
        <v>399</v>
      </c>
      <c r="C1982" s="3">
        <v>28</v>
      </c>
      <c r="D1982" s="2" t="s">
        <v>400</v>
      </c>
      <c r="E1982" s="2" t="s">
        <v>14752</v>
      </c>
      <c r="F1982" s="2">
        <v>35596714</v>
      </c>
      <c r="G1982" s="2" t="s">
        <v>14837</v>
      </c>
      <c r="H1982" s="2" t="s">
        <v>14838</v>
      </c>
      <c r="I1982" s="2" t="s">
        <v>2599</v>
      </c>
      <c r="J1982" s="2" t="s">
        <v>2995</v>
      </c>
      <c r="K1982" s="2" t="s">
        <v>4366</v>
      </c>
      <c r="L1982" s="2" t="s">
        <v>14839</v>
      </c>
      <c r="M1982" s="2" t="s">
        <v>4367</v>
      </c>
      <c r="N1982" s="4" t="s">
        <v>14840</v>
      </c>
      <c r="O1982" s="4" t="s">
        <v>14841</v>
      </c>
    </row>
    <row r="1983" spans="1:15" ht="15" customHeight="1" x14ac:dyDescent="0.35">
      <c r="A1983" s="2" t="s">
        <v>398</v>
      </c>
      <c r="B1983" s="2" t="s">
        <v>399</v>
      </c>
      <c r="C1983" s="3">
        <v>28</v>
      </c>
      <c r="D1983" s="2" t="s">
        <v>400</v>
      </c>
      <c r="E1983" s="2" t="s">
        <v>14752</v>
      </c>
      <c r="F1983" s="2">
        <v>35570744</v>
      </c>
      <c r="G1983" s="2" t="s">
        <v>14831</v>
      </c>
      <c r="H1983" s="2" t="s">
        <v>14832</v>
      </c>
      <c r="I1983" s="2" t="s">
        <v>2599</v>
      </c>
      <c r="J1983" s="2" t="s">
        <v>14833</v>
      </c>
      <c r="K1983" s="2" t="s">
        <v>9427</v>
      </c>
      <c r="L1983" s="2" t="s">
        <v>14834</v>
      </c>
      <c r="M1983" s="2" t="s">
        <v>5208</v>
      </c>
      <c r="N1983" s="4" t="s">
        <v>14835</v>
      </c>
      <c r="O1983" s="4" t="s">
        <v>14836</v>
      </c>
    </row>
    <row r="1984" spans="1:15" ht="15" customHeight="1" x14ac:dyDescent="0.35">
      <c r="A1984" s="2" t="s">
        <v>398</v>
      </c>
      <c r="B1984" s="2" t="s">
        <v>399</v>
      </c>
      <c r="C1984" s="3">
        <v>28</v>
      </c>
      <c r="D1984" s="2" t="s">
        <v>400</v>
      </c>
      <c r="E1984" s="2" t="s">
        <v>14752</v>
      </c>
      <c r="F1984" s="2">
        <v>33977561</v>
      </c>
      <c r="G1984" s="2" t="s">
        <v>9027</v>
      </c>
      <c r="H1984" s="2" t="s">
        <v>9028</v>
      </c>
      <c r="I1984" s="2" t="s">
        <v>2387</v>
      </c>
      <c r="J1984" s="2" t="s">
        <v>8575</v>
      </c>
      <c r="K1984" s="2" t="s">
        <v>4443</v>
      </c>
      <c r="L1984" s="2" t="s">
        <v>9029</v>
      </c>
      <c r="M1984" s="2" t="s">
        <v>6943</v>
      </c>
      <c r="N1984" s="4" t="s">
        <v>9030</v>
      </c>
      <c r="O1984" s="4" t="s">
        <v>9031</v>
      </c>
    </row>
    <row r="1985" spans="1:15" ht="15" customHeight="1" x14ac:dyDescent="0.35">
      <c r="A1985" s="2" t="s">
        <v>398</v>
      </c>
      <c r="B1985" s="2" t="s">
        <v>399</v>
      </c>
      <c r="C1985" s="3">
        <v>28</v>
      </c>
      <c r="D1985" s="2" t="s">
        <v>400</v>
      </c>
      <c r="E1985" s="2" t="s">
        <v>14752</v>
      </c>
      <c r="F1985" s="2">
        <v>24814298</v>
      </c>
      <c r="G1985" s="2" t="s">
        <v>14884</v>
      </c>
      <c r="H1985" s="2" t="s">
        <v>14885</v>
      </c>
      <c r="I1985" s="2" t="s">
        <v>1752</v>
      </c>
      <c r="J1985" s="2" t="s">
        <v>14886</v>
      </c>
      <c r="K1985" s="2" t="s">
        <v>4366</v>
      </c>
      <c r="L1985" s="2" t="s">
        <v>14887</v>
      </c>
      <c r="M1985" s="2" t="s">
        <v>4367</v>
      </c>
      <c r="N1985" s="4" t="s">
        <v>14888</v>
      </c>
      <c r="O1985" s="4" t="s">
        <v>14889</v>
      </c>
    </row>
    <row r="1986" spans="1:15" ht="15" customHeight="1" x14ac:dyDescent="0.35">
      <c r="A1986" s="2" t="s">
        <v>398</v>
      </c>
      <c r="B1986" s="2" t="s">
        <v>399</v>
      </c>
      <c r="C1986" s="3">
        <v>28</v>
      </c>
      <c r="D1986" s="2" t="s">
        <v>400</v>
      </c>
      <c r="E1986" s="2" t="s">
        <v>14752</v>
      </c>
      <c r="F1986" s="2">
        <v>37432466</v>
      </c>
      <c r="G1986" s="2" t="s">
        <v>14802</v>
      </c>
      <c r="H1986" s="2" t="s">
        <v>14803</v>
      </c>
      <c r="I1986" s="2" t="s">
        <v>1004</v>
      </c>
      <c r="J1986" s="2" t="s">
        <v>14804</v>
      </c>
      <c r="K1986" s="2" t="s">
        <v>13166</v>
      </c>
      <c r="L1986" s="2" t="s">
        <v>14805</v>
      </c>
      <c r="M1986" s="2" t="s">
        <v>14806</v>
      </c>
      <c r="N1986" s="4" t="s">
        <v>14807</v>
      </c>
      <c r="O1986" s="4" t="s">
        <v>14808</v>
      </c>
    </row>
    <row r="1987" spans="1:15" ht="15" customHeight="1" x14ac:dyDescent="0.35">
      <c r="A1987" s="2" t="s">
        <v>398</v>
      </c>
      <c r="B1987" s="2" t="s">
        <v>399</v>
      </c>
      <c r="C1987" s="3">
        <v>28</v>
      </c>
      <c r="D1987" s="2" t="s">
        <v>400</v>
      </c>
      <c r="E1987" s="2" t="s">
        <v>14752</v>
      </c>
      <c r="F1987" s="2">
        <v>34050935</v>
      </c>
      <c r="G1987" s="2" t="s">
        <v>14856</v>
      </c>
      <c r="H1987" s="2" t="s">
        <v>14857</v>
      </c>
      <c r="I1987" s="2" t="s">
        <v>1957</v>
      </c>
      <c r="J1987" s="2" t="s">
        <v>14858</v>
      </c>
      <c r="K1987" s="2" t="s">
        <v>4366</v>
      </c>
      <c r="L1987" s="2" t="s">
        <v>14859</v>
      </c>
      <c r="M1987" s="2" t="s">
        <v>4481</v>
      </c>
      <c r="N1987" s="4" t="s">
        <v>14860</v>
      </c>
      <c r="O1987" s="4" t="s">
        <v>14861</v>
      </c>
    </row>
    <row r="1988" spans="1:15" ht="15" customHeight="1" x14ac:dyDescent="0.35">
      <c r="A1988" s="2" t="s">
        <v>398</v>
      </c>
      <c r="B1988" s="2" t="s">
        <v>399</v>
      </c>
      <c r="C1988" s="3">
        <v>28</v>
      </c>
      <c r="D1988" s="2" t="s">
        <v>400</v>
      </c>
      <c r="E1988" s="2" t="s">
        <v>14752</v>
      </c>
      <c r="F1988" s="2">
        <v>35080030</v>
      </c>
      <c r="G1988" s="2" t="s">
        <v>14842</v>
      </c>
      <c r="H1988" s="2" t="s">
        <v>14843</v>
      </c>
      <c r="I1988" s="2" t="s">
        <v>1862</v>
      </c>
      <c r="J1988" s="2" t="s">
        <v>14844</v>
      </c>
      <c r="K1988" s="2" t="s">
        <v>4366</v>
      </c>
      <c r="L1988" s="2" t="s">
        <v>14845</v>
      </c>
      <c r="M1988" s="2" t="s">
        <v>14846</v>
      </c>
      <c r="N1988" s="4" t="s">
        <v>14847</v>
      </c>
      <c r="O1988" s="4" t="s">
        <v>14848</v>
      </c>
    </row>
    <row r="1989" spans="1:15" ht="15" customHeight="1" x14ac:dyDescent="0.35">
      <c r="A1989" s="2" t="s">
        <v>398</v>
      </c>
      <c r="B1989" s="2" t="s">
        <v>399</v>
      </c>
      <c r="C1989" s="3">
        <v>28</v>
      </c>
      <c r="D1989" s="2" t="s">
        <v>400</v>
      </c>
      <c r="E1989" s="2" t="s">
        <v>14752</v>
      </c>
      <c r="F1989" s="2">
        <v>29672835</v>
      </c>
      <c r="G1989" s="2" t="s">
        <v>9130</v>
      </c>
      <c r="H1989" s="2" t="s">
        <v>9131</v>
      </c>
      <c r="I1989" s="2" t="s">
        <v>1723</v>
      </c>
      <c r="J1989" s="2" t="s">
        <v>9132</v>
      </c>
      <c r="K1989" s="2" t="s">
        <v>4366</v>
      </c>
      <c r="L1989" s="2" t="s">
        <v>9133</v>
      </c>
      <c r="M1989" s="2" t="s">
        <v>6950</v>
      </c>
      <c r="N1989" s="4" t="s">
        <v>9134</v>
      </c>
      <c r="O1989" s="4" t="s">
        <v>9135</v>
      </c>
    </row>
    <row r="1990" spans="1:15" ht="15" customHeight="1" x14ac:dyDescent="0.35">
      <c r="A1990" s="2" t="s">
        <v>398</v>
      </c>
      <c r="B1990" s="2" t="s">
        <v>399</v>
      </c>
      <c r="C1990" s="3">
        <v>28</v>
      </c>
      <c r="D1990" s="2" t="s">
        <v>400</v>
      </c>
      <c r="E1990" s="2" t="s">
        <v>14752</v>
      </c>
      <c r="F1990" s="2">
        <v>38316467</v>
      </c>
      <c r="G1990" s="2" t="s">
        <v>6561</v>
      </c>
      <c r="H1990" s="2" t="s">
        <v>6562</v>
      </c>
      <c r="I1990" s="2" t="s">
        <v>2023</v>
      </c>
      <c r="J1990" s="2" t="s">
        <v>6563</v>
      </c>
      <c r="K1990" s="2" t="s">
        <v>4629</v>
      </c>
      <c r="L1990" s="2" t="s">
        <v>6564</v>
      </c>
      <c r="M1990" s="2" t="s">
        <v>4367</v>
      </c>
      <c r="N1990" s="4" t="s">
        <v>6565</v>
      </c>
      <c r="O1990" s="4" t="s">
        <v>6566</v>
      </c>
    </row>
    <row r="1991" spans="1:15" ht="15" customHeight="1" x14ac:dyDescent="0.35">
      <c r="A1991" s="2" t="s">
        <v>398</v>
      </c>
      <c r="B1991" s="2" t="s">
        <v>399</v>
      </c>
      <c r="C1991" s="3">
        <v>28</v>
      </c>
      <c r="D1991" s="2" t="s">
        <v>400</v>
      </c>
      <c r="E1991" s="2" t="s">
        <v>14752</v>
      </c>
      <c r="F1991" s="2">
        <v>35351441</v>
      </c>
      <c r="G1991" s="2" t="s">
        <v>9008</v>
      </c>
      <c r="H1991" s="2" t="s">
        <v>9009</v>
      </c>
      <c r="I1991" s="2" t="s">
        <v>1858</v>
      </c>
      <c r="J1991" s="2" t="s">
        <v>9010</v>
      </c>
      <c r="K1991" s="2" t="s">
        <v>4380</v>
      </c>
      <c r="L1991" s="2" t="s">
        <v>9011</v>
      </c>
      <c r="M1991" s="2" t="s">
        <v>4493</v>
      </c>
      <c r="N1991" s="4" t="s">
        <v>9012</v>
      </c>
      <c r="O1991" s="4" t="s">
        <v>9013</v>
      </c>
    </row>
    <row r="1992" spans="1:15" ht="15" customHeight="1" x14ac:dyDescent="0.35">
      <c r="A1992" s="2" t="s">
        <v>398</v>
      </c>
      <c r="B1992" s="2" t="s">
        <v>399</v>
      </c>
      <c r="C1992" s="3">
        <v>28</v>
      </c>
      <c r="D1992" s="2" t="s">
        <v>400</v>
      </c>
      <c r="E1992" s="2" t="s">
        <v>14752</v>
      </c>
      <c r="F1992" s="2">
        <v>30720903</v>
      </c>
      <c r="G1992" s="2" t="s">
        <v>9089</v>
      </c>
      <c r="H1992" s="2" t="s">
        <v>9090</v>
      </c>
      <c r="I1992" s="2" t="s">
        <v>949</v>
      </c>
      <c r="J1992" s="2" t="s">
        <v>9091</v>
      </c>
      <c r="K1992" s="2" t="s">
        <v>4443</v>
      </c>
      <c r="L1992" s="2" t="s">
        <v>9092</v>
      </c>
      <c r="M1992" s="2" t="s">
        <v>4367</v>
      </c>
      <c r="N1992" s="4" t="s">
        <v>9093</v>
      </c>
      <c r="O1992" s="4" t="s">
        <v>9094</v>
      </c>
    </row>
    <row r="1993" spans="1:15" ht="15" customHeight="1" x14ac:dyDescent="0.35">
      <c r="A1993" s="2" t="s">
        <v>398</v>
      </c>
      <c r="B1993" s="2" t="s">
        <v>399</v>
      </c>
      <c r="C1993" s="3">
        <v>28</v>
      </c>
      <c r="D1993" s="2" t="s">
        <v>400</v>
      </c>
      <c r="E1993" s="2" t="s">
        <v>14752</v>
      </c>
      <c r="F1993" s="2">
        <v>33393074</v>
      </c>
      <c r="G1993" s="2" t="s">
        <v>9032</v>
      </c>
      <c r="H1993" s="2" t="s">
        <v>9033</v>
      </c>
      <c r="I1993" s="2" t="s">
        <v>2308</v>
      </c>
      <c r="J1993" s="2" t="s">
        <v>9034</v>
      </c>
      <c r="K1993" s="2" t="s">
        <v>4366</v>
      </c>
      <c r="L1993" s="2" t="s">
        <v>9035</v>
      </c>
      <c r="M1993" s="2" t="s">
        <v>4493</v>
      </c>
      <c r="N1993" s="4" t="s">
        <v>9036</v>
      </c>
      <c r="O1993" s="4" t="s">
        <v>9037</v>
      </c>
    </row>
    <row r="1994" spans="1:15" ht="15" customHeight="1" x14ac:dyDescent="0.35">
      <c r="A1994" s="2" t="s">
        <v>398</v>
      </c>
      <c r="B1994" s="2" t="s">
        <v>399</v>
      </c>
      <c r="C1994" s="3">
        <v>28</v>
      </c>
      <c r="D1994" s="2" t="s">
        <v>400</v>
      </c>
      <c r="E1994" s="2" t="s">
        <v>14752</v>
      </c>
      <c r="F1994" s="2">
        <v>34632575</v>
      </c>
      <c r="G1994" s="2" t="s">
        <v>14849</v>
      </c>
      <c r="H1994" s="2" t="s">
        <v>14850</v>
      </c>
      <c r="I1994" s="2" t="s">
        <v>2508</v>
      </c>
      <c r="J1994" s="2" t="s">
        <v>14851</v>
      </c>
      <c r="K1994" s="2" t="s">
        <v>14852</v>
      </c>
      <c r="L1994" s="2" t="s">
        <v>14853</v>
      </c>
      <c r="M1994" s="2" t="s">
        <v>5208</v>
      </c>
      <c r="N1994" s="4" t="s">
        <v>14854</v>
      </c>
      <c r="O1994" s="4" t="s">
        <v>14855</v>
      </c>
    </row>
    <row r="1995" spans="1:15" ht="15" customHeight="1" x14ac:dyDescent="0.35">
      <c r="A1995" s="2" t="s">
        <v>398</v>
      </c>
      <c r="B1995" s="2" t="s">
        <v>399</v>
      </c>
      <c r="C1995" s="3">
        <v>28</v>
      </c>
      <c r="D1995" s="2" t="s">
        <v>400</v>
      </c>
      <c r="E1995" s="2" t="s">
        <v>14752</v>
      </c>
      <c r="F1995" s="2">
        <v>38149635</v>
      </c>
      <c r="G1995" s="2" t="s">
        <v>14792</v>
      </c>
      <c r="H1995" s="2" t="s">
        <v>14793</v>
      </c>
      <c r="I1995" s="2" t="s">
        <v>1463</v>
      </c>
      <c r="J1995" s="2"/>
      <c r="K1995" s="2" t="s">
        <v>4736</v>
      </c>
      <c r="L1995" s="2" t="s">
        <v>14794</v>
      </c>
      <c r="M1995" s="2" t="s">
        <v>6964</v>
      </c>
      <c r="N1995" s="4" t="s">
        <v>14795</v>
      </c>
      <c r="O1995" s="4" t="s">
        <v>14796</v>
      </c>
    </row>
    <row r="1996" spans="1:15" ht="15" customHeight="1" x14ac:dyDescent="0.35">
      <c r="A1996" s="2" t="s">
        <v>398</v>
      </c>
      <c r="B1996" s="2" t="s">
        <v>399</v>
      </c>
      <c r="C1996" s="3">
        <v>28</v>
      </c>
      <c r="D1996" s="2" t="s">
        <v>400</v>
      </c>
      <c r="E1996" s="2" t="s">
        <v>14752</v>
      </c>
      <c r="F1996" s="2">
        <v>35842231</v>
      </c>
      <c r="G1996" s="2" t="s">
        <v>14825</v>
      </c>
      <c r="H1996" s="2" t="s">
        <v>14826</v>
      </c>
      <c r="I1996" s="2" t="s">
        <v>2699</v>
      </c>
      <c r="J1996" s="2" t="s">
        <v>14827</v>
      </c>
      <c r="K1996" s="2" t="s">
        <v>4366</v>
      </c>
      <c r="L1996" s="2" t="s">
        <v>14828</v>
      </c>
      <c r="M1996" s="2" t="s">
        <v>4367</v>
      </c>
      <c r="N1996" s="4" t="s">
        <v>14829</v>
      </c>
      <c r="O1996" s="4" t="s">
        <v>14830</v>
      </c>
    </row>
    <row r="1997" spans="1:15" ht="15" customHeight="1" x14ac:dyDescent="0.35">
      <c r="A1997" s="2" t="s">
        <v>398</v>
      </c>
      <c r="B1997" s="2" t="s">
        <v>399</v>
      </c>
      <c r="C1997" s="3">
        <v>28</v>
      </c>
      <c r="D1997" s="2" t="s">
        <v>400</v>
      </c>
      <c r="E1997" s="2" t="s">
        <v>14752</v>
      </c>
      <c r="F1997" s="2">
        <v>34514465</v>
      </c>
      <c r="G1997" s="2" t="s">
        <v>10901</v>
      </c>
      <c r="H1997" s="2" t="s">
        <v>10902</v>
      </c>
      <c r="I1997" s="2" t="s">
        <v>4066</v>
      </c>
      <c r="J1997" s="2" t="s">
        <v>10903</v>
      </c>
      <c r="K1997" s="2" t="s">
        <v>4396</v>
      </c>
      <c r="L1997" s="2" t="s">
        <v>10904</v>
      </c>
      <c r="M1997" s="2" t="s">
        <v>4367</v>
      </c>
      <c r="N1997" s="4" t="s">
        <v>10905</v>
      </c>
      <c r="O1997" s="4" t="s">
        <v>10906</v>
      </c>
    </row>
    <row r="1998" spans="1:15" ht="15" customHeight="1" x14ac:dyDescent="0.35">
      <c r="A1998" s="2" t="s">
        <v>398</v>
      </c>
      <c r="B1998" s="2" t="s">
        <v>399</v>
      </c>
      <c r="C1998" s="3">
        <v>28</v>
      </c>
      <c r="D1998" s="2" t="s">
        <v>400</v>
      </c>
      <c r="E1998" s="2" t="s">
        <v>14752</v>
      </c>
      <c r="F1998" s="2">
        <v>37652555</v>
      </c>
      <c r="G1998" s="2" t="s">
        <v>14814</v>
      </c>
      <c r="H1998" s="2" t="s">
        <v>14815</v>
      </c>
      <c r="I1998" s="2" t="s">
        <v>816</v>
      </c>
      <c r="J1998" s="2"/>
      <c r="K1998" s="2" t="s">
        <v>14816</v>
      </c>
      <c r="L1998" s="2" t="s">
        <v>14817</v>
      </c>
      <c r="M1998" s="2" t="s">
        <v>4843</v>
      </c>
      <c r="N1998" s="4" t="s">
        <v>14818</v>
      </c>
      <c r="O1998" s="4" t="s">
        <v>14819</v>
      </c>
    </row>
    <row r="1999" spans="1:15" ht="15" customHeight="1" x14ac:dyDescent="0.35">
      <c r="A1999" s="2" t="s">
        <v>398</v>
      </c>
      <c r="B1999" s="2" t="s">
        <v>399</v>
      </c>
      <c r="C1999" s="3">
        <v>28</v>
      </c>
      <c r="D1999" s="2" t="s">
        <v>400</v>
      </c>
      <c r="E1999" s="2" t="s">
        <v>14752</v>
      </c>
      <c r="F1999" s="2">
        <v>31646617</v>
      </c>
      <c r="G1999" s="2" t="s">
        <v>14765</v>
      </c>
      <c r="H1999" s="2" t="s">
        <v>14868</v>
      </c>
      <c r="I1999" s="2" t="s">
        <v>4621</v>
      </c>
      <c r="J1999" s="2" t="s">
        <v>1922</v>
      </c>
      <c r="K1999" s="2" t="s">
        <v>4366</v>
      </c>
      <c r="L1999" s="2" t="s">
        <v>14869</v>
      </c>
      <c r="M1999" s="2" t="s">
        <v>4665</v>
      </c>
      <c r="N1999" s="4" t="s">
        <v>14870</v>
      </c>
      <c r="O1999" s="4" t="s">
        <v>14871</v>
      </c>
    </row>
    <row r="2000" spans="1:15" ht="15" customHeight="1" x14ac:dyDescent="0.35">
      <c r="A2000" s="2" t="s">
        <v>398</v>
      </c>
      <c r="B2000" s="2" t="s">
        <v>399</v>
      </c>
      <c r="C2000" s="3">
        <v>28</v>
      </c>
      <c r="D2000" s="2" t="s">
        <v>400</v>
      </c>
      <c r="E2000" s="2" t="s">
        <v>14752</v>
      </c>
      <c r="F2000" s="2">
        <v>36745562</v>
      </c>
      <c r="G2000" s="2" t="s">
        <v>6615</v>
      </c>
      <c r="H2000" s="2" t="s">
        <v>6616</v>
      </c>
      <c r="I2000" s="2" t="s">
        <v>6421</v>
      </c>
      <c r="J2000" s="2"/>
      <c r="K2000" s="2" t="s">
        <v>4366</v>
      </c>
      <c r="L2000" s="2" t="s">
        <v>6617</v>
      </c>
      <c r="M2000" s="2" t="s">
        <v>4367</v>
      </c>
      <c r="N2000" s="4" t="s">
        <v>6618</v>
      </c>
      <c r="O2000" s="4" t="s">
        <v>6619</v>
      </c>
    </row>
    <row r="2001" spans="1:15" ht="15" customHeight="1" x14ac:dyDescent="0.35">
      <c r="A2001" s="2" t="s">
        <v>398</v>
      </c>
      <c r="B2001" s="2" t="s">
        <v>399</v>
      </c>
      <c r="C2001" s="3">
        <v>28</v>
      </c>
      <c r="D2001" s="2" t="s">
        <v>400</v>
      </c>
      <c r="E2001" s="2" t="s">
        <v>14752</v>
      </c>
      <c r="F2001" s="2">
        <v>37200410</v>
      </c>
      <c r="G2001" s="2" t="s">
        <v>14809</v>
      </c>
      <c r="H2001" s="2" t="s">
        <v>14810</v>
      </c>
      <c r="I2001" s="2" t="s">
        <v>4449</v>
      </c>
      <c r="J2001" s="2"/>
      <c r="K2001" s="2" t="s">
        <v>4366</v>
      </c>
      <c r="L2001" s="2" t="s">
        <v>14811</v>
      </c>
      <c r="M2001" s="2" t="s">
        <v>4367</v>
      </c>
      <c r="N2001" s="4" t="s">
        <v>14812</v>
      </c>
      <c r="O2001" s="4" t="s">
        <v>14813</v>
      </c>
    </row>
    <row r="2002" spans="1:15" ht="15" customHeight="1" x14ac:dyDescent="0.35">
      <c r="A2002" s="2" t="s">
        <v>398</v>
      </c>
      <c r="B2002" s="2" t="s">
        <v>399</v>
      </c>
      <c r="C2002" s="3">
        <v>28</v>
      </c>
      <c r="D2002" s="2" t="s">
        <v>400</v>
      </c>
      <c r="E2002" s="2" t="s">
        <v>14752</v>
      </c>
      <c r="F2002" s="2">
        <v>33475902</v>
      </c>
      <c r="G2002" s="2" t="s">
        <v>14862</v>
      </c>
      <c r="H2002" s="2" t="s">
        <v>14863</v>
      </c>
      <c r="I2002" s="2" t="s">
        <v>12398</v>
      </c>
      <c r="J2002" s="2" t="s">
        <v>12398</v>
      </c>
      <c r="K2002" s="2" t="s">
        <v>14864</v>
      </c>
      <c r="L2002" s="2" t="s">
        <v>14865</v>
      </c>
      <c r="M2002" s="2" t="s">
        <v>4367</v>
      </c>
      <c r="N2002" s="4" t="s">
        <v>14866</v>
      </c>
      <c r="O2002" s="4" t="s">
        <v>14867</v>
      </c>
    </row>
    <row r="2003" spans="1:15" ht="15" customHeight="1" x14ac:dyDescent="0.35">
      <c r="A2003" s="2" t="s">
        <v>398</v>
      </c>
      <c r="B2003" s="2" t="s">
        <v>399</v>
      </c>
      <c r="C2003" s="3">
        <v>28</v>
      </c>
      <c r="D2003" s="2" t="s">
        <v>400</v>
      </c>
      <c r="E2003" s="2" t="s">
        <v>14752</v>
      </c>
      <c r="F2003" s="2">
        <v>28003299</v>
      </c>
      <c r="G2003" s="2" t="s">
        <v>14872</v>
      </c>
      <c r="H2003" s="2" t="s">
        <v>14873</v>
      </c>
      <c r="I2003" s="2" t="s">
        <v>14874</v>
      </c>
      <c r="J2003" s="2" t="s">
        <v>14874</v>
      </c>
      <c r="K2003" s="2" t="s">
        <v>4590</v>
      </c>
      <c r="L2003" s="2" t="s">
        <v>14875</v>
      </c>
      <c r="M2003" s="2" t="s">
        <v>4843</v>
      </c>
      <c r="N2003" s="4" t="s">
        <v>14876</v>
      </c>
      <c r="O2003" s="4" t="s">
        <v>14877</v>
      </c>
    </row>
    <row r="2004" spans="1:15" ht="15" customHeight="1" x14ac:dyDescent="0.35">
      <c r="A2004" s="2" t="s">
        <v>398</v>
      </c>
      <c r="B2004" s="2" t="s">
        <v>399</v>
      </c>
      <c r="C2004" s="3">
        <v>28</v>
      </c>
      <c r="D2004" s="2" t="s">
        <v>400</v>
      </c>
      <c r="E2004" s="2" t="s">
        <v>14752</v>
      </c>
      <c r="F2004" s="2">
        <v>36223090</v>
      </c>
      <c r="G2004" s="2" t="s">
        <v>8997</v>
      </c>
      <c r="H2004" s="2" t="s">
        <v>8998</v>
      </c>
      <c r="I2004" s="2" t="s">
        <v>5196</v>
      </c>
      <c r="J2004" s="2"/>
      <c r="K2004" s="2" t="s">
        <v>4479</v>
      </c>
      <c r="L2004" s="2" t="s">
        <v>8999</v>
      </c>
      <c r="M2004" s="2" t="s">
        <v>9000</v>
      </c>
      <c r="N2004" s="4" t="s">
        <v>2236</v>
      </c>
      <c r="O2004" s="4" t="s">
        <v>9001</v>
      </c>
    </row>
    <row r="2005" spans="1:15" ht="15" customHeight="1" x14ac:dyDescent="0.35">
      <c r="A2005" s="2" t="s">
        <v>398</v>
      </c>
      <c r="B2005" s="2" t="s">
        <v>399</v>
      </c>
      <c r="C2005" s="3">
        <v>28</v>
      </c>
      <c r="D2005" s="2" t="s">
        <v>400</v>
      </c>
      <c r="E2005" s="2" t="s">
        <v>14752</v>
      </c>
      <c r="F2005" s="2">
        <v>38776110</v>
      </c>
      <c r="G2005" s="2" t="s">
        <v>14758</v>
      </c>
      <c r="H2005" s="2" t="s">
        <v>14759</v>
      </c>
      <c r="I2005" s="2" t="s">
        <v>14760</v>
      </c>
      <c r="J2005" s="2"/>
      <c r="K2005" s="2" t="s">
        <v>4479</v>
      </c>
      <c r="L2005" s="2" t="s">
        <v>14761</v>
      </c>
      <c r="M2005" s="2" t="s">
        <v>14762</v>
      </c>
      <c r="N2005" s="4" t="s">
        <v>14763</v>
      </c>
      <c r="O2005" s="4" t="s">
        <v>14764</v>
      </c>
    </row>
    <row r="2006" spans="1:15" ht="15" customHeight="1" x14ac:dyDescent="0.35">
      <c r="A2006" s="2" t="s">
        <v>398</v>
      </c>
      <c r="B2006" s="2" t="s">
        <v>399</v>
      </c>
      <c r="C2006" s="3">
        <v>28</v>
      </c>
      <c r="D2006" s="2" t="s">
        <v>400</v>
      </c>
      <c r="E2006" s="2" t="s">
        <v>14752</v>
      </c>
      <c r="F2006" s="2">
        <v>39157949</v>
      </c>
      <c r="G2006" s="2" t="s">
        <v>14753</v>
      </c>
      <c r="H2006" s="2" t="s">
        <v>14754</v>
      </c>
      <c r="I2006" s="2" t="s">
        <v>14755</v>
      </c>
      <c r="J2006" s="2" t="s">
        <v>14755</v>
      </c>
      <c r="K2006" s="2" t="s">
        <v>4443</v>
      </c>
      <c r="L2006" s="2"/>
      <c r="M2006" s="2" t="s">
        <v>4416</v>
      </c>
      <c r="N2006" s="4" t="s">
        <v>14756</v>
      </c>
      <c r="O2006" s="4" t="s">
        <v>14757</v>
      </c>
    </row>
    <row r="2007" spans="1:15" ht="15" customHeight="1" x14ac:dyDescent="0.35">
      <c r="A2007" s="2" t="s">
        <v>398</v>
      </c>
      <c r="B2007" s="2" t="s">
        <v>399</v>
      </c>
      <c r="C2007" s="3">
        <v>28</v>
      </c>
      <c r="D2007" s="2" t="s">
        <v>400</v>
      </c>
      <c r="E2007" s="2" t="s">
        <v>14752</v>
      </c>
      <c r="F2007" s="2">
        <v>38365908</v>
      </c>
      <c r="G2007" s="2" t="s">
        <v>14776</v>
      </c>
      <c r="H2007" s="2" t="s">
        <v>14777</v>
      </c>
      <c r="I2007" s="2" t="s">
        <v>7279</v>
      </c>
      <c r="J2007" s="2"/>
      <c r="K2007" s="2" t="s">
        <v>4366</v>
      </c>
      <c r="L2007" s="2" t="s">
        <v>14778</v>
      </c>
      <c r="M2007" s="2" t="s">
        <v>4367</v>
      </c>
      <c r="N2007" s="4" t="s">
        <v>14779</v>
      </c>
      <c r="O2007" s="4" t="s">
        <v>14780</v>
      </c>
    </row>
    <row r="2008" spans="1:15" ht="15" customHeight="1" x14ac:dyDescent="0.35">
      <c r="A2008" s="2" t="s">
        <v>398</v>
      </c>
      <c r="B2008" s="2" t="s">
        <v>399</v>
      </c>
      <c r="C2008" s="3">
        <v>28</v>
      </c>
      <c r="D2008" s="2" t="s">
        <v>400</v>
      </c>
      <c r="E2008" s="2" t="s">
        <v>14752</v>
      </c>
      <c r="F2008" s="2">
        <v>37548315</v>
      </c>
      <c r="G2008" s="2" t="s">
        <v>14797</v>
      </c>
      <c r="H2008" s="2" t="s">
        <v>14798</v>
      </c>
      <c r="I2008" s="2" t="s">
        <v>1453</v>
      </c>
      <c r="J2008" s="2"/>
      <c r="K2008" s="2" t="s">
        <v>4366</v>
      </c>
      <c r="L2008" s="2" t="s">
        <v>14799</v>
      </c>
      <c r="M2008" s="2" t="s">
        <v>4416</v>
      </c>
      <c r="N2008" s="4" t="s">
        <v>14800</v>
      </c>
      <c r="O2008" s="4" t="s">
        <v>14801</v>
      </c>
    </row>
    <row r="2009" spans="1:15" ht="15" customHeight="1" x14ac:dyDescent="0.35">
      <c r="A2009" s="2" t="s">
        <v>398</v>
      </c>
      <c r="B2009" s="2" t="s">
        <v>399</v>
      </c>
      <c r="C2009" s="3">
        <v>28</v>
      </c>
      <c r="D2009" s="2" t="s">
        <v>400</v>
      </c>
      <c r="E2009" s="2" t="s">
        <v>14752</v>
      </c>
      <c r="F2009" s="2">
        <v>38114091</v>
      </c>
      <c r="G2009" s="2" t="s">
        <v>14765</v>
      </c>
      <c r="H2009" s="2" t="s">
        <v>14766</v>
      </c>
      <c r="I2009" s="2" t="s">
        <v>5647</v>
      </c>
      <c r="J2009" s="2"/>
      <c r="K2009" s="2" t="s">
        <v>4366</v>
      </c>
      <c r="L2009" s="2" t="s">
        <v>14767</v>
      </c>
      <c r="M2009" s="2" t="s">
        <v>11445</v>
      </c>
      <c r="N2009" s="4" t="s">
        <v>14768</v>
      </c>
      <c r="O2009" s="4" t="s">
        <v>14769</v>
      </c>
    </row>
    <row r="2010" spans="1:15" ht="15" customHeight="1" x14ac:dyDescent="0.35">
      <c r="A2010" s="2" t="s">
        <v>398</v>
      </c>
      <c r="B2010" s="2" t="s">
        <v>399</v>
      </c>
      <c r="C2010" s="3">
        <v>28</v>
      </c>
      <c r="D2010" s="2" t="s">
        <v>400</v>
      </c>
      <c r="E2010" s="2" t="s">
        <v>14752</v>
      </c>
      <c r="F2010" s="2">
        <v>37823414</v>
      </c>
      <c r="G2010" s="2" t="s">
        <v>14787</v>
      </c>
      <c r="H2010" s="2" t="s">
        <v>14788</v>
      </c>
      <c r="I2010" s="2" t="s">
        <v>9415</v>
      </c>
      <c r="J2010" s="2"/>
      <c r="K2010" s="2" t="s">
        <v>4366</v>
      </c>
      <c r="L2010" s="2" t="s">
        <v>14789</v>
      </c>
      <c r="M2010" s="2" t="s">
        <v>4367</v>
      </c>
      <c r="N2010" s="4" t="s">
        <v>14790</v>
      </c>
      <c r="O2010" s="4" t="s">
        <v>14791</v>
      </c>
    </row>
    <row r="2011" spans="1:15" ht="15" customHeight="1" x14ac:dyDescent="0.35">
      <c r="A2011" s="2" t="s">
        <v>398</v>
      </c>
      <c r="B2011" s="2" t="s">
        <v>399</v>
      </c>
      <c r="C2011" s="3">
        <v>28</v>
      </c>
      <c r="D2011" s="2" t="s">
        <v>400</v>
      </c>
      <c r="E2011" s="2" t="s">
        <v>14752</v>
      </c>
      <c r="F2011" s="2">
        <v>38123134</v>
      </c>
      <c r="G2011" s="2" t="s">
        <v>14781</v>
      </c>
      <c r="H2011" s="2" t="s">
        <v>14782</v>
      </c>
      <c r="I2011" s="2" t="s">
        <v>14783</v>
      </c>
      <c r="J2011" s="2"/>
      <c r="K2011" s="2" t="s">
        <v>4366</v>
      </c>
      <c r="L2011" s="2" t="s">
        <v>14784</v>
      </c>
      <c r="M2011" s="2" t="s">
        <v>4367</v>
      </c>
      <c r="N2011" s="4" t="s">
        <v>14785</v>
      </c>
      <c r="O2011" s="4" t="s">
        <v>14786</v>
      </c>
    </row>
    <row r="2012" spans="1:15" ht="15" customHeight="1" x14ac:dyDescent="0.35">
      <c r="A2012" s="2" t="s">
        <v>398</v>
      </c>
      <c r="B2012" s="2" t="s">
        <v>399</v>
      </c>
      <c r="C2012" s="3">
        <v>28</v>
      </c>
      <c r="D2012" s="2" t="s">
        <v>400</v>
      </c>
      <c r="E2012" s="2" t="s">
        <v>14752</v>
      </c>
      <c r="F2012" s="2">
        <v>38738773</v>
      </c>
      <c r="G2012" s="2" t="s">
        <v>14770</v>
      </c>
      <c r="H2012" s="2" t="s">
        <v>14771</v>
      </c>
      <c r="I2012" s="2" t="s">
        <v>14772</v>
      </c>
      <c r="J2012" s="2" t="s">
        <v>14772</v>
      </c>
      <c r="K2012" s="2" t="s">
        <v>4692</v>
      </c>
      <c r="L2012" s="2" t="s">
        <v>14773</v>
      </c>
      <c r="M2012" s="2" t="s">
        <v>4945</v>
      </c>
      <c r="N2012" s="4" t="s">
        <v>14774</v>
      </c>
      <c r="O2012" s="4" t="s">
        <v>14775</v>
      </c>
    </row>
    <row r="2013" spans="1:15" ht="15" customHeight="1" x14ac:dyDescent="0.35">
      <c r="A2013" s="2" t="s">
        <v>398</v>
      </c>
      <c r="B2013" s="2" t="s">
        <v>399</v>
      </c>
      <c r="C2013" s="3">
        <v>28</v>
      </c>
      <c r="D2013" s="2" t="s">
        <v>400</v>
      </c>
      <c r="E2013" s="2" t="s">
        <v>14752</v>
      </c>
      <c r="F2013" s="2">
        <v>33179283</v>
      </c>
      <c r="G2013" s="2" t="s">
        <v>9032</v>
      </c>
      <c r="H2013" s="2" t="s">
        <v>9033</v>
      </c>
      <c r="I2013" s="2" t="s">
        <v>9068</v>
      </c>
      <c r="J2013" s="2" t="s">
        <v>9068</v>
      </c>
      <c r="K2013" s="2" t="s">
        <v>4366</v>
      </c>
      <c r="L2013" s="2"/>
      <c r="M2013" s="2" t="s">
        <v>4367</v>
      </c>
      <c r="N2013" s="4" t="s">
        <v>9069</v>
      </c>
      <c r="O2013" s="4" t="s">
        <v>9070</v>
      </c>
    </row>
    <row r="2014" spans="1:15" ht="15" customHeight="1" x14ac:dyDescent="0.35">
      <c r="A2014" s="2" t="s">
        <v>398</v>
      </c>
      <c r="B2014" s="2" t="s">
        <v>399</v>
      </c>
      <c r="C2014" s="3">
        <v>28</v>
      </c>
      <c r="D2014" s="2" t="s">
        <v>400</v>
      </c>
      <c r="E2014" s="2" t="s">
        <v>14752</v>
      </c>
      <c r="F2014" s="2">
        <v>35275399</v>
      </c>
      <c r="G2014" s="2" t="s">
        <v>6661</v>
      </c>
      <c r="H2014" s="2" t="s">
        <v>6662</v>
      </c>
      <c r="I2014" s="2" t="s">
        <v>6663</v>
      </c>
      <c r="J2014" s="2" t="s">
        <v>6663</v>
      </c>
      <c r="K2014" s="2" t="s">
        <v>6664</v>
      </c>
      <c r="L2014" s="2" t="s">
        <v>6665</v>
      </c>
      <c r="M2014" s="2" t="s">
        <v>6666</v>
      </c>
      <c r="N2014" s="4" t="s">
        <v>6667</v>
      </c>
      <c r="O2014" s="4" t="s">
        <v>6668</v>
      </c>
    </row>
    <row r="2015" spans="1:15" ht="15" customHeight="1" x14ac:dyDescent="0.35">
      <c r="A2015" s="2" t="s">
        <v>398</v>
      </c>
      <c r="B2015" s="2" t="s">
        <v>399</v>
      </c>
      <c r="C2015" s="3">
        <v>28</v>
      </c>
      <c r="D2015" s="2" t="s">
        <v>400</v>
      </c>
      <c r="E2015" s="2" t="s">
        <v>14752</v>
      </c>
      <c r="F2015" s="2">
        <v>36763872</v>
      </c>
      <c r="G2015" s="2" t="s">
        <v>14820</v>
      </c>
      <c r="H2015" s="2" t="s">
        <v>14821</v>
      </c>
      <c r="I2015" s="2" t="s">
        <v>4471</v>
      </c>
      <c r="J2015" s="2"/>
      <c r="K2015" s="2" t="s">
        <v>4366</v>
      </c>
      <c r="L2015" s="2" t="s">
        <v>14822</v>
      </c>
      <c r="M2015" s="2" t="s">
        <v>4367</v>
      </c>
      <c r="N2015" s="4" t="s">
        <v>14823</v>
      </c>
      <c r="O2015" s="4" t="s">
        <v>14824</v>
      </c>
    </row>
    <row r="2016" spans="1:15" ht="15" customHeight="1" x14ac:dyDescent="0.35">
      <c r="A2016" s="2" t="s">
        <v>398</v>
      </c>
      <c r="B2016" s="2" t="s">
        <v>399</v>
      </c>
      <c r="C2016" s="3">
        <v>28</v>
      </c>
      <c r="D2016" s="2" t="s">
        <v>400</v>
      </c>
      <c r="E2016" s="2" t="s">
        <v>14752</v>
      </c>
      <c r="F2016" s="2">
        <v>28250838</v>
      </c>
      <c r="G2016" s="2" t="s">
        <v>14878</v>
      </c>
      <c r="H2016" s="2" t="s">
        <v>14879</v>
      </c>
      <c r="I2016" s="2">
        <v>2016</v>
      </c>
      <c r="J2016" s="2" t="s">
        <v>13663</v>
      </c>
      <c r="K2016" s="2" t="s">
        <v>14880</v>
      </c>
      <c r="L2016" s="2" t="s">
        <v>14881</v>
      </c>
      <c r="M2016" s="2" t="s">
        <v>4367</v>
      </c>
      <c r="N2016" s="4" t="s">
        <v>14882</v>
      </c>
      <c r="O2016" s="4" t="s">
        <v>14883</v>
      </c>
    </row>
    <row r="2017" spans="1:15" ht="15" customHeight="1" x14ac:dyDescent="0.35">
      <c r="A2017" s="2" t="s">
        <v>410</v>
      </c>
      <c r="B2017" s="2" t="s">
        <v>411</v>
      </c>
      <c r="C2017" s="3">
        <v>29</v>
      </c>
      <c r="D2017" s="2" t="s">
        <v>413</v>
      </c>
      <c r="E2017" s="2" t="s">
        <v>14890</v>
      </c>
      <c r="F2017" s="2">
        <v>31794059</v>
      </c>
      <c r="G2017" s="2" t="s">
        <v>5729</v>
      </c>
      <c r="H2017" s="2" t="s">
        <v>5730</v>
      </c>
      <c r="I2017" s="2" t="s">
        <v>815</v>
      </c>
      <c r="J2017" s="2" t="s">
        <v>5731</v>
      </c>
      <c r="K2017" s="2" t="s">
        <v>4366</v>
      </c>
      <c r="L2017" s="2" t="s">
        <v>5732</v>
      </c>
      <c r="M2017" s="2" t="s">
        <v>5733</v>
      </c>
      <c r="N2017" s="4" t="s">
        <v>5734</v>
      </c>
      <c r="O2017" s="4" t="s">
        <v>5735</v>
      </c>
    </row>
    <row r="2018" spans="1:15" ht="15" customHeight="1" x14ac:dyDescent="0.35">
      <c r="A2018" s="2" t="s">
        <v>410</v>
      </c>
      <c r="B2018" s="2" t="s">
        <v>411</v>
      </c>
      <c r="C2018" s="3">
        <v>29</v>
      </c>
      <c r="D2018" s="2" t="s">
        <v>413</v>
      </c>
      <c r="E2018" s="2" t="s">
        <v>14890</v>
      </c>
      <c r="F2018" s="2">
        <v>31260715</v>
      </c>
      <c r="G2018" s="2" t="s">
        <v>14961</v>
      </c>
      <c r="H2018" s="2" t="s">
        <v>14962</v>
      </c>
      <c r="I2018" s="2" t="s">
        <v>1273</v>
      </c>
      <c r="J2018" s="2" t="s">
        <v>4641</v>
      </c>
      <c r="K2018" s="2" t="s">
        <v>4380</v>
      </c>
      <c r="L2018" s="2" t="s">
        <v>14963</v>
      </c>
      <c r="M2018" s="2" t="s">
        <v>5313</v>
      </c>
      <c r="N2018" s="4" t="s">
        <v>14964</v>
      </c>
      <c r="O2018" s="4" t="s">
        <v>14965</v>
      </c>
    </row>
    <row r="2019" spans="1:15" ht="15" customHeight="1" x14ac:dyDescent="0.35">
      <c r="A2019" s="2" t="s">
        <v>410</v>
      </c>
      <c r="B2019" s="2" t="s">
        <v>411</v>
      </c>
      <c r="C2019" s="3">
        <v>29</v>
      </c>
      <c r="D2019" s="2" t="s">
        <v>413</v>
      </c>
      <c r="E2019" s="2" t="s">
        <v>14890</v>
      </c>
      <c r="F2019" s="2" t="s">
        <v>18939</v>
      </c>
      <c r="G2019" s="2" t="s">
        <v>18940</v>
      </c>
      <c r="H2019" s="2" t="s">
        <v>18941</v>
      </c>
      <c r="I2019" s="2" t="s">
        <v>2030</v>
      </c>
      <c r="J2019" s="2" t="s">
        <v>7441</v>
      </c>
      <c r="K2019" s="2" t="s">
        <v>18942</v>
      </c>
      <c r="L2019" s="2" t="s">
        <v>18943</v>
      </c>
      <c r="M2019" s="2" t="s">
        <v>18944</v>
      </c>
      <c r="N2019" s="4" t="s">
        <v>18945</v>
      </c>
      <c r="O2019" s="25" t="s">
        <v>18946</v>
      </c>
    </row>
    <row r="2020" spans="1:15" ht="15" customHeight="1" x14ac:dyDescent="0.35">
      <c r="A2020" s="2" t="s">
        <v>410</v>
      </c>
      <c r="B2020" s="2" t="s">
        <v>411</v>
      </c>
      <c r="C2020" s="3">
        <v>29</v>
      </c>
      <c r="D2020" s="2" t="s">
        <v>413</v>
      </c>
      <c r="E2020" s="2" t="s">
        <v>14890</v>
      </c>
      <c r="F2020" s="2">
        <v>30116036</v>
      </c>
      <c r="G2020" s="2" t="s">
        <v>14992</v>
      </c>
      <c r="H2020" s="2" t="s">
        <v>14993</v>
      </c>
      <c r="I2020" s="2" t="s">
        <v>2030</v>
      </c>
      <c r="J2020" s="2"/>
      <c r="K2020" s="2" t="s">
        <v>5221</v>
      </c>
      <c r="L2020" s="2" t="s">
        <v>14994</v>
      </c>
      <c r="M2020" s="2" t="s">
        <v>5329</v>
      </c>
      <c r="N2020" s="4" t="s">
        <v>14995</v>
      </c>
      <c r="O2020" s="4" t="s">
        <v>14996</v>
      </c>
    </row>
    <row r="2021" spans="1:15" ht="15" customHeight="1" x14ac:dyDescent="0.35">
      <c r="A2021" s="2" t="s">
        <v>410</v>
      </c>
      <c r="B2021" s="2" t="s">
        <v>411</v>
      </c>
      <c r="C2021" s="3">
        <v>29</v>
      </c>
      <c r="D2021" s="2" t="s">
        <v>413</v>
      </c>
      <c r="E2021" s="2" t="s">
        <v>14890</v>
      </c>
      <c r="F2021" s="2" t="s">
        <v>18947</v>
      </c>
      <c r="G2021" s="2" t="s">
        <v>18948</v>
      </c>
      <c r="H2021" s="2" t="s">
        <v>18949</v>
      </c>
      <c r="I2021" s="2" t="s">
        <v>2282</v>
      </c>
      <c r="J2021" s="2" t="s">
        <v>18950</v>
      </c>
      <c r="K2021" s="2" t="s">
        <v>18951</v>
      </c>
      <c r="L2021" s="2" t="s">
        <v>18952</v>
      </c>
      <c r="M2021" s="2" t="s">
        <v>18451</v>
      </c>
      <c r="N2021" s="4" t="s">
        <v>18953</v>
      </c>
      <c r="O2021" s="25" t="s">
        <v>18954</v>
      </c>
    </row>
    <row r="2022" spans="1:15" ht="15" customHeight="1" x14ac:dyDescent="0.35">
      <c r="A2022" s="2" t="s">
        <v>410</v>
      </c>
      <c r="B2022" s="2" t="s">
        <v>411</v>
      </c>
      <c r="C2022" s="3">
        <v>29</v>
      </c>
      <c r="D2022" s="2" t="s">
        <v>413</v>
      </c>
      <c r="E2022" s="2" t="s">
        <v>14890</v>
      </c>
      <c r="F2022" s="2" t="s">
        <v>18955</v>
      </c>
      <c r="G2022" s="2" t="s">
        <v>18956</v>
      </c>
      <c r="H2022" s="2" t="s">
        <v>18957</v>
      </c>
      <c r="I2022" s="2" t="s">
        <v>2282</v>
      </c>
      <c r="J2022" s="2" t="s">
        <v>18958</v>
      </c>
      <c r="K2022" s="2" t="s">
        <v>18959</v>
      </c>
      <c r="L2022" s="2" t="s">
        <v>18960</v>
      </c>
      <c r="M2022" s="2" t="s">
        <v>18961</v>
      </c>
      <c r="N2022" s="4" t="s">
        <v>18962</v>
      </c>
      <c r="O2022" s="25" t="s">
        <v>18963</v>
      </c>
    </row>
    <row r="2023" spans="1:15" ht="15" customHeight="1" x14ac:dyDescent="0.35">
      <c r="A2023" s="2" t="s">
        <v>410</v>
      </c>
      <c r="B2023" s="2" t="s">
        <v>411</v>
      </c>
      <c r="C2023" s="3">
        <v>29</v>
      </c>
      <c r="D2023" s="2" t="s">
        <v>413</v>
      </c>
      <c r="E2023" s="2" t="s">
        <v>14890</v>
      </c>
      <c r="F2023" s="2" t="s">
        <v>18964</v>
      </c>
      <c r="G2023" s="2" t="s">
        <v>18965</v>
      </c>
      <c r="H2023" s="2" t="s">
        <v>18966</v>
      </c>
      <c r="I2023" s="2" t="s">
        <v>9259</v>
      </c>
      <c r="J2023" s="2" t="s">
        <v>9260</v>
      </c>
      <c r="K2023" s="2" t="s">
        <v>18967</v>
      </c>
      <c r="L2023" s="2" t="s">
        <v>18968</v>
      </c>
      <c r="M2023" s="2" t="s">
        <v>18604</v>
      </c>
      <c r="N2023" s="4" t="s">
        <v>18969</v>
      </c>
      <c r="O2023" s="25" t="s">
        <v>18970</v>
      </c>
    </row>
    <row r="2024" spans="1:15" ht="15" customHeight="1" x14ac:dyDescent="0.35">
      <c r="A2024" s="2" t="s">
        <v>410</v>
      </c>
      <c r="B2024" s="2" t="s">
        <v>411</v>
      </c>
      <c r="C2024" s="3">
        <v>29</v>
      </c>
      <c r="D2024" s="2" t="s">
        <v>413</v>
      </c>
      <c r="E2024" s="2" t="s">
        <v>14890</v>
      </c>
      <c r="F2024" s="2">
        <v>28981501</v>
      </c>
      <c r="G2024" s="2" t="s">
        <v>15008</v>
      </c>
      <c r="H2024" s="2" t="s">
        <v>15009</v>
      </c>
      <c r="I2024" s="2" t="s">
        <v>1006</v>
      </c>
      <c r="J2024" s="2" t="s">
        <v>15010</v>
      </c>
      <c r="K2024" s="2" t="s">
        <v>14102</v>
      </c>
      <c r="L2024" s="2" t="s">
        <v>15011</v>
      </c>
      <c r="M2024" s="2" t="s">
        <v>4416</v>
      </c>
      <c r="N2024" s="4" t="s">
        <v>15012</v>
      </c>
      <c r="O2024" s="4" t="s">
        <v>15013</v>
      </c>
    </row>
    <row r="2025" spans="1:15" ht="15" customHeight="1" x14ac:dyDescent="0.35">
      <c r="A2025" s="2" t="s">
        <v>410</v>
      </c>
      <c r="B2025" s="2" t="s">
        <v>411</v>
      </c>
      <c r="C2025" s="3">
        <v>29</v>
      </c>
      <c r="D2025" s="2" t="s">
        <v>413</v>
      </c>
      <c r="E2025" s="2" t="s">
        <v>14890</v>
      </c>
      <c r="F2025" s="2" t="s">
        <v>18971</v>
      </c>
      <c r="G2025" s="2" t="s">
        <v>18972</v>
      </c>
      <c r="H2025" s="2" t="s">
        <v>18973</v>
      </c>
      <c r="I2025" s="2" t="s">
        <v>1078</v>
      </c>
      <c r="J2025" s="2" t="s">
        <v>18974</v>
      </c>
      <c r="K2025" s="2" t="s">
        <v>18967</v>
      </c>
      <c r="L2025" s="2" t="s">
        <v>18975</v>
      </c>
      <c r="M2025" s="2" t="s">
        <v>18976</v>
      </c>
      <c r="N2025" s="4" t="s">
        <v>18977</v>
      </c>
      <c r="O2025" s="4" t="s">
        <v>18978</v>
      </c>
    </row>
    <row r="2026" spans="1:15" ht="15" customHeight="1" x14ac:dyDescent="0.35">
      <c r="A2026" s="2" t="s">
        <v>410</v>
      </c>
      <c r="B2026" s="2" t="s">
        <v>411</v>
      </c>
      <c r="C2026" s="3">
        <v>29</v>
      </c>
      <c r="D2026" s="2" t="s">
        <v>413</v>
      </c>
      <c r="E2026" s="2" t="s">
        <v>14890</v>
      </c>
      <c r="F2026" s="2" t="s">
        <v>18979</v>
      </c>
      <c r="G2026" s="2" t="s">
        <v>18980</v>
      </c>
      <c r="H2026" s="2" t="s">
        <v>18981</v>
      </c>
      <c r="I2026" s="2" t="s">
        <v>1752</v>
      </c>
      <c r="J2026" s="2"/>
      <c r="K2026" s="2" t="s">
        <v>18982</v>
      </c>
      <c r="L2026" s="2" t="s">
        <v>18983</v>
      </c>
      <c r="M2026" s="2" t="s">
        <v>18451</v>
      </c>
      <c r="N2026" s="4" t="s">
        <v>18984</v>
      </c>
      <c r="O2026" s="4" t="s">
        <v>18985</v>
      </c>
    </row>
    <row r="2027" spans="1:15" ht="15" customHeight="1" x14ac:dyDescent="0.35">
      <c r="A2027" s="2" t="s">
        <v>410</v>
      </c>
      <c r="B2027" s="2" t="s">
        <v>411</v>
      </c>
      <c r="C2027" s="3">
        <v>29</v>
      </c>
      <c r="D2027" s="2" t="s">
        <v>413</v>
      </c>
      <c r="E2027" s="2" t="s">
        <v>14890</v>
      </c>
      <c r="F2027" s="2" t="s">
        <v>18986</v>
      </c>
      <c r="G2027" s="2" t="s">
        <v>18987</v>
      </c>
      <c r="H2027" s="2" t="s">
        <v>18988</v>
      </c>
      <c r="I2027" s="2" t="s">
        <v>2558</v>
      </c>
      <c r="J2027" s="2" t="s">
        <v>18989</v>
      </c>
      <c r="K2027" s="2" t="s">
        <v>18967</v>
      </c>
      <c r="L2027" s="2" t="s">
        <v>18990</v>
      </c>
      <c r="M2027" s="2" t="s">
        <v>18604</v>
      </c>
      <c r="N2027" s="4" t="s">
        <v>18991</v>
      </c>
      <c r="O2027" s="25" t="s">
        <v>18992</v>
      </c>
    </row>
    <row r="2028" spans="1:15" ht="15" customHeight="1" x14ac:dyDescent="0.35">
      <c r="A2028" s="2" t="s">
        <v>410</v>
      </c>
      <c r="B2028" s="2" t="s">
        <v>411</v>
      </c>
      <c r="C2028" s="3">
        <v>29</v>
      </c>
      <c r="D2028" s="2" t="s">
        <v>413</v>
      </c>
      <c r="E2028" s="2" t="s">
        <v>14890</v>
      </c>
      <c r="F2028" s="2" t="s">
        <v>18993</v>
      </c>
      <c r="G2028" s="2" t="s">
        <v>18994</v>
      </c>
      <c r="H2028" s="2" t="s">
        <v>18995</v>
      </c>
      <c r="I2028" s="2" t="s">
        <v>1957</v>
      </c>
      <c r="J2028" s="2" t="s">
        <v>18996</v>
      </c>
      <c r="K2028" s="2" t="s">
        <v>18997</v>
      </c>
      <c r="L2028" s="2" t="s">
        <v>18998</v>
      </c>
      <c r="M2028" s="2" t="s">
        <v>18451</v>
      </c>
      <c r="N2028" s="4" t="s">
        <v>18999</v>
      </c>
      <c r="O2028" s="25" t="s">
        <v>19000</v>
      </c>
    </row>
    <row r="2029" spans="1:15" ht="15" customHeight="1" x14ac:dyDescent="0.35">
      <c r="A2029" s="2" t="s">
        <v>410</v>
      </c>
      <c r="B2029" s="2" t="s">
        <v>411</v>
      </c>
      <c r="C2029" s="3">
        <v>29</v>
      </c>
      <c r="D2029" s="2" t="s">
        <v>413</v>
      </c>
      <c r="E2029" s="2" t="s">
        <v>14890</v>
      </c>
      <c r="F2029" s="2">
        <v>33901562</v>
      </c>
      <c r="G2029" s="2" t="s">
        <v>14926</v>
      </c>
      <c r="H2029" s="2" t="s">
        <v>14927</v>
      </c>
      <c r="I2029" s="2" t="s">
        <v>1957</v>
      </c>
      <c r="J2029" s="2" t="s">
        <v>14928</v>
      </c>
      <c r="K2029" s="2" t="s">
        <v>4422</v>
      </c>
      <c r="L2029" s="2" t="s">
        <v>14929</v>
      </c>
      <c r="M2029" s="2" t="s">
        <v>4493</v>
      </c>
      <c r="N2029" s="4" t="s">
        <v>14930</v>
      </c>
      <c r="O2029" s="4" t="s">
        <v>14931</v>
      </c>
    </row>
    <row r="2030" spans="1:15" ht="15" customHeight="1" x14ac:dyDescent="0.35">
      <c r="A2030" s="2" t="s">
        <v>410</v>
      </c>
      <c r="B2030" s="2" t="s">
        <v>411</v>
      </c>
      <c r="C2030" s="3">
        <v>29</v>
      </c>
      <c r="D2030" s="2" t="s">
        <v>413</v>
      </c>
      <c r="E2030" s="2" t="s">
        <v>14890</v>
      </c>
      <c r="F2030" s="2">
        <v>34137018</v>
      </c>
      <c r="G2030" s="2" t="s">
        <v>14932</v>
      </c>
      <c r="H2030" s="2" t="s">
        <v>14933</v>
      </c>
      <c r="I2030" s="2" t="s">
        <v>1957</v>
      </c>
      <c r="J2030" s="2" t="s">
        <v>8832</v>
      </c>
      <c r="K2030" s="2" t="s">
        <v>4366</v>
      </c>
      <c r="L2030" s="2" t="s">
        <v>14934</v>
      </c>
      <c r="M2030" s="2" t="s">
        <v>5208</v>
      </c>
      <c r="N2030" s="4" t="s">
        <v>14935</v>
      </c>
      <c r="O2030" s="4" t="s">
        <v>14936</v>
      </c>
    </row>
    <row r="2031" spans="1:15" ht="15" customHeight="1" x14ac:dyDescent="0.35">
      <c r="A2031" s="2" t="s">
        <v>410</v>
      </c>
      <c r="B2031" s="2" t="s">
        <v>411</v>
      </c>
      <c r="C2031" s="3">
        <v>29</v>
      </c>
      <c r="D2031" s="2" t="s">
        <v>413</v>
      </c>
      <c r="E2031" s="2" t="s">
        <v>14890</v>
      </c>
      <c r="F2031" s="2" t="s">
        <v>19001</v>
      </c>
      <c r="G2031" s="2" t="s">
        <v>19002</v>
      </c>
      <c r="H2031" s="2" t="s">
        <v>19003</v>
      </c>
      <c r="I2031" s="2" t="s">
        <v>771</v>
      </c>
      <c r="J2031" s="2" t="s">
        <v>19004</v>
      </c>
      <c r="K2031" s="2" t="s">
        <v>19005</v>
      </c>
      <c r="L2031" s="2" t="s">
        <v>19006</v>
      </c>
      <c r="M2031" s="2" t="s">
        <v>19007</v>
      </c>
      <c r="N2031" s="4" t="s">
        <v>19008</v>
      </c>
      <c r="O2031" s="25" t="s">
        <v>19009</v>
      </c>
    </row>
    <row r="2032" spans="1:15" ht="15" customHeight="1" x14ac:dyDescent="0.35">
      <c r="A2032" s="2" t="s">
        <v>410</v>
      </c>
      <c r="B2032" s="2" t="s">
        <v>411</v>
      </c>
      <c r="C2032" s="3">
        <v>29</v>
      </c>
      <c r="D2032" s="2" t="s">
        <v>413</v>
      </c>
      <c r="E2032" s="2" t="s">
        <v>14890</v>
      </c>
      <c r="F2032" s="2">
        <v>33069727</v>
      </c>
      <c r="G2032" s="2" t="s">
        <v>14937</v>
      </c>
      <c r="H2032" s="2" t="s">
        <v>14938</v>
      </c>
      <c r="I2032" s="2" t="s">
        <v>1408</v>
      </c>
      <c r="J2032" s="2" t="s">
        <v>14939</v>
      </c>
      <c r="K2032" s="2" t="s">
        <v>4422</v>
      </c>
      <c r="L2032" s="2" t="s">
        <v>14940</v>
      </c>
      <c r="M2032" s="2" t="s">
        <v>5208</v>
      </c>
      <c r="N2032" s="4" t="s">
        <v>14941</v>
      </c>
      <c r="O2032" s="4" t="s">
        <v>14942</v>
      </c>
    </row>
    <row r="2033" spans="1:15" ht="15" customHeight="1" x14ac:dyDescent="0.35">
      <c r="A2033" s="2" t="s">
        <v>410</v>
      </c>
      <c r="B2033" s="2" t="s">
        <v>411</v>
      </c>
      <c r="C2033" s="3">
        <v>29</v>
      </c>
      <c r="D2033" s="2" t="s">
        <v>413</v>
      </c>
      <c r="E2033" s="2" t="s">
        <v>14890</v>
      </c>
      <c r="F2033" s="2" t="s">
        <v>19010</v>
      </c>
      <c r="G2033" s="2" t="s">
        <v>19011</v>
      </c>
      <c r="H2033" s="2" t="s">
        <v>19012</v>
      </c>
      <c r="I2033" s="2" t="s">
        <v>554</v>
      </c>
      <c r="J2033" s="2" t="s">
        <v>19013</v>
      </c>
      <c r="K2033" s="2" t="s">
        <v>19005</v>
      </c>
      <c r="L2033" s="2" t="s">
        <v>19014</v>
      </c>
      <c r="M2033" s="2" t="s">
        <v>18976</v>
      </c>
      <c r="N2033" s="4" t="s">
        <v>19015</v>
      </c>
      <c r="O2033" s="25" t="s">
        <v>19016</v>
      </c>
    </row>
    <row r="2034" spans="1:15" ht="15" customHeight="1" x14ac:dyDescent="0.35">
      <c r="A2034" s="2" t="s">
        <v>410</v>
      </c>
      <c r="B2034" s="2" t="s">
        <v>411</v>
      </c>
      <c r="C2034" s="3">
        <v>29</v>
      </c>
      <c r="D2034" s="2" t="s">
        <v>413</v>
      </c>
      <c r="E2034" s="2" t="s">
        <v>14890</v>
      </c>
      <c r="F2034" s="2">
        <v>28486474</v>
      </c>
      <c r="G2034" s="2" t="s">
        <v>15014</v>
      </c>
      <c r="H2034" s="2" t="s">
        <v>15015</v>
      </c>
      <c r="I2034" s="2" t="s">
        <v>867</v>
      </c>
      <c r="J2034" s="2" t="s">
        <v>15016</v>
      </c>
      <c r="K2034" s="2" t="s">
        <v>8473</v>
      </c>
      <c r="L2034" s="2" t="s">
        <v>15017</v>
      </c>
      <c r="M2034" s="2" t="s">
        <v>8678</v>
      </c>
      <c r="N2034" s="4" t="s">
        <v>15018</v>
      </c>
      <c r="O2034" s="4" t="s">
        <v>15019</v>
      </c>
    </row>
    <row r="2035" spans="1:15" ht="15" customHeight="1" x14ac:dyDescent="0.35">
      <c r="A2035" s="2" t="s">
        <v>410</v>
      </c>
      <c r="B2035" s="2" t="s">
        <v>411</v>
      </c>
      <c r="C2035" s="3">
        <v>29</v>
      </c>
      <c r="D2035" s="2" t="s">
        <v>413</v>
      </c>
      <c r="E2035" s="2" t="s">
        <v>14890</v>
      </c>
      <c r="F2035" s="2" t="s">
        <v>19017</v>
      </c>
      <c r="G2035" s="2" t="s">
        <v>19018</v>
      </c>
      <c r="H2035" s="2" t="s">
        <v>19019</v>
      </c>
      <c r="I2035" s="2" t="s">
        <v>686</v>
      </c>
      <c r="J2035" s="2" t="s">
        <v>19020</v>
      </c>
      <c r="K2035" s="2" t="s">
        <v>19005</v>
      </c>
      <c r="L2035" s="2" t="s">
        <v>19021</v>
      </c>
      <c r="M2035" s="2" t="s">
        <v>19022</v>
      </c>
      <c r="N2035" s="4" t="s">
        <v>19023</v>
      </c>
      <c r="O2035" s="25" t="s">
        <v>19024</v>
      </c>
    </row>
    <row r="2036" spans="1:15" ht="15" customHeight="1" x14ac:dyDescent="0.35">
      <c r="A2036" s="2" t="s">
        <v>410</v>
      </c>
      <c r="B2036" s="2" t="s">
        <v>411</v>
      </c>
      <c r="C2036" s="3">
        <v>29</v>
      </c>
      <c r="D2036" s="2" t="s">
        <v>413</v>
      </c>
      <c r="E2036" s="2" t="s">
        <v>14890</v>
      </c>
      <c r="F2036" s="2" t="s">
        <v>19025</v>
      </c>
      <c r="G2036" s="2" t="s">
        <v>19026</v>
      </c>
      <c r="H2036" s="2" t="s">
        <v>19027</v>
      </c>
      <c r="I2036" s="2" t="s">
        <v>686</v>
      </c>
      <c r="J2036" s="2" t="s">
        <v>19028</v>
      </c>
      <c r="K2036" s="2" t="s">
        <v>19029</v>
      </c>
      <c r="L2036" s="2" t="s">
        <v>19030</v>
      </c>
      <c r="M2036" s="2" t="s">
        <v>18451</v>
      </c>
      <c r="N2036" s="4" t="s">
        <v>19031</v>
      </c>
      <c r="O2036" s="4" t="s">
        <v>19032</v>
      </c>
    </row>
    <row r="2037" spans="1:15" ht="15" customHeight="1" x14ac:dyDescent="0.35">
      <c r="A2037" s="2" t="s">
        <v>410</v>
      </c>
      <c r="B2037" s="2" t="s">
        <v>411</v>
      </c>
      <c r="C2037" s="3">
        <v>29</v>
      </c>
      <c r="D2037" s="2" t="s">
        <v>413</v>
      </c>
      <c r="E2037" s="2" t="s">
        <v>14890</v>
      </c>
      <c r="F2037" s="2">
        <v>38782533</v>
      </c>
      <c r="G2037" s="2" t="s">
        <v>14906</v>
      </c>
      <c r="H2037" s="2" t="s">
        <v>14907</v>
      </c>
      <c r="I2037" s="2" t="s">
        <v>2023</v>
      </c>
      <c r="J2037" s="2"/>
      <c r="K2037" s="2" t="s">
        <v>4422</v>
      </c>
      <c r="L2037" s="2" t="s">
        <v>14908</v>
      </c>
      <c r="M2037" s="2" t="s">
        <v>4416</v>
      </c>
      <c r="N2037" s="4" t="s">
        <v>14909</v>
      </c>
      <c r="O2037" s="4" t="s">
        <v>14910</v>
      </c>
    </row>
    <row r="2038" spans="1:15" ht="15" customHeight="1" x14ac:dyDescent="0.35">
      <c r="A2038" s="2" t="s">
        <v>410</v>
      </c>
      <c r="B2038" s="2" t="s">
        <v>411</v>
      </c>
      <c r="C2038" s="3">
        <v>29</v>
      </c>
      <c r="D2038" s="2" t="s">
        <v>413</v>
      </c>
      <c r="E2038" s="2" t="s">
        <v>14890</v>
      </c>
      <c r="F2038" s="2">
        <v>31877228</v>
      </c>
      <c r="G2038" s="2" t="s">
        <v>14950</v>
      </c>
      <c r="H2038" s="2" t="s">
        <v>14951</v>
      </c>
      <c r="I2038" s="2" t="s">
        <v>2109</v>
      </c>
      <c r="J2038" s="2" t="s">
        <v>14952</v>
      </c>
      <c r="K2038" s="2" t="s">
        <v>1027</v>
      </c>
      <c r="L2038" s="2" t="s">
        <v>14953</v>
      </c>
      <c r="M2038" s="2" t="s">
        <v>5208</v>
      </c>
      <c r="N2038" s="4" t="s">
        <v>14954</v>
      </c>
      <c r="O2038" s="4" t="s">
        <v>14955</v>
      </c>
    </row>
    <row r="2039" spans="1:15" ht="15" customHeight="1" x14ac:dyDescent="0.35">
      <c r="A2039" s="2" t="s">
        <v>410</v>
      </c>
      <c r="B2039" s="2" t="s">
        <v>411</v>
      </c>
      <c r="C2039" s="3">
        <v>29</v>
      </c>
      <c r="D2039" s="2" t="s">
        <v>413</v>
      </c>
      <c r="E2039" s="2" t="s">
        <v>14890</v>
      </c>
      <c r="F2039" s="2" t="s">
        <v>19033</v>
      </c>
      <c r="G2039" s="2" t="s">
        <v>19034</v>
      </c>
      <c r="H2039" s="2" t="s">
        <v>19035</v>
      </c>
      <c r="I2039" s="2" t="s">
        <v>2109</v>
      </c>
      <c r="J2039" s="2" t="s">
        <v>5297</v>
      </c>
      <c r="K2039" s="2" t="s">
        <v>18967</v>
      </c>
      <c r="L2039" s="2" t="s">
        <v>19036</v>
      </c>
      <c r="M2039" s="2" t="s">
        <v>18604</v>
      </c>
      <c r="N2039" s="4" t="s">
        <v>19037</v>
      </c>
      <c r="O2039" s="25" t="s">
        <v>19038</v>
      </c>
    </row>
    <row r="2040" spans="1:15" ht="15" customHeight="1" x14ac:dyDescent="0.35">
      <c r="A2040" s="2" t="s">
        <v>410</v>
      </c>
      <c r="B2040" s="2" t="s">
        <v>411</v>
      </c>
      <c r="C2040" s="3">
        <v>29</v>
      </c>
      <c r="D2040" s="2" t="s">
        <v>413</v>
      </c>
      <c r="E2040" s="2" t="s">
        <v>14890</v>
      </c>
      <c r="F2040" s="2" t="s">
        <v>19039</v>
      </c>
      <c r="G2040" s="2" t="s">
        <v>19040</v>
      </c>
      <c r="H2040" s="2" t="s">
        <v>19041</v>
      </c>
      <c r="I2040" s="2" t="s">
        <v>4755</v>
      </c>
      <c r="J2040" s="2" t="s">
        <v>19042</v>
      </c>
      <c r="K2040" s="2" t="s">
        <v>19005</v>
      </c>
      <c r="L2040" s="2" t="s">
        <v>19043</v>
      </c>
      <c r="M2040" s="2" t="s">
        <v>18460</v>
      </c>
      <c r="N2040" s="4" t="s">
        <v>19044</v>
      </c>
      <c r="O2040" s="25" t="s">
        <v>19045</v>
      </c>
    </row>
    <row r="2041" spans="1:15" ht="15" customHeight="1" x14ac:dyDescent="0.35">
      <c r="A2041" s="2" t="s">
        <v>410</v>
      </c>
      <c r="B2041" s="2" t="s">
        <v>411</v>
      </c>
      <c r="C2041" s="3">
        <v>29</v>
      </c>
      <c r="D2041" s="2" t="s">
        <v>413</v>
      </c>
      <c r="E2041" s="2" t="s">
        <v>14890</v>
      </c>
      <c r="F2041" s="2" t="s">
        <v>19046</v>
      </c>
      <c r="G2041" s="2" t="s">
        <v>19047</v>
      </c>
      <c r="H2041" s="2" t="s">
        <v>19048</v>
      </c>
      <c r="I2041" s="2" t="s">
        <v>2782</v>
      </c>
      <c r="J2041" s="2" t="s">
        <v>19049</v>
      </c>
      <c r="K2041" s="2" t="s">
        <v>18967</v>
      </c>
      <c r="L2041" s="2" t="s">
        <v>19050</v>
      </c>
      <c r="M2041" s="2" t="s">
        <v>19051</v>
      </c>
      <c r="N2041" s="4" t="s">
        <v>19052</v>
      </c>
      <c r="O2041" s="25" t="s">
        <v>19053</v>
      </c>
    </row>
    <row r="2042" spans="1:15" ht="15" customHeight="1" x14ac:dyDescent="0.35">
      <c r="A2042" s="2" t="s">
        <v>410</v>
      </c>
      <c r="B2042" s="2" t="s">
        <v>411</v>
      </c>
      <c r="C2042" s="3">
        <v>29</v>
      </c>
      <c r="D2042" s="2" t="s">
        <v>413</v>
      </c>
      <c r="E2042" s="2" t="s">
        <v>14890</v>
      </c>
      <c r="F2042" s="2" t="s">
        <v>19054</v>
      </c>
      <c r="G2042" s="2" t="s">
        <v>19055</v>
      </c>
      <c r="H2042" s="2" t="s">
        <v>19056</v>
      </c>
      <c r="I2042" s="2" t="s">
        <v>2782</v>
      </c>
      <c r="J2042" s="2" t="s">
        <v>13656</v>
      </c>
      <c r="K2042" s="2" t="s">
        <v>19005</v>
      </c>
      <c r="L2042" s="2" t="s">
        <v>19057</v>
      </c>
      <c r="M2042" s="2" t="s">
        <v>18460</v>
      </c>
      <c r="N2042" s="4" t="s">
        <v>19058</v>
      </c>
      <c r="O2042" s="4" t="s">
        <v>19059</v>
      </c>
    </row>
    <row r="2043" spans="1:15" ht="15" customHeight="1" x14ac:dyDescent="0.35">
      <c r="A2043" s="2" t="s">
        <v>410</v>
      </c>
      <c r="B2043" s="2" t="s">
        <v>411</v>
      </c>
      <c r="C2043" s="3">
        <v>29</v>
      </c>
      <c r="D2043" s="2" t="s">
        <v>413</v>
      </c>
      <c r="E2043" s="2" t="s">
        <v>14890</v>
      </c>
      <c r="F2043" s="2" t="s">
        <v>19060</v>
      </c>
      <c r="G2043" s="2" t="s">
        <v>19061</v>
      </c>
      <c r="H2043" s="2" t="s">
        <v>19062</v>
      </c>
      <c r="I2043" s="2" t="s">
        <v>685</v>
      </c>
      <c r="J2043" s="2" t="s">
        <v>19063</v>
      </c>
      <c r="K2043" s="2" t="s">
        <v>19064</v>
      </c>
      <c r="L2043" s="2" t="s">
        <v>19065</v>
      </c>
      <c r="M2043" s="2" t="s">
        <v>19066</v>
      </c>
      <c r="N2043" s="4" t="s">
        <v>19067</v>
      </c>
      <c r="O2043" s="25" t="s">
        <v>19068</v>
      </c>
    </row>
    <row r="2044" spans="1:15" ht="15" customHeight="1" x14ac:dyDescent="0.35">
      <c r="A2044" s="2" t="s">
        <v>410</v>
      </c>
      <c r="B2044" s="2" t="s">
        <v>411</v>
      </c>
      <c r="C2044" s="3">
        <v>29</v>
      </c>
      <c r="D2044" s="2" t="s">
        <v>413</v>
      </c>
      <c r="E2044" s="2" t="s">
        <v>14890</v>
      </c>
      <c r="F2044" s="2" t="s">
        <v>19069</v>
      </c>
      <c r="G2044" s="2" t="s">
        <v>19070</v>
      </c>
      <c r="H2044" s="2" t="s">
        <v>19071</v>
      </c>
      <c r="I2044" s="2" t="s">
        <v>2451</v>
      </c>
      <c r="J2044" s="2" t="s">
        <v>19072</v>
      </c>
      <c r="K2044" s="2" t="s">
        <v>19073</v>
      </c>
      <c r="L2044" s="2" t="s">
        <v>19074</v>
      </c>
      <c r="M2044" s="2" t="s">
        <v>18460</v>
      </c>
      <c r="N2044" s="4" t="s">
        <v>19075</v>
      </c>
      <c r="O2044" s="4" t="s">
        <v>19076</v>
      </c>
    </row>
    <row r="2045" spans="1:15" ht="15" customHeight="1" x14ac:dyDescent="0.35">
      <c r="A2045" s="2" t="s">
        <v>410</v>
      </c>
      <c r="B2045" s="2" t="s">
        <v>411</v>
      </c>
      <c r="C2045" s="3">
        <v>29</v>
      </c>
      <c r="D2045" s="2" t="s">
        <v>413</v>
      </c>
      <c r="E2045" s="2" t="s">
        <v>14890</v>
      </c>
      <c r="F2045" s="2" t="s">
        <v>19077</v>
      </c>
      <c r="G2045" s="2" t="s">
        <v>19078</v>
      </c>
      <c r="H2045" s="2" t="s">
        <v>19079</v>
      </c>
      <c r="I2045" s="2" t="s">
        <v>2400</v>
      </c>
      <c r="J2045" s="2"/>
      <c r="K2045" s="2" t="s">
        <v>18572</v>
      </c>
      <c r="L2045" s="2" t="s">
        <v>19080</v>
      </c>
      <c r="M2045" s="2" t="s">
        <v>18767</v>
      </c>
      <c r="N2045" s="4" t="s">
        <v>19081</v>
      </c>
      <c r="O2045" s="25" t="s">
        <v>19082</v>
      </c>
    </row>
    <row r="2046" spans="1:15" ht="15" customHeight="1" x14ac:dyDescent="0.35">
      <c r="A2046" s="2" t="s">
        <v>410</v>
      </c>
      <c r="B2046" s="2" t="s">
        <v>411</v>
      </c>
      <c r="C2046" s="3">
        <v>29</v>
      </c>
      <c r="D2046" s="2" t="s">
        <v>413</v>
      </c>
      <c r="E2046" s="2" t="s">
        <v>14890</v>
      </c>
      <c r="F2046" s="2">
        <v>24315451</v>
      </c>
      <c r="G2046" s="2" t="s">
        <v>15026</v>
      </c>
      <c r="H2046" s="2" t="s">
        <v>15027</v>
      </c>
      <c r="I2046" s="2" t="s">
        <v>3980</v>
      </c>
      <c r="J2046" s="2" t="s">
        <v>15028</v>
      </c>
      <c r="K2046" s="2" t="s">
        <v>4380</v>
      </c>
      <c r="L2046" s="2" t="s">
        <v>15029</v>
      </c>
      <c r="M2046" s="2" t="s">
        <v>13980</v>
      </c>
      <c r="N2046" s="4" t="s">
        <v>15030</v>
      </c>
      <c r="O2046" s="4" t="s">
        <v>15031</v>
      </c>
    </row>
    <row r="2047" spans="1:15" ht="15" customHeight="1" x14ac:dyDescent="0.35">
      <c r="A2047" s="2" t="s">
        <v>410</v>
      </c>
      <c r="B2047" s="2" t="s">
        <v>411</v>
      </c>
      <c r="C2047" s="3">
        <v>29</v>
      </c>
      <c r="D2047" s="2" t="s">
        <v>413</v>
      </c>
      <c r="E2047" s="2" t="s">
        <v>14890</v>
      </c>
      <c r="F2047" s="2" t="s">
        <v>19083</v>
      </c>
      <c r="G2047" s="2" t="s">
        <v>19084</v>
      </c>
      <c r="H2047" s="2" t="s">
        <v>19085</v>
      </c>
      <c r="I2047" s="2" t="s">
        <v>2408</v>
      </c>
      <c r="J2047" s="2" t="s">
        <v>19086</v>
      </c>
      <c r="K2047" s="2" t="s">
        <v>18967</v>
      </c>
      <c r="L2047" s="2" t="s">
        <v>19087</v>
      </c>
      <c r="M2047" s="2" t="s">
        <v>19088</v>
      </c>
      <c r="N2047" s="4" t="s">
        <v>19089</v>
      </c>
      <c r="O2047" s="25" t="s">
        <v>19090</v>
      </c>
    </row>
    <row r="2048" spans="1:15" ht="15" customHeight="1" x14ac:dyDescent="0.35">
      <c r="A2048" s="2" t="s">
        <v>410</v>
      </c>
      <c r="B2048" s="2" t="s">
        <v>411</v>
      </c>
      <c r="C2048" s="3">
        <v>29</v>
      </c>
      <c r="D2048" s="2" t="s">
        <v>413</v>
      </c>
      <c r="E2048" s="2" t="s">
        <v>14890</v>
      </c>
      <c r="F2048" s="2" t="s">
        <v>19091</v>
      </c>
      <c r="G2048" s="2" t="s">
        <v>19092</v>
      </c>
      <c r="H2048" s="2" t="s">
        <v>19093</v>
      </c>
      <c r="I2048" s="2" t="s">
        <v>2607</v>
      </c>
      <c r="J2048" s="2" t="s">
        <v>9727</v>
      </c>
      <c r="K2048" s="2" t="s">
        <v>19094</v>
      </c>
      <c r="L2048" s="2" t="s">
        <v>19095</v>
      </c>
      <c r="M2048" s="2" t="s">
        <v>19088</v>
      </c>
      <c r="N2048" s="4" t="s">
        <v>19096</v>
      </c>
      <c r="O2048" s="25" t="s">
        <v>19097</v>
      </c>
    </row>
    <row r="2049" spans="1:15" ht="15" customHeight="1" x14ac:dyDescent="0.35">
      <c r="A2049" s="2" t="s">
        <v>410</v>
      </c>
      <c r="B2049" s="2" t="s">
        <v>411</v>
      </c>
      <c r="C2049" s="3">
        <v>29</v>
      </c>
      <c r="D2049" s="2" t="s">
        <v>413</v>
      </c>
      <c r="E2049" s="2" t="s">
        <v>14890</v>
      </c>
      <c r="F2049" s="2">
        <v>32433920</v>
      </c>
      <c r="G2049" s="2" t="s">
        <v>14943</v>
      </c>
      <c r="H2049" s="2" t="s">
        <v>14944</v>
      </c>
      <c r="I2049" s="2" t="s">
        <v>2607</v>
      </c>
      <c r="J2049" s="2" t="s">
        <v>14945</v>
      </c>
      <c r="K2049" s="2" t="s">
        <v>4380</v>
      </c>
      <c r="L2049" s="2" t="s">
        <v>14946</v>
      </c>
      <c r="M2049" s="2" t="s">
        <v>14947</v>
      </c>
      <c r="N2049" s="4" t="s">
        <v>14948</v>
      </c>
      <c r="O2049" s="4" t="s">
        <v>14949</v>
      </c>
    </row>
    <row r="2050" spans="1:15" ht="15" customHeight="1" x14ac:dyDescent="0.35">
      <c r="A2050" s="2" t="s">
        <v>410</v>
      </c>
      <c r="B2050" s="2" t="s">
        <v>411</v>
      </c>
      <c r="C2050" s="3">
        <v>29</v>
      </c>
      <c r="D2050" s="2" t="s">
        <v>413</v>
      </c>
      <c r="E2050" s="2" t="s">
        <v>14890</v>
      </c>
      <c r="F2050" s="2" t="s">
        <v>19098</v>
      </c>
      <c r="G2050" s="2" t="s">
        <v>19099</v>
      </c>
      <c r="H2050" s="2" t="s">
        <v>19100</v>
      </c>
      <c r="I2050" s="2" t="s">
        <v>1972</v>
      </c>
      <c r="J2050" s="2" t="s">
        <v>7391</v>
      </c>
      <c r="K2050" s="2" t="s">
        <v>19101</v>
      </c>
      <c r="L2050" s="2" t="s">
        <v>19102</v>
      </c>
      <c r="M2050" s="2" t="s">
        <v>18451</v>
      </c>
      <c r="N2050" s="4" t="s">
        <v>19103</v>
      </c>
      <c r="O2050" s="25" t="s">
        <v>19104</v>
      </c>
    </row>
    <row r="2051" spans="1:15" ht="15" customHeight="1" x14ac:dyDescent="0.35">
      <c r="A2051" s="2" t="s">
        <v>410</v>
      </c>
      <c r="B2051" s="2" t="s">
        <v>411</v>
      </c>
      <c r="C2051" s="3">
        <v>29</v>
      </c>
      <c r="D2051" s="2" t="s">
        <v>413</v>
      </c>
      <c r="E2051" s="2" t="s">
        <v>14890</v>
      </c>
      <c r="F2051" s="2" t="s">
        <v>19105</v>
      </c>
      <c r="G2051" s="2" t="s">
        <v>19106</v>
      </c>
      <c r="H2051" s="2" t="s">
        <v>19107</v>
      </c>
      <c r="I2051" s="2" t="s">
        <v>1972</v>
      </c>
      <c r="J2051" s="2" t="s">
        <v>11032</v>
      </c>
      <c r="K2051" s="2" t="s">
        <v>19108</v>
      </c>
      <c r="L2051" s="2" t="s">
        <v>19109</v>
      </c>
      <c r="M2051" s="2" t="s">
        <v>18451</v>
      </c>
      <c r="N2051" s="4" t="s">
        <v>19110</v>
      </c>
      <c r="O2051" s="25" t="s">
        <v>19111</v>
      </c>
    </row>
    <row r="2052" spans="1:15" ht="15" customHeight="1" x14ac:dyDescent="0.35">
      <c r="A2052" s="2" t="s">
        <v>410</v>
      </c>
      <c r="B2052" s="2" t="s">
        <v>411</v>
      </c>
      <c r="C2052" s="3">
        <v>29</v>
      </c>
      <c r="D2052" s="2" t="s">
        <v>413</v>
      </c>
      <c r="E2052" s="2" t="s">
        <v>14890</v>
      </c>
      <c r="F2052" s="2">
        <v>30703100</v>
      </c>
      <c r="G2052" s="2" t="s">
        <v>14986</v>
      </c>
      <c r="H2052" s="2" t="s">
        <v>14987</v>
      </c>
      <c r="I2052" s="2" t="s">
        <v>4677</v>
      </c>
      <c r="J2052" s="2" t="s">
        <v>14988</v>
      </c>
      <c r="K2052" s="2" t="s">
        <v>8473</v>
      </c>
      <c r="L2052" s="2" t="s">
        <v>14989</v>
      </c>
      <c r="M2052" s="2" t="s">
        <v>8678</v>
      </c>
      <c r="N2052" s="4" t="s">
        <v>14990</v>
      </c>
      <c r="O2052" s="4" t="s">
        <v>14991</v>
      </c>
    </row>
    <row r="2053" spans="1:15" ht="15" customHeight="1" x14ac:dyDescent="0.35">
      <c r="A2053" s="2" t="s">
        <v>410</v>
      </c>
      <c r="B2053" s="2" t="s">
        <v>411</v>
      </c>
      <c r="C2053" s="3">
        <v>29</v>
      </c>
      <c r="D2053" s="2" t="s">
        <v>413</v>
      </c>
      <c r="E2053" s="2" t="s">
        <v>14890</v>
      </c>
      <c r="F2053" s="2">
        <v>24241537</v>
      </c>
      <c r="G2053" s="2" t="s">
        <v>15032</v>
      </c>
      <c r="H2053" s="2" t="s">
        <v>15033</v>
      </c>
      <c r="I2053" s="2" t="s">
        <v>1990</v>
      </c>
      <c r="J2053" s="2" t="s">
        <v>15034</v>
      </c>
      <c r="K2053" s="2" t="s">
        <v>5221</v>
      </c>
      <c r="L2053" s="2" t="s">
        <v>15035</v>
      </c>
      <c r="M2053" s="2" t="s">
        <v>4367</v>
      </c>
      <c r="N2053" s="4" t="s">
        <v>15036</v>
      </c>
      <c r="O2053" s="4" t="s">
        <v>15037</v>
      </c>
    </row>
    <row r="2054" spans="1:15" ht="15" customHeight="1" x14ac:dyDescent="0.35">
      <c r="A2054" s="2" t="s">
        <v>410</v>
      </c>
      <c r="B2054" s="2" t="s">
        <v>411</v>
      </c>
      <c r="C2054" s="3">
        <v>29</v>
      </c>
      <c r="D2054" s="2" t="s">
        <v>413</v>
      </c>
      <c r="E2054" s="2" t="s">
        <v>14890</v>
      </c>
      <c r="F2054" s="2" t="s">
        <v>19112</v>
      </c>
      <c r="G2054" s="2" t="s">
        <v>19113</v>
      </c>
      <c r="H2054" s="2" t="s">
        <v>19114</v>
      </c>
      <c r="I2054" s="2" t="s">
        <v>14060</v>
      </c>
      <c r="J2054" s="2" t="s">
        <v>19115</v>
      </c>
      <c r="K2054" s="2" t="s">
        <v>19064</v>
      </c>
      <c r="L2054" s="2" t="s">
        <v>19116</v>
      </c>
      <c r="M2054" s="2" t="s">
        <v>19117</v>
      </c>
      <c r="N2054" s="4" t="s">
        <v>19118</v>
      </c>
      <c r="O2054" s="25" t="s">
        <v>19119</v>
      </c>
    </row>
    <row r="2055" spans="1:15" ht="15" customHeight="1" x14ac:dyDescent="0.35">
      <c r="A2055" s="2" t="s">
        <v>410</v>
      </c>
      <c r="B2055" s="2" t="s">
        <v>411</v>
      </c>
      <c r="C2055" s="3">
        <v>29</v>
      </c>
      <c r="D2055" s="2" t="s">
        <v>413</v>
      </c>
      <c r="E2055" s="2" t="s">
        <v>14890</v>
      </c>
      <c r="F2055" s="2" t="s">
        <v>19120</v>
      </c>
      <c r="G2055" s="2" t="s">
        <v>19121</v>
      </c>
      <c r="H2055" s="2" t="s">
        <v>19122</v>
      </c>
      <c r="I2055" s="2" t="s">
        <v>2447</v>
      </c>
      <c r="J2055" s="2" t="s">
        <v>2767</v>
      </c>
      <c r="K2055" s="2" t="s">
        <v>18967</v>
      </c>
      <c r="L2055" s="2" t="s">
        <v>19123</v>
      </c>
      <c r="M2055" s="2" t="s">
        <v>18767</v>
      </c>
      <c r="N2055" s="4" t="s">
        <v>19124</v>
      </c>
      <c r="O2055" s="25" t="s">
        <v>19125</v>
      </c>
    </row>
    <row r="2056" spans="1:15" ht="15" customHeight="1" x14ac:dyDescent="0.35">
      <c r="A2056" s="2" t="s">
        <v>410</v>
      </c>
      <c r="B2056" s="2" t="s">
        <v>411</v>
      </c>
      <c r="C2056" s="3">
        <v>29</v>
      </c>
      <c r="D2056" s="2" t="s">
        <v>413</v>
      </c>
      <c r="E2056" s="2" t="s">
        <v>14890</v>
      </c>
      <c r="F2056" s="2" t="s">
        <v>19126</v>
      </c>
      <c r="G2056" s="2" t="s">
        <v>19127</v>
      </c>
      <c r="H2056" s="2" t="s">
        <v>19128</v>
      </c>
      <c r="I2056" s="2" t="s">
        <v>946</v>
      </c>
      <c r="J2056" s="2" t="s">
        <v>9744</v>
      </c>
      <c r="K2056" s="2" t="s">
        <v>18942</v>
      </c>
      <c r="L2056" s="2" t="s">
        <v>19129</v>
      </c>
      <c r="M2056" s="2" t="s">
        <v>18451</v>
      </c>
      <c r="N2056" s="4" t="s">
        <v>19130</v>
      </c>
      <c r="O2056" s="25" t="s">
        <v>19131</v>
      </c>
    </row>
    <row r="2057" spans="1:15" ht="15" customHeight="1" x14ac:dyDescent="0.35">
      <c r="A2057" s="2" t="s">
        <v>410</v>
      </c>
      <c r="B2057" s="2" t="s">
        <v>411</v>
      </c>
      <c r="C2057" s="3">
        <v>29</v>
      </c>
      <c r="D2057" s="2" t="s">
        <v>413</v>
      </c>
      <c r="E2057" s="2" t="s">
        <v>14890</v>
      </c>
      <c r="F2057" s="2" t="s">
        <v>19132</v>
      </c>
      <c r="G2057" s="2" t="s">
        <v>19133</v>
      </c>
      <c r="H2057" s="2" t="s">
        <v>19134</v>
      </c>
      <c r="I2057" s="2" t="s">
        <v>895</v>
      </c>
      <c r="J2057" s="2" t="s">
        <v>19135</v>
      </c>
      <c r="K2057" s="2" t="s">
        <v>18942</v>
      </c>
      <c r="L2057" s="2" t="s">
        <v>19136</v>
      </c>
      <c r="M2057" s="2" t="s">
        <v>18451</v>
      </c>
      <c r="N2057" s="4" t="s">
        <v>19137</v>
      </c>
      <c r="O2057" s="25" t="s">
        <v>19138</v>
      </c>
    </row>
    <row r="2058" spans="1:15" ht="15" customHeight="1" x14ac:dyDescent="0.35">
      <c r="A2058" s="2" t="s">
        <v>410</v>
      </c>
      <c r="B2058" s="2" t="s">
        <v>411</v>
      </c>
      <c r="C2058" s="3">
        <v>29</v>
      </c>
      <c r="D2058" s="2" t="s">
        <v>413</v>
      </c>
      <c r="E2058" s="2" t="s">
        <v>14890</v>
      </c>
      <c r="F2058" s="2">
        <v>30209858</v>
      </c>
      <c r="G2058" s="2" t="s">
        <v>14972</v>
      </c>
      <c r="H2058" s="2" t="s">
        <v>14973</v>
      </c>
      <c r="I2058" s="2" t="s">
        <v>14974</v>
      </c>
      <c r="J2058" s="2" t="s">
        <v>14975</v>
      </c>
      <c r="K2058" s="2" t="s">
        <v>14976</v>
      </c>
      <c r="L2058" s="2" t="s">
        <v>14977</v>
      </c>
      <c r="M2058" s="2" t="s">
        <v>5772</v>
      </c>
      <c r="N2058" s="4" t="s">
        <v>14978</v>
      </c>
      <c r="O2058" s="4" t="s">
        <v>14979</v>
      </c>
    </row>
    <row r="2059" spans="1:15" ht="15" customHeight="1" x14ac:dyDescent="0.35">
      <c r="A2059" s="2" t="s">
        <v>410</v>
      </c>
      <c r="B2059" s="2" t="s">
        <v>411</v>
      </c>
      <c r="C2059" s="3">
        <v>29</v>
      </c>
      <c r="D2059" s="2" t="s">
        <v>413</v>
      </c>
      <c r="E2059" s="2" t="s">
        <v>14890</v>
      </c>
      <c r="F2059" s="2" t="s">
        <v>19139</v>
      </c>
      <c r="G2059" s="2" t="s">
        <v>19140</v>
      </c>
      <c r="H2059" s="2" t="s">
        <v>19141</v>
      </c>
      <c r="I2059" s="2" t="s">
        <v>14974</v>
      </c>
      <c r="J2059" s="2" t="s">
        <v>19142</v>
      </c>
      <c r="K2059" s="2" t="s">
        <v>19108</v>
      </c>
      <c r="L2059" s="2" t="s">
        <v>19143</v>
      </c>
      <c r="M2059" s="2" t="s">
        <v>19144</v>
      </c>
      <c r="N2059" s="4" t="s">
        <v>19145</v>
      </c>
      <c r="O2059" s="25" t="s">
        <v>19146</v>
      </c>
    </row>
    <row r="2060" spans="1:15" ht="15" customHeight="1" x14ac:dyDescent="0.35">
      <c r="A2060" s="2" t="s">
        <v>410</v>
      </c>
      <c r="B2060" s="2" t="s">
        <v>411</v>
      </c>
      <c r="C2060" s="3">
        <v>29</v>
      </c>
      <c r="D2060" s="2" t="s">
        <v>413</v>
      </c>
      <c r="E2060" s="2" t="s">
        <v>14890</v>
      </c>
      <c r="F2060" s="2" t="s">
        <v>19147</v>
      </c>
      <c r="G2060" s="2" t="s">
        <v>19148</v>
      </c>
      <c r="H2060" s="2" t="s">
        <v>19149</v>
      </c>
      <c r="I2060" s="2" t="s">
        <v>14974</v>
      </c>
      <c r="J2060" s="2" t="s">
        <v>9132</v>
      </c>
      <c r="K2060" s="2" t="s">
        <v>19150</v>
      </c>
      <c r="L2060" s="2" t="s">
        <v>19151</v>
      </c>
      <c r="M2060" s="2" t="s">
        <v>18604</v>
      </c>
      <c r="N2060" s="4" t="s">
        <v>19152</v>
      </c>
      <c r="O2060" s="25" t="s">
        <v>19153</v>
      </c>
    </row>
    <row r="2061" spans="1:15" ht="15" customHeight="1" x14ac:dyDescent="0.35">
      <c r="A2061" s="2" t="s">
        <v>410</v>
      </c>
      <c r="B2061" s="2" t="s">
        <v>411</v>
      </c>
      <c r="C2061" s="3">
        <v>29</v>
      </c>
      <c r="D2061" s="2" t="s">
        <v>413</v>
      </c>
      <c r="E2061" s="2" t="s">
        <v>14890</v>
      </c>
      <c r="F2061" s="2" t="s">
        <v>19154</v>
      </c>
      <c r="G2061" s="2" t="s">
        <v>19155</v>
      </c>
      <c r="H2061" s="2" t="s">
        <v>19156</v>
      </c>
      <c r="I2061" s="2" t="s">
        <v>1075</v>
      </c>
      <c r="J2061" s="2" t="s">
        <v>12593</v>
      </c>
      <c r="K2061" s="2" t="s">
        <v>19157</v>
      </c>
      <c r="L2061" s="2" t="s">
        <v>19158</v>
      </c>
      <c r="M2061" s="2" t="s">
        <v>19159</v>
      </c>
      <c r="N2061" s="4" t="s">
        <v>19160</v>
      </c>
      <c r="O2061" s="25" t="s">
        <v>19161</v>
      </c>
    </row>
    <row r="2062" spans="1:15" ht="15" customHeight="1" x14ac:dyDescent="0.35">
      <c r="A2062" s="2" t="s">
        <v>410</v>
      </c>
      <c r="B2062" s="2" t="s">
        <v>411</v>
      </c>
      <c r="C2062" s="3">
        <v>29</v>
      </c>
      <c r="D2062" s="2" t="s">
        <v>413</v>
      </c>
      <c r="E2062" s="2" t="s">
        <v>14890</v>
      </c>
      <c r="F2062" s="2" t="s">
        <v>19162</v>
      </c>
      <c r="G2062" s="2" t="s">
        <v>19163</v>
      </c>
      <c r="H2062" s="2" t="s">
        <v>19164</v>
      </c>
      <c r="I2062" s="2" t="s">
        <v>13985</v>
      </c>
      <c r="J2062" s="2" t="s">
        <v>19165</v>
      </c>
      <c r="K2062" s="2" t="s">
        <v>19166</v>
      </c>
      <c r="L2062" s="2" t="s">
        <v>19167</v>
      </c>
      <c r="M2062" s="2" t="s">
        <v>19168</v>
      </c>
      <c r="N2062" s="4" t="s">
        <v>19169</v>
      </c>
      <c r="O2062" s="25" t="s">
        <v>19170</v>
      </c>
    </row>
    <row r="2063" spans="1:15" ht="15" customHeight="1" x14ac:dyDescent="0.35">
      <c r="A2063" s="2" t="s">
        <v>410</v>
      </c>
      <c r="B2063" s="2" t="s">
        <v>411</v>
      </c>
      <c r="C2063" s="3">
        <v>29</v>
      </c>
      <c r="D2063" s="2" t="s">
        <v>413</v>
      </c>
      <c r="E2063" s="2" t="s">
        <v>14890</v>
      </c>
      <c r="F2063" s="2" t="s">
        <v>19171</v>
      </c>
      <c r="G2063" s="2" t="s">
        <v>19172</v>
      </c>
      <c r="H2063" s="2" t="s">
        <v>19173</v>
      </c>
      <c r="I2063" s="2" t="s">
        <v>1685</v>
      </c>
      <c r="J2063" s="2" t="s">
        <v>19174</v>
      </c>
      <c r="K2063" s="2" t="s">
        <v>19175</v>
      </c>
      <c r="L2063" s="2" t="s">
        <v>19176</v>
      </c>
      <c r="M2063" s="2" t="s">
        <v>18451</v>
      </c>
      <c r="N2063" s="4" t="s">
        <v>19177</v>
      </c>
      <c r="O2063" s="25" t="s">
        <v>19178</v>
      </c>
    </row>
    <row r="2064" spans="1:15" ht="15" customHeight="1" x14ac:dyDescent="0.35">
      <c r="A2064" s="2" t="s">
        <v>410</v>
      </c>
      <c r="B2064" s="2" t="s">
        <v>411</v>
      </c>
      <c r="C2064" s="3">
        <v>29</v>
      </c>
      <c r="D2064" s="2" t="s">
        <v>413</v>
      </c>
      <c r="E2064" s="2" t="s">
        <v>14890</v>
      </c>
      <c r="F2064" s="2">
        <v>29083406</v>
      </c>
      <c r="G2064" s="2" t="s">
        <v>15002</v>
      </c>
      <c r="H2064" s="2" t="s">
        <v>15003</v>
      </c>
      <c r="I2064" s="2" t="s">
        <v>4735</v>
      </c>
      <c r="J2064" s="2" t="s">
        <v>15004</v>
      </c>
      <c r="K2064" s="2" t="s">
        <v>5221</v>
      </c>
      <c r="L2064" s="2" t="s">
        <v>15005</v>
      </c>
      <c r="M2064" s="2" t="s">
        <v>4382</v>
      </c>
      <c r="N2064" s="4" t="s">
        <v>15006</v>
      </c>
      <c r="O2064" s="4" t="s">
        <v>15007</v>
      </c>
    </row>
    <row r="2065" spans="1:15" ht="15" customHeight="1" x14ac:dyDescent="0.35">
      <c r="A2065" s="2" t="s">
        <v>410</v>
      </c>
      <c r="B2065" s="2" t="s">
        <v>411</v>
      </c>
      <c r="C2065" s="3">
        <v>29</v>
      </c>
      <c r="D2065" s="2" t="s">
        <v>413</v>
      </c>
      <c r="E2065" s="2" t="s">
        <v>14890</v>
      </c>
      <c r="F2065" s="2" t="s">
        <v>19179</v>
      </c>
      <c r="G2065" s="2" t="s">
        <v>19180</v>
      </c>
      <c r="H2065" s="2" t="s">
        <v>19181</v>
      </c>
      <c r="I2065" s="2" t="s">
        <v>4769</v>
      </c>
      <c r="J2065" s="2" t="s">
        <v>19182</v>
      </c>
      <c r="K2065" s="2" t="s">
        <v>19005</v>
      </c>
      <c r="L2065" s="2" t="s">
        <v>19183</v>
      </c>
      <c r="M2065" s="2" t="s">
        <v>19184</v>
      </c>
      <c r="N2065" s="4" t="s">
        <v>19185</v>
      </c>
      <c r="O2065" s="25" t="s">
        <v>19186</v>
      </c>
    </row>
    <row r="2066" spans="1:15" ht="15" customHeight="1" x14ac:dyDescent="0.35">
      <c r="A2066" s="2" t="s">
        <v>410</v>
      </c>
      <c r="B2066" s="2" t="s">
        <v>411</v>
      </c>
      <c r="C2066" s="3">
        <v>29</v>
      </c>
      <c r="D2066" s="2" t="s">
        <v>413</v>
      </c>
      <c r="E2066" s="2" t="s">
        <v>14890</v>
      </c>
      <c r="F2066" s="2">
        <v>26482879</v>
      </c>
      <c r="G2066" s="2" t="s">
        <v>15020</v>
      </c>
      <c r="H2066" s="2" t="s">
        <v>15021</v>
      </c>
      <c r="I2066" s="2" t="s">
        <v>2270</v>
      </c>
      <c r="J2066" s="2" t="s">
        <v>15022</v>
      </c>
      <c r="K2066" s="2" t="s">
        <v>5221</v>
      </c>
      <c r="L2066" s="2" t="s">
        <v>15023</v>
      </c>
      <c r="M2066" s="2" t="s">
        <v>4493</v>
      </c>
      <c r="N2066" s="4" t="s">
        <v>15024</v>
      </c>
      <c r="O2066" s="4" t="s">
        <v>15025</v>
      </c>
    </row>
    <row r="2067" spans="1:15" ht="15" customHeight="1" x14ac:dyDescent="0.35">
      <c r="A2067" s="2" t="s">
        <v>410</v>
      </c>
      <c r="B2067" s="2" t="s">
        <v>411</v>
      </c>
      <c r="C2067" s="3">
        <v>29</v>
      </c>
      <c r="D2067" s="2" t="s">
        <v>413</v>
      </c>
      <c r="E2067" s="2" t="s">
        <v>14890</v>
      </c>
      <c r="F2067" s="2" t="s">
        <v>19187</v>
      </c>
      <c r="G2067" s="2" t="s">
        <v>19188</v>
      </c>
      <c r="H2067" s="2" t="s">
        <v>19189</v>
      </c>
      <c r="I2067" s="2" t="s">
        <v>680</v>
      </c>
      <c r="J2067" s="2" t="s">
        <v>19190</v>
      </c>
      <c r="K2067" s="2" t="s">
        <v>18967</v>
      </c>
      <c r="L2067" s="2" t="s">
        <v>19191</v>
      </c>
      <c r="M2067" s="2" t="s">
        <v>18451</v>
      </c>
      <c r="N2067" s="4" t="s">
        <v>19192</v>
      </c>
      <c r="O2067" s="25" t="s">
        <v>19193</v>
      </c>
    </row>
    <row r="2068" spans="1:15" ht="15" customHeight="1" x14ac:dyDescent="0.35">
      <c r="A2068" s="2" t="s">
        <v>410</v>
      </c>
      <c r="B2068" s="2" t="s">
        <v>411</v>
      </c>
      <c r="C2068" s="3">
        <v>29</v>
      </c>
      <c r="D2068" s="2" t="s">
        <v>413</v>
      </c>
      <c r="E2068" s="2" t="s">
        <v>14890</v>
      </c>
      <c r="F2068" s="2" t="s">
        <v>19194</v>
      </c>
      <c r="G2068" s="2" t="s">
        <v>19195</v>
      </c>
      <c r="H2068" s="2" t="s">
        <v>19196</v>
      </c>
      <c r="I2068" s="2" t="s">
        <v>4861</v>
      </c>
      <c r="J2068" s="2" t="s">
        <v>19197</v>
      </c>
      <c r="K2068" s="2" t="s">
        <v>19166</v>
      </c>
      <c r="L2068" s="2" t="s">
        <v>19198</v>
      </c>
      <c r="M2068" s="2" t="s">
        <v>18451</v>
      </c>
      <c r="N2068" s="4" t="s">
        <v>19199</v>
      </c>
      <c r="O2068" s="4" t="s">
        <v>19200</v>
      </c>
    </row>
    <row r="2069" spans="1:15" ht="15" customHeight="1" x14ac:dyDescent="0.35">
      <c r="A2069" s="2" t="s">
        <v>410</v>
      </c>
      <c r="B2069" s="2" t="s">
        <v>411</v>
      </c>
      <c r="C2069" s="3">
        <v>29</v>
      </c>
      <c r="D2069" s="2" t="s">
        <v>413</v>
      </c>
      <c r="E2069" s="2" t="s">
        <v>14890</v>
      </c>
      <c r="F2069" s="2" t="s">
        <v>19201</v>
      </c>
      <c r="G2069" s="2" t="s">
        <v>19202</v>
      </c>
      <c r="H2069" s="2" t="s">
        <v>19203</v>
      </c>
      <c r="I2069" s="2" t="s">
        <v>1798</v>
      </c>
      <c r="J2069" s="2" t="s">
        <v>19204</v>
      </c>
      <c r="K2069" s="2" t="s">
        <v>19205</v>
      </c>
      <c r="L2069" s="2" t="s">
        <v>19206</v>
      </c>
      <c r="M2069" s="2" t="s">
        <v>19159</v>
      </c>
      <c r="N2069" s="4" t="s">
        <v>19207</v>
      </c>
      <c r="O2069" s="25" t="s">
        <v>19208</v>
      </c>
    </row>
    <row r="2070" spans="1:15" ht="15" customHeight="1" x14ac:dyDescent="0.35">
      <c r="A2070" s="2" t="s">
        <v>410</v>
      </c>
      <c r="B2070" s="2" t="s">
        <v>411</v>
      </c>
      <c r="C2070" s="3">
        <v>29</v>
      </c>
      <c r="D2070" s="2" t="s">
        <v>413</v>
      </c>
      <c r="E2070" s="2" t="s">
        <v>14890</v>
      </c>
      <c r="F2070" s="2" t="s">
        <v>19209</v>
      </c>
      <c r="G2070" s="2" t="s">
        <v>19210</v>
      </c>
      <c r="H2070" s="2" t="s">
        <v>19211</v>
      </c>
      <c r="I2070" s="2" t="s">
        <v>4394</v>
      </c>
      <c r="J2070" s="2" t="s">
        <v>19212</v>
      </c>
      <c r="K2070" s="2" t="s">
        <v>19064</v>
      </c>
      <c r="L2070" s="2" t="s">
        <v>19213</v>
      </c>
      <c r="M2070" s="2" t="s">
        <v>18460</v>
      </c>
      <c r="N2070" s="4" t="s">
        <v>19214</v>
      </c>
      <c r="O2070" s="25" t="s">
        <v>19215</v>
      </c>
    </row>
    <row r="2071" spans="1:15" ht="15" customHeight="1" x14ac:dyDescent="0.35">
      <c r="A2071" s="2" t="s">
        <v>410</v>
      </c>
      <c r="B2071" s="2" t="s">
        <v>411</v>
      </c>
      <c r="C2071" s="3">
        <v>29</v>
      </c>
      <c r="D2071" s="2" t="s">
        <v>413</v>
      </c>
      <c r="E2071" s="2" t="s">
        <v>14890</v>
      </c>
      <c r="F2071" s="2">
        <v>31158401</v>
      </c>
      <c r="G2071" s="2" t="s">
        <v>14966</v>
      </c>
      <c r="H2071" s="2" t="s">
        <v>14967</v>
      </c>
      <c r="I2071" s="2" t="s">
        <v>930</v>
      </c>
      <c r="J2071" s="2" t="s">
        <v>14968</v>
      </c>
      <c r="K2071" s="2" t="s">
        <v>4380</v>
      </c>
      <c r="L2071" s="2" t="s">
        <v>14969</v>
      </c>
      <c r="M2071" s="2" t="s">
        <v>4493</v>
      </c>
      <c r="N2071" s="4" t="s">
        <v>14970</v>
      </c>
      <c r="O2071" s="4" t="s">
        <v>14971</v>
      </c>
    </row>
    <row r="2072" spans="1:15" ht="15" customHeight="1" x14ac:dyDescent="0.35">
      <c r="A2072" s="2" t="s">
        <v>410</v>
      </c>
      <c r="B2072" s="2" t="s">
        <v>411</v>
      </c>
      <c r="C2072" s="3">
        <v>29</v>
      </c>
      <c r="D2072" s="2" t="s">
        <v>413</v>
      </c>
      <c r="E2072" s="2" t="s">
        <v>14890</v>
      </c>
      <c r="F2072" s="2">
        <v>30013184</v>
      </c>
      <c r="G2072" s="2" t="s">
        <v>14992</v>
      </c>
      <c r="H2072" s="2" t="s">
        <v>14997</v>
      </c>
      <c r="I2072" s="2" t="s">
        <v>667</v>
      </c>
      <c r="J2072" s="2" t="s">
        <v>14998</v>
      </c>
      <c r="K2072" s="2" t="s">
        <v>5221</v>
      </c>
      <c r="L2072" s="2" t="s">
        <v>14999</v>
      </c>
      <c r="M2072" s="2" t="s">
        <v>8678</v>
      </c>
      <c r="N2072" s="4" t="s">
        <v>15000</v>
      </c>
      <c r="O2072" s="4" t="s">
        <v>15001</v>
      </c>
    </row>
    <row r="2073" spans="1:15" ht="15" customHeight="1" x14ac:dyDescent="0.35">
      <c r="A2073" s="2" t="s">
        <v>410</v>
      </c>
      <c r="B2073" s="2" t="s">
        <v>411</v>
      </c>
      <c r="C2073" s="3">
        <v>29</v>
      </c>
      <c r="D2073" s="2" t="s">
        <v>413</v>
      </c>
      <c r="E2073" s="2" t="s">
        <v>14890</v>
      </c>
      <c r="F2073" s="2" t="s">
        <v>19216</v>
      </c>
      <c r="G2073" s="2" t="s">
        <v>19217</v>
      </c>
      <c r="H2073" s="2" t="s">
        <v>19218</v>
      </c>
      <c r="I2073" s="2" t="s">
        <v>1074</v>
      </c>
      <c r="J2073" s="2" t="s">
        <v>19219</v>
      </c>
      <c r="K2073" s="2" t="s">
        <v>18967</v>
      </c>
      <c r="L2073" s="2" t="s">
        <v>19220</v>
      </c>
      <c r="M2073" s="2" t="s">
        <v>19221</v>
      </c>
      <c r="N2073" s="4" t="s">
        <v>19222</v>
      </c>
      <c r="O2073" s="25" t="s">
        <v>19223</v>
      </c>
    </row>
    <row r="2074" spans="1:15" ht="15" customHeight="1" x14ac:dyDescent="0.35">
      <c r="A2074" s="2" t="s">
        <v>410</v>
      </c>
      <c r="B2074" s="2" t="s">
        <v>411</v>
      </c>
      <c r="C2074" s="3">
        <v>29</v>
      </c>
      <c r="D2074" s="2" t="s">
        <v>413</v>
      </c>
      <c r="E2074" s="2" t="s">
        <v>14890</v>
      </c>
      <c r="F2074" s="2" t="s">
        <v>19224</v>
      </c>
      <c r="G2074" s="2" t="s">
        <v>19225</v>
      </c>
      <c r="H2074" s="2" t="s">
        <v>19226</v>
      </c>
      <c r="I2074" s="2" t="s">
        <v>953</v>
      </c>
      <c r="J2074" s="2" t="s">
        <v>19227</v>
      </c>
      <c r="K2074" s="2" t="s">
        <v>19150</v>
      </c>
      <c r="L2074" s="2" t="s">
        <v>19228</v>
      </c>
      <c r="M2074" s="2" t="s">
        <v>18451</v>
      </c>
      <c r="N2074" s="4" t="s">
        <v>19229</v>
      </c>
      <c r="O2074" s="25" t="s">
        <v>19230</v>
      </c>
    </row>
    <row r="2075" spans="1:15" ht="15" customHeight="1" x14ac:dyDescent="0.35">
      <c r="A2075" s="2" t="s">
        <v>410</v>
      </c>
      <c r="B2075" s="2" t="s">
        <v>411</v>
      </c>
      <c r="C2075" s="3">
        <v>29</v>
      </c>
      <c r="D2075" s="2" t="s">
        <v>413</v>
      </c>
      <c r="E2075" s="2" t="s">
        <v>14890</v>
      </c>
      <c r="F2075" s="2">
        <v>31707051</v>
      </c>
      <c r="G2075" s="2" t="s">
        <v>14956</v>
      </c>
      <c r="H2075" s="2" t="s">
        <v>14957</v>
      </c>
      <c r="I2075" s="2" t="s">
        <v>4621</v>
      </c>
      <c r="J2075" s="2" t="s">
        <v>3482</v>
      </c>
      <c r="K2075" s="2" t="s">
        <v>4380</v>
      </c>
      <c r="L2075" s="2" t="s">
        <v>14958</v>
      </c>
      <c r="M2075" s="2" t="s">
        <v>4493</v>
      </c>
      <c r="N2075" s="4" t="s">
        <v>14959</v>
      </c>
      <c r="O2075" s="4" t="s">
        <v>14960</v>
      </c>
    </row>
    <row r="2076" spans="1:15" ht="15" customHeight="1" x14ac:dyDescent="0.35">
      <c r="A2076" s="2" t="s">
        <v>410</v>
      </c>
      <c r="B2076" s="2" t="s">
        <v>411</v>
      </c>
      <c r="C2076" s="3">
        <v>29</v>
      </c>
      <c r="D2076" s="2" t="s">
        <v>413</v>
      </c>
      <c r="E2076" s="2" t="s">
        <v>14890</v>
      </c>
      <c r="F2076" s="2" t="s">
        <v>19231</v>
      </c>
      <c r="G2076" s="2" t="s">
        <v>19217</v>
      </c>
      <c r="H2076" s="2" t="s">
        <v>19232</v>
      </c>
      <c r="I2076" s="2" t="s">
        <v>968</v>
      </c>
      <c r="J2076" s="2" t="s">
        <v>19233</v>
      </c>
      <c r="K2076" s="2" t="s">
        <v>18967</v>
      </c>
      <c r="L2076" s="2" t="s">
        <v>19234</v>
      </c>
      <c r="M2076" s="2" t="s">
        <v>18976</v>
      </c>
      <c r="N2076" s="4" t="s">
        <v>19235</v>
      </c>
      <c r="O2076" s="25" t="s">
        <v>19236</v>
      </c>
    </row>
    <row r="2077" spans="1:15" ht="15" customHeight="1" x14ac:dyDescent="0.35">
      <c r="A2077" s="2" t="s">
        <v>410</v>
      </c>
      <c r="B2077" s="2" t="s">
        <v>411</v>
      </c>
      <c r="C2077" s="3">
        <v>29</v>
      </c>
      <c r="D2077" s="2" t="s">
        <v>413</v>
      </c>
      <c r="E2077" s="2" t="s">
        <v>14890</v>
      </c>
      <c r="F2077" s="2" t="s">
        <v>19237</v>
      </c>
      <c r="G2077" s="2" t="s">
        <v>19238</v>
      </c>
      <c r="H2077" s="2" t="s">
        <v>19239</v>
      </c>
      <c r="I2077" s="2" t="s">
        <v>2533</v>
      </c>
      <c r="J2077" s="2" t="s">
        <v>19240</v>
      </c>
      <c r="K2077" s="2" t="s">
        <v>19205</v>
      </c>
      <c r="L2077" s="2" t="s">
        <v>19241</v>
      </c>
      <c r="M2077" s="2" t="s">
        <v>19088</v>
      </c>
      <c r="N2077" s="4" t="s">
        <v>19242</v>
      </c>
      <c r="O2077" s="4" t="s">
        <v>19243</v>
      </c>
    </row>
    <row r="2078" spans="1:15" ht="15" customHeight="1" x14ac:dyDescent="0.35">
      <c r="A2078" s="2" t="s">
        <v>410</v>
      </c>
      <c r="B2078" s="2" t="s">
        <v>411</v>
      </c>
      <c r="C2078" s="3">
        <v>29</v>
      </c>
      <c r="D2078" s="2" t="s">
        <v>413</v>
      </c>
      <c r="E2078" s="2" t="s">
        <v>14890</v>
      </c>
      <c r="F2078" s="2" t="s">
        <v>19244</v>
      </c>
      <c r="G2078" s="2" t="s">
        <v>19245</v>
      </c>
      <c r="H2078" s="2" t="s">
        <v>19246</v>
      </c>
      <c r="I2078" s="2" t="s">
        <v>1874</v>
      </c>
      <c r="J2078" s="2"/>
      <c r="K2078" s="2" t="s">
        <v>19108</v>
      </c>
      <c r="L2078" s="2" t="s">
        <v>19247</v>
      </c>
      <c r="M2078" s="2" t="s">
        <v>18451</v>
      </c>
      <c r="N2078" s="4" t="s">
        <v>19248</v>
      </c>
      <c r="O2078" s="25" t="s">
        <v>19249</v>
      </c>
    </row>
    <row r="2079" spans="1:15" ht="15" customHeight="1" x14ac:dyDescent="0.35">
      <c r="A2079" s="2" t="s">
        <v>410</v>
      </c>
      <c r="B2079" s="2" t="s">
        <v>411</v>
      </c>
      <c r="C2079" s="3">
        <v>29</v>
      </c>
      <c r="D2079" s="2" t="s">
        <v>413</v>
      </c>
      <c r="E2079" s="2" t="s">
        <v>14890</v>
      </c>
      <c r="F2079" s="2" t="s">
        <v>19250</v>
      </c>
      <c r="G2079" s="2" t="s">
        <v>19251</v>
      </c>
      <c r="H2079" s="2" t="s">
        <v>19252</v>
      </c>
      <c r="I2079" s="2" t="s">
        <v>1770</v>
      </c>
      <c r="J2079" s="2" t="s">
        <v>19253</v>
      </c>
      <c r="K2079" s="2" t="s">
        <v>19254</v>
      </c>
      <c r="L2079" s="2" t="s">
        <v>19255</v>
      </c>
      <c r="M2079" s="2" t="s">
        <v>18604</v>
      </c>
      <c r="N2079" s="4" t="s">
        <v>19256</v>
      </c>
      <c r="O2079" s="25" t="s">
        <v>19257</v>
      </c>
    </row>
    <row r="2080" spans="1:15" ht="15" customHeight="1" x14ac:dyDescent="0.35">
      <c r="A2080" s="2" t="s">
        <v>410</v>
      </c>
      <c r="B2080" s="2" t="s">
        <v>411</v>
      </c>
      <c r="C2080" s="3">
        <v>29</v>
      </c>
      <c r="D2080" s="2" t="s">
        <v>413</v>
      </c>
      <c r="E2080" s="2" t="s">
        <v>14890</v>
      </c>
      <c r="F2080" s="2" t="s">
        <v>19258</v>
      </c>
      <c r="G2080" s="2" t="s">
        <v>19259</v>
      </c>
      <c r="H2080" s="2" t="s">
        <v>19260</v>
      </c>
      <c r="I2080" s="2" t="s">
        <v>19261</v>
      </c>
      <c r="J2080" s="2" t="s">
        <v>19262</v>
      </c>
      <c r="K2080" s="2" t="s">
        <v>19263</v>
      </c>
      <c r="L2080" s="2" t="s">
        <v>19264</v>
      </c>
      <c r="M2080" s="2" t="s">
        <v>18451</v>
      </c>
      <c r="N2080" s="4" t="s">
        <v>19265</v>
      </c>
      <c r="O2080" s="4" t="s">
        <v>19266</v>
      </c>
    </row>
    <row r="2081" spans="1:15" ht="15" customHeight="1" x14ac:dyDescent="0.35">
      <c r="A2081" s="2" t="s">
        <v>410</v>
      </c>
      <c r="B2081" s="2" t="s">
        <v>411</v>
      </c>
      <c r="C2081" s="3">
        <v>29</v>
      </c>
      <c r="D2081" s="2" t="s">
        <v>413</v>
      </c>
      <c r="E2081" s="2" t="s">
        <v>14890</v>
      </c>
      <c r="F2081" s="2" t="s">
        <v>19267</v>
      </c>
      <c r="G2081" s="2" t="s">
        <v>19268</v>
      </c>
      <c r="H2081" s="2" t="s">
        <v>19269</v>
      </c>
      <c r="I2081" s="2" t="s">
        <v>19270</v>
      </c>
      <c r="J2081" s="2" t="s">
        <v>19270</v>
      </c>
      <c r="K2081" s="2" t="s">
        <v>19271</v>
      </c>
      <c r="L2081" s="2" t="s">
        <v>19272</v>
      </c>
      <c r="M2081" s="2" t="s">
        <v>19273</v>
      </c>
      <c r="N2081" s="4" t="s">
        <v>19274</v>
      </c>
      <c r="O2081" s="25" t="s">
        <v>19275</v>
      </c>
    </row>
    <row r="2082" spans="1:15" ht="15" customHeight="1" x14ac:dyDescent="0.35">
      <c r="A2082" s="2" t="s">
        <v>410</v>
      </c>
      <c r="B2082" s="2" t="s">
        <v>411</v>
      </c>
      <c r="C2082" s="3">
        <v>29</v>
      </c>
      <c r="D2082" s="2" t="s">
        <v>413</v>
      </c>
      <c r="E2082" s="2" t="s">
        <v>14890</v>
      </c>
      <c r="F2082" s="2" t="s">
        <v>19276</v>
      </c>
      <c r="G2082" s="2" t="s">
        <v>19277</v>
      </c>
      <c r="H2082" s="2" t="s">
        <v>19278</v>
      </c>
      <c r="I2082" s="2" t="s">
        <v>3342</v>
      </c>
      <c r="J2082" s="2" t="s">
        <v>3342</v>
      </c>
      <c r="K2082" s="2" t="s">
        <v>19279</v>
      </c>
      <c r="L2082" s="2" t="s">
        <v>19280</v>
      </c>
      <c r="M2082" s="2" t="s">
        <v>19221</v>
      </c>
      <c r="N2082" s="4" t="s">
        <v>19281</v>
      </c>
      <c r="O2082" s="25" t="s">
        <v>19282</v>
      </c>
    </row>
    <row r="2083" spans="1:15" ht="15" customHeight="1" x14ac:dyDescent="0.35">
      <c r="A2083" s="2" t="s">
        <v>410</v>
      </c>
      <c r="B2083" s="2" t="s">
        <v>411</v>
      </c>
      <c r="C2083" s="3">
        <v>29</v>
      </c>
      <c r="D2083" s="2" t="s">
        <v>413</v>
      </c>
      <c r="E2083" s="2" t="s">
        <v>14890</v>
      </c>
      <c r="F2083" s="2" t="s">
        <v>19283</v>
      </c>
      <c r="G2083" s="2" t="s">
        <v>19284</v>
      </c>
      <c r="H2083" s="2" t="s">
        <v>19285</v>
      </c>
      <c r="I2083" s="2" t="s">
        <v>19286</v>
      </c>
      <c r="J2083" s="2" t="s">
        <v>19286</v>
      </c>
      <c r="K2083" s="2" t="s">
        <v>19287</v>
      </c>
      <c r="L2083" s="2" t="s">
        <v>19288</v>
      </c>
      <c r="M2083" s="2" t="s">
        <v>18451</v>
      </c>
      <c r="N2083" s="4" t="s">
        <v>19289</v>
      </c>
      <c r="O2083" s="25" t="s">
        <v>19290</v>
      </c>
    </row>
    <row r="2084" spans="1:15" ht="15" customHeight="1" x14ac:dyDescent="0.35">
      <c r="A2084" s="2" t="s">
        <v>410</v>
      </c>
      <c r="B2084" s="2" t="s">
        <v>411</v>
      </c>
      <c r="C2084" s="3">
        <v>29</v>
      </c>
      <c r="D2084" s="2" t="s">
        <v>413</v>
      </c>
      <c r="E2084" s="2" t="s">
        <v>14890</v>
      </c>
      <c r="F2084" s="2" t="s">
        <v>19291</v>
      </c>
      <c r="G2084" s="2" t="s">
        <v>19292</v>
      </c>
      <c r="H2084" s="2" t="s">
        <v>19293</v>
      </c>
      <c r="I2084" s="2" t="s">
        <v>10962</v>
      </c>
      <c r="J2084" s="2" t="s">
        <v>10962</v>
      </c>
      <c r="K2084" s="2" t="s">
        <v>19294</v>
      </c>
      <c r="L2084" s="2" t="s">
        <v>19295</v>
      </c>
      <c r="M2084" s="2" t="s">
        <v>18451</v>
      </c>
      <c r="N2084" s="4" t="s">
        <v>19296</v>
      </c>
      <c r="O2084" s="25" t="s">
        <v>19297</v>
      </c>
    </row>
    <row r="2085" spans="1:15" ht="15" customHeight="1" x14ac:dyDescent="0.35">
      <c r="A2085" s="2" t="s">
        <v>410</v>
      </c>
      <c r="B2085" s="2" t="s">
        <v>411</v>
      </c>
      <c r="C2085" s="3">
        <v>29</v>
      </c>
      <c r="D2085" s="2" t="s">
        <v>413</v>
      </c>
      <c r="E2085" s="2" t="s">
        <v>14890</v>
      </c>
      <c r="F2085" s="2" t="s">
        <v>19298</v>
      </c>
      <c r="G2085" s="2" t="s">
        <v>19299</v>
      </c>
      <c r="H2085" s="2" t="s">
        <v>19300</v>
      </c>
      <c r="I2085" s="2" t="s">
        <v>2798</v>
      </c>
      <c r="J2085" s="2"/>
      <c r="K2085" s="2" t="s">
        <v>19301</v>
      </c>
      <c r="L2085" s="2" t="s">
        <v>19302</v>
      </c>
      <c r="M2085" s="2" t="s">
        <v>18604</v>
      </c>
      <c r="N2085" s="4" t="s">
        <v>19303</v>
      </c>
      <c r="O2085" s="25" t="s">
        <v>19304</v>
      </c>
    </row>
    <row r="2086" spans="1:15" ht="15" customHeight="1" x14ac:dyDescent="0.35">
      <c r="A2086" s="2" t="s">
        <v>410</v>
      </c>
      <c r="B2086" s="2" t="s">
        <v>411</v>
      </c>
      <c r="C2086" s="3">
        <v>29</v>
      </c>
      <c r="D2086" s="2" t="s">
        <v>413</v>
      </c>
      <c r="E2086" s="2" t="s">
        <v>14890</v>
      </c>
      <c r="F2086" s="2" t="s">
        <v>19305</v>
      </c>
      <c r="G2086" s="2" t="s">
        <v>19306</v>
      </c>
      <c r="H2086" s="2" t="s">
        <v>19307</v>
      </c>
      <c r="I2086" s="2" t="s">
        <v>19308</v>
      </c>
      <c r="J2086" s="2" t="s">
        <v>19308</v>
      </c>
      <c r="K2086" s="2" t="s">
        <v>19309</v>
      </c>
      <c r="L2086" s="2" t="s">
        <v>19310</v>
      </c>
      <c r="M2086" s="2" t="s">
        <v>18604</v>
      </c>
      <c r="N2086" s="4" t="s">
        <v>19311</v>
      </c>
      <c r="O2086" s="25" t="s">
        <v>19312</v>
      </c>
    </row>
    <row r="2087" spans="1:15" ht="15" customHeight="1" x14ac:dyDescent="0.35">
      <c r="A2087" s="2" t="s">
        <v>410</v>
      </c>
      <c r="B2087" s="2" t="s">
        <v>411</v>
      </c>
      <c r="C2087" s="3">
        <v>29</v>
      </c>
      <c r="D2087" s="2" t="s">
        <v>413</v>
      </c>
      <c r="E2087" s="2" t="s">
        <v>14890</v>
      </c>
      <c r="F2087" s="2">
        <v>37794016</v>
      </c>
      <c r="G2087" s="2" t="s">
        <v>14915</v>
      </c>
      <c r="H2087" s="2" t="s">
        <v>14916</v>
      </c>
      <c r="I2087" s="2" t="s">
        <v>10816</v>
      </c>
      <c r="J2087" s="2" t="s">
        <v>10816</v>
      </c>
      <c r="K2087" s="2" t="s">
        <v>10316</v>
      </c>
      <c r="L2087" s="2" t="s">
        <v>14917</v>
      </c>
      <c r="M2087" s="2" t="s">
        <v>8678</v>
      </c>
      <c r="N2087" s="4" t="s">
        <v>14918</v>
      </c>
      <c r="O2087" s="4" t="s">
        <v>14919</v>
      </c>
    </row>
    <row r="2088" spans="1:15" ht="15" customHeight="1" x14ac:dyDescent="0.35">
      <c r="A2088" s="2" t="s">
        <v>410</v>
      </c>
      <c r="B2088" s="2" t="s">
        <v>411</v>
      </c>
      <c r="C2088" s="3">
        <v>29</v>
      </c>
      <c r="D2088" s="2" t="s">
        <v>413</v>
      </c>
      <c r="E2088" s="2" t="s">
        <v>14890</v>
      </c>
      <c r="F2088" s="2" t="s">
        <v>19313</v>
      </c>
      <c r="G2088" s="2" t="s">
        <v>19314</v>
      </c>
      <c r="H2088" s="2" t="s">
        <v>19315</v>
      </c>
      <c r="I2088" s="2" t="s">
        <v>19316</v>
      </c>
      <c r="J2088" s="2" t="s">
        <v>19317</v>
      </c>
      <c r="K2088" s="2" t="s">
        <v>18783</v>
      </c>
      <c r="L2088" s="2" t="s">
        <v>19318</v>
      </c>
      <c r="M2088" s="2" t="s">
        <v>18451</v>
      </c>
      <c r="N2088" s="4" t="s">
        <v>19319</v>
      </c>
      <c r="O2088" s="25" t="s">
        <v>19320</v>
      </c>
    </row>
    <row r="2089" spans="1:15" ht="15" customHeight="1" x14ac:dyDescent="0.35">
      <c r="A2089" s="2" t="s">
        <v>410</v>
      </c>
      <c r="B2089" s="2" t="s">
        <v>411</v>
      </c>
      <c r="C2089" s="3">
        <v>29</v>
      </c>
      <c r="D2089" s="2" t="s">
        <v>413</v>
      </c>
      <c r="E2089" s="2" t="s">
        <v>14890</v>
      </c>
      <c r="F2089" s="2" t="s">
        <v>19321</v>
      </c>
      <c r="G2089" s="2" t="s">
        <v>19322</v>
      </c>
      <c r="H2089" s="2" t="s">
        <v>19323</v>
      </c>
      <c r="I2089" s="2" t="s">
        <v>19324</v>
      </c>
      <c r="J2089" s="2" t="s">
        <v>19325</v>
      </c>
      <c r="K2089" s="2" t="s">
        <v>19263</v>
      </c>
      <c r="L2089" s="2" t="s">
        <v>19326</v>
      </c>
      <c r="M2089" s="2" t="s">
        <v>18451</v>
      </c>
      <c r="N2089" s="4" t="s">
        <v>19327</v>
      </c>
      <c r="O2089" s="4" t="s">
        <v>19328</v>
      </c>
    </row>
    <row r="2090" spans="1:15" ht="15" customHeight="1" x14ac:dyDescent="0.35">
      <c r="A2090" s="2" t="s">
        <v>410</v>
      </c>
      <c r="B2090" s="2" t="s">
        <v>411</v>
      </c>
      <c r="C2090" s="3">
        <v>29</v>
      </c>
      <c r="D2090" s="2" t="s">
        <v>413</v>
      </c>
      <c r="E2090" s="2" t="s">
        <v>14890</v>
      </c>
      <c r="F2090" s="2" t="s">
        <v>19329</v>
      </c>
      <c r="G2090" s="2" t="s">
        <v>19330</v>
      </c>
      <c r="H2090" s="2" t="s">
        <v>19331</v>
      </c>
      <c r="I2090" s="2" t="s">
        <v>19332</v>
      </c>
      <c r="J2090" s="2" t="s">
        <v>19332</v>
      </c>
      <c r="K2090" s="2" t="s">
        <v>19333</v>
      </c>
      <c r="L2090" s="2" t="s">
        <v>19334</v>
      </c>
      <c r="M2090" s="2" t="s">
        <v>18460</v>
      </c>
      <c r="N2090" s="4" t="s">
        <v>19335</v>
      </c>
      <c r="O2090" s="25" t="s">
        <v>19336</v>
      </c>
    </row>
    <row r="2091" spans="1:15" ht="15" customHeight="1" x14ac:dyDescent="0.35">
      <c r="A2091" s="2" t="s">
        <v>410</v>
      </c>
      <c r="B2091" s="2" t="s">
        <v>411</v>
      </c>
      <c r="C2091" s="3">
        <v>29</v>
      </c>
      <c r="D2091" s="2" t="s">
        <v>413</v>
      </c>
      <c r="E2091" s="2" t="s">
        <v>14890</v>
      </c>
      <c r="F2091" s="2" t="s">
        <v>19337</v>
      </c>
      <c r="G2091" s="2" t="s">
        <v>19338</v>
      </c>
      <c r="H2091" s="2" t="s">
        <v>19339</v>
      </c>
      <c r="I2091" s="2" t="s">
        <v>19340</v>
      </c>
      <c r="J2091" s="2" t="s">
        <v>19340</v>
      </c>
      <c r="K2091" s="2" t="s">
        <v>19309</v>
      </c>
      <c r="L2091" s="2" t="s">
        <v>19341</v>
      </c>
      <c r="M2091" s="2" t="s">
        <v>19342</v>
      </c>
      <c r="N2091" s="4" t="s">
        <v>19343</v>
      </c>
      <c r="O2091" s="4" t="s">
        <v>19344</v>
      </c>
    </row>
    <row r="2092" spans="1:15" ht="15" customHeight="1" x14ac:dyDescent="0.35">
      <c r="A2092" s="2" t="s">
        <v>410</v>
      </c>
      <c r="B2092" s="2" t="s">
        <v>411</v>
      </c>
      <c r="C2092" s="3">
        <v>29</v>
      </c>
      <c r="D2092" s="2" t="s">
        <v>413</v>
      </c>
      <c r="E2092" s="2" t="s">
        <v>14890</v>
      </c>
      <c r="F2092" s="2" t="s">
        <v>19345</v>
      </c>
      <c r="G2092" s="2" t="s">
        <v>19346</v>
      </c>
      <c r="H2092" s="2" t="s">
        <v>19347</v>
      </c>
      <c r="I2092" s="2" t="s">
        <v>19348</v>
      </c>
      <c r="J2092" s="2" t="s">
        <v>8500</v>
      </c>
      <c r="K2092" s="2" t="s">
        <v>19349</v>
      </c>
      <c r="L2092" s="2" t="s">
        <v>19350</v>
      </c>
      <c r="M2092" s="2" t="s">
        <v>18460</v>
      </c>
      <c r="N2092" s="4" t="s">
        <v>19351</v>
      </c>
      <c r="O2092" s="25" t="s">
        <v>19352</v>
      </c>
    </row>
    <row r="2093" spans="1:15" ht="15" customHeight="1" x14ac:dyDescent="0.35">
      <c r="A2093" s="2" t="s">
        <v>410</v>
      </c>
      <c r="B2093" s="2" t="s">
        <v>411</v>
      </c>
      <c r="C2093" s="3">
        <v>29</v>
      </c>
      <c r="D2093" s="2" t="s">
        <v>413</v>
      </c>
      <c r="E2093" s="2" t="s">
        <v>14890</v>
      </c>
      <c r="F2093" s="2" t="s">
        <v>19353</v>
      </c>
      <c r="G2093" s="2" t="s">
        <v>19354</v>
      </c>
      <c r="H2093" s="2" t="s">
        <v>19355</v>
      </c>
      <c r="I2093" s="2" t="s">
        <v>11363</v>
      </c>
      <c r="J2093" s="2"/>
      <c r="K2093" s="2" t="s">
        <v>19005</v>
      </c>
      <c r="L2093" s="2" t="s">
        <v>19356</v>
      </c>
      <c r="M2093" s="2" t="s">
        <v>19051</v>
      </c>
      <c r="N2093" s="4" t="s">
        <v>19357</v>
      </c>
      <c r="O2093" s="25" t="s">
        <v>19358</v>
      </c>
    </row>
    <row r="2094" spans="1:15" ht="15" customHeight="1" x14ac:dyDescent="0.35">
      <c r="A2094" s="2" t="s">
        <v>410</v>
      </c>
      <c r="B2094" s="2" t="s">
        <v>411</v>
      </c>
      <c r="C2094" s="3">
        <v>29</v>
      </c>
      <c r="D2094" s="2" t="s">
        <v>413</v>
      </c>
      <c r="E2094" s="2" t="s">
        <v>14890</v>
      </c>
      <c r="F2094" s="2" t="s">
        <v>19359</v>
      </c>
      <c r="G2094" s="2" t="s">
        <v>19360</v>
      </c>
      <c r="H2094" s="2" t="s">
        <v>19355</v>
      </c>
      <c r="I2094" s="2" t="s">
        <v>7497</v>
      </c>
      <c r="J2094" s="2"/>
      <c r="K2094" s="2" t="s">
        <v>19005</v>
      </c>
      <c r="L2094" s="2" t="s">
        <v>19361</v>
      </c>
      <c r="M2094" s="2" t="s">
        <v>19051</v>
      </c>
      <c r="N2094" s="4" t="s">
        <v>19362</v>
      </c>
      <c r="O2094" s="25" t="s">
        <v>19363</v>
      </c>
    </row>
    <row r="2095" spans="1:15" ht="15" customHeight="1" x14ac:dyDescent="0.35">
      <c r="A2095" s="2" t="s">
        <v>410</v>
      </c>
      <c r="B2095" s="2" t="s">
        <v>411</v>
      </c>
      <c r="C2095" s="3">
        <v>29</v>
      </c>
      <c r="D2095" s="2" t="s">
        <v>413</v>
      </c>
      <c r="E2095" s="2" t="s">
        <v>14890</v>
      </c>
      <c r="F2095" s="2" t="s">
        <v>19364</v>
      </c>
      <c r="G2095" s="2" t="s">
        <v>19365</v>
      </c>
      <c r="H2095" s="2" t="s">
        <v>19366</v>
      </c>
      <c r="I2095" s="2" t="s">
        <v>19367</v>
      </c>
      <c r="J2095" s="2" t="s">
        <v>19367</v>
      </c>
      <c r="K2095" s="2" t="s">
        <v>19279</v>
      </c>
      <c r="L2095" s="2" t="s">
        <v>19368</v>
      </c>
      <c r="M2095" s="2" t="s">
        <v>18451</v>
      </c>
      <c r="N2095" s="4" t="s">
        <v>19369</v>
      </c>
      <c r="O2095" s="25" t="s">
        <v>19370</v>
      </c>
    </row>
    <row r="2096" spans="1:15" ht="15" customHeight="1" x14ac:dyDescent="0.35">
      <c r="A2096" s="2" t="s">
        <v>410</v>
      </c>
      <c r="B2096" s="2" t="s">
        <v>411</v>
      </c>
      <c r="C2096" s="3">
        <v>29</v>
      </c>
      <c r="D2096" s="2" t="s">
        <v>413</v>
      </c>
      <c r="E2096" s="2" t="s">
        <v>14890</v>
      </c>
      <c r="F2096" s="2" t="s">
        <v>19371</v>
      </c>
      <c r="G2096" s="2" t="s">
        <v>19372</v>
      </c>
      <c r="H2096" s="2" t="s">
        <v>19373</v>
      </c>
      <c r="I2096" s="2" t="s">
        <v>19374</v>
      </c>
      <c r="J2096" s="2" t="s">
        <v>19374</v>
      </c>
      <c r="K2096" s="2" t="s">
        <v>19375</v>
      </c>
      <c r="L2096" s="2" t="s">
        <v>19376</v>
      </c>
      <c r="M2096" s="2" t="s">
        <v>19088</v>
      </c>
      <c r="N2096" s="4" t="s">
        <v>19377</v>
      </c>
      <c r="O2096" s="25" t="s">
        <v>19378</v>
      </c>
    </row>
    <row r="2097" spans="1:15" ht="15" customHeight="1" x14ac:dyDescent="0.35">
      <c r="A2097" s="2" t="s">
        <v>410</v>
      </c>
      <c r="B2097" s="2" t="s">
        <v>411</v>
      </c>
      <c r="C2097" s="3">
        <v>29</v>
      </c>
      <c r="D2097" s="2" t="s">
        <v>413</v>
      </c>
      <c r="E2097" s="2" t="s">
        <v>14890</v>
      </c>
      <c r="F2097" s="2" t="s">
        <v>19379</v>
      </c>
      <c r="G2097" s="2" t="s">
        <v>19380</v>
      </c>
      <c r="H2097" s="2" t="s">
        <v>19381</v>
      </c>
      <c r="I2097" s="2" t="s">
        <v>19382</v>
      </c>
      <c r="J2097" s="2" t="s">
        <v>19383</v>
      </c>
      <c r="K2097" s="2" t="s">
        <v>19349</v>
      </c>
      <c r="L2097" s="2" t="s">
        <v>19384</v>
      </c>
      <c r="M2097" s="2" t="s">
        <v>18604</v>
      </c>
      <c r="N2097" s="4" t="s">
        <v>19385</v>
      </c>
      <c r="O2097" s="25" t="s">
        <v>19386</v>
      </c>
    </row>
    <row r="2098" spans="1:15" ht="15" customHeight="1" x14ac:dyDescent="0.35">
      <c r="A2098" s="2" t="s">
        <v>410</v>
      </c>
      <c r="B2098" s="2" t="s">
        <v>411</v>
      </c>
      <c r="C2098" s="3">
        <v>29</v>
      </c>
      <c r="D2098" s="2" t="s">
        <v>413</v>
      </c>
      <c r="E2098" s="2" t="s">
        <v>14890</v>
      </c>
      <c r="F2098" s="2">
        <v>22197932</v>
      </c>
      <c r="G2098" s="2" t="s">
        <v>15038</v>
      </c>
      <c r="H2098" s="2" t="s">
        <v>15039</v>
      </c>
      <c r="I2098" s="2" t="s">
        <v>15040</v>
      </c>
      <c r="J2098" s="2" t="s">
        <v>15040</v>
      </c>
      <c r="K2098" s="2" t="s">
        <v>5221</v>
      </c>
      <c r="L2098" s="2" t="s">
        <v>15041</v>
      </c>
      <c r="M2098" s="2" t="s">
        <v>4382</v>
      </c>
      <c r="N2098" s="4" t="s">
        <v>15042</v>
      </c>
      <c r="O2098" s="4" t="s">
        <v>15043</v>
      </c>
    </row>
    <row r="2099" spans="1:15" ht="15" customHeight="1" x14ac:dyDescent="0.35">
      <c r="A2099" s="2" t="s">
        <v>410</v>
      </c>
      <c r="B2099" s="2" t="s">
        <v>411</v>
      </c>
      <c r="C2099" s="3">
        <v>29</v>
      </c>
      <c r="D2099" s="2" t="s">
        <v>413</v>
      </c>
      <c r="E2099" s="2" t="s">
        <v>14890</v>
      </c>
      <c r="F2099" s="2" t="s">
        <v>19387</v>
      </c>
      <c r="G2099" s="2" t="s">
        <v>19388</v>
      </c>
      <c r="H2099" s="2" t="s">
        <v>19389</v>
      </c>
      <c r="I2099" s="2" t="s">
        <v>16472</v>
      </c>
      <c r="J2099" s="2" t="s">
        <v>16472</v>
      </c>
      <c r="K2099" s="2" t="s">
        <v>19309</v>
      </c>
      <c r="L2099" s="2" t="s">
        <v>19390</v>
      </c>
      <c r="M2099" s="2" t="s">
        <v>18460</v>
      </c>
      <c r="N2099" s="4" t="s">
        <v>19391</v>
      </c>
      <c r="O2099" s="4" t="s">
        <v>19392</v>
      </c>
    </row>
    <row r="2100" spans="1:15" ht="15" customHeight="1" x14ac:dyDescent="0.35">
      <c r="A2100" s="2" t="s">
        <v>410</v>
      </c>
      <c r="B2100" s="2" t="s">
        <v>411</v>
      </c>
      <c r="C2100" s="3">
        <v>29</v>
      </c>
      <c r="D2100" s="2" t="s">
        <v>413</v>
      </c>
      <c r="E2100" s="2" t="s">
        <v>14890</v>
      </c>
      <c r="F2100" s="2" t="s">
        <v>19393</v>
      </c>
      <c r="G2100" s="2" t="s">
        <v>19394</v>
      </c>
      <c r="H2100" s="2" t="s">
        <v>19395</v>
      </c>
      <c r="I2100" s="2" t="s">
        <v>19396</v>
      </c>
      <c r="J2100" s="2" t="s">
        <v>19396</v>
      </c>
      <c r="K2100" s="2" t="s">
        <v>19279</v>
      </c>
      <c r="L2100" s="2" t="s">
        <v>19397</v>
      </c>
      <c r="M2100" s="2" t="s">
        <v>19159</v>
      </c>
      <c r="N2100" s="4" t="s">
        <v>19398</v>
      </c>
      <c r="O2100" s="25" t="s">
        <v>19399</v>
      </c>
    </row>
    <row r="2101" spans="1:15" ht="15" customHeight="1" x14ac:dyDescent="0.35">
      <c r="A2101" s="2" t="s">
        <v>410</v>
      </c>
      <c r="B2101" s="2" t="s">
        <v>411</v>
      </c>
      <c r="C2101" s="3">
        <v>29</v>
      </c>
      <c r="D2101" s="2" t="s">
        <v>413</v>
      </c>
      <c r="E2101" s="2" t="s">
        <v>14890</v>
      </c>
      <c r="F2101" s="2">
        <v>38419411</v>
      </c>
      <c r="G2101" s="2" t="s">
        <v>14901</v>
      </c>
      <c r="H2101" s="2" t="s">
        <v>14902</v>
      </c>
      <c r="I2101" s="2" t="s">
        <v>10742</v>
      </c>
      <c r="J2101" s="2"/>
      <c r="K2101" s="2" t="s">
        <v>4366</v>
      </c>
      <c r="L2101" s="2" t="s">
        <v>14903</v>
      </c>
      <c r="M2101" s="2" t="s">
        <v>4416</v>
      </c>
      <c r="N2101" s="4" t="s">
        <v>14904</v>
      </c>
      <c r="O2101" s="4" t="s">
        <v>14905</v>
      </c>
    </row>
    <row r="2102" spans="1:15" ht="15" customHeight="1" x14ac:dyDescent="0.35">
      <c r="A2102" s="2" t="s">
        <v>410</v>
      </c>
      <c r="B2102" s="2" t="s">
        <v>411</v>
      </c>
      <c r="C2102" s="3">
        <v>29</v>
      </c>
      <c r="D2102" s="2" t="s">
        <v>413</v>
      </c>
      <c r="E2102" s="2" t="s">
        <v>14890</v>
      </c>
      <c r="F2102" s="2">
        <v>38920356</v>
      </c>
      <c r="G2102" s="2" t="s">
        <v>14891</v>
      </c>
      <c r="H2102" s="2" t="s">
        <v>14892</v>
      </c>
      <c r="I2102" s="2" t="s">
        <v>11978</v>
      </c>
      <c r="J2102" s="2" t="s">
        <v>3844</v>
      </c>
      <c r="K2102" s="2" t="s">
        <v>9211</v>
      </c>
      <c r="L2102" s="2" t="s">
        <v>14893</v>
      </c>
      <c r="M2102" s="2" t="s">
        <v>4416</v>
      </c>
      <c r="N2102" s="4" t="s">
        <v>14894</v>
      </c>
      <c r="O2102" s="4" t="s">
        <v>14895</v>
      </c>
    </row>
    <row r="2103" spans="1:15" ht="15" customHeight="1" x14ac:dyDescent="0.35">
      <c r="A2103" s="2" t="s">
        <v>410</v>
      </c>
      <c r="B2103" s="2" t="s">
        <v>411</v>
      </c>
      <c r="C2103" s="3">
        <v>29</v>
      </c>
      <c r="D2103" s="2" t="s">
        <v>413</v>
      </c>
      <c r="E2103" s="2" t="s">
        <v>14890</v>
      </c>
      <c r="F2103" s="2" t="s">
        <v>19400</v>
      </c>
      <c r="G2103" s="2" t="s">
        <v>19401</v>
      </c>
      <c r="H2103" s="2" t="s">
        <v>19402</v>
      </c>
      <c r="I2103" s="2" t="s">
        <v>19403</v>
      </c>
      <c r="J2103" s="2"/>
      <c r="K2103" s="2" t="s">
        <v>19263</v>
      </c>
      <c r="L2103" s="2" t="s">
        <v>19404</v>
      </c>
      <c r="M2103" s="2" t="s">
        <v>19159</v>
      </c>
      <c r="N2103" s="4" t="s">
        <v>19405</v>
      </c>
      <c r="O2103" s="25" t="s">
        <v>19406</v>
      </c>
    </row>
    <row r="2104" spans="1:15" ht="15" customHeight="1" x14ac:dyDescent="0.35">
      <c r="A2104" s="2" t="s">
        <v>410</v>
      </c>
      <c r="B2104" s="2" t="s">
        <v>411</v>
      </c>
      <c r="C2104" s="3">
        <v>29</v>
      </c>
      <c r="D2104" s="2" t="s">
        <v>413</v>
      </c>
      <c r="E2104" s="2" t="s">
        <v>14890</v>
      </c>
      <c r="F2104" s="2" t="s">
        <v>19407</v>
      </c>
      <c r="G2104" s="2" t="s">
        <v>19408</v>
      </c>
      <c r="H2104" s="2" t="s">
        <v>19409</v>
      </c>
      <c r="I2104" s="2" t="s">
        <v>2345</v>
      </c>
      <c r="J2104" s="2"/>
      <c r="K2104" s="2" t="s">
        <v>19410</v>
      </c>
      <c r="L2104" s="2" t="s">
        <v>19411</v>
      </c>
      <c r="M2104" s="2" t="s">
        <v>18460</v>
      </c>
      <c r="N2104" s="4" t="s">
        <v>19412</v>
      </c>
      <c r="O2104" s="25" t="s">
        <v>19413</v>
      </c>
    </row>
    <row r="2105" spans="1:15" ht="15" customHeight="1" x14ac:dyDescent="0.35">
      <c r="A2105" s="2" t="s">
        <v>410</v>
      </c>
      <c r="B2105" s="2" t="s">
        <v>411</v>
      </c>
      <c r="C2105" s="3">
        <v>29</v>
      </c>
      <c r="D2105" s="2" t="s">
        <v>413</v>
      </c>
      <c r="E2105" s="2" t="s">
        <v>14890</v>
      </c>
      <c r="F2105" s="2" t="s">
        <v>19414</v>
      </c>
      <c r="G2105" s="2" t="s">
        <v>19415</v>
      </c>
      <c r="H2105" s="2" t="s">
        <v>19416</v>
      </c>
      <c r="I2105" s="2" t="s">
        <v>2958</v>
      </c>
      <c r="J2105" s="2" t="s">
        <v>19417</v>
      </c>
      <c r="K2105" s="2" t="s">
        <v>19263</v>
      </c>
      <c r="L2105" s="2" t="s">
        <v>19418</v>
      </c>
      <c r="M2105" s="2" t="s">
        <v>18460</v>
      </c>
      <c r="N2105" s="4" t="s">
        <v>19419</v>
      </c>
      <c r="O2105" s="25" t="s">
        <v>19420</v>
      </c>
    </row>
    <row r="2106" spans="1:15" ht="15" customHeight="1" x14ac:dyDescent="0.35">
      <c r="A2106" s="2" t="s">
        <v>410</v>
      </c>
      <c r="B2106" s="2" t="s">
        <v>411</v>
      </c>
      <c r="C2106" s="3">
        <v>29</v>
      </c>
      <c r="D2106" s="2" t="s">
        <v>413</v>
      </c>
      <c r="E2106" s="2" t="s">
        <v>14890</v>
      </c>
      <c r="F2106" s="2" t="s">
        <v>19421</v>
      </c>
      <c r="G2106" s="2" t="s">
        <v>19422</v>
      </c>
      <c r="H2106" s="2" t="s">
        <v>19423</v>
      </c>
      <c r="I2106" s="2" t="s">
        <v>19424</v>
      </c>
      <c r="J2106" s="2" t="s">
        <v>19424</v>
      </c>
      <c r="K2106" s="2" t="s">
        <v>19425</v>
      </c>
      <c r="L2106" s="2"/>
      <c r="M2106" s="2" t="s">
        <v>19426</v>
      </c>
      <c r="N2106" s="4" t="s">
        <v>19427</v>
      </c>
      <c r="O2106" s="25" t="s">
        <v>19428</v>
      </c>
    </row>
    <row r="2107" spans="1:15" ht="15" customHeight="1" x14ac:dyDescent="0.35">
      <c r="A2107" s="2" t="s">
        <v>410</v>
      </c>
      <c r="B2107" s="2" t="s">
        <v>411</v>
      </c>
      <c r="C2107" s="3">
        <v>29</v>
      </c>
      <c r="D2107" s="2" t="s">
        <v>413</v>
      </c>
      <c r="E2107" s="2" t="s">
        <v>14890</v>
      </c>
      <c r="F2107" s="2" t="s">
        <v>19429</v>
      </c>
      <c r="G2107" s="2" t="s">
        <v>19430</v>
      </c>
      <c r="H2107" s="2" t="s">
        <v>19431</v>
      </c>
      <c r="I2107" s="2" t="s">
        <v>19432</v>
      </c>
      <c r="J2107" s="2" t="s">
        <v>19432</v>
      </c>
      <c r="K2107" s="2" t="s">
        <v>19309</v>
      </c>
      <c r="L2107" s="2" t="s">
        <v>19433</v>
      </c>
      <c r="M2107" s="2" t="s">
        <v>19434</v>
      </c>
      <c r="N2107" s="4" t="s">
        <v>19435</v>
      </c>
      <c r="O2107" s="25" t="s">
        <v>19436</v>
      </c>
    </row>
    <row r="2108" spans="1:15" ht="15" customHeight="1" x14ac:dyDescent="0.35">
      <c r="A2108" s="2" t="s">
        <v>410</v>
      </c>
      <c r="B2108" s="2" t="s">
        <v>411</v>
      </c>
      <c r="C2108" s="3">
        <v>29</v>
      </c>
      <c r="D2108" s="2" t="s">
        <v>413</v>
      </c>
      <c r="E2108" s="2" t="s">
        <v>14890</v>
      </c>
      <c r="F2108" s="2" t="s">
        <v>19437</v>
      </c>
      <c r="G2108" s="2" t="s">
        <v>19438</v>
      </c>
      <c r="H2108" s="2" t="s">
        <v>19439</v>
      </c>
      <c r="I2108" s="2" t="s">
        <v>19432</v>
      </c>
      <c r="J2108" s="2" t="s">
        <v>19432</v>
      </c>
      <c r="K2108" s="2" t="s">
        <v>19309</v>
      </c>
      <c r="L2108" s="2" t="s">
        <v>19440</v>
      </c>
      <c r="M2108" s="2" t="s">
        <v>19441</v>
      </c>
      <c r="N2108" s="4" t="s">
        <v>19442</v>
      </c>
      <c r="O2108" s="25" t="s">
        <v>19443</v>
      </c>
    </row>
    <row r="2109" spans="1:15" ht="15" customHeight="1" x14ac:dyDescent="0.35">
      <c r="A2109" s="2" t="s">
        <v>410</v>
      </c>
      <c r="B2109" s="2" t="s">
        <v>411</v>
      </c>
      <c r="C2109" s="3">
        <v>29</v>
      </c>
      <c r="D2109" s="2" t="s">
        <v>413</v>
      </c>
      <c r="E2109" s="2" t="s">
        <v>14890</v>
      </c>
      <c r="F2109" s="2" t="s">
        <v>19444</v>
      </c>
      <c r="G2109" s="2" t="s">
        <v>19445</v>
      </c>
      <c r="H2109" s="2" t="s">
        <v>19446</v>
      </c>
      <c r="I2109" s="2" t="s">
        <v>19432</v>
      </c>
      <c r="J2109" s="2" t="s">
        <v>19432</v>
      </c>
      <c r="K2109" s="2" t="s">
        <v>19279</v>
      </c>
      <c r="L2109" s="2" t="s">
        <v>19447</v>
      </c>
      <c r="M2109" s="2" t="s">
        <v>19448</v>
      </c>
      <c r="N2109" s="4" t="s">
        <v>19449</v>
      </c>
      <c r="O2109" s="25" t="s">
        <v>19450</v>
      </c>
    </row>
    <row r="2110" spans="1:15" ht="15" customHeight="1" x14ac:dyDescent="0.35">
      <c r="A2110" s="2" t="s">
        <v>410</v>
      </c>
      <c r="B2110" s="2" t="s">
        <v>411</v>
      </c>
      <c r="C2110" s="3">
        <v>29</v>
      </c>
      <c r="D2110" s="2" t="s">
        <v>413</v>
      </c>
      <c r="E2110" s="2" t="s">
        <v>14890</v>
      </c>
      <c r="F2110" s="2" t="s">
        <v>19451</v>
      </c>
      <c r="G2110" s="2" t="s">
        <v>19452</v>
      </c>
      <c r="H2110" s="2" t="s">
        <v>19453</v>
      </c>
      <c r="I2110" s="2" t="s">
        <v>2469</v>
      </c>
      <c r="J2110" s="2"/>
      <c r="K2110" s="2" t="s">
        <v>19205</v>
      </c>
      <c r="L2110" s="2" t="s">
        <v>19454</v>
      </c>
      <c r="M2110" s="2" t="s">
        <v>18604</v>
      </c>
      <c r="N2110" s="4" t="s">
        <v>19455</v>
      </c>
      <c r="O2110" s="25" t="s">
        <v>19456</v>
      </c>
    </row>
    <row r="2111" spans="1:15" ht="15" customHeight="1" x14ac:dyDescent="0.35">
      <c r="A2111" s="2" t="s">
        <v>410</v>
      </c>
      <c r="B2111" s="2" t="s">
        <v>411</v>
      </c>
      <c r="C2111" s="3">
        <v>29</v>
      </c>
      <c r="D2111" s="2" t="s">
        <v>413</v>
      </c>
      <c r="E2111" s="2" t="s">
        <v>14890</v>
      </c>
      <c r="F2111" s="2">
        <v>39292496</v>
      </c>
      <c r="G2111" s="2" t="s">
        <v>14896</v>
      </c>
      <c r="H2111" s="2" t="s">
        <v>14897</v>
      </c>
      <c r="I2111" s="2" t="s">
        <v>4372</v>
      </c>
      <c r="J2111" s="2" t="s">
        <v>4372</v>
      </c>
      <c r="K2111" s="2" t="s">
        <v>14898</v>
      </c>
      <c r="L2111" s="2"/>
      <c r="M2111" s="2" t="s">
        <v>4367</v>
      </c>
      <c r="N2111" s="4" t="s">
        <v>14899</v>
      </c>
      <c r="O2111" s="4" t="s">
        <v>14900</v>
      </c>
    </row>
    <row r="2112" spans="1:15" ht="15" customHeight="1" x14ac:dyDescent="0.35">
      <c r="A2112" s="2" t="s">
        <v>410</v>
      </c>
      <c r="B2112" s="2" t="s">
        <v>411</v>
      </c>
      <c r="C2112" s="3">
        <v>29</v>
      </c>
      <c r="D2112" s="2" t="s">
        <v>413</v>
      </c>
      <c r="E2112" s="2" t="s">
        <v>14890</v>
      </c>
      <c r="F2112" s="2" t="s">
        <v>19457</v>
      </c>
      <c r="G2112" s="2" t="s">
        <v>19458</v>
      </c>
      <c r="H2112" s="2" t="s">
        <v>19459</v>
      </c>
      <c r="I2112" s="2" t="s">
        <v>19460</v>
      </c>
      <c r="J2112" s="2" t="s">
        <v>19460</v>
      </c>
      <c r="K2112" s="2" t="s">
        <v>18967</v>
      </c>
      <c r="L2112" s="2" t="s">
        <v>19461</v>
      </c>
      <c r="M2112" s="2" t="s">
        <v>19159</v>
      </c>
      <c r="N2112" s="4" t="s">
        <v>19462</v>
      </c>
      <c r="O2112" s="25" t="s">
        <v>19463</v>
      </c>
    </row>
    <row r="2113" spans="1:15" ht="15" customHeight="1" x14ac:dyDescent="0.35">
      <c r="A2113" s="2" t="s">
        <v>410</v>
      </c>
      <c r="B2113" s="2" t="s">
        <v>411</v>
      </c>
      <c r="C2113" s="3">
        <v>29</v>
      </c>
      <c r="D2113" s="2" t="s">
        <v>413</v>
      </c>
      <c r="E2113" s="2" t="s">
        <v>14890</v>
      </c>
      <c r="F2113" s="2" t="s">
        <v>19464</v>
      </c>
      <c r="G2113" s="2" t="s">
        <v>19465</v>
      </c>
      <c r="H2113" s="2" t="s">
        <v>19466</v>
      </c>
      <c r="I2113" s="2" t="s">
        <v>5146</v>
      </c>
      <c r="J2113" s="2" t="s">
        <v>5146</v>
      </c>
      <c r="K2113" s="2" t="s">
        <v>19467</v>
      </c>
      <c r="L2113" s="2" t="s">
        <v>19468</v>
      </c>
      <c r="M2113" s="2" t="s">
        <v>18460</v>
      </c>
      <c r="N2113" s="4" t="s">
        <v>19469</v>
      </c>
      <c r="O2113" s="25" t="s">
        <v>19470</v>
      </c>
    </row>
    <row r="2114" spans="1:15" ht="15" customHeight="1" x14ac:dyDescent="0.35">
      <c r="A2114" s="2" t="s">
        <v>410</v>
      </c>
      <c r="B2114" s="2" t="s">
        <v>411</v>
      </c>
      <c r="C2114" s="3">
        <v>29</v>
      </c>
      <c r="D2114" s="2" t="s">
        <v>413</v>
      </c>
      <c r="E2114" s="2" t="s">
        <v>14890</v>
      </c>
      <c r="F2114" s="2">
        <v>30659178</v>
      </c>
      <c r="G2114" s="2" t="s">
        <v>14980</v>
      </c>
      <c r="H2114" s="2" t="s">
        <v>14981</v>
      </c>
      <c r="I2114" s="2" t="s">
        <v>14982</v>
      </c>
      <c r="J2114" s="2" t="s">
        <v>14982</v>
      </c>
      <c r="K2114" s="2" t="s">
        <v>10316</v>
      </c>
      <c r="L2114" s="2" t="s">
        <v>14983</v>
      </c>
      <c r="M2114" s="2" t="s">
        <v>4493</v>
      </c>
      <c r="N2114" s="4" t="s">
        <v>14984</v>
      </c>
      <c r="O2114" s="4" t="s">
        <v>14985</v>
      </c>
    </row>
    <row r="2115" spans="1:15" ht="15" customHeight="1" x14ac:dyDescent="0.35">
      <c r="A2115" s="2" t="s">
        <v>410</v>
      </c>
      <c r="B2115" s="2" t="s">
        <v>411</v>
      </c>
      <c r="C2115" s="3">
        <v>29</v>
      </c>
      <c r="D2115" s="2" t="s">
        <v>413</v>
      </c>
      <c r="E2115" s="2" t="s">
        <v>14890</v>
      </c>
      <c r="F2115" s="2">
        <v>34785669</v>
      </c>
      <c r="G2115" s="2" t="s">
        <v>14920</v>
      </c>
      <c r="H2115" s="2" t="s">
        <v>14921</v>
      </c>
      <c r="I2115" s="2" t="s">
        <v>14922</v>
      </c>
      <c r="J2115" s="2" t="s">
        <v>14922</v>
      </c>
      <c r="K2115" s="2" t="s">
        <v>10316</v>
      </c>
      <c r="L2115" s="2" t="s">
        <v>14923</v>
      </c>
      <c r="M2115" s="2" t="s">
        <v>4382</v>
      </c>
      <c r="N2115" s="4" t="s">
        <v>14924</v>
      </c>
      <c r="O2115" s="4" t="s">
        <v>14925</v>
      </c>
    </row>
    <row r="2116" spans="1:15" ht="15" customHeight="1" x14ac:dyDescent="0.35">
      <c r="A2116" s="2" t="s">
        <v>410</v>
      </c>
      <c r="B2116" s="2" t="s">
        <v>411</v>
      </c>
      <c r="C2116" s="3">
        <v>29</v>
      </c>
      <c r="D2116" s="2" t="s">
        <v>413</v>
      </c>
      <c r="E2116" s="2" t="s">
        <v>14890</v>
      </c>
      <c r="F2116" s="2">
        <v>38751343</v>
      </c>
      <c r="G2116" s="2" t="s">
        <v>14911</v>
      </c>
      <c r="H2116" s="2" t="s">
        <v>14912</v>
      </c>
      <c r="I2116" s="2" t="s">
        <v>3951</v>
      </c>
      <c r="J2116" s="2" t="s">
        <v>3951</v>
      </c>
      <c r="K2116" s="2" t="s">
        <v>4373</v>
      </c>
      <c r="L2116" s="2"/>
      <c r="M2116" s="2" t="s">
        <v>4367</v>
      </c>
      <c r="N2116" s="4" t="s">
        <v>14913</v>
      </c>
      <c r="O2116" s="4" t="s">
        <v>14914</v>
      </c>
    </row>
    <row r="2117" spans="1:15" ht="15" customHeight="1" x14ac:dyDescent="0.35">
      <c r="A2117" s="2" t="s">
        <v>410</v>
      </c>
      <c r="B2117" s="2" t="s">
        <v>411</v>
      </c>
      <c r="C2117" s="3">
        <v>29</v>
      </c>
      <c r="D2117" s="2" t="s">
        <v>413</v>
      </c>
      <c r="E2117" s="2" t="s">
        <v>14890</v>
      </c>
      <c r="F2117" s="2" t="s">
        <v>19471</v>
      </c>
      <c r="G2117" s="2" t="s">
        <v>19472</v>
      </c>
      <c r="H2117" s="2" t="s">
        <v>19473</v>
      </c>
      <c r="I2117" s="2" t="s">
        <v>19474</v>
      </c>
      <c r="J2117" s="2" t="s">
        <v>19475</v>
      </c>
      <c r="K2117" s="2" t="s">
        <v>19476</v>
      </c>
      <c r="L2117" s="2" t="s">
        <v>19477</v>
      </c>
      <c r="M2117" s="2" t="s">
        <v>19088</v>
      </c>
      <c r="N2117" s="4" t="s">
        <v>19478</v>
      </c>
      <c r="O2117" s="25" t="s">
        <v>19479</v>
      </c>
    </row>
    <row r="2118" spans="1:15" ht="15" customHeight="1" x14ac:dyDescent="0.35">
      <c r="A2118" s="2" t="s">
        <v>410</v>
      </c>
      <c r="B2118" s="2" t="s">
        <v>411</v>
      </c>
      <c r="C2118" s="3">
        <v>29</v>
      </c>
      <c r="D2118" s="2" t="s">
        <v>413</v>
      </c>
      <c r="E2118" s="2" t="s">
        <v>14890</v>
      </c>
      <c r="F2118" s="2" t="s">
        <v>19480</v>
      </c>
      <c r="G2118" s="2" t="s">
        <v>19481</v>
      </c>
      <c r="H2118" s="2" t="s">
        <v>19482</v>
      </c>
      <c r="I2118" s="2" t="s">
        <v>19483</v>
      </c>
      <c r="J2118" s="2" t="s">
        <v>19484</v>
      </c>
      <c r="K2118" s="2" t="s">
        <v>19476</v>
      </c>
      <c r="L2118" s="2" t="s">
        <v>19485</v>
      </c>
      <c r="M2118" s="2" t="s">
        <v>18451</v>
      </c>
      <c r="N2118" s="4" t="s">
        <v>19486</v>
      </c>
      <c r="O2118" s="4" t="s">
        <v>19487</v>
      </c>
    </row>
    <row r="2119" spans="1:15" ht="15" customHeight="1" x14ac:dyDescent="0.35">
      <c r="A2119" s="2" t="s">
        <v>410</v>
      </c>
      <c r="B2119" s="2" t="s">
        <v>411</v>
      </c>
      <c r="C2119" s="3">
        <v>29</v>
      </c>
      <c r="D2119" s="2" t="s">
        <v>413</v>
      </c>
      <c r="E2119" s="2" t="s">
        <v>14890</v>
      </c>
      <c r="F2119" s="2" t="s">
        <v>19488</v>
      </c>
      <c r="G2119" s="2" t="s">
        <v>19489</v>
      </c>
      <c r="H2119" s="2" t="s">
        <v>19490</v>
      </c>
      <c r="I2119" s="2" t="s">
        <v>19491</v>
      </c>
      <c r="J2119" s="2"/>
      <c r="K2119" s="2" t="s">
        <v>19492</v>
      </c>
      <c r="L2119" s="2" t="s">
        <v>19493</v>
      </c>
      <c r="M2119" s="2" t="s">
        <v>18604</v>
      </c>
      <c r="N2119" s="4" t="s">
        <v>19494</v>
      </c>
      <c r="O2119" s="25" t="s">
        <v>19495</v>
      </c>
    </row>
    <row r="2120" spans="1:15" ht="15" customHeight="1" x14ac:dyDescent="0.35">
      <c r="A2120" s="2" t="s">
        <v>410</v>
      </c>
      <c r="B2120" s="2" t="s">
        <v>411</v>
      </c>
      <c r="C2120" s="3">
        <v>29</v>
      </c>
      <c r="D2120" s="2" t="s">
        <v>413</v>
      </c>
      <c r="E2120" s="2" t="s">
        <v>14890</v>
      </c>
      <c r="F2120" s="2" t="s">
        <v>19496</v>
      </c>
      <c r="G2120" s="2" t="s">
        <v>19497</v>
      </c>
      <c r="H2120" s="2" t="s">
        <v>19498</v>
      </c>
      <c r="I2120" s="2" t="s">
        <v>19499</v>
      </c>
      <c r="J2120" s="2" t="s">
        <v>19500</v>
      </c>
      <c r="K2120" s="2" t="s">
        <v>19501</v>
      </c>
      <c r="L2120" s="2" t="s">
        <v>19502</v>
      </c>
      <c r="M2120" s="2" t="s">
        <v>19503</v>
      </c>
      <c r="N2120" s="4" t="s">
        <v>19504</v>
      </c>
      <c r="O2120" s="25" t="s">
        <v>19505</v>
      </c>
    </row>
    <row r="2121" spans="1:15" ht="15" customHeight="1" x14ac:dyDescent="0.35">
      <c r="A2121" s="2" t="s">
        <v>410</v>
      </c>
      <c r="B2121" s="2" t="s">
        <v>411</v>
      </c>
      <c r="C2121" s="3">
        <v>29</v>
      </c>
      <c r="D2121" s="2" t="s">
        <v>413</v>
      </c>
      <c r="E2121" s="2" t="s">
        <v>14890</v>
      </c>
      <c r="F2121" s="2" t="s">
        <v>19506</v>
      </c>
      <c r="G2121" s="2" t="s">
        <v>19507</v>
      </c>
      <c r="H2121" s="2" t="s">
        <v>19508</v>
      </c>
      <c r="I2121" s="2" t="s">
        <v>6880</v>
      </c>
      <c r="J2121" s="2"/>
      <c r="K2121" s="2" t="s">
        <v>19476</v>
      </c>
      <c r="L2121" s="2" t="s">
        <v>19509</v>
      </c>
      <c r="M2121" s="2" t="s">
        <v>18604</v>
      </c>
      <c r="N2121" s="4" t="s">
        <v>19510</v>
      </c>
      <c r="O2121" s="4" t="s">
        <v>19511</v>
      </c>
    </row>
    <row r="2122" spans="1:15" ht="15" customHeight="1" x14ac:dyDescent="0.35">
      <c r="A2122" s="2" t="s">
        <v>410</v>
      </c>
      <c r="B2122" s="2" t="s">
        <v>411</v>
      </c>
      <c r="C2122" s="3">
        <v>29</v>
      </c>
      <c r="D2122" s="2" t="s">
        <v>413</v>
      </c>
      <c r="E2122" s="2" t="s">
        <v>14890</v>
      </c>
      <c r="F2122" s="2" t="s">
        <v>19512</v>
      </c>
      <c r="G2122" s="2" t="s">
        <v>19513</v>
      </c>
      <c r="H2122" s="2" t="s">
        <v>19514</v>
      </c>
      <c r="I2122" s="2" t="s">
        <v>16311</v>
      </c>
      <c r="J2122" s="2" t="s">
        <v>19515</v>
      </c>
      <c r="K2122" s="2" t="s">
        <v>19516</v>
      </c>
      <c r="L2122" s="2" t="s">
        <v>19517</v>
      </c>
      <c r="M2122" s="2" t="s">
        <v>19518</v>
      </c>
      <c r="N2122" s="4" t="s">
        <v>19519</v>
      </c>
      <c r="O2122" s="25" t="s">
        <v>19520</v>
      </c>
    </row>
    <row r="2123" spans="1:15" ht="15" customHeight="1" x14ac:dyDescent="0.35">
      <c r="A2123" s="2" t="s">
        <v>410</v>
      </c>
      <c r="B2123" s="2" t="s">
        <v>411</v>
      </c>
      <c r="C2123" s="3">
        <v>29</v>
      </c>
      <c r="D2123" s="2" t="s">
        <v>413</v>
      </c>
      <c r="E2123" s="2" t="s">
        <v>14890</v>
      </c>
      <c r="F2123" s="2" t="s">
        <v>19521</v>
      </c>
      <c r="G2123" s="2" t="s">
        <v>19522</v>
      </c>
      <c r="H2123" s="2" t="s">
        <v>19523</v>
      </c>
      <c r="I2123" s="2" t="s">
        <v>19524</v>
      </c>
      <c r="J2123" s="2" t="s">
        <v>19525</v>
      </c>
      <c r="K2123" s="2" t="s">
        <v>19476</v>
      </c>
      <c r="L2123" s="2" t="s">
        <v>19526</v>
      </c>
      <c r="M2123" s="2" t="s">
        <v>18604</v>
      </c>
      <c r="N2123" s="4" t="s">
        <v>19527</v>
      </c>
      <c r="O2123" s="25" t="s">
        <v>19528</v>
      </c>
    </row>
    <row r="2124" spans="1:15" ht="15" customHeight="1" x14ac:dyDescent="0.35">
      <c r="A2124" s="2" t="s">
        <v>410</v>
      </c>
      <c r="B2124" s="2" t="s">
        <v>411</v>
      </c>
      <c r="C2124" s="3">
        <v>29</v>
      </c>
      <c r="D2124" s="2" t="s">
        <v>413</v>
      </c>
      <c r="E2124" s="2" t="s">
        <v>14890</v>
      </c>
      <c r="F2124" s="2" t="s">
        <v>19529</v>
      </c>
      <c r="G2124" s="2" t="s">
        <v>19530</v>
      </c>
      <c r="H2124" s="2" t="s">
        <v>19531</v>
      </c>
      <c r="I2124" s="2" t="s">
        <v>19532</v>
      </c>
      <c r="J2124" s="2" t="s">
        <v>19533</v>
      </c>
      <c r="K2124" s="2" t="s">
        <v>19476</v>
      </c>
      <c r="L2124" s="2" t="s">
        <v>19534</v>
      </c>
      <c r="M2124" s="2" t="s">
        <v>19088</v>
      </c>
      <c r="N2124" s="4" t="s">
        <v>19535</v>
      </c>
      <c r="O2124" s="25" t="s">
        <v>19536</v>
      </c>
    </row>
    <row r="2125" spans="1:15" ht="15" customHeight="1" x14ac:dyDescent="0.35">
      <c r="A2125" s="2" t="s">
        <v>410</v>
      </c>
      <c r="B2125" s="2" t="s">
        <v>411</v>
      </c>
      <c r="C2125" s="3">
        <v>29</v>
      </c>
      <c r="D2125" s="2" t="s">
        <v>413</v>
      </c>
      <c r="E2125" s="2" t="s">
        <v>14890</v>
      </c>
      <c r="F2125" s="2" t="s">
        <v>19537</v>
      </c>
      <c r="G2125" s="2" t="s">
        <v>19538</v>
      </c>
      <c r="H2125" s="2" t="s">
        <v>19539</v>
      </c>
      <c r="I2125" s="2" t="s">
        <v>19540</v>
      </c>
      <c r="J2125" s="2"/>
      <c r="K2125" s="2" t="s">
        <v>19492</v>
      </c>
      <c r="L2125" s="2" t="s">
        <v>19541</v>
      </c>
      <c r="M2125" s="2" t="s">
        <v>19542</v>
      </c>
      <c r="N2125" s="4" t="s">
        <v>19543</v>
      </c>
      <c r="O2125" s="25" t="s">
        <v>19544</v>
      </c>
    </row>
    <row r="2126" spans="1:15" ht="15" customHeight="1" x14ac:dyDescent="0.35">
      <c r="A2126" s="2" t="s">
        <v>410</v>
      </c>
      <c r="B2126" s="2" t="s">
        <v>411</v>
      </c>
      <c r="C2126" s="3">
        <v>29</v>
      </c>
      <c r="D2126" s="2" t="s">
        <v>413</v>
      </c>
      <c r="E2126" s="2" t="s">
        <v>14890</v>
      </c>
      <c r="F2126" s="2" t="s">
        <v>19545</v>
      </c>
      <c r="G2126" s="2" t="s">
        <v>19546</v>
      </c>
      <c r="H2126" s="2" t="s">
        <v>19547</v>
      </c>
      <c r="I2126" s="2" t="s">
        <v>19548</v>
      </c>
      <c r="J2126" s="2" t="s">
        <v>19549</v>
      </c>
      <c r="K2126" s="2" t="s">
        <v>19349</v>
      </c>
      <c r="L2126" s="2" t="s">
        <v>19550</v>
      </c>
      <c r="M2126" s="2" t="s">
        <v>18976</v>
      </c>
      <c r="N2126" s="4" t="s">
        <v>19551</v>
      </c>
      <c r="O2126" s="25" t="s">
        <v>19552</v>
      </c>
    </row>
    <row r="2127" spans="1:15" ht="15" customHeight="1" x14ac:dyDescent="0.35">
      <c r="A2127" s="2" t="s">
        <v>410</v>
      </c>
      <c r="B2127" s="2" t="s">
        <v>411</v>
      </c>
      <c r="C2127" s="3">
        <v>29</v>
      </c>
      <c r="D2127" s="2" t="s">
        <v>413</v>
      </c>
      <c r="E2127" s="2" t="s">
        <v>14890</v>
      </c>
      <c r="F2127" s="2" t="s">
        <v>19553</v>
      </c>
      <c r="G2127" s="2" t="s">
        <v>19554</v>
      </c>
      <c r="H2127" s="2" t="s">
        <v>19555</v>
      </c>
      <c r="I2127" s="2" t="s">
        <v>13468</v>
      </c>
      <c r="J2127" s="2" t="s">
        <v>13468</v>
      </c>
      <c r="K2127" s="2" t="s">
        <v>19279</v>
      </c>
      <c r="L2127" s="2" t="s">
        <v>19556</v>
      </c>
      <c r="M2127" s="2" t="s">
        <v>18451</v>
      </c>
      <c r="N2127" s="4" t="s">
        <v>19557</v>
      </c>
      <c r="O2127" s="25" t="s">
        <v>19558</v>
      </c>
    </row>
    <row r="2128" spans="1:15" ht="15" customHeight="1" x14ac:dyDescent="0.35">
      <c r="A2128" s="2" t="s">
        <v>410</v>
      </c>
      <c r="B2128" s="2" t="s">
        <v>411</v>
      </c>
      <c r="C2128" s="3">
        <v>29</v>
      </c>
      <c r="D2128" s="2" t="s">
        <v>413</v>
      </c>
      <c r="E2128" s="2" t="s">
        <v>14890</v>
      </c>
      <c r="F2128" s="2" t="s">
        <v>19559</v>
      </c>
      <c r="G2128" s="2" t="s">
        <v>19560</v>
      </c>
      <c r="H2128" s="2" t="s">
        <v>19561</v>
      </c>
      <c r="I2128" s="2" t="s">
        <v>19562</v>
      </c>
      <c r="J2128" s="2" t="s">
        <v>19562</v>
      </c>
      <c r="K2128" s="2" t="s">
        <v>19563</v>
      </c>
      <c r="L2128" s="2" t="s">
        <v>19564</v>
      </c>
      <c r="M2128" s="2" t="s">
        <v>18451</v>
      </c>
      <c r="N2128" s="4" t="s">
        <v>19565</v>
      </c>
      <c r="O2128" s="25" t="s">
        <v>19566</v>
      </c>
    </row>
    <row r="2129" spans="1:15" ht="15" customHeight="1" x14ac:dyDescent="0.35">
      <c r="A2129" s="2" t="s">
        <v>410</v>
      </c>
      <c r="B2129" s="2" t="s">
        <v>411</v>
      </c>
      <c r="C2129" s="3">
        <v>29</v>
      </c>
      <c r="D2129" s="2" t="s">
        <v>413</v>
      </c>
      <c r="E2129" s="2" t="s">
        <v>14890</v>
      </c>
      <c r="F2129" s="2" t="s">
        <v>19567</v>
      </c>
      <c r="G2129" s="2" t="s">
        <v>19568</v>
      </c>
      <c r="H2129" s="2" t="s">
        <v>19569</v>
      </c>
      <c r="I2129" s="2" t="s">
        <v>19570</v>
      </c>
      <c r="J2129" s="2" t="s">
        <v>19570</v>
      </c>
      <c r="K2129" s="2" t="s">
        <v>19271</v>
      </c>
      <c r="L2129" s="2" t="s">
        <v>19571</v>
      </c>
      <c r="M2129" s="2" t="s">
        <v>19572</v>
      </c>
      <c r="N2129" s="4" t="s">
        <v>19573</v>
      </c>
      <c r="O2129" s="25" t="s">
        <v>19574</v>
      </c>
    </row>
    <row r="2130" spans="1:15" ht="15" customHeight="1" x14ac:dyDescent="0.35">
      <c r="A2130" s="2" t="s">
        <v>410</v>
      </c>
      <c r="B2130" s="2" t="s">
        <v>411</v>
      </c>
      <c r="C2130" s="3">
        <v>29</v>
      </c>
      <c r="D2130" s="2" t="s">
        <v>413</v>
      </c>
      <c r="E2130" s="2" t="s">
        <v>14890</v>
      </c>
      <c r="F2130" s="2" t="s">
        <v>19575</v>
      </c>
      <c r="G2130" s="2" t="s">
        <v>19576</v>
      </c>
      <c r="H2130" s="2" t="s">
        <v>19577</v>
      </c>
      <c r="I2130" s="2" t="s">
        <v>19578</v>
      </c>
      <c r="J2130" s="2"/>
      <c r="K2130" s="2" t="s">
        <v>19205</v>
      </c>
      <c r="L2130" s="2" t="s">
        <v>19579</v>
      </c>
      <c r="M2130" s="2" t="s">
        <v>19159</v>
      </c>
      <c r="N2130" s="4" t="s">
        <v>19580</v>
      </c>
      <c r="O2130" s="25" t="s">
        <v>19581</v>
      </c>
    </row>
    <row r="2131" spans="1:15" ht="15" customHeight="1" x14ac:dyDescent="0.35">
      <c r="A2131" s="2" t="s">
        <v>410</v>
      </c>
      <c r="B2131" s="2" t="s">
        <v>411</v>
      </c>
      <c r="C2131" s="3">
        <v>29</v>
      </c>
      <c r="D2131" s="2" t="s">
        <v>413</v>
      </c>
      <c r="E2131" s="2" t="s">
        <v>14890</v>
      </c>
      <c r="F2131" s="2" t="s">
        <v>19582</v>
      </c>
      <c r="G2131" s="2" t="s">
        <v>19583</v>
      </c>
      <c r="H2131" s="2" t="s">
        <v>19584</v>
      </c>
      <c r="I2131" s="2">
        <v>2022</v>
      </c>
      <c r="J2131" s="2" t="s">
        <v>18392</v>
      </c>
      <c r="K2131" s="2" t="s">
        <v>19585</v>
      </c>
      <c r="L2131" s="2" t="s">
        <v>19586</v>
      </c>
      <c r="M2131" s="2" t="s">
        <v>18460</v>
      </c>
      <c r="N2131" s="4" t="s">
        <v>19587</v>
      </c>
      <c r="O2131" s="25" t="s">
        <v>19588</v>
      </c>
    </row>
    <row r="2132" spans="1:15" ht="15" customHeight="1" x14ac:dyDescent="0.35">
      <c r="A2132" s="2" t="s">
        <v>410</v>
      </c>
      <c r="B2132" s="2" t="s">
        <v>411</v>
      </c>
      <c r="C2132" s="3">
        <v>29</v>
      </c>
      <c r="D2132" s="2" t="s">
        <v>413</v>
      </c>
      <c r="E2132" s="2" t="s">
        <v>14890</v>
      </c>
      <c r="F2132" s="2" t="s">
        <v>19589</v>
      </c>
      <c r="G2132" s="2" t="s">
        <v>19590</v>
      </c>
      <c r="H2132" s="2" t="s">
        <v>19591</v>
      </c>
      <c r="I2132" s="2">
        <v>2021</v>
      </c>
      <c r="J2132" s="2" t="s">
        <v>19592</v>
      </c>
      <c r="K2132" s="2" t="s">
        <v>19593</v>
      </c>
      <c r="L2132" s="2" t="s">
        <v>19594</v>
      </c>
      <c r="M2132" s="2" t="s">
        <v>18451</v>
      </c>
      <c r="N2132" s="4" t="s">
        <v>19595</v>
      </c>
      <c r="O2132" s="25" t="s">
        <v>19596</v>
      </c>
    </row>
    <row r="2133" spans="1:15" ht="15" customHeight="1" x14ac:dyDescent="0.35">
      <c r="A2133" s="2" t="s">
        <v>410</v>
      </c>
      <c r="B2133" s="2" t="s">
        <v>411</v>
      </c>
      <c r="C2133" s="3">
        <v>29</v>
      </c>
      <c r="D2133" s="2" t="s">
        <v>413</v>
      </c>
      <c r="E2133" s="2" t="s">
        <v>14890</v>
      </c>
      <c r="F2133" s="2" t="s">
        <v>19597</v>
      </c>
      <c r="G2133" s="2" t="s">
        <v>19133</v>
      </c>
      <c r="H2133" s="2" t="s">
        <v>19598</v>
      </c>
      <c r="I2133" s="2">
        <v>2019</v>
      </c>
      <c r="J2133" s="2" t="s">
        <v>19599</v>
      </c>
      <c r="K2133" s="2" t="s">
        <v>19585</v>
      </c>
      <c r="L2133" s="2" t="s">
        <v>9254</v>
      </c>
      <c r="M2133" s="2" t="s">
        <v>18460</v>
      </c>
      <c r="N2133" s="4" t="s">
        <v>19600</v>
      </c>
      <c r="O2133" s="25" t="s">
        <v>19601</v>
      </c>
    </row>
    <row r="2134" spans="1:15" ht="15" customHeight="1" x14ac:dyDescent="0.35">
      <c r="A2134" s="2" t="s">
        <v>410</v>
      </c>
      <c r="B2134" s="2" t="s">
        <v>411</v>
      </c>
      <c r="C2134" s="3">
        <v>29</v>
      </c>
      <c r="D2134" s="2" t="s">
        <v>413</v>
      </c>
      <c r="E2134" s="2" t="s">
        <v>14890</v>
      </c>
      <c r="F2134" s="2" t="s">
        <v>19602</v>
      </c>
      <c r="G2134" s="2" t="s">
        <v>19603</v>
      </c>
      <c r="H2134" s="2" t="s">
        <v>19604</v>
      </c>
      <c r="I2134" s="2">
        <v>2018</v>
      </c>
      <c r="J2134" s="2" t="s">
        <v>1604</v>
      </c>
      <c r="K2134" s="2" t="s">
        <v>19605</v>
      </c>
      <c r="L2134" s="2" t="s">
        <v>19606</v>
      </c>
      <c r="M2134" s="2" t="s">
        <v>18460</v>
      </c>
      <c r="N2134" s="4" t="s">
        <v>19607</v>
      </c>
      <c r="O2134" s="25" t="s">
        <v>19608</v>
      </c>
    </row>
    <row r="2135" spans="1:15" ht="15" customHeight="1" x14ac:dyDescent="0.35">
      <c r="A2135" s="2" t="s">
        <v>410</v>
      </c>
      <c r="B2135" s="2" t="s">
        <v>411</v>
      </c>
      <c r="C2135" s="3">
        <v>29</v>
      </c>
      <c r="D2135" s="2" t="s">
        <v>413</v>
      </c>
      <c r="E2135" s="2" t="s">
        <v>14890</v>
      </c>
      <c r="F2135" s="2" t="s">
        <v>19609</v>
      </c>
      <c r="G2135" s="2" t="s">
        <v>19610</v>
      </c>
      <c r="H2135" s="2" t="s">
        <v>19611</v>
      </c>
      <c r="I2135" s="2">
        <v>2018</v>
      </c>
      <c r="J2135" s="2" t="s">
        <v>19612</v>
      </c>
      <c r="K2135" s="2" t="s">
        <v>19585</v>
      </c>
      <c r="L2135" s="2" t="s">
        <v>19613</v>
      </c>
      <c r="M2135" s="2" t="s">
        <v>18460</v>
      </c>
      <c r="N2135" s="4" t="s">
        <v>19614</v>
      </c>
      <c r="O2135" s="25" t="s">
        <v>19615</v>
      </c>
    </row>
    <row r="2136" spans="1:15" ht="15" customHeight="1" x14ac:dyDescent="0.35">
      <c r="A2136" s="2" t="s">
        <v>410</v>
      </c>
      <c r="B2136" s="2" t="s">
        <v>411</v>
      </c>
      <c r="C2136" s="3">
        <v>29</v>
      </c>
      <c r="D2136" s="2" t="s">
        <v>413</v>
      </c>
      <c r="E2136" s="2" t="s">
        <v>14890</v>
      </c>
      <c r="F2136" s="2" t="s">
        <v>19616</v>
      </c>
      <c r="G2136" s="2" t="s">
        <v>19617</v>
      </c>
      <c r="H2136" s="2" t="s">
        <v>19618</v>
      </c>
      <c r="I2136" s="2">
        <v>2016</v>
      </c>
      <c r="J2136" s="2" t="s">
        <v>16519</v>
      </c>
      <c r="K2136" s="2" t="s">
        <v>18895</v>
      </c>
      <c r="L2136" s="2" t="s">
        <v>19619</v>
      </c>
      <c r="M2136" s="2" t="s">
        <v>18451</v>
      </c>
      <c r="N2136" s="4" t="s">
        <v>19620</v>
      </c>
      <c r="O2136" s="25" t="s">
        <v>19621</v>
      </c>
    </row>
    <row r="2137" spans="1:15" ht="15" customHeight="1" x14ac:dyDescent="0.35">
      <c r="A2137" s="2" t="s">
        <v>410</v>
      </c>
      <c r="B2137" s="2" t="s">
        <v>411</v>
      </c>
      <c r="C2137" s="3">
        <v>29</v>
      </c>
      <c r="D2137" s="2" t="s">
        <v>413</v>
      </c>
      <c r="E2137" s="2" t="s">
        <v>14890</v>
      </c>
      <c r="F2137" s="2" t="s">
        <v>19622</v>
      </c>
      <c r="G2137" s="2" t="s">
        <v>19623</v>
      </c>
      <c r="H2137" s="2" t="s">
        <v>19624</v>
      </c>
      <c r="I2137" s="2">
        <v>2013</v>
      </c>
      <c r="J2137" s="2" t="s">
        <v>19625</v>
      </c>
      <c r="K2137" s="2" t="s">
        <v>18967</v>
      </c>
      <c r="L2137" s="2" t="s">
        <v>19626</v>
      </c>
      <c r="M2137" s="2" t="s">
        <v>19159</v>
      </c>
      <c r="N2137" s="4" t="s">
        <v>19627</v>
      </c>
      <c r="O2137" s="25" t="s">
        <v>19628</v>
      </c>
    </row>
    <row r="2138" spans="1:15" ht="15" customHeight="1" x14ac:dyDescent="0.35">
      <c r="A2138" s="2" t="s">
        <v>410</v>
      </c>
      <c r="B2138" s="2" t="s">
        <v>411</v>
      </c>
      <c r="C2138" s="3">
        <v>29</v>
      </c>
      <c r="D2138" s="2" t="s">
        <v>413</v>
      </c>
      <c r="E2138" s="2" t="s">
        <v>14890</v>
      </c>
      <c r="F2138" s="2" t="s">
        <v>19629</v>
      </c>
      <c r="G2138" s="2" t="s">
        <v>19630</v>
      </c>
      <c r="H2138" s="2" t="s">
        <v>19631</v>
      </c>
      <c r="I2138" s="2">
        <v>2011</v>
      </c>
      <c r="J2138" s="2" t="s">
        <v>19632</v>
      </c>
      <c r="K2138" s="2" t="s">
        <v>18895</v>
      </c>
      <c r="L2138" s="2" t="s">
        <v>19633</v>
      </c>
      <c r="M2138" s="2" t="s">
        <v>18451</v>
      </c>
      <c r="N2138" s="4" t="s">
        <v>19634</v>
      </c>
      <c r="O2138" s="25" t="s">
        <v>19635</v>
      </c>
    </row>
    <row r="2139" spans="1:15" ht="15" customHeight="1" x14ac:dyDescent="0.35">
      <c r="A2139" s="2" t="s">
        <v>410</v>
      </c>
      <c r="B2139" s="2" t="s">
        <v>411</v>
      </c>
      <c r="C2139" s="3">
        <v>29</v>
      </c>
      <c r="D2139" s="2" t="s">
        <v>413</v>
      </c>
      <c r="E2139" s="2" t="s">
        <v>14890</v>
      </c>
      <c r="F2139" s="2" t="s">
        <v>19636</v>
      </c>
      <c r="G2139" s="2" t="s">
        <v>19637</v>
      </c>
      <c r="H2139" s="2" t="s">
        <v>19638</v>
      </c>
      <c r="I2139" s="2">
        <v>2011</v>
      </c>
      <c r="J2139" s="2" t="s">
        <v>19639</v>
      </c>
      <c r="K2139" s="2" t="s">
        <v>19640</v>
      </c>
      <c r="L2139" s="2" t="s">
        <v>19641</v>
      </c>
      <c r="M2139" s="2" t="s">
        <v>18451</v>
      </c>
      <c r="N2139" s="4" t="s">
        <v>19642</v>
      </c>
      <c r="O2139" s="25" t="s">
        <v>19643</v>
      </c>
    </row>
    <row r="2140" spans="1:15" ht="15" customHeight="1" x14ac:dyDescent="0.35">
      <c r="A2140" s="2" t="s">
        <v>424</v>
      </c>
      <c r="B2140" s="2" t="s">
        <v>425</v>
      </c>
      <c r="C2140" s="3">
        <v>30</v>
      </c>
      <c r="D2140" s="2" t="s">
        <v>426</v>
      </c>
      <c r="E2140" s="2" t="s">
        <v>15044</v>
      </c>
      <c r="F2140" s="2">
        <v>27645339</v>
      </c>
      <c r="G2140" s="2" t="s">
        <v>15274</v>
      </c>
      <c r="H2140" s="2" t="s">
        <v>15275</v>
      </c>
      <c r="I2140" s="2" t="s">
        <v>1277</v>
      </c>
      <c r="J2140" s="2" t="s">
        <v>15276</v>
      </c>
      <c r="K2140" s="2" t="s">
        <v>15277</v>
      </c>
      <c r="L2140" s="2" t="s">
        <v>15278</v>
      </c>
      <c r="M2140" s="2" t="s">
        <v>15279</v>
      </c>
      <c r="N2140" s="4" t="s">
        <v>15280</v>
      </c>
      <c r="O2140" s="4" t="s">
        <v>15281</v>
      </c>
    </row>
    <row r="2141" spans="1:15" ht="15" customHeight="1" x14ac:dyDescent="0.35">
      <c r="A2141" s="2" t="s">
        <v>424</v>
      </c>
      <c r="B2141" s="2" t="s">
        <v>425</v>
      </c>
      <c r="C2141" s="3">
        <v>30</v>
      </c>
      <c r="D2141" s="2" t="s">
        <v>426</v>
      </c>
      <c r="E2141" s="2" t="s">
        <v>15044</v>
      </c>
      <c r="F2141" s="2">
        <v>27034245</v>
      </c>
      <c r="G2141" s="2" t="s">
        <v>15282</v>
      </c>
      <c r="H2141" s="2" t="s">
        <v>15283</v>
      </c>
      <c r="I2141" s="2" t="s">
        <v>1277</v>
      </c>
      <c r="J2141" s="2"/>
      <c r="K2141" s="2" t="s">
        <v>4722</v>
      </c>
      <c r="L2141" s="2" t="s">
        <v>15284</v>
      </c>
      <c r="M2141" s="2" t="s">
        <v>4367</v>
      </c>
      <c r="N2141" s="4" t="s">
        <v>15285</v>
      </c>
      <c r="O2141" s="4" t="s">
        <v>15286</v>
      </c>
    </row>
    <row r="2142" spans="1:15" ht="15" customHeight="1" x14ac:dyDescent="0.35">
      <c r="A2142" s="2" t="s">
        <v>424</v>
      </c>
      <c r="B2142" s="2" t="s">
        <v>425</v>
      </c>
      <c r="C2142" s="3">
        <v>30</v>
      </c>
      <c r="D2142" s="2" t="s">
        <v>426</v>
      </c>
      <c r="E2142" s="2" t="s">
        <v>15044</v>
      </c>
      <c r="F2142" s="2">
        <v>26409612</v>
      </c>
      <c r="G2142" s="2" t="s">
        <v>15310</v>
      </c>
      <c r="H2142" s="2" t="s">
        <v>15311</v>
      </c>
      <c r="I2142" s="2" t="s">
        <v>842</v>
      </c>
      <c r="J2142" s="2" t="s">
        <v>15312</v>
      </c>
      <c r="K2142" s="2" t="s">
        <v>6542</v>
      </c>
      <c r="L2142" s="2" t="s">
        <v>15313</v>
      </c>
      <c r="M2142" s="2" t="s">
        <v>6258</v>
      </c>
      <c r="N2142" s="4" t="s">
        <v>15314</v>
      </c>
      <c r="O2142" s="4" t="s">
        <v>15315</v>
      </c>
    </row>
    <row r="2143" spans="1:15" ht="15" customHeight="1" x14ac:dyDescent="0.35">
      <c r="A2143" s="2" t="s">
        <v>424</v>
      </c>
      <c r="B2143" s="2" t="s">
        <v>425</v>
      </c>
      <c r="C2143" s="3">
        <v>30</v>
      </c>
      <c r="D2143" s="2" t="s">
        <v>426</v>
      </c>
      <c r="E2143" s="2" t="s">
        <v>15044</v>
      </c>
      <c r="F2143" s="2">
        <v>15977036</v>
      </c>
      <c r="G2143" s="2" t="s">
        <v>15437</v>
      </c>
      <c r="H2143" s="2" t="s">
        <v>15438</v>
      </c>
      <c r="I2143" s="2" t="s">
        <v>854</v>
      </c>
      <c r="J2143" s="2"/>
      <c r="K2143" s="2" t="s">
        <v>15189</v>
      </c>
      <c r="L2143" s="2" t="s">
        <v>15439</v>
      </c>
      <c r="M2143" s="2" t="s">
        <v>6102</v>
      </c>
      <c r="N2143" s="4" t="s">
        <v>15440</v>
      </c>
      <c r="O2143" s="4" t="s">
        <v>15441</v>
      </c>
    </row>
    <row r="2144" spans="1:15" ht="15" customHeight="1" x14ac:dyDescent="0.35">
      <c r="A2144" s="2" t="s">
        <v>424</v>
      </c>
      <c r="B2144" s="2" t="s">
        <v>425</v>
      </c>
      <c r="C2144" s="3">
        <v>30</v>
      </c>
      <c r="D2144" s="2" t="s">
        <v>426</v>
      </c>
      <c r="E2144" s="2" t="s">
        <v>15044</v>
      </c>
      <c r="F2144" s="2">
        <v>21914514</v>
      </c>
      <c r="G2144" s="2" t="s">
        <v>15370</v>
      </c>
      <c r="H2144" s="2" t="s">
        <v>15371</v>
      </c>
      <c r="I2144" s="20" t="s">
        <v>2546</v>
      </c>
      <c r="J2144" s="2" t="s">
        <v>15372</v>
      </c>
      <c r="K2144" s="2" t="s">
        <v>6542</v>
      </c>
      <c r="L2144" s="2" t="s">
        <v>15373</v>
      </c>
      <c r="M2144" s="2" t="s">
        <v>4367</v>
      </c>
      <c r="N2144" s="4" t="s">
        <v>15374</v>
      </c>
      <c r="O2144" s="4" t="s">
        <v>15375</v>
      </c>
    </row>
    <row r="2145" spans="1:15" ht="15" customHeight="1" x14ac:dyDescent="0.35">
      <c r="A2145" s="2" t="s">
        <v>424</v>
      </c>
      <c r="B2145" s="2" t="s">
        <v>425</v>
      </c>
      <c r="C2145" s="3">
        <v>30</v>
      </c>
      <c r="D2145" s="2" t="s">
        <v>426</v>
      </c>
      <c r="E2145" s="2" t="s">
        <v>15044</v>
      </c>
      <c r="F2145" s="2">
        <v>18489504</v>
      </c>
      <c r="G2145" s="2" t="s">
        <v>15426</v>
      </c>
      <c r="H2145" s="2" t="s">
        <v>15427</v>
      </c>
      <c r="I2145" s="20" t="s">
        <v>694</v>
      </c>
      <c r="J2145" s="2" t="s">
        <v>15428</v>
      </c>
      <c r="K2145" s="2" t="s">
        <v>6542</v>
      </c>
      <c r="L2145" s="2" t="s">
        <v>15429</v>
      </c>
      <c r="M2145" s="2" t="s">
        <v>4493</v>
      </c>
      <c r="N2145" s="4" t="s">
        <v>15430</v>
      </c>
      <c r="O2145" s="4" t="s">
        <v>15431</v>
      </c>
    </row>
    <row r="2146" spans="1:15" ht="15" customHeight="1" x14ac:dyDescent="0.35">
      <c r="A2146" s="2" t="s">
        <v>424</v>
      </c>
      <c r="B2146" s="2" t="s">
        <v>425</v>
      </c>
      <c r="C2146" s="3">
        <v>30</v>
      </c>
      <c r="D2146" s="2" t="s">
        <v>426</v>
      </c>
      <c r="E2146" s="2" t="s">
        <v>15044</v>
      </c>
      <c r="F2146" s="2">
        <v>34593162</v>
      </c>
      <c r="G2146" s="2" t="s">
        <v>15132</v>
      </c>
      <c r="H2146" s="2" t="s">
        <v>15133</v>
      </c>
      <c r="I2146" s="2" t="s">
        <v>2387</v>
      </c>
      <c r="J2146" s="2" t="s">
        <v>15134</v>
      </c>
      <c r="K2146" s="2" t="s">
        <v>6542</v>
      </c>
      <c r="L2146" s="2" t="s">
        <v>15135</v>
      </c>
      <c r="M2146" s="2" t="s">
        <v>4367</v>
      </c>
      <c r="N2146" s="4" t="s">
        <v>15136</v>
      </c>
      <c r="O2146" s="4" t="s">
        <v>15137</v>
      </c>
    </row>
    <row r="2147" spans="1:15" ht="15" customHeight="1" x14ac:dyDescent="0.35">
      <c r="A2147" s="2" t="s">
        <v>424</v>
      </c>
      <c r="B2147" s="2" t="s">
        <v>425</v>
      </c>
      <c r="C2147" s="3">
        <v>30</v>
      </c>
      <c r="D2147" s="2" t="s">
        <v>426</v>
      </c>
      <c r="E2147" s="2" t="s">
        <v>15044</v>
      </c>
      <c r="F2147" s="2">
        <v>32909850</v>
      </c>
      <c r="G2147" s="2" t="s">
        <v>15168</v>
      </c>
      <c r="H2147" s="2" t="s">
        <v>15180</v>
      </c>
      <c r="I2147" s="2" t="s">
        <v>1270</v>
      </c>
      <c r="J2147" s="2" t="s">
        <v>15181</v>
      </c>
      <c r="K2147" s="2" t="s">
        <v>15182</v>
      </c>
      <c r="L2147" s="2" t="s">
        <v>15183</v>
      </c>
      <c r="M2147" s="2" t="s">
        <v>4416</v>
      </c>
      <c r="N2147" s="4" t="s">
        <v>15184</v>
      </c>
      <c r="O2147" s="4" t="s">
        <v>15185</v>
      </c>
    </row>
    <row r="2148" spans="1:15" ht="15" customHeight="1" x14ac:dyDescent="0.35">
      <c r="A2148" s="2" t="s">
        <v>424</v>
      </c>
      <c r="B2148" s="2" t="s">
        <v>425</v>
      </c>
      <c r="C2148" s="3">
        <v>30</v>
      </c>
      <c r="D2148" s="2" t="s">
        <v>426</v>
      </c>
      <c r="E2148" s="2" t="s">
        <v>15044</v>
      </c>
      <c r="F2148" s="2">
        <v>25847393</v>
      </c>
      <c r="G2148" s="2" t="s">
        <v>15304</v>
      </c>
      <c r="H2148" s="2" t="s">
        <v>15305</v>
      </c>
      <c r="I2148" s="2" t="s">
        <v>1078</v>
      </c>
      <c r="J2148" s="2" t="s">
        <v>15306</v>
      </c>
      <c r="K2148" s="2" t="s">
        <v>15259</v>
      </c>
      <c r="L2148" s="2" t="s">
        <v>15307</v>
      </c>
      <c r="M2148" s="2" t="s">
        <v>4367</v>
      </c>
      <c r="N2148" s="4" t="s">
        <v>15308</v>
      </c>
      <c r="O2148" s="4" t="s">
        <v>15309</v>
      </c>
    </row>
    <row r="2149" spans="1:15" ht="15" customHeight="1" x14ac:dyDescent="0.35">
      <c r="A2149" s="2" t="s">
        <v>424</v>
      </c>
      <c r="B2149" s="2" t="s">
        <v>425</v>
      </c>
      <c r="C2149" s="3">
        <v>30</v>
      </c>
      <c r="D2149" s="2" t="s">
        <v>426</v>
      </c>
      <c r="E2149" s="2" t="s">
        <v>15044</v>
      </c>
      <c r="F2149" s="2">
        <v>20950064</v>
      </c>
      <c r="G2149" s="2" t="s">
        <v>15376</v>
      </c>
      <c r="H2149" s="2" t="s">
        <v>15377</v>
      </c>
      <c r="I2149" s="2" t="s">
        <v>744</v>
      </c>
      <c r="J2149" s="2"/>
      <c r="K2149" s="2" t="s">
        <v>15182</v>
      </c>
      <c r="L2149" s="2" t="s">
        <v>15378</v>
      </c>
      <c r="M2149" s="2" t="s">
        <v>14806</v>
      </c>
      <c r="N2149" s="4" t="s">
        <v>15379</v>
      </c>
      <c r="O2149" s="4" t="s">
        <v>15380</v>
      </c>
    </row>
    <row r="2150" spans="1:15" ht="15" customHeight="1" x14ac:dyDescent="0.35">
      <c r="A2150" s="2" t="s">
        <v>424</v>
      </c>
      <c r="B2150" s="2" t="s">
        <v>425</v>
      </c>
      <c r="C2150" s="3">
        <v>30</v>
      </c>
      <c r="D2150" s="2" t="s">
        <v>426</v>
      </c>
      <c r="E2150" s="2" t="s">
        <v>15044</v>
      </c>
      <c r="F2150" s="2">
        <v>39133443</v>
      </c>
      <c r="G2150" s="2" t="s">
        <v>15045</v>
      </c>
      <c r="H2150" s="2" t="s">
        <v>15046</v>
      </c>
      <c r="I2150" s="2" t="s">
        <v>2686</v>
      </c>
      <c r="J2150" s="2" t="s">
        <v>9312</v>
      </c>
      <c r="K2150" s="2" t="s">
        <v>15047</v>
      </c>
      <c r="L2150" s="2" t="s">
        <v>15048</v>
      </c>
      <c r="M2150" s="2" t="s">
        <v>4367</v>
      </c>
      <c r="N2150" s="4" t="s">
        <v>15049</v>
      </c>
      <c r="O2150" s="4" t="s">
        <v>15050</v>
      </c>
    </row>
    <row r="2151" spans="1:15" ht="15" customHeight="1" x14ac:dyDescent="0.35">
      <c r="A2151" s="2" t="s">
        <v>424</v>
      </c>
      <c r="B2151" s="2" t="s">
        <v>425</v>
      </c>
      <c r="C2151" s="3">
        <v>30</v>
      </c>
      <c r="D2151" s="2" t="s">
        <v>426</v>
      </c>
      <c r="E2151" s="2" t="s">
        <v>15044</v>
      </c>
      <c r="F2151" s="2">
        <v>33127011</v>
      </c>
      <c r="G2151" s="2" t="s">
        <v>15174</v>
      </c>
      <c r="H2151" s="2" t="s">
        <v>15175</v>
      </c>
      <c r="I2151" s="2" t="s">
        <v>1274</v>
      </c>
      <c r="J2151" s="2" t="s">
        <v>15176</v>
      </c>
      <c r="K2151" s="2" t="s">
        <v>6542</v>
      </c>
      <c r="L2151" s="2" t="s">
        <v>15177</v>
      </c>
      <c r="M2151" s="2" t="s">
        <v>6415</v>
      </c>
      <c r="N2151" s="4" t="s">
        <v>15178</v>
      </c>
      <c r="O2151" s="4" t="s">
        <v>15179</v>
      </c>
    </row>
    <row r="2152" spans="1:15" ht="15" customHeight="1" x14ac:dyDescent="0.35">
      <c r="A2152" s="2" t="s">
        <v>424</v>
      </c>
      <c r="B2152" s="2" t="s">
        <v>425</v>
      </c>
      <c r="C2152" s="3">
        <v>30</v>
      </c>
      <c r="D2152" s="2" t="s">
        <v>426</v>
      </c>
      <c r="E2152" s="2" t="s">
        <v>15044</v>
      </c>
      <c r="F2152" s="2">
        <v>29764192</v>
      </c>
      <c r="G2152" s="2" t="s">
        <v>15238</v>
      </c>
      <c r="H2152" s="2" t="s">
        <v>15239</v>
      </c>
      <c r="I2152" s="2" t="s">
        <v>2397</v>
      </c>
      <c r="J2152" s="2" t="s">
        <v>15240</v>
      </c>
      <c r="K2152" s="2" t="s">
        <v>15241</v>
      </c>
      <c r="L2152" s="2" t="s">
        <v>15242</v>
      </c>
      <c r="M2152" s="2" t="s">
        <v>4493</v>
      </c>
      <c r="N2152" s="4" t="s">
        <v>15243</v>
      </c>
      <c r="O2152" s="4" t="s">
        <v>15244</v>
      </c>
    </row>
    <row r="2153" spans="1:15" ht="15" customHeight="1" x14ac:dyDescent="0.35">
      <c r="A2153" s="2" t="s">
        <v>424</v>
      </c>
      <c r="B2153" s="2" t="s">
        <v>425</v>
      </c>
      <c r="C2153" s="3">
        <v>30</v>
      </c>
      <c r="D2153" s="2" t="s">
        <v>426</v>
      </c>
      <c r="E2153" s="2" t="s">
        <v>15044</v>
      </c>
      <c r="F2153" s="2">
        <v>28770453</v>
      </c>
      <c r="G2153" s="2" t="s">
        <v>15251</v>
      </c>
      <c r="H2153" s="2" t="s">
        <v>15252</v>
      </c>
      <c r="I2153" s="2" t="s">
        <v>2350</v>
      </c>
      <c r="J2153" s="2"/>
      <c r="K2153" s="2" t="s">
        <v>4722</v>
      </c>
      <c r="L2153" s="2" t="s">
        <v>15253</v>
      </c>
      <c r="M2153" s="2" t="s">
        <v>4367</v>
      </c>
      <c r="N2153" s="4" t="s">
        <v>15254</v>
      </c>
      <c r="O2153" s="4" t="s">
        <v>15255</v>
      </c>
    </row>
    <row r="2154" spans="1:15" ht="15" customHeight="1" x14ac:dyDescent="0.35">
      <c r="A2154" s="2" t="s">
        <v>424</v>
      </c>
      <c r="B2154" s="2" t="s">
        <v>425</v>
      </c>
      <c r="C2154" s="3">
        <v>30</v>
      </c>
      <c r="D2154" s="2" t="s">
        <v>426</v>
      </c>
      <c r="E2154" s="2" t="s">
        <v>15044</v>
      </c>
      <c r="F2154" s="2">
        <v>12537322</v>
      </c>
      <c r="G2154" s="2" t="s">
        <v>15126</v>
      </c>
      <c r="H2154" s="2" t="s">
        <v>15478</v>
      </c>
      <c r="I2154" s="20" t="s">
        <v>8755</v>
      </c>
      <c r="J2154" s="2"/>
      <c r="K2154" s="2" t="s">
        <v>15479</v>
      </c>
      <c r="L2154" s="2" t="s">
        <v>15480</v>
      </c>
      <c r="M2154" s="2" t="s">
        <v>6415</v>
      </c>
      <c r="N2154" s="4" t="s">
        <v>15481</v>
      </c>
      <c r="O2154" s="26"/>
    </row>
    <row r="2155" spans="1:15" ht="15" customHeight="1" x14ac:dyDescent="0.35">
      <c r="A2155" s="2" t="s">
        <v>424</v>
      </c>
      <c r="B2155" s="2" t="s">
        <v>425</v>
      </c>
      <c r="C2155" s="3">
        <v>30</v>
      </c>
      <c r="D2155" s="2" t="s">
        <v>426</v>
      </c>
      <c r="E2155" s="2" t="s">
        <v>15044</v>
      </c>
      <c r="F2155" s="2">
        <v>34728790</v>
      </c>
      <c r="G2155" s="2" t="s">
        <v>15102</v>
      </c>
      <c r="H2155" s="2" t="s">
        <v>15103</v>
      </c>
      <c r="I2155" s="2" t="s">
        <v>1862</v>
      </c>
      <c r="J2155" s="2" t="s">
        <v>5704</v>
      </c>
      <c r="K2155" s="2" t="s">
        <v>15104</v>
      </c>
      <c r="L2155" s="2" t="s">
        <v>15105</v>
      </c>
      <c r="M2155" s="2" t="s">
        <v>4367</v>
      </c>
      <c r="N2155" s="4" t="s">
        <v>15106</v>
      </c>
      <c r="O2155" s="4" t="s">
        <v>15107</v>
      </c>
    </row>
    <row r="2156" spans="1:15" ht="15" customHeight="1" x14ac:dyDescent="0.35">
      <c r="A2156" s="2" t="s">
        <v>424</v>
      </c>
      <c r="B2156" s="2" t="s">
        <v>425</v>
      </c>
      <c r="C2156" s="3">
        <v>30</v>
      </c>
      <c r="D2156" s="2" t="s">
        <v>426</v>
      </c>
      <c r="E2156" s="2" t="s">
        <v>15044</v>
      </c>
      <c r="F2156" s="2">
        <v>33686210</v>
      </c>
      <c r="G2156" s="2" t="s">
        <v>15108</v>
      </c>
      <c r="H2156" s="2" t="s">
        <v>15109</v>
      </c>
      <c r="I2156" s="2" t="s">
        <v>1701</v>
      </c>
      <c r="J2156" s="2" t="s">
        <v>15110</v>
      </c>
      <c r="K2156" s="2" t="s">
        <v>15104</v>
      </c>
      <c r="L2156" s="2" t="s">
        <v>15111</v>
      </c>
      <c r="M2156" s="2" t="s">
        <v>4367</v>
      </c>
      <c r="N2156" s="4" t="s">
        <v>15112</v>
      </c>
      <c r="O2156" s="4" t="s">
        <v>15113</v>
      </c>
    </row>
    <row r="2157" spans="1:15" ht="15" customHeight="1" x14ac:dyDescent="0.35">
      <c r="A2157" s="2" t="s">
        <v>424</v>
      </c>
      <c r="B2157" s="2" t="s">
        <v>425</v>
      </c>
      <c r="C2157" s="3">
        <v>30</v>
      </c>
      <c r="D2157" s="2" t="s">
        <v>426</v>
      </c>
      <c r="E2157" s="2" t="s">
        <v>15044</v>
      </c>
      <c r="F2157" s="2">
        <v>26768537</v>
      </c>
      <c r="G2157" s="2" t="s">
        <v>15263</v>
      </c>
      <c r="H2157" s="2" t="s">
        <v>15264</v>
      </c>
      <c r="I2157" s="2" t="s">
        <v>970</v>
      </c>
      <c r="J2157" s="2" t="s">
        <v>15265</v>
      </c>
      <c r="K2157" s="2" t="s">
        <v>15259</v>
      </c>
      <c r="L2157" s="2" t="s">
        <v>15266</v>
      </c>
      <c r="M2157" s="2" t="s">
        <v>4367</v>
      </c>
      <c r="N2157" s="4" t="s">
        <v>15267</v>
      </c>
      <c r="O2157" s="4" t="s">
        <v>15268</v>
      </c>
    </row>
    <row r="2158" spans="1:15" ht="15" customHeight="1" x14ac:dyDescent="0.35">
      <c r="A2158" s="2" t="s">
        <v>424</v>
      </c>
      <c r="B2158" s="2" t="s">
        <v>425</v>
      </c>
      <c r="C2158" s="3">
        <v>30</v>
      </c>
      <c r="D2158" s="2" t="s">
        <v>426</v>
      </c>
      <c r="E2158" s="2" t="s">
        <v>15044</v>
      </c>
      <c r="F2158" s="2">
        <v>22381716</v>
      </c>
      <c r="G2158" s="2" t="s">
        <v>15363</v>
      </c>
      <c r="H2158" s="2" t="s">
        <v>15364</v>
      </c>
      <c r="I2158" s="2" t="s">
        <v>1791</v>
      </c>
      <c r="J2158" s="2" t="s">
        <v>15365</v>
      </c>
      <c r="K2158" s="2" t="s">
        <v>15366</v>
      </c>
      <c r="L2158" s="2" t="s">
        <v>15367</v>
      </c>
      <c r="M2158" s="2" t="s">
        <v>4367</v>
      </c>
      <c r="N2158" s="4" t="s">
        <v>15368</v>
      </c>
      <c r="O2158" s="4" t="s">
        <v>15369</v>
      </c>
    </row>
    <row r="2159" spans="1:15" ht="15" customHeight="1" x14ac:dyDescent="0.35">
      <c r="A2159" s="2" t="s">
        <v>424</v>
      </c>
      <c r="B2159" s="2" t="s">
        <v>425</v>
      </c>
      <c r="C2159" s="3">
        <v>30</v>
      </c>
      <c r="D2159" s="2" t="s">
        <v>426</v>
      </c>
      <c r="E2159" s="2" t="s">
        <v>15044</v>
      </c>
      <c r="F2159" s="2">
        <v>31531843</v>
      </c>
      <c r="G2159" s="2" t="s">
        <v>15193</v>
      </c>
      <c r="H2159" s="2" t="s">
        <v>15194</v>
      </c>
      <c r="I2159" s="2" t="s">
        <v>2109</v>
      </c>
      <c r="J2159" s="2"/>
      <c r="K2159" s="2" t="s">
        <v>4615</v>
      </c>
      <c r="L2159" s="2" t="s">
        <v>15195</v>
      </c>
      <c r="M2159" s="2" t="s">
        <v>4367</v>
      </c>
      <c r="N2159" s="4" t="s">
        <v>15196</v>
      </c>
      <c r="O2159" s="4" t="s">
        <v>15197</v>
      </c>
    </row>
    <row r="2160" spans="1:15" ht="15" customHeight="1" x14ac:dyDescent="0.35">
      <c r="A2160" s="2" t="s">
        <v>424</v>
      </c>
      <c r="B2160" s="2" t="s">
        <v>425</v>
      </c>
      <c r="C2160" s="3">
        <v>30</v>
      </c>
      <c r="D2160" s="2" t="s">
        <v>426</v>
      </c>
      <c r="E2160" s="2" t="s">
        <v>15044</v>
      </c>
      <c r="F2160" s="2">
        <v>25078895</v>
      </c>
      <c r="G2160" s="2" t="s">
        <v>15316</v>
      </c>
      <c r="H2160" s="2" t="s">
        <v>15317</v>
      </c>
      <c r="I2160" s="2" t="s">
        <v>4055</v>
      </c>
      <c r="J2160" s="2" t="s">
        <v>15318</v>
      </c>
      <c r="K2160" s="2" t="s">
        <v>15259</v>
      </c>
      <c r="L2160" s="2" t="s">
        <v>15319</v>
      </c>
      <c r="M2160" s="2" t="s">
        <v>4367</v>
      </c>
      <c r="N2160" s="4" t="s">
        <v>15320</v>
      </c>
      <c r="O2160" s="4" t="s">
        <v>15321</v>
      </c>
    </row>
    <row r="2161" spans="1:15" ht="15" customHeight="1" x14ac:dyDescent="0.35">
      <c r="A2161" s="2" t="s">
        <v>424</v>
      </c>
      <c r="B2161" s="2" t="s">
        <v>425</v>
      </c>
      <c r="C2161" s="3">
        <v>30</v>
      </c>
      <c r="D2161" s="2" t="s">
        <v>426</v>
      </c>
      <c r="E2161" s="2" t="s">
        <v>15044</v>
      </c>
      <c r="F2161" s="2">
        <v>20545585</v>
      </c>
      <c r="G2161" s="2" t="s">
        <v>15381</v>
      </c>
      <c r="H2161" s="2" t="s">
        <v>15382</v>
      </c>
      <c r="I2161" s="2" t="s">
        <v>2542</v>
      </c>
      <c r="J2161" s="2"/>
      <c r="K2161" s="2" t="s">
        <v>15182</v>
      </c>
      <c r="L2161" s="2" t="s">
        <v>15383</v>
      </c>
      <c r="M2161" s="2" t="s">
        <v>6415</v>
      </c>
      <c r="N2161" s="4" t="s">
        <v>15384</v>
      </c>
      <c r="O2161" s="4" t="s">
        <v>15385</v>
      </c>
    </row>
    <row r="2162" spans="1:15" ht="15" customHeight="1" x14ac:dyDescent="0.35">
      <c r="A2162" s="2" t="s">
        <v>424</v>
      </c>
      <c r="B2162" s="2" t="s">
        <v>425</v>
      </c>
      <c r="C2162" s="3">
        <v>30</v>
      </c>
      <c r="D2162" s="2" t="s">
        <v>426</v>
      </c>
      <c r="E2162" s="2" t="s">
        <v>15044</v>
      </c>
      <c r="F2162" s="2">
        <v>20545588</v>
      </c>
      <c r="G2162" s="2" t="s">
        <v>15386</v>
      </c>
      <c r="H2162" s="2" t="s">
        <v>15387</v>
      </c>
      <c r="I2162" s="2" t="s">
        <v>2542</v>
      </c>
      <c r="J2162" s="2"/>
      <c r="K2162" s="2" t="s">
        <v>15182</v>
      </c>
      <c r="L2162" s="2" t="s">
        <v>15388</v>
      </c>
      <c r="M2162" s="2" t="s">
        <v>4367</v>
      </c>
      <c r="N2162" s="4" t="s">
        <v>15389</v>
      </c>
      <c r="O2162" s="4" t="s">
        <v>15390</v>
      </c>
    </row>
    <row r="2163" spans="1:15" ht="15" customHeight="1" x14ac:dyDescent="0.35">
      <c r="A2163" s="2" t="s">
        <v>424</v>
      </c>
      <c r="B2163" s="2" t="s">
        <v>425</v>
      </c>
      <c r="C2163" s="3">
        <v>30</v>
      </c>
      <c r="D2163" s="2" t="s">
        <v>426</v>
      </c>
      <c r="E2163" s="2" t="s">
        <v>15044</v>
      </c>
      <c r="F2163" s="2">
        <v>18160389</v>
      </c>
      <c r="G2163" s="2" t="s">
        <v>15419</v>
      </c>
      <c r="H2163" s="2" t="s">
        <v>15420</v>
      </c>
      <c r="I2163" s="2" t="s">
        <v>1904</v>
      </c>
      <c r="J2163" s="2" t="s">
        <v>15421</v>
      </c>
      <c r="K2163" s="2" t="s">
        <v>15422</v>
      </c>
      <c r="L2163" s="2" t="s">
        <v>15423</v>
      </c>
      <c r="M2163" s="2" t="s">
        <v>4493</v>
      </c>
      <c r="N2163" s="4" t="s">
        <v>15424</v>
      </c>
      <c r="O2163" s="4" t="s">
        <v>15425</v>
      </c>
    </row>
    <row r="2164" spans="1:15" ht="15" customHeight="1" x14ac:dyDescent="0.35">
      <c r="A2164" s="2" t="s">
        <v>424</v>
      </c>
      <c r="B2164" s="2" t="s">
        <v>425</v>
      </c>
      <c r="C2164" s="3">
        <v>30</v>
      </c>
      <c r="D2164" s="2" t="s">
        <v>426</v>
      </c>
      <c r="E2164" s="2" t="s">
        <v>15044</v>
      </c>
      <c r="F2164" s="2">
        <v>15452757</v>
      </c>
      <c r="G2164" s="2" t="s">
        <v>15452</v>
      </c>
      <c r="H2164" s="2" t="s">
        <v>15453</v>
      </c>
      <c r="I2164" s="2" t="s">
        <v>742</v>
      </c>
      <c r="J2164" s="2"/>
      <c r="K2164" s="2" t="s">
        <v>15189</v>
      </c>
      <c r="L2164" s="2" t="s">
        <v>15454</v>
      </c>
      <c r="M2164" s="2" t="s">
        <v>4367</v>
      </c>
      <c r="N2164" s="4" t="s">
        <v>15455</v>
      </c>
      <c r="O2164" s="4" t="s">
        <v>15456</v>
      </c>
    </row>
    <row r="2165" spans="1:15" ht="15" customHeight="1" x14ac:dyDescent="0.35">
      <c r="A2165" s="2" t="s">
        <v>424</v>
      </c>
      <c r="B2165" s="2" t="s">
        <v>425</v>
      </c>
      <c r="C2165" s="3">
        <v>30</v>
      </c>
      <c r="D2165" s="2" t="s">
        <v>426</v>
      </c>
      <c r="E2165" s="2" t="s">
        <v>15044</v>
      </c>
      <c r="F2165" s="2">
        <v>28332334</v>
      </c>
      <c r="G2165" s="2" t="s">
        <v>15256</v>
      </c>
      <c r="H2165" s="2" t="s">
        <v>15257</v>
      </c>
      <c r="I2165" s="2" t="s">
        <v>2504</v>
      </c>
      <c r="J2165" s="2" t="s">
        <v>15258</v>
      </c>
      <c r="K2165" s="2" t="s">
        <v>15259</v>
      </c>
      <c r="L2165" s="2" t="s">
        <v>15260</v>
      </c>
      <c r="M2165" s="2" t="s">
        <v>4367</v>
      </c>
      <c r="N2165" s="4" t="s">
        <v>15261</v>
      </c>
      <c r="O2165" s="4" t="s">
        <v>15262</v>
      </c>
    </row>
    <row r="2166" spans="1:15" ht="15" customHeight="1" x14ac:dyDescent="0.35">
      <c r="A2166" s="2" t="s">
        <v>424</v>
      </c>
      <c r="B2166" s="2" t="s">
        <v>425</v>
      </c>
      <c r="C2166" s="3">
        <v>30</v>
      </c>
      <c r="D2166" s="2" t="s">
        <v>426</v>
      </c>
      <c r="E2166" s="2" t="s">
        <v>15044</v>
      </c>
      <c r="F2166" s="2">
        <v>12161852</v>
      </c>
      <c r="G2166" s="2" t="s">
        <v>15468</v>
      </c>
      <c r="H2166" s="2" t="s">
        <v>15469</v>
      </c>
      <c r="I2166" s="2" t="s">
        <v>3983</v>
      </c>
      <c r="J2166" s="2"/>
      <c r="K2166" s="2" t="s">
        <v>15470</v>
      </c>
      <c r="L2166" s="2" t="s">
        <v>15471</v>
      </c>
      <c r="M2166" s="2" t="s">
        <v>4493</v>
      </c>
      <c r="N2166" s="4" t="s">
        <v>15472</v>
      </c>
      <c r="O2166" s="26"/>
    </row>
    <row r="2167" spans="1:15" ht="15" customHeight="1" x14ac:dyDescent="0.35">
      <c r="A2167" s="2" t="s">
        <v>424</v>
      </c>
      <c r="B2167" s="2" t="s">
        <v>425</v>
      </c>
      <c r="C2167" s="3">
        <v>30</v>
      </c>
      <c r="D2167" s="2" t="s">
        <v>426</v>
      </c>
      <c r="E2167" s="2" t="s">
        <v>15044</v>
      </c>
      <c r="F2167" s="2">
        <v>34131941</v>
      </c>
      <c r="G2167" s="2" t="s">
        <v>15120</v>
      </c>
      <c r="H2167" s="2" t="s">
        <v>15121</v>
      </c>
      <c r="I2167" s="2" t="s">
        <v>1564</v>
      </c>
      <c r="J2167" s="2" t="s">
        <v>13404</v>
      </c>
      <c r="K2167" s="2" t="s">
        <v>15122</v>
      </c>
      <c r="L2167" s="2" t="s">
        <v>15123</v>
      </c>
      <c r="M2167" s="2" t="s">
        <v>4367</v>
      </c>
      <c r="N2167" s="4" t="s">
        <v>15124</v>
      </c>
      <c r="O2167" s="4" t="s">
        <v>15125</v>
      </c>
    </row>
    <row r="2168" spans="1:15" ht="15" customHeight="1" x14ac:dyDescent="0.35">
      <c r="A2168" s="2" t="s">
        <v>424</v>
      </c>
      <c r="B2168" s="2" t="s">
        <v>425</v>
      </c>
      <c r="C2168" s="3">
        <v>30</v>
      </c>
      <c r="D2168" s="2" t="s">
        <v>426</v>
      </c>
      <c r="E2168" s="2" t="s">
        <v>15044</v>
      </c>
      <c r="F2168" s="2">
        <v>32430656</v>
      </c>
      <c r="G2168" s="2" t="s">
        <v>15163</v>
      </c>
      <c r="H2168" s="2" t="s">
        <v>15164</v>
      </c>
      <c r="I2168" s="2" t="s">
        <v>2607</v>
      </c>
      <c r="J2168" s="2"/>
      <c r="K2168" s="2" t="s">
        <v>15047</v>
      </c>
      <c r="L2168" s="2" t="s">
        <v>15165</v>
      </c>
      <c r="M2168" s="2" t="s">
        <v>4367</v>
      </c>
      <c r="N2168" s="4" t="s">
        <v>15166</v>
      </c>
      <c r="O2168" s="4" t="s">
        <v>15167</v>
      </c>
    </row>
    <row r="2169" spans="1:15" ht="15" customHeight="1" x14ac:dyDescent="0.35">
      <c r="A2169" s="2" t="s">
        <v>424</v>
      </c>
      <c r="B2169" s="2" t="s">
        <v>425</v>
      </c>
      <c r="C2169" s="3">
        <v>30</v>
      </c>
      <c r="D2169" s="2" t="s">
        <v>426</v>
      </c>
      <c r="E2169" s="2" t="s">
        <v>15044</v>
      </c>
      <c r="F2169" s="2">
        <v>31952674</v>
      </c>
      <c r="G2169" s="2" t="s">
        <v>15204</v>
      </c>
      <c r="H2169" s="2" t="s">
        <v>15222</v>
      </c>
      <c r="I2169" s="2" t="s">
        <v>1972</v>
      </c>
      <c r="J2169" s="2" t="s">
        <v>15223</v>
      </c>
      <c r="K2169" s="2" t="s">
        <v>6542</v>
      </c>
      <c r="L2169" s="2" t="s">
        <v>15224</v>
      </c>
      <c r="M2169" s="2" t="s">
        <v>4560</v>
      </c>
      <c r="N2169" s="4" t="s">
        <v>15225</v>
      </c>
      <c r="O2169" s="4" t="s">
        <v>15226</v>
      </c>
    </row>
    <row r="2170" spans="1:15" ht="15" customHeight="1" x14ac:dyDescent="0.35">
      <c r="A2170" s="2" t="s">
        <v>424</v>
      </c>
      <c r="B2170" s="2" t="s">
        <v>425</v>
      </c>
      <c r="C2170" s="3">
        <v>30</v>
      </c>
      <c r="D2170" s="2" t="s">
        <v>426</v>
      </c>
      <c r="E2170" s="2" t="s">
        <v>15044</v>
      </c>
      <c r="F2170" s="2">
        <v>23074309</v>
      </c>
      <c r="G2170" s="2" t="s">
        <v>15347</v>
      </c>
      <c r="H2170" s="2" t="s">
        <v>15348</v>
      </c>
      <c r="I2170" s="2" t="s">
        <v>2880</v>
      </c>
      <c r="J2170" s="2" t="s">
        <v>15349</v>
      </c>
      <c r="K2170" s="2" t="s">
        <v>5075</v>
      </c>
      <c r="L2170" s="2" t="s">
        <v>15350</v>
      </c>
      <c r="M2170" s="2" t="s">
        <v>6900</v>
      </c>
      <c r="N2170" s="4" t="s">
        <v>15351</v>
      </c>
      <c r="O2170" s="4" t="s">
        <v>15352</v>
      </c>
    </row>
    <row r="2171" spans="1:15" ht="15" customHeight="1" x14ac:dyDescent="0.35">
      <c r="A2171" s="2" t="s">
        <v>424</v>
      </c>
      <c r="B2171" s="2" t="s">
        <v>425</v>
      </c>
      <c r="C2171" s="3">
        <v>30</v>
      </c>
      <c r="D2171" s="2" t="s">
        <v>426</v>
      </c>
      <c r="E2171" s="2" t="s">
        <v>15044</v>
      </c>
      <c r="F2171" s="2">
        <v>19040564</v>
      </c>
      <c r="G2171" s="2" t="s">
        <v>15401</v>
      </c>
      <c r="H2171" s="2" t="s">
        <v>15402</v>
      </c>
      <c r="I2171" s="20" t="s">
        <v>819</v>
      </c>
      <c r="J2171" s="2" t="s">
        <v>15403</v>
      </c>
      <c r="K2171" s="2" t="s">
        <v>6542</v>
      </c>
      <c r="L2171" s="2" t="s">
        <v>15404</v>
      </c>
      <c r="M2171" s="2" t="s">
        <v>4493</v>
      </c>
      <c r="N2171" s="4" t="s">
        <v>15405</v>
      </c>
      <c r="O2171" s="4" t="s">
        <v>15406</v>
      </c>
    </row>
    <row r="2172" spans="1:15" ht="15" customHeight="1" x14ac:dyDescent="0.35">
      <c r="A2172" s="2" t="s">
        <v>424</v>
      </c>
      <c r="B2172" s="2" t="s">
        <v>425</v>
      </c>
      <c r="C2172" s="3">
        <v>30</v>
      </c>
      <c r="D2172" s="2" t="s">
        <v>426</v>
      </c>
      <c r="E2172" s="2" t="s">
        <v>15044</v>
      </c>
      <c r="F2172" s="2">
        <v>15745192</v>
      </c>
      <c r="G2172" s="2" t="s">
        <v>15442</v>
      </c>
      <c r="H2172" s="2" t="s">
        <v>15443</v>
      </c>
      <c r="I2172" s="2" t="s">
        <v>19644</v>
      </c>
      <c r="J2172" s="2"/>
      <c r="K2172" s="2" t="s">
        <v>7245</v>
      </c>
      <c r="L2172" s="2" t="s">
        <v>15444</v>
      </c>
      <c r="M2172" s="2" t="s">
        <v>4367</v>
      </c>
      <c r="N2172" s="4" t="s">
        <v>15445</v>
      </c>
      <c r="O2172" s="4" t="s">
        <v>15446</v>
      </c>
    </row>
    <row r="2173" spans="1:15" ht="15" customHeight="1" x14ac:dyDescent="0.35">
      <c r="A2173" s="2" t="s">
        <v>424</v>
      </c>
      <c r="B2173" s="2" t="s">
        <v>425</v>
      </c>
      <c r="C2173" s="3">
        <v>30</v>
      </c>
      <c r="D2173" s="2" t="s">
        <v>426</v>
      </c>
      <c r="E2173" s="2" t="s">
        <v>15044</v>
      </c>
      <c r="F2173" s="2">
        <v>35150382</v>
      </c>
      <c r="G2173" s="2" t="s">
        <v>15064</v>
      </c>
      <c r="H2173" s="2" t="s">
        <v>15065</v>
      </c>
      <c r="I2173" s="2" t="s">
        <v>2447</v>
      </c>
      <c r="J2173" s="2" t="s">
        <v>15066</v>
      </c>
      <c r="K2173" s="2" t="s">
        <v>15060</v>
      </c>
      <c r="L2173" s="2" t="s">
        <v>15067</v>
      </c>
      <c r="M2173" s="2" t="s">
        <v>4604</v>
      </c>
      <c r="N2173" s="4" t="s">
        <v>15068</v>
      </c>
      <c r="O2173" s="4" t="s">
        <v>15069</v>
      </c>
    </row>
    <row r="2174" spans="1:15" ht="15" customHeight="1" x14ac:dyDescent="0.35">
      <c r="A2174" s="2" t="s">
        <v>424</v>
      </c>
      <c r="B2174" s="2" t="s">
        <v>425</v>
      </c>
      <c r="C2174" s="3">
        <v>30</v>
      </c>
      <c r="D2174" s="2" t="s">
        <v>426</v>
      </c>
      <c r="E2174" s="2" t="s">
        <v>15044</v>
      </c>
      <c r="F2174" s="2">
        <v>34635994</v>
      </c>
      <c r="G2174" s="2" t="s">
        <v>15114</v>
      </c>
      <c r="H2174" s="2" t="s">
        <v>15115</v>
      </c>
      <c r="I2174" s="2" t="s">
        <v>2508</v>
      </c>
      <c r="J2174" s="2" t="s">
        <v>15116</v>
      </c>
      <c r="K2174" s="2" t="s">
        <v>4722</v>
      </c>
      <c r="L2174" s="2" t="s">
        <v>15117</v>
      </c>
      <c r="M2174" s="2" t="s">
        <v>4843</v>
      </c>
      <c r="N2174" s="4" t="s">
        <v>15118</v>
      </c>
      <c r="O2174" s="4" t="s">
        <v>15119</v>
      </c>
    </row>
    <row r="2175" spans="1:15" ht="15" customHeight="1" x14ac:dyDescent="0.35">
      <c r="A2175" s="2" t="s">
        <v>424</v>
      </c>
      <c r="B2175" s="2" t="s">
        <v>425</v>
      </c>
      <c r="C2175" s="3">
        <v>30</v>
      </c>
      <c r="D2175" s="2" t="s">
        <v>426</v>
      </c>
      <c r="E2175" s="2" t="s">
        <v>15044</v>
      </c>
      <c r="F2175" s="2">
        <v>32470158</v>
      </c>
      <c r="G2175" s="2" t="s">
        <v>15157</v>
      </c>
      <c r="H2175" s="2" t="s">
        <v>15158</v>
      </c>
      <c r="I2175" s="2" t="s">
        <v>946</v>
      </c>
      <c r="J2175" s="2" t="s">
        <v>15159</v>
      </c>
      <c r="K2175" s="2" t="s">
        <v>15122</v>
      </c>
      <c r="L2175" s="2" t="s">
        <v>15160</v>
      </c>
      <c r="M2175" s="2" t="s">
        <v>4367</v>
      </c>
      <c r="N2175" s="4" t="s">
        <v>15161</v>
      </c>
      <c r="O2175" s="4" t="s">
        <v>15162</v>
      </c>
    </row>
    <row r="2176" spans="1:15" ht="15" customHeight="1" x14ac:dyDescent="0.35">
      <c r="A2176" s="2" t="s">
        <v>424</v>
      </c>
      <c r="B2176" s="2" t="s">
        <v>425</v>
      </c>
      <c r="C2176" s="3">
        <v>30</v>
      </c>
      <c r="D2176" s="2" t="s">
        <v>426</v>
      </c>
      <c r="E2176" s="2" t="s">
        <v>15044</v>
      </c>
      <c r="F2176" s="2">
        <v>32113633</v>
      </c>
      <c r="G2176" s="2" t="s">
        <v>15216</v>
      </c>
      <c r="H2176" s="2" t="s">
        <v>15217</v>
      </c>
      <c r="I2176" s="2" t="s">
        <v>895</v>
      </c>
      <c r="J2176" s="2" t="s">
        <v>15218</v>
      </c>
      <c r="K2176" s="2" t="s">
        <v>6542</v>
      </c>
      <c r="L2176" s="2" t="s">
        <v>15219</v>
      </c>
      <c r="M2176" s="2" t="s">
        <v>4424</v>
      </c>
      <c r="N2176" s="4" t="s">
        <v>15220</v>
      </c>
      <c r="O2176" s="4" t="s">
        <v>15221</v>
      </c>
    </row>
    <row r="2177" spans="1:15" ht="15" customHeight="1" x14ac:dyDescent="0.35">
      <c r="A2177" s="2" t="s">
        <v>424</v>
      </c>
      <c r="B2177" s="2" t="s">
        <v>425</v>
      </c>
      <c r="C2177" s="3">
        <v>30</v>
      </c>
      <c r="D2177" s="2" t="s">
        <v>426</v>
      </c>
      <c r="E2177" s="2" t="s">
        <v>15044</v>
      </c>
      <c r="F2177" s="2">
        <v>32009545</v>
      </c>
      <c r="G2177" s="2" t="s">
        <v>15209</v>
      </c>
      <c r="H2177" s="2" t="s">
        <v>15210</v>
      </c>
      <c r="I2177" s="2" t="s">
        <v>895</v>
      </c>
      <c r="J2177" s="2" t="s">
        <v>15211</v>
      </c>
      <c r="K2177" s="2" t="s">
        <v>15212</v>
      </c>
      <c r="L2177" s="2" t="s">
        <v>15213</v>
      </c>
      <c r="M2177" s="2" t="s">
        <v>4367</v>
      </c>
      <c r="N2177" s="4" t="s">
        <v>15214</v>
      </c>
      <c r="O2177" s="4" t="s">
        <v>15215</v>
      </c>
    </row>
    <row r="2178" spans="1:15" ht="15" customHeight="1" x14ac:dyDescent="0.35">
      <c r="A2178" s="2" t="s">
        <v>424</v>
      </c>
      <c r="B2178" s="2" t="s">
        <v>425</v>
      </c>
      <c r="C2178" s="3">
        <v>30</v>
      </c>
      <c r="D2178" s="2" t="s">
        <v>426</v>
      </c>
      <c r="E2178" s="2" t="s">
        <v>15044</v>
      </c>
      <c r="F2178" s="2">
        <v>31747462</v>
      </c>
      <c r="G2178" s="2" t="s">
        <v>15198</v>
      </c>
      <c r="H2178" s="2" t="s">
        <v>15199</v>
      </c>
      <c r="I2178" s="2" t="s">
        <v>895</v>
      </c>
      <c r="J2178" s="2" t="s">
        <v>15200</v>
      </c>
      <c r="K2178" s="2" t="s">
        <v>15122</v>
      </c>
      <c r="L2178" s="2" t="s">
        <v>15201</v>
      </c>
      <c r="M2178" s="2" t="s">
        <v>4493</v>
      </c>
      <c r="N2178" s="4" t="s">
        <v>15202</v>
      </c>
      <c r="O2178" s="4" t="s">
        <v>15203</v>
      </c>
    </row>
    <row r="2179" spans="1:15" ht="15" customHeight="1" x14ac:dyDescent="0.35">
      <c r="A2179" s="2" t="s">
        <v>424</v>
      </c>
      <c r="B2179" s="2" t="s">
        <v>425</v>
      </c>
      <c r="C2179" s="3">
        <v>30</v>
      </c>
      <c r="D2179" s="2" t="s">
        <v>426</v>
      </c>
      <c r="E2179" s="2" t="s">
        <v>15044</v>
      </c>
      <c r="F2179" s="2">
        <v>31761996</v>
      </c>
      <c r="G2179" s="2" t="s">
        <v>15204</v>
      </c>
      <c r="H2179" s="2" t="s">
        <v>15205</v>
      </c>
      <c r="I2179" s="2" t="s">
        <v>895</v>
      </c>
      <c r="J2179" s="2"/>
      <c r="K2179" s="2" t="s">
        <v>4722</v>
      </c>
      <c r="L2179" s="2" t="s">
        <v>15206</v>
      </c>
      <c r="M2179" s="2" t="s">
        <v>4367</v>
      </c>
      <c r="N2179" s="4" t="s">
        <v>15207</v>
      </c>
      <c r="O2179" s="4" t="s">
        <v>15208</v>
      </c>
    </row>
    <row r="2180" spans="1:15" ht="15" customHeight="1" x14ac:dyDescent="0.35">
      <c r="A2180" s="2" t="s">
        <v>424</v>
      </c>
      <c r="B2180" s="2" t="s">
        <v>425</v>
      </c>
      <c r="C2180" s="3">
        <v>30</v>
      </c>
      <c r="D2180" s="2" t="s">
        <v>426</v>
      </c>
      <c r="E2180" s="2" t="s">
        <v>15044</v>
      </c>
      <c r="F2180" s="2">
        <v>15040543</v>
      </c>
      <c r="G2180" s="2" t="s">
        <v>15462</v>
      </c>
      <c r="H2180" s="2" t="s">
        <v>15463</v>
      </c>
      <c r="I2180" s="2" t="s">
        <v>15464</v>
      </c>
      <c r="J2180" s="2"/>
      <c r="K2180" s="2" t="s">
        <v>15465</v>
      </c>
      <c r="L2180" s="2" t="s">
        <v>15466</v>
      </c>
      <c r="M2180" s="2" t="s">
        <v>4367</v>
      </c>
      <c r="N2180" s="4" t="s">
        <v>15467</v>
      </c>
      <c r="O2180" s="26"/>
    </row>
    <row r="2181" spans="1:15" ht="15" customHeight="1" x14ac:dyDescent="0.35">
      <c r="A2181" s="2" t="s">
        <v>424</v>
      </c>
      <c r="B2181" s="2" t="s">
        <v>425</v>
      </c>
      <c r="C2181" s="3">
        <v>30</v>
      </c>
      <c r="D2181" s="2" t="s">
        <v>426</v>
      </c>
      <c r="E2181" s="2" t="s">
        <v>15044</v>
      </c>
      <c r="F2181" s="2">
        <v>19807427</v>
      </c>
      <c r="G2181" s="2" t="s">
        <v>15473</v>
      </c>
      <c r="H2181" s="2" t="s">
        <v>15474</v>
      </c>
      <c r="I2181" s="2" t="s">
        <v>6107</v>
      </c>
      <c r="J2181" s="2"/>
      <c r="K2181" s="2" t="s">
        <v>15182</v>
      </c>
      <c r="L2181" s="2" t="s">
        <v>15475</v>
      </c>
      <c r="M2181" s="2" t="s">
        <v>4367</v>
      </c>
      <c r="N2181" s="4" t="s">
        <v>15476</v>
      </c>
      <c r="O2181" s="4" t="s">
        <v>15477</v>
      </c>
    </row>
    <row r="2182" spans="1:15" ht="15" customHeight="1" x14ac:dyDescent="0.35">
      <c r="A2182" s="2" t="s">
        <v>424</v>
      </c>
      <c r="B2182" s="2" t="s">
        <v>425</v>
      </c>
      <c r="C2182" s="3">
        <v>30</v>
      </c>
      <c r="D2182" s="2" t="s">
        <v>426</v>
      </c>
      <c r="E2182" s="2" t="s">
        <v>15044</v>
      </c>
      <c r="F2182" s="2">
        <v>37156985</v>
      </c>
      <c r="G2182" s="2" t="s">
        <v>15057</v>
      </c>
      <c r="H2182" s="2" t="s">
        <v>15058</v>
      </c>
      <c r="I2182" s="2" t="s">
        <v>1463</v>
      </c>
      <c r="J2182" s="2" t="s">
        <v>15059</v>
      </c>
      <c r="K2182" s="2" t="s">
        <v>15060</v>
      </c>
      <c r="L2182" s="2" t="s">
        <v>15061</v>
      </c>
      <c r="M2182" s="2" t="s">
        <v>4367</v>
      </c>
      <c r="N2182" s="4" t="s">
        <v>15062</v>
      </c>
      <c r="O2182" s="4" t="s">
        <v>15063</v>
      </c>
    </row>
    <row r="2183" spans="1:15" ht="15" customHeight="1" x14ac:dyDescent="0.35">
      <c r="A2183" s="2" t="s">
        <v>424</v>
      </c>
      <c r="B2183" s="2" t="s">
        <v>425</v>
      </c>
      <c r="C2183" s="3">
        <v>30</v>
      </c>
      <c r="D2183" s="2" t="s">
        <v>426</v>
      </c>
      <c r="E2183" s="2" t="s">
        <v>15044</v>
      </c>
      <c r="F2183" s="2">
        <v>35000115</v>
      </c>
      <c r="G2183" s="2" t="s">
        <v>15083</v>
      </c>
      <c r="H2183" s="2" t="s">
        <v>15084</v>
      </c>
      <c r="I2183" s="2" t="s">
        <v>2699</v>
      </c>
      <c r="J2183" s="2" t="s">
        <v>15085</v>
      </c>
      <c r="K2183" s="2" t="s">
        <v>15060</v>
      </c>
      <c r="L2183" s="2" t="s">
        <v>15086</v>
      </c>
      <c r="M2183" s="2" t="s">
        <v>4367</v>
      </c>
      <c r="N2183" s="4" t="s">
        <v>15087</v>
      </c>
      <c r="O2183" s="4" t="s">
        <v>15088</v>
      </c>
    </row>
    <row r="2184" spans="1:15" ht="15" customHeight="1" x14ac:dyDescent="0.35">
      <c r="A2184" s="2" t="s">
        <v>424</v>
      </c>
      <c r="B2184" s="2" t="s">
        <v>425</v>
      </c>
      <c r="C2184" s="3">
        <v>30</v>
      </c>
      <c r="D2184" s="2" t="s">
        <v>426</v>
      </c>
      <c r="E2184" s="2" t="s">
        <v>15044</v>
      </c>
      <c r="F2184" s="2">
        <v>31073976</v>
      </c>
      <c r="G2184" s="2" t="s">
        <v>15227</v>
      </c>
      <c r="H2184" s="2" t="s">
        <v>15228</v>
      </c>
      <c r="I2184" s="2" t="s">
        <v>1917</v>
      </c>
      <c r="J2184" s="2"/>
      <c r="K2184" s="2" t="s">
        <v>4615</v>
      </c>
      <c r="L2184" s="2" t="s">
        <v>15229</v>
      </c>
      <c r="M2184" s="2" t="s">
        <v>4367</v>
      </c>
      <c r="N2184" s="4" t="s">
        <v>15230</v>
      </c>
      <c r="O2184" s="4" t="s">
        <v>15231</v>
      </c>
    </row>
    <row r="2185" spans="1:15" ht="15" customHeight="1" x14ac:dyDescent="0.35">
      <c r="A2185" s="2" t="s">
        <v>424</v>
      </c>
      <c r="B2185" s="2" t="s">
        <v>425</v>
      </c>
      <c r="C2185" s="3">
        <v>30</v>
      </c>
      <c r="D2185" s="2" t="s">
        <v>426</v>
      </c>
      <c r="E2185" s="2" t="s">
        <v>15044</v>
      </c>
      <c r="F2185" s="2">
        <v>27473640</v>
      </c>
      <c r="G2185" s="2" t="s">
        <v>15269</v>
      </c>
      <c r="H2185" s="2" t="s">
        <v>15270</v>
      </c>
      <c r="I2185" s="2" t="s">
        <v>4769</v>
      </c>
      <c r="J2185" s="2"/>
      <c r="K2185" s="2" t="s">
        <v>4722</v>
      </c>
      <c r="L2185" s="2" t="s">
        <v>15271</v>
      </c>
      <c r="M2185" s="2" t="s">
        <v>4367</v>
      </c>
      <c r="N2185" s="4" t="s">
        <v>15272</v>
      </c>
      <c r="O2185" s="4" t="s">
        <v>15273</v>
      </c>
    </row>
    <row r="2186" spans="1:15" ht="15" customHeight="1" x14ac:dyDescent="0.35">
      <c r="A2186" s="2" t="s">
        <v>424</v>
      </c>
      <c r="B2186" s="2" t="s">
        <v>425</v>
      </c>
      <c r="C2186" s="3">
        <v>30</v>
      </c>
      <c r="D2186" s="2" t="s">
        <v>426</v>
      </c>
      <c r="E2186" s="2" t="s">
        <v>15044</v>
      </c>
      <c r="F2186" s="2">
        <v>26503402</v>
      </c>
      <c r="G2186" s="2" t="s">
        <v>15293</v>
      </c>
      <c r="H2186" s="2" t="s">
        <v>15294</v>
      </c>
      <c r="I2186" s="2" t="s">
        <v>2270</v>
      </c>
      <c r="J2186" s="2" t="s">
        <v>15295</v>
      </c>
      <c r="K2186" s="2" t="s">
        <v>15122</v>
      </c>
      <c r="L2186" s="2" t="s">
        <v>15296</v>
      </c>
      <c r="M2186" s="2" t="s">
        <v>4416</v>
      </c>
      <c r="N2186" s="4" t="s">
        <v>15297</v>
      </c>
      <c r="O2186" s="4" t="s">
        <v>15298</v>
      </c>
    </row>
    <row r="2187" spans="1:15" ht="15" customHeight="1" x14ac:dyDescent="0.35">
      <c r="A2187" s="2" t="s">
        <v>424</v>
      </c>
      <c r="B2187" s="2" t="s">
        <v>425</v>
      </c>
      <c r="C2187" s="3">
        <v>30</v>
      </c>
      <c r="D2187" s="2" t="s">
        <v>426</v>
      </c>
      <c r="E2187" s="2" t="s">
        <v>15044</v>
      </c>
      <c r="F2187" s="2">
        <v>25227118</v>
      </c>
      <c r="G2187" s="2" t="s">
        <v>15322</v>
      </c>
      <c r="H2187" s="2" t="s">
        <v>15323</v>
      </c>
      <c r="I2187" s="2" t="s">
        <v>680</v>
      </c>
      <c r="J2187" s="2"/>
      <c r="K2187" s="2" t="s">
        <v>15047</v>
      </c>
      <c r="L2187" s="2" t="s">
        <v>15324</v>
      </c>
      <c r="M2187" s="2" t="s">
        <v>4367</v>
      </c>
      <c r="N2187" s="4" t="s">
        <v>15325</v>
      </c>
      <c r="O2187" s="4" t="s">
        <v>15326</v>
      </c>
    </row>
    <row r="2188" spans="1:15" ht="15" customHeight="1" x14ac:dyDescent="0.35">
      <c r="A2188" s="2" t="s">
        <v>424</v>
      </c>
      <c r="B2188" s="2" t="s">
        <v>425</v>
      </c>
      <c r="C2188" s="3">
        <v>30</v>
      </c>
      <c r="D2188" s="2" t="s">
        <v>426</v>
      </c>
      <c r="E2188" s="2" t="s">
        <v>15044</v>
      </c>
      <c r="F2188" s="2">
        <v>23252350</v>
      </c>
      <c r="G2188" s="2" t="s">
        <v>15353</v>
      </c>
      <c r="H2188" s="2" t="s">
        <v>15354</v>
      </c>
      <c r="I2188" s="2" t="s">
        <v>2882</v>
      </c>
      <c r="J2188" s="2"/>
      <c r="K2188" s="2" t="s">
        <v>15182</v>
      </c>
      <c r="L2188" s="2" t="s">
        <v>15355</v>
      </c>
      <c r="M2188" s="2" t="s">
        <v>6415</v>
      </c>
      <c r="N2188" s="4" t="s">
        <v>15356</v>
      </c>
      <c r="O2188" s="4" t="s">
        <v>15357</v>
      </c>
    </row>
    <row r="2189" spans="1:15" ht="15" customHeight="1" x14ac:dyDescent="0.35">
      <c r="A2189" s="2" t="s">
        <v>424</v>
      </c>
      <c r="B2189" s="2" t="s">
        <v>425</v>
      </c>
      <c r="C2189" s="3">
        <v>30</v>
      </c>
      <c r="D2189" s="2" t="s">
        <v>426</v>
      </c>
      <c r="E2189" s="2" t="s">
        <v>15044</v>
      </c>
      <c r="F2189" s="2">
        <v>20528322</v>
      </c>
      <c r="G2189" s="2" t="s">
        <v>15432</v>
      </c>
      <c r="H2189" s="2" t="s">
        <v>15433</v>
      </c>
      <c r="I2189" s="2" t="s">
        <v>12960</v>
      </c>
      <c r="J2189" s="2"/>
      <c r="K2189" s="2" t="s">
        <v>15182</v>
      </c>
      <c r="L2189" s="2" t="s">
        <v>15434</v>
      </c>
      <c r="M2189" s="2" t="s">
        <v>4367</v>
      </c>
      <c r="N2189" s="4" t="s">
        <v>15435</v>
      </c>
      <c r="O2189" s="4" t="s">
        <v>15436</v>
      </c>
    </row>
    <row r="2190" spans="1:15" ht="15" customHeight="1" x14ac:dyDescent="0.35">
      <c r="A2190" s="2" t="s">
        <v>424</v>
      </c>
      <c r="B2190" s="2" t="s">
        <v>425</v>
      </c>
      <c r="C2190" s="3">
        <v>30</v>
      </c>
      <c r="D2190" s="2" t="s">
        <v>426</v>
      </c>
      <c r="E2190" s="2" t="s">
        <v>15044</v>
      </c>
      <c r="F2190" s="2">
        <v>15452737</v>
      </c>
      <c r="G2190" s="2" t="s">
        <v>15447</v>
      </c>
      <c r="H2190" s="2" t="s">
        <v>15448</v>
      </c>
      <c r="I2190" s="2" t="s">
        <v>2779</v>
      </c>
      <c r="J2190" s="2"/>
      <c r="K2190" s="2" t="s">
        <v>15189</v>
      </c>
      <c r="L2190" s="2" t="s">
        <v>15449</v>
      </c>
      <c r="M2190" s="2" t="s">
        <v>4367</v>
      </c>
      <c r="N2190" s="4" t="s">
        <v>15450</v>
      </c>
      <c r="O2190" s="4" t="s">
        <v>15451</v>
      </c>
    </row>
    <row r="2191" spans="1:15" ht="15" customHeight="1" x14ac:dyDescent="0.35">
      <c r="A2191" s="2" t="s">
        <v>424</v>
      </c>
      <c r="B2191" s="2" t="s">
        <v>425</v>
      </c>
      <c r="C2191" s="3">
        <v>30</v>
      </c>
      <c r="D2191" s="2" t="s">
        <v>426</v>
      </c>
      <c r="E2191" s="2" t="s">
        <v>15044</v>
      </c>
      <c r="F2191" s="2">
        <v>38615937</v>
      </c>
      <c r="G2191" s="2" t="s">
        <v>15051</v>
      </c>
      <c r="H2191" s="2" t="s">
        <v>15052</v>
      </c>
      <c r="I2191" s="2" t="s">
        <v>4394</v>
      </c>
      <c r="J2191" s="2" t="s">
        <v>15053</v>
      </c>
      <c r="K2191" s="2" t="s">
        <v>6542</v>
      </c>
      <c r="L2191" s="2" t="s">
        <v>15054</v>
      </c>
      <c r="M2191" s="2" t="s">
        <v>4367</v>
      </c>
      <c r="N2191" s="4" t="s">
        <v>15055</v>
      </c>
      <c r="O2191" s="4" t="s">
        <v>15056</v>
      </c>
    </row>
    <row r="2192" spans="1:15" ht="15" customHeight="1" x14ac:dyDescent="0.35">
      <c r="A2192" s="2" t="s">
        <v>424</v>
      </c>
      <c r="B2192" s="2" t="s">
        <v>425</v>
      </c>
      <c r="C2192" s="3">
        <v>30</v>
      </c>
      <c r="D2192" s="2" t="s">
        <v>426</v>
      </c>
      <c r="E2192" s="2" t="s">
        <v>15044</v>
      </c>
      <c r="F2192" s="2">
        <v>33840133</v>
      </c>
      <c r="G2192" s="2" t="s">
        <v>15138</v>
      </c>
      <c r="H2192" s="2" t="s">
        <v>15139</v>
      </c>
      <c r="I2192" s="2" t="s">
        <v>2393</v>
      </c>
      <c r="J2192" s="2" t="s">
        <v>11255</v>
      </c>
      <c r="K2192" s="2" t="s">
        <v>15140</v>
      </c>
      <c r="L2192" s="2" t="s">
        <v>15141</v>
      </c>
      <c r="M2192" s="2" t="s">
        <v>4493</v>
      </c>
      <c r="N2192" s="4" t="s">
        <v>15142</v>
      </c>
      <c r="O2192" s="4" t="s">
        <v>15143</v>
      </c>
    </row>
    <row r="2193" spans="1:15" ht="15" customHeight="1" x14ac:dyDescent="0.35">
      <c r="A2193" s="2" t="s">
        <v>424</v>
      </c>
      <c r="B2193" s="2" t="s">
        <v>425</v>
      </c>
      <c r="C2193" s="3">
        <v>30</v>
      </c>
      <c r="D2193" s="2" t="s">
        <v>426</v>
      </c>
      <c r="E2193" s="2" t="s">
        <v>15044</v>
      </c>
      <c r="F2193" s="2">
        <v>32232603</v>
      </c>
      <c r="G2193" s="2" t="s">
        <v>15186</v>
      </c>
      <c r="H2193" s="2" t="s">
        <v>15187</v>
      </c>
      <c r="I2193" s="2" t="s">
        <v>789</v>
      </c>
      <c r="J2193" s="2" t="s">
        <v>15188</v>
      </c>
      <c r="K2193" s="2" t="s">
        <v>15189</v>
      </c>
      <c r="L2193" s="2" t="s">
        <v>15190</v>
      </c>
      <c r="M2193" s="2" t="s">
        <v>4367</v>
      </c>
      <c r="N2193" s="4" t="s">
        <v>15191</v>
      </c>
      <c r="O2193" s="4" t="s">
        <v>15192</v>
      </c>
    </row>
    <row r="2194" spans="1:15" ht="15" customHeight="1" x14ac:dyDescent="0.35">
      <c r="A2194" s="2" t="s">
        <v>424</v>
      </c>
      <c r="B2194" s="2" t="s">
        <v>425</v>
      </c>
      <c r="C2194" s="3">
        <v>30</v>
      </c>
      <c r="D2194" s="2" t="s">
        <v>426</v>
      </c>
      <c r="E2194" s="2" t="s">
        <v>15044</v>
      </c>
      <c r="F2194" s="2">
        <v>24933633</v>
      </c>
      <c r="G2194" s="2" t="s">
        <v>15327</v>
      </c>
      <c r="H2194" s="2" t="s">
        <v>15328</v>
      </c>
      <c r="I2194" s="2" t="s">
        <v>5989</v>
      </c>
      <c r="J2194" s="2" t="s">
        <v>15329</v>
      </c>
      <c r="K2194" s="2" t="s">
        <v>15330</v>
      </c>
      <c r="L2194" s="2" t="s">
        <v>15331</v>
      </c>
      <c r="M2194" s="2" t="s">
        <v>4367</v>
      </c>
      <c r="N2194" s="4" t="s">
        <v>15332</v>
      </c>
      <c r="O2194" s="4" t="s">
        <v>15333</v>
      </c>
    </row>
    <row r="2195" spans="1:15" ht="15" customHeight="1" x14ac:dyDescent="0.35">
      <c r="A2195" s="2" t="s">
        <v>424</v>
      </c>
      <c r="B2195" s="2" t="s">
        <v>425</v>
      </c>
      <c r="C2195" s="3">
        <v>30</v>
      </c>
      <c r="D2195" s="2" t="s">
        <v>426</v>
      </c>
      <c r="E2195" s="2" t="s">
        <v>15044</v>
      </c>
      <c r="F2195" s="2">
        <v>23401128</v>
      </c>
      <c r="G2195" s="2" t="s">
        <v>15334</v>
      </c>
      <c r="H2195" s="2" t="s">
        <v>15335</v>
      </c>
      <c r="I2195" s="2" t="s">
        <v>953</v>
      </c>
      <c r="J2195" s="2" t="s">
        <v>15336</v>
      </c>
      <c r="K2195" s="2" t="s">
        <v>15337</v>
      </c>
      <c r="L2195" s="2" t="s">
        <v>15338</v>
      </c>
      <c r="M2195" s="2" t="s">
        <v>4367</v>
      </c>
      <c r="N2195" s="4" t="s">
        <v>15339</v>
      </c>
      <c r="O2195" s="4" t="s">
        <v>15340</v>
      </c>
    </row>
    <row r="2196" spans="1:15" ht="15" customHeight="1" x14ac:dyDescent="0.35">
      <c r="A2196" s="2" t="s">
        <v>424</v>
      </c>
      <c r="B2196" s="2" t="s">
        <v>425</v>
      </c>
      <c r="C2196" s="3">
        <v>30</v>
      </c>
      <c r="D2196" s="2" t="s">
        <v>426</v>
      </c>
      <c r="E2196" s="2" t="s">
        <v>15044</v>
      </c>
      <c r="F2196" s="2">
        <v>30741086</v>
      </c>
      <c r="G2196" s="2" t="s">
        <v>15232</v>
      </c>
      <c r="H2196" s="2" t="s">
        <v>15233</v>
      </c>
      <c r="I2196" s="2" t="s">
        <v>4663</v>
      </c>
      <c r="J2196" s="2" t="s">
        <v>15234</v>
      </c>
      <c r="K2196" s="2" t="s">
        <v>15212</v>
      </c>
      <c r="L2196" s="2" t="s">
        <v>15235</v>
      </c>
      <c r="M2196" s="2" t="s">
        <v>4493</v>
      </c>
      <c r="N2196" s="4" t="s">
        <v>15236</v>
      </c>
      <c r="O2196" s="4" t="s">
        <v>15237</v>
      </c>
    </row>
    <row r="2197" spans="1:15" ht="15" customHeight="1" x14ac:dyDescent="0.35">
      <c r="A2197" s="2" t="s">
        <v>424</v>
      </c>
      <c r="B2197" s="2" t="s">
        <v>425</v>
      </c>
      <c r="C2197" s="3">
        <v>30</v>
      </c>
      <c r="D2197" s="2" t="s">
        <v>426</v>
      </c>
      <c r="E2197" s="2" t="s">
        <v>15044</v>
      </c>
      <c r="F2197" s="2">
        <v>15034514</v>
      </c>
      <c r="G2197" s="2" t="s">
        <v>15457</v>
      </c>
      <c r="H2197" s="2" t="s">
        <v>15458</v>
      </c>
      <c r="I2197" s="2" t="s">
        <v>5041</v>
      </c>
      <c r="J2197" s="2"/>
      <c r="K2197" s="2" t="s">
        <v>2864</v>
      </c>
      <c r="L2197" s="2" t="s">
        <v>15459</v>
      </c>
      <c r="M2197" s="2" t="s">
        <v>4367</v>
      </c>
      <c r="N2197" s="4" t="s">
        <v>15460</v>
      </c>
      <c r="O2197" s="4" t="s">
        <v>15461</v>
      </c>
    </row>
    <row r="2198" spans="1:15" ht="15" customHeight="1" x14ac:dyDescent="0.35">
      <c r="A2198" s="2" t="s">
        <v>424</v>
      </c>
      <c r="B2198" s="2" t="s">
        <v>425</v>
      </c>
      <c r="C2198" s="3">
        <v>30</v>
      </c>
      <c r="D2198" s="2" t="s">
        <v>426</v>
      </c>
      <c r="E2198" s="2" t="s">
        <v>15044</v>
      </c>
      <c r="F2198" s="2">
        <v>34874645</v>
      </c>
      <c r="G2198" s="2" t="s">
        <v>15126</v>
      </c>
      <c r="H2198" s="2" t="s">
        <v>15127</v>
      </c>
      <c r="I2198" s="2" t="s">
        <v>15128</v>
      </c>
      <c r="J2198" s="2"/>
      <c r="K2198" s="2" t="s">
        <v>8119</v>
      </c>
      <c r="L2198" s="2" t="s">
        <v>15129</v>
      </c>
      <c r="M2198" s="2" t="s">
        <v>4424</v>
      </c>
      <c r="N2198" s="4" t="s">
        <v>15130</v>
      </c>
      <c r="O2198" s="4" t="s">
        <v>15131</v>
      </c>
    </row>
    <row r="2199" spans="1:15" ht="15" customHeight="1" x14ac:dyDescent="0.35">
      <c r="A2199" s="2" t="s">
        <v>424</v>
      </c>
      <c r="B2199" s="2" t="s">
        <v>425</v>
      </c>
      <c r="C2199" s="3">
        <v>30</v>
      </c>
      <c r="D2199" s="2" t="s">
        <v>426</v>
      </c>
      <c r="E2199" s="2" t="s">
        <v>15044</v>
      </c>
      <c r="F2199" s="2">
        <v>33925518</v>
      </c>
      <c r="G2199" s="2" t="s">
        <v>15151</v>
      </c>
      <c r="H2199" s="2" t="s">
        <v>15152</v>
      </c>
      <c r="I2199" s="2" t="s">
        <v>7352</v>
      </c>
      <c r="J2199" s="2" t="s">
        <v>7352</v>
      </c>
      <c r="K2199" s="2" t="s">
        <v>15153</v>
      </c>
      <c r="L2199" s="2" t="s">
        <v>15154</v>
      </c>
      <c r="M2199" s="2" t="s">
        <v>4843</v>
      </c>
      <c r="N2199" s="4" t="s">
        <v>15155</v>
      </c>
      <c r="O2199" s="4" t="s">
        <v>15156</v>
      </c>
    </row>
    <row r="2200" spans="1:15" ht="15" customHeight="1" x14ac:dyDescent="0.35">
      <c r="A2200" s="2" t="s">
        <v>424</v>
      </c>
      <c r="B2200" s="2" t="s">
        <v>425</v>
      </c>
      <c r="C2200" s="3">
        <v>30</v>
      </c>
      <c r="D2200" s="2" t="s">
        <v>426</v>
      </c>
      <c r="E2200" s="2" t="s">
        <v>15044</v>
      </c>
      <c r="F2200" s="2">
        <v>26503519</v>
      </c>
      <c r="G2200" s="2" t="s">
        <v>15299</v>
      </c>
      <c r="H2200" s="2" t="s">
        <v>15300</v>
      </c>
      <c r="I2200" s="2" t="s">
        <v>15295</v>
      </c>
      <c r="J2200" s="2" t="s">
        <v>15295</v>
      </c>
      <c r="K2200" s="2" t="s">
        <v>6752</v>
      </c>
      <c r="L2200" s="2" t="s">
        <v>15301</v>
      </c>
      <c r="M2200" s="2" t="s">
        <v>4367</v>
      </c>
      <c r="N2200" s="4" t="s">
        <v>15302</v>
      </c>
      <c r="O2200" s="4" t="s">
        <v>15303</v>
      </c>
    </row>
    <row r="2201" spans="1:15" ht="15" customHeight="1" x14ac:dyDescent="0.35">
      <c r="A2201" s="2" t="s">
        <v>424</v>
      </c>
      <c r="B2201" s="2" t="s">
        <v>425</v>
      </c>
      <c r="C2201" s="3">
        <v>30</v>
      </c>
      <c r="D2201" s="2" t="s">
        <v>426</v>
      </c>
      <c r="E2201" s="2" t="s">
        <v>15044</v>
      </c>
      <c r="F2201" s="2">
        <v>34154570</v>
      </c>
      <c r="G2201" s="2" t="s">
        <v>15144</v>
      </c>
      <c r="H2201" s="2" t="s">
        <v>15145</v>
      </c>
      <c r="I2201" s="2" t="s">
        <v>15146</v>
      </c>
      <c r="J2201" s="2" t="s">
        <v>15146</v>
      </c>
      <c r="K2201" s="2" t="s">
        <v>15147</v>
      </c>
      <c r="L2201" s="2" t="s">
        <v>15148</v>
      </c>
      <c r="M2201" s="2" t="s">
        <v>4493</v>
      </c>
      <c r="N2201" s="4" t="s">
        <v>15149</v>
      </c>
      <c r="O2201" s="4" t="s">
        <v>15150</v>
      </c>
    </row>
    <row r="2202" spans="1:15" ht="15" customHeight="1" x14ac:dyDescent="0.35">
      <c r="A2202" s="2" t="s">
        <v>424</v>
      </c>
      <c r="B2202" s="2" t="s">
        <v>425</v>
      </c>
      <c r="C2202" s="3">
        <v>30</v>
      </c>
      <c r="D2202" s="2" t="s">
        <v>426</v>
      </c>
      <c r="E2202" s="2" t="s">
        <v>15044</v>
      </c>
      <c r="F2202" s="2">
        <v>36266486</v>
      </c>
      <c r="G2202" s="2" t="s">
        <v>15089</v>
      </c>
      <c r="H2202" s="2" t="s">
        <v>15090</v>
      </c>
      <c r="I2202" s="2" t="s">
        <v>15091</v>
      </c>
      <c r="J2202" s="2" t="s">
        <v>15091</v>
      </c>
      <c r="K2202" s="2" t="s">
        <v>9699</v>
      </c>
      <c r="L2202" s="2" t="s">
        <v>15092</v>
      </c>
      <c r="M2202" s="2" t="s">
        <v>4382</v>
      </c>
      <c r="N2202" s="4" t="s">
        <v>15093</v>
      </c>
      <c r="O2202" s="4" t="s">
        <v>15094</v>
      </c>
    </row>
    <row r="2203" spans="1:15" ht="15" customHeight="1" x14ac:dyDescent="0.35">
      <c r="A2203" s="2" t="s">
        <v>424</v>
      </c>
      <c r="B2203" s="2" t="s">
        <v>425</v>
      </c>
      <c r="C2203" s="3">
        <v>30</v>
      </c>
      <c r="D2203" s="2" t="s">
        <v>426</v>
      </c>
      <c r="E2203" s="2" t="s">
        <v>15044</v>
      </c>
      <c r="F2203" s="2">
        <v>29678966</v>
      </c>
      <c r="G2203" s="2" t="s">
        <v>15245</v>
      </c>
      <c r="H2203" s="2" t="s">
        <v>15246</v>
      </c>
      <c r="I2203" s="2" t="s">
        <v>15247</v>
      </c>
      <c r="J2203" s="2" t="s">
        <v>15247</v>
      </c>
      <c r="K2203" s="2" t="s">
        <v>4590</v>
      </c>
      <c r="L2203" s="2" t="s">
        <v>15248</v>
      </c>
      <c r="M2203" s="2" t="s">
        <v>4493</v>
      </c>
      <c r="N2203" s="4" t="s">
        <v>15249</v>
      </c>
      <c r="O2203" s="4" t="s">
        <v>15250</v>
      </c>
    </row>
    <row r="2204" spans="1:15" ht="15" customHeight="1" x14ac:dyDescent="0.35">
      <c r="A2204" s="2" t="s">
        <v>424</v>
      </c>
      <c r="B2204" s="2" t="s">
        <v>425</v>
      </c>
      <c r="C2204" s="3">
        <v>30</v>
      </c>
      <c r="D2204" s="2" t="s">
        <v>426</v>
      </c>
      <c r="E2204" s="2" t="s">
        <v>15044</v>
      </c>
      <c r="F2204" s="2">
        <v>22667458</v>
      </c>
      <c r="G2204" s="2" t="s">
        <v>15358</v>
      </c>
      <c r="H2204" s="2" t="s">
        <v>15359</v>
      </c>
      <c r="I2204" s="2" t="s">
        <v>971</v>
      </c>
      <c r="J2204" s="2"/>
      <c r="K2204" s="2" t="s">
        <v>4722</v>
      </c>
      <c r="L2204" s="2" t="s">
        <v>15360</v>
      </c>
      <c r="M2204" s="2" t="s">
        <v>6102</v>
      </c>
      <c r="N2204" s="4" t="s">
        <v>15361</v>
      </c>
      <c r="O2204" s="4" t="s">
        <v>15362</v>
      </c>
    </row>
    <row r="2205" spans="1:15" ht="15" customHeight="1" x14ac:dyDescent="0.35">
      <c r="A2205" s="2" t="s">
        <v>424</v>
      </c>
      <c r="B2205" s="2" t="s">
        <v>425</v>
      </c>
      <c r="C2205" s="3">
        <v>30</v>
      </c>
      <c r="D2205" s="2" t="s">
        <v>426</v>
      </c>
      <c r="E2205" s="2" t="s">
        <v>15044</v>
      </c>
      <c r="F2205" s="2">
        <v>23510135</v>
      </c>
      <c r="G2205" s="2" t="s">
        <v>15341</v>
      </c>
      <c r="H2205" s="2" t="s">
        <v>15342</v>
      </c>
      <c r="I2205" s="2" t="s">
        <v>15343</v>
      </c>
      <c r="J2205" s="2" t="s">
        <v>15343</v>
      </c>
      <c r="K2205" s="2" t="s">
        <v>8464</v>
      </c>
      <c r="L2205" s="2" t="s">
        <v>15344</v>
      </c>
      <c r="M2205" s="2" t="s">
        <v>6258</v>
      </c>
      <c r="N2205" s="4" t="s">
        <v>15345</v>
      </c>
      <c r="O2205" s="4" t="s">
        <v>15346</v>
      </c>
    </row>
    <row r="2206" spans="1:15" ht="15" customHeight="1" x14ac:dyDescent="0.35">
      <c r="A2206" s="2" t="s">
        <v>424</v>
      </c>
      <c r="B2206" s="2" t="s">
        <v>425</v>
      </c>
      <c r="C2206" s="3">
        <v>30</v>
      </c>
      <c r="D2206" s="2" t="s">
        <v>426</v>
      </c>
      <c r="E2206" s="2" t="s">
        <v>15044</v>
      </c>
      <c r="F2206" s="2">
        <v>36648215</v>
      </c>
      <c r="G2206" s="2" t="s">
        <v>15070</v>
      </c>
      <c r="H2206" s="2" t="s">
        <v>15071</v>
      </c>
      <c r="I2206" s="2" t="s">
        <v>15072</v>
      </c>
      <c r="J2206" s="2" t="s">
        <v>15072</v>
      </c>
      <c r="K2206" s="2" t="s">
        <v>6664</v>
      </c>
      <c r="L2206" s="2" t="s">
        <v>15073</v>
      </c>
      <c r="M2206" s="2" t="s">
        <v>5733</v>
      </c>
      <c r="N2206" s="4" t="s">
        <v>15074</v>
      </c>
      <c r="O2206" s="4" t="s">
        <v>15075</v>
      </c>
    </row>
    <row r="2207" spans="1:15" ht="15" customHeight="1" x14ac:dyDescent="0.35">
      <c r="A2207" s="2" t="s">
        <v>424</v>
      </c>
      <c r="B2207" s="2" t="s">
        <v>425</v>
      </c>
      <c r="C2207" s="3">
        <v>30</v>
      </c>
      <c r="D2207" s="2" t="s">
        <v>426</v>
      </c>
      <c r="E2207" s="2" t="s">
        <v>15044</v>
      </c>
      <c r="F2207" s="2">
        <v>18723068</v>
      </c>
      <c r="G2207" s="2" t="s">
        <v>15412</v>
      </c>
      <c r="H2207" s="2" t="s">
        <v>15413</v>
      </c>
      <c r="I2207" s="2" t="s">
        <v>15414</v>
      </c>
      <c r="J2207" s="2" t="s">
        <v>15415</v>
      </c>
      <c r="K2207" s="2" t="s">
        <v>14079</v>
      </c>
      <c r="L2207" s="2" t="s">
        <v>15416</v>
      </c>
      <c r="M2207" s="2" t="s">
        <v>4493</v>
      </c>
      <c r="N2207" s="4" t="s">
        <v>15417</v>
      </c>
      <c r="O2207" s="4" t="s">
        <v>15418</v>
      </c>
    </row>
    <row r="2208" spans="1:15" ht="15" customHeight="1" x14ac:dyDescent="0.35">
      <c r="A2208" s="2" t="s">
        <v>424</v>
      </c>
      <c r="B2208" s="2" t="s">
        <v>425</v>
      </c>
      <c r="C2208" s="3">
        <v>30</v>
      </c>
      <c r="D2208" s="2" t="s">
        <v>426</v>
      </c>
      <c r="E2208" s="2" t="s">
        <v>15044</v>
      </c>
      <c r="F2208" s="2">
        <v>33191267</v>
      </c>
      <c r="G2208" s="2" t="s">
        <v>15168</v>
      </c>
      <c r="H2208" s="2" t="s">
        <v>15169</v>
      </c>
      <c r="I2208" s="2" t="s">
        <v>15170</v>
      </c>
      <c r="J2208" s="2" t="s">
        <v>15170</v>
      </c>
      <c r="K2208" s="2" t="s">
        <v>4590</v>
      </c>
      <c r="L2208" s="2" t="s">
        <v>15171</v>
      </c>
      <c r="M2208" s="2" t="s">
        <v>4367</v>
      </c>
      <c r="N2208" s="4" t="s">
        <v>15172</v>
      </c>
      <c r="O2208" s="4" t="s">
        <v>15173</v>
      </c>
    </row>
    <row r="2209" spans="1:15" ht="15" customHeight="1" x14ac:dyDescent="0.35">
      <c r="A2209" s="2" t="s">
        <v>424</v>
      </c>
      <c r="B2209" s="2" t="s">
        <v>425</v>
      </c>
      <c r="C2209" s="3">
        <v>30</v>
      </c>
      <c r="D2209" s="2" t="s">
        <v>426</v>
      </c>
      <c r="E2209" s="2" t="s">
        <v>15044</v>
      </c>
      <c r="F2209" s="2">
        <v>35815435</v>
      </c>
      <c r="G2209" s="2" t="s">
        <v>15095</v>
      </c>
      <c r="H2209" s="2" t="s">
        <v>15096</v>
      </c>
      <c r="I2209" s="2" t="s">
        <v>15097</v>
      </c>
      <c r="J2209" s="2" t="s">
        <v>15097</v>
      </c>
      <c r="K2209" s="2" t="s">
        <v>15098</v>
      </c>
      <c r="L2209" s="2" t="s">
        <v>15099</v>
      </c>
      <c r="M2209" s="2" t="s">
        <v>4367</v>
      </c>
      <c r="N2209" s="4" t="s">
        <v>15100</v>
      </c>
      <c r="O2209" s="4" t="s">
        <v>15101</v>
      </c>
    </row>
    <row r="2210" spans="1:15" ht="15" customHeight="1" x14ac:dyDescent="0.35">
      <c r="A2210" s="2" t="s">
        <v>424</v>
      </c>
      <c r="B2210" s="2" t="s">
        <v>425</v>
      </c>
      <c r="C2210" s="3">
        <v>30</v>
      </c>
      <c r="D2210" s="2" t="s">
        <v>426</v>
      </c>
      <c r="E2210" s="2" t="s">
        <v>15044</v>
      </c>
      <c r="F2210" s="2">
        <v>36684853</v>
      </c>
      <c r="G2210" s="2" t="s">
        <v>15076</v>
      </c>
      <c r="H2210" s="2" t="s">
        <v>15077</v>
      </c>
      <c r="I2210" s="2">
        <v>2023</v>
      </c>
      <c r="J2210" s="2" t="s">
        <v>15078</v>
      </c>
      <c r="K2210" s="2" t="s">
        <v>15079</v>
      </c>
      <c r="L2210" s="2" t="s">
        <v>15080</v>
      </c>
      <c r="M2210" s="2" t="s">
        <v>4367</v>
      </c>
      <c r="N2210" s="4" t="s">
        <v>15081</v>
      </c>
      <c r="O2210" s="4" t="s">
        <v>15082</v>
      </c>
    </row>
    <row r="2211" spans="1:15" ht="15" customHeight="1" x14ac:dyDescent="0.35">
      <c r="A2211" s="2" t="s">
        <v>424</v>
      </c>
      <c r="B2211" s="2" t="s">
        <v>425</v>
      </c>
      <c r="C2211" s="3">
        <v>30</v>
      </c>
      <c r="D2211" s="2" t="s">
        <v>426</v>
      </c>
      <c r="E2211" s="2" t="s">
        <v>15044</v>
      </c>
      <c r="F2211" s="2">
        <v>27413531</v>
      </c>
      <c r="G2211" s="2" t="s">
        <v>15287</v>
      </c>
      <c r="H2211" s="2" t="s">
        <v>15288</v>
      </c>
      <c r="I2211" s="2">
        <v>2016</v>
      </c>
      <c r="J2211" s="2" t="s">
        <v>6935</v>
      </c>
      <c r="K2211" s="2" t="s">
        <v>15289</v>
      </c>
      <c r="L2211" s="2" t="s">
        <v>15290</v>
      </c>
      <c r="M2211" s="2" t="s">
        <v>4367</v>
      </c>
      <c r="N2211" s="4" t="s">
        <v>15291</v>
      </c>
      <c r="O2211" s="4" t="s">
        <v>15292</v>
      </c>
    </row>
    <row r="2212" spans="1:15" ht="15" customHeight="1" x14ac:dyDescent="0.35">
      <c r="A2212" s="2" t="s">
        <v>424</v>
      </c>
      <c r="B2212" s="2" t="s">
        <v>425</v>
      </c>
      <c r="C2212" s="3">
        <v>30</v>
      </c>
      <c r="D2212" s="2" t="s">
        <v>426</v>
      </c>
      <c r="E2212" s="2" t="s">
        <v>15044</v>
      </c>
      <c r="F2212" s="2">
        <v>20222754</v>
      </c>
      <c r="G2212" s="2" t="s">
        <v>15391</v>
      </c>
      <c r="H2212" s="2" t="s">
        <v>15392</v>
      </c>
      <c r="I2212" s="2">
        <v>2010</v>
      </c>
      <c r="J2212" s="2"/>
      <c r="K2212" s="2" t="s">
        <v>4722</v>
      </c>
      <c r="L2212" s="2" t="s">
        <v>15393</v>
      </c>
      <c r="M2212" s="2" t="s">
        <v>7474</v>
      </c>
      <c r="N2212" s="4" t="s">
        <v>15394</v>
      </c>
      <c r="O2212" s="4" t="s">
        <v>15395</v>
      </c>
    </row>
    <row r="2213" spans="1:15" ht="15" customHeight="1" x14ac:dyDescent="0.35">
      <c r="A2213" s="2" t="s">
        <v>424</v>
      </c>
      <c r="B2213" s="2" t="s">
        <v>425</v>
      </c>
      <c r="C2213" s="3">
        <v>30</v>
      </c>
      <c r="D2213" s="2" t="s">
        <v>426</v>
      </c>
      <c r="E2213" s="2" t="s">
        <v>15044</v>
      </c>
      <c r="F2213" s="2">
        <v>20465316</v>
      </c>
      <c r="G2213" s="2" t="s">
        <v>15396</v>
      </c>
      <c r="H2213" s="2" t="s">
        <v>15397</v>
      </c>
      <c r="I2213" s="2">
        <v>2010</v>
      </c>
      <c r="J2213" s="2"/>
      <c r="K2213" s="2" t="s">
        <v>4722</v>
      </c>
      <c r="L2213" s="2" t="s">
        <v>15398</v>
      </c>
      <c r="M2213" s="2" t="s">
        <v>6102</v>
      </c>
      <c r="N2213" s="4" t="s">
        <v>15399</v>
      </c>
      <c r="O2213" s="4" t="s">
        <v>15400</v>
      </c>
    </row>
    <row r="2214" spans="1:15" ht="15" customHeight="1" x14ac:dyDescent="0.35">
      <c r="A2214" s="2" t="s">
        <v>424</v>
      </c>
      <c r="B2214" s="2" t="s">
        <v>425</v>
      </c>
      <c r="C2214" s="3">
        <v>30</v>
      </c>
      <c r="D2214" s="2" t="s">
        <v>426</v>
      </c>
      <c r="E2214" s="2" t="s">
        <v>15044</v>
      </c>
      <c r="F2214" s="2">
        <v>19803538</v>
      </c>
      <c r="G2214" s="2" t="s">
        <v>15407</v>
      </c>
      <c r="H2214" s="2" t="s">
        <v>15408</v>
      </c>
      <c r="I2214" s="2">
        <v>2009</v>
      </c>
      <c r="J2214" s="2"/>
      <c r="K2214" s="2" t="s">
        <v>4722</v>
      </c>
      <c r="L2214" s="2" t="s">
        <v>15409</v>
      </c>
      <c r="M2214" s="2" t="s">
        <v>6102</v>
      </c>
      <c r="N2214" s="4" t="s">
        <v>15410</v>
      </c>
      <c r="O2214" s="4" t="s">
        <v>15411</v>
      </c>
    </row>
    <row r="2215" spans="1:15" ht="15" customHeight="1" x14ac:dyDescent="0.35">
      <c r="A2215" s="2" t="s">
        <v>434</v>
      </c>
      <c r="B2215" s="2" t="s">
        <v>435</v>
      </c>
      <c r="C2215" s="3">
        <v>31</v>
      </c>
      <c r="D2215" s="2" t="s">
        <v>436</v>
      </c>
      <c r="E2215" s="2" t="s">
        <v>15482</v>
      </c>
      <c r="F2215" s="2">
        <v>34459043</v>
      </c>
      <c r="G2215" s="2" t="s">
        <v>15483</v>
      </c>
      <c r="H2215" s="2" t="s">
        <v>15484</v>
      </c>
      <c r="I2215" s="2" t="s">
        <v>4066</v>
      </c>
      <c r="J2215" s="2" t="s">
        <v>15485</v>
      </c>
      <c r="K2215" s="2" t="s">
        <v>4443</v>
      </c>
      <c r="L2215" s="2" t="s">
        <v>15486</v>
      </c>
      <c r="M2215" s="2" t="s">
        <v>4416</v>
      </c>
      <c r="N2215" s="4" t="s">
        <v>15487</v>
      </c>
      <c r="O2215" s="4" t="s">
        <v>15488</v>
      </c>
    </row>
    <row r="2216" spans="1:15" ht="15" customHeight="1" x14ac:dyDescent="0.35">
      <c r="A2216" s="2" t="s">
        <v>434</v>
      </c>
      <c r="B2216" s="2" t="s">
        <v>435</v>
      </c>
      <c r="C2216" s="3">
        <v>31</v>
      </c>
      <c r="D2216" s="2" t="s">
        <v>436</v>
      </c>
      <c r="E2216" s="2" t="s">
        <v>15482</v>
      </c>
      <c r="F2216" s="2">
        <v>26456768</v>
      </c>
      <c r="G2216" s="2" t="s">
        <v>15489</v>
      </c>
      <c r="H2216" s="2" t="s">
        <v>15490</v>
      </c>
      <c r="I2216" s="2" t="s">
        <v>2270</v>
      </c>
      <c r="J2216" s="2" t="s">
        <v>15491</v>
      </c>
      <c r="K2216" s="2" t="s">
        <v>4373</v>
      </c>
      <c r="L2216" s="2" t="s">
        <v>15492</v>
      </c>
      <c r="M2216" s="2" t="s">
        <v>4416</v>
      </c>
      <c r="N2216" s="4" t="s">
        <v>15493</v>
      </c>
      <c r="O2216" s="4" t="s">
        <v>15494</v>
      </c>
    </row>
    <row r="2217" spans="1:15" ht="15" customHeight="1" x14ac:dyDescent="0.35">
      <c r="A2217" s="2" t="s">
        <v>434</v>
      </c>
      <c r="B2217" s="2" t="s">
        <v>435</v>
      </c>
      <c r="C2217" s="3">
        <v>31</v>
      </c>
      <c r="D2217" s="2" t="s">
        <v>436</v>
      </c>
      <c r="E2217" s="2" t="s">
        <v>15482</v>
      </c>
      <c r="F2217" s="2">
        <v>24635072</v>
      </c>
      <c r="G2217" s="2" t="s">
        <v>15495</v>
      </c>
      <c r="H2217" s="2" t="s">
        <v>15496</v>
      </c>
      <c r="I2217" s="2" t="s">
        <v>1874</v>
      </c>
      <c r="J2217" s="2"/>
      <c r="K2217" s="2" t="s">
        <v>4373</v>
      </c>
      <c r="L2217" s="2" t="s">
        <v>15497</v>
      </c>
      <c r="M2217" s="2" t="s">
        <v>4797</v>
      </c>
      <c r="N2217" s="4" t="s">
        <v>15498</v>
      </c>
      <c r="O2217" s="4" t="s">
        <v>15499</v>
      </c>
    </row>
    <row r="2218" spans="1:15" ht="15" customHeight="1" x14ac:dyDescent="0.35">
      <c r="A2218" s="2" t="s">
        <v>434</v>
      </c>
      <c r="B2218" s="2" t="s">
        <v>435</v>
      </c>
      <c r="C2218" s="3">
        <v>31</v>
      </c>
      <c r="D2218" s="2" t="s">
        <v>436</v>
      </c>
      <c r="E2218" s="2" t="s">
        <v>15482</v>
      </c>
      <c r="F2218" s="2">
        <v>22548289</v>
      </c>
      <c r="G2218" s="2" t="s">
        <v>15500</v>
      </c>
      <c r="H2218" s="2" t="s">
        <v>15501</v>
      </c>
      <c r="I2218" s="2" t="s">
        <v>1770</v>
      </c>
      <c r="J2218" s="2" t="s">
        <v>15502</v>
      </c>
      <c r="K2218" s="2" t="s">
        <v>4373</v>
      </c>
      <c r="L2218" s="2" t="s">
        <v>15503</v>
      </c>
      <c r="M2218" s="2" t="s">
        <v>4797</v>
      </c>
      <c r="N2218" s="4" t="s">
        <v>15504</v>
      </c>
      <c r="O2218" s="4" t="s">
        <v>15505</v>
      </c>
    </row>
    <row r="2219" spans="1:15" ht="15" customHeight="1" x14ac:dyDescent="0.35">
      <c r="A2219" s="2" t="s">
        <v>434</v>
      </c>
      <c r="B2219" s="2" t="s">
        <v>435</v>
      </c>
      <c r="C2219" s="3">
        <v>31</v>
      </c>
      <c r="D2219" s="2" t="s">
        <v>436</v>
      </c>
      <c r="E2219" s="2" t="s">
        <v>15482</v>
      </c>
      <c r="F2219" s="2">
        <v>19295002</v>
      </c>
      <c r="G2219" s="2" t="s">
        <v>15506</v>
      </c>
      <c r="H2219" s="2" t="s">
        <v>19698</v>
      </c>
      <c r="I2219" s="27">
        <v>39600</v>
      </c>
      <c r="J2219" s="2"/>
      <c r="K2219" s="2" t="s">
        <v>15507</v>
      </c>
      <c r="L2219" s="2" t="s">
        <v>15508</v>
      </c>
      <c r="M2219" s="2" t="s">
        <v>15509</v>
      </c>
      <c r="N2219" s="4" t="s">
        <v>15510</v>
      </c>
      <c r="O2219" s="26"/>
    </row>
    <row r="2220" spans="1:15" ht="15" customHeight="1" x14ac:dyDescent="0.35">
      <c r="A2220" s="2" t="s">
        <v>447</v>
      </c>
      <c r="B2220" s="2" t="s">
        <v>448</v>
      </c>
      <c r="C2220" s="3">
        <v>32</v>
      </c>
      <c r="D2220" s="2" t="s">
        <v>449</v>
      </c>
      <c r="E2220" s="2" t="s">
        <v>15511</v>
      </c>
      <c r="F2220" s="2">
        <v>37805996</v>
      </c>
      <c r="G2220" s="2" t="s">
        <v>15543</v>
      </c>
      <c r="H2220" s="2" t="s">
        <v>15544</v>
      </c>
      <c r="I2220" s="2" t="s">
        <v>1532</v>
      </c>
      <c r="J2220" s="2"/>
      <c r="K2220" s="2" t="s">
        <v>4443</v>
      </c>
      <c r="L2220" s="2" t="s">
        <v>15545</v>
      </c>
      <c r="M2220" s="2" t="s">
        <v>4665</v>
      </c>
      <c r="N2220" s="4" t="s">
        <v>15546</v>
      </c>
      <c r="O2220" s="4" t="s">
        <v>15547</v>
      </c>
    </row>
    <row r="2221" spans="1:15" ht="15" customHeight="1" x14ac:dyDescent="0.35">
      <c r="A2221" s="2" t="s">
        <v>447</v>
      </c>
      <c r="B2221" s="2" t="s">
        <v>448</v>
      </c>
      <c r="C2221" s="3">
        <v>32</v>
      </c>
      <c r="D2221" s="2" t="s">
        <v>449</v>
      </c>
      <c r="E2221" s="2" t="s">
        <v>15511</v>
      </c>
      <c r="F2221" s="2">
        <v>35763379</v>
      </c>
      <c r="G2221" s="2" t="s">
        <v>15575</v>
      </c>
      <c r="H2221" s="2" t="s">
        <v>15576</v>
      </c>
      <c r="I2221" s="2" t="s">
        <v>4337</v>
      </c>
      <c r="J2221" s="2" t="s">
        <v>15097</v>
      </c>
      <c r="K2221" s="2" t="s">
        <v>4366</v>
      </c>
      <c r="L2221" s="2" t="s">
        <v>15577</v>
      </c>
      <c r="M2221" s="2" t="s">
        <v>4367</v>
      </c>
      <c r="N2221" s="4" t="s">
        <v>15578</v>
      </c>
      <c r="O2221" s="4" t="s">
        <v>15579</v>
      </c>
    </row>
    <row r="2222" spans="1:15" ht="15" customHeight="1" x14ac:dyDescent="0.35">
      <c r="A2222" s="2" t="s">
        <v>447</v>
      </c>
      <c r="B2222" s="2" t="s">
        <v>448</v>
      </c>
      <c r="C2222" s="3">
        <v>32</v>
      </c>
      <c r="D2222" s="2" t="s">
        <v>449</v>
      </c>
      <c r="E2222" s="2" t="s">
        <v>15511</v>
      </c>
      <c r="F2222" s="2" t="s">
        <v>19645</v>
      </c>
      <c r="G2222" s="2" t="s">
        <v>19646</v>
      </c>
      <c r="H2222" s="2" t="s">
        <v>19647</v>
      </c>
      <c r="I2222" s="2" t="s">
        <v>2447</v>
      </c>
      <c r="J2222" s="2" t="s">
        <v>19648</v>
      </c>
      <c r="K2222" s="2" t="s">
        <v>19649</v>
      </c>
      <c r="L2222" s="2" t="s">
        <v>19650</v>
      </c>
      <c r="M2222" s="2" t="s">
        <v>18460</v>
      </c>
      <c r="N2222" s="4" t="s">
        <v>19651</v>
      </c>
      <c r="O2222" s="25" t="s">
        <v>19652</v>
      </c>
    </row>
    <row r="2223" spans="1:15" ht="15" customHeight="1" x14ac:dyDescent="0.35">
      <c r="A2223" s="2" t="s">
        <v>447</v>
      </c>
      <c r="B2223" s="2" t="s">
        <v>448</v>
      </c>
      <c r="C2223" s="3">
        <v>32</v>
      </c>
      <c r="D2223" s="2" t="s">
        <v>449</v>
      </c>
      <c r="E2223" s="2" t="s">
        <v>15511</v>
      </c>
      <c r="F2223" s="2">
        <v>3647091</v>
      </c>
      <c r="G2223" s="2" t="s">
        <v>15512</v>
      </c>
      <c r="H2223" s="2" t="s">
        <v>15513</v>
      </c>
      <c r="I2223" s="20" t="s">
        <v>19653</v>
      </c>
      <c r="J2223" s="2"/>
      <c r="K2223" s="2" t="s">
        <v>15514</v>
      </c>
      <c r="L2223" s="2" t="s">
        <v>15515</v>
      </c>
      <c r="M2223" s="2" t="s">
        <v>4367</v>
      </c>
      <c r="N2223" s="4" t="s">
        <v>15516</v>
      </c>
      <c r="O2223" s="26"/>
    </row>
    <row r="2224" spans="1:15" ht="15" customHeight="1" x14ac:dyDescent="0.35">
      <c r="A2224" s="2" t="s">
        <v>447</v>
      </c>
      <c r="B2224" s="2" t="s">
        <v>448</v>
      </c>
      <c r="C2224" s="3">
        <v>32</v>
      </c>
      <c r="D2224" s="2" t="s">
        <v>449</v>
      </c>
      <c r="E2224" s="2" t="s">
        <v>15511</v>
      </c>
      <c r="F2224" s="2">
        <v>36479265</v>
      </c>
      <c r="G2224" s="2" t="s">
        <v>15569</v>
      </c>
      <c r="H2224" s="2" t="s">
        <v>15570</v>
      </c>
      <c r="I2224" s="2" t="s">
        <v>2699</v>
      </c>
      <c r="J2224" s="2" t="s">
        <v>15571</v>
      </c>
      <c r="K2224" s="2" t="s">
        <v>4396</v>
      </c>
      <c r="L2224" s="2" t="s">
        <v>15572</v>
      </c>
      <c r="M2224" s="2" t="s">
        <v>4367</v>
      </c>
      <c r="N2224" s="4" t="s">
        <v>15573</v>
      </c>
      <c r="O2224" s="4" t="s">
        <v>15574</v>
      </c>
    </row>
    <row r="2225" spans="1:15" ht="15" customHeight="1" x14ac:dyDescent="0.35">
      <c r="A2225" s="2" t="s">
        <v>447</v>
      </c>
      <c r="B2225" s="2" t="s">
        <v>448</v>
      </c>
      <c r="C2225" s="3">
        <v>32</v>
      </c>
      <c r="D2225" s="2" t="s">
        <v>449</v>
      </c>
      <c r="E2225" s="2" t="s">
        <v>15511</v>
      </c>
      <c r="F2225" s="2">
        <v>36479270</v>
      </c>
      <c r="G2225" s="2" t="s">
        <v>15558</v>
      </c>
      <c r="H2225" s="2" t="s">
        <v>15559</v>
      </c>
      <c r="I2225" s="2" t="s">
        <v>2699</v>
      </c>
      <c r="J2225" s="2" t="s">
        <v>15560</v>
      </c>
      <c r="K2225" s="2" t="s">
        <v>4396</v>
      </c>
      <c r="L2225" s="2" t="s">
        <v>15561</v>
      </c>
      <c r="M2225" s="2" t="s">
        <v>4367</v>
      </c>
      <c r="N2225" s="4" t="s">
        <v>15562</v>
      </c>
      <c r="O2225" s="4" t="s">
        <v>15563</v>
      </c>
    </row>
    <row r="2226" spans="1:15" ht="15" customHeight="1" x14ac:dyDescent="0.35">
      <c r="A2226" s="2" t="s">
        <v>447</v>
      </c>
      <c r="B2226" s="2" t="s">
        <v>448</v>
      </c>
      <c r="C2226" s="3">
        <v>32</v>
      </c>
      <c r="D2226" s="2" t="s">
        <v>449</v>
      </c>
      <c r="E2226" s="2" t="s">
        <v>15511</v>
      </c>
      <c r="F2226" s="2">
        <v>36464933</v>
      </c>
      <c r="G2226" s="2" t="s">
        <v>15564</v>
      </c>
      <c r="H2226" s="2" t="s">
        <v>15565</v>
      </c>
      <c r="I2226" s="2" t="s">
        <v>2699</v>
      </c>
      <c r="J2226" s="2"/>
      <c r="K2226" s="2" t="s">
        <v>4366</v>
      </c>
      <c r="L2226" s="2" t="s">
        <v>15566</v>
      </c>
      <c r="M2226" s="2" t="s">
        <v>6415</v>
      </c>
      <c r="N2226" s="4" t="s">
        <v>15567</v>
      </c>
      <c r="O2226" s="4" t="s">
        <v>15568</v>
      </c>
    </row>
    <row r="2227" spans="1:15" ht="15" customHeight="1" x14ac:dyDescent="0.35">
      <c r="A2227" s="2" t="s">
        <v>447</v>
      </c>
      <c r="B2227" s="2" t="s">
        <v>448</v>
      </c>
      <c r="C2227" s="3">
        <v>32</v>
      </c>
      <c r="D2227" s="2" t="s">
        <v>449</v>
      </c>
      <c r="E2227" s="2" t="s">
        <v>15511</v>
      </c>
      <c r="F2227" s="2">
        <v>39104645</v>
      </c>
      <c r="G2227" s="2" t="s">
        <v>15522</v>
      </c>
      <c r="H2227" s="2" t="s">
        <v>15523</v>
      </c>
      <c r="I2227" s="2" t="s">
        <v>4394</v>
      </c>
      <c r="J2227" s="2" t="s">
        <v>15524</v>
      </c>
      <c r="K2227" s="2" t="s">
        <v>4396</v>
      </c>
      <c r="L2227" s="2" t="s">
        <v>15525</v>
      </c>
      <c r="M2227" s="2" t="s">
        <v>4367</v>
      </c>
      <c r="N2227" s="4" t="s">
        <v>15526</v>
      </c>
      <c r="O2227" s="4" t="s">
        <v>15527</v>
      </c>
    </row>
    <row r="2228" spans="1:15" ht="15" customHeight="1" x14ac:dyDescent="0.35">
      <c r="A2228" s="2" t="s">
        <v>447</v>
      </c>
      <c r="B2228" s="2" t="s">
        <v>448</v>
      </c>
      <c r="C2228" s="3">
        <v>32</v>
      </c>
      <c r="D2228" s="2" t="s">
        <v>449</v>
      </c>
      <c r="E2228" s="2" t="s">
        <v>15511</v>
      </c>
      <c r="F2228" s="2">
        <v>39344567</v>
      </c>
      <c r="G2228" s="2" t="s">
        <v>15517</v>
      </c>
      <c r="H2228" s="2" t="s">
        <v>15518</v>
      </c>
      <c r="I2228" s="2" t="s">
        <v>3193</v>
      </c>
      <c r="J2228" s="2" t="s">
        <v>3193</v>
      </c>
      <c r="K2228" s="2" t="s">
        <v>15519</v>
      </c>
      <c r="L2228" s="2"/>
      <c r="M2228" s="2" t="s">
        <v>4367</v>
      </c>
      <c r="N2228" s="4" t="s">
        <v>15520</v>
      </c>
      <c r="O2228" s="4" t="s">
        <v>15521</v>
      </c>
    </row>
    <row r="2229" spans="1:15" ht="15" customHeight="1" x14ac:dyDescent="0.35">
      <c r="A2229" s="2" t="s">
        <v>447</v>
      </c>
      <c r="B2229" s="2" t="s">
        <v>448</v>
      </c>
      <c r="C2229" s="3">
        <v>32</v>
      </c>
      <c r="D2229" s="2" t="s">
        <v>449</v>
      </c>
      <c r="E2229" s="2" t="s">
        <v>15511</v>
      </c>
      <c r="F2229" s="2">
        <v>37903071</v>
      </c>
      <c r="G2229" s="2" t="s">
        <v>15538</v>
      </c>
      <c r="H2229" s="2" t="s">
        <v>15539</v>
      </c>
      <c r="I2229" s="2" t="s">
        <v>8394</v>
      </c>
      <c r="J2229" s="2"/>
      <c r="K2229" s="2" t="s">
        <v>4366</v>
      </c>
      <c r="L2229" s="2" t="s">
        <v>15540</v>
      </c>
      <c r="M2229" s="2" t="s">
        <v>4416</v>
      </c>
      <c r="N2229" s="4" t="s">
        <v>15541</v>
      </c>
      <c r="O2229" s="4" t="s">
        <v>15542</v>
      </c>
    </row>
    <row r="2230" spans="1:15" ht="15" customHeight="1" x14ac:dyDescent="0.35">
      <c r="A2230" s="2" t="s">
        <v>447</v>
      </c>
      <c r="B2230" s="2" t="s">
        <v>448</v>
      </c>
      <c r="C2230" s="3">
        <v>32</v>
      </c>
      <c r="D2230" s="2" t="s">
        <v>449</v>
      </c>
      <c r="E2230" s="2" t="s">
        <v>15511</v>
      </c>
      <c r="F2230" s="2">
        <v>36763795</v>
      </c>
      <c r="G2230" s="2" t="s">
        <v>15517</v>
      </c>
      <c r="H2230" s="2" t="s">
        <v>15554</v>
      </c>
      <c r="I2230" s="2" t="s">
        <v>6421</v>
      </c>
      <c r="J2230" s="2"/>
      <c r="K2230" s="2" t="s">
        <v>4366</v>
      </c>
      <c r="L2230" s="2" t="s">
        <v>15555</v>
      </c>
      <c r="M2230" s="2" t="s">
        <v>4367</v>
      </c>
      <c r="N2230" s="4" t="s">
        <v>15556</v>
      </c>
      <c r="O2230" s="4" t="s">
        <v>15557</v>
      </c>
    </row>
    <row r="2231" spans="1:15" ht="15" customHeight="1" x14ac:dyDescent="0.35">
      <c r="A2231" s="2" t="s">
        <v>447</v>
      </c>
      <c r="B2231" s="2" t="s">
        <v>448</v>
      </c>
      <c r="C2231" s="3">
        <v>32</v>
      </c>
      <c r="D2231" s="2" t="s">
        <v>449</v>
      </c>
      <c r="E2231" s="2" t="s">
        <v>15511</v>
      </c>
      <c r="F2231" s="2">
        <v>38390937</v>
      </c>
      <c r="G2231" s="2" t="s">
        <v>15528</v>
      </c>
      <c r="H2231" s="2" t="s">
        <v>15529</v>
      </c>
      <c r="I2231" s="2" t="s">
        <v>10742</v>
      </c>
      <c r="J2231" s="2"/>
      <c r="K2231" s="2" t="s">
        <v>4366</v>
      </c>
      <c r="L2231" s="2" t="s">
        <v>15530</v>
      </c>
      <c r="M2231" s="2" t="s">
        <v>7281</v>
      </c>
      <c r="N2231" s="4" t="s">
        <v>15531</v>
      </c>
      <c r="O2231" s="4" t="s">
        <v>15532</v>
      </c>
    </row>
    <row r="2232" spans="1:15" ht="15" customHeight="1" x14ac:dyDescent="0.35">
      <c r="A2232" s="2" t="s">
        <v>447</v>
      </c>
      <c r="B2232" s="2" t="s">
        <v>448</v>
      </c>
      <c r="C2232" s="3">
        <v>32</v>
      </c>
      <c r="D2232" s="2" t="s">
        <v>449</v>
      </c>
      <c r="E2232" s="2" t="s">
        <v>15511</v>
      </c>
      <c r="F2232" s="2">
        <v>36786779</v>
      </c>
      <c r="G2232" s="2" t="s">
        <v>15517</v>
      </c>
      <c r="H2232" s="2" t="s">
        <v>15548</v>
      </c>
      <c r="I2232" s="2" t="s">
        <v>15549</v>
      </c>
      <c r="J2232" s="2"/>
      <c r="K2232" s="2" t="s">
        <v>15550</v>
      </c>
      <c r="L2232" s="2" t="s">
        <v>15551</v>
      </c>
      <c r="M2232" s="2" t="s">
        <v>4481</v>
      </c>
      <c r="N2232" s="4" t="s">
        <v>15552</v>
      </c>
      <c r="O2232" s="4" t="s">
        <v>15553</v>
      </c>
    </row>
    <row r="2233" spans="1:15" ht="15" customHeight="1" x14ac:dyDescent="0.35">
      <c r="A2233" s="2" t="s">
        <v>447</v>
      </c>
      <c r="B2233" s="2" t="s">
        <v>448</v>
      </c>
      <c r="C2233" s="3">
        <v>32</v>
      </c>
      <c r="D2233" s="2" t="s">
        <v>449</v>
      </c>
      <c r="E2233" s="2" t="s">
        <v>15511</v>
      </c>
      <c r="F2233" s="2">
        <v>37566747</v>
      </c>
      <c r="G2233" s="2" t="s">
        <v>15533</v>
      </c>
      <c r="H2233" s="2" t="s">
        <v>15534</v>
      </c>
      <c r="I2233" s="2" t="s">
        <v>1453</v>
      </c>
      <c r="J2233" s="2"/>
      <c r="K2233" s="2" t="s">
        <v>4366</v>
      </c>
      <c r="L2233" s="2" t="s">
        <v>15535</v>
      </c>
      <c r="M2233" s="2" t="s">
        <v>4367</v>
      </c>
      <c r="N2233" s="4" t="s">
        <v>15536</v>
      </c>
      <c r="O2233" s="4" t="s">
        <v>15537</v>
      </c>
    </row>
    <row r="2234" spans="1:15" ht="15" customHeight="1" x14ac:dyDescent="0.35">
      <c r="A2234" s="2" t="s">
        <v>447</v>
      </c>
      <c r="B2234" s="2" t="s">
        <v>448</v>
      </c>
      <c r="C2234" s="3">
        <v>32</v>
      </c>
      <c r="D2234" s="2" t="s">
        <v>449</v>
      </c>
      <c r="E2234" s="2" t="s">
        <v>15511</v>
      </c>
      <c r="F2234" s="2">
        <v>37632869</v>
      </c>
      <c r="G2234" s="2" t="s">
        <v>15569</v>
      </c>
      <c r="H2234" s="2" t="s">
        <v>15580</v>
      </c>
      <c r="I2234" s="2" t="s">
        <v>13184</v>
      </c>
      <c r="J2234" s="2" t="s">
        <v>13184</v>
      </c>
      <c r="K2234" s="2" t="s">
        <v>10910</v>
      </c>
      <c r="L2234" s="2" t="s">
        <v>15581</v>
      </c>
      <c r="M2234" s="2" t="s">
        <v>4367</v>
      </c>
      <c r="N2234" s="4" t="s">
        <v>15582</v>
      </c>
      <c r="O2234" s="4" t="s">
        <v>15583</v>
      </c>
    </row>
    <row r="2235" spans="1:15" ht="15" customHeight="1" x14ac:dyDescent="0.35">
      <c r="A2235" s="2" t="s">
        <v>447</v>
      </c>
      <c r="B2235" s="2" t="s">
        <v>448</v>
      </c>
      <c r="C2235" s="3">
        <v>32</v>
      </c>
      <c r="D2235" s="2" t="s">
        <v>449</v>
      </c>
      <c r="E2235" s="2" t="s">
        <v>15511</v>
      </c>
      <c r="F2235" s="2">
        <v>36405626</v>
      </c>
      <c r="G2235" s="2" t="s">
        <v>6695</v>
      </c>
      <c r="H2235" s="2" t="s">
        <v>6696</v>
      </c>
      <c r="I2235" s="2">
        <v>2022</v>
      </c>
      <c r="J2235" s="2" t="s">
        <v>6697</v>
      </c>
      <c r="K2235" s="2" t="s">
        <v>6698</v>
      </c>
      <c r="L2235" s="2" t="s">
        <v>6699</v>
      </c>
      <c r="M2235" s="2" t="s">
        <v>6700</v>
      </c>
      <c r="N2235" s="4" t="s">
        <v>6701</v>
      </c>
      <c r="O2235" s="4" t="s">
        <v>6702</v>
      </c>
    </row>
    <row r="2236" spans="1:15" ht="15" customHeight="1" x14ac:dyDescent="0.35">
      <c r="A2236" s="2" t="s">
        <v>456</v>
      </c>
      <c r="B2236" s="2" t="s">
        <v>457</v>
      </c>
      <c r="C2236" s="3">
        <v>33</v>
      </c>
      <c r="D2236" s="2" t="s">
        <v>458</v>
      </c>
      <c r="E2236" s="2" t="s">
        <v>15584</v>
      </c>
      <c r="F2236" s="2">
        <v>31074831</v>
      </c>
      <c r="G2236" s="2" t="s">
        <v>15605</v>
      </c>
      <c r="H2236" s="2" t="s">
        <v>15606</v>
      </c>
      <c r="I2236" s="2" t="s">
        <v>1273</v>
      </c>
      <c r="J2236" s="2" t="s">
        <v>15607</v>
      </c>
      <c r="K2236" s="2" t="s">
        <v>4366</v>
      </c>
      <c r="L2236" s="2" t="s">
        <v>15608</v>
      </c>
      <c r="M2236" s="2" t="s">
        <v>4624</v>
      </c>
      <c r="N2236" s="4" t="s">
        <v>15609</v>
      </c>
      <c r="O2236" s="4" t="s">
        <v>15610</v>
      </c>
    </row>
    <row r="2237" spans="1:15" ht="15" customHeight="1" x14ac:dyDescent="0.35">
      <c r="A2237" s="2" t="s">
        <v>456</v>
      </c>
      <c r="B2237" s="2" t="s">
        <v>457</v>
      </c>
      <c r="C2237" s="3">
        <v>33</v>
      </c>
      <c r="D2237" s="2" t="s">
        <v>458</v>
      </c>
      <c r="E2237" s="2" t="s">
        <v>15584</v>
      </c>
      <c r="F2237" s="2">
        <v>20500796</v>
      </c>
      <c r="G2237" s="2" t="s">
        <v>5844</v>
      </c>
      <c r="H2237" s="2" t="s">
        <v>5845</v>
      </c>
      <c r="I2237" s="2" t="s">
        <v>4931</v>
      </c>
      <c r="J2237" s="2" t="s">
        <v>5846</v>
      </c>
      <c r="K2237" s="2" t="s">
        <v>4366</v>
      </c>
      <c r="L2237" s="2" t="s">
        <v>5847</v>
      </c>
      <c r="M2237" s="2" t="s">
        <v>4493</v>
      </c>
      <c r="N2237" s="4" t="s">
        <v>5848</v>
      </c>
      <c r="O2237" s="4" t="s">
        <v>5849</v>
      </c>
    </row>
    <row r="2238" spans="1:15" ht="15" customHeight="1" x14ac:dyDescent="0.35">
      <c r="A2238" s="2" t="s">
        <v>456</v>
      </c>
      <c r="B2238" s="2" t="s">
        <v>457</v>
      </c>
      <c r="C2238" s="3">
        <v>33</v>
      </c>
      <c r="D2238" s="2" t="s">
        <v>458</v>
      </c>
      <c r="E2238" s="2" t="s">
        <v>15584</v>
      </c>
      <c r="F2238" s="2">
        <v>30318813</v>
      </c>
      <c r="G2238" s="2" t="s">
        <v>15585</v>
      </c>
      <c r="H2238" s="2" t="s">
        <v>15626</v>
      </c>
      <c r="I2238" s="2" t="s">
        <v>1421</v>
      </c>
      <c r="J2238" s="2"/>
      <c r="K2238" s="2" t="s">
        <v>4366</v>
      </c>
      <c r="L2238" s="2" t="s">
        <v>15627</v>
      </c>
      <c r="M2238" s="2" t="s">
        <v>4665</v>
      </c>
      <c r="N2238" s="4" t="s">
        <v>15628</v>
      </c>
      <c r="O2238" s="4" t="s">
        <v>15629</v>
      </c>
    </row>
    <row r="2239" spans="1:15" ht="15" customHeight="1" x14ac:dyDescent="0.35">
      <c r="A2239" s="2" t="s">
        <v>456</v>
      </c>
      <c r="B2239" s="2" t="s">
        <v>457</v>
      </c>
      <c r="C2239" s="3">
        <v>33</v>
      </c>
      <c r="D2239" s="2" t="s">
        <v>458</v>
      </c>
      <c r="E2239" s="2" t="s">
        <v>15584</v>
      </c>
      <c r="F2239" s="2">
        <v>26853702</v>
      </c>
      <c r="G2239" s="2" t="s">
        <v>15653</v>
      </c>
      <c r="H2239" s="2" t="s">
        <v>15654</v>
      </c>
      <c r="I2239" s="2" t="s">
        <v>2517</v>
      </c>
      <c r="J2239" s="2" t="s">
        <v>972</v>
      </c>
      <c r="K2239" s="2" t="s">
        <v>4366</v>
      </c>
      <c r="L2239" s="2" t="s">
        <v>15655</v>
      </c>
      <c r="M2239" s="2" t="s">
        <v>4624</v>
      </c>
      <c r="N2239" s="4" t="s">
        <v>15656</v>
      </c>
      <c r="O2239" s="4" t="s">
        <v>15657</v>
      </c>
    </row>
    <row r="2240" spans="1:15" ht="15" customHeight="1" x14ac:dyDescent="0.35">
      <c r="A2240" s="2" t="s">
        <v>456</v>
      </c>
      <c r="B2240" s="2" t="s">
        <v>457</v>
      </c>
      <c r="C2240" s="3">
        <v>33</v>
      </c>
      <c r="D2240" s="2" t="s">
        <v>458</v>
      </c>
      <c r="E2240" s="2" t="s">
        <v>15584</v>
      </c>
      <c r="F2240" s="2">
        <v>30706549</v>
      </c>
      <c r="G2240" s="2" t="s">
        <v>15611</v>
      </c>
      <c r="H2240" s="2" t="s">
        <v>15612</v>
      </c>
      <c r="I2240" s="2" t="s">
        <v>949</v>
      </c>
      <c r="J2240" s="2" t="s">
        <v>14988</v>
      </c>
      <c r="K2240" s="2" t="s">
        <v>4373</v>
      </c>
      <c r="L2240" s="2" t="s">
        <v>15613</v>
      </c>
      <c r="M2240" s="2" t="s">
        <v>4560</v>
      </c>
      <c r="N2240" s="4" t="s">
        <v>15614</v>
      </c>
      <c r="O2240" s="4" t="s">
        <v>15615</v>
      </c>
    </row>
    <row r="2241" spans="1:15" ht="15" customHeight="1" x14ac:dyDescent="0.35">
      <c r="A2241" s="2" t="s">
        <v>456</v>
      </c>
      <c r="B2241" s="2" t="s">
        <v>457</v>
      </c>
      <c r="C2241" s="3">
        <v>33</v>
      </c>
      <c r="D2241" s="2" t="s">
        <v>458</v>
      </c>
      <c r="E2241" s="2" t="s">
        <v>15584</v>
      </c>
      <c r="F2241" s="2">
        <v>30706503</v>
      </c>
      <c r="G2241" s="2" t="s">
        <v>15616</v>
      </c>
      <c r="H2241" s="2" t="s">
        <v>15617</v>
      </c>
      <c r="I2241" s="2" t="s">
        <v>949</v>
      </c>
      <c r="J2241" s="2" t="s">
        <v>14988</v>
      </c>
      <c r="K2241" s="2" t="s">
        <v>4373</v>
      </c>
      <c r="L2241" s="2" t="s">
        <v>15618</v>
      </c>
      <c r="M2241" s="2" t="s">
        <v>15619</v>
      </c>
      <c r="N2241" s="4" t="s">
        <v>15620</v>
      </c>
      <c r="O2241" s="4" t="s">
        <v>15621</v>
      </c>
    </row>
    <row r="2242" spans="1:15" ht="15" customHeight="1" x14ac:dyDescent="0.35">
      <c r="A2242" s="2" t="s">
        <v>456</v>
      </c>
      <c r="B2242" s="2" t="s">
        <v>457</v>
      </c>
      <c r="C2242" s="3">
        <v>33</v>
      </c>
      <c r="D2242" s="2" t="s">
        <v>458</v>
      </c>
      <c r="E2242" s="2" t="s">
        <v>15584</v>
      </c>
      <c r="F2242" s="2">
        <v>30706507</v>
      </c>
      <c r="G2242" s="2" t="s">
        <v>15616</v>
      </c>
      <c r="H2242" s="2" t="s">
        <v>15622</v>
      </c>
      <c r="I2242" s="2" t="s">
        <v>949</v>
      </c>
      <c r="J2242" s="2" t="s">
        <v>14988</v>
      </c>
      <c r="K2242" s="2" t="s">
        <v>4373</v>
      </c>
      <c r="L2242" s="2" t="s">
        <v>15623</v>
      </c>
      <c r="M2242" s="2" t="s">
        <v>4560</v>
      </c>
      <c r="N2242" s="4" t="s">
        <v>15624</v>
      </c>
      <c r="O2242" s="4" t="s">
        <v>15625</v>
      </c>
    </row>
    <row r="2243" spans="1:15" ht="15" customHeight="1" x14ac:dyDescent="0.35">
      <c r="A2243" s="2" t="s">
        <v>456</v>
      </c>
      <c r="B2243" s="2" t="s">
        <v>457</v>
      </c>
      <c r="C2243" s="3">
        <v>33</v>
      </c>
      <c r="D2243" s="2" t="s">
        <v>458</v>
      </c>
      <c r="E2243" s="2" t="s">
        <v>15584</v>
      </c>
      <c r="F2243" s="2">
        <v>29314180</v>
      </c>
      <c r="G2243" s="2" t="s">
        <v>15635</v>
      </c>
      <c r="H2243" s="2" t="s">
        <v>15636</v>
      </c>
      <c r="I2243" s="2" t="s">
        <v>1468</v>
      </c>
      <c r="J2243" s="2" t="s">
        <v>15637</v>
      </c>
      <c r="K2243" s="2" t="s">
        <v>4373</v>
      </c>
      <c r="L2243" s="2" t="s">
        <v>15638</v>
      </c>
      <c r="M2243" s="2" t="s">
        <v>4416</v>
      </c>
      <c r="N2243" s="4" t="s">
        <v>15639</v>
      </c>
      <c r="O2243" s="4" t="s">
        <v>15640</v>
      </c>
    </row>
    <row r="2244" spans="1:15" ht="15" customHeight="1" x14ac:dyDescent="0.35">
      <c r="A2244" s="2" t="s">
        <v>456</v>
      </c>
      <c r="B2244" s="2" t="s">
        <v>457</v>
      </c>
      <c r="C2244" s="3">
        <v>33</v>
      </c>
      <c r="D2244" s="2" t="s">
        <v>458</v>
      </c>
      <c r="E2244" s="2" t="s">
        <v>15584</v>
      </c>
      <c r="F2244" s="2">
        <v>23530554</v>
      </c>
      <c r="G2244" s="2" t="s">
        <v>15664</v>
      </c>
      <c r="H2244" s="2" t="s">
        <v>15665</v>
      </c>
      <c r="I2244" s="2" t="s">
        <v>682</v>
      </c>
      <c r="J2244" s="2" t="s">
        <v>15666</v>
      </c>
      <c r="K2244" s="2" t="s">
        <v>4373</v>
      </c>
      <c r="L2244" s="2" t="s">
        <v>15667</v>
      </c>
      <c r="M2244" s="2" t="s">
        <v>4367</v>
      </c>
      <c r="N2244" s="4" t="s">
        <v>15668</v>
      </c>
      <c r="O2244" s="4" t="s">
        <v>15669</v>
      </c>
    </row>
    <row r="2245" spans="1:15" ht="15" customHeight="1" x14ac:dyDescent="0.35">
      <c r="A2245" s="2" t="s">
        <v>456</v>
      </c>
      <c r="B2245" s="2" t="s">
        <v>457</v>
      </c>
      <c r="C2245" s="3">
        <v>33</v>
      </c>
      <c r="D2245" s="2" t="s">
        <v>458</v>
      </c>
      <c r="E2245" s="2" t="s">
        <v>15584</v>
      </c>
      <c r="F2245" s="2">
        <v>27868221</v>
      </c>
      <c r="G2245" s="2" t="s">
        <v>15641</v>
      </c>
      <c r="H2245" s="2" t="s">
        <v>15642</v>
      </c>
      <c r="I2245" s="2" t="s">
        <v>2759</v>
      </c>
      <c r="J2245" s="2" t="s">
        <v>15643</v>
      </c>
      <c r="K2245" s="2" t="s">
        <v>4373</v>
      </c>
      <c r="L2245" s="2" t="s">
        <v>15644</v>
      </c>
      <c r="M2245" s="2" t="s">
        <v>4416</v>
      </c>
      <c r="N2245" s="4" t="s">
        <v>15645</v>
      </c>
      <c r="O2245" s="4" t="s">
        <v>15646</v>
      </c>
    </row>
    <row r="2246" spans="1:15" ht="15" customHeight="1" x14ac:dyDescent="0.35">
      <c r="A2246" s="2" t="s">
        <v>456</v>
      </c>
      <c r="B2246" s="2" t="s">
        <v>457</v>
      </c>
      <c r="C2246" s="3">
        <v>33</v>
      </c>
      <c r="D2246" s="2" t="s">
        <v>458</v>
      </c>
      <c r="E2246" s="2" t="s">
        <v>15584</v>
      </c>
      <c r="F2246" s="2">
        <v>23324757</v>
      </c>
      <c r="G2246" s="2" t="s">
        <v>15670</v>
      </c>
      <c r="H2246" s="2" t="s">
        <v>15671</v>
      </c>
      <c r="I2246" s="2" t="s">
        <v>2880</v>
      </c>
      <c r="J2246" s="2"/>
      <c r="K2246" s="2" t="s">
        <v>4479</v>
      </c>
      <c r="L2246" s="2" t="s">
        <v>15672</v>
      </c>
      <c r="M2246" s="2" t="s">
        <v>4493</v>
      </c>
      <c r="N2246" s="4" t="s">
        <v>15673</v>
      </c>
      <c r="O2246" s="4" t="s">
        <v>15674</v>
      </c>
    </row>
    <row r="2247" spans="1:15" ht="15" customHeight="1" x14ac:dyDescent="0.35">
      <c r="A2247" s="2" t="s">
        <v>456</v>
      </c>
      <c r="B2247" s="2" t="s">
        <v>457</v>
      </c>
      <c r="C2247" s="3">
        <v>33</v>
      </c>
      <c r="D2247" s="2" t="s">
        <v>458</v>
      </c>
      <c r="E2247" s="2" t="s">
        <v>15584</v>
      </c>
      <c r="F2247" s="2">
        <v>27805275</v>
      </c>
      <c r="G2247" s="2" t="s">
        <v>15647</v>
      </c>
      <c r="H2247" s="2" t="s">
        <v>15648</v>
      </c>
      <c r="I2247" s="2" t="s">
        <v>4769</v>
      </c>
      <c r="J2247" s="2" t="s">
        <v>15649</v>
      </c>
      <c r="K2247" s="2" t="s">
        <v>4373</v>
      </c>
      <c r="L2247" s="2" t="s">
        <v>15650</v>
      </c>
      <c r="M2247" s="2" t="s">
        <v>4416</v>
      </c>
      <c r="N2247" s="4" t="s">
        <v>15651</v>
      </c>
      <c r="O2247" s="4" t="s">
        <v>15652</v>
      </c>
    </row>
    <row r="2248" spans="1:15" ht="15" customHeight="1" x14ac:dyDescent="0.35">
      <c r="A2248" s="2" t="s">
        <v>456</v>
      </c>
      <c r="B2248" s="2" t="s">
        <v>457</v>
      </c>
      <c r="C2248" s="3">
        <v>33</v>
      </c>
      <c r="D2248" s="2" t="s">
        <v>458</v>
      </c>
      <c r="E2248" s="2" t="s">
        <v>15584</v>
      </c>
      <c r="F2248" s="2">
        <v>26242635</v>
      </c>
      <c r="G2248" s="2" t="s">
        <v>5781</v>
      </c>
      <c r="H2248" s="2" t="s">
        <v>5782</v>
      </c>
      <c r="I2248" s="2" t="s">
        <v>2270</v>
      </c>
      <c r="J2248" s="2" t="s">
        <v>5783</v>
      </c>
      <c r="K2248" s="2" t="s">
        <v>5615</v>
      </c>
      <c r="L2248" s="2" t="s">
        <v>5784</v>
      </c>
      <c r="M2248" s="2" t="s">
        <v>4797</v>
      </c>
      <c r="N2248" s="4" t="s">
        <v>5785</v>
      </c>
      <c r="O2248" s="4" t="s">
        <v>5786</v>
      </c>
    </row>
    <row r="2249" spans="1:15" ht="15" customHeight="1" x14ac:dyDescent="0.35">
      <c r="A2249" s="2" t="s">
        <v>456</v>
      </c>
      <c r="B2249" s="2" t="s">
        <v>457</v>
      </c>
      <c r="C2249" s="3">
        <v>33</v>
      </c>
      <c r="D2249" s="2" t="s">
        <v>458</v>
      </c>
      <c r="E2249" s="2" t="s">
        <v>15584</v>
      </c>
      <c r="F2249" s="2">
        <v>21700519</v>
      </c>
      <c r="G2249" s="2" t="s">
        <v>15680</v>
      </c>
      <c r="H2249" s="2" t="s">
        <v>15681</v>
      </c>
      <c r="I2249" s="2" t="s">
        <v>1798</v>
      </c>
      <c r="J2249" s="2" t="s">
        <v>15682</v>
      </c>
      <c r="K2249" s="2" t="s">
        <v>5586</v>
      </c>
      <c r="L2249" s="2" t="s">
        <v>15683</v>
      </c>
      <c r="M2249" s="2" t="s">
        <v>5973</v>
      </c>
      <c r="N2249" s="4" t="s">
        <v>15684</v>
      </c>
      <c r="O2249" s="4" t="s">
        <v>15685</v>
      </c>
    </row>
    <row r="2250" spans="1:15" ht="15" customHeight="1" x14ac:dyDescent="0.35">
      <c r="A2250" s="2" t="s">
        <v>456</v>
      </c>
      <c r="B2250" s="2" t="s">
        <v>457</v>
      </c>
      <c r="C2250" s="3">
        <v>33</v>
      </c>
      <c r="D2250" s="2" t="s">
        <v>458</v>
      </c>
      <c r="E2250" s="2" t="s">
        <v>15584</v>
      </c>
      <c r="F2250" s="2">
        <v>29806218</v>
      </c>
      <c r="G2250" s="2" t="s">
        <v>15630</v>
      </c>
      <c r="H2250" s="2" t="s">
        <v>15631</v>
      </c>
      <c r="I2250" s="2" t="s">
        <v>667</v>
      </c>
      <c r="J2250" s="2" t="s">
        <v>8321</v>
      </c>
      <c r="K2250" s="2" t="s">
        <v>4373</v>
      </c>
      <c r="L2250" s="2" t="s">
        <v>15632</v>
      </c>
      <c r="M2250" s="2" t="s">
        <v>6943</v>
      </c>
      <c r="N2250" s="4" t="s">
        <v>15633</v>
      </c>
      <c r="O2250" s="4" t="s">
        <v>15634</v>
      </c>
    </row>
    <row r="2251" spans="1:15" ht="15" customHeight="1" x14ac:dyDescent="0.35">
      <c r="A2251" s="2" t="s">
        <v>456</v>
      </c>
      <c r="B2251" s="2" t="s">
        <v>457</v>
      </c>
      <c r="C2251" s="3">
        <v>33</v>
      </c>
      <c r="D2251" s="2" t="s">
        <v>458</v>
      </c>
      <c r="E2251" s="2" t="s">
        <v>15584</v>
      </c>
      <c r="F2251" s="2">
        <v>22299816</v>
      </c>
      <c r="G2251" s="2" t="s">
        <v>15675</v>
      </c>
      <c r="H2251" s="2" t="s">
        <v>15676</v>
      </c>
      <c r="I2251" s="2" t="s">
        <v>4892</v>
      </c>
      <c r="J2251" s="2" t="s">
        <v>6002</v>
      </c>
      <c r="K2251" s="2" t="s">
        <v>4373</v>
      </c>
      <c r="L2251" s="2" t="s">
        <v>15677</v>
      </c>
      <c r="M2251" s="2" t="s">
        <v>4797</v>
      </c>
      <c r="N2251" s="4" t="s">
        <v>15678</v>
      </c>
      <c r="O2251" s="4" t="s">
        <v>15679</v>
      </c>
    </row>
    <row r="2252" spans="1:15" ht="15" customHeight="1" x14ac:dyDescent="0.35">
      <c r="A2252" s="2" t="s">
        <v>456</v>
      </c>
      <c r="B2252" s="2" t="s">
        <v>457</v>
      </c>
      <c r="C2252" s="3">
        <v>33</v>
      </c>
      <c r="D2252" s="2" t="s">
        <v>458</v>
      </c>
      <c r="E2252" s="2" t="s">
        <v>15584</v>
      </c>
      <c r="F2252" s="2">
        <v>37177897</v>
      </c>
      <c r="G2252" s="2" t="s">
        <v>15585</v>
      </c>
      <c r="H2252" s="2" t="s">
        <v>15590</v>
      </c>
      <c r="I2252" s="2" t="s">
        <v>3404</v>
      </c>
      <c r="J2252" s="2"/>
      <c r="K2252" s="2" t="s">
        <v>4366</v>
      </c>
      <c r="L2252" s="2" t="s">
        <v>15591</v>
      </c>
      <c r="M2252" s="2" t="s">
        <v>7281</v>
      </c>
      <c r="N2252" s="4" t="s">
        <v>15592</v>
      </c>
      <c r="O2252" s="4" t="s">
        <v>15593</v>
      </c>
    </row>
    <row r="2253" spans="1:15" ht="15" customHeight="1" x14ac:dyDescent="0.35">
      <c r="A2253" s="2" t="s">
        <v>456</v>
      </c>
      <c r="B2253" s="2" t="s">
        <v>457</v>
      </c>
      <c r="C2253" s="3">
        <v>33</v>
      </c>
      <c r="D2253" s="2" t="s">
        <v>458</v>
      </c>
      <c r="E2253" s="2" t="s">
        <v>15584</v>
      </c>
      <c r="F2253" s="2">
        <v>33115725</v>
      </c>
      <c r="G2253" s="2" t="s">
        <v>15594</v>
      </c>
      <c r="H2253" s="2" t="s">
        <v>15595</v>
      </c>
      <c r="I2253" s="2" t="s">
        <v>15596</v>
      </c>
      <c r="J2253" s="2" t="s">
        <v>15596</v>
      </c>
      <c r="K2253" s="2" t="s">
        <v>4836</v>
      </c>
      <c r="L2253" s="2" t="s">
        <v>15597</v>
      </c>
      <c r="M2253" s="2" t="s">
        <v>4797</v>
      </c>
      <c r="N2253" s="4" t="s">
        <v>15598</v>
      </c>
      <c r="O2253" s="4" t="s">
        <v>15599</v>
      </c>
    </row>
    <row r="2254" spans="1:15" ht="15" customHeight="1" x14ac:dyDescent="0.35">
      <c r="A2254" s="2" t="s">
        <v>456</v>
      </c>
      <c r="B2254" s="2" t="s">
        <v>457</v>
      </c>
      <c r="C2254" s="3">
        <v>33</v>
      </c>
      <c r="D2254" s="2" t="s">
        <v>458</v>
      </c>
      <c r="E2254" s="2" t="s">
        <v>15584</v>
      </c>
      <c r="F2254" s="2">
        <v>37658936</v>
      </c>
      <c r="G2254" s="2" t="s">
        <v>15585</v>
      </c>
      <c r="H2254" s="2" t="s">
        <v>15586</v>
      </c>
      <c r="I2254" s="2" t="s">
        <v>6413</v>
      </c>
      <c r="J2254" s="2"/>
      <c r="K2254" s="2" t="s">
        <v>4366</v>
      </c>
      <c r="L2254" s="2" t="s">
        <v>15587</v>
      </c>
      <c r="M2254" s="2" t="s">
        <v>7281</v>
      </c>
      <c r="N2254" s="4" t="s">
        <v>15588</v>
      </c>
      <c r="O2254" s="4" t="s">
        <v>15589</v>
      </c>
    </row>
    <row r="2255" spans="1:15" ht="15" customHeight="1" x14ac:dyDescent="0.35">
      <c r="A2255" s="2" t="s">
        <v>456</v>
      </c>
      <c r="B2255" s="2" t="s">
        <v>457</v>
      </c>
      <c r="C2255" s="3">
        <v>33</v>
      </c>
      <c r="D2255" s="2" t="s">
        <v>458</v>
      </c>
      <c r="E2255" s="2" t="s">
        <v>15584</v>
      </c>
      <c r="F2255" s="2">
        <v>26576806</v>
      </c>
      <c r="G2255" s="2" t="s">
        <v>15658</v>
      </c>
      <c r="H2255" s="2" t="s">
        <v>15659</v>
      </c>
      <c r="I2255" s="2" t="s">
        <v>15660</v>
      </c>
      <c r="J2255" s="2" t="s">
        <v>15660</v>
      </c>
      <c r="K2255" s="2" t="s">
        <v>4590</v>
      </c>
      <c r="L2255" s="2" t="s">
        <v>15661</v>
      </c>
      <c r="M2255" s="2" t="s">
        <v>6964</v>
      </c>
      <c r="N2255" s="4" t="s">
        <v>15662</v>
      </c>
      <c r="O2255" s="4" t="s">
        <v>15663</v>
      </c>
    </row>
    <row r="2256" spans="1:15" ht="15" customHeight="1" x14ac:dyDescent="0.35">
      <c r="A2256" s="2" t="s">
        <v>456</v>
      </c>
      <c r="B2256" s="2" t="s">
        <v>457</v>
      </c>
      <c r="C2256" s="3">
        <v>33</v>
      </c>
      <c r="D2256" s="2" t="s">
        <v>458</v>
      </c>
      <c r="E2256" s="2" t="s">
        <v>15584</v>
      </c>
      <c r="F2256" s="2">
        <v>37201904</v>
      </c>
      <c r="G2256" s="2" t="s">
        <v>8992</v>
      </c>
      <c r="H2256" s="2" t="s">
        <v>8993</v>
      </c>
      <c r="I2256" s="2" t="s">
        <v>5668</v>
      </c>
      <c r="J2256" s="2"/>
      <c r="K2256" s="2" t="s">
        <v>4366</v>
      </c>
      <c r="L2256" s="2" t="s">
        <v>8994</v>
      </c>
      <c r="M2256" s="2" t="s">
        <v>4367</v>
      </c>
      <c r="N2256" s="4" t="s">
        <v>8995</v>
      </c>
      <c r="O2256" s="4" t="s">
        <v>8996</v>
      </c>
    </row>
    <row r="2257" spans="1:15" ht="15" customHeight="1" x14ac:dyDescent="0.35">
      <c r="A2257" s="2" t="s">
        <v>456</v>
      </c>
      <c r="B2257" s="2" t="s">
        <v>457</v>
      </c>
      <c r="C2257" s="3">
        <v>33</v>
      </c>
      <c r="D2257" s="2" t="s">
        <v>458</v>
      </c>
      <c r="E2257" s="2" t="s">
        <v>15584</v>
      </c>
      <c r="F2257" s="2">
        <v>32927498</v>
      </c>
      <c r="G2257" s="2" t="s">
        <v>15600</v>
      </c>
      <c r="H2257" s="2" t="s">
        <v>15601</v>
      </c>
      <c r="I2257" s="2" t="s">
        <v>2513</v>
      </c>
      <c r="J2257" s="2" t="s">
        <v>2513</v>
      </c>
      <c r="K2257" s="2" t="s">
        <v>6664</v>
      </c>
      <c r="L2257" s="2" t="s">
        <v>15602</v>
      </c>
      <c r="M2257" s="2" t="s">
        <v>4738</v>
      </c>
      <c r="N2257" s="4" t="s">
        <v>15603</v>
      </c>
      <c r="O2257" s="4" t="s">
        <v>15604</v>
      </c>
    </row>
    <row r="2258" spans="1:15" ht="15" customHeight="1" x14ac:dyDescent="0.35">
      <c r="A2258" s="2" t="s">
        <v>456</v>
      </c>
      <c r="B2258" s="2" t="s">
        <v>457</v>
      </c>
      <c r="C2258" s="3">
        <v>33</v>
      </c>
      <c r="D2258" s="2" t="s">
        <v>458</v>
      </c>
      <c r="E2258" s="2" t="s">
        <v>15584</v>
      </c>
      <c r="F2258" s="2">
        <v>26239131</v>
      </c>
      <c r="G2258" s="2" t="s">
        <v>5800</v>
      </c>
      <c r="H2258" s="2" t="s">
        <v>5801</v>
      </c>
      <c r="I2258" s="2" t="s">
        <v>5802</v>
      </c>
      <c r="J2258" s="2" t="s">
        <v>5802</v>
      </c>
      <c r="K2258" s="2" t="s">
        <v>5803</v>
      </c>
      <c r="L2258" s="2" t="s">
        <v>5804</v>
      </c>
      <c r="M2258" s="2" t="s">
        <v>4367</v>
      </c>
      <c r="N2258" s="4" t="s">
        <v>5805</v>
      </c>
      <c r="O2258" s="4" t="s">
        <v>5806</v>
      </c>
    </row>
    <row r="2259" spans="1:15" ht="15" customHeight="1" x14ac:dyDescent="0.35">
      <c r="A2259" s="2" t="s">
        <v>456</v>
      </c>
      <c r="B2259" s="2" t="s">
        <v>457</v>
      </c>
      <c r="C2259" s="3">
        <v>33</v>
      </c>
      <c r="D2259" s="2" t="s">
        <v>458</v>
      </c>
      <c r="E2259" s="2" t="s">
        <v>15584</v>
      </c>
      <c r="F2259" s="2">
        <v>26865566</v>
      </c>
      <c r="G2259" s="2" t="s">
        <v>12703</v>
      </c>
      <c r="H2259" s="2" t="s">
        <v>3813</v>
      </c>
      <c r="I2259" s="2" t="s">
        <v>8060</v>
      </c>
      <c r="J2259" s="2"/>
      <c r="K2259" s="2" t="s">
        <v>5472</v>
      </c>
      <c r="L2259" s="2" t="s">
        <v>12704</v>
      </c>
      <c r="M2259" s="2" t="s">
        <v>5313</v>
      </c>
      <c r="N2259" s="4" t="s">
        <v>12705</v>
      </c>
      <c r="O2259" s="4" t="s">
        <v>12706</v>
      </c>
    </row>
    <row r="2260" spans="1:15" ht="15" customHeight="1" x14ac:dyDescent="0.35">
      <c r="A2260" s="2" t="s">
        <v>456</v>
      </c>
      <c r="B2260" s="2" t="s">
        <v>457</v>
      </c>
      <c r="C2260" s="3">
        <v>33</v>
      </c>
      <c r="D2260" s="2" t="s">
        <v>458</v>
      </c>
      <c r="E2260" s="2" t="s">
        <v>15584</v>
      </c>
      <c r="F2260" s="2">
        <v>20975288</v>
      </c>
      <c r="G2260" s="2" t="s">
        <v>12919</v>
      </c>
      <c r="H2260" s="2" t="s">
        <v>12920</v>
      </c>
      <c r="I2260" s="2">
        <v>2011</v>
      </c>
      <c r="J2260" s="2" t="s">
        <v>12921</v>
      </c>
      <c r="K2260" s="2" t="s">
        <v>12922</v>
      </c>
      <c r="L2260" s="2" t="s">
        <v>12923</v>
      </c>
      <c r="M2260" s="2" t="s">
        <v>4493</v>
      </c>
      <c r="N2260" s="4" t="s">
        <v>12924</v>
      </c>
      <c r="O2260" s="4" t="s">
        <v>12925</v>
      </c>
    </row>
    <row r="2261" spans="1:15" ht="15" customHeight="1" x14ac:dyDescent="0.35">
      <c r="A2261" s="2" t="s">
        <v>467</v>
      </c>
      <c r="B2261" s="2" t="s">
        <v>468</v>
      </c>
      <c r="C2261" s="3">
        <v>34</v>
      </c>
      <c r="D2261" s="2" t="s">
        <v>469</v>
      </c>
      <c r="E2261" s="2" t="s">
        <v>15686</v>
      </c>
      <c r="F2261" s="2">
        <v>38726759</v>
      </c>
      <c r="G2261" s="2" t="s">
        <v>15691</v>
      </c>
      <c r="H2261" s="2" t="s">
        <v>15692</v>
      </c>
      <c r="I2261" s="2" t="s">
        <v>1478</v>
      </c>
      <c r="J2261" s="2" t="s">
        <v>3138</v>
      </c>
      <c r="K2261" s="2" t="s">
        <v>5835</v>
      </c>
      <c r="L2261" s="2" t="s">
        <v>15693</v>
      </c>
      <c r="M2261" s="2" t="s">
        <v>4797</v>
      </c>
      <c r="N2261" s="4" t="s">
        <v>15694</v>
      </c>
      <c r="O2261" s="4" t="s">
        <v>15695</v>
      </c>
    </row>
    <row r="2262" spans="1:15" ht="15" customHeight="1" x14ac:dyDescent="0.35">
      <c r="A2262" s="2" t="s">
        <v>467</v>
      </c>
      <c r="B2262" s="2" t="s">
        <v>468</v>
      </c>
      <c r="C2262" s="3">
        <v>34</v>
      </c>
      <c r="D2262" s="2" t="s">
        <v>469</v>
      </c>
      <c r="E2262" s="2" t="s">
        <v>15686</v>
      </c>
      <c r="F2262" s="2">
        <v>39395183</v>
      </c>
      <c r="G2262" s="2" t="s">
        <v>15687</v>
      </c>
      <c r="H2262" s="2" t="s">
        <v>15688</v>
      </c>
      <c r="I2262" s="2" t="s">
        <v>11155</v>
      </c>
      <c r="J2262" s="2" t="s">
        <v>11155</v>
      </c>
      <c r="K2262" s="2" t="s">
        <v>4366</v>
      </c>
      <c r="L2262" s="2"/>
      <c r="M2262" s="2" t="s">
        <v>4367</v>
      </c>
      <c r="N2262" s="4" t="s">
        <v>15689</v>
      </c>
      <c r="O2262" s="4" t="s">
        <v>15690</v>
      </c>
    </row>
    <row r="2263" spans="1:15" ht="15" customHeight="1" x14ac:dyDescent="0.35">
      <c r="A2263" s="2" t="s">
        <v>477</v>
      </c>
      <c r="B2263" s="2" t="s">
        <v>478</v>
      </c>
      <c r="C2263" s="3">
        <v>35</v>
      </c>
      <c r="D2263" s="2" t="s">
        <v>479</v>
      </c>
      <c r="E2263" s="2" t="s">
        <v>15696</v>
      </c>
      <c r="F2263" s="2">
        <v>30171696</v>
      </c>
      <c r="G2263" s="2" t="s">
        <v>15703</v>
      </c>
      <c r="H2263" s="2" t="s">
        <v>15704</v>
      </c>
      <c r="I2263" s="2" t="s">
        <v>14974</v>
      </c>
      <c r="J2263" s="2" t="s">
        <v>15705</v>
      </c>
      <c r="K2263" s="2" t="s">
        <v>4366</v>
      </c>
      <c r="L2263" s="2" t="s">
        <v>15706</v>
      </c>
      <c r="M2263" s="2" t="s">
        <v>4367</v>
      </c>
      <c r="N2263" s="4" t="s">
        <v>15707</v>
      </c>
      <c r="O2263" s="4" t="s">
        <v>15708</v>
      </c>
    </row>
    <row r="2264" spans="1:15" ht="15" customHeight="1" x14ac:dyDescent="0.35">
      <c r="A2264" s="2" t="s">
        <v>477</v>
      </c>
      <c r="B2264" s="2" t="s">
        <v>478</v>
      </c>
      <c r="C2264" s="3">
        <v>35</v>
      </c>
      <c r="D2264" s="2" t="s">
        <v>479</v>
      </c>
      <c r="E2264" s="2" t="s">
        <v>15696</v>
      </c>
      <c r="F2264" s="2">
        <v>2001105</v>
      </c>
      <c r="G2264" s="2" t="s">
        <v>15715</v>
      </c>
      <c r="H2264" s="2" t="s">
        <v>15716</v>
      </c>
      <c r="I2264" s="2" t="s">
        <v>8210</v>
      </c>
      <c r="J2264" s="2"/>
      <c r="K2264" s="2" t="s">
        <v>5615</v>
      </c>
      <c r="L2264" s="2" t="s">
        <v>15717</v>
      </c>
      <c r="M2264" s="2" t="s">
        <v>4493</v>
      </c>
      <c r="N2264" s="4" t="s">
        <v>15718</v>
      </c>
      <c r="O2264" s="4" t="s">
        <v>15719</v>
      </c>
    </row>
    <row r="2265" spans="1:15" ht="15" customHeight="1" x14ac:dyDescent="0.35">
      <c r="A2265" s="2" t="s">
        <v>477</v>
      </c>
      <c r="B2265" s="2" t="s">
        <v>478</v>
      </c>
      <c r="C2265" s="3">
        <v>35</v>
      </c>
      <c r="D2265" s="2" t="s">
        <v>479</v>
      </c>
      <c r="E2265" s="2" t="s">
        <v>15696</v>
      </c>
      <c r="F2265" s="2">
        <v>27363600</v>
      </c>
      <c r="G2265" s="2" t="s">
        <v>15709</v>
      </c>
      <c r="H2265" s="2" t="s">
        <v>15710</v>
      </c>
      <c r="I2265" s="2" t="s">
        <v>968</v>
      </c>
      <c r="J2265" s="2" t="s">
        <v>15711</v>
      </c>
      <c r="K2265" s="2" t="s">
        <v>4366</v>
      </c>
      <c r="L2265" s="2" t="s">
        <v>15712</v>
      </c>
      <c r="M2265" s="2" t="s">
        <v>4367</v>
      </c>
      <c r="N2265" s="4" t="s">
        <v>15713</v>
      </c>
      <c r="O2265" s="4" t="s">
        <v>15714</v>
      </c>
    </row>
    <row r="2266" spans="1:15" ht="15" customHeight="1" x14ac:dyDescent="0.35">
      <c r="A2266" s="2" t="s">
        <v>477</v>
      </c>
      <c r="B2266" s="2" t="s">
        <v>478</v>
      </c>
      <c r="C2266" s="3">
        <v>35</v>
      </c>
      <c r="D2266" s="2" t="s">
        <v>479</v>
      </c>
      <c r="E2266" s="2" t="s">
        <v>15696</v>
      </c>
      <c r="F2266" s="2">
        <v>33656512</v>
      </c>
      <c r="G2266" s="2" t="s">
        <v>15697</v>
      </c>
      <c r="H2266" s="2" t="s">
        <v>15698</v>
      </c>
      <c r="I2266" s="2" t="s">
        <v>15699</v>
      </c>
      <c r="J2266" s="2"/>
      <c r="K2266" s="2" t="s">
        <v>4479</v>
      </c>
      <c r="L2266" s="2" t="s">
        <v>15700</v>
      </c>
      <c r="M2266" s="2" t="s">
        <v>4493</v>
      </c>
      <c r="N2266" s="4" t="s">
        <v>15701</v>
      </c>
      <c r="O2266" s="4" t="s">
        <v>15702</v>
      </c>
    </row>
    <row r="2267" spans="1:15" ht="15" customHeight="1" x14ac:dyDescent="0.35">
      <c r="A2267" s="2" t="s">
        <v>487</v>
      </c>
      <c r="B2267" s="2" t="s">
        <v>488</v>
      </c>
      <c r="C2267" s="3">
        <v>36</v>
      </c>
      <c r="D2267" s="2" t="s">
        <v>489</v>
      </c>
      <c r="E2267" s="2" t="s">
        <v>15720</v>
      </c>
      <c r="F2267" s="2">
        <v>38843917</v>
      </c>
      <c r="G2267" s="2" t="s">
        <v>15737</v>
      </c>
      <c r="H2267" s="2" t="s">
        <v>15738</v>
      </c>
      <c r="I2267" s="2" t="s">
        <v>1478</v>
      </c>
      <c r="J2267" s="2" t="s">
        <v>15739</v>
      </c>
      <c r="K2267" s="2" t="s">
        <v>15740</v>
      </c>
      <c r="L2267" s="2" t="s">
        <v>15741</v>
      </c>
      <c r="M2267" s="2" t="s">
        <v>4367</v>
      </c>
      <c r="N2267" s="4" t="s">
        <v>15742</v>
      </c>
      <c r="O2267" s="4" t="s">
        <v>15743</v>
      </c>
    </row>
    <row r="2268" spans="1:15" ht="15" customHeight="1" x14ac:dyDescent="0.35">
      <c r="A2268" s="2" t="s">
        <v>487</v>
      </c>
      <c r="B2268" s="2" t="s">
        <v>488</v>
      </c>
      <c r="C2268" s="3">
        <v>36</v>
      </c>
      <c r="D2268" s="2" t="s">
        <v>489</v>
      </c>
      <c r="E2268" s="2" t="s">
        <v>15720</v>
      </c>
      <c r="F2268" s="2">
        <v>39214635</v>
      </c>
      <c r="G2268" s="2" t="s">
        <v>15731</v>
      </c>
      <c r="H2268" s="2" t="s">
        <v>15732</v>
      </c>
      <c r="I2268" s="2" t="s">
        <v>1478</v>
      </c>
      <c r="J2268" s="2"/>
      <c r="K2268" s="2" t="s">
        <v>15733</v>
      </c>
      <c r="L2268" s="2" t="s">
        <v>15734</v>
      </c>
      <c r="M2268" s="2" t="s">
        <v>5676</v>
      </c>
      <c r="N2268" s="4" t="s">
        <v>15735</v>
      </c>
      <c r="O2268" s="4" t="s">
        <v>15736</v>
      </c>
    </row>
    <row r="2269" spans="1:15" ht="15" customHeight="1" x14ac:dyDescent="0.35">
      <c r="A2269" s="2" t="s">
        <v>487</v>
      </c>
      <c r="B2269" s="2" t="s">
        <v>488</v>
      </c>
      <c r="C2269" s="3">
        <v>36</v>
      </c>
      <c r="D2269" s="2" t="s">
        <v>489</v>
      </c>
      <c r="E2269" s="2" t="s">
        <v>15720</v>
      </c>
      <c r="F2269" s="2">
        <v>37746794</v>
      </c>
      <c r="G2269" s="2" t="s">
        <v>15847</v>
      </c>
      <c r="H2269" s="2" t="s">
        <v>15848</v>
      </c>
      <c r="I2269" s="2" t="s">
        <v>799</v>
      </c>
      <c r="J2269" s="2"/>
      <c r="K2269" s="2" t="s">
        <v>11233</v>
      </c>
      <c r="L2269" s="2" t="s">
        <v>15849</v>
      </c>
      <c r="M2269" s="2" t="s">
        <v>4416</v>
      </c>
      <c r="N2269" s="4" t="s">
        <v>15850</v>
      </c>
      <c r="O2269" s="4" t="s">
        <v>15851</v>
      </c>
    </row>
    <row r="2270" spans="1:15" ht="15" customHeight="1" x14ac:dyDescent="0.35">
      <c r="A2270" s="2" t="s">
        <v>487</v>
      </c>
      <c r="B2270" s="2" t="s">
        <v>488</v>
      </c>
      <c r="C2270" s="3">
        <v>36</v>
      </c>
      <c r="D2270" s="2" t="s">
        <v>489</v>
      </c>
      <c r="E2270" s="2" t="s">
        <v>15720</v>
      </c>
      <c r="F2270" s="2">
        <v>35790388</v>
      </c>
      <c r="G2270" s="2" t="s">
        <v>15928</v>
      </c>
      <c r="H2270" s="2" t="s">
        <v>15929</v>
      </c>
      <c r="I2270" s="2" t="s">
        <v>2290</v>
      </c>
      <c r="J2270" s="2" t="s">
        <v>2994</v>
      </c>
      <c r="K2270" s="2" t="s">
        <v>2962</v>
      </c>
      <c r="L2270" s="2" t="s">
        <v>15930</v>
      </c>
      <c r="M2270" s="2" t="s">
        <v>4493</v>
      </c>
      <c r="N2270" s="4" t="s">
        <v>15931</v>
      </c>
      <c r="O2270" s="4" t="s">
        <v>15932</v>
      </c>
    </row>
    <row r="2271" spans="1:15" ht="15" customHeight="1" x14ac:dyDescent="0.35">
      <c r="A2271" s="2" t="s">
        <v>487</v>
      </c>
      <c r="B2271" s="2" t="s">
        <v>488</v>
      </c>
      <c r="C2271" s="3">
        <v>36</v>
      </c>
      <c r="D2271" s="2" t="s">
        <v>489</v>
      </c>
      <c r="E2271" s="2" t="s">
        <v>15720</v>
      </c>
      <c r="F2271" s="2">
        <v>33655501</v>
      </c>
      <c r="G2271" s="2" t="s">
        <v>16087</v>
      </c>
      <c r="H2271" s="2" t="s">
        <v>16088</v>
      </c>
      <c r="I2271" s="2" t="s">
        <v>1961</v>
      </c>
      <c r="J2271" s="2" t="s">
        <v>16089</v>
      </c>
      <c r="K2271" s="2" t="s">
        <v>4366</v>
      </c>
      <c r="L2271" s="2" t="s">
        <v>16090</v>
      </c>
      <c r="M2271" s="2" t="s">
        <v>5313</v>
      </c>
      <c r="N2271" s="4" t="s">
        <v>16091</v>
      </c>
      <c r="O2271" s="4" t="s">
        <v>16092</v>
      </c>
    </row>
    <row r="2272" spans="1:15" ht="15" customHeight="1" x14ac:dyDescent="0.35">
      <c r="A2272" s="2" t="s">
        <v>487</v>
      </c>
      <c r="B2272" s="2" t="s">
        <v>488</v>
      </c>
      <c r="C2272" s="3">
        <v>36</v>
      </c>
      <c r="D2272" s="2" t="s">
        <v>489</v>
      </c>
      <c r="E2272" s="2" t="s">
        <v>15720</v>
      </c>
      <c r="F2272" s="2">
        <v>34213816</v>
      </c>
      <c r="G2272" s="2" t="s">
        <v>16081</v>
      </c>
      <c r="H2272" s="2" t="s">
        <v>16082</v>
      </c>
      <c r="I2272" s="2" t="s">
        <v>1961</v>
      </c>
      <c r="J2272" s="2" t="s">
        <v>16083</v>
      </c>
      <c r="K2272" s="2" t="s">
        <v>6635</v>
      </c>
      <c r="L2272" s="2" t="s">
        <v>16084</v>
      </c>
      <c r="M2272" s="2" t="s">
        <v>4367</v>
      </c>
      <c r="N2272" s="4" t="s">
        <v>16085</v>
      </c>
      <c r="O2272" s="4" t="s">
        <v>16086</v>
      </c>
    </row>
    <row r="2273" spans="1:15" ht="15" customHeight="1" x14ac:dyDescent="0.35">
      <c r="A2273" s="2" t="s">
        <v>487</v>
      </c>
      <c r="B2273" s="2" t="s">
        <v>488</v>
      </c>
      <c r="C2273" s="3">
        <v>36</v>
      </c>
      <c r="D2273" s="2" t="s">
        <v>489</v>
      </c>
      <c r="E2273" s="2" t="s">
        <v>15720</v>
      </c>
      <c r="F2273" s="2">
        <v>32561497</v>
      </c>
      <c r="G2273" s="2" t="s">
        <v>16151</v>
      </c>
      <c r="H2273" s="2" t="s">
        <v>16152</v>
      </c>
      <c r="I2273" s="2" t="s">
        <v>815</v>
      </c>
      <c r="J2273" s="2" t="s">
        <v>5298</v>
      </c>
      <c r="K2273" s="2" t="s">
        <v>11482</v>
      </c>
      <c r="L2273" s="2" t="s">
        <v>16153</v>
      </c>
      <c r="M2273" s="2" t="s">
        <v>4493</v>
      </c>
      <c r="N2273" s="4" t="s">
        <v>16154</v>
      </c>
      <c r="O2273" s="4" t="s">
        <v>16155</v>
      </c>
    </row>
    <row r="2274" spans="1:15" ht="15" customHeight="1" x14ac:dyDescent="0.35">
      <c r="A2274" s="2" t="s">
        <v>487</v>
      </c>
      <c r="B2274" s="2" t="s">
        <v>488</v>
      </c>
      <c r="C2274" s="3">
        <v>36</v>
      </c>
      <c r="D2274" s="2" t="s">
        <v>489</v>
      </c>
      <c r="E2274" s="2" t="s">
        <v>15720</v>
      </c>
      <c r="F2274" s="2" t="s">
        <v>19654</v>
      </c>
      <c r="G2274" s="2" t="s">
        <v>19655</v>
      </c>
      <c r="H2274" s="2" t="s">
        <v>19656</v>
      </c>
      <c r="I2274" s="2" t="s">
        <v>815</v>
      </c>
      <c r="J2274" s="2" t="s">
        <v>17942</v>
      </c>
      <c r="K2274" s="2" t="s">
        <v>19657</v>
      </c>
      <c r="L2274" s="2" t="s">
        <v>19658</v>
      </c>
      <c r="M2274" s="2" t="s">
        <v>18498</v>
      </c>
      <c r="N2274" s="4" t="s">
        <v>19659</v>
      </c>
      <c r="O2274" s="25" t="s">
        <v>19660</v>
      </c>
    </row>
    <row r="2275" spans="1:15" ht="15" customHeight="1" x14ac:dyDescent="0.35">
      <c r="A2275" s="2" t="s">
        <v>487</v>
      </c>
      <c r="B2275" s="2" t="s">
        <v>488</v>
      </c>
      <c r="C2275" s="3">
        <v>36</v>
      </c>
      <c r="D2275" s="2" t="s">
        <v>489</v>
      </c>
      <c r="E2275" s="2" t="s">
        <v>15720</v>
      </c>
      <c r="F2275" s="2">
        <v>32888529</v>
      </c>
      <c r="G2275" s="2" t="s">
        <v>16156</v>
      </c>
      <c r="H2275" s="2" t="s">
        <v>16157</v>
      </c>
      <c r="I2275" s="2" t="s">
        <v>815</v>
      </c>
      <c r="J2275" s="2"/>
      <c r="K2275" s="2" t="s">
        <v>11482</v>
      </c>
      <c r="L2275" s="2" t="s">
        <v>16158</v>
      </c>
      <c r="M2275" s="2" t="s">
        <v>7281</v>
      </c>
      <c r="N2275" s="4" t="s">
        <v>16159</v>
      </c>
      <c r="O2275" s="4" t="s">
        <v>16160</v>
      </c>
    </row>
    <row r="2276" spans="1:15" ht="15" customHeight="1" x14ac:dyDescent="0.35">
      <c r="A2276" s="2" t="s">
        <v>487</v>
      </c>
      <c r="B2276" s="2" t="s">
        <v>488</v>
      </c>
      <c r="C2276" s="3">
        <v>36</v>
      </c>
      <c r="D2276" s="2" t="s">
        <v>489</v>
      </c>
      <c r="E2276" s="2" t="s">
        <v>15720</v>
      </c>
      <c r="F2276" s="2">
        <v>31467120</v>
      </c>
      <c r="G2276" s="2" t="s">
        <v>16239</v>
      </c>
      <c r="H2276" s="2" t="s">
        <v>16240</v>
      </c>
      <c r="I2276" s="2" t="s">
        <v>1273</v>
      </c>
      <c r="J2276" s="2" t="s">
        <v>3034</v>
      </c>
      <c r="K2276" s="2" t="s">
        <v>15740</v>
      </c>
      <c r="L2276" s="2" t="s">
        <v>16241</v>
      </c>
      <c r="M2276" s="2" t="s">
        <v>4367</v>
      </c>
      <c r="N2276" s="4" t="s">
        <v>16242</v>
      </c>
      <c r="O2276" s="4" t="s">
        <v>16243</v>
      </c>
    </row>
    <row r="2277" spans="1:15" ht="15" customHeight="1" x14ac:dyDescent="0.35">
      <c r="A2277" s="2" t="s">
        <v>487</v>
      </c>
      <c r="B2277" s="2" t="s">
        <v>488</v>
      </c>
      <c r="C2277" s="3">
        <v>36</v>
      </c>
      <c r="D2277" s="2" t="s">
        <v>489</v>
      </c>
      <c r="E2277" s="2" t="s">
        <v>15720</v>
      </c>
      <c r="F2277" s="2">
        <v>30055830</v>
      </c>
      <c r="G2277" s="2" t="s">
        <v>16340</v>
      </c>
      <c r="H2277" s="2" t="s">
        <v>14578</v>
      </c>
      <c r="I2277" s="2" t="s">
        <v>2030</v>
      </c>
      <c r="J2277" s="2" t="s">
        <v>16341</v>
      </c>
      <c r="K2277" s="2" t="s">
        <v>4380</v>
      </c>
      <c r="L2277" s="2" t="s">
        <v>16342</v>
      </c>
      <c r="M2277" s="2" t="s">
        <v>12937</v>
      </c>
      <c r="N2277" s="4" t="s">
        <v>16343</v>
      </c>
      <c r="O2277" s="4" t="s">
        <v>16344</v>
      </c>
    </row>
    <row r="2278" spans="1:15" ht="15" customHeight="1" x14ac:dyDescent="0.35">
      <c r="A2278" s="2" t="s">
        <v>487</v>
      </c>
      <c r="B2278" s="2" t="s">
        <v>488</v>
      </c>
      <c r="C2278" s="3">
        <v>36</v>
      </c>
      <c r="D2278" s="2" t="s">
        <v>489</v>
      </c>
      <c r="E2278" s="2" t="s">
        <v>15720</v>
      </c>
      <c r="F2278" s="2">
        <v>30116036</v>
      </c>
      <c r="G2278" s="2" t="s">
        <v>14992</v>
      </c>
      <c r="H2278" s="2" t="s">
        <v>14993</v>
      </c>
      <c r="I2278" s="2" t="s">
        <v>2030</v>
      </c>
      <c r="J2278" s="2"/>
      <c r="K2278" s="2" t="s">
        <v>5221</v>
      </c>
      <c r="L2278" s="2" t="s">
        <v>14994</v>
      </c>
      <c r="M2278" s="2" t="s">
        <v>5329</v>
      </c>
      <c r="N2278" s="4" t="s">
        <v>14995</v>
      </c>
      <c r="O2278" s="4" t="s">
        <v>14996</v>
      </c>
    </row>
    <row r="2279" spans="1:15" ht="15" customHeight="1" x14ac:dyDescent="0.35">
      <c r="A2279" s="2" t="s">
        <v>487</v>
      </c>
      <c r="B2279" s="2" t="s">
        <v>488</v>
      </c>
      <c r="C2279" s="3">
        <v>36</v>
      </c>
      <c r="D2279" s="2" t="s">
        <v>489</v>
      </c>
      <c r="E2279" s="2" t="s">
        <v>15720</v>
      </c>
      <c r="F2279" s="2">
        <v>28188724</v>
      </c>
      <c r="G2279" s="2" t="s">
        <v>16442</v>
      </c>
      <c r="H2279" s="2" t="s">
        <v>16443</v>
      </c>
      <c r="I2279" s="2" t="s">
        <v>2129</v>
      </c>
      <c r="J2279" s="2" t="s">
        <v>16444</v>
      </c>
      <c r="K2279" s="2" t="s">
        <v>4380</v>
      </c>
      <c r="L2279" s="2" t="s">
        <v>16445</v>
      </c>
      <c r="M2279" s="2" t="s">
        <v>4382</v>
      </c>
      <c r="N2279" s="4" t="s">
        <v>16446</v>
      </c>
      <c r="O2279" s="4" t="s">
        <v>16447</v>
      </c>
    </row>
    <row r="2280" spans="1:15" ht="15" customHeight="1" x14ac:dyDescent="0.35">
      <c r="A2280" s="2" t="s">
        <v>487</v>
      </c>
      <c r="B2280" s="2" t="s">
        <v>488</v>
      </c>
      <c r="C2280" s="3">
        <v>36</v>
      </c>
      <c r="D2280" s="2" t="s">
        <v>489</v>
      </c>
      <c r="E2280" s="2" t="s">
        <v>15720</v>
      </c>
      <c r="F2280" s="2">
        <v>25061921</v>
      </c>
      <c r="G2280" s="2" t="s">
        <v>16672</v>
      </c>
      <c r="H2280" s="2" t="s">
        <v>16673</v>
      </c>
      <c r="I2280" s="2" t="s">
        <v>2282</v>
      </c>
      <c r="J2280" s="2"/>
      <c r="K2280" s="2" t="s">
        <v>16674</v>
      </c>
      <c r="L2280" s="2" t="s">
        <v>16675</v>
      </c>
      <c r="M2280" s="2" t="s">
        <v>8678</v>
      </c>
      <c r="N2280" s="4" t="s">
        <v>16676</v>
      </c>
      <c r="O2280" s="4" t="s">
        <v>16677</v>
      </c>
    </row>
    <row r="2281" spans="1:15" ht="15" customHeight="1" x14ac:dyDescent="0.35">
      <c r="A2281" s="2" t="s">
        <v>487</v>
      </c>
      <c r="B2281" s="2" t="s">
        <v>488</v>
      </c>
      <c r="C2281" s="3">
        <v>36</v>
      </c>
      <c r="D2281" s="2" t="s">
        <v>489</v>
      </c>
      <c r="E2281" s="2" t="s">
        <v>15720</v>
      </c>
      <c r="F2281" s="2">
        <v>23906378</v>
      </c>
      <c r="G2281" s="2" t="s">
        <v>16747</v>
      </c>
      <c r="H2281" s="2" t="s">
        <v>16748</v>
      </c>
      <c r="I2281" s="2" t="s">
        <v>934</v>
      </c>
      <c r="J2281" s="2" t="s">
        <v>16749</v>
      </c>
      <c r="K2281" s="2" t="s">
        <v>4380</v>
      </c>
      <c r="L2281" s="2" t="s">
        <v>16750</v>
      </c>
      <c r="M2281" s="2" t="s">
        <v>4493</v>
      </c>
      <c r="N2281" s="4" t="s">
        <v>16751</v>
      </c>
      <c r="O2281" s="4" t="s">
        <v>16752</v>
      </c>
    </row>
    <row r="2282" spans="1:15" ht="15" customHeight="1" x14ac:dyDescent="0.35">
      <c r="A2282" s="2" t="s">
        <v>487</v>
      </c>
      <c r="B2282" s="2" t="s">
        <v>488</v>
      </c>
      <c r="C2282" s="3">
        <v>36</v>
      </c>
      <c r="D2282" s="2" t="s">
        <v>489</v>
      </c>
      <c r="E2282" s="2" t="s">
        <v>15720</v>
      </c>
      <c r="F2282" s="2">
        <v>23952296</v>
      </c>
      <c r="G2282" s="2" t="s">
        <v>16741</v>
      </c>
      <c r="H2282" s="2" t="s">
        <v>16742</v>
      </c>
      <c r="I2282" s="2" t="s">
        <v>934</v>
      </c>
      <c r="J2282" s="2" t="s">
        <v>16743</v>
      </c>
      <c r="K2282" s="2" t="s">
        <v>1027</v>
      </c>
      <c r="L2282" s="2" t="s">
        <v>16744</v>
      </c>
      <c r="M2282" s="2" t="s">
        <v>4843</v>
      </c>
      <c r="N2282" s="4" t="s">
        <v>16745</v>
      </c>
      <c r="O2282" s="4" t="s">
        <v>16746</v>
      </c>
    </row>
    <row r="2283" spans="1:15" ht="15" customHeight="1" x14ac:dyDescent="0.35">
      <c r="A2283" s="2" t="s">
        <v>487</v>
      </c>
      <c r="B2283" s="2" t="s">
        <v>488</v>
      </c>
      <c r="C2283" s="3">
        <v>36</v>
      </c>
      <c r="D2283" s="2" t="s">
        <v>489</v>
      </c>
      <c r="E2283" s="2" t="s">
        <v>15720</v>
      </c>
      <c r="F2283" s="2">
        <v>20150205</v>
      </c>
      <c r="G2283" s="2" t="s">
        <v>16935</v>
      </c>
      <c r="H2283" s="2" t="s">
        <v>16936</v>
      </c>
      <c r="I2283" s="2" t="s">
        <v>4931</v>
      </c>
      <c r="J2283" s="2" t="s">
        <v>16937</v>
      </c>
      <c r="K2283" s="2" t="s">
        <v>15740</v>
      </c>
      <c r="L2283" s="2" t="s">
        <v>16938</v>
      </c>
      <c r="M2283" s="2" t="s">
        <v>4493</v>
      </c>
      <c r="N2283" s="4" t="s">
        <v>16939</v>
      </c>
      <c r="O2283" s="4" t="s">
        <v>16940</v>
      </c>
    </row>
    <row r="2284" spans="1:15" ht="15" customHeight="1" x14ac:dyDescent="0.35">
      <c r="A2284" s="2" t="s">
        <v>487</v>
      </c>
      <c r="B2284" s="2" t="s">
        <v>488</v>
      </c>
      <c r="C2284" s="3">
        <v>36</v>
      </c>
      <c r="D2284" s="2" t="s">
        <v>489</v>
      </c>
      <c r="E2284" s="2" t="s">
        <v>15720</v>
      </c>
      <c r="F2284" s="2">
        <v>19671379</v>
      </c>
      <c r="G2284" s="2" t="s">
        <v>16965</v>
      </c>
      <c r="H2284" s="2" t="s">
        <v>16966</v>
      </c>
      <c r="I2284" s="2" t="s">
        <v>4950</v>
      </c>
      <c r="J2284" s="2"/>
      <c r="K2284" s="2" t="s">
        <v>16186</v>
      </c>
      <c r="L2284" s="2" t="s">
        <v>16967</v>
      </c>
      <c r="M2284" s="2" t="s">
        <v>4416</v>
      </c>
      <c r="N2284" s="4" t="s">
        <v>16968</v>
      </c>
      <c r="O2284" s="26"/>
    </row>
    <row r="2285" spans="1:15" ht="15" customHeight="1" x14ac:dyDescent="0.35">
      <c r="A2285" s="2" t="s">
        <v>487</v>
      </c>
      <c r="B2285" s="2" t="s">
        <v>488</v>
      </c>
      <c r="C2285" s="3">
        <v>36</v>
      </c>
      <c r="D2285" s="2" t="s">
        <v>489</v>
      </c>
      <c r="E2285" s="2" t="s">
        <v>15720</v>
      </c>
      <c r="F2285" s="2">
        <v>18774386</v>
      </c>
      <c r="G2285" s="2" t="s">
        <v>16989</v>
      </c>
      <c r="H2285" s="2" t="s">
        <v>16990</v>
      </c>
      <c r="I2285" s="2" t="s">
        <v>955</v>
      </c>
      <c r="J2285" s="2"/>
      <c r="K2285" s="2" t="s">
        <v>4380</v>
      </c>
      <c r="L2285" s="2" t="s">
        <v>16991</v>
      </c>
      <c r="M2285" s="2" t="s">
        <v>4493</v>
      </c>
      <c r="N2285" s="4" t="s">
        <v>16992</v>
      </c>
      <c r="O2285" s="4" t="s">
        <v>16993</v>
      </c>
    </row>
    <row r="2286" spans="1:15" ht="15" customHeight="1" x14ac:dyDescent="0.35">
      <c r="A2286" s="2" t="s">
        <v>487</v>
      </c>
      <c r="B2286" s="2" t="s">
        <v>488</v>
      </c>
      <c r="C2286" s="3">
        <v>36</v>
      </c>
      <c r="D2286" s="2" t="s">
        <v>489</v>
      </c>
      <c r="E2286" s="2" t="s">
        <v>15720</v>
      </c>
      <c r="F2286" s="2">
        <v>16918512</v>
      </c>
      <c r="G2286" s="2" t="s">
        <v>17052</v>
      </c>
      <c r="H2286" s="2" t="s">
        <v>17053</v>
      </c>
      <c r="I2286" s="2" t="s">
        <v>1286</v>
      </c>
      <c r="J2286" s="2"/>
      <c r="K2286" s="2" t="s">
        <v>1027</v>
      </c>
      <c r="L2286" s="2" t="s">
        <v>17054</v>
      </c>
      <c r="M2286" s="2" t="s">
        <v>4416</v>
      </c>
      <c r="N2286" s="4" t="s">
        <v>17055</v>
      </c>
      <c r="O2286" s="4" t="s">
        <v>17056</v>
      </c>
    </row>
    <row r="2287" spans="1:15" ht="15" customHeight="1" x14ac:dyDescent="0.35">
      <c r="A2287" s="2" t="s">
        <v>487</v>
      </c>
      <c r="B2287" s="2" t="s">
        <v>488</v>
      </c>
      <c r="C2287" s="3">
        <v>36</v>
      </c>
      <c r="D2287" s="2" t="s">
        <v>489</v>
      </c>
      <c r="E2287" s="2" t="s">
        <v>15720</v>
      </c>
      <c r="F2287" s="2">
        <v>16918514</v>
      </c>
      <c r="G2287" s="2" t="s">
        <v>17057</v>
      </c>
      <c r="H2287" s="2" t="s">
        <v>17058</v>
      </c>
      <c r="I2287" s="2" t="s">
        <v>1286</v>
      </c>
      <c r="J2287" s="2"/>
      <c r="K2287" s="2" t="s">
        <v>1027</v>
      </c>
      <c r="L2287" s="2" t="s">
        <v>17059</v>
      </c>
      <c r="M2287" s="2" t="s">
        <v>17060</v>
      </c>
      <c r="N2287" s="4" t="s">
        <v>17061</v>
      </c>
      <c r="O2287" s="4" t="s">
        <v>17062</v>
      </c>
    </row>
    <row r="2288" spans="1:15" ht="15" customHeight="1" x14ac:dyDescent="0.35">
      <c r="A2288" s="2" t="s">
        <v>487</v>
      </c>
      <c r="B2288" s="2" t="s">
        <v>488</v>
      </c>
      <c r="C2288" s="3">
        <v>36</v>
      </c>
      <c r="D2288" s="2" t="s">
        <v>489</v>
      </c>
      <c r="E2288" s="2" t="s">
        <v>15720</v>
      </c>
      <c r="F2288" s="2">
        <v>16076293</v>
      </c>
      <c r="G2288" s="2" t="s">
        <v>17148</v>
      </c>
      <c r="H2288" s="2" t="s">
        <v>17149</v>
      </c>
      <c r="I2288" s="2" t="s">
        <v>854</v>
      </c>
      <c r="J2288" s="2"/>
      <c r="K2288" s="2" t="s">
        <v>1027</v>
      </c>
      <c r="L2288" s="2" t="s">
        <v>17150</v>
      </c>
      <c r="M2288" s="2" t="s">
        <v>4416</v>
      </c>
      <c r="N2288" s="4" t="s">
        <v>17151</v>
      </c>
      <c r="O2288" s="4" t="s">
        <v>17152</v>
      </c>
    </row>
    <row r="2289" spans="1:15" ht="15" customHeight="1" x14ac:dyDescent="0.35">
      <c r="A2289" s="2" t="s">
        <v>487</v>
      </c>
      <c r="B2289" s="2" t="s">
        <v>488</v>
      </c>
      <c r="C2289" s="3">
        <v>36</v>
      </c>
      <c r="D2289" s="2" t="s">
        <v>489</v>
      </c>
      <c r="E2289" s="2" t="s">
        <v>15720</v>
      </c>
      <c r="F2289" s="2">
        <v>12880756</v>
      </c>
      <c r="G2289" s="2" t="s">
        <v>17234</v>
      </c>
      <c r="H2289" s="2" t="s">
        <v>17284</v>
      </c>
      <c r="I2289" s="2" t="s">
        <v>2165</v>
      </c>
      <c r="J2289" s="2"/>
      <c r="K2289" s="2" t="s">
        <v>17132</v>
      </c>
      <c r="L2289" s="2" t="s">
        <v>17285</v>
      </c>
      <c r="M2289" s="2" t="s">
        <v>4416</v>
      </c>
      <c r="N2289" s="4" t="s">
        <v>17286</v>
      </c>
      <c r="O2289" s="4" t="s">
        <v>17287</v>
      </c>
    </row>
    <row r="2290" spans="1:15" ht="15" customHeight="1" x14ac:dyDescent="0.35">
      <c r="A2290" s="2" t="s">
        <v>487</v>
      </c>
      <c r="B2290" s="2" t="s">
        <v>488</v>
      </c>
      <c r="C2290" s="3">
        <v>36</v>
      </c>
      <c r="D2290" s="2" t="s">
        <v>489</v>
      </c>
      <c r="E2290" s="2" t="s">
        <v>15720</v>
      </c>
      <c r="F2290" s="2">
        <v>13679807</v>
      </c>
      <c r="G2290" s="2" t="s">
        <v>17288</v>
      </c>
      <c r="H2290" s="2" t="s">
        <v>17289</v>
      </c>
      <c r="I2290" s="2" t="s">
        <v>2165</v>
      </c>
      <c r="J2290" s="2"/>
      <c r="K2290" s="2" t="s">
        <v>4380</v>
      </c>
      <c r="L2290" s="2" t="s">
        <v>17290</v>
      </c>
      <c r="M2290" s="2" t="s">
        <v>4493</v>
      </c>
      <c r="N2290" s="4" t="s">
        <v>17291</v>
      </c>
      <c r="O2290" s="4" t="s">
        <v>17292</v>
      </c>
    </row>
    <row r="2291" spans="1:15" ht="15" customHeight="1" x14ac:dyDescent="0.35">
      <c r="A2291" s="2" t="s">
        <v>487</v>
      </c>
      <c r="B2291" s="2" t="s">
        <v>488</v>
      </c>
      <c r="C2291" s="3">
        <v>36</v>
      </c>
      <c r="D2291" s="2" t="s">
        <v>489</v>
      </c>
      <c r="E2291" s="2" t="s">
        <v>15720</v>
      </c>
      <c r="F2291" s="2">
        <v>12376057</v>
      </c>
      <c r="G2291" s="2" t="s">
        <v>17234</v>
      </c>
      <c r="H2291" s="2" t="s">
        <v>17334</v>
      </c>
      <c r="I2291" s="2" t="s">
        <v>1289</v>
      </c>
      <c r="J2291" s="2"/>
      <c r="K2291" s="2" t="s">
        <v>17132</v>
      </c>
      <c r="L2291" s="2" t="s">
        <v>17335</v>
      </c>
      <c r="M2291" s="2" t="s">
        <v>4416</v>
      </c>
      <c r="N2291" s="4" t="s">
        <v>17336</v>
      </c>
      <c r="O2291" s="4" t="s">
        <v>17337</v>
      </c>
    </row>
    <row r="2292" spans="1:15" ht="15" customHeight="1" x14ac:dyDescent="0.35">
      <c r="A2292" s="2" t="s">
        <v>487</v>
      </c>
      <c r="B2292" s="2" t="s">
        <v>488</v>
      </c>
      <c r="C2292" s="3">
        <v>36</v>
      </c>
      <c r="D2292" s="2" t="s">
        <v>489</v>
      </c>
      <c r="E2292" s="2" t="s">
        <v>15720</v>
      </c>
      <c r="F2292" s="2">
        <v>12165209</v>
      </c>
      <c r="G2292" s="2" t="s">
        <v>17338</v>
      </c>
      <c r="H2292" s="2" t="s">
        <v>17339</v>
      </c>
      <c r="I2292" s="2" t="s">
        <v>1289</v>
      </c>
      <c r="J2292" s="2"/>
      <c r="K2292" s="2" t="s">
        <v>16186</v>
      </c>
      <c r="L2292" s="2" t="s">
        <v>17340</v>
      </c>
      <c r="M2292" s="2" t="s">
        <v>4416</v>
      </c>
      <c r="N2292" s="4" t="s">
        <v>17341</v>
      </c>
      <c r="O2292" s="26"/>
    </row>
    <row r="2293" spans="1:15" ht="15" customHeight="1" x14ac:dyDescent="0.35">
      <c r="A2293" s="2" t="s">
        <v>487</v>
      </c>
      <c r="B2293" s="2" t="s">
        <v>488</v>
      </c>
      <c r="C2293" s="3">
        <v>36</v>
      </c>
      <c r="D2293" s="2" t="s">
        <v>489</v>
      </c>
      <c r="E2293" s="2" t="s">
        <v>15720</v>
      </c>
      <c r="F2293" s="2">
        <v>11544469</v>
      </c>
      <c r="G2293" s="2" t="s">
        <v>17412</v>
      </c>
      <c r="H2293" s="2" t="s">
        <v>17413</v>
      </c>
      <c r="I2293" s="2" t="s">
        <v>8634</v>
      </c>
      <c r="J2293" s="2"/>
      <c r="K2293" s="2" t="s">
        <v>4380</v>
      </c>
      <c r="L2293" s="2" t="s">
        <v>17414</v>
      </c>
      <c r="M2293" s="2" t="s">
        <v>4493</v>
      </c>
      <c r="N2293" s="4" t="s">
        <v>17415</v>
      </c>
      <c r="O2293" s="4" t="s">
        <v>17416</v>
      </c>
    </row>
    <row r="2294" spans="1:15" ht="15" customHeight="1" x14ac:dyDescent="0.35">
      <c r="A2294" s="2" t="s">
        <v>487</v>
      </c>
      <c r="B2294" s="2" t="s">
        <v>488</v>
      </c>
      <c r="C2294" s="3">
        <v>36</v>
      </c>
      <c r="D2294" s="2" t="s">
        <v>489</v>
      </c>
      <c r="E2294" s="2" t="s">
        <v>15720</v>
      </c>
      <c r="F2294" s="2">
        <v>11544454</v>
      </c>
      <c r="G2294" s="2" t="s">
        <v>17417</v>
      </c>
      <c r="H2294" s="2" t="s">
        <v>17418</v>
      </c>
      <c r="I2294" s="2" t="s">
        <v>8634</v>
      </c>
      <c r="J2294" s="2"/>
      <c r="K2294" s="2" t="s">
        <v>4380</v>
      </c>
      <c r="L2294" s="2" t="s">
        <v>17419</v>
      </c>
      <c r="M2294" s="2" t="s">
        <v>4493</v>
      </c>
      <c r="N2294" s="4" t="s">
        <v>17420</v>
      </c>
      <c r="O2294" s="4" t="s">
        <v>17421</v>
      </c>
    </row>
    <row r="2295" spans="1:15" ht="15" customHeight="1" x14ac:dyDescent="0.35">
      <c r="A2295" s="2" t="s">
        <v>487</v>
      </c>
      <c r="B2295" s="2" t="s">
        <v>488</v>
      </c>
      <c r="C2295" s="3">
        <v>36</v>
      </c>
      <c r="D2295" s="2" t="s">
        <v>489</v>
      </c>
      <c r="E2295" s="2" t="s">
        <v>15720</v>
      </c>
      <c r="F2295" s="2">
        <v>8889260</v>
      </c>
      <c r="G2295" s="2" t="s">
        <v>17611</v>
      </c>
      <c r="H2295" s="2" t="s">
        <v>17612</v>
      </c>
      <c r="I2295" s="2" t="s">
        <v>642</v>
      </c>
      <c r="J2295" s="2"/>
      <c r="K2295" s="2" t="s">
        <v>6635</v>
      </c>
      <c r="L2295" s="2" t="s">
        <v>17613</v>
      </c>
      <c r="M2295" s="2" t="s">
        <v>4367</v>
      </c>
      <c r="N2295" s="4" t="s">
        <v>17614</v>
      </c>
      <c r="O2295" s="4" t="s">
        <v>17615</v>
      </c>
    </row>
    <row r="2296" spans="1:15" ht="15" customHeight="1" x14ac:dyDescent="0.35">
      <c r="A2296" s="2" t="s">
        <v>487</v>
      </c>
      <c r="B2296" s="2" t="s">
        <v>488</v>
      </c>
      <c r="C2296" s="3">
        <v>36</v>
      </c>
      <c r="D2296" s="2" t="s">
        <v>489</v>
      </c>
      <c r="E2296" s="2" t="s">
        <v>15720</v>
      </c>
      <c r="F2296" s="2">
        <v>39213813</v>
      </c>
      <c r="G2296" s="2" t="s">
        <v>11158</v>
      </c>
      <c r="H2296" s="2" t="s">
        <v>11159</v>
      </c>
      <c r="I2296" s="2" t="s">
        <v>1473</v>
      </c>
      <c r="J2296" s="2" t="s">
        <v>11160</v>
      </c>
      <c r="K2296" s="2" t="s">
        <v>11161</v>
      </c>
      <c r="L2296" s="2" t="s">
        <v>11162</v>
      </c>
      <c r="M2296" s="2" t="s">
        <v>4481</v>
      </c>
      <c r="N2296" s="4" t="s">
        <v>11163</v>
      </c>
      <c r="O2296" s="4" t="s">
        <v>11164</v>
      </c>
    </row>
    <row r="2297" spans="1:15" ht="15" customHeight="1" x14ac:dyDescent="0.35">
      <c r="A2297" s="2" t="s">
        <v>487</v>
      </c>
      <c r="B2297" s="2" t="s">
        <v>488</v>
      </c>
      <c r="C2297" s="3">
        <v>36</v>
      </c>
      <c r="D2297" s="2" t="s">
        <v>489</v>
      </c>
      <c r="E2297" s="2" t="s">
        <v>15720</v>
      </c>
      <c r="F2297" s="2">
        <v>37584170</v>
      </c>
      <c r="G2297" s="2" t="s">
        <v>15842</v>
      </c>
      <c r="H2297" s="2" t="s">
        <v>15843</v>
      </c>
      <c r="I2297" s="2" t="s">
        <v>1532</v>
      </c>
      <c r="J2297" s="2" t="s">
        <v>10822</v>
      </c>
      <c r="K2297" s="2" t="s">
        <v>1027</v>
      </c>
      <c r="L2297" s="2" t="s">
        <v>15844</v>
      </c>
      <c r="M2297" s="2" t="s">
        <v>4416</v>
      </c>
      <c r="N2297" s="4" t="s">
        <v>15845</v>
      </c>
      <c r="O2297" s="4" t="s">
        <v>15846</v>
      </c>
    </row>
    <row r="2298" spans="1:15" ht="15" customHeight="1" x14ac:dyDescent="0.35">
      <c r="A2298" s="2" t="s">
        <v>487</v>
      </c>
      <c r="B2298" s="2" t="s">
        <v>488</v>
      </c>
      <c r="C2298" s="3">
        <v>36</v>
      </c>
      <c r="D2298" s="2" t="s">
        <v>489</v>
      </c>
      <c r="E2298" s="2" t="s">
        <v>15720</v>
      </c>
      <c r="F2298" s="2">
        <v>34881328</v>
      </c>
      <c r="G2298" s="2" t="s">
        <v>16069</v>
      </c>
      <c r="H2298" s="2" t="s">
        <v>16070</v>
      </c>
      <c r="I2298" s="2" t="s">
        <v>2387</v>
      </c>
      <c r="J2298" s="2" t="s">
        <v>16071</v>
      </c>
      <c r="K2298" s="2" t="s">
        <v>15941</v>
      </c>
      <c r="L2298" s="2" t="s">
        <v>16072</v>
      </c>
      <c r="M2298" s="2" t="s">
        <v>4367</v>
      </c>
      <c r="N2298" s="4" t="s">
        <v>16073</v>
      </c>
      <c r="O2298" s="4" t="s">
        <v>16074</v>
      </c>
    </row>
    <row r="2299" spans="1:15" ht="15" customHeight="1" x14ac:dyDescent="0.35">
      <c r="A2299" s="2" t="s">
        <v>487</v>
      </c>
      <c r="B2299" s="2" t="s">
        <v>488</v>
      </c>
      <c r="C2299" s="3">
        <v>36</v>
      </c>
      <c r="D2299" s="2" t="s">
        <v>489</v>
      </c>
      <c r="E2299" s="2" t="s">
        <v>15720</v>
      </c>
      <c r="F2299" s="2">
        <v>32188567</v>
      </c>
      <c r="G2299" s="2" t="s">
        <v>16145</v>
      </c>
      <c r="H2299" s="2" t="s">
        <v>16146</v>
      </c>
      <c r="I2299" s="2" t="s">
        <v>1270</v>
      </c>
      <c r="J2299" s="2" t="s">
        <v>16147</v>
      </c>
      <c r="K2299" s="2" t="s">
        <v>4380</v>
      </c>
      <c r="L2299" s="2" t="s">
        <v>16148</v>
      </c>
      <c r="M2299" s="2" t="s">
        <v>5699</v>
      </c>
      <c r="N2299" s="4" t="s">
        <v>16149</v>
      </c>
      <c r="O2299" s="4" t="s">
        <v>16150</v>
      </c>
    </row>
    <row r="2300" spans="1:15" ht="15" customHeight="1" x14ac:dyDescent="0.35">
      <c r="A2300" s="2" t="s">
        <v>487</v>
      </c>
      <c r="B2300" s="2" t="s">
        <v>488</v>
      </c>
      <c r="C2300" s="3">
        <v>36</v>
      </c>
      <c r="D2300" s="2" t="s">
        <v>489</v>
      </c>
      <c r="E2300" s="2" t="s">
        <v>15720</v>
      </c>
      <c r="F2300" s="2">
        <v>33045005</v>
      </c>
      <c r="G2300" s="2" t="s">
        <v>16139</v>
      </c>
      <c r="H2300" s="2" t="s">
        <v>16140</v>
      </c>
      <c r="I2300" s="2" t="s">
        <v>1270</v>
      </c>
      <c r="J2300" s="2" t="s">
        <v>16141</v>
      </c>
      <c r="K2300" s="2" t="s">
        <v>14102</v>
      </c>
      <c r="L2300" s="2" t="s">
        <v>16142</v>
      </c>
      <c r="M2300" s="2" t="s">
        <v>16028</v>
      </c>
      <c r="N2300" s="4" t="s">
        <v>16143</v>
      </c>
      <c r="O2300" s="4" t="s">
        <v>16144</v>
      </c>
    </row>
    <row r="2301" spans="1:15" ht="15" customHeight="1" x14ac:dyDescent="0.35">
      <c r="A2301" s="2" t="s">
        <v>487</v>
      </c>
      <c r="B2301" s="2" t="s">
        <v>488</v>
      </c>
      <c r="C2301" s="3">
        <v>36</v>
      </c>
      <c r="D2301" s="2" t="s">
        <v>489</v>
      </c>
      <c r="E2301" s="2" t="s">
        <v>15720</v>
      </c>
      <c r="F2301" s="2">
        <v>31369320</v>
      </c>
      <c r="G2301" s="2" t="s">
        <v>16233</v>
      </c>
      <c r="H2301" s="2" t="s">
        <v>16234</v>
      </c>
      <c r="I2301" s="2" t="s">
        <v>3024</v>
      </c>
      <c r="J2301" s="2" t="s">
        <v>16235</v>
      </c>
      <c r="K2301" s="2" t="s">
        <v>15918</v>
      </c>
      <c r="L2301" s="2" t="s">
        <v>16236</v>
      </c>
      <c r="M2301" s="2" t="s">
        <v>4367</v>
      </c>
      <c r="N2301" s="4" t="s">
        <v>16237</v>
      </c>
      <c r="O2301" s="4" t="s">
        <v>16238</v>
      </c>
    </row>
    <row r="2302" spans="1:15" ht="15" customHeight="1" x14ac:dyDescent="0.35">
      <c r="A2302" s="2" t="s">
        <v>487</v>
      </c>
      <c r="B2302" s="2" t="s">
        <v>488</v>
      </c>
      <c r="C2302" s="3">
        <v>36</v>
      </c>
      <c r="D2302" s="2" t="s">
        <v>489</v>
      </c>
      <c r="E2302" s="2" t="s">
        <v>15720</v>
      </c>
      <c r="F2302" s="2">
        <v>30953574</v>
      </c>
      <c r="G2302" s="2" t="s">
        <v>16228</v>
      </c>
      <c r="H2302" s="2" t="s">
        <v>16229</v>
      </c>
      <c r="I2302" s="2" t="s">
        <v>3024</v>
      </c>
      <c r="J2302" s="2"/>
      <c r="K2302" s="2" t="s">
        <v>1027</v>
      </c>
      <c r="L2302" s="2" t="s">
        <v>16230</v>
      </c>
      <c r="M2302" s="2" t="s">
        <v>4843</v>
      </c>
      <c r="N2302" s="4" t="s">
        <v>16231</v>
      </c>
      <c r="O2302" s="4" t="s">
        <v>16232</v>
      </c>
    </row>
    <row r="2303" spans="1:15" ht="15" customHeight="1" x14ac:dyDescent="0.35">
      <c r="A2303" s="2" t="s">
        <v>487</v>
      </c>
      <c r="B2303" s="2" t="s">
        <v>488</v>
      </c>
      <c r="C2303" s="3">
        <v>36</v>
      </c>
      <c r="D2303" s="2" t="s">
        <v>489</v>
      </c>
      <c r="E2303" s="2" t="s">
        <v>15720</v>
      </c>
      <c r="F2303" s="2">
        <v>29428391</v>
      </c>
      <c r="G2303" s="2" t="s">
        <v>16334</v>
      </c>
      <c r="H2303" s="2" t="s">
        <v>16335</v>
      </c>
      <c r="I2303" s="2" t="s">
        <v>1421</v>
      </c>
      <c r="J2303" s="2" t="s">
        <v>16336</v>
      </c>
      <c r="K2303" s="2" t="s">
        <v>4380</v>
      </c>
      <c r="L2303" s="2" t="s">
        <v>16337</v>
      </c>
      <c r="M2303" s="2" t="s">
        <v>4493</v>
      </c>
      <c r="N2303" s="4" t="s">
        <v>16338</v>
      </c>
      <c r="O2303" s="4" t="s">
        <v>16339</v>
      </c>
    </row>
    <row r="2304" spans="1:15" ht="15" customHeight="1" x14ac:dyDescent="0.35">
      <c r="A2304" s="2" t="s">
        <v>487</v>
      </c>
      <c r="B2304" s="2" t="s">
        <v>488</v>
      </c>
      <c r="C2304" s="3">
        <v>36</v>
      </c>
      <c r="D2304" s="2" t="s">
        <v>489</v>
      </c>
      <c r="E2304" s="2" t="s">
        <v>15720</v>
      </c>
      <c r="F2304" s="2">
        <v>30132432</v>
      </c>
      <c r="G2304" s="2" t="s">
        <v>16327</v>
      </c>
      <c r="H2304" s="2" t="s">
        <v>16328</v>
      </c>
      <c r="I2304" s="2" t="s">
        <v>1421</v>
      </c>
      <c r="J2304" s="2" t="s">
        <v>16329</v>
      </c>
      <c r="K2304" s="2" t="s">
        <v>16330</v>
      </c>
      <c r="L2304" s="2" t="s">
        <v>16331</v>
      </c>
      <c r="M2304" s="2" t="s">
        <v>4493</v>
      </c>
      <c r="N2304" s="4" t="s">
        <v>16332</v>
      </c>
      <c r="O2304" s="4" t="s">
        <v>16333</v>
      </c>
    </row>
    <row r="2305" spans="1:15" ht="15" customHeight="1" x14ac:dyDescent="0.35">
      <c r="A2305" s="2" t="s">
        <v>487</v>
      </c>
      <c r="B2305" s="2" t="s">
        <v>488</v>
      </c>
      <c r="C2305" s="3">
        <v>36</v>
      </c>
      <c r="D2305" s="2" t="s">
        <v>489</v>
      </c>
      <c r="E2305" s="2" t="s">
        <v>15720</v>
      </c>
      <c r="F2305" s="2">
        <v>28502823</v>
      </c>
      <c r="G2305" s="2" t="s">
        <v>16437</v>
      </c>
      <c r="H2305" s="2" t="s">
        <v>16438</v>
      </c>
      <c r="I2305" s="2" t="s">
        <v>1006</v>
      </c>
      <c r="J2305" s="2" t="s">
        <v>15258</v>
      </c>
      <c r="K2305" s="2" t="s">
        <v>4380</v>
      </c>
      <c r="L2305" s="2" t="s">
        <v>16439</v>
      </c>
      <c r="M2305" s="2" t="s">
        <v>4367</v>
      </c>
      <c r="N2305" s="4" t="s">
        <v>16440</v>
      </c>
      <c r="O2305" s="4" t="s">
        <v>16441</v>
      </c>
    </row>
    <row r="2306" spans="1:15" ht="15" customHeight="1" x14ac:dyDescent="0.35">
      <c r="A2306" s="2" t="s">
        <v>487</v>
      </c>
      <c r="B2306" s="2" t="s">
        <v>488</v>
      </c>
      <c r="C2306" s="3">
        <v>36</v>
      </c>
      <c r="D2306" s="2" t="s">
        <v>489</v>
      </c>
      <c r="E2306" s="2" t="s">
        <v>15720</v>
      </c>
      <c r="F2306" s="2">
        <v>29034296</v>
      </c>
      <c r="G2306" s="2" t="s">
        <v>16432</v>
      </c>
      <c r="H2306" s="2" t="s">
        <v>16433</v>
      </c>
      <c r="I2306" s="2" t="s">
        <v>1006</v>
      </c>
      <c r="J2306" s="2"/>
      <c r="K2306" s="2" t="s">
        <v>14380</v>
      </c>
      <c r="L2306" s="2" t="s">
        <v>16434</v>
      </c>
      <c r="M2306" s="2" t="s">
        <v>4367</v>
      </c>
      <c r="N2306" s="4" t="s">
        <v>16435</v>
      </c>
      <c r="O2306" s="4" t="s">
        <v>16436</v>
      </c>
    </row>
    <row r="2307" spans="1:15" ht="15" customHeight="1" x14ac:dyDescent="0.35">
      <c r="A2307" s="2" t="s">
        <v>487</v>
      </c>
      <c r="B2307" s="2" t="s">
        <v>488</v>
      </c>
      <c r="C2307" s="3">
        <v>36</v>
      </c>
      <c r="D2307" s="2" t="s">
        <v>489</v>
      </c>
      <c r="E2307" s="2" t="s">
        <v>15720</v>
      </c>
      <c r="F2307" s="2">
        <v>25335105</v>
      </c>
      <c r="G2307" s="2" t="s">
        <v>16666</v>
      </c>
      <c r="H2307" s="2" t="s">
        <v>16667</v>
      </c>
      <c r="I2307" s="2" t="s">
        <v>1752</v>
      </c>
      <c r="J2307" s="2" t="s">
        <v>16668</v>
      </c>
      <c r="K2307" s="2" t="s">
        <v>8473</v>
      </c>
      <c r="L2307" s="2" t="s">
        <v>16669</v>
      </c>
      <c r="M2307" s="2" t="s">
        <v>4493</v>
      </c>
      <c r="N2307" s="4" t="s">
        <v>16670</v>
      </c>
      <c r="O2307" s="4" t="s">
        <v>16671</v>
      </c>
    </row>
    <row r="2308" spans="1:15" ht="15" customHeight="1" x14ac:dyDescent="0.35">
      <c r="A2308" s="2" t="s">
        <v>487</v>
      </c>
      <c r="B2308" s="2" t="s">
        <v>488</v>
      </c>
      <c r="C2308" s="3">
        <v>36</v>
      </c>
      <c r="D2308" s="2" t="s">
        <v>489</v>
      </c>
      <c r="E2308" s="2" t="s">
        <v>15720</v>
      </c>
      <c r="F2308" s="2">
        <v>25282568</v>
      </c>
      <c r="G2308" s="2" t="s">
        <v>14706</v>
      </c>
      <c r="H2308" s="2" t="s">
        <v>14707</v>
      </c>
      <c r="I2308" s="2" t="s">
        <v>1752</v>
      </c>
      <c r="J2308" s="2"/>
      <c r="K2308" s="2" t="s">
        <v>4380</v>
      </c>
      <c r="L2308" s="2" t="s">
        <v>14708</v>
      </c>
      <c r="M2308" s="2" t="s">
        <v>4493</v>
      </c>
      <c r="N2308" s="4" t="s">
        <v>14709</v>
      </c>
      <c r="O2308" s="4" t="s">
        <v>14710</v>
      </c>
    </row>
    <row r="2309" spans="1:15" ht="15" customHeight="1" x14ac:dyDescent="0.35">
      <c r="A2309" s="2" t="s">
        <v>487</v>
      </c>
      <c r="B2309" s="2" t="s">
        <v>488</v>
      </c>
      <c r="C2309" s="3">
        <v>36</v>
      </c>
      <c r="D2309" s="2" t="s">
        <v>489</v>
      </c>
      <c r="E2309" s="2" t="s">
        <v>15720</v>
      </c>
      <c r="F2309" s="2">
        <v>24902762</v>
      </c>
      <c r="G2309" s="2" t="s">
        <v>16656</v>
      </c>
      <c r="H2309" s="2" t="s">
        <v>16657</v>
      </c>
      <c r="I2309" s="2" t="s">
        <v>1752</v>
      </c>
      <c r="J2309" s="2"/>
      <c r="K2309" s="2" t="s">
        <v>13554</v>
      </c>
      <c r="L2309" s="2" t="s">
        <v>16658</v>
      </c>
      <c r="M2309" s="2" t="s">
        <v>4367</v>
      </c>
      <c r="N2309" s="4" t="s">
        <v>16659</v>
      </c>
      <c r="O2309" s="4" t="s">
        <v>16660</v>
      </c>
    </row>
    <row r="2310" spans="1:15" ht="15" customHeight="1" x14ac:dyDescent="0.35">
      <c r="A2310" s="2" t="s">
        <v>487</v>
      </c>
      <c r="B2310" s="2" t="s">
        <v>488</v>
      </c>
      <c r="C2310" s="3">
        <v>36</v>
      </c>
      <c r="D2310" s="2" t="s">
        <v>489</v>
      </c>
      <c r="E2310" s="2" t="s">
        <v>15720</v>
      </c>
      <c r="F2310" s="2">
        <v>25201630</v>
      </c>
      <c r="G2310" s="2" t="s">
        <v>16661</v>
      </c>
      <c r="H2310" s="2" t="s">
        <v>16662</v>
      </c>
      <c r="I2310" s="2" t="s">
        <v>1752</v>
      </c>
      <c r="J2310" s="2"/>
      <c r="K2310" s="2" t="s">
        <v>13554</v>
      </c>
      <c r="L2310" s="2" t="s">
        <v>16663</v>
      </c>
      <c r="M2310" s="2" t="s">
        <v>4493</v>
      </c>
      <c r="N2310" s="4" t="s">
        <v>16664</v>
      </c>
      <c r="O2310" s="4" t="s">
        <v>16665</v>
      </c>
    </row>
    <row r="2311" spans="1:15" ht="15" customHeight="1" x14ac:dyDescent="0.35">
      <c r="A2311" s="2" t="s">
        <v>487</v>
      </c>
      <c r="B2311" s="2" t="s">
        <v>488</v>
      </c>
      <c r="C2311" s="3">
        <v>36</v>
      </c>
      <c r="D2311" s="2" t="s">
        <v>489</v>
      </c>
      <c r="E2311" s="2" t="s">
        <v>15720</v>
      </c>
      <c r="F2311" s="2">
        <v>23777813</v>
      </c>
      <c r="G2311" s="2" t="s">
        <v>16730</v>
      </c>
      <c r="H2311" s="2" t="s">
        <v>16731</v>
      </c>
      <c r="I2311" s="2" t="s">
        <v>2558</v>
      </c>
      <c r="J2311" s="2" t="s">
        <v>7015</v>
      </c>
      <c r="K2311" s="2" t="s">
        <v>16732</v>
      </c>
      <c r="L2311" s="2" t="s">
        <v>16733</v>
      </c>
      <c r="M2311" s="2" t="s">
        <v>4493</v>
      </c>
      <c r="N2311" s="4" t="s">
        <v>16734</v>
      </c>
      <c r="O2311" s="4" t="s">
        <v>16735</v>
      </c>
    </row>
    <row r="2312" spans="1:15" ht="15" customHeight="1" x14ac:dyDescent="0.35">
      <c r="A2312" s="2" t="s">
        <v>487</v>
      </c>
      <c r="B2312" s="2" t="s">
        <v>488</v>
      </c>
      <c r="C2312" s="3">
        <v>36</v>
      </c>
      <c r="D2312" s="2" t="s">
        <v>489</v>
      </c>
      <c r="E2312" s="2" t="s">
        <v>15720</v>
      </c>
      <c r="F2312" s="2">
        <v>24128156</v>
      </c>
      <c r="G2312" s="2" t="s">
        <v>16736</v>
      </c>
      <c r="H2312" s="2" t="s">
        <v>16737</v>
      </c>
      <c r="I2312" s="2" t="s">
        <v>2558</v>
      </c>
      <c r="J2312" s="2"/>
      <c r="K2312" s="2" t="s">
        <v>16456</v>
      </c>
      <c r="L2312" s="2" t="s">
        <v>16738</v>
      </c>
      <c r="M2312" s="2" t="s">
        <v>4416</v>
      </c>
      <c r="N2312" s="4" t="s">
        <v>16739</v>
      </c>
      <c r="O2312" s="4" t="s">
        <v>16740</v>
      </c>
    </row>
    <row r="2313" spans="1:15" ht="15" customHeight="1" x14ac:dyDescent="0.35">
      <c r="A2313" s="2" t="s">
        <v>487</v>
      </c>
      <c r="B2313" s="2" t="s">
        <v>488</v>
      </c>
      <c r="C2313" s="3">
        <v>36</v>
      </c>
      <c r="D2313" s="2" t="s">
        <v>489</v>
      </c>
      <c r="E2313" s="2" t="s">
        <v>15720</v>
      </c>
      <c r="F2313" s="2">
        <v>20796248</v>
      </c>
      <c r="G2313" s="2" t="s">
        <v>16923</v>
      </c>
      <c r="H2313" s="2" t="s">
        <v>16924</v>
      </c>
      <c r="I2313" s="2" t="s">
        <v>744</v>
      </c>
      <c r="J2313" s="2" t="s">
        <v>16925</v>
      </c>
      <c r="K2313" s="2" t="s">
        <v>16926</v>
      </c>
      <c r="L2313" s="2" t="s">
        <v>16927</v>
      </c>
      <c r="M2313" s="2" t="s">
        <v>4367</v>
      </c>
      <c r="N2313" s="4" t="s">
        <v>16928</v>
      </c>
      <c r="O2313" s="4" t="s">
        <v>16929</v>
      </c>
    </row>
    <row r="2314" spans="1:15" ht="15" customHeight="1" x14ac:dyDescent="0.35">
      <c r="A2314" s="2" t="s">
        <v>487</v>
      </c>
      <c r="B2314" s="2" t="s">
        <v>488</v>
      </c>
      <c r="C2314" s="3">
        <v>36</v>
      </c>
      <c r="D2314" s="2" t="s">
        <v>489</v>
      </c>
      <c r="E2314" s="2" t="s">
        <v>15720</v>
      </c>
      <c r="F2314" s="2">
        <v>20887423</v>
      </c>
      <c r="G2314" s="2" t="s">
        <v>16930</v>
      </c>
      <c r="H2314" s="2" t="s">
        <v>16931</v>
      </c>
      <c r="I2314" s="2" t="s">
        <v>744</v>
      </c>
      <c r="J2314" s="2"/>
      <c r="K2314" s="2" t="s">
        <v>1027</v>
      </c>
      <c r="L2314" s="2" t="s">
        <v>16932</v>
      </c>
      <c r="M2314" s="2" t="s">
        <v>4493</v>
      </c>
      <c r="N2314" s="4" t="s">
        <v>16933</v>
      </c>
      <c r="O2314" s="4" t="s">
        <v>16934</v>
      </c>
    </row>
    <row r="2315" spans="1:15" ht="15" customHeight="1" x14ac:dyDescent="0.35">
      <c r="A2315" s="2" t="s">
        <v>487</v>
      </c>
      <c r="B2315" s="2" t="s">
        <v>488</v>
      </c>
      <c r="C2315" s="3">
        <v>36</v>
      </c>
      <c r="D2315" s="2" t="s">
        <v>489</v>
      </c>
      <c r="E2315" s="2" t="s">
        <v>15720</v>
      </c>
      <c r="F2315" s="2">
        <v>18827155</v>
      </c>
      <c r="G2315" s="2" t="s">
        <v>16978</v>
      </c>
      <c r="H2315" s="2" t="s">
        <v>16979</v>
      </c>
      <c r="I2315" s="2" t="s">
        <v>694</v>
      </c>
      <c r="J2315" s="2"/>
      <c r="K2315" s="2" t="s">
        <v>15740</v>
      </c>
      <c r="L2315" s="2" t="s">
        <v>16980</v>
      </c>
      <c r="M2315" s="2" t="s">
        <v>4416</v>
      </c>
      <c r="N2315" s="4" t="s">
        <v>16981</v>
      </c>
      <c r="O2315" s="4" t="s">
        <v>16982</v>
      </c>
    </row>
    <row r="2316" spans="1:15" ht="15" customHeight="1" x14ac:dyDescent="0.35">
      <c r="A2316" s="2" t="s">
        <v>487</v>
      </c>
      <c r="B2316" s="2" t="s">
        <v>488</v>
      </c>
      <c r="C2316" s="3">
        <v>36</v>
      </c>
      <c r="D2316" s="2" t="s">
        <v>489</v>
      </c>
      <c r="E2316" s="2" t="s">
        <v>15720</v>
      </c>
      <c r="F2316" s="2">
        <v>17931560</v>
      </c>
      <c r="G2316" s="2" t="s">
        <v>17029</v>
      </c>
      <c r="H2316" s="2" t="s">
        <v>17030</v>
      </c>
      <c r="I2316" s="2" t="s">
        <v>7693</v>
      </c>
      <c r="J2316" s="2"/>
      <c r="K2316" s="2" t="s">
        <v>4380</v>
      </c>
      <c r="L2316" s="2" t="s">
        <v>17031</v>
      </c>
      <c r="M2316" s="2" t="s">
        <v>7281</v>
      </c>
      <c r="N2316" s="4" t="s">
        <v>17032</v>
      </c>
      <c r="O2316" s="4" t="s">
        <v>17033</v>
      </c>
    </row>
    <row r="2317" spans="1:15" ht="15" customHeight="1" x14ac:dyDescent="0.35">
      <c r="A2317" s="2" t="s">
        <v>487</v>
      </c>
      <c r="B2317" s="2" t="s">
        <v>488</v>
      </c>
      <c r="C2317" s="3">
        <v>36</v>
      </c>
      <c r="D2317" s="2" t="s">
        <v>489</v>
      </c>
      <c r="E2317" s="2" t="s">
        <v>15720</v>
      </c>
      <c r="F2317" s="2">
        <v>16210045</v>
      </c>
      <c r="G2317" s="2" t="s">
        <v>17142</v>
      </c>
      <c r="H2317" s="2" t="s">
        <v>17143</v>
      </c>
      <c r="I2317" s="2" t="s">
        <v>5026</v>
      </c>
      <c r="J2317" s="2" t="s">
        <v>17144</v>
      </c>
      <c r="K2317" s="2" t="s">
        <v>4380</v>
      </c>
      <c r="L2317" s="2" t="s">
        <v>17145</v>
      </c>
      <c r="M2317" s="2" t="s">
        <v>4493</v>
      </c>
      <c r="N2317" s="4" t="s">
        <v>17146</v>
      </c>
      <c r="O2317" s="4" t="s">
        <v>17147</v>
      </c>
    </row>
    <row r="2318" spans="1:15" ht="15" customHeight="1" x14ac:dyDescent="0.35">
      <c r="A2318" s="2" t="s">
        <v>487</v>
      </c>
      <c r="B2318" s="2" t="s">
        <v>488</v>
      </c>
      <c r="C2318" s="3">
        <v>36</v>
      </c>
      <c r="D2318" s="2" t="s">
        <v>489</v>
      </c>
      <c r="E2318" s="2" t="s">
        <v>15720</v>
      </c>
      <c r="F2318" s="2">
        <v>15466689</v>
      </c>
      <c r="G2318" s="2" t="s">
        <v>17214</v>
      </c>
      <c r="H2318" s="2" t="s">
        <v>17215</v>
      </c>
      <c r="I2318" s="2" t="s">
        <v>8618</v>
      </c>
      <c r="J2318" s="2"/>
      <c r="K2318" s="2" t="s">
        <v>17216</v>
      </c>
      <c r="L2318" s="2" t="s">
        <v>17217</v>
      </c>
      <c r="M2318" s="2" t="s">
        <v>4493</v>
      </c>
      <c r="N2318" s="4" t="s">
        <v>17218</v>
      </c>
      <c r="O2318" s="4" t="s">
        <v>17219</v>
      </c>
    </row>
    <row r="2319" spans="1:15" ht="15" customHeight="1" x14ac:dyDescent="0.35">
      <c r="A2319" s="2" t="s">
        <v>487</v>
      </c>
      <c r="B2319" s="2" t="s">
        <v>488</v>
      </c>
      <c r="C2319" s="3">
        <v>36</v>
      </c>
      <c r="D2319" s="2" t="s">
        <v>489</v>
      </c>
      <c r="E2319" s="2" t="s">
        <v>15720</v>
      </c>
      <c r="F2319" s="2">
        <v>15454646</v>
      </c>
      <c r="G2319" s="2" t="s">
        <v>16862</v>
      </c>
      <c r="H2319" s="2" t="s">
        <v>17220</v>
      </c>
      <c r="I2319" s="2" t="s">
        <v>8618</v>
      </c>
      <c r="J2319" s="2"/>
      <c r="K2319" s="2" t="s">
        <v>2962</v>
      </c>
      <c r="L2319" s="2" t="s">
        <v>17221</v>
      </c>
      <c r="M2319" s="2" t="s">
        <v>6415</v>
      </c>
      <c r="N2319" s="4" t="s">
        <v>17222</v>
      </c>
      <c r="O2319" s="4" t="s">
        <v>17223</v>
      </c>
    </row>
    <row r="2320" spans="1:15" ht="15" customHeight="1" x14ac:dyDescent="0.35">
      <c r="A2320" s="2" t="s">
        <v>487</v>
      </c>
      <c r="B2320" s="2" t="s">
        <v>488</v>
      </c>
      <c r="C2320" s="3">
        <v>36</v>
      </c>
      <c r="D2320" s="2" t="s">
        <v>489</v>
      </c>
      <c r="E2320" s="2" t="s">
        <v>15720</v>
      </c>
      <c r="F2320" s="2">
        <v>14564347</v>
      </c>
      <c r="G2320" s="2" t="s">
        <v>17274</v>
      </c>
      <c r="H2320" s="2" t="s">
        <v>17275</v>
      </c>
      <c r="I2320" s="2" t="s">
        <v>858</v>
      </c>
      <c r="J2320" s="2"/>
      <c r="K2320" s="2" t="s">
        <v>4380</v>
      </c>
      <c r="L2320" s="2" t="s">
        <v>17276</v>
      </c>
      <c r="M2320" s="2" t="s">
        <v>4367</v>
      </c>
      <c r="N2320" s="4" t="s">
        <v>17277</v>
      </c>
      <c r="O2320" s="4" t="s">
        <v>17278</v>
      </c>
    </row>
    <row r="2321" spans="1:15" ht="15" customHeight="1" x14ac:dyDescent="0.35">
      <c r="A2321" s="2" t="s">
        <v>487</v>
      </c>
      <c r="B2321" s="2" t="s">
        <v>488</v>
      </c>
      <c r="C2321" s="3">
        <v>36</v>
      </c>
      <c r="D2321" s="2" t="s">
        <v>489</v>
      </c>
      <c r="E2321" s="2" t="s">
        <v>15720</v>
      </c>
      <c r="F2321" s="2">
        <v>14582820</v>
      </c>
      <c r="G2321" s="2" t="s">
        <v>17279</v>
      </c>
      <c r="H2321" s="2" t="s">
        <v>17280</v>
      </c>
      <c r="I2321" s="2" t="s">
        <v>858</v>
      </c>
      <c r="J2321" s="2"/>
      <c r="K2321" s="2" t="s">
        <v>11500</v>
      </c>
      <c r="L2321" s="2" t="s">
        <v>17281</v>
      </c>
      <c r="M2321" s="2" t="s">
        <v>4367</v>
      </c>
      <c r="N2321" s="4" t="s">
        <v>17282</v>
      </c>
      <c r="O2321" s="4" t="s">
        <v>17283</v>
      </c>
    </row>
    <row r="2322" spans="1:15" ht="15" customHeight="1" x14ac:dyDescent="0.35">
      <c r="A2322" s="2" t="s">
        <v>487</v>
      </c>
      <c r="B2322" s="2" t="s">
        <v>488</v>
      </c>
      <c r="C2322" s="3">
        <v>36</v>
      </c>
      <c r="D2322" s="2" t="s">
        <v>489</v>
      </c>
      <c r="E2322" s="2" t="s">
        <v>15720</v>
      </c>
      <c r="F2322" s="2">
        <v>12372118</v>
      </c>
      <c r="G2322" s="2" t="s">
        <v>17329</v>
      </c>
      <c r="H2322" s="2" t="s">
        <v>17330</v>
      </c>
      <c r="I2322" s="2" t="s">
        <v>2180</v>
      </c>
      <c r="J2322" s="2"/>
      <c r="K2322" s="2" t="s">
        <v>6635</v>
      </c>
      <c r="L2322" s="2" t="s">
        <v>17331</v>
      </c>
      <c r="M2322" s="2" t="s">
        <v>4493</v>
      </c>
      <c r="N2322" s="4" t="s">
        <v>17332</v>
      </c>
      <c r="O2322" s="4" t="s">
        <v>17333</v>
      </c>
    </row>
    <row r="2323" spans="1:15" ht="15" customHeight="1" x14ac:dyDescent="0.35">
      <c r="A2323" s="2" t="s">
        <v>487</v>
      </c>
      <c r="B2323" s="2" t="s">
        <v>488</v>
      </c>
      <c r="C2323" s="3">
        <v>36</v>
      </c>
      <c r="D2323" s="2" t="s">
        <v>489</v>
      </c>
      <c r="E2323" s="2" t="s">
        <v>15720</v>
      </c>
      <c r="F2323" s="2">
        <v>11590378</v>
      </c>
      <c r="G2323" s="2" t="s">
        <v>17402</v>
      </c>
      <c r="H2323" s="2" t="s">
        <v>17403</v>
      </c>
      <c r="I2323" s="2" t="s">
        <v>1194</v>
      </c>
      <c r="J2323" s="2"/>
      <c r="K2323" s="2" t="s">
        <v>4380</v>
      </c>
      <c r="L2323" s="2" t="s">
        <v>17404</v>
      </c>
      <c r="M2323" s="2" t="s">
        <v>4367</v>
      </c>
      <c r="N2323" s="4" t="s">
        <v>17405</v>
      </c>
      <c r="O2323" s="4" t="s">
        <v>17406</v>
      </c>
    </row>
    <row r="2324" spans="1:15" ht="15" customHeight="1" x14ac:dyDescent="0.35">
      <c r="A2324" s="2" t="s">
        <v>487</v>
      </c>
      <c r="B2324" s="2" t="s">
        <v>488</v>
      </c>
      <c r="C2324" s="3">
        <v>36</v>
      </c>
      <c r="D2324" s="2" t="s">
        <v>489</v>
      </c>
      <c r="E2324" s="2" t="s">
        <v>15720</v>
      </c>
      <c r="F2324" s="2">
        <v>11964720</v>
      </c>
      <c r="G2324" s="2" t="s">
        <v>17407</v>
      </c>
      <c r="H2324" s="2" t="s">
        <v>17408</v>
      </c>
      <c r="I2324" s="2" t="s">
        <v>1194</v>
      </c>
      <c r="J2324" s="2"/>
      <c r="K2324" s="2" t="s">
        <v>9211</v>
      </c>
      <c r="L2324" s="2" t="s">
        <v>17409</v>
      </c>
      <c r="M2324" s="2" t="s">
        <v>4416</v>
      </c>
      <c r="N2324" s="4" t="s">
        <v>17410</v>
      </c>
      <c r="O2324" s="4" t="s">
        <v>17411</v>
      </c>
    </row>
    <row r="2325" spans="1:15" ht="15" customHeight="1" x14ac:dyDescent="0.35">
      <c r="A2325" s="2" t="s">
        <v>487</v>
      </c>
      <c r="B2325" s="2" t="s">
        <v>488</v>
      </c>
      <c r="C2325" s="3">
        <v>36</v>
      </c>
      <c r="D2325" s="2" t="s">
        <v>489</v>
      </c>
      <c r="E2325" s="2" t="s">
        <v>15720</v>
      </c>
      <c r="F2325" s="2">
        <v>9824383</v>
      </c>
      <c r="G2325" s="2" t="s">
        <v>17384</v>
      </c>
      <c r="H2325" s="2" t="s">
        <v>17552</v>
      </c>
      <c r="I2325" s="2" t="s">
        <v>6234</v>
      </c>
      <c r="J2325" s="2"/>
      <c r="K2325" s="2" t="s">
        <v>6635</v>
      </c>
      <c r="L2325" s="2" t="s">
        <v>17553</v>
      </c>
      <c r="M2325" s="2" t="s">
        <v>7281</v>
      </c>
      <c r="N2325" s="4" t="s">
        <v>17554</v>
      </c>
      <c r="O2325" s="4" t="s">
        <v>17555</v>
      </c>
    </row>
    <row r="2326" spans="1:15" ht="15" customHeight="1" x14ac:dyDescent="0.35">
      <c r="A2326" s="2" t="s">
        <v>487</v>
      </c>
      <c r="B2326" s="2" t="s">
        <v>488</v>
      </c>
      <c r="C2326" s="3">
        <v>36</v>
      </c>
      <c r="D2326" s="2" t="s">
        <v>489</v>
      </c>
      <c r="E2326" s="2" t="s">
        <v>15720</v>
      </c>
      <c r="F2326" s="2">
        <v>37661293</v>
      </c>
      <c r="G2326" s="2" t="s">
        <v>15801</v>
      </c>
      <c r="H2326" s="2" t="s">
        <v>15832</v>
      </c>
      <c r="I2326" s="2" t="s">
        <v>1004</v>
      </c>
      <c r="J2326" s="2" t="s">
        <v>15833</v>
      </c>
      <c r="K2326" s="2" t="s">
        <v>1027</v>
      </c>
      <c r="L2326" s="2" t="s">
        <v>15834</v>
      </c>
      <c r="M2326" s="2" t="s">
        <v>5313</v>
      </c>
      <c r="N2326" s="4" t="s">
        <v>15835</v>
      </c>
      <c r="O2326" s="4" t="s">
        <v>15836</v>
      </c>
    </row>
    <row r="2327" spans="1:15" ht="15" customHeight="1" x14ac:dyDescent="0.35">
      <c r="A2327" s="2" t="s">
        <v>487</v>
      </c>
      <c r="B2327" s="2" t="s">
        <v>488</v>
      </c>
      <c r="C2327" s="3">
        <v>36</v>
      </c>
      <c r="D2327" s="2" t="s">
        <v>489</v>
      </c>
      <c r="E2327" s="2" t="s">
        <v>15720</v>
      </c>
      <c r="F2327" s="2">
        <v>34310772</v>
      </c>
      <c r="G2327" s="2" t="s">
        <v>16058</v>
      </c>
      <c r="H2327" s="2" t="s">
        <v>16059</v>
      </c>
      <c r="I2327" s="2" t="s">
        <v>1957</v>
      </c>
      <c r="J2327" s="2" t="s">
        <v>16060</v>
      </c>
      <c r="K2327" s="2" t="s">
        <v>13554</v>
      </c>
      <c r="L2327" s="2" t="s">
        <v>16061</v>
      </c>
      <c r="M2327" s="2" t="s">
        <v>4367</v>
      </c>
      <c r="N2327" s="4" t="s">
        <v>16062</v>
      </c>
      <c r="O2327" s="4" t="s">
        <v>16063</v>
      </c>
    </row>
    <row r="2328" spans="1:15" ht="15" customHeight="1" x14ac:dyDescent="0.35">
      <c r="A2328" s="2" t="s">
        <v>487</v>
      </c>
      <c r="B2328" s="2" t="s">
        <v>488</v>
      </c>
      <c r="C2328" s="3">
        <v>36</v>
      </c>
      <c r="D2328" s="2" t="s">
        <v>489</v>
      </c>
      <c r="E2328" s="2" t="s">
        <v>15720</v>
      </c>
      <c r="F2328" s="2">
        <v>34101271</v>
      </c>
      <c r="G2328" s="2" t="s">
        <v>16053</v>
      </c>
      <c r="H2328" s="2" t="s">
        <v>16054</v>
      </c>
      <c r="I2328" s="2" t="s">
        <v>1957</v>
      </c>
      <c r="J2328" s="2" t="s">
        <v>13404</v>
      </c>
      <c r="K2328" s="2" t="s">
        <v>13554</v>
      </c>
      <c r="L2328" s="2" t="s">
        <v>16055</v>
      </c>
      <c r="M2328" s="2" t="s">
        <v>4493</v>
      </c>
      <c r="N2328" s="4" t="s">
        <v>16056</v>
      </c>
      <c r="O2328" s="4" t="s">
        <v>16057</v>
      </c>
    </row>
    <row r="2329" spans="1:15" ht="15" customHeight="1" x14ac:dyDescent="0.35">
      <c r="A2329" s="2" t="s">
        <v>487</v>
      </c>
      <c r="B2329" s="2" t="s">
        <v>488</v>
      </c>
      <c r="C2329" s="3">
        <v>36</v>
      </c>
      <c r="D2329" s="2" t="s">
        <v>489</v>
      </c>
      <c r="E2329" s="2" t="s">
        <v>15720</v>
      </c>
      <c r="F2329" s="2">
        <v>34841728</v>
      </c>
      <c r="G2329" s="2" t="s">
        <v>16064</v>
      </c>
      <c r="H2329" s="2" t="s">
        <v>16065</v>
      </c>
      <c r="I2329" s="2" t="s">
        <v>1957</v>
      </c>
      <c r="J2329" s="2"/>
      <c r="K2329" s="2" t="s">
        <v>11233</v>
      </c>
      <c r="L2329" s="2" t="s">
        <v>16066</v>
      </c>
      <c r="M2329" s="2" t="s">
        <v>4367</v>
      </c>
      <c r="N2329" s="4" t="s">
        <v>16067</v>
      </c>
      <c r="O2329" s="4" t="s">
        <v>16068</v>
      </c>
    </row>
    <row r="2330" spans="1:15" ht="15" customHeight="1" x14ac:dyDescent="0.35">
      <c r="A2330" s="2" t="s">
        <v>487</v>
      </c>
      <c r="B2330" s="2" t="s">
        <v>488</v>
      </c>
      <c r="C2330" s="3">
        <v>36</v>
      </c>
      <c r="D2330" s="2" t="s">
        <v>489</v>
      </c>
      <c r="E2330" s="2" t="s">
        <v>15720</v>
      </c>
      <c r="F2330" s="2">
        <v>30422985</v>
      </c>
      <c r="G2330" s="2" t="s">
        <v>16315</v>
      </c>
      <c r="H2330" s="2" t="s">
        <v>16316</v>
      </c>
      <c r="I2330" s="2" t="s">
        <v>2397</v>
      </c>
      <c r="J2330" s="2" t="s">
        <v>16317</v>
      </c>
      <c r="K2330" s="2" t="s">
        <v>8473</v>
      </c>
      <c r="L2330" s="2" t="s">
        <v>16318</v>
      </c>
      <c r="M2330" s="2" t="s">
        <v>4493</v>
      </c>
      <c r="N2330" s="4" t="s">
        <v>16319</v>
      </c>
      <c r="O2330" s="4" t="s">
        <v>16320</v>
      </c>
    </row>
    <row r="2331" spans="1:15" ht="15" customHeight="1" x14ac:dyDescent="0.35">
      <c r="A2331" s="2" t="s">
        <v>487</v>
      </c>
      <c r="B2331" s="2" t="s">
        <v>488</v>
      </c>
      <c r="C2331" s="3">
        <v>36</v>
      </c>
      <c r="D2331" s="2" t="s">
        <v>489</v>
      </c>
      <c r="E2331" s="2" t="s">
        <v>15720</v>
      </c>
      <c r="F2331" s="2">
        <v>27224838</v>
      </c>
      <c r="G2331" s="2" t="s">
        <v>16505</v>
      </c>
      <c r="H2331" s="2" t="s">
        <v>16506</v>
      </c>
      <c r="I2331" s="2" t="s">
        <v>1747</v>
      </c>
      <c r="J2331" s="2" t="s">
        <v>16507</v>
      </c>
      <c r="K2331" s="2" t="s">
        <v>1027</v>
      </c>
      <c r="L2331" s="2" t="s">
        <v>16508</v>
      </c>
      <c r="M2331" s="2" t="s">
        <v>5313</v>
      </c>
      <c r="N2331" s="4" t="s">
        <v>16509</v>
      </c>
      <c r="O2331" s="4" t="s">
        <v>16510</v>
      </c>
    </row>
    <row r="2332" spans="1:15" ht="15" customHeight="1" x14ac:dyDescent="0.35">
      <c r="A2332" s="2" t="s">
        <v>487</v>
      </c>
      <c r="B2332" s="2" t="s">
        <v>488</v>
      </c>
      <c r="C2332" s="3">
        <v>36</v>
      </c>
      <c r="D2332" s="2" t="s">
        <v>489</v>
      </c>
      <c r="E2332" s="2" t="s">
        <v>15720</v>
      </c>
      <c r="F2332" s="2">
        <v>25935108</v>
      </c>
      <c r="G2332" s="2" t="s">
        <v>16586</v>
      </c>
      <c r="H2332" s="2" t="s">
        <v>16587</v>
      </c>
      <c r="I2332" s="2" t="s">
        <v>771</v>
      </c>
      <c r="J2332" s="2" t="s">
        <v>16588</v>
      </c>
      <c r="K2332" s="2" t="s">
        <v>4380</v>
      </c>
      <c r="L2332" s="2" t="s">
        <v>16589</v>
      </c>
      <c r="M2332" s="2" t="s">
        <v>4493</v>
      </c>
      <c r="N2332" s="4" t="s">
        <v>16590</v>
      </c>
      <c r="O2332" s="4" t="s">
        <v>16591</v>
      </c>
    </row>
    <row r="2333" spans="1:15" ht="15" customHeight="1" x14ac:dyDescent="0.35">
      <c r="A2333" s="2" t="s">
        <v>487</v>
      </c>
      <c r="B2333" s="2" t="s">
        <v>488</v>
      </c>
      <c r="C2333" s="3">
        <v>36</v>
      </c>
      <c r="D2333" s="2" t="s">
        <v>489</v>
      </c>
      <c r="E2333" s="2" t="s">
        <v>15720</v>
      </c>
      <c r="F2333" s="2">
        <v>26148220</v>
      </c>
      <c r="G2333" s="2" t="s">
        <v>16580</v>
      </c>
      <c r="H2333" s="2" t="s">
        <v>16581</v>
      </c>
      <c r="I2333" s="2" t="s">
        <v>771</v>
      </c>
      <c r="J2333" s="2" t="s">
        <v>16582</v>
      </c>
      <c r="K2333" s="2" t="s">
        <v>1027</v>
      </c>
      <c r="L2333" s="2" t="s">
        <v>16583</v>
      </c>
      <c r="M2333" s="2" t="s">
        <v>4416</v>
      </c>
      <c r="N2333" s="4" t="s">
        <v>16584</v>
      </c>
      <c r="O2333" s="4" t="s">
        <v>16585</v>
      </c>
    </row>
    <row r="2334" spans="1:15" ht="15" customHeight="1" x14ac:dyDescent="0.35">
      <c r="A2334" s="2" t="s">
        <v>487</v>
      </c>
      <c r="B2334" s="2" t="s">
        <v>488</v>
      </c>
      <c r="C2334" s="3">
        <v>36</v>
      </c>
      <c r="D2334" s="2" t="s">
        <v>489</v>
      </c>
      <c r="E2334" s="2" t="s">
        <v>15720</v>
      </c>
      <c r="F2334" s="2">
        <v>24958195</v>
      </c>
      <c r="G2334" s="2" t="s">
        <v>16644</v>
      </c>
      <c r="H2334" s="2" t="s">
        <v>16645</v>
      </c>
      <c r="I2334" s="2" t="s">
        <v>1775</v>
      </c>
      <c r="J2334" s="2" t="s">
        <v>16646</v>
      </c>
      <c r="K2334" s="2" t="s">
        <v>1027</v>
      </c>
      <c r="L2334" s="2" t="s">
        <v>16647</v>
      </c>
      <c r="M2334" s="2" t="s">
        <v>4493</v>
      </c>
      <c r="N2334" s="4" t="s">
        <v>16648</v>
      </c>
      <c r="O2334" s="4" t="s">
        <v>16649</v>
      </c>
    </row>
    <row r="2335" spans="1:15" ht="15" customHeight="1" x14ac:dyDescent="0.35">
      <c r="A2335" s="2" t="s">
        <v>487</v>
      </c>
      <c r="B2335" s="2" t="s">
        <v>488</v>
      </c>
      <c r="C2335" s="3">
        <v>36</v>
      </c>
      <c r="D2335" s="2" t="s">
        <v>489</v>
      </c>
      <c r="E2335" s="2" t="s">
        <v>15720</v>
      </c>
      <c r="F2335" s="2">
        <v>24166845</v>
      </c>
      <c r="G2335" s="2" t="s">
        <v>16650</v>
      </c>
      <c r="H2335" s="2" t="s">
        <v>16651</v>
      </c>
      <c r="I2335" s="2" t="s">
        <v>1775</v>
      </c>
      <c r="J2335" s="2" t="s">
        <v>16652</v>
      </c>
      <c r="K2335" s="2" t="s">
        <v>15724</v>
      </c>
      <c r="L2335" s="2" t="s">
        <v>16653</v>
      </c>
      <c r="M2335" s="2" t="s">
        <v>4493</v>
      </c>
      <c r="N2335" s="4" t="s">
        <v>16654</v>
      </c>
      <c r="O2335" s="4" t="s">
        <v>16655</v>
      </c>
    </row>
    <row r="2336" spans="1:15" ht="15" customHeight="1" x14ac:dyDescent="0.35">
      <c r="A2336" s="2" t="s">
        <v>487</v>
      </c>
      <c r="B2336" s="2" t="s">
        <v>488</v>
      </c>
      <c r="C2336" s="3">
        <v>36</v>
      </c>
      <c r="D2336" s="2" t="s">
        <v>489</v>
      </c>
      <c r="E2336" s="2" t="s">
        <v>15720</v>
      </c>
      <c r="F2336" s="2">
        <v>23040884</v>
      </c>
      <c r="G2336" s="2" t="s">
        <v>16822</v>
      </c>
      <c r="H2336" s="2" t="s">
        <v>16823</v>
      </c>
      <c r="I2336" s="2" t="s">
        <v>2566</v>
      </c>
      <c r="J2336" s="2" t="s">
        <v>16824</v>
      </c>
      <c r="K2336" s="2" t="s">
        <v>4380</v>
      </c>
      <c r="L2336" s="2" t="s">
        <v>16825</v>
      </c>
      <c r="M2336" s="2" t="s">
        <v>4843</v>
      </c>
      <c r="N2336" s="4" t="s">
        <v>16826</v>
      </c>
      <c r="O2336" s="4" t="s">
        <v>16827</v>
      </c>
    </row>
    <row r="2337" spans="1:15" ht="15" customHeight="1" x14ac:dyDescent="0.35">
      <c r="A2337" s="2" t="s">
        <v>487</v>
      </c>
      <c r="B2337" s="2" t="s">
        <v>488</v>
      </c>
      <c r="C2337" s="3">
        <v>36</v>
      </c>
      <c r="D2337" s="2" t="s">
        <v>489</v>
      </c>
      <c r="E2337" s="2" t="s">
        <v>15720</v>
      </c>
      <c r="F2337" s="2">
        <v>22835404</v>
      </c>
      <c r="G2337" s="2" t="s">
        <v>16816</v>
      </c>
      <c r="H2337" s="2" t="s">
        <v>16817</v>
      </c>
      <c r="I2337" s="2" t="s">
        <v>2566</v>
      </c>
      <c r="J2337" s="2" t="s">
        <v>16818</v>
      </c>
      <c r="K2337" s="2" t="s">
        <v>4380</v>
      </c>
      <c r="L2337" s="2" t="s">
        <v>16819</v>
      </c>
      <c r="M2337" s="2" t="s">
        <v>4624</v>
      </c>
      <c r="N2337" s="4" t="s">
        <v>16820</v>
      </c>
      <c r="O2337" s="4" t="s">
        <v>16821</v>
      </c>
    </row>
    <row r="2338" spans="1:15" ht="15" customHeight="1" x14ac:dyDescent="0.35">
      <c r="A2338" s="2" t="s">
        <v>487</v>
      </c>
      <c r="B2338" s="2" t="s">
        <v>488</v>
      </c>
      <c r="C2338" s="3">
        <v>36</v>
      </c>
      <c r="D2338" s="2" t="s">
        <v>489</v>
      </c>
      <c r="E2338" s="2" t="s">
        <v>15720</v>
      </c>
      <c r="F2338" s="2">
        <v>21810123</v>
      </c>
      <c r="G2338" s="2" t="s">
        <v>16873</v>
      </c>
      <c r="H2338" s="2" t="s">
        <v>16874</v>
      </c>
      <c r="I2338" s="2" t="s">
        <v>7032</v>
      </c>
      <c r="J2338" s="2" t="s">
        <v>16875</v>
      </c>
      <c r="K2338" s="2" t="s">
        <v>6635</v>
      </c>
      <c r="L2338" s="2" t="s">
        <v>16876</v>
      </c>
      <c r="M2338" s="2" t="s">
        <v>5313</v>
      </c>
      <c r="N2338" s="4" t="s">
        <v>16877</v>
      </c>
      <c r="O2338" s="4" t="s">
        <v>16878</v>
      </c>
    </row>
    <row r="2339" spans="1:15" ht="15" customHeight="1" x14ac:dyDescent="0.35">
      <c r="A2339" s="2" t="s">
        <v>487</v>
      </c>
      <c r="B2339" s="2" t="s">
        <v>488</v>
      </c>
      <c r="C2339" s="3">
        <v>36</v>
      </c>
      <c r="D2339" s="2" t="s">
        <v>489</v>
      </c>
      <c r="E2339" s="2" t="s">
        <v>15720</v>
      </c>
      <c r="F2339" s="2">
        <v>20735756</v>
      </c>
      <c r="G2339" s="2" t="s">
        <v>16917</v>
      </c>
      <c r="H2339" s="2" t="s">
        <v>16918</v>
      </c>
      <c r="I2339" s="2" t="s">
        <v>10332</v>
      </c>
      <c r="J2339" s="2" t="s">
        <v>16919</v>
      </c>
      <c r="K2339" s="2" t="s">
        <v>13554</v>
      </c>
      <c r="L2339" s="2" t="s">
        <v>16920</v>
      </c>
      <c r="M2339" s="2" t="s">
        <v>4493</v>
      </c>
      <c r="N2339" s="4" t="s">
        <v>16921</v>
      </c>
      <c r="O2339" s="4" t="s">
        <v>16922</v>
      </c>
    </row>
    <row r="2340" spans="1:15" ht="15" customHeight="1" x14ac:dyDescent="0.35">
      <c r="A2340" s="2" t="s">
        <v>487</v>
      </c>
      <c r="B2340" s="2" t="s">
        <v>488</v>
      </c>
      <c r="C2340" s="3">
        <v>36</v>
      </c>
      <c r="D2340" s="2" t="s">
        <v>489</v>
      </c>
      <c r="E2340" s="2" t="s">
        <v>15720</v>
      </c>
      <c r="F2340" s="2">
        <v>16197466</v>
      </c>
      <c r="G2340" s="2" t="s">
        <v>17136</v>
      </c>
      <c r="H2340" s="2" t="s">
        <v>17137</v>
      </c>
      <c r="I2340" s="2" t="s">
        <v>734</v>
      </c>
      <c r="J2340" s="2"/>
      <c r="K2340" s="2" t="s">
        <v>1027</v>
      </c>
      <c r="L2340" s="2" t="s">
        <v>17138</v>
      </c>
      <c r="M2340" s="2" t="s">
        <v>17139</v>
      </c>
      <c r="N2340" s="4" t="s">
        <v>17140</v>
      </c>
      <c r="O2340" s="4" t="s">
        <v>17141</v>
      </c>
    </row>
    <row r="2341" spans="1:15" ht="15" customHeight="1" x14ac:dyDescent="0.35">
      <c r="A2341" s="2" t="s">
        <v>487</v>
      </c>
      <c r="B2341" s="2" t="s">
        <v>488</v>
      </c>
      <c r="C2341" s="3">
        <v>36</v>
      </c>
      <c r="D2341" s="2" t="s">
        <v>489</v>
      </c>
      <c r="E2341" s="2" t="s">
        <v>15720</v>
      </c>
      <c r="F2341" s="2">
        <v>11097319</v>
      </c>
      <c r="G2341" s="2" t="s">
        <v>17474</v>
      </c>
      <c r="H2341" s="2" t="s">
        <v>17475</v>
      </c>
      <c r="I2341" s="2" t="s">
        <v>7860</v>
      </c>
      <c r="J2341" s="2"/>
      <c r="K2341" s="2" t="s">
        <v>1027</v>
      </c>
      <c r="L2341" s="2" t="s">
        <v>17476</v>
      </c>
      <c r="M2341" s="2" t="s">
        <v>4367</v>
      </c>
      <c r="N2341" s="4" t="s">
        <v>17477</v>
      </c>
      <c r="O2341" s="4" t="s">
        <v>17478</v>
      </c>
    </row>
    <row r="2342" spans="1:15" ht="15" customHeight="1" x14ac:dyDescent="0.35">
      <c r="A2342" s="2" t="s">
        <v>487</v>
      </c>
      <c r="B2342" s="2" t="s">
        <v>488</v>
      </c>
      <c r="C2342" s="3">
        <v>36</v>
      </c>
      <c r="D2342" s="2" t="s">
        <v>489</v>
      </c>
      <c r="E2342" s="2" t="s">
        <v>15720</v>
      </c>
      <c r="F2342" s="2">
        <v>10678722</v>
      </c>
      <c r="G2342" s="2" t="s">
        <v>17500</v>
      </c>
      <c r="H2342" s="2" t="s">
        <v>17501</v>
      </c>
      <c r="I2342" s="2" t="s">
        <v>1172</v>
      </c>
      <c r="J2342" s="2"/>
      <c r="K2342" s="2" t="s">
        <v>13554</v>
      </c>
      <c r="L2342" s="2" t="s">
        <v>17502</v>
      </c>
      <c r="M2342" s="2" t="s">
        <v>4367</v>
      </c>
      <c r="N2342" s="4" t="s">
        <v>17503</v>
      </c>
      <c r="O2342" s="4" t="s">
        <v>17504</v>
      </c>
    </row>
    <row r="2343" spans="1:15" ht="15" customHeight="1" x14ac:dyDescent="0.35">
      <c r="A2343" s="2" t="s">
        <v>487</v>
      </c>
      <c r="B2343" s="2" t="s">
        <v>488</v>
      </c>
      <c r="C2343" s="3">
        <v>36</v>
      </c>
      <c r="D2343" s="2" t="s">
        <v>489</v>
      </c>
      <c r="E2343" s="2" t="s">
        <v>15720</v>
      </c>
      <c r="F2343" s="2">
        <v>8955573</v>
      </c>
      <c r="G2343" s="2" t="s">
        <v>17601</v>
      </c>
      <c r="H2343" s="2" t="s">
        <v>17602</v>
      </c>
      <c r="I2343" s="2" t="s">
        <v>6347</v>
      </c>
      <c r="J2343" s="2"/>
      <c r="K2343" s="2" t="s">
        <v>6635</v>
      </c>
      <c r="L2343" s="2" t="s">
        <v>17603</v>
      </c>
      <c r="M2343" s="2" t="s">
        <v>10527</v>
      </c>
      <c r="N2343" s="4" t="s">
        <v>17604</v>
      </c>
      <c r="O2343" s="4" t="s">
        <v>17605</v>
      </c>
    </row>
    <row r="2344" spans="1:15" ht="15" customHeight="1" x14ac:dyDescent="0.35">
      <c r="A2344" s="2" t="s">
        <v>487</v>
      </c>
      <c r="B2344" s="2" t="s">
        <v>488</v>
      </c>
      <c r="C2344" s="3">
        <v>36</v>
      </c>
      <c r="D2344" s="2" t="s">
        <v>489</v>
      </c>
      <c r="E2344" s="2" t="s">
        <v>15720</v>
      </c>
      <c r="F2344" s="2">
        <v>8955572</v>
      </c>
      <c r="G2344" s="2" t="s">
        <v>17606</v>
      </c>
      <c r="H2344" s="2" t="s">
        <v>17607</v>
      </c>
      <c r="I2344" s="2" t="s">
        <v>6347</v>
      </c>
      <c r="J2344" s="2"/>
      <c r="K2344" s="2" t="s">
        <v>6635</v>
      </c>
      <c r="L2344" s="2" t="s">
        <v>17608</v>
      </c>
      <c r="M2344" s="2" t="s">
        <v>4367</v>
      </c>
      <c r="N2344" s="4" t="s">
        <v>17609</v>
      </c>
      <c r="O2344" s="4" t="s">
        <v>17610</v>
      </c>
    </row>
    <row r="2345" spans="1:15" ht="15" customHeight="1" x14ac:dyDescent="0.35">
      <c r="A2345" s="2" t="s">
        <v>487</v>
      </c>
      <c r="B2345" s="2" t="s">
        <v>488</v>
      </c>
      <c r="C2345" s="3">
        <v>36</v>
      </c>
      <c r="D2345" s="2" t="s">
        <v>489</v>
      </c>
      <c r="E2345" s="2" t="s">
        <v>15720</v>
      </c>
      <c r="F2345" s="2">
        <v>24076757</v>
      </c>
      <c r="G2345" s="2" t="s">
        <v>16797</v>
      </c>
      <c r="H2345" s="2" t="s">
        <v>16798</v>
      </c>
      <c r="I2345" s="20" t="s">
        <v>4861</v>
      </c>
      <c r="J2345" s="2" t="s">
        <v>16799</v>
      </c>
      <c r="K2345" s="2" t="s">
        <v>16732</v>
      </c>
      <c r="L2345" s="2" t="s">
        <v>16800</v>
      </c>
      <c r="M2345" s="2" t="s">
        <v>8678</v>
      </c>
      <c r="N2345" s="4" t="s">
        <v>16801</v>
      </c>
      <c r="O2345" s="4" t="s">
        <v>16802</v>
      </c>
    </row>
    <row r="2346" spans="1:15" ht="15" customHeight="1" x14ac:dyDescent="0.35">
      <c r="A2346" s="2" t="s">
        <v>487</v>
      </c>
      <c r="B2346" s="2" t="s">
        <v>488</v>
      </c>
      <c r="C2346" s="3">
        <v>36</v>
      </c>
      <c r="D2346" s="2" t="s">
        <v>489</v>
      </c>
      <c r="E2346" s="2" t="s">
        <v>15720</v>
      </c>
      <c r="F2346" s="2">
        <v>38827329</v>
      </c>
      <c r="G2346" s="2" t="s">
        <v>15778</v>
      </c>
      <c r="H2346" s="2" t="s">
        <v>15779</v>
      </c>
      <c r="I2346" s="2" t="s">
        <v>3143</v>
      </c>
      <c r="J2346" s="2" t="s">
        <v>15780</v>
      </c>
      <c r="K2346" s="2" t="s">
        <v>14397</v>
      </c>
      <c r="L2346" s="2" t="s">
        <v>15781</v>
      </c>
      <c r="M2346" s="2" t="s">
        <v>4416</v>
      </c>
      <c r="N2346" s="4" t="s">
        <v>15782</v>
      </c>
      <c r="O2346" s="4" t="s">
        <v>15783</v>
      </c>
    </row>
    <row r="2347" spans="1:15" ht="15" customHeight="1" x14ac:dyDescent="0.35">
      <c r="A2347" s="2" t="s">
        <v>487</v>
      </c>
      <c r="B2347" s="2" t="s">
        <v>488</v>
      </c>
      <c r="C2347" s="3">
        <v>36</v>
      </c>
      <c r="D2347" s="2" t="s">
        <v>489</v>
      </c>
      <c r="E2347" s="2" t="s">
        <v>15720</v>
      </c>
      <c r="F2347" s="2">
        <v>38475973</v>
      </c>
      <c r="G2347" s="2" t="s">
        <v>15772</v>
      </c>
      <c r="H2347" s="2" t="s">
        <v>15773</v>
      </c>
      <c r="I2347" s="2" t="s">
        <v>3143</v>
      </c>
      <c r="J2347" s="2" t="s">
        <v>15774</v>
      </c>
      <c r="K2347" s="2" t="s">
        <v>6635</v>
      </c>
      <c r="L2347" s="2" t="s">
        <v>15775</v>
      </c>
      <c r="M2347" s="2" t="s">
        <v>4493</v>
      </c>
      <c r="N2347" s="4" t="s">
        <v>15776</v>
      </c>
      <c r="O2347" s="4" t="s">
        <v>15777</v>
      </c>
    </row>
    <row r="2348" spans="1:15" ht="15" customHeight="1" x14ac:dyDescent="0.35">
      <c r="A2348" s="2" t="s">
        <v>487</v>
      </c>
      <c r="B2348" s="2" t="s">
        <v>488</v>
      </c>
      <c r="C2348" s="3">
        <v>36</v>
      </c>
      <c r="D2348" s="2" t="s">
        <v>489</v>
      </c>
      <c r="E2348" s="2" t="s">
        <v>15720</v>
      </c>
      <c r="F2348" s="2">
        <v>36799120</v>
      </c>
      <c r="G2348" s="2" t="s">
        <v>15870</v>
      </c>
      <c r="H2348" s="2" t="s">
        <v>15871</v>
      </c>
      <c r="I2348" s="2" t="s">
        <v>3160</v>
      </c>
      <c r="J2348" s="2" t="s">
        <v>15872</v>
      </c>
      <c r="K2348" s="2" t="s">
        <v>1027</v>
      </c>
      <c r="L2348" s="2" t="s">
        <v>15873</v>
      </c>
      <c r="M2348" s="2" t="s">
        <v>4843</v>
      </c>
      <c r="N2348" s="4" t="s">
        <v>15874</v>
      </c>
      <c r="O2348" s="4" t="s">
        <v>15875</v>
      </c>
    </row>
    <row r="2349" spans="1:15" ht="15" customHeight="1" x14ac:dyDescent="0.35">
      <c r="A2349" s="2" t="s">
        <v>487</v>
      </c>
      <c r="B2349" s="2" t="s">
        <v>488</v>
      </c>
      <c r="C2349" s="3">
        <v>36</v>
      </c>
      <c r="D2349" s="2" t="s">
        <v>489</v>
      </c>
      <c r="E2349" s="2" t="s">
        <v>15720</v>
      </c>
      <c r="F2349" s="2">
        <v>35600836</v>
      </c>
      <c r="G2349" s="2" t="s">
        <v>15961</v>
      </c>
      <c r="H2349" s="2" t="s">
        <v>15962</v>
      </c>
      <c r="I2349" s="2" t="s">
        <v>1862</v>
      </c>
      <c r="J2349" s="2" t="s">
        <v>14833</v>
      </c>
      <c r="K2349" s="2" t="s">
        <v>14397</v>
      </c>
      <c r="L2349" s="2" t="s">
        <v>15963</v>
      </c>
      <c r="M2349" s="2" t="s">
        <v>4416</v>
      </c>
      <c r="N2349" s="4" t="s">
        <v>15964</v>
      </c>
      <c r="O2349" s="4" t="s">
        <v>15965</v>
      </c>
    </row>
    <row r="2350" spans="1:15" ht="15" customHeight="1" x14ac:dyDescent="0.35">
      <c r="A2350" s="2" t="s">
        <v>487</v>
      </c>
      <c r="B2350" s="2" t="s">
        <v>488</v>
      </c>
      <c r="C2350" s="3">
        <v>36</v>
      </c>
      <c r="D2350" s="2" t="s">
        <v>489</v>
      </c>
      <c r="E2350" s="2" t="s">
        <v>15720</v>
      </c>
      <c r="F2350" s="2">
        <v>35108754</v>
      </c>
      <c r="G2350" s="2" t="s">
        <v>15955</v>
      </c>
      <c r="H2350" s="2" t="s">
        <v>15956</v>
      </c>
      <c r="I2350" s="2" t="s">
        <v>1862</v>
      </c>
      <c r="J2350" s="2" t="s">
        <v>15957</v>
      </c>
      <c r="K2350" s="2" t="s">
        <v>6635</v>
      </c>
      <c r="L2350" s="2" t="s">
        <v>15958</v>
      </c>
      <c r="M2350" s="2" t="s">
        <v>4493</v>
      </c>
      <c r="N2350" s="4" t="s">
        <v>15959</v>
      </c>
      <c r="O2350" s="4" t="s">
        <v>15960</v>
      </c>
    </row>
    <row r="2351" spans="1:15" ht="15" customHeight="1" x14ac:dyDescent="0.35">
      <c r="A2351" s="2" t="s">
        <v>487</v>
      </c>
      <c r="B2351" s="2" t="s">
        <v>488</v>
      </c>
      <c r="C2351" s="3">
        <v>36</v>
      </c>
      <c r="D2351" s="2" t="s">
        <v>489</v>
      </c>
      <c r="E2351" s="2" t="s">
        <v>15720</v>
      </c>
      <c r="F2351" s="2">
        <v>33618597</v>
      </c>
      <c r="G2351" s="2" t="s">
        <v>16111</v>
      </c>
      <c r="H2351" s="2" t="s">
        <v>16112</v>
      </c>
      <c r="I2351" s="2" t="s">
        <v>1408</v>
      </c>
      <c r="J2351" s="2" t="s">
        <v>9682</v>
      </c>
      <c r="K2351" s="2" t="s">
        <v>15918</v>
      </c>
      <c r="L2351" s="2" t="s">
        <v>16113</v>
      </c>
      <c r="M2351" s="2" t="s">
        <v>4493</v>
      </c>
      <c r="N2351" s="4" t="s">
        <v>16114</v>
      </c>
      <c r="O2351" s="4" t="s">
        <v>16115</v>
      </c>
    </row>
    <row r="2352" spans="1:15" ht="15" customHeight="1" x14ac:dyDescent="0.35">
      <c r="A2352" s="2" t="s">
        <v>487</v>
      </c>
      <c r="B2352" s="2" t="s">
        <v>488</v>
      </c>
      <c r="C2352" s="3">
        <v>36</v>
      </c>
      <c r="D2352" s="2" t="s">
        <v>489</v>
      </c>
      <c r="E2352" s="2" t="s">
        <v>15720</v>
      </c>
      <c r="F2352" s="2">
        <v>30528616</v>
      </c>
      <c r="G2352" s="2" t="s">
        <v>16272</v>
      </c>
      <c r="H2352" s="2" t="s">
        <v>16273</v>
      </c>
      <c r="I2352" s="2" t="s">
        <v>554</v>
      </c>
      <c r="J2352" s="2" t="s">
        <v>16274</v>
      </c>
      <c r="K2352" s="2" t="s">
        <v>4380</v>
      </c>
      <c r="L2352" s="2" t="s">
        <v>16275</v>
      </c>
      <c r="M2352" s="2" t="s">
        <v>4493</v>
      </c>
      <c r="N2352" s="4" t="s">
        <v>16276</v>
      </c>
      <c r="O2352" s="4" t="s">
        <v>16277</v>
      </c>
    </row>
    <row r="2353" spans="1:15" ht="15" customHeight="1" x14ac:dyDescent="0.35">
      <c r="A2353" s="2" t="s">
        <v>487</v>
      </c>
      <c r="B2353" s="2" t="s">
        <v>488</v>
      </c>
      <c r="C2353" s="3">
        <v>36</v>
      </c>
      <c r="D2353" s="2" t="s">
        <v>489</v>
      </c>
      <c r="E2353" s="2" t="s">
        <v>15720</v>
      </c>
      <c r="F2353" s="2">
        <v>29431885</v>
      </c>
      <c r="G2353" s="2" t="s">
        <v>16369</v>
      </c>
      <c r="H2353" s="2" t="s">
        <v>16370</v>
      </c>
      <c r="I2353" s="2" t="s">
        <v>1723</v>
      </c>
      <c r="J2353" s="2" t="s">
        <v>14630</v>
      </c>
      <c r="K2353" s="2" t="s">
        <v>6635</v>
      </c>
      <c r="L2353" s="2" t="s">
        <v>16371</v>
      </c>
      <c r="M2353" s="2" t="s">
        <v>4843</v>
      </c>
      <c r="N2353" s="4" t="s">
        <v>16372</v>
      </c>
      <c r="O2353" s="4" t="s">
        <v>16373</v>
      </c>
    </row>
    <row r="2354" spans="1:15" ht="15" customHeight="1" x14ac:dyDescent="0.35">
      <c r="A2354" s="2" t="s">
        <v>487</v>
      </c>
      <c r="B2354" s="2" t="s">
        <v>488</v>
      </c>
      <c r="C2354" s="3">
        <v>36</v>
      </c>
      <c r="D2354" s="2" t="s">
        <v>489</v>
      </c>
      <c r="E2354" s="2" t="s">
        <v>15720</v>
      </c>
      <c r="F2354" s="2">
        <v>28461302</v>
      </c>
      <c r="G2354" s="2" t="s">
        <v>16460</v>
      </c>
      <c r="H2354" s="2" t="s">
        <v>16461</v>
      </c>
      <c r="I2354" s="2" t="s">
        <v>867</v>
      </c>
      <c r="J2354" s="2" t="s">
        <v>2345</v>
      </c>
      <c r="K2354" s="2" t="s">
        <v>15740</v>
      </c>
      <c r="L2354" s="2" t="s">
        <v>16462</v>
      </c>
      <c r="M2354" s="2" t="s">
        <v>7281</v>
      </c>
      <c r="N2354" s="4" t="s">
        <v>16463</v>
      </c>
      <c r="O2354" s="4" t="s">
        <v>16464</v>
      </c>
    </row>
    <row r="2355" spans="1:15" ht="15" customHeight="1" x14ac:dyDescent="0.35">
      <c r="A2355" s="2" t="s">
        <v>487</v>
      </c>
      <c r="B2355" s="2" t="s">
        <v>488</v>
      </c>
      <c r="C2355" s="3">
        <v>36</v>
      </c>
      <c r="D2355" s="2" t="s">
        <v>489</v>
      </c>
      <c r="E2355" s="2" t="s">
        <v>15720</v>
      </c>
      <c r="F2355" s="2">
        <v>26766520</v>
      </c>
      <c r="G2355" s="2" t="s">
        <v>16511</v>
      </c>
      <c r="H2355" s="2" t="s">
        <v>16512</v>
      </c>
      <c r="I2355" s="2" t="s">
        <v>2517</v>
      </c>
      <c r="J2355" s="2" t="s">
        <v>16513</v>
      </c>
      <c r="K2355" s="2" t="s">
        <v>13554</v>
      </c>
      <c r="L2355" s="2" t="s">
        <v>16514</v>
      </c>
      <c r="M2355" s="2" t="s">
        <v>4493</v>
      </c>
      <c r="N2355" s="4" t="s">
        <v>16515</v>
      </c>
      <c r="O2355" s="4" t="s">
        <v>16516</v>
      </c>
    </row>
    <row r="2356" spans="1:15" ht="15" customHeight="1" x14ac:dyDescent="0.35">
      <c r="A2356" s="2" t="s">
        <v>487</v>
      </c>
      <c r="B2356" s="2" t="s">
        <v>488</v>
      </c>
      <c r="C2356" s="3">
        <v>36</v>
      </c>
      <c r="D2356" s="2" t="s">
        <v>489</v>
      </c>
      <c r="E2356" s="2" t="s">
        <v>15720</v>
      </c>
      <c r="F2356" s="2">
        <v>23622005</v>
      </c>
      <c r="G2356" s="2" t="s">
        <v>16776</v>
      </c>
      <c r="H2356" s="2" t="s">
        <v>16777</v>
      </c>
      <c r="I2356" s="2" t="s">
        <v>686</v>
      </c>
      <c r="J2356" s="2" t="s">
        <v>16778</v>
      </c>
      <c r="K2356" s="2" t="s">
        <v>11500</v>
      </c>
      <c r="L2356" s="2" t="s">
        <v>16779</v>
      </c>
      <c r="M2356" s="2" t="s">
        <v>4493</v>
      </c>
      <c r="N2356" s="4" t="s">
        <v>16780</v>
      </c>
      <c r="O2356" s="4" t="s">
        <v>16781</v>
      </c>
    </row>
    <row r="2357" spans="1:15" ht="15" customHeight="1" x14ac:dyDescent="0.35">
      <c r="A2357" s="2" t="s">
        <v>487</v>
      </c>
      <c r="B2357" s="2" t="s">
        <v>488</v>
      </c>
      <c r="C2357" s="3">
        <v>36</v>
      </c>
      <c r="D2357" s="2" t="s">
        <v>489</v>
      </c>
      <c r="E2357" s="2" t="s">
        <v>15720</v>
      </c>
      <c r="F2357" s="2">
        <v>23283015</v>
      </c>
      <c r="G2357" s="2" t="s">
        <v>16969</v>
      </c>
      <c r="H2357" s="2" t="s">
        <v>16970</v>
      </c>
      <c r="I2357" s="2" t="s">
        <v>5584</v>
      </c>
      <c r="J2357" s="2"/>
      <c r="K2357" s="2" t="s">
        <v>14397</v>
      </c>
      <c r="L2357" s="2" t="s">
        <v>16971</v>
      </c>
      <c r="M2357" s="2" t="s">
        <v>4367</v>
      </c>
      <c r="N2357" s="4" t="s">
        <v>16972</v>
      </c>
      <c r="O2357" s="4" t="s">
        <v>16973</v>
      </c>
    </row>
    <row r="2358" spans="1:15" ht="15" customHeight="1" x14ac:dyDescent="0.35">
      <c r="A2358" s="2" t="s">
        <v>487</v>
      </c>
      <c r="B2358" s="2" t="s">
        <v>488</v>
      </c>
      <c r="C2358" s="3">
        <v>36</v>
      </c>
      <c r="D2358" s="2" t="s">
        <v>489</v>
      </c>
      <c r="E2358" s="2" t="s">
        <v>15720</v>
      </c>
      <c r="F2358" s="2">
        <v>16384881</v>
      </c>
      <c r="G2358" s="2" t="s">
        <v>17083</v>
      </c>
      <c r="H2358" s="2" t="s">
        <v>17084</v>
      </c>
      <c r="I2358" s="2" t="s">
        <v>1691</v>
      </c>
      <c r="J2358" s="2" t="s">
        <v>17085</v>
      </c>
      <c r="K2358" s="2" t="s">
        <v>2962</v>
      </c>
      <c r="L2358" s="2" t="s">
        <v>17086</v>
      </c>
      <c r="M2358" s="2" t="s">
        <v>4493</v>
      </c>
      <c r="N2358" s="4" t="s">
        <v>17087</v>
      </c>
      <c r="O2358" s="4" t="s">
        <v>17088</v>
      </c>
    </row>
    <row r="2359" spans="1:15" ht="15" customHeight="1" x14ac:dyDescent="0.35">
      <c r="A2359" s="2" t="s">
        <v>487</v>
      </c>
      <c r="B2359" s="2" t="s">
        <v>488</v>
      </c>
      <c r="C2359" s="3">
        <v>36</v>
      </c>
      <c r="D2359" s="2" t="s">
        <v>489</v>
      </c>
      <c r="E2359" s="2" t="s">
        <v>15720</v>
      </c>
      <c r="F2359" s="2">
        <v>16672004</v>
      </c>
      <c r="G2359" s="2" t="s">
        <v>17089</v>
      </c>
      <c r="H2359" s="2" t="s">
        <v>17090</v>
      </c>
      <c r="I2359" s="2" t="s">
        <v>1691</v>
      </c>
      <c r="J2359" s="2"/>
      <c r="K2359" s="2" t="s">
        <v>13554</v>
      </c>
      <c r="L2359" s="2" t="s">
        <v>17091</v>
      </c>
      <c r="M2359" s="2" t="s">
        <v>6258</v>
      </c>
      <c r="N2359" s="4" t="s">
        <v>17092</v>
      </c>
      <c r="O2359" s="4" t="s">
        <v>17093</v>
      </c>
    </row>
    <row r="2360" spans="1:15" ht="15" customHeight="1" x14ac:dyDescent="0.35">
      <c r="A2360" s="2" t="s">
        <v>487</v>
      </c>
      <c r="B2360" s="2" t="s">
        <v>488</v>
      </c>
      <c r="C2360" s="3">
        <v>36</v>
      </c>
      <c r="D2360" s="2" t="s">
        <v>489</v>
      </c>
      <c r="E2360" s="2" t="s">
        <v>15720</v>
      </c>
      <c r="F2360" s="2">
        <v>15842959</v>
      </c>
      <c r="G2360" s="2" t="s">
        <v>16965</v>
      </c>
      <c r="H2360" s="2" t="s">
        <v>17174</v>
      </c>
      <c r="I2360" s="2" t="s">
        <v>6052</v>
      </c>
      <c r="J2360" s="2"/>
      <c r="K2360" s="2" t="s">
        <v>16186</v>
      </c>
      <c r="L2360" s="2" t="s">
        <v>17175</v>
      </c>
      <c r="M2360" s="2" t="s">
        <v>11536</v>
      </c>
      <c r="N2360" s="4" t="s">
        <v>17176</v>
      </c>
      <c r="O2360" s="26"/>
    </row>
    <row r="2361" spans="1:15" ht="15" customHeight="1" x14ac:dyDescent="0.35">
      <c r="A2361" s="2" t="s">
        <v>487</v>
      </c>
      <c r="B2361" s="2" t="s">
        <v>488</v>
      </c>
      <c r="C2361" s="3">
        <v>36</v>
      </c>
      <c r="D2361" s="2" t="s">
        <v>489</v>
      </c>
      <c r="E2361" s="2" t="s">
        <v>15720</v>
      </c>
      <c r="F2361" s="2">
        <v>15842960</v>
      </c>
      <c r="G2361" s="2" t="s">
        <v>17177</v>
      </c>
      <c r="H2361" s="2" t="s">
        <v>17178</v>
      </c>
      <c r="I2361" s="2" t="s">
        <v>6052</v>
      </c>
      <c r="J2361" s="2"/>
      <c r="K2361" s="2" t="s">
        <v>16186</v>
      </c>
      <c r="L2361" s="2" t="s">
        <v>17179</v>
      </c>
      <c r="M2361" s="2" t="s">
        <v>4416</v>
      </c>
      <c r="N2361" s="4" t="s">
        <v>17180</v>
      </c>
      <c r="O2361" s="26"/>
    </row>
    <row r="2362" spans="1:15" ht="15" customHeight="1" x14ac:dyDescent="0.35">
      <c r="A2362" s="2" t="s">
        <v>487</v>
      </c>
      <c r="B2362" s="2" t="s">
        <v>488</v>
      </c>
      <c r="C2362" s="3">
        <v>36</v>
      </c>
      <c r="D2362" s="2" t="s">
        <v>489</v>
      </c>
      <c r="E2362" s="2" t="s">
        <v>15720</v>
      </c>
      <c r="F2362" s="2">
        <v>12027062</v>
      </c>
      <c r="G2362" s="2" t="s">
        <v>17357</v>
      </c>
      <c r="H2362" s="2" t="s">
        <v>17358</v>
      </c>
      <c r="I2362" s="2" t="s">
        <v>17359</v>
      </c>
      <c r="J2362" s="2"/>
      <c r="K2362" s="2" t="s">
        <v>11500</v>
      </c>
      <c r="L2362" s="2" t="s">
        <v>17360</v>
      </c>
      <c r="M2362" s="2" t="s">
        <v>4843</v>
      </c>
      <c r="N2362" s="4" t="s">
        <v>17361</v>
      </c>
      <c r="O2362" s="4" t="s">
        <v>17362</v>
      </c>
    </row>
    <row r="2363" spans="1:15" ht="15" customHeight="1" x14ac:dyDescent="0.35">
      <c r="A2363" s="2" t="s">
        <v>487</v>
      </c>
      <c r="B2363" s="2" t="s">
        <v>488</v>
      </c>
      <c r="C2363" s="3">
        <v>36</v>
      </c>
      <c r="D2363" s="2" t="s">
        <v>489</v>
      </c>
      <c r="E2363" s="2" t="s">
        <v>15720</v>
      </c>
      <c r="F2363" s="2">
        <v>11994087</v>
      </c>
      <c r="G2363" s="2" t="s">
        <v>17363</v>
      </c>
      <c r="H2363" s="2" t="s">
        <v>17364</v>
      </c>
      <c r="I2363" s="2" t="s">
        <v>17359</v>
      </c>
      <c r="J2363" s="2"/>
      <c r="K2363" s="2" t="s">
        <v>6635</v>
      </c>
      <c r="L2363" s="2" t="s">
        <v>17365</v>
      </c>
      <c r="M2363" s="2" t="s">
        <v>4416</v>
      </c>
      <c r="N2363" s="4" t="s">
        <v>17366</v>
      </c>
      <c r="O2363" s="4" t="s">
        <v>17367</v>
      </c>
    </row>
    <row r="2364" spans="1:15" ht="15" customHeight="1" x14ac:dyDescent="0.35">
      <c r="A2364" s="2" t="s">
        <v>487</v>
      </c>
      <c r="B2364" s="2" t="s">
        <v>488</v>
      </c>
      <c r="C2364" s="3">
        <v>36</v>
      </c>
      <c r="D2364" s="2" t="s">
        <v>489</v>
      </c>
      <c r="E2364" s="2" t="s">
        <v>15720</v>
      </c>
      <c r="F2364" s="2">
        <v>11978912</v>
      </c>
      <c r="G2364" s="2" t="s">
        <v>17368</v>
      </c>
      <c r="H2364" s="2" t="s">
        <v>17369</v>
      </c>
      <c r="I2364" s="2" t="s">
        <v>17359</v>
      </c>
      <c r="J2364" s="2"/>
      <c r="K2364" s="2" t="s">
        <v>2962</v>
      </c>
      <c r="L2364" s="2" t="s">
        <v>17370</v>
      </c>
      <c r="M2364" s="2" t="s">
        <v>4367</v>
      </c>
      <c r="N2364" s="4" t="s">
        <v>17371</v>
      </c>
      <c r="O2364" s="4" t="s">
        <v>17372</v>
      </c>
    </row>
    <row r="2365" spans="1:15" ht="15" customHeight="1" x14ac:dyDescent="0.35">
      <c r="A2365" s="2" t="s">
        <v>487</v>
      </c>
      <c r="B2365" s="2" t="s">
        <v>488</v>
      </c>
      <c r="C2365" s="3">
        <v>36</v>
      </c>
      <c r="D2365" s="2" t="s">
        <v>489</v>
      </c>
      <c r="E2365" s="2" t="s">
        <v>15720</v>
      </c>
      <c r="F2365" s="2">
        <v>11422124</v>
      </c>
      <c r="G2365" s="2" t="s">
        <v>17384</v>
      </c>
      <c r="H2365" s="2" t="s">
        <v>17437</v>
      </c>
      <c r="I2365" s="2" t="s">
        <v>10583</v>
      </c>
      <c r="J2365" s="2"/>
      <c r="K2365" s="2" t="s">
        <v>6635</v>
      </c>
      <c r="L2365" s="2" t="s">
        <v>17438</v>
      </c>
      <c r="M2365" s="2" t="s">
        <v>7281</v>
      </c>
      <c r="N2365" s="4" t="s">
        <v>17439</v>
      </c>
      <c r="O2365" s="4" t="s">
        <v>17440</v>
      </c>
    </row>
    <row r="2366" spans="1:15" ht="15" customHeight="1" x14ac:dyDescent="0.35">
      <c r="A2366" s="2" t="s">
        <v>487</v>
      </c>
      <c r="B2366" s="2" t="s">
        <v>488</v>
      </c>
      <c r="C2366" s="3">
        <v>36</v>
      </c>
      <c r="D2366" s="2" t="s">
        <v>489</v>
      </c>
      <c r="E2366" s="2" t="s">
        <v>15720</v>
      </c>
      <c r="F2366" s="2">
        <v>10893007</v>
      </c>
      <c r="G2366" s="2" t="s">
        <v>17484</v>
      </c>
      <c r="H2366" s="2" t="s">
        <v>17485</v>
      </c>
      <c r="I2366" s="2" t="s">
        <v>17486</v>
      </c>
      <c r="J2366" s="2"/>
      <c r="K2366" s="2" t="s">
        <v>13554</v>
      </c>
      <c r="L2366" s="2" t="s">
        <v>17487</v>
      </c>
      <c r="M2366" s="2" t="s">
        <v>4367</v>
      </c>
      <c r="N2366" s="4" t="s">
        <v>17488</v>
      </c>
      <c r="O2366" s="4" t="s">
        <v>17489</v>
      </c>
    </row>
    <row r="2367" spans="1:15" ht="15" customHeight="1" x14ac:dyDescent="0.35">
      <c r="A2367" s="2" t="s">
        <v>487</v>
      </c>
      <c r="B2367" s="2" t="s">
        <v>488</v>
      </c>
      <c r="C2367" s="3">
        <v>36</v>
      </c>
      <c r="D2367" s="2" t="s">
        <v>489</v>
      </c>
      <c r="E2367" s="2" t="s">
        <v>15720</v>
      </c>
      <c r="F2367" s="2">
        <v>10329806</v>
      </c>
      <c r="G2367" s="2" t="s">
        <v>17515</v>
      </c>
      <c r="H2367" s="2" t="s">
        <v>17516</v>
      </c>
      <c r="I2367" s="2" t="s">
        <v>6181</v>
      </c>
      <c r="J2367" s="2"/>
      <c r="K2367" s="2" t="s">
        <v>4380</v>
      </c>
      <c r="L2367" s="2" t="s">
        <v>17517</v>
      </c>
      <c r="M2367" s="2" t="s">
        <v>4493</v>
      </c>
      <c r="N2367" s="4" t="s">
        <v>17518</v>
      </c>
      <c r="O2367" s="4" t="s">
        <v>17519</v>
      </c>
    </row>
    <row r="2368" spans="1:15" ht="15" customHeight="1" x14ac:dyDescent="0.35">
      <c r="A2368" s="2" t="s">
        <v>487</v>
      </c>
      <c r="B2368" s="2" t="s">
        <v>488</v>
      </c>
      <c r="C2368" s="3">
        <v>36</v>
      </c>
      <c r="D2368" s="2" t="s">
        <v>489</v>
      </c>
      <c r="E2368" s="2" t="s">
        <v>15720</v>
      </c>
      <c r="F2368" s="2">
        <v>10380780</v>
      </c>
      <c r="G2368" s="2" t="s">
        <v>17520</v>
      </c>
      <c r="H2368" s="2" t="s">
        <v>17521</v>
      </c>
      <c r="I2368" s="2" t="s">
        <v>6181</v>
      </c>
      <c r="J2368" s="2"/>
      <c r="K2368" s="2" t="s">
        <v>1027</v>
      </c>
      <c r="L2368" s="2" t="s">
        <v>17522</v>
      </c>
      <c r="M2368" s="2" t="s">
        <v>4367</v>
      </c>
      <c r="N2368" s="4" t="s">
        <v>17523</v>
      </c>
      <c r="O2368" s="4" t="s">
        <v>17524</v>
      </c>
    </row>
    <row r="2369" spans="1:15" ht="15" customHeight="1" x14ac:dyDescent="0.35">
      <c r="A2369" s="2" t="s">
        <v>487</v>
      </c>
      <c r="B2369" s="2" t="s">
        <v>488</v>
      </c>
      <c r="C2369" s="3">
        <v>36</v>
      </c>
      <c r="D2369" s="2" t="s">
        <v>489</v>
      </c>
      <c r="E2369" s="2" t="s">
        <v>15720</v>
      </c>
      <c r="F2369" s="2">
        <v>38168053</v>
      </c>
      <c r="G2369" s="2" t="s">
        <v>11189</v>
      </c>
      <c r="H2369" s="2" t="s">
        <v>11190</v>
      </c>
      <c r="I2369" s="2" t="s">
        <v>1459</v>
      </c>
      <c r="J2369" s="2" t="s">
        <v>6582</v>
      </c>
      <c r="K2369" s="2" t="s">
        <v>6635</v>
      </c>
      <c r="L2369" s="2" t="s">
        <v>11191</v>
      </c>
      <c r="M2369" s="2" t="s">
        <v>4493</v>
      </c>
      <c r="N2369" s="4" t="s">
        <v>11192</v>
      </c>
      <c r="O2369" s="4" t="s">
        <v>11193</v>
      </c>
    </row>
    <row r="2370" spans="1:15" ht="15" customHeight="1" x14ac:dyDescent="0.35">
      <c r="A2370" s="2" t="s">
        <v>487</v>
      </c>
      <c r="B2370" s="2" t="s">
        <v>488</v>
      </c>
      <c r="C2370" s="3">
        <v>36</v>
      </c>
      <c r="D2370" s="2" t="s">
        <v>489</v>
      </c>
      <c r="E2370" s="2" t="s">
        <v>15720</v>
      </c>
      <c r="F2370" s="2">
        <v>38361745</v>
      </c>
      <c r="G2370" s="2" t="s">
        <v>15795</v>
      </c>
      <c r="H2370" s="2" t="s">
        <v>15796</v>
      </c>
      <c r="I2370" s="2" t="s">
        <v>1459</v>
      </c>
      <c r="J2370" s="2" t="s">
        <v>15797</v>
      </c>
      <c r="K2370" s="2" t="s">
        <v>14397</v>
      </c>
      <c r="L2370" s="2" t="s">
        <v>15798</v>
      </c>
      <c r="M2370" s="2" t="s">
        <v>4416</v>
      </c>
      <c r="N2370" s="4" t="s">
        <v>15799</v>
      </c>
      <c r="O2370" s="4" t="s">
        <v>15800</v>
      </c>
    </row>
    <row r="2371" spans="1:15" ht="15" customHeight="1" x14ac:dyDescent="0.35">
      <c r="A2371" s="2" t="s">
        <v>487</v>
      </c>
      <c r="B2371" s="2" t="s">
        <v>488</v>
      </c>
      <c r="C2371" s="3">
        <v>36</v>
      </c>
      <c r="D2371" s="2" t="s">
        <v>489</v>
      </c>
      <c r="E2371" s="2" t="s">
        <v>15720</v>
      </c>
      <c r="F2371" s="2">
        <v>37186333</v>
      </c>
      <c r="G2371" s="2" t="s">
        <v>14390</v>
      </c>
      <c r="H2371" s="2" t="s">
        <v>14391</v>
      </c>
      <c r="I2371" s="2" t="s">
        <v>843</v>
      </c>
      <c r="J2371" s="2"/>
      <c r="K2371" s="2" t="s">
        <v>13554</v>
      </c>
      <c r="L2371" s="2" t="s">
        <v>14392</v>
      </c>
      <c r="M2371" s="2" t="s">
        <v>5313</v>
      </c>
      <c r="N2371" s="4" t="s">
        <v>14393</v>
      </c>
      <c r="O2371" s="4" t="s">
        <v>14394</v>
      </c>
    </row>
    <row r="2372" spans="1:15" ht="15" customHeight="1" x14ac:dyDescent="0.35">
      <c r="A2372" s="2" t="s">
        <v>487</v>
      </c>
      <c r="B2372" s="2" t="s">
        <v>488</v>
      </c>
      <c r="C2372" s="3">
        <v>36</v>
      </c>
      <c r="D2372" s="2" t="s">
        <v>489</v>
      </c>
      <c r="E2372" s="2" t="s">
        <v>15720</v>
      </c>
      <c r="F2372" s="2">
        <v>35000773</v>
      </c>
      <c r="G2372" s="2" t="s">
        <v>15984</v>
      </c>
      <c r="H2372" s="2" t="s">
        <v>15985</v>
      </c>
      <c r="I2372" s="2" t="s">
        <v>1701</v>
      </c>
      <c r="J2372" s="2" t="s">
        <v>15986</v>
      </c>
      <c r="K2372" s="2" t="s">
        <v>4380</v>
      </c>
      <c r="L2372" s="2" t="s">
        <v>15987</v>
      </c>
      <c r="M2372" s="2" t="s">
        <v>4424</v>
      </c>
      <c r="N2372" s="4" t="s">
        <v>15988</v>
      </c>
      <c r="O2372" s="4" t="s">
        <v>15989</v>
      </c>
    </row>
    <row r="2373" spans="1:15" ht="15" customHeight="1" x14ac:dyDescent="0.35">
      <c r="A2373" s="2" t="s">
        <v>487</v>
      </c>
      <c r="B2373" s="2" t="s">
        <v>488</v>
      </c>
      <c r="C2373" s="3">
        <v>36</v>
      </c>
      <c r="D2373" s="2" t="s">
        <v>489</v>
      </c>
      <c r="E2373" s="2" t="s">
        <v>15720</v>
      </c>
      <c r="F2373" s="2">
        <v>35220042</v>
      </c>
      <c r="G2373" s="2" t="s">
        <v>15977</v>
      </c>
      <c r="H2373" s="2" t="s">
        <v>15978</v>
      </c>
      <c r="I2373" s="2" t="s">
        <v>1701</v>
      </c>
      <c r="J2373" s="2" t="s">
        <v>15979</v>
      </c>
      <c r="K2373" s="2" t="s">
        <v>15980</v>
      </c>
      <c r="L2373" s="2" t="s">
        <v>15981</v>
      </c>
      <c r="M2373" s="2" t="s">
        <v>4367</v>
      </c>
      <c r="N2373" s="4" t="s">
        <v>15982</v>
      </c>
      <c r="O2373" s="4" t="s">
        <v>15983</v>
      </c>
    </row>
    <row r="2374" spans="1:15" ht="15" customHeight="1" x14ac:dyDescent="0.35">
      <c r="A2374" s="2" t="s">
        <v>487</v>
      </c>
      <c r="B2374" s="2" t="s">
        <v>488</v>
      </c>
      <c r="C2374" s="3">
        <v>36</v>
      </c>
      <c r="D2374" s="2" t="s">
        <v>489</v>
      </c>
      <c r="E2374" s="2" t="s">
        <v>15720</v>
      </c>
      <c r="F2374" s="2">
        <v>31629803</v>
      </c>
      <c r="G2374" s="2" t="s">
        <v>14594</v>
      </c>
      <c r="H2374" s="2" t="s">
        <v>14595</v>
      </c>
      <c r="I2374" s="2" t="s">
        <v>1713</v>
      </c>
      <c r="J2374" s="2" t="s">
        <v>14596</v>
      </c>
      <c r="K2374" s="2" t="s">
        <v>4380</v>
      </c>
      <c r="L2374" s="2" t="s">
        <v>14597</v>
      </c>
      <c r="M2374" s="2" t="s">
        <v>4493</v>
      </c>
      <c r="N2374" s="4" t="s">
        <v>14598</v>
      </c>
      <c r="O2374" s="4" t="s">
        <v>14599</v>
      </c>
    </row>
    <row r="2375" spans="1:15" ht="15" customHeight="1" x14ac:dyDescent="0.35">
      <c r="A2375" s="2" t="s">
        <v>487</v>
      </c>
      <c r="B2375" s="2" t="s">
        <v>488</v>
      </c>
      <c r="C2375" s="3">
        <v>36</v>
      </c>
      <c r="D2375" s="2" t="s">
        <v>489</v>
      </c>
      <c r="E2375" s="2" t="s">
        <v>15720</v>
      </c>
      <c r="F2375" s="2">
        <v>25323237</v>
      </c>
      <c r="G2375" s="2" t="s">
        <v>16607</v>
      </c>
      <c r="H2375" s="2" t="s">
        <v>16608</v>
      </c>
      <c r="I2375" s="2" t="s">
        <v>2404</v>
      </c>
      <c r="J2375" s="2" t="s">
        <v>16609</v>
      </c>
      <c r="K2375" s="2" t="s">
        <v>15740</v>
      </c>
      <c r="L2375" s="2" t="s">
        <v>16610</v>
      </c>
      <c r="M2375" s="2" t="s">
        <v>5992</v>
      </c>
      <c r="N2375" s="4" t="s">
        <v>16611</v>
      </c>
      <c r="O2375" s="4" t="s">
        <v>16612</v>
      </c>
    </row>
    <row r="2376" spans="1:15" ht="15" customHeight="1" x14ac:dyDescent="0.35">
      <c r="A2376" s="2" t="s">
        <v>487</v>
      </c>
      <c r="B2376" s="2" t="s">
        <v>488</v>
      </c>
      <c r="C2376" s="3">
        <v>36</v>
      </c>
      <c r="D2376" s="2" t="s">
        <v>489</v>
      </c>
      <c r="E2376" s="2" t="s">
        <v>15720</v>
      </c>
      <c r="F2376" s="2">
        <v>23414538</v>
      </c>
      <c r="G2376" s="2" t="s">
        <v>16787</v>
      </c>
      <c r="H2376" s="2" t="s">
        <v>16788</v>
      </c>
      <c r="I2376" s="2" t="s">
        <v>952</v>
      </c>
      <c r="J2376" s="2"/>
      <c r="K2376" s="2" t="s">
        <v>6635</v>
      </c>
      <c r="L2376" s="2" t="s">
        <v>16789</v>
      </c>
      <c r="M2376" s="2" t="s">
        <v>4493</v>
      </c>
      <c r="N2376" s="4" t="s">
        <v>16790</v>
      </c>
      <c r="O2376" s="4" t="s">
        <v>16791</v>
      </c>
    </row>
    <row r="2377" spans="1:15" ht="15" customHeight="1" x14ac:dyDescent="0.35">
      <c r="A2377" s="2" t="s">
        <v>487</v>
      </c>
      <c r="B2377" s="2" t="s">
        <v>488</v>
      </c>
      <c r="C2377" s="3">
        <v>36</v>
      </c>
      <c r="D2377" s="2" t="s">
        <v>489</v>
      </c>
      <c r="E2377" s="2" t="s">
        <v>15720</v>
      </c>
      <c r="F2377" s="2">
        <v>21272928</v>
      </c>
      <c r="G2377" s="2" t="s">
        <v>16895</v>
      </c>
      <c r="H2377" s="2" t="s">
        <v>16896</v>
      </c>
      <c r="I2377" s="2" t="s">
        <v>5834</v>
      </c>
      <c r="J2377" s="2" t="s">
        <v>16897</v>
      </c>
      <c r="K2377" s="2" t="s">
        <v>4380</v>
      </c>
      <c r="L2377" s="2" t="s">
        <v>16898</v>
      </c>
      <c r="M2377" s="2" t="s">
        <v>5208</v>
      </c>
      <c r="N2377" s="4" t="s">
        <v>16899</v>
      </c>
      <c r="O2377" s="4" t="s">
        <v>16900</v>
      </c>
    </row>
    <row r="2378" spans="1:15" ht="15" customHeight="1" x14ac:dyDescent="0.35">
      <c r="A2378" s="2" t="s">
        <v>487</v>
      </c>
      <c r="B2378" s="2" t="s">
        <v>488</v>
      </c>
      <c r="C2378" s="3">
        <v>36</v>
      </c>
      <c r="D2378" s="2" t="s">
        <v>489</v>
      </c>
      <c r="E2378" s="2" t="s">
        <v>15720</v>
      </c>
      <c r="F2378" s="2">
        <v>21377031</v>
      </c>
      <c r="G2378" s="2" t="s">
        <v>16890</v>
      </c>
      <c r="H2378" s="2" t="s">
        <v>16891</v>
      </c>
      <c r="I2378" s="2" t="s">
        <v>5834</v>
      </c>
      <c r="J2378" s="2"/>
      <c r="K2378" s="2" t="s">
        <v>4380</v>
      </c>
      <c r="L2378" s="2" t="s">
        <v>16892</v>
      </c>
      <c r="M2378" s="2" t="s">
        <v>7281</v>
      </c>
      <c r="N2378" s="4" t="s">
        <v>16893</v>
      </c>
      <c r="O2378" s="4" t="s">
        <v>16894</v>
      </c>
    </row>
    <row r="2379" spans="1:15" ht="15" customHeight="1" x14ac:dyDescent="0.35">
      <c r="A2379" s="2" t="s">
        <v>487</v>
      </c>
      <c r="B2379" s="2" t="s">
        <v>488</v>
      </c>
      <c r="C2379" s="3">
        <v>36</v>
      </c>
      <c r="D2379" s="2" t="s">
        <v>489</v>
      </c>
      <c r="E2379" s="2" t="s">
        <v>15720</v>
      </c>
      <c r="F2379" s="2">
        <v>18269676</v>
      </c>
      <c r="G2379" s="2" t="s">
        <v>17013</v>
      </c>
      <c r="H2379" s="2" t="s">
        <v>17014</v>
      </c>
      <c r="I2379" s="2" t="s">
        <v>4979</v>
      </c>
      <c r="J2379" s="2"/>
      <c r="K2379" s="2" t="s">
        <v>1027</v>
      </c>
      <c r="L2379" s="2" t="s">
        <v>17015</v>
      </c>
      <c r="M2379" s="2" t="s">
        <v>4843</v>
      </c>
      <c r="N2379" s="4" t="s">
        <v>17016</v>
      </c>
      <c r="O2379" s="4" t="s">
        <v>17017</v>
      </c>
    </row>
    <row r="2380" spans="1:15" ht="15" customHeight="1" x14ac:dyDescent="0.35">
      <c r="A2380" s="2" t="s">
        <v>487</v>
      </c>
      <c r="B2380" s="2" t="s">
        <v>488</v>
      </c>
      <c r="C2380" s="3">
        <v>36</v>
      </c>
      <c r="D2380" s="2" t="s">
        <v>489</v>
      </c>
      <c r="E2380" s="2" t="s">
        <v>15720</v>
      </c>
      <c r="F2380" s="2">
        <v>16522466</v>
      </c>
      <c r="G2380" s="2" t="s">
        <v>17104</v>
      </c>
      <c r="H2380" s="2" t="s">
        <v>17105</v>
      </c>
      <c r="I2380" s="2" t="s">
        <v>2591</v>
      </c>
      <c r="J2380" s="2"/>
      <c r="K2380" s="2" t="s">
        <v>4380</v>
      </c>
      <c r="L2380" s="2" t="s">
        <v>17106</v>
      </c>
      <c r="M2380" s="2" t="s">
        <v>4493</v>
      </c>
      <c r="N2380" s="4" t="s">
        <v>17107</v>
      </c>
      <c r="O2380" s="4" t="s">
        <v>17108</v>
      </c>
    </row>
    <row r="2381" spans="1:15" ht="15" customHeight="1" x14ac:dyDescent="0.35">
      <c r="A2381" s="2" t="s">
        <v>487</v>
      </c>
      <c r="B2381" s="2" t="s">
        <v>488</v>
      </c>
      <c r="C2381" s="3">
        <v>36</v>
      </c>
      <c r="D2381" s="2" t="s">
        <v>489</v>
      </c>
      <c r="E2381" s="2" t="s">
        <v>15720</v>
      </c>
      <c r="F2381" s="2">
        <v>14769266</v>
      </c>
      <c r="G2381" s="2" t="s">
        <v>17249</v>
      </c>
      <c r="H2381" s="2" t="s">
        <v>17250</v>
      </c>
      <c r="I2381" s="2" t="s">
        <v>831</v>
      </c>
      <c r="J2381" s="2"/>
      <c r="K2381" s="2" t="s">
        <v>16186</v>
      </c>
      <c r="L2381" s="2" t="s">
        <v>17251</v>
      </c>
      <c r="M2381" s="2" t="s">
        <v>4416</v>
      </c>
      <c r="N2381" s="4" t="s">
        <v>17252</v>
      </c>
      <c r="O2381" s="26"/>
    </row>
    <row r="2382" spans="1:15" ht="15" customHeight="1" x14ac:dyDescent="0.35">
      <c r="A2382" s="2" t="s">
        <v>487</v>
      </c>
      <c r="B2382" s="2" t="s">
        <v>488</v>
      </c>
      <c r="C2382" s="3">
        <v>36</v>
      </c>
      <c r="D2382" s="2" t="s">
        <v>489</v>
      </c>
      <c r="E2382" s="2" t="s">
        <v>15720</v>
      </c>
      <c r="F2382" s="2">
        <v>12562549</v>
      </c>
      <c r="G2382" s="2" t="s">
        <v>17249</v>
      </c>
      <c r="H2382" s="2" t="s">
        <v>17250</v>
      </c>
      <c r="I2382" s="2" t="s">
        <v>17307</v>
      </c>
      <c r="J2382" s="2"/>
      <c r="K2382" s="2" t="s">
        <v>16186</v>
      </c>
      <c r="L2382" s="2" t="s">
        <v>17308</v>
      </c>
      <c r="M2382" s="2" t="s">
        <v>4416</v>
      </c>
      <c r="N2382" s="4" t="s">
        <v>17309</v>
      </c>
      <c r="O2382" s="26"/>
    </row>
    <row r="2383" spans="1:15" ht="15" customHeight="1" x14ac:dyDescent="0.35">
      <c r="A2383" s="2" t="s">
        <v>487</v>
      </c>
      <c r="B2383" s="2" t="s">
        <v>488</v>
      </c>
      <c r="C2383" s="3">
        <v>36</v>
      </c>
      <c r="D2383" s="2" t="s">
        <v>489</v>
      </c>
      <c r="E2383" s="2" t="s">
        <v>15720</v>
      </c>
      <c r="F2383" s="2">
        <v>11260150</v>
      </c>
      <c r="G2383" s="2" t="s">
        <v>17452</v>
      </c>
      <c r="H2383" s="2" t="s">
        <v>17453</v>
      </c>
      <c r="I2383" s="2" t="s">
        <v>2015</v>
      </c>
      <c r="J2383" s="2"/>
      <c r="K2383" s="2" t="s">
        <v>6635</v>
      </c>
      <c r="L2383" s="2" t="s">
        <v>17454</v>
      </c>
      <c r="M2383" s="2" t="s">
        <v>4367</v>
      </c>
      <c r="N2383" s="4" t="s">
        <v>17455</v>
      </c>
      <c r="O2383" s="4" t="s">
        <v>17456</v>
      </c>
    </row>
    <row r="2384" spans="1:15" ht="15" customHeight="1" x14ac:dyDescent="0.35">
      <c r="A2384" s="2" t="s">
        <v>487</v>
      </c>
      <c r="B2384" s="2" t="s">
        <v>488</v>
      </c>
      <c r="C2384" s="3">
        <v>36</v>
      </c>
      <c r="D2384" s="2" t="s">
        <v>489</v>
      </c>
      <c r="E2384" s="2" t="s">
        <v>15720</v>
      </c>
      <c r="F2384" s="2">
        <v>10436583</v>
      </c>
      <c r="G2384" s="2" t="s">
        <v>17384</v>
      </c>
      <c r="H2384" s="2" t="s">
        <v>17540</v>
      </c>
      <c r="I2384" s="2" t="s">
        <v>2201</v>
      </c>
      <c r="J2384" s="2"/>
      <c r="K2384" s="2" t="s">
        <v>8750</v>
      </c>
      <c r="L2384" s="2" t="s">
        <v>17541</v>
      </c>
      <c r="M2384" s="2" t="s">
        <v>4416</v>
      </c>
      <c r="N2384" s="4" t="s">
        <v>17542</v>
      </c>
      <c r="O2384" s="26"/>
    </row>
    <row r="2385" spans="1:15" ht="15" customHeight="1" x14ac:dyDescent="0.35">
      <c r="A2385" s="2" t="s">
        <v>487</v>
      </c>
      <c r="B2385" s="2" t="s">
        <v>488</v>
      </c>
      <c r="C2385" s="3">
        <v>36</v>
      </c>
      <c r="D2385" s="2" t="s">
        <v>489</v>
      </c>
      <c r="E2385" s="2" t="s">
        <v>15720</v>
      </c>
      <c r="F2385" s="2">
        <v>38621408</v>
      </c>
      <c r="G2385" s="2" t="s">
        <v>15762</v>
      </c>
      <c r="H2385" s="2" t="s">
        <v>15763</v>
      </c>
      <c r="I2385" s="2" t="s">
        <v>2023</v>
      </c>
      <c r="J2385" s="2" t="s">
        <v>15053</v>
      </c>
      <c r="K2385" s="2" t="s">
        <v>14380</v>
      </c>
      <c r="L2385" s="2" t="s">
        <v>15764</v>
      </c>
      <c r="M2385" s="2" t="s">
        <v>4367</v>
      </c>
      <c r="N2385" s="4" t="s">
        <v>15765</v>
      </c>
      <c r="O2385" s="4" t="s">
        <v>15766</v>
      </c>
    </row>
    <row r="2386" spans="1:15" ht="15" customHeight="1" x14ac:dyDescent="0.35">
      <c r="A2386" s="2" t="s">
        <v>487</v>
      </c>
      <c r="B2386" s="2" t="s">
        <v>488</v>
      </c>
      <c r="C2386" s="3">
        <v>36</v>
      </c>
      <c r="D2386" s="2" t="s">
        <v>489</v>
      </c>
      <c r="E2386" s="2" t="s">
        <v>15720</v>
      </c>
      <c r="F2386" s="2">
        <v>38837464</v>
      </c>
      <c r="G2386" s="2" t="s">
        <v>15767</v>
      </c>
      <c r="H2386" s="2" t="s">
        <v>15768</v>
      </c>
      <c r="I2386" s="2" t="s">
        <v>2023</v>
      </c>
      <c r="J2386" s="2"/>
      <c r="K2386" s="2" t="s">
        <v>13554</v>
      </c>
      <c r="L2386" s="2" t="s">
        <v>15769</v>
      </c>
      <c r="M2386" s="2" t="s">
        <v>5992</v>
      </c>
      <c r="N2386" s="4" t="s">
        <v>15770</v>
      </c>
      <c r="O2386" s="4" t="s">
        <v>15771</v>
      </c>
    </row>
    <row r="2387" spans="1:15" ht="15" customHeight="1" x14ac:dyDescent="0.35">
      <c r="A2387" s="2" t="s">
        <v>487</v>
      </c>
      <c r="B2387" s="2" t="s">
        <v>488</v>
      </c>
      <c r="C2387" s="3">
        <v>36</v>
      </c>
      <c r="D2387" s="2" t="s">
        <v>489</v>
      </c>
      <c r="E2387" s="2" t="s">
        <v>15720</v>
      </c>
      <c r="F2387" s="2">
        <v>35686200</v>
      </c>
      <c r="G2387" s="2" t="s">
        <v>11230</v>
      </c>
      <c r="H2387" s="2" t="s">
        <v>11231</v>
      </c>
      <c r="I2387" s="2" t="s">
        <v>1858</v>
      </c>
      <c r="J2387" s="2" t="s">
        <v>11232</v>
      </c>
      <c r="K2387" s="2" t="s">
        <v>11233</v>
      </c>
      <c r="L2387" s="2" t="s">
        <v>11234</v>
      </c>
      <c r="M2387" s="2" t="s">
        <v>4367</v>
      </c>
      <c r="N2387" s="4" t="s">
        <v>11235</v>
      </c>
      <c r="O2387" s="4" t="s">
        <v>11236</v>
      </c>
    </row>
    <row r="2388" spans="1:15" ht="15" customHeight="1" x14ac:dyDescent="0.35">
      <c r="A2388" s="2" t="s">
        <v>487</v>
      </c>
      <c r="B2388" s="2" t="s">
        <v>488</v>
      </c>
      <c r="C2388" s="3">
        <v>36</v>
      </c>
      <c r="D2388" s="2" t="s">
        <v>489</v>
      </c>
      <c r="E2388" s="2" t="s">
        <v>15720</v>
      </c>
      <c r="F2388" s="2">
        <v>34741557</v>
      </c>
      <c r="G2388" s="2" t="s">
        <v>15945</v>
      </c>
      <c r="H2388" s="2" t="s">
        <v>15946</v>
      </c>
      <c r="I2388" s="2" t="s">
        <v>1858</v>
      </c>
      <c r="J2388" s="2" t="s">
        <v>5697</v>
      </c>
      <c r="K2388" s="2" t="s">
        <v>1027</v>
      </c>
      <c r="L2388" s="2" t="s">
        <v>15947</v>
      </c>
      <c r="M2388" s="2" t="s">
        <v>6666</v>
      </c>
      <c r="N2388" s="4" t="s">
        <v>15948</v>
      </c>
      <c r="O2388" s="4" t="s">
        <v>15949</v>
      </c>
    </row>
    <row r="2389" spans="1:15" ht="15" customHeight="1" x14ac:dyDescent="0.35">
      <c r="A2389" s="2" t="s">
        <v>487</v>
      </c>
      <c r="B2389" s="2" t="s">
        <v>488</v>
      </c>
      <c r="C2389" s="3">
        <v>36</v>
      </c>
      <c r="D2389" s="2" t="s">
        <v>489</v>
      </c>
      <c r="E2389" s="2" t="s">
        <v>15720</v>
      </c>
      <c r="F2389" s="2">
        <v>33608919</v>
      </c>
      <c r="G2389" s="2" t="s">
        <v>16105</v>
      </c>
      <c r="H2389" s="2" t="s">
        <v>16106</v>
      </c>
      <c r="I2389" s="2" t="s">
        <v>4060</v>
      </c>
      <c r="J2389" s="2" t="s">
        <v>16107</v>
      </c>
      <c r="K2389" s="2" t="s">
        <v>1027</v>
      </c>
      <c r="L2389" s="2" t="s">
        <v>16108</v>
      </c>
      <c r="M2389" s="2" t="s">
        <v>4493</v>
      </c>
      <c r="N2389" s="4" t="s">
        <v>16109</v>
      </c>
      <c r="O2389" s="4" t="s">
        <v>16110</v>
      </c>
    </row>
    <row r="2390" spans="1:15" ht="15" customHeight="1" x14ac:dyDescent="0.35">
      <c r="A2390" s="2" t="s">
        <v>487</v>
      </c>
      <c r="B2390" s="2" t="s">
        <v>488</v>
      </c>
      <c r="C2390" s="3">
        <v>36</v>
      </c>
      <c r="D2390" s="2" t="s">
        <v>489</v>
      </c>
      <c r="E2390" s="2" t="s">
        <v>15720</v>
      </c>
      <c r="F2390" s="2">
        <v>31877228</v>
      </c>
      <c r="G2390" s="2" t="s">
        <v>14950</v>
      </c>
      <c r="H2390" s="2" t="s">
        <v>14951</v>
      </c>
      <c r="I2390" s="2" t="s">
        <v>2109</v>
      </c>
      <c r="J2390" s="2" t="s">
        <v>14952</v>
      </c>
      <c r="K2390" s="2" t="s">
        <v>1027</v>
      </c>
      <c r="L2390" s="2" t="s">
        <v>14953</v>
      </c>
      <c r="M2390" s="2" t="s">
        <v>5208</v>
      </c>
      <c r="N2390" s="4" t="s">
        <v>14954</v>
      </c>
      <c r="O2390" s="4" t="s">
        <v>14955</v>
      </c>
    </row>
    <row r="2391" spans="1:15" ht="15" customHeight="1" x14ac:dyDescent="0.35">
      <c r="A2391" s="2" t="s">
        <v>487</v>
      </c>
      <c r="B2391" s="2" t="s">
        <v>488</v>
      </c>
      <c r="C2391" s="3">
        <v>36</v>
      </c>
      <c r="D2391" s="2" t="s">
        <v>489</v>
      </c>
      <c r="E2391" s="2" t="s">
        <v>15720</v>
      </c>
      <c r="F2391" s="2">
        <v>32146166</v>
      </c>
      <c r="G2391" s="2" t="s">
        <v>16196</v>
      </c>
      <c r="H2391" s="2" t="s">
        <v>16197</v>
      </c>
      <c r="I2391" s="2" t="s">
        <v>2109</v>
      </c>
      <c r="J2391" s="2" t="s">
        <v>16198</v>
      </c>
      <c r="K2391" s="2" t="s">
        <v>11482</v>
      </c>
      <c r="L2391" s="2" t="s">
        <v>16199</v>
      </c>
      <c r="M2391" s="2" t="s">
        <v>4493</v>
      </c>
      <c r="N2391" s="4" t="s">
        <v>16200</v>
      </c>
      <c r="O2391" s="4" t="s">
        <v>16201</v>
      </c>
    </row>
    <row r="2392" spans="1:15" ht="15" customHeight="1" x14ac:dyDescent="0.35">
      <c r="A2392" s="2" t="s">
        <v>487</v>
      </c>
      <c r="B2392" s="2" t="s">
        <v>488</v>
      </c>
      <c r="C2392" s="3">
        <v>36</v>
      </c>
      <c r="D2392" s="2" t="s">
        <v>489</v>
      </c>
      <c r="E2392" s="2" t="s">
        <v>15720</v>
      </c>
      <c r="F2392" s="2">
        <v>32081759</v>
      </c>
      <c r="G2392" s="2" t="s">
        <v>16190</v>
      </c>
      <c r="H2392" s="2" t="s">
        <v>16191</v>
      </c>
      <c r="I2392" s="2" t="s">
        <v>2109</v>
      </c>
      <c r="J2392" s="2" t="s">
        <v>16192</v>
      </c>
      <c r="K2392" s="2" t="s">
        <v>4380</v>
      </c>
      <c r="L2392" s="2" t="s">
        <v>16193</v>
      </c>
      <c r="M2392" s="2" t="s">
        <v>4416</v>
      </c>
      <c r="N2392" s="4" t="s">
        <v>16194</v>
      </c>
      <c r="O2392" s="4" t="s">
        <v>16195</v>
      </c>
    </row>
    <row r="2393" spans="1:15" ht="15" customHeight="1" x14ac:dyDescent="0.35">
      <c r="A2393" s="2" t="s">
        <v>487</v>
      </c>
      <c r="B2393" s="2" t="s">
        <v>488</v>
      </c>
      <c r="C2393" s="3">
        <v>36</v>
      </c>
      <c r="D2393" s="2" t="s">
        <v>489</v>
      </c>
      <c r="E2393" s="2" t="s">
        <v>15720</v>
      </c>
      <c r="F2393" s="2">
        <v>30927345</v>
      </c>
      <c r="G2393" s="2" t="s">
        <v>16267</v>
      </c>
      <c r="H2393" s="2" t="s">
        <v>16268</v>
      </c>
      <c r="I2393" s="2" t="s">
        <v>949</v>
      </c>
      <c r="J2393" s="2" t="s">
        <v>9895</v>
      </c>
      <c r="K2393" s="2" t="s">
        <v>15724</v>
      </c>
      <c r="L2393" s="2" t="s">
        <v>16269</v>
      </c>
      <c r="M2393" s="2" t="s">
        <v>4493</v>
      </c>
      <c r="N2393" s="4" t="s">
        <v>16270</v>
      </c>
      <c r="O2393" s="4" t="s">
        <v>16271</v>
      </c>
    </row>
    <row r="2394" spans="1:15" ht="15" customHeight="1" x14ac:dyDescent="0.35">
      <c r="A2394" s="2" t="s">
        <v>487</v>
      </c>
      <c r="B2394" s="2" t="s">
        <v>488</v>
      </c>
      <c r="C2394" s="3">
        <v>36</v>
      </c>
      <c r="D2394" s="2" t="s">
        <v>489</v>
      </c>
      <c r="E2394" s="2" t="s">
        <v>15720</v>
      </c>
      <c r="F2394" s="2">
        <v>29105786</v>
      </c>
      <c r="G2394" s="2" t="s">
        <v>16357</v>
      </c>
      <c r="H2394" s="2" t="s">
        <v>16358</v>
      </c>
      <c r="I2394" s="2" t="s">
        <v>1468</v>
      </c>
      <c r="J2394" s="2" t="s">
        <v>16359</v>
      </c>
      <c r="K2394" s="2" t="s">
        <v>1027</v>
      </c>
      <c r="L2394" s="2" t="s">
        <v>16360</v>
      </c>
      <c r="M2394" s="2" t="s">
        <v>16361</v>
      </c>
      <c r="N2394" s="4" t="s">
        <v>16362</v>
      </c>
      <c r="O2394" s="4" t="s">
        <v>16363</v>
      </c>
    </row>
    <row r="2395" spans="1:15" ht="15" customHeight="1" x14ac:dyDescent="0.35">
      <c r="A2395" s="2" t="s">
        <v>487</v>
      </c>
      <c r="B2395" s="2" t="s">
        <v>488</v>
      </c>
      <c r="C2395" s="3">
        <v>36</v>
      </c>
      <c r="D2395" s="2" t="s">
        <v>489</v>
      </c>
      <c r="E2395" s="2" t="s">
        <v>15720</v>
      </c>
      <c r="F2395" s="2">
        <v>23621120</v>
      </c>
      <c r="G2395" s="2" t="s">
        <v>16770</v>
      </c>
      <c r="H2395" s="2" t="s">
        <v>16771</v>
      </c>
      <c r="I2395" s="2" t="s">
        <v>682</v>
      </c>
      <c r="J2395" s="2" t="s">
        <v>16772</v>
      </c>
      <c r="K2395" s="2" t="s">
        <v>1027</v>
      </c>
      <c r="L2395" s="2" t="s">
        <v>16773</v>
      </c>
      <c r="M2395" s="2" t="s">
        <v>10076</v>
      </c>
      <c r="N2395" s="4" t="s">
        <v>16774</v>
      </c>
      <c r="O2395" s="4" t="s">
        <v>16775</v>
      </c>
    </row>
    <row r="2396" spans="1:15" ht="15" customHeight="1" x14ac:dyDescent="0.35">
      <c r="A2396" s="2" t="s">
        <v>487</v>
      </c>
      <c r="B2396" s="2" t="s">
        <v>488</v>
      </c>
      <c r="C2396" s="3">
        <v>36</v>
      </c>
      <c r="D2396" s="2" t="s">
        <v>489</v>
      </c>
      <c r="E2396" s="2" t="s">
        <v>15720</v>
      </c>
      <c r="F2396" s="2">
        <v>22626592</v>
      </c>
      <c r="G2396" s="2" t="s">
        <v>16842</v>
      </c>
      <c r="H2396" s="2" t="s">
        <v>16843</v>
      </c>
      <c r="I2396" s="2" t="s">
        <v>2372</v>
      </c>
      <c r="J2396" s="2" t="s">
        <v>16844</v>
      </c>
      <c r="K2396" s="2" t="s">
        <v>11500</v>
      </c>
      <c r="L2396" s="2" t="s">
        <v>16845</v>
      </c>
      <c r="M2396" s="2" t="s">
        <v>4493</v>
      </c>
      <c r="N2396" s="4" t="s">
        <v>16846</v>
      </c>
      <c r="O2396" s="4" t="s">
        <v>16847</v>
      </c>
    </row>
    <row r="2397" spans="1:15" ht="15" customHeight="1" x14ac:dyDescent="0.35">
      <c r="A2397" s="2" t="s">
        <v>487</v>
      </c>
      <c r="B2397" s="2" t="s">
        <v>488</v>
      </c>
      <c r="C2397" s="3">
        <v>36</v>
      </c>
      <c r="D2397" s="2" t="s">
        <v>489</v>
      </c>
      <c r="E2397" s="2" t="s">
        <v>15720</v>
      </c>
      <c r="F2397" s="2">
        <v>22788944</v>
      </c>
      <c r="G2397" s="2" t="s">
        <v>16848</v>
      </c>
      <c r="H2397" s="2" t="s">
        <v>16849</v>
      </c>
      <c r="I2397" s="2" t="s">
        <v>2372</v>
      </c>
      <c r="J2397" s="2"/>
      <c r="K2397" s="2" t="s">
        <v>15918</v>
      </c>
      <c r="L2397" s="2" t="s">
        <v>16850</v>
      </c>
      <c r="M2397" s="2" t="s">
        <v>4416</v>
      </c>
      <c r="N2397" s="4" t="s">
        <v>16851</v>
      </c>
      <c r="O2397" s="4" t="s">
        <v>16852</v>
      </c>
    </row>
    <row r="2398" spans="1:15" ht="15" customHeight="1" x14ac:dyDescent="0.35">
      <c r="A2398" s="2" t="s">
        <v>487</v>
      </c>
      <c r="B2398" s="2" t="s">
        <v>488</v>
      </c>
      <c r="C2398" s="3">
        <v>36</v>
      </c>
      <c r="D2398" s="2" t="s">
        <v>489</v>
      </c>
      <c r="E2398" s="2" t="s">
        <v>15720</v>
      </c>
      <c r="F2398" s="2">
        <v>21492924</v>
      </c>
      <c r="G2398" s="2" t="s">
        <v>16879</v>
      </c>
      <c r="H2398" s="2" t="s">
        <v>16880</v>
      </c>
      <c r="I2398" s="2" t="s">
        <v>2458</v>
      </c>
      <c r="J2398" s="2" t="s">
        <v>16881</v>
      </c>
      <c r="K2398" s="2" t="s">
        <v>4380</v>
      </c>
      <c r="L2398" s="2" t="s">
        <v>16882</v>
      </c>
      <c r="M2398" s="2" t="s">
        <v>4493</v>
      </c>
      <c r="N2398" s="4" t="s">
        <v>16883</v>
      </c>
      <c r="O2398" s="4" t="s">
        <v>16884</v>
      </c>
    </row>
    <row r="2399" spans="1:15" ht="15" customHeight="1" x14ac:dyDescent="0.35">
      <c r="A2399" s="2" t="s">
        <v>487</v>
      </c>
      <c r="B2399" s="2" t="s">
        <v>488</v>
      </c>
      <c r="C2399" s="3">
        <v>36</v>
      </c>
      <c r="D2399" s="2" t="s">
        <v>489</v>
      </c>
      <c r="E2399" s="2" t="s">
        <v>15720</v>
      </c>
      <c r="F2399" s="2">
        <v>21464707</v>
      </c>
      <c r="G2399" s="2" t="s">
        <v>16885</v>
      </c>
      <c r="H2399" s="2" t="s">
        <v>16886</v>
      </c>
      <c r="I2399" s="2" t="s">
        <v>2458</v>
      </c>
      <c r="J2399" s="2"/>
      <c r="K2399" s="2" t="s">
        <v>9211</v>
      </c>
      <c r="L2399" s="2" t="s">
        <v>16887</v>
      </c>
      <c r="M2399" s="2" t="s">
        <v>4416</v>
      </c>
      <c r="N2399" s="4" t="s">
        <v>16888</v>
      </c>
      <c r="O2399" s="4" t="s">
        <v>16889</v>
      </c>
    </row>
    <row r="2400" spans="1:15" ht="15" customHeight="1" x14ac:dyDescent="0.35">
      <c r="A2400" s="2" t="s">
        <v>487</v>
      </c>
      <c r="B2400" s="2" t="s">
        <v>488</v>
      </c>
      <c r="C2400" s="3">
        <v>36</v>
      </c>
      <c r="D2400" s="2" t="s">
        <v>489</v>
      </c>
      <c r="E2400" s="2" t="s">
        <v>15720</v>
      </c>
      <c r="F2400" s="2">
        <v>16757395</v>
      </c>
      <c r="G2400" s="2" t="s">
        <v>17075</v>
      </c>
      <c r="H2400" s="2" t="s">
        <v>17076</v>
      </c>
      <c r="I2400" s="2" t="s">
        <v>17077</v>
      </c>
      <c r="J2400" s="2" t="s">
        <v>17078</v>
      </c>
      <c r="K2400" s="2" t="s">
        <v>17079</v>
      </c>
      <c r="L2400" s="2" t="s">
        <v>17080</v>
      </c>
      <c r="M2400" s="2" t="s">
        <v>4843</v>
      </c>
      <c r="N2400" s="4" t="s">
        <v>17081</v>
      </c>
      <c r="O2400" s="4" t="s">
        <v>17082</v>
      </c>
    </row>
    <row r="2401" spans="1:15" ht="15" customHeight="1" x14ac:dyDescent="0.35">
      <c r="A2401" s="2" t="s">
        <v>487</v>
      </c>
      <c r="B2401" s="2" t="s">
        <v>488</v>
      </c>
      <c r="C2401" s="3">
        <v>36</v>
      </c>
      <c r="D2401" s="2" t="s">
        <v>489</v>
      </c>
      <c r="E2401" s="2" t="s">
        <v>15720</v>
      </c>
      <c r="F2401" s="2">
        <v>15864079</v>
      </c>
      <c r="G2401" s="2" t="s">
        <v>16965</v>
      </c>
      <c r="H2401" s="2" t="s">
        <v>17165</v>
      </c>
      <c r="I2401" s="2" t="s">
        <v>1290</v>
      </c>
      <c r="J2401" s="2"/>
      <c r="K2401" s="2" t="s">
        <v>9211</v>
      </c>
      <c r="L2401" s="2" t="s">
        <v>17166</v>
      </c>
      <c r="M2401" s="2" t="s">
        <v>4416</v>
      </c>
      <c r="N2401" s="4" t="s">
        <v>17167</v>
      </c>
      <c r="O2401" s="4" t="s">
        <v>17168</v>
      </c>
    </row>
    <row r="2402" spans="1:15" ht="15" customHeight="1" x14ac:dyDescent="0.35">
      <c r="A2402" s="2" t="s">
        <v>487</v>
      </c>
      <c r="B2402" s="2" t="s">
        <v>488</v>
      </c>
      <c r="C2402" s="3">
        <v>36</v>
      </c>
      <c r="D2402" s="2" t="s">
        <v>489</v>
      </c>
      <c r="E2402" s="2" t="s">
        <v>15720</v>
      </c>
      <c r="F2402" s="2">
        <v>15969664</v>
      </c>
      <c r="G2402" s="2" t="s">
        <v>17169</v>
      </c>
      <c r="H2402" s="2" t="s">
        <v>17170</v>
      </c>
      <c r="I2402" s="2" t="s">
        <v>1290</v>
      </c>
      <c r="J2402" s="2"/>
      <c r="K2402" s="2" t="s">
        <v>6635</v>
      </c>
      <c r="L2402" s="2" t="s">
        <v>17171</v>
      </c>
      <c r="M2402" s="2" t="s">
        <v>4493</v>
      </c>
      <c r="N2402" s="4" t="s">
        <v>17172</v>
      </c>
      <c r="O2402" s="4" t="s">
        <v>17173</v>
      </c>
    </row>
    <row r="2403" spans="1:15" ht="15" customHeight="1" x14ac:dyDescent="0.35">
      <c r="A2403" s="2" t="s">
        <v>487</v>
      </c>
      <c r="B2403" s="2" t="s">
        <v>488</v>
      </c>
      <c r="C2403" s="3">
        <v>36</v>
      </c>
      <c r="D2403" s="2" t="s">
        <v>489</v>
      </c>
      <c r="E2403" s="2" t="s">
        <v>15720</v>
      </c>
      <c r="F2403" s="2">
        <v>31700374</v>
      </c>
      <c r="G2403" s="2" t="s">
        <v>17234</v>
      </c>
      <c r="H2403" s="2" t="s">
        <v>17235</v>
      </c>
      <c r="I2403" s="2" t="s">
        <v>742</v>
      </c>
      <c r="J2403" s="2" t="s">
        <v>17236</v>
      </c>
      <c r="K2403" s="2" t="s">
        <v>17079</v>
      </c>
      <c r="L2403" s="2" t="s">
        <v>17237</v>
      </c>
      <c r="M2403" s="2" t="s">
        <v>4367</v>
      </c>
      <c r="N2403" s="4" t="s">
        <v>17238</v>
      </c>
      <c r="O2403" s="4" t="s">
        <v>17239</v>
      </c>
    </row>
    <row r="2404" spans="1:15" ht="15" customHeight="1" x14ac:dyDescent="0.35">
      <c r="A2404" s="2" t="s">
        <v>487</v>
      </c>
      <c r="B2404" s="2" t="s">
        <v>488</v>
      </c>
      <c r="C2404" s="3">
        <v>36</v>
      </c>
      <c r="D2404" s="2" t="s">
        <v>489</v>
      </c>
      <c r="E2404" s="2" t="s">
        <v>15720</v>
      </c>
      <c r="F2404" s="2">
        <v>15114549</v>
      </c>
      <c r="G2404" s="2" t="s">
        <v>17224</v>
      </c>
      <c r="H2404" s="2" t="s">
        <v>17225</v>
      </c>
      <c r="I2404" s="2" t="s">
        <v>742</v>
      </c>
      <c r="J2404" s="2"/>
      <c r="K2404" s="2" t="s">
        <v>15724</v>
      </c>
      <c r="L2404" s="2" t="s">
        <v>17226</v>
      </c>
      <c r="M2404" s="2" t="s">
        <v>4493</v>
      </c>
      <c r="N2404" s="4" t="s">
        <v>17227</v>
      </c>
      <c r="O2404" s="4" t="s">
        <v>17228</v>
      </c>
    </row>
    <row r="2405" spans="1:15" ht="15" customHeight="1" x14ac:dyDescent="0.35">
      <c r="A2405" s="2" t="s">
        <v>487</v>
      </c>
      <c r="B2405" s="2" t="s">
        <v>488</v>
      </c>
      <c r="C2405" s="3">
        <v>36</v>
      </c>
      <c r="D2405" s="2" t="s">
        <v>489</v>
      </c>
      <c r="E2405" s="2" t="s">
        <v>15720</v>
      </c>
      <c r="F2405" s="2">
        <v>15155399</v>
      </c>
      <c r="G2405" s="2" t="s">
        <v>17229</v>
      </c>
      <c r="H2405" s="2" t="s">
        <v>17230</v>
      </c>
      <c r="I2405" s="2" t="s">
        <v>742</v>
      </c>
      <c r="J2405" s="2"/>
      <c r="K2405" s="2" t="s">
        <v>5615</v>
      </c>
      <c r="L2405" s="2" t="s">
        <v>17231</v>
      </c>
      <c r="M2405" s="2" t="s">
        <v>4493</v>
      </c>
      <c r="N2405" s="4" t="s">
        <v>17232</v>
      </c>
      <c r="O2405" s="4" t="s">
        <v>17233</v>
      </c>
    </row>
    <row r="2406" spans="1:15" ht="15" customHeight="1" x14ac:dyDescent="0.35">
      <c r="A2406" s="2" t="s">
        <v>487</v>
      </c>
      <c r="B2406" s="2" t="s">
        <v>488</v>
      </c>
      <c r="C2406" s="3">
        <v>36</v>
      </c>
      <c r="D2406" s="2" t="s">
        <v>489</v>
      </c>
      <c r="E2406" s="2" t="s">
        <v>15720</v>
      </c>
      <c r="F2406" s="2">
        <v>15285472</v>
      </c>
      <c r="G2406" s="2" t="s">
        <v>17240</v>
      </c>
      <c r="H2406" s="2" t="s">
        <v>17241</v>
      </c>
      <c r="I2406" s="2" t="s">
        <v>742</v>
      </c>
      <c r="J2406" s="2"/>
      <c r="K2406" s="2" t="s">
        <v>17242</v>
      </c>
      <c r="L2406" s="2" t="s">
        <v>17243</v>
      </c>
      <c r="M2406" s="2" t="s">
        <v>4367</v>
      </c>
      <c r="N2406" s="4" t="s">
        <v>17244</v>
      </c>
      <c r="O2406" s="26"/>
    </row>
    <row r="2407" spans="1:15" ht="15" customHeight="1" x14ac:dyDescent="0.35">
      <c r="A2407" s="2" t="s">
        <v>487</v>
      </c>
      <c r="B2407" s="2" t="s">
        <v>488</v>
      </c>
      <c r="C2407" s="3">
        <v>36</v>
      </c>
      <c r="D2407" s="2" t="s">
        <v>489</v>
      </c>
      <c r="E2407" s="2" t="s">
        <v>15720</v>
      </c>
      <c r="F2407" s="2">
        <v>16701643</v>
      </c>
      <c r="G2407" s="2" t="s">
        <v>17234</v>
      </c>
      <c r="H2407" s="2" t="s">
        <v>17245</v>
      </c>
      <c r="I2407" s="2" t="s">
        <v>742</v>
      </c>
      <c r="J2407" s="2"/>
      <c r="K2407" s="2" t="s">
        <v>17079</v>
      </c>
      <c r="L2407" s="2" t="s">
        <v>17246</v>
      </c>
      <c r="M2407" s="2" t="s">
        <v>4367</v>
      </c>
      <c r="N2407" s="4" t="s">
        <v>17247</v>
      </c>
      <c r="O2407" s="4" t="s">
        <v>17248</v>
      </c>
    </row>
    <row r="2408" spans="1:15" ht="15" customHeight="1" x14ac:dyDescent="0.35">
      <c r="A2408" s="2" t="s">
        <v>487</v>
      </c>
      <c r="B2408" s="2" t="s">
        <v>488</v>
      </c>
      <c r="C2408" s="3">
        <v>36</v>
      </c>
      <c r="D2408" s="2" t="s">
        <v>489</v>
      </c>
      <c r="E2408" s="2" t="s">
        <v>15720</v>
      </c>
      <c r="F2408" s="2">
        <v>12801310</v>
      </c>
      <c r="G2408" s="2" t="s">
        <v>17298</v>
      </c>
      <c r="H2408" s="2" t="s">
        <v>17299</v>
      </c>
      <c r="I2408" s="2" t="s">
        <v>1170</v>
      </c>
      <c r="J2408" s="2"/>
      <c r="K2408" s="2" t="s">
        <v>6635</v>
      </c>
      <c r="L2408" s="2" t="s">
        <v>17300</v>
      </c>
      <c r="M2408" s="2" t="s">
        <v>4367</v>
      </c>
      <c r="N2408" s="4" t="s">
        <v>17301</v>
      </c>
      <c r="O2408" s="4" t="s">
        <v>17302</v>
      </c>
    </row>
    <row r="2409" spans="1:15" ht="15" customHeight="1" x14ac:dyDescent="0.35">
      <c r="A2409" s="2" t="s">
        <v>487</v>
      </c>
      <c r="B2409" s="2" t="s">
        <v>488</v>
      </c>
      <c r="C2409" s="3">
        <v>36</v>
      </c>
      <c r="D2409" s="2" t="s">
        <v>489</v>
      </c>
      <c r="E2409" s="2" t="s">
        <v>15720</v>
      </c>
      <c r="F2409" s="2">
        <v>12047431</v>
      </c>
      <c r="G2409" s="2" t="s">
        <v>17352</v>
      </c>
      <c r="H2409" s="2" t="s">
        <v>17353</v>
      </c>
      <c r="I2409" s="2" t="s">
        <v>1094</v>
      </c>
      <c r="J2409" s="2"/>
      <c r="K2409" s="2" t="s">
        <v>6635</v>
      </c>
      <c r="L2409" s="2" t="s">
        <v>17354</v>
      </c>
      <c r="M2409" s="2" t="s">
        <v>6102</v>
      </c>
      <c r="N2409" s="4" t="s">
        <v>17355</v>
      </c>
      <c r="O2409" s="4" t="s">
        <v>17356</v>
      </c>
    </row>
    <row r="2410" spans="1:15" ht="15" customHeight="1" x14ac:dyDescent="0.35">
      <c r="A2410" s="2" t="s">
        <v>487</v>
      </c>
      <c r="B2410" s="2" t="s">
        <v>488</v>
      </c>
      <c r="C2410" s="3">
        <v>36</v>
      </c>
      <c r="D2410" s="2" t="s">
        <v>489</v>
      </c>
      <c r="E2410" s="2" t="s">
        <v>15720</v>
      </c>
      <c r="F2410" s="2">
        <v>11422141</v>
      </c>
      <c r="G2410" s="2" t="s">
        <v>17432</v>
      </c>
      <c r="H2410" s="2" t="s">
        <v>17433</v>
      </c>
      <c r="I2410" s="2" t="s">
        <v>10577</v>
      </c>
      <c r="J2410" s="2"/>
      <c r="K2410" s="2" t="s">
        <v>6635</v>
      </c>
      <c r="L2410" s="2" t="s">
        <v>17434</v>
      </c>
      <c r="M2410" s="2" t="s">
        <v>7281</v>
      </c>
      <c r="N2410" s="4" t="s">
        <v>17435</v>
      </c>
      <c r="O2410" s="4" t="s">
        <v>17436</v>
      </c>
    </row>
    <row r="2411" spans="1:15" ht="15" customHeight="1" x14ac:dyDescent="0.35">
      <c r="A2411" s="2" t="s">
        <v>487</v>
      </c>
      <c r="B2411" s="2" t="s">
        <v>488</v>
      </c>
      <c r="C2411" s="3">
        <v>36</v>
      </c>
      <c r="D2411" s="2" t="s">
        <v>489</v>
      </c>
      <c r="E2411" s="2" t="s">
        <v>15720</v>
      </c>
      <c r="F2411" s="2">
        <v>10981266</v>
      </c>
      <c r="G2411" s="2" t="s">
        <v>17384</v>
      </c>
      <c r="H2411" s="2" t="s">
        <v>17479</v>
      </c>
      <c r="I2411" s="2" t="s">
        <v>13130</v>
      </c>
      <c r="J2411" s="2"/>
      <c r="K2411" s="2" t="s">
        <v>17480</v>
      </c>
      <c r="L2411" s="2" t="s">
        <v>17481</v>
      </c>
      <c r="M2411" s="2" t="s">
        <v>13836</v>
      </c>
      <c r="N2411" s="4" t="s">
        <v>17482</v>
      </c>
      <c r="O2411" s="4" t="s">
        <v>17483</v>
      </c>
    </row>
    <row r="2412" spans="1:15" ht="15" customHeight="1" x14ac:dyDescent="0.35">
      <c r="A2412" s="2" t="s">
        <v>487</v>
      </c>
      <c r="B2412" s="2" t="s">
        <v>488</v>
      </c>
      <c r="C2412" s="3">
        <v>36</v>
      </c>
      <c r="D2412" s="2" t="s">
        <v>489</v>
      </c>
      <c r="E2412" s="2" t="s">
        <v>15720</v>
      </c>
      <c r="F2412" s="2">
        <v>10435476</v>
      </c>
      <c r="G2412" s="2" t="s">
        <v>17510</v>
      </c>
      <c r="H2412" s="2" t="s">
        <v>17511</v>
      </c>
      <c r="I2412" s="2" t="s">
        <v>4119</v>
      </c>
      <c r="J2412" s="2"/>
      <c r="K2412" s="2" t="s">
        <v>1027</v>
      </c>
      <c r="L2412" s="2" t="s">
        <v>17512</v>
      </c>
      <c r="M2412" s="2" t="s">
        <v>4367</v>
      </c>
      <c r="N2412" s="4" t="s">
        <v>17513</v>
      </c>
      <c r="O2412" s="4" t="s">
        <v>17514</v>
      </c>
    </row>
    <row r="2413" spans="1:15" ht="15" customHeight="1" x14ac:dyDescent="0.35">
      <c r="A2413" s="2" t="s">
        <v>487</v>
      </c>
      <c r="B2413" s="2" t="s">
        <v>488</v>
      </c>
      <c r="C2413" s="3">
        <v>36</v>
      </c>
      <c r="D2413" s="2" t="s">
        <v>489</v>
      </c>
      <c r="E2413" s="2" t="s">
        <v>15720</v>
      </c>
      <c r="F2413" s="2">
        <v>9689342</v>
      </c>
      <c r="G2413" s="2" t="s">
        <v>17560</v>
      </c>
      <c r="H2413" s="2" t="s">
        <v>17561</v>
      </c>
      <c r="I2413" s="2" t="s">
        <v>17562</v>
      </c>
      <c r="J2413" s="2"/>
      <c r="K2413" s="2" t="s">
        <v>1027</v>
      </c>
      <c r="L2413" s="2" t="s">
        <v>17563</v>
      </c>
      <c r="M2413" s="2" t="s">
        <v>4493</v>
      </c>
      <c r="N2413" s="4" t="s">
        <v>17564</v>
      </c>
      <c r="O2413" s="4" t="s">
        <v>17565</v>
      </c>
    </row>
    <row r="2414" spans="1:15" ht="15" customHeight="1" x14ac:dyDescent="0.35">
      <c r="A2414" s="2" t="s">
        <v>487</v>
      </c>
      <c r="B2414" s="2" t="s">
        <v>488</v>
      </c>
      <c r="C2414" s="3">
        <v>36</v>
      </c>
      <c r="D2414" s="2" t="s">
        <v>489</v>
      </c>
      <c r="E2414" s="2" t="s">
        <v>15720</v>
      </c>
      <c r="F2414" s="2">
        <v>8804930</v>
      </c>
      <c r="G2414" s="2" t="s">
        <v>17621</v>
      </c>
      <c r="H2414" s="2" t="s">
        <v>17622</v>
      </c>
      <c r="I2414" s="2" t="s">
        <v>5063</v>
      </c>
      <c r="J2414" s="2"/>
      <c r="K2414" s="2" t="s">
        <v>15740</v>
      </c>
      <c r="L2414" s="2" t="s">
        <v>17623</v>
      </c>
      <c r="M2414" s="2" t="s">
        <v>4367</v>
      </c>
      <c r="N2414" s="4" t="s">
        <v>17624</v>
      </c>
      <c r="O2414" s="4" t="s">
        <v>17625</v>
      </c>
    </row>
    <row r="2415" spans="1:15" ht="15" customHeight="1" x14ac:dyDescent="0.35">
      <c r="A2415" s="2" t="s">
        <v>487</v>
      </c>
      <c r="B2415" s="2" t="s">
        <v>488</v>
      </c>
      <c r="C2415" s="3">
        <v>36</v>
      </c>
      <c r="D2415" s="2" t="s">
        <v>489</v>
      </c>
      <c r="E2415" s="2" t="s">
        <v>15720</v>
      </c>
      <c r="F2415" s="2">
        <v>36740916</v>
      </c>
      <c r="G2415" s="2" t="s">
        <v>15852</v>
      </c>
      <c r="H2415" s="2" t="s">
        <v>15853</v>
      </c>
      <c r="I2415" s="2" t="s">
        <v>3963</v>
      </c>
      <c r="J2415" s="2" t="s">
        <v>8274</v>
      </c>
      <c r="K2415" s="2" t="s">
        <v>1027</v>
      </c>
      <c r="L2415" s="2" t="s">
        <v>15854</v>
      </c>
      <c r="M2415" s="2" t="s">
        <v>4367</v>
      </c>
      <c r="N2415" s="4" t="s">
        <v>15855</v>
      </c>
      <c r="O2415" s="4" t="s">
        <v>15856</v>
      </c>
    </row>
    <row r="2416" spans="1:15" ht="15" customHeight="1" x14ac:dyDescent="0.35">
      <c r="A2416" s="2" t="s">
        <v>487</v>
      </c>
      <c r="B2416" s="2" t="s">
        <v>488</v>
      </c>
      <c r="C2416" s="3">
        <v>36</v>
      </c>
      <c r="D2416" s="2" t="s">
        <v>489</v>
      </c>
      <c r="E2416" s="2" t="s">
        <v>15720</v>
      </c>
      <c r="F2416" s="2">
        <v>36105153</v>
      </c>
      <c r="G2416" s="2" t="s">
        <v>15938</v>
      </c>
      <c r="H2416" s="2" t="s">
        <v>15939</v>
      </c>
      <c r="I2416" s="2" t="s">
        <v>950</v>
      </c>
      <c r="J2416" s="2" t="s">
        <v>15940</v>
      </c>
      <c r="K2416" s="2" t="s">
        <v>15941</v>
      </c>
      <c r="L2416" s="2" t="s">
        <v>15942</v>
      </c>
      <c r="M2416" s="2" t="s">
        <v>4367</v>
      </c>
      <c r="N2416" s="4" t="s">
        <v>15943</v>
      </c>
      <c r="O2416" s="4" t="s">
        <v>15944</v>
      </c>
    </row>
    <row r="2417" spans="1:15" ht="15" customHeight="1" x14ac:dyDescent="0.35">
      <c r="A2417" s="2" t="s">
        <v>487</v>
      </c>
      <c r="B2417" s="2" t="s">
        <v>488</v>
      </c>
      <c r="C2417" s="3">
        <v>36</v>
      </c>
      <c r="D2417" s="2" t="s">
        <v>489</v>
      </c>
      <c r="E2417" s="2" t="s">
        <v>15720</v>
      </c>
      <c r="F2417" s="2">
        <v>31145940</v>
      </c>
      <c r="G2417" s="2" t="s">
        <v>16256</v>
      </c>
      <c r="H2417" s="2" t="s">
        <v>16257</v>
      </c>
      <c r="I2417" s="2" t="s">
        <v>2400</v>
      </c>
      <c r="J2417" s="2" t="s">
        <v>16258</v>
      </c>
      <c r="K2417" s="2" t="s">
        <v>4380</v>
      </c>
      <c r="L2417" s="2" t="s">
        <v>16259</v>
      </c>
      <c r="M2417" s="2" t="s">
        <v>4416</v>
      </c>
      <c r="N2417" s="4" t="s">
        <v>16260</v>
      </c>
      <c r="O2417" s="4" t="s">
        <v>16261</v>
      </c>
    </row>
    <row r="2418" spans="1:15" ht="15" customHeight="1" x14ac:dyDescent="0.35">
      <c r="A2418" s="2" t="s">
        <v>487</v>
      </c>
      <c r="B2418" s="2" t="s">
        <v>488</v>
      </c>
      <c r="C2418" s="3">
        <v>36</v>
      </c>
      <c r="D2418" s="2" t="s">
        <v>489</v>
      </c>
      <c r="E2418" s="2" t="s">
        <v>15720</v>
      </c>
      <c r="F2418" s="2">
        <v>30888842</v>
      </c>
      <c r="G2418" s="2" t="s">
        <v>16250</v>
      </c>
      <c r="H2418" s="2" t="s">
        <v>16251</v>
      </c>
      <c r="I2418" s="2" t="s">
        <v>2400</v>
      </c>
      <c r="J2418" s="2"/>
      <c r="K2418" s="2" t="s">
        <v>16252</v>
      </c>
      <c r="L2418" s="2" t="s">
        <v>16253</v>
      </c>
      <c r="M2418" s="2" t="s">
        <v>4493</v>
      </c>
      <c r="N2418" s="4" t="s">
        <v>16254</v>
      </c>
      <c r="O2418" s="4" t="s">
        <v>16255</v>
      </c>
    </row>
    <row r="2419" spans="1:15" ht="15" customHeight="1" x14ac:dyDescent="0.35">
      <c r="A2419" s="2" t="s">
        <v>487</v>
      </c>
      <c r="B2419" s="2" t="s">
        <v>488</v>
      </c>
      <c r="C2419" s="3">
        <v>36</v>
      </c>
      <c r="D2419" s="2" t="s">
        <v>489</v>
      </c>
      <c r="E2419" s="2" t="s">
        <v>15720</v>
      </c>
      <c r="F2419" s="2">
        <v>29628377</v>
      </c>
      <c r="G2419" s="2" t="s">
        <v>16351</v>
      </c>
      <c r="H2419" s="2" t="s">
        <v>16352</v>
      </c>
      <c r="I2419" s="2" t="s">
        <v>678</v>
      </c>
      <c r="J2419" s="2" t="s">
        <v>16353</v>
      </c>
      <c r="K2419" s="2" t="s">
        <v>16026</v>
      </c>
      <c r="L2419" s="2" t="s">
        <v>16354</v>
      </c>
      <c r="M2419" s="2" t="s">
        <v>4493</v>
      </c>
      <c r="N2419" s="4" t="s">
        <v>16355</v>
      </c>
      <c r="O2419" s="4" t="s">
        <v>16356</v>
      </c>
    </row>
    <row r="2420" spans="1:15" ht="15" customHeight="1" x14ac:dyDescent="0.35">
      <c r="A2420" s="2" t="s">
        <v>487</v>
      </c>
      <c r="B2420" s="2" t="s">
        <v>488</v>
      </c>
      <c r="C2420" s="3">
        <v>36</v>
      </c>
      <c r="D2420" s="2" t="s">
        <v>489</v>
      </c>
      <c r="E2420" s="2" t="s">
        <v>15720</v>
      </c>
      <c r="F2420" s="2">
        <v>27817211</v>
      </c>
      <c r="G2420" s="2" t="s">
        <v>16453</v>
      </c>
      <c r="H2420" s="2" t="s">
        <v>16454</v>
      </c>
      <c r="I2420" s="2" t="s">
        <v>2504</v>
      </c>
      <c r="J2420" s="2" t="s">
        <v>16455</v>
      </c>
      <c r="K2420" s="2" t="s">
        <v>16456</v>
      </c>
      <c r="L2420" s="2" t="s">
        <v>16457</v>
      </c>
      <c r="M2420" s="2" t="s">
        <v>4843</v>
      </c>
      <c r="N2420" s="4" t="s">
        <v>16458</v>
      </c>
      <c r="O2420" s="4" t="s">
        <v>16459</v>
      </c>
    </row>
    <row r="2421" spans="1:15" ht="15" customHeight="1" x14ac:dyDescent="0.35">
      <c r="A2421" s="2" t="s">
        <v>487</v>
      </c>
      <c r="B2421" s="2" t="s">
        <v>488</v>
      </c>
      <c r="C2421" s="3">
        <v>36</v>
      </c>
      <c r="D2421" s="2" t="s">
        <v>489</v>
      </c>
      <c r="E2421" s="2" t="s">
        <v>15720</v>
      </c>
      <c r="F2421" s="2">
        <v>26143394</v>
      </c>
      <c r="G2421" s="2" t="s">
        <v>16602</v>
      </c>
      <c r="H2421" s="2" t="s">
        <v>16603</v>
      </c>
      <c r="I2421" s="2" t="s">
        <v>1870</v>
      </c>
      <c r="J2421" s="2"/>
      <c r="K2421" s="2" t="s">
        <v>16186</v>
      </c>
      <c r="L2421" s="2" t="s">
        <v>16604</v>
      </c>
      <c r="M2421" s="2" t="s">
        <v>4843</v>
      </c>
      <c r="N2421" s="4" t="s">
        <v>16605</v>
      </c>
      <c r="O2421" s="4" t="s">
        <v>16606</v>
      </c>
    </row>
    <row r="2422" spans="1:15" ht="15" customHeight="1" x14ac:dyDescent="0.35">
      <c r="A2422" s="2" t="s">
        <v>487</v>
      </c>
      <c r="B2422" s="2" t="s">
        <v>488</v>
      </c>
      <c r="C2422" s="3">
        <v>36</v>
      </c>
      <c r="D2422" s="2" t="s">
        <v>489</v>
      </c>
      <c r="E2422" s="2" t="s">
        <v>15720</v>
      </c>
      <c r="F2422" s="2">
        <v>24315451</v>
      </c>
      <c r="G2422" s="2" t="s">
        <v>15026</v>
      </c>
      <c r="H2422" s="2" t="s">
        <v>15027</v>
      </c>
      <c r="I2422" s="2" t="s">
        <v>3980</v>
      </c>
      <c r="J2422" s="2" t="s">
        <v>15028</v>
      </c>
      <c r="K2422" s="2" t="s">
        <v>4380</v>
      </c>
      <c r="L2422" s="2" t="s">
        <v>15029</v>
      </c>
      <c r="M2422" s="2" t="s">
        <v>13980</v>
      </c>
      <c r="N2422" s="4" t="s">
        <v>15030</v>
      </c>
      <c r="O2422" s="4" t="s">
        <v>15031</v>
      </c>
    </row>
    <row r="2423" spans="1:15" ht="15" customHeight="1" x14ac:dyDescent="0.35">
      <c r="A2423" s="2" t="s">
        <v>487</v>
      </c>
      <c r="B2423" s="2" t="s">
        <v>488</v>
      </c>
      <c r="C2423" s="3">
        <v>36</v>
      </c>
      <c r="D2423" s="2" t="s">
        <v>489</v>
      </c>
      <c r="E2423" s="2" t="s">
        <v>15720</v>
      </c>
      <c r="F2423" s="2">
        <v>20799527</v>
      </c>
      <c r="G2423" s="2" t="s">
        <v>16941</v>
      </c>
      <c r="H2423" s="2" t="s">
        <v>16942</v>
      </c>
      <c r="I2423" s="2" t="s">
        <v>2726</v>
      </c>
      <c r="J2423" s="2"/>
      <c r="K2423" s="2" t="s">
        <v>16943</v>
      </c>
      <c r="L2423" s="2" t="s">
        <v>16944</v>
      </c>
      <c r="M2423" s="2" t="s">
        <v>4493</v>
      </c>
      <c r="N2423" s="4" t="s">
        <v>16945</v>
      </c>
      <c r="O2423" s="4" t="s">
        <v>16946</v>
      </c>
    </row>
    <row r="2424" spans="1:15" ht="15" customHeight="1" x14ac:dyDescent="0.35">
      <c r="A2424" s="2" t="s">
        <v>487</v>
      </c>
      <c r="B2424" s="2" t="s">
        <v>488</v>
      </c>
      <c r="C2424" s="3">
        <v>36</v>
      </c>
      <c r="D2424" s="2" t="s">
        <v>489</v>
      </c>
      <c r="E2424" s="2" t="s">
        <v>15720</v>
      </c>
      <c r="F2424" s="2">
        <v>18588549</v>
      </c>
      <c r="G2424" s="2" t="s">
        <v>16994</v>
      </c>
      <c r="H2424" s="2" t="s">
        <v>16995</v>
      </c>
      <c r="I2424" s="2" t="s">
        <v>714</v>
      </c>
      <c r="J2424" s="2"/>
      <c r="K2424" s="2" t="s">
        <v>1027</v>
      </c>
      <c r="L2424" s="2" t="s">
        <v>16996</v>
      </c>
      <c r="M2424" s="2" t="s">
        <v>4843</v>
      </c>
      <c r="N2424" s="4" t="s">
        <v>16997</v>
      </c>
      <c r="O2424" s="4" t="s">
        <v>16998</v>
      </c>
    </row>
    <row r="2425" spans="1:15" ht="15" customHeight="1" x14ac:dyDescent="0.35">
      <c r="A2425" s="2" t="s">
        <v>487</v>
      </c>
      <c r="B2425" s="2" t="s">
        <v>488</v>
      </c>
      <c r="C2425" s="3">
        <v>36</v>
      </c>
      <c r="D2425" s="2" t="s">
        <v>489</v>
      </c>
      <c r="E2425" s="2" t="s">
        <v>15720</v>
      </c>
      <c r="F2425" s="2">
        <v>15932385</v>
      </c>
      <c r="G2425" s="2" t="s">
        <v>17160</v>
      </c>
      <c r="H2425" s="2" t="s">
        <v>17161</v>
      </c>
      <c r="I2425" s="2" t="s">
        <v>7783</v>
      </c>
      <c r="J2425" s="2"/>
      <c r="K2425" s="2" t="s">
        <v>1027</v>
      </c>
      <c r="L2425" s="2" t="s">
        <v>17162</v>
      </c>
      <c r="M2425" s="2" t="s">
        <v>4367</v>
      </c>
      <c r="N2425" s="4" t="s">
        <v>17163</v>
      </c>
      <c r="O2425" s="4" t="s">
        <v>17164</v>
      </c>
    </row>
    <row r="2426" spans="1:15" ht="15" customHeight="1" x14ac:dyDescent="0.35">
      <c r="A2426" s="2" t="s">
        <v>487</v>
      </c>
      <c r="B2426" s="2" t="s">
        <v>488</v>
      </c>
      <c r="C2426" s="3">
        <v>36</v>
      </c>
      <c r="D2426" s="2" t="s">
        <v>489</v>
      </c>
      <c r="E2426" s="2" t="s">
        <v>15720</v>
      </c>
      <c r="F2426" s="2">
        <v>10390378</v>
      </c>
      <c r="G2426" s="2" t="s">
        <v>17505</v>
      </c>
      <c r="H2426" s="2" t="s">
        <v>17506</v>
      </c>
      <c r="I2426" s="2" t="s">
        <v>860</v>
      </c>
      <c r="J2426" s="2"/>
      <c r="K2426" s="2" t="s">
        <v>14201</v>
      </c>
      <c r="L2426" s="2" t="s">
        <v>17507</v>
      </c>
      <c r="M2426" s="2" t="s">
        <v>4367</v>
      </c>
      <c r="N2426" s="4" t="s">
        <v>17508</v>
      </c>
      <c r="O2426" s="4" t="s">
        <v>17509</v>
      </c>
    </row>
    <row r="2427" spans="1:15" ht="15" customHeight="1" x14ac:dyDescent="0.35">
      <c r="A2427" s="2" t="s">
        <v>487</v>
      </c>
      <c r="B2427" s="2" t="s">
        <v>488</v>
      </c>
      <c r="C2427" s="3">
        <v>36</v>
      </c>
      <c r="D2427" s="2" t="s">
        <v>489</v>
      </c>
      <c r="E2427" s="2" t="s">
        <v>15720</v>
      </c>
      <c r="F2427" s="2">
        <v>8765819</v>
      </c>
      <c r="G2427" s="2" t="s">
        <v>17616</v>
      </c>
      <c r="H2427" s="2" t="s">
        <v>17617</v>
      </c>
      <c r="I2427" s="2" t="s">
        <v>6365</v>
      </c>
      <c r="J2427" s="2"/>
      <c r="K2427" s="2" t="s">
        <v>4380</v>
      </c>
      <c r="L2427" s="2" t="s">
        <v>17618</v>
      </c>
      <c r="M2427" s="2" t="s">
        <v>10527</v>
      </c>
      <c r="N2427" s="4" t="s">
        <v>17619</v>
      </c>
      <c r="O2427" s="4" t="s">
        <v>17620</v>
      </c>
    </row>
    <row r="2428" spans="1:15" ht="15" customHeight="1" x14ac:dyDescent="0.35">
      <c r="A2428" s="2" t="s">
        <v>487</v>
      </c>
      <c r="B2428" s="2" t="s">
        <v>488</v>
      </c>
      <c r="C2428" s="3">
        <v>36</v>
      </c>
      <c r="D2428" s="2" t="s">
        <v>489</v>
      </c>
      <c r="E2428" s="2" t="s">
        <v>15720</v>
      </c>
      <c r="F2428" s="2">
        <v>7622757</v>
      </c>
      <c r="G2428" s="2" t="s">
        <v>17630</v>
      </c>
      <c r="H2428" s="2" t="s">
        <v>17631</v>
      </c>
      <c r="I2428" s="2" t="s">
        <v>6383</v>
      </c>
      <c r="J2428" s="2"/>
      <c r="K2428" s="2" t="s">
        <v>4380</v>
      </c>
      <c r="L2428" s="2" t="s">
        <v>17632</v>
      </c>
      <c r="M2428" s="2" t="s">
        <v>6102</v>
      </c>
      <c r="N2428" s="4" t="s">
        <v>17633</v>
      </c>
      <c r="O2428" s="4" t="s">
        <v>17634</v>
      </c>
    </row>
    <row r="2429" spans="1:15" ht="15" customHeight="1" x14ac:dyDescent="0.35">
      <c r="A2429" s="2" t="s">
        <v>487</v>
      </c>
      <c r="B2429" s="2" t="s">
        <v>488</v>
      </c>
      <c r="C2429" s="3">
        <v>36</v>
      </c>
      <c r="D2429" s="2" t="s">
        <v>489</v>
      </c>
      <c r="E2429" s="2" t="s">
        <v>15720</v>
      </c>
      <c r="F2429" s="2">
        <v>37873657</v>
      </c>
      <c r="G2429" s="2" t="s">
        <v>15915</v>
      </c>
      <c r="H2429" s="2" t="s">
        <v>15916</v>
      </c>
      <c r="I2429" s="20" t="s">
        <v>1463</v>
      </c>
      <c r="J2429" s="2" t="s">
        <v>15917</v>
      </c>
      <c r="K2429" s="2" t="s">
        <v>15918</v>
      </c>
      <c r="L2429" s="2" t="s">
        <v>15919</v>
      </c>
      <c r="M2429" s="2" t="s">
        <v>4416</v>
      </c>
      <c r="N2429" s="4" t="s">
        <v>15920</v>
      </c>
      <c r="O2429" s="4" t="s">
        <v>15921</v>
      </c>
    </row>
    <row r="2430" spans="1:15" ht="15" customHeight="1" x14ac:dyDescent="0.35">
      <c r="A2430" s="2" t="s">
        <v>487</v>
      </c>
      <c r="B2430" s="2" t="s">
        <v>488</v>
      </c>
      <c r="C2430" s="3">
        <v>36</v>
      </c>
      <c r="D2430" s="2" t="s">
        <v>489</v>
      </c>
      <c r="E2430" s="2" t="s">
        <v>15720</v>
      </c>
      <c r="F2430" s="2">
        <v>38169936</v>
      </c>
      <c r="G2430" s="2" t="s">
        <v>15805</v>
      </c>
      <c r="H2430" s="2" t="s">
        <v>15806</v>
      </c>
      <c r="I2430" s="2" t="s">
        <v>945</v>
      </c>
      <c r="J2430" s="2" t="s">
        <v>15807</v>
      </c>
      <c r="K2430" s="2" t="s">
        <v>15808</v>
      </c>
      <c r="L2430" s="2" t="s">
        <v>15809</v>
      </c>
      <c r="M2430" s="2" t="s">
        <v>4367</v>
      </c>
      <c r="N2430" s="4" t="s">
        <v>15810</v>
      </c>
      <c r="O2430" s="4" t="s">
        <v>15811</v>
      </c>
    </row>
    <row r="2431" spans="1:15" ht="15" customHeight="1" x14ac:dyDescent="0.35">
      <c r="A2431" s="2" t="s">
        <v>487</v>
      </c>
      <c r="B2431" s="2" t="s">
        <v>488</v>
      </c>
      <c r="C2431" s="3">
        <v>36</v>
      </c>
      <c r="D2431" s="2" t="s">
        <v>489</v>
      </c>
      <c r="E2431" s="2" t="s">
        <v>15720</v>
      </c>
      <c r="F2431" s="2">
        <v>34843665</v>
      </c>
      <c r="G2431" s="2" t="s">
        <v>16023</v>
      </c>
      <c r="H2431" s="2" t="s">
        <v>16024</v>
      </c>
      <c r="I2431" s="2" t="s">
        <v>1564</v>
      </c>
      <c r="J2431" s="2" t="s">
        <v>16025</v>
      </c>
      <c r="K2431" s="2" t="s">
        <v>16026</v>
      </c>
      <c r="L2431" s="2" t="s">
        <v>16027</v>
      </c>
      <c r="M2431" s="2" t="s">
        <v>16028</v>
      </c>
      <c r="N2431" s="4" t="s">
        <v>16029</v>
      </c>
      <c r="O2431" s="4" t="s">
        <v>16030</v>
      </c>
    </row>
    <row r="2432" spans="1:15" ht="15" customHeight="1" x14ac:dyDescent="0.35">
      <c r="A2432" s="2" t="s">
        <v>487</v>
      </c>
      <c r="B2432" s="2" t="s">
        <v>488</v>
      </c>
      <c r="C2432" s="3">
        <v>36</v>
      </c>
      <c r="D2432" s="2" t="s">
        <v>489</v>
      </c>
      <c r="E2432" s="2" t="s">
        <v>15720</v>
      </c>
      <c r="F2432" s="2">
        <v>32512619</v>
      </c>
      <c r="G2432" s="2" t="s">
        <v>16129</v>
      </c>
      <c r="H2432" s="2" t="s">
        <v>16130</v>
      </c>
      <c r="I2432" s="2" t="s">
        <v>2607</v>
      </c>
      <c r="J2432" s="2" t="s">
        <v>12520</v>
      </c>
      <c r="K2432" s="2" t="s">
        <v>1027</v>
      </c>
      <c r="L2432" s="2" t="s">
        <v>16131</v>
      </c>
      <c r="M2432" s="2" t="s">
        <v>4843</v>
      </c>
      <c r="N2432" s="4" t="s">
        <v>16132</v>
      </c>
      <c r="O2432" s="4" t="s">
        <v>16133</v>
      </c>
    </row>
    <row r="2433" spans="1:15" ht="15" customHeight="1" x14ac:dyDescent="0.35">
      <c r="A2433" s="2" t="s">
        <v>487</v>
      </c>
      <c r="B2433" s="2" t="s">
        <v>488</v>
      </c>
      <c r="C2433" s="3">
        <v>36</v>
      </c>
      <c r="D2433" s="2" t="s">
        <v>489</v>
      </c>
      <c r="E2433" s="2" t="s">
        <v>15720</v>
      </c>
      <c r="F2433" s="2">
        <v>33459897</v>
      </c>
      <c r="G2433" s="2" t="s">
        <v>16122</v>
      </c>
      <c r="H2433" s="2" t="s">
        <v>16123</v>
      </c>
      <c r="I2433" s="2" t="s">
        <v>2607</v>
      </c>
      <c r="J2433" s="2" t="s">
        <v>16124</v>
      </c>
      <c r="K2433" s="2" t="s">
        <v>16125</v>
      </c>
      <c r="L2433" s="2" t="s">
        <v>16126</v>
      </c>
      <c r="M2433" s="2" t="s">
        <v>4367</v>
      </c>
      <c r="N2433" s="4" t="s">
        <v>16127</v>
      </c>
      <c r="O2433" s="4" t="s">
        <v>16128</v>
      </c>
    </row>
    <row r="2434" spans="1:15" ht="15" customHeight="1" x14ac:dyDescent="0.35">
      <c r="A2434" s="2" t="s">
        <v>487</v>
      </c>
      <c r="B2434" s="2" t="s">
        <v>488</v>
      </c>
      <c r="C2434" s="3">
        <v>36</v>
      </c>
      <c r="D2434" s="2" t="s">
        <v>489</v>
      </c>
      <c r="E2434" s="2" t="s">
        <v>15720</v>
      </c>
      <c r="F2434" s="2">
        <v>33412119</v>
      </c>
      <c r="G2434" s="2" t="s">
        <v>16134</v>
      </c>
      <c r="H2434" s="2" t="s">
        <v>16135</v>
      </c>
      <c r="I2434" s="2" t="s">
        <v>2607</v>
      </c>
      <c r="J2434" s="2"/>
      <c r="K2434" s="2" t="s">
        <v>16026</v>
      </c>
      <c r="L2434" s="2" t="s">
        <v>16136</v>
      </c>
      <c r="M2434" s="2" t="s">
        <v>4367</v>
      </c>
      <c r="N2434" s="4" t="s">
        <v>16137</v>
      </c>
      <c r="O2434" s="4" t="s">
        <v>16138</v>
      </c>
    </row>
    <row r="2435" spans="1:15" ht="15" customHeight="1" x14ac:dyDescent="0.35">
      <c r="A2435" s="2" t="s">
        <v>487</v>
      </c>
      <c r="B2435" s="2" t="s">
        <v>488</v>
      </c>
      <c r="C2435" s="3">
        <v>36</v>
      </c>
      <c r="D2435" s="2" t="s">
        <v>489</v>
      </c>
      <c r="E2435" s="2" t="s">
        <v>15720</v>
      </c>
      <c r="F2435" s="2">
        <v>31558662</v>
      </c>
      <c r="G2435" s="2" t="s">
        <v>16207</v>
      </c>
      <c r="H2435" s="2" t="s">
        <v>16208</v>
      </c>
      <c r="I2435" s="2" t="s">
        <v>1972</v>
      </c>
      <c r="J2435" s="2" t="s">
        <v>9794</v>
      </c>
      <c r="K2435" s="2" t="s">
        <v>15740</v>
      </c>
      <c r="L2435" s="2" t="s">
        <v>16209</v>
      </c>
      <c r="M2435" s="2" t="s">
        <v>4493</v>
      </c>
      <c r="N2435" s="4" t="s">
        <v>16210</v>
      </c>
      <c r="O2435" s="4" t="s">
        <v>16211</v>
      </c>
    </row>
    <row r="2436" spans="1:15" ht="15" customHeight="1" x14ac:dyDescent="0.35">
      <c r="A2436" s="2" t="s">
        <v>487</v>
      </c>
      <c r="B2436" s="2" t="s">
        <v>488</v>
      </c>
      <c r="C2436" s="3">
        <v>36</v>
      </c>
      <c r="D2436" s="2" t="s">
        <v>489</v>
      </c>
      <c r="E2436" s="2" t="s">
        <v>15720</v>
      </c>
      <c r="F2436" s="2">
        <v>28600902</v>
      </c>
      <c r="G2436" s="2" t="s">
        <v>16403</v>
      </c>
      <c r="H2436" s="2" t="s">
        <v>16404</v>
      </c>
      <c r="I2436" s="2" t="s">
        <v>1882</v>
      </c>
      <c r="J2436" s="2" t="s">
        <v>16405</v>
      </c>
      <c r="K2436" s="2" t="s">
        <v>1027</v>
      </c>
      <c r="L2436" s="2" t="s">
        <v>16406</v>
      </c>
      <c r="M2436" s="2" t="s">
        <v>4367</v>
      </c>
      <c r="N2436" s="4" t="s">
        <v>16407</v>
      </c>
      <c r="O2436" s="4" t="s">
        <v>16408</v>
      </c>
    </row>
    <row r="2437" spans="1:15" ht="15" customHeight="1" x14ac:dyDescent="0.35">
      <c r="A2437" s="2" t="s">
        <v>487</v>
      </c>
      <c r="B2437" s="2" t="s">
        <v>488</v>
      </c>
      <c r="C2437" s="3">
        <v>36</v>
      </c>
      <c r="D2437" s="2" t="s">
        <v>489</v>
      </c>
      <c r="E2437" s="2" t="s">
        <v>15720</v>
      </c>
      <c r="F2437" s="2">
        <v>29273806</v>
      </c>
      <c r="G2437" s="2" t="s">
        <v>16409</v>
      </c>
      <c r="H2437" s="2" t="s">
        <v>16410</v>
      </c>
      <c r="I2437" s="2" t="s">
        <v>1882</v>
      </c>
      <c r="J2437" s="2" t="s">
        <v>12631</v>
      </c>
      <c r="K2437" s="2" t="s">
        <v>5221</v>
      </c>
      <c r="L2437" s="2" t="s">
        <v>16411</v>
      </c>
      <c r="M2437" s="2" t="s">
        <v>8678</v>
      </c>
      <c r="N2437" s="4" t="s">
        <v>16412</v>
      </c>
      <c r="O2437" s="4" t="s">
        <v>16413</v>
      </c>
    </row>
    <row r="2438" spans="1:15" ht="15" customHeight="1" x14ac:dyDescent="0.35">
      <c r="A2438" s="2" t="s">
        <v>487</v>
      </c>
      <c r="B2438" s="2" t="s">
        <v>488</v>
      </c>
      <c r="C2438" s="3">
        <v>36</v>
      </c>
      <c r="D2438" s="2" t="s">
        <v>489</v>
      </c>
      <c r="E2438" s="2" t="s">
        <v>15720</v>
      </c>
      <c r="F2438" s="2">
        <v>25381695</v>
      </c>
      <c r="G2438" s="2" t="s">
        <v>16156</v>
      </c>
      <c r="H2438" s="2" t="s">
        <v>16627</v>
      </c>
      <c r="I2438" s="2" t="s">
        <v>677</v>
      </c>
      <c r="J2438" s="2"/>
      <c r="K2438" s="2" t="s">
        <v>6635</v>
      </c>
      <c r="L2438" s="2" t="s">
        <v>16628</v>
      </c>
      <c r="M2438" s="2" t="s">
        <v>4843</v>
      </c>
      <c r="N2438" s="4" t="s">
        <v>16629</v>
      </c>
      <c r="O2438" s="4" t="s">
        <v>16630</v>
      </c>
    </row>
    <row r="2439" spans="1:15" ht="15" customHeight="1" x14ac:dyDescent="0.35">
      <c r="A2439" s="2" t="s">
        <v>487</v>
      </c>
      <c r="B2439" s="2" t="s">
        <v>488</v>
      </c>
      <c r="C2439" s="3">
        <v>36</v>
      </c>
      <c r="D2439" s="2" t="s">
        <v>489</v>
      </c>
      <c r="E2439" s="2" t="s">
        <v>15720</v>
      </c>
      <c r="F2439" s="2">
        <v>23999376</v>
      </c>
      <c r="G2439" s="2" t="s">
        <v>16707</v>
      </c>
      <c r="H2439" s="2" t="s">
        <v>16708</v>
      </c>
      <c r="I2439" s="2" t="s">
        <v>1990</v>
      </c>
      <c r="J2439" s="2" t="s">
        <v>16709</v>
      </c>
      <c r="K2439" s="2" t="s">
        <v>10810</v>
      </c>
      <c r="L2439" s="2" t="s">
        <v>16710</v>
      </c>
      <c r="M2439" s="2" t="s">
        <v>4367</v>
      </c>
      <c r="N2439" s="4" t="s">
        <v>16711</v>
      </c>
      <c r="O2439" s="4" t="s">
        <v>16712</v>
      </c>
    </row>
    <row r="2440" spans="1:15" ht="15" customHeight="1" x14ac:dyDescent="0.35">
      <c r="A2440" s="2" t="s">
        <v>487</v>
      </c>
      <c r="B2440" s="2" t="s">
        <v>488</v>
      </c>
      <c r="C2440" s="3">
        <v>36</v>
      </c>
      <c r="D2440" s="2" t="s">
        <v>489</v>
      </c>
      <c r="E2440" s="2" t="s">
        <v>15720</v>
      </c>
      <c r="F2440" s="2">
        <v>24241537</v>
      </c>
      <c r="G2440" s="2" t="s">
        <v>15032</v>
      </c>
      <c r="H2440" s="2" t="s">
        <v>15033</v>
      </c>
      <c r="I2440" s="2" t="s">
        <v>1990</v>
      </c>
      <c r="J2440" s="2" t="s">
        <v>15034</v>
      </c>
      <c r="K2440" s="2" t="s">
        <v>5221</v>
      </c>
      <c r="L2440" s="2" t="s">
        <v>15035</v>
      </c>
      <c r="M2440" s="2" t="s">
        <v>4367</v>
      </c>
      <c r="N2440" s="4" t="s">
        <v>15036</v>
      </c>
      <c r="O2440" s="4" t="s">
        <v>15037</v>
      </c>
    </row>
    <row r="2441" spans="1:15" ht="15" customHeight="1" x14ac:dyDescent="0.35">
      <c r="A2441" s="2" t="s">
        <v>487</v>
      </c>
      <c r="B2441" s="2" t="s">
        <v>488</v>
      </c>
      <c r="C2441" s="3">
        <v>36</v>
      </c>
      <c r="D2441" s="2" t="s">
        <v>489</v>
      </c>
      <c r="E2441" s="2" t="s">
        <v>15720</v>
      </c>
      <c r="F2441" s="2">
        <v>20718779</v>
      </c>
      <c r="G2441" s="2" t="s">
        <v>16911</v>
      </c>
      <c r="H2441" s="2" t="s">
        <v>16912</v>
      </c>
      <c r="I2441" s="2" t="s">
        <v>702</v>
      </c>
      <c r="J2441" s="2" t="s">
        <v>16913</v>
      </c>
      <c r="K2441" s="2" t="s">
        <v>6635</v>
      </c>
      <c r="L2441" s="2" t="s">
        <v>16914</v>
      </c>
      <c r="M2441" s="2" t="s">
        <v>4493</v>
      </c>
      <c r="N2441" s="4" t="s">
        <v>16915</v>
      </c>
      <c r="O2441" s="4" t="s">
        <v>16916</v>
      </c>
    </row>
    <row r="2442" spans="1:15" ht="15" customHeight="1" x14ac:dyDescent="0.35">
      <c r="A2442" s="2" t="s">
        <v>487</v>
      </c>
      <c r="B2442" s="2" t="s">
        <v>488</v>
      </c>
      <c r="C2442" s="3">
        <v>36</v>
      </c>
      <c r="D2442" s="2" t="s">
        <v>489</v>
      </c>
      <c r="E2442" s="2" t="s">
        <v>15720</v>
      </c>
      <c r="F2442" s="2">
        <v>20109746</v>
      </c>
      <c r="G2442" s="2" t="s">
        <v>16947</v>
      </c>
      <c r="H2442" s="2" t="s">
        <v>16948</v>
      </c>
      <c r="I2442" s="2" t="s">
        <v>797</v>
      </c>
      <c r="J2442" s="2"/>
      <c r="K2442" s="2" t="s">
        <v>4380</v>
      </c>
      <c r="L2442" s="2" t="s">
        <v>16949</v>
      </c>
      <c r="M2442" s="2" t="s">
        <v>4493</v>
      </c>
      <c r="N2442" s="4" t="s">
        <v>16950</v>
      </c>
      <c r="O2442" s="4" t="s">
        <v>16951</v>
      </c>
    </row>
    <row r="2443" spans="1:15" ht="15" customHeight="1" x14ac:dyDescent="0.35">
      <c r="A2443" s="2" t="s">
        <v>487</v>
      </c>
      <c r="B2443" s="2" t="s">
        <v>488</v>
      </c>
      <c r="C2443" s="3">
        <v>36</v>
      </c>
      <c r="D2443" s="2" t="s">
        <v>489</v>
      </c>
      <c r="E2443" s="2" t="s">
        <v>15720</v>
      </c>
      <c r="F2443" s="2">
        <v>17900682</v>
      </c>
      <c r="G2443" s="2" t="s">
        <v>17018</v>
      </c>
      <c r="H2443" s="2" t="s">
        <v>17019</v>
      </c>
      <c r="I2443" s="2" t="s">
        <v>14060</v>
      </c>
      <c r="J2443" s="2" t="s">
        <v>14071</v>
      </c>
      <c r="K2443" s="2" t="s">
        <v>4380</v>
      </c>
      <c r="L2443" s="2" t="s">
        <v>17020</v>
      </c>
      <c r="M2443" s="2" t="s">
        <v>4493</v>
      </c>
      <c r="N2443" s="4" t="s">
        <v>17021</v>
      </c>
      <c r="O2443" s="4" t="s">
        <v>17022</v>
      </c>
    </row>
    <row r="2444" spans="1:15" ht="15" customHeight="1" x14ac:dyDescent="0.35">
      <c r="A2444" s="2" t="s">
        <v>487</v>
      </c>
      <c r="B2444" s="2" t="s">
        <v>488</v>
      </c>
      <c r="C2444" s="3">
        <v>36</v>
      </c>
      <c r="D2444" s="2" t="s">
        <v>489</v>
      </c>
      <c r="E2444" s="2" t="s">
        <v>15720</v>
      </c>
      <c r="F2444" s="2">
        <v>16364166</v>
      </c>
      <c r="G2444" s="2" t="s">
        <v>17120</v>
      </c>
      <c r="H2444" s="2" t="s">
        <v>17121</v>
      </c>
      <c r="I2444" s="2" t="s">
        <v>2664</v>
      </c>
      <c r="J2444" s="2"/>
      <c r="K2444" s="2" t="s">
        <v>1027</v>
      </c>
      <c r="L2444" s="2" t="s">
        <v>17122</v>
      </c>
      <c r="M2444" s="2" t="s">
        <v>10492</v>
      </c>
      <c r="N2444" s="4" t="s">
        <v>17123</v>
      </c>
      <c r="O2444" s="4" t="s">
        <v>17124</v>
      </c>
    </row>
    <row r="2445" spans="1:15" ht="15" customHeight="1" x14ac:dyDescent="0.35">
      <c r="A2445" s="2" t="s">
        <v>487</v>
      </c>
      <c r="B2445" s="2" t="s">
        <v>488</v>
      </c>
      <c r="C2445" s="3">
        <v>36</v>
      </c>
      <c r="D2445" s="2" t="s">
        <v>489</v>
      </c>
      <c r="E2445" s="2" t="s">
        <v>15720</v>
      </c>
      <c r="F2445" s="2">
        <v>16364170</v>
      </c>
      <c r="G2445" s="2" t="s">
        <v>17125</v>
      </c>
      <c r="H2445" s="2" t="s">
        <v>17126</v>
      </c>
      <c r="I2445" s="2" t="s">
        <v>2664</v>
      </c>
      <c r="J2445" s="2"/>
      <c r="K2445" s="2" t="s">
        <v>1027</v>
      </c>
      <c r="L2445" s="2" t="s">
        <v>17127</v>
      </c>
      <c r="M2445" s="2" t="s">
        <v>6102</v>
      </c>
      <c r="N2445" s="4" t="s">
        <v>17128</v>
      </c>
      <c r="O2445" s="4" t="s">
        <v>17129</v>
      </c>
    </row>
    <row r="2446" spans="1:15" ht="15" customHeight="1" x14ac:dyDescent="0.35">
      <c r="A2446" s="2" t="s">
        <v>487</v>
      </c>
      <c r="B2446" s="2" t="s">
        <v>488</v>
      </c>
      <c r="C2446" s="3">
        <v>36</v>
      </c>
      <c r="D2446" s="2" t="s">
        <v>489</v>
      </c>
      <c r="E2446" s="2" t="s">
        <v>15720</v>
      </c>
      <c r="F2446" s="2">
        <v>15618577</v>
      </c>
      <c r="G2446" s="2" t="s">
        <v>17199</v>
      </c>
      <c r="H2446" s="2" t="s">
        <v>17200</v>
      </c>
      <c r="I2446" s="2" t="s">
        <v>783</v>
      </c>
      <c r="J2446" s="2"/>
      <c r="K2446" s="2" t="s">
        <v>2962</v>
      </c>
      <c r="L2446" s="2" t="s">
        <v>17201</v>
      </c>
      <c r="M2446" s="2" t="s">
        <v>4367</v>
      </c>
      <c r="N2446" s="4" t="s">
        <v>17202</v>
      </c>
      <c r="O2446" s="4" t="s">
        <v>17203</v>
      </c>
    </row>
    <row r="2447" spans="1:15" ht="15" customHeight="1" x14ac:dyDescent="0.35">
      <c r="A2447" s="2" t="s">
        <v>487</v>
      </c>
      <c r="B2447" s="2" t="s">
        <v>488</v>
      </c>
      <c r="C2447" s="3">
        <v>36</v>
      </c>
      <c r="D2447" s="2" t="s">
        <v>489</v>
      </c>
      <c r="E2447" s="2" t="s">
        <v>15720</v>
      </c>
      <c r="F2447" s="2">
        <v>12580807</v>
      </c>
      <c r="G2447" s="2" t="s">
        <v>17319</v>
      </c>
      <c r="H2447" s="2" t="s">
        <v>17320</v>
      </c>
      <c r="I2447" s="2" t="s">
        <v>2174</v>
      </c>
      <c r="J2447" s="2"/>
      <c r="K2447" s="2" t="s">
        <v>1027</v>
      </c>
      <c r="L2447" s="2" t="s">
        <v>17321</v>
      </c>
      <c r="M2447" s="2" t="s">
        <v>8528</v>
      </c>
      <c r="N2447" s="4" t="s">
        <v>17322</v>
      </c>
      <c r="O2447" s="4" t="s">
        <v>17323</v>
      </c>
    </row>
    <row r="2448" spans="1:15" ht="15" customHeight="1" x14ac:dyDescent="0.35">
      <c r="A2448" s="2" t="s">
        <v>487</v>
      </c>
      <c r="B2448" s="2" t="s">
        <v>488</v>
      </c>
      <c r="C2448" s="3">
        <v>36</v>
      </c>
      <c r="D2448" s="2" t="s">
        <v>489</v>
      </c>
      <c r="E2448" s="2" t="s">
        <v>15720</v>
      </c>
      <c r="F2448" s="2">
        <v>9577525</v>
      </c>
      <c r="G2448" s="2" t="s">
        <v>17571</v>
      </c>
      <c r="H2448" s="2" t="s">
        <v>17572</v>
      </c>
      <c r="I2448" s="2" t="s">
        <v>17573</v>
      </c>
      <c r="J2448" s="2"/>
      <c r="K2448" s="2" t="s">
        <v>2962</v>
      </c>
      <c r="L2448" s="2" t="s">
        <v>17574</v>
      </c>
      <c r="M2448" s="2" t="s">
        <v>4843</v>
      </c>
      <c r="N2448" s="4" t="s">
        <v>17575</v>
      </c>
      <c r="O2448" s="4" t="s">
        <v>17576</v>
      </c>
    </row>
    <row r="2449" spans="1:15" ht="15" customHeight="1" x14ac:dyDescent="0.35">
      <c r="A2449" s="2" t="s">
        <v>487</v>
      </c>
      <c r="B2449" s="2" t="s">
        <v>488</v>
      </c>
      <c r="C2449" s="3">
        <v>36</v>
      </c>
      <c r="D2449" s="2" t="s">
        <v>489</v>
      </c>
      <c r="E2449" s="2" t="s">
        <v>15720</v>
      </c>
      <c r="F2449" s="2">
        <v>9577519</v>
      </c>
      <c r="G2449" s="2" t="s">
        <v>17577</v>
      </c>
      <c r="H2449" s="2" t="s">
        <v>17578</v>
      </c>
      <c r="I2449" s="2" t="s">
        <v>17573</v>
      </c>
      <c r="J2449" s="2"/>
      <c r="K2449" s="2" t="s">
        <v>2962</v>
      </c>
      <c r="L2449" s="2" t="s">
        <v>17579</v>
      </c>
      <c r="M2449" s="2" t="s">
        <v>10527</v>
      </c>
      <c r="N2449" s="4" t="s">
        <v>17580</v>
      </c>
      <c r="O2449" s="4" t="s">
        <v>17581</v>
      </c>
    </row>
    <row r="2450" spans="1:15" ht="15" customHeight="1" x14ac:dyDescent="0.35">
      <c r="A2450" s="2" t="s">
        <v>487</v>
      </c>
      <c r="B2450" s="2" t="s">
        <v>488</v>
      </c>
      <c r="C2450" s="3">
        <v>36</v>
      </c>
      <c r="D2450" s="2" t="s">
        <v>489</v>
      </c>
      <c r="E2450" s="2" t="s">
        <v>15720</v>
      </c>
      <c r="F2450" s="2">
        <v>9537780</v>
      </c>
      <c r="G2450" s="2" t="s">
        <v>17582</v>
      </c>
      <c r="H2450" s="2" t="s">
        <v>17583</v>
      </c>
      <c r="I2450" s="2" t="s">
        <v>17573</v>
      </c>
      <c r="J2450" s="2"/>
      <c r="K2450" s="2" t="s">
        <v>6635</v>
      </c>
      <c r="L2450" s="2" t="s">
        <v>17584</v>
      </c>
      <c r="M2450" s="2" t="s">
        <v>10527</v>
      </c>
      <c r="N2450" s="4" t="s">
        <v>17585</v>
      </c>
      <c r="O2450" s="4" t="s">
        <v>17586</v>
      </c>
    </row>
    <row r="2451" spans="1:15" ht="15" customHeight="1" x14ac:dyDescent="0.35">
      <c r="A2451" s="2" t="s">
        <v>487</v>
      </c>
      <c r="B2451" s="2" t="s">
        <v>488</v>
      </c>
      <c r="C2451" s="3">
        <v>36</v>
      </c>
      <c r="D2451" s="2" t="s">
        <v>489</v>
      </c>
      <c r="E2451" s="2" t="s">
        <v>15720</v>
      </c>
      <c r="F2451" s="2">
        <v>9001295</v>
      </c>
      <c r="G2451" s="2" t="s">
        <v>17596</v>
      </c>
      <c r="H2451" s="2" t="s">
        <v>17597</v>
      </c>
      <c r="I2451" s="2" t="s">
        <v>6326</v>
      </c>
      <c r="J2451" s="2"/>
      <c r="K2451" s="2" t="s">
        <v>14201</v>
      </c>
      <c r="L2451" s="2" t="s">
        <v>17598</v>
      </c>
      <c r="M2451" s="2" t="s">
        <v>10527</v>
      </c>
      <c r="N2451" s="4" t="s">
        <v>17599</v>
      </c>
      <c r="O2451" s="4" t="s">
        <v>17600</v>
      </c>
    </row>
    <row r="2452" spans="1:15" ht="15" customHeight="1" x14ac:dyDescent="0.35">
      <c r="A2452" s="2" t="s">
        <v>487</v>
      </c>
      <c r="B2452" s="2" t="s">
        <v>488</v>
      </c>
      <c r="C2452" s="3">
        <v>36</v>
      </c>
      <c r="D2452" s="2" t="s">
        <v>489</v>
      </c>
      <c r="E2452" s="2" t="s">
        <v>15720</v>
      </c>
      <c r="F2452" s="2">
        <v>36435180</v>
      </c>
      <c r="G2452" s="2" t="s">
        <v>15909</v>
      </c>
      <c r="H2452" s="2" t="s">
        <v>15910</v>
      </c>
      <c r="I2452" s="2" t="s">
        <v>2447</v>
      </c>
      <c r="J2452" s="2" t="s">
        <v>15911</v>
      </c>
      <c r="K2452" s="2" t="s">
        <v>14380</v>
      </c>
      <c r="L2452" s="2" t="s">
        <v>15912</v>
      </c>
      <c r="M2452" s="2" t="s">
        <v>5313</v>
      </c>
      <c r="N2452" s="4" t="s">
        <v>15913</v>
      </c>
      <c r="O2452" s="4" t="s">
        <v>15914</v>
      </c>
    </row>
    <row r="2453" spans="1:15" ht="15" customHeight="1" x14ac:dyDescent="0.35">
      <c r="A2453" s="2" t="s">
        <v>487</v>
      </c>
      <c r="B2453" s="2" t="s">
        <v>488</v>
      </c>
      <c r="C2453" s="3">
        <v>36</v>
      </c>
      <c r="D2453" s="2" t="s">
        <v>489</v>
      </c>
      <c r="E2453" s="2" t="s">
        <v>15720</v>
      </c>
      <c r="F2453" s="2">
        <v>36273658</v>
      </c>
      <c r="G2453" s="2" t="s">
        <v>15904</v>
      </c>
      <c r="H2453" s="2" t="s">
        <v>15905</v>
      </c>
      <c r="I2453" s="2" t="s">
        <v>2447</v>
      </c>
      <c r="J2453" s="2" t="s">
        <v>15091</v>
      </c>
      <c r="K2453" s="2" t="s">
        <v>4380</v>
      </c>
      <c r="L2453" s="2" t="s">
        <v>15906</v>
      </c>
      <c r="M2453" s="2" t="s">
        <v>4493</v>
      </c>
      <c r="N2453" s="4" t="s">
        <v>15907</v>
      </c>
      <c r="O2453" s="4" t="s">
        <v>15908</v>
      </c>
    </row>
    <row r="2454" spans="1:15" ht="15" customHeight="1" x14ac:dyDescent="0.35">
      <c r="A2454" s="2" t="s">
        <v>487</v>
      </c>
      <c r="B2454" s="2" t="s">
        <v>488</v>
      </c>
      <c r="C2454" s="3">
        <v>36</v>
      </c>
      <c r="D2454" s="2" t="s">
        <v>489</v>
      </c>
      <c r="E2454" s="2" t="s">
        <v>15720</v>
      </c>
      <c r="F2454" s="2">
        <v>36825741</v>
      </c>
      <c r="G2454" s="2" t="s">
        <v>15899</v>
      </c>
      <c r="H2454" s="2" t="s">
        <v>15900</v>
      </c>
      <c r="I2454" s="2" t="s">
        <v>2447</v>
      </c>
      <c r="J2454" s="2"/>
      <c r="K2454" s="2" t="s">
        <v>13554</v>
      </c>
      <c r="L2454" s="2" t="s">
        <v>15901</v>
      </c>
      <c r="M2454" s="2" t="s">
        <v>4416</v>
      </c>
      <c r="N2454" s="4" t="s">
        <v>15902</v>
      </c>
      <c r="O2454" s="4" t="s">
        <v>15903</v>
      </c>
    </row>
    <row r="2455" spans="1:15" ht="15" customHeight="1" x14ac:dyDescent="0.35">
      <c r="A2455" s="2" t="s">
        <v>487</v>
      </c>
      <c r="B2455" s="2" t="s">
        <v>488</v>
      </c>
      <c r="C2455" s="3">
        <v>36</v>
      </c>
      <c r="D2455" s="2" t="s">
        <v>489</v>
      </c>
      <c r="E2455" s="2" t="s">
        <v>15720</v>
      </c>
      <c r="F2455" s="2">
        <v>34564850</v>
      </c>
      <c r="G2455" s="2" t="s">
        <v>16011</v>
      </c>
      <c r="H2455" s="2" t="s">
        <v>16012</v>
      </c>
      <c r="I2455" s="2" t="s">
        <v>2508</v>
      </c>
      <c r="J2455" s="2" t="s">
        <v>12242</v>
      </c>
      <c r="K2455" s="2" t="s">
        <v>4366</v>
      </c>
      <c r="L2455" s="2" t="s">
        <v>16013</v>
      </c>
      <c r="M2455" s="2" t="s">
        <v>4493</v>
      </c>
      <c r="N2455" s="4" t="s">
        <v>16014</v>
      </c>
      <c r="O2455" s="4" t="s">
        <v>16015</v>
      </c>
    </row>
    <row r="2456" spans="1:15" ht="15" customHeight="1" x14ac:dyDescent="0.35">
      <c r="A2456" s="2" t="s">
        <v>487</v>
      </c>
      <c r="B2456" s="2" t="s">
        <v>488</v>
      </c>
      <c r="C2456" s="3">
        <v>36</v>
      </c>
      <c r="D2456" s="2" t="s">
        <v>489</v>
      </c>
      <c r="E2456" s="2" t="s">
        <v>15720</v>
      </c>
      <c r="F2456" s="2">
        <v>34942235</v>
      </c>
      <c r="G2456" s="2" t="s">
        <v>16005</v>
      </c>
      <c r="H2456" s="2" t="s">
        <v>16006</v>
      </c>
      <c r="I2456" s="2" t="s">
        <v>2508</v>
      </c>
      <c r="J2456" s="2" t="s">
        <v>16007</v>
      </c>
      <c r="K2456" s="2" t="s">
        <v>4380</v>
      </c>
      <c r="L2456" s="2" t="s">
        <v>16008</v>
      </c>
      <c r="M2456" s="2" t="s">
        <v>4367</v>
      </c>
      <c r="N2456" s="4" t="s">
        <v>16009</v>
      </c>
      <c r="O2456" s="4" t="s">
        <v>16010</v>
      </c>
    </row>
    <row r="2457" spans="1:15" ht="15" customHeight="1" x14ac:dyDescent="0.35">
      <c r="A2457" s="2" t="s">
        <v>487</v>
      </c>
      <c r="B2457" s="2" t="s">
        <v>488</v>
      </c>
      <c r="C2457" s="3">
        <v>36</v>
      </c>
      <c r="D2457" s="2" t="s">
        <v>489</v>
      </c>
      <c r="E2457" s="2" t="s">
        <v>15720</v>
      </c>
      <c r="F2457" s="2">
        <v>32037107</v>
      </c>
      <c r="G2457" s="2" t="s">
        <v>16202</v>
      </c>
      <c r="H2457" s="2" t="s">
        <v>16203</v>
      </c>
      <c r="I2457" s="2" t="s">
        <v>895</v>
      </c>
      <c r="J2457" s="2"/>
      <c r="K2457" s="2" t="s">
        <v>11482</v>
      </c>
      <c r="L2457" s="2" t="s">
        <v>16204</v>
      </c>
      <c r="M2457" s="2" t="s">
        <v>5313</v>
      </c>
      <c r="N2457" s="4" t="s">
        <v>16205</v>
      </c>
      <c r="O2457" s="4" t="s">
        <v>16206</v>
      </c>
    </row>
    <row r="2458" spans="1:15" ht="15" customHeight="1" x14ac:dyDescent="0.35">
      <c r="A2458" s="2" t="s">
        <v>487</v>
      </c>
      <c r="B2458" s="2" t="s">
        <v>488</v>
      </c>
      <c r="C2458" s="3">
        <v>36</v>
      </c>
      <c r="D2458" s="2" t="s">
        <v>489</v>
      </c>
      <c r="E2458" s="2" t="s">
        <v>15720</v>
      </c>
      <c r="F2458" s="2">
        <v>30312503</v>
      </c>
      <c r="G2458" s="2" t="s">
        <v>16288</v>
      </c>
      <c r="H2458" s="2" t="s">
        <v>16289</v>
      </c>
      <c r="I2458" s="2" t="s">
        <v>14974</v>
      </c>
      <c r="J2458" s="2" t="s">
        <v>16290</v>
      </c>
      <c r="K2458" s="2" t="s">
        <v>13554</v>
      </c>
      <c r="L2458" s="2" t="s">
        <v>16291</v>
      </c>
      <c r="M2458" s="2" t="s">
        <v>4843</v>
      </c>
      <c r="N2458" s="4" t="s">
        <v>16292</v>
      </c>
      <c r="O2458" s="4" t="s">
        <v>16293</v>
      </c>
    </row>
    <row r="2459" spans="1:15" ht="15" customHeight="1" x14ac:dyDescent="0.35">
      <c r="A2459" s="2" t="s">
        <v>487</v>
      </c>
      <c r="B2459" s="2" t="s">
        <v>488</v>
      </c>
      <c r="C2459" s="3">
        <v>36</v>
      </c>
      <c r="D2459" s="2" t="s">
        <v>489</v>
      </c>
      <c r="E2459" s="2" t="s">
        <v>15720</v>
      </c>
      <c r="F2459" s="2">
        <v>29111216</v>
      </c>
      <c r="G2459" s="2" t="s">
        <v>16390</v>
      </c>
      <c r="H2459" s="2" t="s">
        <v>16391</v>
      </c>
      <c r="I2459" s="2" t="s">
        <v>1075</v>
      </c>
      <c r="J2459" s="2" t="s">
        <v>9943</v>
      </c>
      <c r="K2459" s="2" t="s">
        <v>4380</v>
      </c>
      <c r="L2459" s="2" t="s">
        <v>16392</v>
      </c>
      <c r="M2459" s="2" t="s">
        <v>16393</v>
      </c>
      <c r="N2459" s="4" t="s">
        <v>16394</v>
      </c>
      <c r="O2459" s="4" t="s">
        <v>16395</v>
      </c>
    </row>
    <row r="2460" spans="1:15" ht="15" customHeight="1" x14ac:dyDescent="0.35">
      <c r="A2460" s="2" t="s">
        <v>487</v>
      </c>
      <c r="B2460" s="2" t="s">
        <v>488</v>
      </c>
      <c r="C2460" s="3">
        <v>36</v>
      </c>
      <c r="D2460" s="2" t="s">
        <v>489</v>
      </c>
      <c r="E2460" s="2" t="s">
        <v>15720</v>
      </c>
      <c r="F2460" s="2">
        <v>29438602</v>
      </c>
      <c r="G2460" s="2" t="s">
        <v>16385</v>
      </c>
      <c r="H2460" s="2" t="s">
        <v>16386</v>
      </c>
      <c r="I2460" s="2" t="s">
        <v>1075</v>
      </c>
      <c r="J2460" s="2"/>
      <c r="K2460" s="2" t="s">
        <v>15884</v>
      </c>
      <c r="L2460" s="2" t="s">
        <v>16387</v>
      </c>
      <c r="M2460" s="2" t="s">
        <v>9000</v>
      </c>
      <c r="N2460" s="4" t="s">
        <v>16388</v>
      </c>
      <c r="O2460" s="4" t="s">
        <v>16389</v>
      </c>
    </row>
    <row r="2461" spans="1:15" ht="15" customHeight="1" x14ac:dyDescent="0.35">
      <c r="A2461" s="2" t="s">
        <v>487</v>
      </c>
      <c r="B2461" s="2" t="s">
        <v>488</v>
      </c>
      <c r="C2461" s="3">
        <v>36</v>
      </c>
      <c r="D2461" s="2" t="s">
        <v>489</v>
      </c>
      <c r="E2461" s="2" t="s">
        <v>15720</v>
      </c>
      <c r="F2461" s="2">
        <v>27775836</v>
      </c>
      <c r="G2461" s="2" t="s">
        <v>16470</v>
      </c>
      <c r="H2461" s="2" t="s">
        <v>16471</v>
      </c>
      <c r="I2461" s="2" t="s">
        <v>1072</v>
      </c>
      <c r="J2461" s="2" t="s">
        <v>16472</v>
      </c>
      <c r="K2461" s="2" t="s">
        <v>1027</v>
      </c>
      <c r="L2461" s="2" t="s">
        <v>16473</v>
      </c>
      <c r="M2461" s="2" t="s">
        <v>4416</v>
      </c>
      <c r="N2461" s="4" t="s">
        <v>16474</v>
      </c>
      <c r="O2461" s="4" t="s">
        <v>16475</v>
      </c>
    </row>
    <row r="2462" spans="1:15" ht="15" customHeight="1" x14ac:dyDescent="0.35">
      <c r="A2462" s="2" t="s">
        <v>487</v>
      </c>
      <c r="B2462" s="2" t="s">
        <v>488</v>
      </c>
      <c r="C2462" s="3">
        <v>36</v>
      </c>
      <c r="D2462" s="2" t="s">
        <v>489</v>
      </c>
      <c r="E2462" s="2" t="s">
        <v>15720</v>
      </c>
      <c r="F2462" s="2">
        <v>27871876</v>
      </c>
      <c r="G2462" s="2" t="s">
        <v>16465</v>
      </c>
      <c r="H2462" s="2" t="s">
        <v>16466</v>
      </c>
      <c r="I2462" s="2" t="s">
        <v>1072</v>
      </c>
      <c r="J2462" s="2" t="s">
        <v>16455</v>
      </c>
      <c r="K2462" s="2" t="s">
        <v>4380</v>
      </c>
      <c r="L2462" s="2" t="s">
        <v>16467</v>
      </c>
      <c r="M2462" s="2" t="s">
        <v>4367</v>
      </c>
      <c r="N2462" s="4" t="s">
        <v>16468</v>
      </c>
      <c r="O2462" s="4" t="s">
        <v>16469</v>
      </c>
    </row>
    <row r="2463" spans="1:15" ht="15" customHeight="1" x14ac:dyDescent="0.35">
      <c r="A2463" s="2" t="s">
        <v>487</v>
      </c>
      <c r="B2463" s="2" t="s">
        <v>488</v>
      </c>
      <c r="C2463" s="3">
        <v>36</v>
      </c>
      <c r="D2463" s="2" t="s">
        <v>489</v>
      </c>
      <c r="E2463" s="2" t="s">
        <v>15720</v>
      </c>
      <c r="F2463" s="2">
        <v>26518094</v>
      </c>
      <c r="G2463" s="2" t="s">
        <v>16525</v>
      </c>
      <c r="H2463" s="2" t="s">
        <v>16526</v>
      </c>
      <c r="I2463" s="2" t="s">
        <v>2928</v>
      </c>
      <c r="J2463" s="2" t="s">
        <v>16527</v>
      </c>
      <c r="K2463" s="2" t="s">
        <v>4380</v>
      </c>
      <c r="L2463" s="2" t="s">
        <v>16528</v>
      </c>
      <c r="M2463" s="2" t="s">
        <v>5992</v>
      </c>
      <c r="N2463" s="4" t="s">
        <v>16529</v>
      </c>
      <c r="O2463" s="4" t="s">
        <v>16530</v>
      </c>
    </row>
    <row r="2464" spans="1:15" ht="15" customHeight="1" x14ac:dyDescent="0.35">
      <c r="A2464" s="2" t="s">
        <v>487</v>
      </c>
      <c r="B2464" s="2" t="s">
        <v>488</v>
      </c>
      <c r="C2464" s="3">
        <v>36</v>
      </c>
      <c r="D2464" s="2" t="s">
        <v>489</v>
      </c>
      <c r="E2464" s="2" t="s">
        <v>15720</v>
      </c>
      <c r="F2464" s="2">
        <v>24750266</v>
      </c>
      <c r="G2464" s="2" t="s">
        <v>16620</v>
      </c>
      <c r="H2464" s="2" t="s">
        <v>16621</v>
      </c>
      <c r="I2464" s="2" t="s">
        <v>6979</v>
      </c>
      <c r="J2464" s="2" t="s">
        <v>16622</v>
      </c>
      <c r="K2464" s="2" t="s">
        <v>16623</v>
      </c>
      <c r="L2464" s="2" t="s">
        <v>16624</v>
      </c>
      <c r="M2464" s="2" t="s">
        <v>4493</v>
      </c>
      <c r="N2464" s="4" t="s">
        <v>16625</v>
      </c>
      <c r="O2464" s="4" t="s">
        <v>16626</v>
      </c>
    </row>
    <row r="2465" spans="1:15" ht="15" customHeight="1" x14ac:dyDescent="0.35">
      <c r="A2465" s="2" t="s">
        <v>487</v>
      </c>
      <c r="B2465" s="2" t="s">
        <v>488</v>
      </c>
      <c r="C2465" s="3">
        <v>36</v>
      </c>
      <c r="D2465" s="2" t="s">
        <v>489</v>
      </c>
      <c r="E2465" s="2" t="s">
        <v>15720</v>
      </c>
      <c r="F2465" s="2">
        <v>24131308</v>
      </c>
      <c r="G2465" s="2" t="s">
        <v>16695</v>
      </c>
      <c r="H2465" s="2" t="s">
        <v>16696</v>
      </c>
      <c r="I2465" s="2" t="s">
        <v>776</v>
      </c>
      <c r="J2465" s="2" t="s">
        <v>16697</v>
      </c>
      <c r="K2465" s="2" t="s">
        <v>13554</v>
      </c>
      <c r="L2465" s="2" t="s">
        <v>16698</v>
      </c>
      <c r="M2465" s="2" t="s">
        <v>4493</v>
      </c>
      <c r="N2465" s="4" t="s">
        <v>16699</v>
      </c>
      <c r="O2465" s="4" t="s">
        <v>16700</v>
      </c>
    </row>
    <row r="2466" spans="1:15" ht="15" customHeight="1" x14ac:dyDescent="0.35">
      <c r="A2466" s="2" t="s">
        <v>487</v>
      </c>
      <c r="B2466" s="2" t="s">
        <v>488</v>
      </c>
      <c r="C2466" s="3">
        <v>36</v>
      </c>
      <c r="D2466" s="2" t="s">
        <v>489</v>
      </c>
      <c r="E2466" s="2" t="s">
        <v>15720</v>
      </c>
      <c r="F2466" s="2">
        <v>23331525</v>
      </c>
      <c r="G2466" s="2" t="s">
        <v>16792</v>
      </c>
      <c r="H2466" s="2" t="s">
        <v>16793</v>
      </c>
      <c r="I2466" s="2" t="s">
        <v>956</v>
      </c>
      <c r="J2466" s="2"/>
      <c r="K2466" s="2" t="s">
        <v>13554</v>
      </c>
      <c r="L2466" s="2" t="s">
        <v>16794</v>
      </c>
      <c r="M2466" s="2" t="s">
        <v>4493</v>
      </c>
      <c r="N2466" s="4" t="s">
        <v>16795</v>
      </c>
      <c r="O2466" s="4" t="s">
        <v>16796</v>
      </c>
    </row>
    <row r="2467" spans="1:15" ht="15" customHeight="1" x14ac:dyDescent="0.35">
      <c r="A2467" s="2" t="s">
        <v>487</v>
      </c>
      <c r="B2467" s="2" t="s">
        <v>488</v>
      </c>
      <c r="C2467" s="3">
        <v>36</v>
      </c>
      <c r="D2467" s="2" t="s">
        <v>489</v>
      </c>
      <c r="E2467" s="2" t="s">
        <v>15720</v>
      </c>
      <c r="F2467" s="2">
        <v>22235793</v>
      </c>
      <c r="G2467" s="2" t="s">
        <v>16853</v>
      </c>
      <c r="H2467" s="2" t="s">
        <v>16854</v>
      </c>
      <c r="I2467" s="2" t="s">
        <v>623</v>
      </c>
      <c r="J2467" s="2"/>
      <c r="K2467" s="2" t="s">
        <v>1027</v>
      </c>
      <c r="L2467" s="2" t="s">
        <v>16855</v>
      </c>
      <c r="M2467" s="2" t="s">
        <v>6415</v>
      </c>
      <c r="N2467" s="4" t="s">
        <v>16856</v>
      </c>
      <c r="O2467" s="4" t="s">
        <v>16857</v>
      </c>
    </row>
    <row r="2468" spans="1:15" ht="15" customHeight="1" x14ac:dyDescent="0.35">
      <c r="A2468" s="2" t="s">
        <v>487</v>
      </c>
      <c r="B2468" s="2" t="s">
        <v>488</v>
      </c>
      <c r="C2468" s="3">
        <v>36</v>
      </c>
      <c r="D2468" s="2" t="s">
        <v>489</v>
      </c>
      <c r="E2468" s="2" t="s">
        <v>15720</v>
      </c>
      <c r="F2468" s="2">
        <v>21281869</v>
      </c>
      <c r="G2468" s="2" t="s">
        <v>16901</v>
      </c>
      <c r="H2468" s="2" t="s">
        <v>16902</v>
      </c>
      <c r="I2468" s="2" t="s">
        <v>1932</v>
      </c>
      <c r="J2468" s="2"/>
      <c r="K2468" s="2" t="s">
        <v>4380</v>
      </c>
      <c r="L2468" s="2" t="s">
        <v>16903</v>
      </c>
      <c r="M2468" s="2" t="s">
        <v>5313</v>
      </c>
      <c r="N2468" s="4" t="s">
        <v>16904</v>
      </c>
      <c r="O2468" s="4" t="s">
        <v>16905</v>
      </c>
    </row>
    <row r="2469" spans="1:15" ht="15" customHeight="1" x14ac:dyDescent="0.35">
      <c r="A2469" s="2" t="s">
        <v>487</v>
      </c>
      <c r="B2469" s="2" t="s">
        <v>488</v>
      </c>
      <c r="C2469" s="3">
        <v>36</v>
      </c>
      <c r="D2469" s="2" t="s">
        <v>489</v>
      </c>
      <c r="E2469" s="2" t="s">
        <v>15720</v>
      </c>
      <c r="F2469" s="2">
        <v>21281866</v>
      </c>
      <c r="G2469" s="2" t="s">
        <v>16906</v>
      </c>
      <c r="H2469" s="2" t="s">
        <v>16907</v>
      </c>
      <c r="I2469" s="2" t="s">
        <v>1932</v>
      </c>
      <c r="J2469" s="2"/>
      <c r="K2469" s="2" t="s">
        <v>4380</v>
      </c>
      <c r="L2469" s="2" t="s">
        <v>16908</v>
      </c>
      <c r="M2469" s="2" t="s">
        <v>4843</v>
      </c>
      <c r="N2469" s="4" t="s">
        <v>16909</v>
      </c>
      <c r="O2469" s="4" t="s">
        <v>16910</v>
      </c>
    </row>
    <row r="2470" spans="1:15" ht="15" customHeight="1" x14ac:dyDescent="0.35">
      <c r="A2470" s="2" t="s">
        <v>487</v>
      </c>
      <c r="B2470" s="2" t="s">
        <v>488</v>
      </c>
      <c r="C2470" s="3">
        <v>36</v>
      </c>
      <c r="D2470" s="2" t="s">
        <v>489</v>
      </c>
      <c r="E2470" s="2" t="s">
        <v>15720</v>
      </c>
      <c r="F2470" s="2">
        <v>17326711</v>
      </c>
      <c r="G2470" s="2" t="s">
        <v>17041</v>
      </c>
      <c r="H2470" s="2" t="s">
        <v>17042</v>
      </c>
      <c r="I2470" s="2" t="s">
        <v>7723</v>
      </c>
      <c r="J2470" s="2"/>
      <c r="K2470" s="2" t="s">
        <v>8473</v>
      </c>
      <c r="L2470" s="2" t="s">
        <v>17043</v>
      </c>
      <c r="M2470" s="2" t="s">
        <v>4493</v>
      </c>
      <c r="N2470" s="4" t="s">
        <v>17044</v>
      </c>
      <c r="O2470" s="4" t="s">
        <v>17045</v>
      </c>
    </row>
    <row r="2471" spans="1:15" ht="15" customHeight="1" x14ac:dyDescent="0.35">
      <c r="A2471" s="2" t="s">
        <v>487</v>
      </c>
      <c r="B2471" s="2" t="s">
        <v>488</v>
      </c>
      <c r="C2471" s="3">
        <v>36</v>
      </c>
      <c r="D2471" s="2" t="s">
        <v>489</v>
      </c>
      <c r="E2471" s="2" t="s">
        <v>15720</v>
      </c>
      <c r="F2471" s="2">
        <v>16426250</v>
      </c>
      <c r="G2471" s="2" t="s">
        <v>17109</v>
      </c>
      <c r="H2471" s="2" t="s">
        <v>17110</v>
      </c>
      <c r="I2471" s="2" t="s">
        <v>5014</v>
      </c>
      <c r="J2471" s="2"/>
      <c r="K2471" s="2" t="s">
        <v>13554</v>
      </c>
      <c r="L2471" s="2" t="s">
        <v>17111</v>
      </c>
      <c r="M2471" s="2" t="s">
        <v>4367</v>
      </c>
      <c r="N2471" s="4" t="s">
        <v>17112</v>
      </c>
      <c r="O2471" s="4" t="s">
        <v>17113</v>
      </c>
    </row>
    <row r="2472" spans="1:15" ht="15" customHeight="1" x14ac:dyDescent="0.35">
      <c r="A2472" s="2" t="s">
        <v>487</v>
      </c>
      <c r="B2472" s="2" t="s">
        <v>488</v>
      </c>
      <c r="C2472" s="3">
        <v>36</v>
      </c>
      <c r="D2472" s="2" t="s">
        <v>489</v>
      </c>
      <c r="E2472" s="2" t="s">
        <v>15720</v>
      </c>
      <c r="F2472" s="2">
        <v>16409200</v>
      </c>
      <c r="G2472" s="2" t="s">
        <v>17114</v>
      </c>
      <c r="H2472" s="2" t="s">
        <v>17115</v>
      </c>
      <c r="I2472" s="2" t="s">
        <v>5014</v>
      </c>
      <c r="J2472" s="2"/>
      <c r="K2472" s="2" t="s">
        <v>1027</v>
      </c>
      <c r="L2472" s="2" t="s">
        <v>17116</v>
      </c>
      <c r="M2472" s="2" t="s">
        <v>17117</v>
      </c>
      <c r="N2472" s="4" t="s">
        <v>17118</v>
      </c>
      <c r="O2472" s="4" t="s">
        <v>17119</v>
      </c>
    </row>
    <row r="2473" spans="1:15" ht="15" customHeight="1" x14ac:dyDescent="0.35">
      <c r="A2473" s="2" t="s">
        <v>487</v>
      </c>
      <c r="B2473" s="2" t="s">
        <v>488</v>
      </c>
      <c r="C2473" s="3">
        <v>36</v>
      </c>
      <c r="D2473" s="2" t="s">
        <v>489</v>
      </c>
      <c r="E2473" s="2" t="s">
        <v>15720</v>
      </c>
      <c r="F2473" s="2">
        <v>15859368</v>
      </c>
      <c r="G2473" s="2" t="s">
        <v>17195</v>
      </c>
      <c r="H2473" s="2" t="s">
        <v>17196</v>
      </c>
      <c r="I2473" s="2" t="s">
        <v>10506</v>
      </c>
      <c r="J2473" s="2"/>
      <c r="K2473" s="2" t="s">
        <v>5997</v>
      </c>
      <c r="L2473" s="2" t="s">
        <v>17197</v>
      </c>
      <c r="M2473" s="2" t="s">
        <v>4367</v>
      </c>
      <c r="N2473" s="4" t="s">
        <v>17198</v>
      </c>
      <c r="O2473" s="26"/>
    </row>
    <row r="2474" spans="1:15" ht="15" customHeight="1" x14ac:dyDescent="0.35">
      <c r="A2474" s="2" t="s">
        <v>487</v>
      </c>
      <c r="B2474" s="2" t="s">
        <v>488</v>
      </c>
      <c r="C2474" s="3">
        <v>36</v>
      </c>
      <c r="D2474" s="2" t="s">
        <v>489</v>
      </c>
      <c r="E2474" s="2" t="s">
        <v>15720</v>
      </c>
      <c r="F2474" s="2">
        <v>15090919</v>
      </c>
      <c r="G2474" s="2" t="s">
        <v>16965</v>
      </c>
      <c r="H2474" s="2" t="s">
        <v>17253</v>
      </c>
      <c r="I2474" s="2" t="s">
        <v>15464</v>
      </c>
      <c r="J2474" s="2"/>
      <c r="K2474" s="2" t="s">
        <v>9211</v>
      </c>
      <c r="L2474" s="2" t="s">
        <v>17254</v>
      </c>
      <c r="M2474" s="2" t="s">
        <v>4416</v>
      </c>
      <c r="N2474" s="4" t="s">
        <v>17255</v>
      </c>
      <c r="O2474" s="4" t="s">
        <v>17256</v>
      </c>
    </row>
    <row r="2475" spans="1:15" ht="15" customHeight="1" x14ac:dyDescent="0.35">
      <c r="A2475" s="2" t="s">
        <v>487</v>
      </c>
      <c r="B2475" s="2" t="s">
        <v>488</v>
      </c>
      <c r="C2475" s="3">
        <v>36</v>
      </c>
      <c r="D2475" s="2" t="s">
        <v>489</v>
      </c>
      <c r="E2475" s="2" t="s">
        <v>15720</v>
      </c>
      <c r="F2475" s="2">
        <v>14763927</v>
      </c>
      <c r="G2475" s="2" t="s">
        <v>17234</v>
      </c>
      <c r="H2475" s="2" t="s">
        <v>17257</v>
      </c>
      <c r="I2475" s="2" t="s">
        <v>15464</v>
      </c>
      <c r="J2475" s="2"/>
      <c r="K2475" s="2" t="s">
        <v>1027</v>
      </c>
      <c r="L2475" s="2" t="s">
        <v>17258</v>
      </c>
      <c r="M2475" s="2" t="s">
        <v>4416</v>
      </c>
      <c r="N2475" s="4" t="s">
        <v>17259</v>
      </c>
      <c r="O2475" s="4" t="s">
        <v>17260</v>
      </c>
    </row>
    <row r="2476" spans="1:15" ht="15" customHeight="1" x14ac:dyDescent="0.35">
      <c r="A2476" s="2" t="s">
        <v>487</v>
      </c>
      <c r="B2476" s="2" t="s">
        <v>488</v>
      </c>
      <c r="C2476" s="3">
        <v>36</v>
      </c>
      <c r="D2476" s="2" t="s">
        <v>489</v>
      </c>
      <c r="E2476" s="2" t="s">
        <v>15720</v>
      </c>
      <c r="F2476" s="2">
        <v>12582308</v>
      </c>
      <c r="G2476" s="2" t="s">
        <v>16965</v>
      </c>
      <c r="H2476" s="2" t="s">
        <v>17310</v>
      </c>
      <c r="I2476" s="2" t="s">
        <v>6085</v>
      </c>
      <c r="J2476" s="2"/>
      <c r="K2476" s="2" t="s">
        <v>9211</v>
      </c>
      <c r="L2476" s="2" t="s">
        <v>17311</v>
      </c>
      <c r="M2476" s="2" t="s">
        <v>4416</v>
      </c>
      <c r="N2476" s="4" t="s">
        <v>17312</v>
      </c>
      <c r="O2476" s="4" t="s">
        <v>17313</v>
      </c>
    </row>
    <row r="2477" spans="1:15" ht="15" customHeight="1" x14ac:dyDescent="0.35">
      <c r="A2477" s="2" t="s">
        <v>487</v>
      </c>
      <c r="B2477" s="2" t="s">
        <v>488</v>
      </c>
      <c r="C2477" s="3">
        <v>36</v>
      </c>
      <c r="D2477" s="2" t="s">
        <v>489</v>
      </c>
      <c r="E2477" s="2" t="s">
        <v>15720</v>
      </c>
      <c r="F2477" s="2">
        <v>12589363</v>
      </c>
      <c r="G2477" s="2" t="s">
        <v>17314</v>
      </c>
      <c r="H2477" s="2" t="s">
        <v>17315</v>
      </c>
      <c r="I2477" s="2" t="s">
        <v>6085</v>
      </c>
      <c r="J2477" s="2"/>
      <c r="K2477" s="2" t="s">
        <v>4380</v>
      </c>
      <c r="L2477" s="2" t="s">
        <v>17316</v>
      </c>
      <c r="M2477" s="2" t="s">
        <v>4493</v>
      </c>
      <c r="N2477" s="4" t="s">
        <v>17317</v>
      </c>
      <c r="O2477" s="4" t="s">
        <v>17318</v>
      </c>
    </row>
    <row r="2478" spans="1:15" ht="15" customHeight="1" x14ac:dyDescent="0.35">
      <c r="A2478" s="2" t="s">
        <v>487</v>
      </c>
      <c r="B2478" s="2" t="s">
        <v>488</v>
      </c>
      <c r="C2478" s="3">
        <v>36</v>
      </c>
      <c r="D2478" s="2" t="s">
        <v>489</v>
      </c>
      <c r="E2478" s="2" t="s">
        <v>15720</v>
      </c>
      <c r="F2478" s="2">
        <v>11842296</v>
      </c>
      <c r="G2478" s="2" t="s">
        <v>17379</v>
      </c>
      <c r="H2478" s="2" t="s">
        <v>17380</v>
      </c>
      <c r="I2478" s="2" t="s">
        <v>6107</v>
      </c>
      <c r="J2478" s="2"/>
      <c r="K2478" s="2" t="s">
        <v>4380</v>
      </c>
      <c r="L2478" s="2" t="s">
        <v>17381</v>
      </c>
      <c r="M2478" s="2" t="s">
        <v>7474</v>
      </c>
      <c r="N2478" s="4" t="s">
        <v>17382</v>
      </c>
      <c r="O2478" s="4" t="s">
        <v>17383</v>
      </c>
    </row>
    <row r="2479" spans="1:15" ht="15" customHeight="1" x14ac:dyDescent="0.35">
      <c r="A2479" s="2" t="s">
        <v>487</v>
      </c>
      <c r="B2479" s="2" t="s">
        <v>488</v>
      </c>
      <c r="C2479" s="3">
        <v>36</v>
      </c>
      <c r="D2479" s="2" t="s">
        <v>489</v>
      </c>
      <c r="E2479" s="2" t="s">
        <v>15720</v>
      </c>
      <c r="F2479" s="2">
        <v>11207646</v>
      </c>
      <c r="G2479" s="2" t="s">
        <v>17457</v>
      </c>
      <c r="H2479" s="2" t="s">
        <v>17458</v>
      </c>
      <c r="I2479" s="2" t="s">
        <v>5614</v>
      </c>
      <c r="J2479" s="2"/>
      <c r="K2479" s="2" t="s">
        <v>7985</v>
      </c>
      <c r="L2479" s="2" t="s">
        <v>17459</v>
      </c>
      <c r="M2479" s="2" t="s">
        <v>4493</v>
      </c>
      <c r="N2479" s="4" t="s">
        <v>17460</v>
      </c>
      <c r="O2479" s="4" t="s">
        <v>17461</v>
      </c>
    </row>
    <row r="2480" spans="1:15" ht="15" customHeight="1" x14ac:dyDescent="0.35">
      <c r="A2480" s="2" t="s">
        <v>487</v>
      </c>
      <c r="B2480" s="2" t="s">
        <v>488</v>
      </c>
      <c r="C2480" s="3">
        <v>36</v>
      </c>
      <c r="D2480" s="2" t="s">
        <v>489</v>
      </c>
      <c r="E2480" s="2" t="s">
        <v>15720</v>
      </c>
      <c r="F2480" s="2">
        <v>10051714</v>
      </c>
      <c r="G2480" s="2" t="s">
        <v>17384</v>
      </c>
      <c r="H2480" s="2" t="s">
        <v>17543</v>
      </c>
      <c r="I2480" s="2" t="s">
        <v>6212</v>
      </c>
      <c r="J2480" s="2"/>
      <c r="K2480" s="2" t="s">
        <v>6635</v>
      </c>
      <c r="L2480" s="2" t="s">
        <v>17544</v>
      </c>
      <c r="M2480" s="2" t="s">
        <v>17139</v>
      </c>
      <c r="N2480" s="4" t="s">
        <v>17545</v>
      </c>
      <c r="O2480" s="4" t="s">
        <v>17546</v>
      </c>
    </row>
    <row r="2481" spans="1:15" ht="15" customHeight="1" x14ac:dyDescent="0.35">
      <c r="A2481" s="2" t="s">
        <v>487</v>
      </c>
      <c r="B2481" s="2" t="s">
        <v>488</v>
      </c>
      <c r="C2481" s="3">
        <v>36</v>
      </c>
      <c r="D2481" s="2" t="s">
        <v>489</v>
      </c>
      <c r="E2481" s="2" t="s">
        <v>15720</v>
      </c>
      <c r="F2481" s="2">
        <v>38146111</v>
      </c>
      <c r="G2481" s="2" t="s">
        <v>15822</v>
      </c>
      <c r="H2481" s="2" t="s">
        <v>15823</v>
      </c>
      <c r="I2481" s="2" t="s">
        <v>1463</v>
      </c>
      <c r="J2481" s="2"/>
      <c r="K2481" s="2" t="s">
        <v>13554</v>
      </c>
      <c r="L2481" s="2" t="s">
        <v>15824</v>
      </c>
      <c r="M2481" s="2" t="s">
        <v>4367</v>
      </c>
      <c r="N2481" s="4" t="s">
        <v>15825</v>
      </c>
      <c r="O2481" s="4" t="s">
        <v>15826</v>
      </c>
    </row>
    <row r="2482" spans="1:15" ht="15" customHeight="1" x14ac:dyDescent="0.35">
      <c r="A2482" s="2" t="s">
        <v>487</v>
      </c>
      <c r="B2482" s="2" t="s">
        <v>488</v>
      </c>
      <c r="C2482" s="3">
        <v>36</v>
      </c>
      <c r="D2482" s="2" t="s">
        <v>489</v>
      </c>
      <c r="E2482" s="2" t="s">
        <v>15720</v>
      </c>
      <c r="F2482" s="2">
        <v>38146116</v>
      </c>
      <c r="G2482" s="2" t="s">
        <v>15827</v>
      </c>
      <c r="H2482" s="2" t="s">
        <v>15828</v>
      </c>
      <c r="I2482" s="2" t="s">
        <v>1463</v>
      </c>
      <c r="J2482" s="2"/>
      <c r="K2482" s="2" t="s">
        <v>13554</v>
      </c>
      <c r="L2482" s="2" t="s">
        <v>15829</v>
      </c>
      <c r="M2482" s="2" t="s">
        <v>4416</v>
      </c>
      <c r="N2482" s="4" t="s">
        <v>15830</v>
      </c>
      <c r="O2482" s="4" t="s">
        <v>15831</v>
      </c>
    </row>
    <row r="2483" spans="1:15" ht="15" customHeight="1" x14ac:dyDescent="0.35">
      <c r="A2483" s="2" t="s">
        <v>487</v>
      </c>
      <c r="B2483" s="2" t="s">
        <v>488</v>
      </c>
      <c r="C2483" s="3">
        <v>36</v>
      </c>
      <c r="D2483" s="2" t="s">
        <v>489</v>
      </c>
      <c r="E2483" s="2" t="s">
        <v>15720</v>
      </c>
      <c r="F2483" s="2">
        <v>34934475</v>
      </c>
      <c r="G2483" s="2" t="s">
        <v>16047</v>
      </c>
      <c r="H2483" s="2" t="s">
        <v>16048</v>
      </c>
      <c r="I2483" s="2" t="s">
        <v>4066</v>
      </c>
      <c r="J2483" s="2" t="s">
        <v>16049</v>
      </c>
      <c r="K2483" s="2" t="s">
        <v>14397</v>
      </c>
      <c r="L2483" s="2" t="s">
        <v>16050</v>
      </c>
      <c r="M2483" s="2" t="s">
        <v>4416</v>
      </c>
      <c r="N2483" s="4" t="s">
        <v>16051</v>
      </c>
      <c r="O2483" s="4" t="s">
        <v>16052</v>
      </c>
    </row>
    <row r="2484" spans="1:15" ht="15" customHeight="1" x14ac:dyDescent="0.35">
      <c r="A2484" s="2" t="s">
        <v>487</v>
      </c>
      <c r="B2484" s="2" t="s">
        <v>488</v>
      </c>
      <c r="C2484" s="3">
        <v>36</v>
      </c>
      <c r="D2484" s="2" t="s">
        <v>489</v>
      </c>
      <c r="E2484" s="2" t="s">
        <v>15720</v>
      </c>
      <c r="F2484" s="2">
        <v>34963794</v>
      </c>
      <c r="G2484" s="2" t="s">
        <v>16042</v>
      </c>
      <c r="H2484" s="2" t="s">
        <v>16043</v>
      </c>
      <c r="I2484" s="2" t="s">
        <v>4066</v>
      </c>
      <c r="J2484" s="2" t="s">
        <v>12242</v>
      </c>
      <c r="K2484" s="2" t="s">
        <v>14397</v>
      </c>
      <c r="L2484" s="2" t="s">
        <v>16044</v>
      </c>
      <c r="M2484" s="2" t="s">
        <v>4416</v>
      </c>
      <c r="N2484" s="4" t="s">
        <v>16045</v>
      </c>
      <c r="O2484" s="4" t="s">
        <v>16046</v>
      </c>
    </row>
    <row r="2485" spans="1:15" ht="15" customHeight="1" x14ac:dyDescent="0.35">
      <c r="A2485" s="2" t="s">
        <v>487</v>
      </c>
      <c r="B2485" s="2" t="s">
        <v>488</v>
      </c>
      <c r="C2485" s="3">
        <v>36</v>
      </c>
      <c r="D2485" s="2" t="s">
        <v>489</v>
      </c>
      <c r="E2485" s="2" t="s">
        <v>15720</v>
      </c>
      <c r="F2485" s="2">
        <v>30822368</v>
      </c>
      <c r="G2485" s="2" t="s">
        <v>16217</v>
      </c>
      <c r="H2485" s="2" t="s">
        <v>16218</v>
      </c>
      <c r="I2485" s="2" t="s">
        <v>1917</v>
      </c>
      <c r="J2485" s="2" t="s">
        <v>16219</v>
      </c>
      <c r="K2485" s="2" t="s">
        <v>4366</v>
      </c>
      <c r="L2485" s="2" t="s">
        <v>16220</v>
      </c>
      <c r="M2485" s="2" t="s">
        <v>4416</v>
      </c>
      <c r="N2485" s="4" t="s">
        <v>16221</v>
      </c>
      <c r="O2485" s="4" t="s">
        <v>16222</v>
      </c>
    </row>
    <row r="2486" spans="1:15" ht="15" customHeight="1" x14ac:dyDescent="0.35">
      <c r="A2486" s="2" t="s">
        <v>487</v>
      </c>
      <c r="B2486" s="2" t="s">
        <v>488</v>
      </c>
      <c r="C2486" s="3">
        <v>36</v>
      </c>
      <c r="D2486" s="2" t="s">
        <v>489</v>
      </c>
      <c r="E2486" s="2" t="s">
        <v>15720</v>
      </c>
      <c r="F2486" s="2">
        <v>29221963</v>
      </c>
      <c r="G2486" s="2" t="s">
        <v>16426</v>
      </c>
      <c r="H2486" s="2" t="s">
        <v>16427</v>
      </c>
      <c r="I2486" s="2" t="s">
        <v>4735</v>
      </c>
      <c r="J2486" s="2" t="s">
        <v>16428</v>
      </c>
      <c r="K2486" s="2" t="s">
        <v>15980</v>
      </c>
      <c r="L2486" s="2" t="s">
        <v>16429</v>
      </c>
      <c r="M2486" s="2" t="s">
        <v>4367</v>
      </c>
      <c r="N2486" s="4" t="s">
        <v>16430</v>
      </c>
      <c r="O2486" s="4" t="s">
        <v>16431</v>
      </c>
    </row>
    <row r="2487" spans="1:15" ht="15" customHeight="1" x14ac:dyDescent="0.35">
      <c r="A2487" s="2" t="s">
        <v>487</v>
      </c>
      <c r="B2487" s="2" t="s">
        <v>488</v>
      </c>
      <c r="C2487" s="3">
        <v>36</v>
      </c>
      <c r="D2487" s="2" t="s">
        <v>489</v>
      </c>
      <c r="E2487" s="2" t="s">
        <v>15720</v>
      </c>
      <c r="F2487" s="2">
        <v>27870201</v>
      </c>
      <c r="G2487" s="2" t="s">
        <v>16499</v>
      </c>
      <c r="H2487" s="2" t="s">
        <v>16500</v>
      </c>
      <c r="I2487" s="2" t="s">
        <v>4769</v>
      </c>
      <c r="J2487" s="2"/>
      <c r="K2487" s="2" t="s">
        <v>16501</v>
      </c>
      <c r="L2487" s="2" t="s">
        <v>16502</v>
      </c>
      <c r="M2487" s="2" t="s">
        <v>6415</v>
      </c>
      <c r="N2487" s="4" t="s">
        <v>16503</v>
      </c>
      <c r="O2487" s="4" t="s">
        <v>16504</v>
      </c>
    </row>
    <row r="2488" spans="1:15" ht="15" customHeight="1" x14ac:dyDescent="0.35">
      <c r="A2488" s="2" t="s">
        <v>487</v>
      </c>
      <c r="B2488" s="2" t="s">
        <v>488</v>
      </c>
      <c r="C2488" s="3">
        <v>36</v>
      </c>
      <c r="D2488" s="2" t="s">
        <v>489</v>
      </c>
      <c r="E2488" s="2" t="s">
        <v>15720</v>
      </c>
      <c r="F2488" s="2">
        <v>25962900</v>
      </c>
      <c r="G2488" s="2" t="s">
        <v>16574</v>
      </c>
      <c r="H2488" s="2" t="s">
        <v>16575</v>
      </c>
      <c r="I2488" s="2" t="s">
        <v>2270</v>
      </c>
      <c r="J2488" s="2" t="s">
        <v>16576</v>
      </c>
      <c r="K2488" s="2" t="s">
        <v>4380</v>
      </c>
      <c r="L2488" s="2" t="s">
        <v>16577</v>
      </c>
      <c r="M2488" s="2" t="s">
        <v>4493</v>
      </c>
      <c r="N2488" s="4" t="s">
        <v>16578</v>
      </c>
      <c r="O2488" s="4" t="s">
        <v>16579</v>
      </c>
    </row>
    <row r="2489" spans="1:15" ht="15" customHeight="1" x14ac:dyDescent="0.35">
      <c r="A2489" s="2" t="s">
        <v>487</v>
      </c>
      <c r="B2489" s="2" t="s">
        <v>488</v>
      </c>
      <c r="C2489" s="3">
        <v>36</v>
      </c>
      <c r="D2489" s="2" t="s">
        <v>489</v>
      </c>
      <c r="E2489" s="2" t="s">
        <v>15720</v>
      </c>
      <c r="F2489" s="2">
        <v>26482879</v>
      </c>
      <c r="G2489" s="2" t="s">
        <v>15020</v>
      </c>
      <c r="H2489" s="2" t="s">
        <v>15021</v>
      </c>
      <c r="I2489" s="2" t="s">
        <v>2270</v>
      </c>
      <c r="J2489" s="2" t="s">
        <v>15022</v>
      </c>
      <c r="K2489" s="2" t="s">
        <v>5221</v>
      </c>
      <c r="L2489" s="2" t="s">
        <v>15023</v>
      </c>
      <c r="M2489" s="2" t="s">
        <v>4493</v>
      </c>
      <c r="N2489" s="4" t="s">
        <v>15024</v>
      </c>
      <c r="O2489" s="4" t="s">
        <v>15025</v>
      </c>
    </row>
    <row r="2490" spans="1:15" ht="15" customHeight="1" x14ac:dyDescent="0.35">
      <c r="A2490" s="2" t="s">
        <v>487</v>
      </c>
      <c r="B2490" s="2" t="s">
        <v>488</v>
      </c>
      <c r="C2490" s="3">
        <v>36</v>
      </c>
      <c r="D2490" s="2" t="s">
        <v>489</v>
      </c>
      <c r="E2490" s="2" t="s">
        <v>15720</v>
      </c>
      <c r="F2490" s="2">
        <v>26061524</v>
      </c>
      <c r="G2490" s="2" t="s">
        <v>16569</v>
      </c>
      <c r="H2490" s="2" t="s">
        <v>16570</v>
      </c>
      <c r="I2490" s="2" t="s">
        <v>2270</v>
      </c>
      <c r="J2490" s="2"/>
      <c r="K2490" s="2" t="s">
        <v>6635</v>
      </c>
      <c r="L2490" s="2" t="s">
        <v>16571</v>
      </c>
      <c r="M2490" s="2" t="s">
        <v>5313</v>
      </c>
      <c r="N2490" s="4" t="s">
        <v>16572</v>
      </c>
      <c r="O2490" s="4" t="s">
        <v>16573</v>
      </c>
    </row>
    <row r="2491" spans="1:15" ht="15" customHeight="1" x14ac:dyDescent="0.35">
      <c r="A2491" s="2" t="s">
        <v>487</v>
      </c>
      <c r="B2491" s="2" t="s">
        <v>488</v>
      </c>
      <c r="C2491" s="3">
        <v>36</v>
      </c>
      <c r="D2491" s="2" t="s">
        <v>489</v>
      </c>
      <c r="E2491" s="2" t="s">
        <v>15720</v>
      </c>
      <c r="F2491" s="2">
        <v>25102764</v>
      </c>
      <c r="G2491" s="2" t="s">
        <v>16638</v>
      </c>
      <c r="H2491" s="2" t="s">
        <v>16639</v>
      </c>
      <c r="I2491" s="2" t="s">
        <v>680</v>
      </c>
      <c r="J2491" s="2" t="s">
        <v>16640</v>
      </c>
      <c r="K2491" s="2" t="s">
        <v>1027</v>
      </c>
      <c r="L2491" s="2" t="s">
        <v>16641</v>
      </c>
      <c r="M2491" s="2" t="s">
        <v>4493</v>
      </c>
      <c r="N2491" s="4" t="s">
        <v>16642</v>
      </c>
      <c r="O2491" s="4" t="s">
        <v>16643</v>
      </c>
    </row>
    <row r="2492" spans="1:15" ht="15" customHeight="1" x14ac:dyDescent="0.35">
      <c r="A2492" s="2" t="s">
        <v>487</v>
      </c>
      <c r="B2492" s="2" t="s">
        <v>488</v>
      </c>
      <c r="C2492" s="3">
        <v>36</v>
      </c>
      <c r="D2492" s="2" t="s">
        <v>489</v>
      </c>
      <c r="E2492" s="2" t="s">
        <v>15720</v>
      </c>
      <c r="F2492" s="2">
        <v>24410781</v>
      </c>
      <c r="G2492" s="2" t="s">
        <v>16724</v>
      </c>
      <c r="H2492" s="2" t="s">
        <v>16725</v>
      </c>
      <c r="I2492" s="2" t="s">
        <v>4861</v>
      </c>
      <c r="J2492" s="2" t="s">
        <v>16726</v>
      </c>
      <c r="K2492" s="2" t="s">
        <v>1027</v>
      </c>
      <c r="L2492" s="2" t="s">
        <v>16727</v>
      </c>
      <c r="M2492" s="2" t="s">
        <v>4843</v>
      </c>
      <c r="N2492" s="4" t="s">
        <v>16728</v>
      </c>
      <c r="O2492" s="4" t="s">
        <v>16729</v>
      </c>
    </row>
    <row r="2493" spans="1:15" ht="15" customHeight="1" x14ac:dyDescent="0.35">
      <c r="A2493" s="2" t="s">
        <v>487</v>
      </c>
      <c r="B2493" s="2" t="s">
        <v>488</v>
      </c>
      <c r="C2493" s="3">
        <v>36</v>
      </c>
      <c r="D2493" s="2" t="s">
        <v>489</v>
      </c>
      <c r="E2493" s="2" t="s">
        <v>15720</v>
      </c>
      <c r="F2493" s="2">
        <v>22575382</v>
      </c>
      <c r="G2493" s="2" t="s">
        <v>16803</v>
      </c>
      <c r="H2493" s="2" t="s">
        <v>16804</v>
      </c>
      <c r="I2493" s="2" t="s">
        <v>2882</v>
      </c>
      <c r="J2493" s="2" t="s">
        <v>16805</v>
      </c>
      <c r="K2493" s="2" t="s">
        <v>16806</v>
      </c>
      <c r="L2493" s="2" t="s">
        <v>16807</v>
      </c>
      <c r="M2493" s="2" t="s">
        <v>6258</v>
      </c>
      <c r="N2493" s="4" t="s">
        <v>16808</v>
      </c>
      <c r="O2493" s="4" t="s">
        <v>16809</v>
      </c>
    </row>
    <row r="2494" spans="1:15" ht="15" customHeight="1" x14ac:dyDescent="0.35">
      <c r="A2494" s="2" t="s">
        <v>487</v>
      </c>
      <c r="B2494" s="2" t="s">
        <v>488</v>
      </c>
      <c r="C2494" s="3">
        <v>36</v>
      </c>
      <c r="D2494" s="2" t="s">
        <v>489</v>
      </c>
      <c r="E2494" s="2" t="s">
        <v>15720</v>
      </c>
      <c r="F2494" s="2">
        <v>19796219</v>
      </c>
      <c r="G2494" s="2" t="s">
        <v>16952</v>
      </c>
      <c r="H2494" s="2" t="s">
        <v>16953</v>
      </c>
      <c r="I2494" s="2" t="s">
        <v>4943</v>
      </c>
      <c r="J2494" s="2" t="s">
        <v>16954</v>
      </c>
      <c r="K2494" s="2" t="s">
        <v>1027</v>
      </c>
      <c r="L2494" s="2" t="s">
        <v>16955</v>
      </c>
      <c r="M2494" s="2" t="s">
        <v>4493</v>
      </c>
      <c r="N2494" s="4" t="s">
        <v>16956</v>
      </c>
      <c r="O2494" s="4" t="s">
        <v>16957</v>
      </c>
    </row>
    <row r="2495" spans="1:15" ht="15" customHeight="1" x14ac:dyDescent="0.35">
      <c r="A2495" s="2" t="s">
        <v>487</v>
      </c>
      <c r="B2495" s="2" t="s">
        <v>488</v>
      </c>
      <c r="C2495" s="3">
        <v>36</v>
      </c>
      <c r="D2495" s="2" t="s">
        <v>489</v>
      </c>
      <c r="E2495" s="2" t="s">
        <v>15720</v>
      </c>
      <c r="F2495" s="2">
        <v>19221611</v>
      </c>
      <c r="G2495" s="2" t="s">
        <v>16156</v>
      </c>
      <c r="H2495" s="2" t="s">
        <v>16974</v>
      </c>
      <c r="I2495" s="2" t="s">
        <v>784</v>
      </c>
      <c r="J2495" s="2"/>
      <c r="K2495" s="2" t="s">
        <v>16975</v>
      </c>
      <c r="L2495" s="2" t="s">
        <v>16976</v>
      </c>
      <c r="M2495" s="2" t="s">
        <v>4367</v>
      </c>
      <c r="N2495" s="4" t="s">
        <v>16977</v>
      </c>
      <c r="O2495" s="26"/>
    </row>
    <row r="2496" spans="1:15" ht="15" customHeight="1" x14ac:dyDescent="0.35">
      <c r="A2496" s="2" t="s">
        <v>487</v>
      </c>
      <c r="B2496" s="2" t="s">
        <v>488</v>
      </c>
      <c r="C2496" s="3">
        <v>36</v>
      </c>
      <c r="D2496" s="2" t="s">
        <v>489</v>
      </c>
      <c r="E2496" s="2" t="s">
        <v>15720</v>
      </c>
      <c r="F2496" s="2">
        <v>17822449</v>
      </c>
      <c r="G2496" s="2" t="s">
        <v>17023</v>
      </c>
      <c r="H2496" s="2" t="s">
        <v>17024</v>
      </c>
      <c r="I2496" s="2" t="s">
        <v>12960</v>
      </c>
      <c r="J2496" s="2" t="s">
        <v>17025</v>
      </c>
      <c r="K2496" s="2" t="s">
        <v>1027</v>
      </c>
      <c r="L2496" s="2" t="s">
        <v>17026</v>
      </c>
      <c r="M2496" s="2" t="s">
        <v>4493</v>
      </c>
      <c r="N2496" s="4" t="s">
        <v>17027</v>
      </c>
      <c r="O2496" s="4" t="s">
        <v>17028</v>
      </c>
    </row>
    <row r="2497" spans="1:15" ht="15" customHeight="1" x14ac:dyDescent="0.35">
      <c r="A2497" s="2" t="s">
        <v>487</v>
      </c>
      <c r="B2497" s="2" t="s">
        <v>488</v>
      </c>
      <c r="C2497" s="3">
        <v>36</v>
      </c>
      <c r="D2497" s="2" t="s">
        <v>489</v>
      </c>
      <c r="E2497" s="2" t="s">
        <v>15720</v>
      </c>
      <c r="F2497" s="2">
        <v>15577842</v>
      </c>
      <c r="G2497" s="2" t="s">
        <v>17209</v>
      </c>
      <c r="H2497" s="2" t="s">
        <v>17210</v>
      </c>
      <c r="I2497" s="2" t="s">
        <v>2779</v>
      </c>
      <c r="J2497" s="2"/>
      <c r="K2497" s="2" t="s">
        <v>4380</v>
      </c>
      <c r="L2497" s="2" t="s">
        <v>17211</v>
      </c>
      <c r="M2497" s="2" t="s">
        <v>4493</v>
      </c>
      <c r="N2497" s="4" t="s">
        <v>17212</v>
      </c>
      <c r="O2497" s="4" t="s">
        <v>17213</v>
      </c>
    </row>
    <row r="2498" spans="1:15" ht="15" customHeight="1" x14ac:dyDescent="0.35">
      <c r="A2498" s="2" t="s">
        <v>487</v>
      </c>
      <c r="B2498" s="2" t="s">
        <v>488</v>
      </c>
      <c r="C2498" s="3">
        <v>36</v>
      </c>
      <c r="D2498" s="2" t="s">
        <v>489</v>
      </c>
      <c r="E2498" s="2" t="s">
        <v>15720</v>
      </c>
      <c r="F2498" s="2">
        <v>11817666</v>
      </c>
      <c r="G2498" s="2" t="s">
        <v>17384</v>
      </c>
      <c r="H2498" s="2" t="s">
        <v>17385</v>
      </c>
      <c r="I2498" s="2" t="s">
        <v>17386</v>
      </c>
      <c r="J2498" s="2"/>
      <c r="K2498" s="2" t="s">
        <v>17387</v>
      </c>
      <c r="L2498" s="2" t="s">
        <v>17388</v>
      </c>
      <c r="M2498" s="2" t="s">
        <v>4416</v>
      </c>
      <c r="N2498" s="4" t="s">
        <v>17389</v>
      </c>
      <c r="O2498" s="4" t="s">
        <v>17390</v>
      </c>
    </row>
    <row r="2499" spans="1:15" ht="15" customHeight="1" x14ac:dyDescent="0.35">
      <c r="A2499" s="2" t="s">
        <v>487</v>
      </c>
      <c r="B2499" s="2" t="s">
        <v>488</v>
      </c>
      <c r="C2499" s="3">
        <v>36</v>
      </c>
      <c r="D2499" s="2" t="s">
        <v>489</v>
      </c>
      <c r="E2499" s="2" t="s">
        <v>15720</v>
      </c>
      <c r="F2499" s="2">
        <v>11736766</v>
      </c>
      <c r="G2499" s="2" t="s">
        <v>17391</v>
      </c>
      <c r="H2499" s="2" t="s">
        <v>17392</v>
      </c>
      <c r="I2499" s="2" t="s">
        <v>17386</v>
      </c>
      <c r="J2499" s="2"/>
      <c r="K2499" s="2" t="s">
        <v>1027</v>
      </c>
      <c r="L2499" s="2" t="s">
        <v>17393</v>
      </c>
      <c r="M2499" s="2" t="s">
        <v>6102</v>
      </c>
      <c r="N2499" s="4" t="s">
        <v>17394</v>
      </c>
      <c r="O2499" s="4" t="s">
        <v>17395</v>
      </c>
    </row>
    <row r="2500" spans="1:15" ht="15" customHeight="1" x14ac:dyDescent="0.35">
      <c r="A2500" s="2" t="s">
        <v>487</v>
      </c>
      <c r="B2500" s="2" t="s">
        <v>488</v>
      </c>
      <c r="C2500" s="3">
        <v>36</v>
      </c>
      <c r="D2500" s="2" t="s">
        <v>489</v>
      </c>
      <c r="E2500" s="2" t="s">
        <v>15720</v>
      </c>
      <c r="F2500" s="2">
        <v>11197694</v>
      </c>
      <c r="G2500" s="2" t="s">
        <v>17468</v>
      </c>
      <c r="H2500" s="2" t="s">
        <v>17469</v>
      </c>
      <c r="I2500" s="2" t="s">
        <v>6132</v>
      </c>
      <c r="J2500" s="2"/>
      <c r="K2500" s="2" t="s">
        <v>17470</v>
      </c>
      <c r="L2500" s="2" t="s">
        <v>17471</v>
      </c>
      <c r="M2500" s="2" t="s">
        <v>4493</v>
      </c>
      <c r="N2500" s="4" t="s">
        <v>17472</v>
      </c>
      <c r="O2500" s="4" t="s">
        <v>17473</v>
      </c>
    </row>
    <row r="2501" spans="1:15" ht="15" customHeight="1" x14ac:dyDescent="0.35">
      <c r="A2501" s="2" t="s">
        <v>487</v>
      </c>
      <c r="B2501" s="2" t="s">
        <v>488</v>
      </c>
      <c r="C2501" s="3">
        <v>36</v>
      </c>
      <c r="D2501" s="2" t="s">
        <v>489</v>
      </c>
      <c r="E2501" s="2" t="s">
        <v>15720</v>
      </c>
      <c r="F2501" s="2">
        <v>10695312</v>
      </c>
      <c r="G2501" s="2" t="s">
        <v>17384</v>
      </c>
      <c r="H2501" s="2" t="s">
        <v>17495</v>
      </c>
      <c r="I2501" s="2" t="s">
        <v>17496</v>
      </c>
      <c r="J2501" s="2"/>
      <c r="K2501" s="2" t="s">
        <v>17497</v>
      </c>
      <c r="L2501" s="2" t="s">
        <v>17498</v>
      </c>
      <c r="M2501" s="2" t="s">
        <v>4367</v>
      </c>
      <c r="N2501" s="4" t="s">
        <v>17499</v>
      </c>
      <c r="O2501" s="26"/>
    </row>
    <row r="2502" spans="1:15" ht="15" customHeight="1" x14ac:dyDescent="0.35">
      <c r="A2502" s="2" t="s">
        <v>487</v>
      </c>
      <c r="B2502" s="2" t="s">
        <v>488</v>
      </c>
      <c r="C2502" s="3">
        <v>36</v>
      </c>
      <c r="D2502" s="2" t="s">
        <v>489</v>
      </c>
      <c r="E2502" s="2" t="s">
        <v>15720</v>
      </c>
      <c r="F2502" s="2">
        <v>9930600</v>
      </c>
      <c r="G2502" s="2" t="s">
        <v>17547</v>
      </c>
      <c r="H2502" s="2" t="s">
        <v>17548</v>
      </c>
      <c r="I2502" s="2" t="s">
        <v>643</v>
      </c>
      <c r="J2502" s="2"/>
      <c r="K2502" s="2" t="s">
        <v>1027</v>
      </c>
      <c r="L2502" s="2" t="s">
        <v>17549</v>
      </c>
      <c r="M2502" s="2" t="s">
        <v>4367</v>
      </c>
      <c r="N2502" s="4" t="s">
        <v>17550</v>
      </c>
      <c r="O2502" s="4" t="s">
        <v>17551</v>
      </c>
    </row>
    <row r="2503" spans="1:15" ht="15" customHeight="1" x14ac:dyDescent="0.35">
      <c r="A2503" s="2" t="s">
        <v>487</v>
      </c>
      <c r="B2503" s="2" t="s">
        <v>488</v>
      </c>
      <c r="C2503" s="3">
        <v>36</v>
      </c>
      <c r="D2503" s="2" t="s">
        <v>489</v>
      </c>
      <c r="E2503" s="2" t="s">
        <v>15720</v>
      </c>
      <c r="F2503" s="2">
        <v>7889431</v>
      </c>
      <c r="G2503" s="2" t="s">
        <v>17639</v>
      </c>
      <c r="H2503" s="2" t="s">
        <v>17640</v>
      </c>
      <c r="I2503" s="2" t="s">
        <v>1196</v>
      </c>
      <c r="J2503" s="2"/>
      <c r="K2503" s="2" t="s">
        <v>6635</v>
      </c>
      <c r="L2503" s="2" t="s">
        <v>17641</v>
      </c>
      <c r="M2503" s="2" t="s">
        <v>6102</v>
      </c>
      <c r="N2503" s="4" t="s">
        <v>17642</v>
      </c>
      <c r="O2503" s="4" t="s">
        <v>17643</v>
      </c>
    </row>
    <row r="2504" spans="1:15" ht="15" customHeight="1" x14ac:dyDescent="0.35">
      <c r="A2504" s="2" t="s">
        <v>487</v>
      </c>
      <c r="B2504" s="2" t="s">
        <v>488</v>
      </c>
      <c r="C2504" s="3">
        <v>36</v>
      </c>
      <c r="D2504" s="2" t="s">
        <v>489</v>
      </c>
      <c r="E2504" s="2" t="s">
        <v>15720</v>
      </c>
      <c r="F2504" s="2">
        <v>38494094</v>
      </c>
      <c r="G2504" s="2" t="s">
        <v>15752</v>
      </c>
      <c r="H2504" s="2" t="s">
        <v>15753</v>
      </c>
      <c r="I2504" s="2" t="s">
        <v>4394</v>
      </c>
      <c r="J2504" s="2" t="s">
        <v>14783</v>
      </c>
      <c r="K2504" s="2" t="s">
        <v>4380</v>
      </c>
      <c r="L2504" s="2" t="s">
        <v>15754</v>
      </c>
      <c r="M2504" s="2" t="s">
        <v>4367</v>
      </c>
      <c r="N2504" s="4" t="s">
        <v>15755</v>
      </c>
      <c r="O2504" s="4" t="s">
        <v>15756</v>
      </c>
    </row>
    <row r="2505" spans="1:15" ht="15" customHeight="1" x14ac:dyDescent="0.35">
      <c r="A2505" s="2" t="s">
        <v>487</v>
      </c>
      <c r="B2505" s="2" t="s">
        <v>488</v>
      </c>
      <c r="C2505" s="3">
        <v>36</v>
      </c>
      <c r="D2505" s="2" t="s">
        <v>489</v>
      </c>
      <c r="E2505" s="2" t="s">
        <v>15720</v>
      </c>
      <c r="F2505" s="2">
        <v>33962066</v>
      </c>
      <c r="G2505" s="2" t="s">
        <v>16093</v>
      </c>
      <c r="H2505" s="2" t="s">
        <v>16094</v>
      </c>
      <c r="I2505" s="2" t="s">
        <v>2393</v>
      </c>
      <c r="J2505" s="2" t="s">
        <v>16095</v>
      </c>
      <c r="K2505" s="2" t="s">
        <v>11482</v>
      </c>
      <c r="L2505" s="2" t="s">
        <v>16096</v>
      </c>
      <c r="M2505" s="2" t="s">
        <v>4493</v>
      </c>
      <c r="N2505" s="4" t="s">
        <v>16097</v>
      </c>
      <c r="O2505" s="4" t="s">
        <v>16098</v>
      </c>
    </row>
    <row r="2506" spans="1:15" ht="15" customHeight="1" x14ac:dyDescent="0.35">
      <c r="A2506" s="2" t="s">
        <v>487</v>
      </c>
      <c r="B2506" s="2" t="s">
        <v>488</v>
      </c>
      <c r="C2506" s="3">
        <v>36</v>
      </c>
      <c r="D2506" s="2" t="s">
        <v>489</v>
      </c>
      <c r="E2506" s="2" t="s">
        <v>15720</v>
      </c>
      <c r="F2506" s="2">
        <v>32333916</v>
      </c>
      <c r="G2506" s="2" t="s">
        <v>16167</v>
      </c>
      <c r="H2506" s="2" t="s">
        <v>16168</v>
      </c>
      <c r="I2506" s="2" t="s">
        <v>789</v>
      </c>
      <c r="J2506" s="2" t="s">
        <v>16169</v>
      </c>
      <c r="K2506" s="2" t="s">
        <v>4380</v>
      </c>
      <c r="L2506" s="2" t="s">
        <v>16170</v>
      </c>
      <c r="M2506" s="2" t="s">
        <v>6415</v>
      </c>
      <c r="N2506" s="4" t="s">
        <v>16171</v>
      </c>
      <c r="O2506" s="4" t="s">
        <v>16172</v>
      </c>
    </row>
    <row r="2507" spans="1:15" ht="15" customHeight="1" x14ac:dyDescent="0.35">
      <c r="A2507" s="2" t="s">
        <v>487</v>
      </c>
      <c r="B2507" s="2" t="s">
        <v>488</v>
      </c>
      <c r="C2507" s="3">
        <v>36</v>
      </c>
      <c r="D2507" s="2" t="s">
        <v>489</v>
      </c>
      <c r="E2507" s="2" t="s">
        <v>15720</v>
      </c>
      <c r="F2507" s="2">
        <v>33189116</v>
      </c>
      <c r="G2507" s="2" t="s">
        <v>16161</v>
      </c>
      <c r="H2507" s="2" t="s">
        <v>16162</v>
      </c>
      <c r="I2507" s="2" t="s">
        <v>789</v>
      </c>
      <c r="J2507" s="2"/>
      <c r="K2507" s="2" t="s">
        <v>16163</v>
      </c>
      <c r="L2507" s="2" t="s">
        <v>16164</v>
      </c>
      <c r="M2507" s="2" t="s">
        <v>4367</v>
      </c>
      <c r="N2507" s="4" t="s">
        <v>16165</v>
      </c>
      <c r="O2507" s="4" t="s">
        <v>16166</v>
      </c>
    </row>
    <row r="2508" spans="1:15" ht="15" customHeight="1" x14ac:dyDescent="0.35">
      <c r="A2508" s="2" t="s">
        <v>487</v>
      </c>
      <c r="B2508" s="2" t="s">
        <v>488</v>
      </c>
      <c r="C2508" s="3">
        <v>36</v>
      </c>
      <c r="D2508" s="2" t="s">
        <v>489</v>
      </c>
      <c r="E2508" s="2" t="s">
        <v>15720</v>
      </c>
      <c r="F2508" s="2">
        <v>33189123</v>
      </c>
      <c r="G2508" s="2" t="s">
        <v>16173</v>
      </c>
      <c r="H2508" s="2" t="s">
        <v>16174</v>
      </c>
      <c r="I2508" s="2" t="s">
        <v>789</v>
      </c>
      <c r="J2508" s="2"/>
      <c r="K2508" s="2" t="s">
        <v>16163</v>
      </c>
      <c r="L2508" s="2" t="s">
        <v>16175</v>
      </c>
      <c r="M2508" s="2" t="s">
        <v>4416</v>
      </c>
      <c r="N2508" s="4" t="s">
        <v>16176</v>
      </c>
      <c r="O2508" s="4" t="s">
        <v>16177</v>
      </c>
    </row>
    <row r="2509" spans="1:15" ht="15" customHeight="1" x14ac:dyDescent="0.35">
      <c r="A2509" s="2" t="s">
        <v>487</v>
      </c>
      <c r="B2509" s="2" t="s">
        <v>488</v>
      </c>
      <c r="C2509" s="3">
        <v>36</v>
      </c>
      <c r="D2509" s="2" t="s">
        <v>489</v>
      </c>
      <c r="E2509" s="2" t="s">
        <v>15720</v>
      </c>
      <c r="F2509" s="2">
        <v>31353293</v>
      </c>
      <c r="G2509" s="2" t="s">
        <v>16244</v>
      </c>
      <c r="H2509" s="2" t="s">
        <v>16245</v>
      </c>
      <c r="I2509" s="2" t="s">
        <v>930</v>
      </c>
      <c r="J2509" s="2" t="s">
        <v>16246</v>
      </c>
      <c r="K2509" s="2" t="s">
        <v>15980</v>
      </c>
      <c r="L2509" s="2" t="s">
        <v>16247</v>
      </c>
      <c r="M2509" s="2" t="s">
        <v>4367</v>
      </c>
      <c r="N2509" s="4" t="s">
        <v>16248</v>
      </c>
      <c r="O2509" s="4" t="s">
        <v>16249</v>
      </c>
    </row>
    <row r="2510" spans="1:15" ht="15" customHeight="1" x14ac:dyDescent="0.35">
      <c r="A2510" s="2" t="s">
        <v>487</v>
      </c>
      <c r="B2510" s="2" t="s">
        <v>488</v>
      </c>
      <c r="C2510" s="3">
        <v>36</v>
      </c>
      <c r="D2510" s="2" t="s">
        <v>489</v>
      </c>
      <c r="E2510" s="2" t="s">
        <v>15720</v>
      </c>
      <c r="F2510" s="2">
        <v>29518421</v>
      </c>
      <c r="G2510" s="2" t="s">
        <v>16345</v>
      </c>
      <c r="H2510" s="2" t="s">
        <v>16346</v>
      </c>
      <c r="I2510" s="2" t="s">
        <v>667</v>
      </c>
      <c r="J2510" s="2" t="s">
        <v>16347</v>
      </c>
      <c r="K2510" s="2" t="s">
        <v>4380</v>
      </c>
      <c r="L2510" s="2" t="s">
        <v>16348</v>
      </c>
      <c r="M2510" s="2" t="s">
        <v>7659</v>
      </c>
      <c r="N2510" s="4" t="s">
        <v>16349</v>
      </c>
      <c r="O2510" s="4" t="s">
        <v>16350</v>
      </c>
    </row>
    <row r="2511" spans="1:15" ht="15" customHeight="1" x14ac:dyDescent="0.35">
      <c r="A2511" s="2" t="s">
        <v>487</v>
      </c>
      <c r="B2511" s="2" t="s">
        <v>488</v>
      </c>
      <c r="C2511" s="3">
        <v>36</v>
      </c>
      <c r="D2511" s="2" t="s">
        <v>489</v>
      </c>
      <c r="E2511" s="2" t="s">
        <v>15720</v>
      </c>
      <c r="F2511" s="2">
        <v>30013184</v>
      </c>
      <c r="G2511" s="2" t="s">
        <v>14992</v>
      </c>
      <c r="H2511" s="2" t="s">
        <v>14997</v>
      </c>
      <c r="I2511" s="2" t="s">
        <v>667</v>
      </c>
      <c r="J2511" s="2" t="s">
        <v>14998</v>
      </c>
      <c r="K2511" s="2" t="s">
        <v>5221</v>
      </c>
      <c r="L2511" s="2" t="s">
        <v>14999</v>
      </c>
      <c r="M2511" s="2" t="s">
        <v>8678</v>
      </c>
      <c r="N2511" s="4" t="s">
        <v>15000</v>
      </c>
      <c r="O2511" s="4" t="s">
        <v>15001</v>
      </c>
    </row>
    <row r="2512" spans="1:15" ht="15" customHeight="1" x14ac:dyDescent="0.35">
      <c r="A2512" s="2" t="s">
        <v>487</v>
      </c>
      <c r="B2512" s="2" t="s">
        <v>488</v>
      </c>
      <c r="C2512" s="3">
        <v>36</v>
      </c>
      <c r="D2512" s="2" t="s">
        <v>489</v>
      </c>
      <c r="E2512" s="2" t="s">
        <v>15720</v>
      </c>
      <c r="F2512" s="2">
        <v>28011059</v>
      </c>
      <c r="G2512" s="2" t="s">
        <v>16448</v>
      </c>
      <c r="H2512" s="2" t="s">
        <v>16449</v>
      </c>
      <c r="I2512" s="2" t="s">
        <v>1074</v>
      </c>
      <c r="J2512" s="2" t="s">
        <v>14874</v>
      </c>
      <c r="K2512" s="2" t="s">
        <v>4380</v>
      </c>
      <c r="L2512" s="2" t="s">
        <v>16450</v>
      </c>
      <c r="M2512" s="2" t="s">
        <v>4367</v>
      </c>
      <c r="N2512" s="4" t="s">
        <v>16451</v>
      </c>
      <c r="O2512" s="4" t="s">
        <v>16452</v>
      </c>
    </row>
    <row r="2513" spans="1:15" ht="15" customHeight="1" x14ac:dyDescent="0.35">
      <c r="A2513" s="2" t="s">
        <v>487</v>
      </c>
      <c r="B2513" s="2" t="s">
        <v>488</v>
      </c>
      <c r="C2513" s="3">
        <v>36</v>
      </c>
      <c r="D2513" s="2" t="s">
        <v>489</v>
      </c>
      <c r="E2513" s="2" t="s">
        <v>15720</v>
      </c>
      <c r="F2513" s="2">
        <v>26159408</v>
      </c>
      <c r="G2513" s="2" t="s">
        <v>16592</v>
      </c>
      <c r="H2513" s="2" t="s">
        <v>16593</v>
      </c>
      <c r="I2513" s="2" t="s">
        <v>795</v>
      </c>
      <c r="J2513" s="2" t="s">
        <v>3468</v>
      </c>
      <c r="K2513" s="2" t="s">
        <v>16026</v>
      </c>
      <c r="L2513" s="2" t="s">
        <v>16594</v>
      </c>
      <c r="M2513" s="2" t="s">
        <v>5313</v>
      </c>
      <c r="N2513" s="4" t="s">
        <v>16595</v>
      </c>
      <c r="O2513" s="4" t="s">
        <v>16596</v>
      </c>
    </row>
    <row r="2514" spans="1:15" ht="15" customHeight="1" x14ac:dyDescent="0.35">
      <c r="A2514" s="2" t="s">
        <v>487</v>
      </c>
      <c r="B2514" s="2" t="s">
        <v>488</v>
      </c>
      <c r="C2514" s="3">
        <v>36</v>
      </c>
      <c r="D2514" s="2" t="s">
        <v>489</v>
      </c>
      <c r="E2514" s="2" t="s">
        <v>15720</v>
      </c>
      <c r="F2514" s="2">
        <v>25805205</v>
      </c>
      <c r="G2514" s="2" t="s">
        <v>16597</v>
      </c>
      <c r="H2514" s="2" t="s">
        <v>16598</v>
      </c>
      <c r="I2514" s="2" t="s">
        <v>795</v>
      </c>
      <c r="J2514" s="2" t="s">
        <v>8492</v>
      </c>
      <c r="K2514" s="2" t="s">
        <v>2962</v>
      </c>
      <c r="L2514" s="2" t="s">
        <v>16599</v>
      </c>
      <c r="M2514" s="2" t="s">
        <v>4843</v>
      </c>
      <c r="N2514" s="4" t="s">
        <v>16600</v>
      </c>
      <c r="O2514" s="4" t="s">
        <v>16601</v>
      </c>
    </row>
    <row r="2515" spans="1:15" ht="15" customHeight="1" x14ac:dyDescent="0.35">
      <c r="A2515" s="2" t="s">
        <v>487</v>
      </c>
      <c r="B2515" s="2" t="s">
        <v>488</v>
      </c>
      <c r="C2515" s="3">
        <v>36</v>
      </c>
      <c r="D2515" s="2" t="s">
        <v>489</v>
      </c>
      <c r="E2515" s="2" t="s">
        <v>15720</v>
      </c>
      <c r="F2515" s="2">
        <v>24835835</v>
      </c>
      <c r="G2515" s="2" t="s">
        <v>16683</v>
      </c>
      <c r="H2515" s="2" t="s">
        <v>16684</v>
      </c>
      <c r="I2515" s="2" t="s">
        <v>5989</v>
      </c>
      <c r="J2515" s="2" t="s">
        <v>16685</v>
      </c>
      <c r="K2515" s="2" t="s">
        <v>16026</v>
      </c>
      <c r="L2515" s="2" t="s">
        <v>16686</v>
      </c>
      <c r="M2515" s="2" t="s">
        <v>4493</v>
      </c>
      <c r="N2515" s="4" t="s">
        <v>16687</v>
      </c>
      <c r="O2515" s="4" t="s">
        <v>16688</v>
      </c>
    </row>
    <row r="2516" spans="1:15" ht="15" customHeight="1" x14ac:dyDescent="0.35">
      <c r="A2516" s="2" t="s">
        <v>487</v>
      </c>
      <c r="B2516" s="2" t="s">
        <v>488</v>
      </c>
      <c r="C2516" s="3">
        <v>36</v>
      </c>
      <c r="D2516" s="2" t="s">
        <v>489</v>
      </c>
      <c r="E2516" s="2" t="s">
        <v>15720</v>
      </c>
      <c r="F2516" s="2">
        <v>24925919</v>
      </c>
      <c r="G2516" s="2" t="s">
        <v>16678</v>
      </c>
      <c r="H2516" s="2" t="s">
        <v>16679</v>
      </c>
      <c r="I2516" s="2" t="s">
        <v>5989</v>
      </c>
      <c r="J2516" s="2" t="s">
        <v>13760</v>
      </c>
      <c r="K2516" s="2" t="s">
        <v>15740</v>
      </c>
      <c r="L2516" s="2" t="s">
        <v>16680</v>
      </c>
      <c r="M2516" s="2" t="s">
        <v>4367</v>
      </c>
      <c r="N2516" s="4" t="s">
        <v>16681</v>
      </c>
      <c r="O2516" s="4" t="s">
        <v>16682</v>
      </c>
    </row>
    <row r="2517" spans="1:15" ht="15" customHeight="1" x14ac:dyDescent="0.35">
      <c r="A2517" s="2" t="s">
        <v>487</v>
      </c>
      <c r="B2517" s="2" t="s">
        <v>488</v>
      </c>
      <c r="C2517" s="3">
        <v>36</v>
      </c>
      <c r="D2517" s="2" t="s">
        <v>489</v>
      </c>
      <c r="E2517" s="2" t="s">
        <v>15720</v>
      </c>
      <c r="F2517" s="2">
        <v>23879774</v>
      </c>
      <c r="G2517" s="2" t="s">
        <v>16753</v>
      </c>
      <c r="H2517" s="2" t="s">
        <v>16754</v>
      </c>
      <c r="I2517" s="2" t="s">
        <v>953</v>
      </c>
      <c r="J2517" s="2" t="s">
        <v>16755</v>
      </c>
      <c r="K2517" s="2" t="s">
        <v>13554</v>
      </c>
      <c r="L2517" s="2" t="s">
        <v>16756</v>
      </c>
      <c r="M2517" s="2" t="s">
        <v>4493</v>
      </c>
      <c r="N2517" s="4" t="s">
        <v>16757</v>
      </c>
      <c r="O2517" s="4" t="s">
        <v>16758</v>
      </c>
    </row>
    <row r="2518" spans="1:15" ht="15" customHeight="1" x14ac:dyDescent="0.35">
      <c r="A2518" s="2" t="s">
        <v>487</v>
      </c>
      <c r="B2518" s="2" t="s">
        <v>488</v>
      </c>
      <c r="C2518" s="3">
        <v>36</v>
      </c>
      <c r="D2518" s="2" t="s">
        <v>489</v>
      </c>
      <c r="E2518" s="2" t="s">
        <v>15720</v>
      </c>
      <c r="F2518" s="2">
        <v>23817571</v>
      </c>
      <c r="G2518" s="2" t="s">
        <v>16764</v>
      </c>
      <c r="H2518" s="2" t="s">
        <v>16765</v>
      </c>
      <c r="I2518" s="2" t="s">
        <v>953</v>
      </c>
      <c r="J2518" s="2" t="s">
        <v>16766</v>
      </c>
      <c r="K2518" s="2" t="s">
        <v>5221</v>
      </c>
      <c r="L2518" s="2" t="s">
        <v>16767</v>
      </c>
      <c r="M2518" s="2" t="s">
        <v>4382</v>
      </c>
      <c r="N2518" s="4" t="s">
        <v>16768</v>
      </c>
      <c r="O2518" s="4" t="s">
        <v>16769</v>
      </c>
    </row>
    <row r="2519" spans="1:15" ht="15" customHeight="1" x14ac:dyDescent="0.35">
      <c r="A2519" s="2" t="s">
        <v>487</v>
      </c>
      <c r="B2519" s="2" t="s">
        <v>488</v>
      </c>
      <c r="C2519" s="3">
        <v>36</v>
      </c>
      <c r="D2519" s="2" t="s">
        <v>489</v>
      </c>
      <c r="E2519" s="2" t="s">
        <v>15720</v>
      </c>
      <c r="F2519" s="2">
        <v>23888905</v>
      </c>
      <c r="G2519" s="2" t="s">
        <v>16759</v>
      </c>
      <c r="H2519" s="2" t="s">
        <v>16760</v>
      </c>
      <c r="I2519" s="2" t="s">
        <v>953</v>
      </c>
      <c r="J2519" s="2" t="s">
        <v>16749</v>
      </c>
      <c r="K2519" s="2" t="s">
        <v>1027</v>
      </c>
      <c r="L2519" s="2" t="s">
        <v>16761</v>
      </c>
      <c r="M2519" s="2" t="s">
        <v>4367</v>
      </c>
      <c r="N2519" s="4" t="s">
        <v>16762</v>
      </c>
      <c r="O2519" s="4" t="s">
        <v>16763</v>
      </c>
    </row>
    <row r="2520" spans="1:15" ht="15" customHeight="1" x14ac:dyDescent="0.35">
      <c r="A2520" s="2" t="s">
        <v>487</v>
      </c>
      <c r="B2520" s="2" t="s">
        <v>488</v>
      </c>
      <c r="C2520" s="3">
        <v>36</v>
      </c>
      <c r="D2520" s="2" t="s">
        <v>489</v>
      </c>
      <c r="E2520" s="2" t="s">
        <v>15720</v>
      </c>
      <c r="F2520" s="2">
        <v>22702533</v>
      </c>
      <c r="G2520" s="2" t="s">
        <v>16828</v>
      </c>
      <c r="H2520" s="2" t="s">
        <v>16829</v>
      </c>
      <c r="I2520" s="2" t="s">
        <v>4892</v>
      </c>
      <c r="J2520" s="2" t="s">
        <v>16830</v>
      </c>
      <c r="K2520" s="2" t="s">
        <v>1027</v>
      </c>
      <c r="L2520" s="2" t="s">
        <v>16831</v>
      </c>
      <c r="M2520" s="2" t="s">
        <v>16832</v>
      </c>
      <c r="N2520" s="4" t="s">
        <v>16833</v>
      </c>
      <c r="O2520" s="4" t="s">
        <v>16834</v>
      </c>
    </row>
    <row r="2521" spans="1:15" ht="15" customHeight="1" x14ac:dyDescent="0.35">
      <c r="A2521" s="2" t="s">
        <v>487</v>
      </c>
      <c r="B2521" s="2" t="s">
        <v>488</v>
      </c>
      <c r="C2521" s="3">
        <v>36</v>
      </c>
      <c r="D2521" s="2" t="s">
        <v>489</v>
      </c>
      <c r="E2521" s="2" t="s">
        <v>15720</v>
      </c>
      <c r="F2521" s="2">
        <v>12897743</v>
      </c>
      <c r="G2521" s="2" t="s">
        <v>17293</v>
      </c>
      <c r="H2521" s="2" t="s">
        <v>17294</v>
      </c>
      <c r="I2521" s="2" t="s">
        <v>739</v>
      </c>
      <c r="J2521" s="2"/>
      <c r="K2521" s="2" t="s">
        <v>4380</v>
      </c>
      <c r="L2521" s="2" t="s">
        <v>17295</v>
      </c>
      <c r="M2521" s="2" t="s">
        <v>4367</v>
      </c>
      <c r="N2521" s="4" t="s">
        <v>17296</v>
      </c>
      <c r="O2521" s="4" t="s">
        <v>17297</v>
      </c>
    </row>
    <row r="2522" spans="1:15" ht="15" customHeight="1" x14ac:dyDescent="0.35">
      <c r="A2522" s="2" t="s">
        <v>487</v>
      </c>
      <c r="B2522" s="2" t="s">
        <v>488</v>
      </c>
      <c r="C2522" s="3">
        <v>36</v>
      </c>
      <c r="D2522" s="2" t="s">
        <v>489</v>
      </c>
      <c r="E2522" s="2" t="s">
        <v>15720</v>
      </c>
      <c r="F2522" s="2">
        <v>12390448</v>
      </c>
      <c r="G2522" s="2" t="s">
        <v>17342</v>
      </c>
      <c r="H2522" s="2" t="s">
        <v>17343</v>
      </c>
      <c r="I2522" s="2" t="s">
        <v>7840</v>
      </c>
      <c r="J2522" s="2"/>
      <c r="K2522" s="2" t="s">
        <v>13554</v>
      </c>
      <c r="L2522" s="2" t="s">
        <v>17344</v>
      </c>
      <c r="M2522" s="2" t="s">
        <v>4367</v>
      </c>
      <c r="N2522" s="4" t="s">
        <v>17345</v>
      </c>
      <c r="O2522" s="4" t="s">
        <v>17346</v>
      </c>
    </row>
    <row r="2523" spans="1:15" ht="15" customHeight="1" x14ac:dyDescent="0.35">
      <c r="A2523" s="2" t="s">
        <v>487</v>
      </c>
      <c r="B2523" s="2" t="s">
        <v>488</v>
      </c>
      <c r="C2523" s="3">
        <v>36</v>
      </c>
      <c r="D2523" s="2" t="s">
        <v>489</v>
      </c>
      <c r="E2523" s="2" t="s">
        <v>15720</v>
      </c>
      <c r="F2523" s="2">
        <v>11488664</v>
      </c>
      <c r="G2523" s="2" t="s">
        <v>17422</v>
      </c>
      <c r="H2523" s="2" t="s">
        <v>17423</v>
      </c>
      <c r="I2523" s="2" t="s">
        <v>6117</v>
      </c>
      <c r="J2523" s="2"/>
      <c r="K2523" s="2" t="s">
        <v>1027</v>
      </c>
      <c r="L2523" s="2" t="s">
        <v>17424</v>
      </c>
      <c r="M2523" s="2" t="s">
        <v>4416</v>
      </c>
      <c r="N2523" s="4" t="s">
        <v>17425</v>
      </c>
      <c r="O2523" s="4" t="s">
        <v>17426</v>
      </c>
    </row>
    <row r="2524" spans="1:15" ht="15" customHeight="1" x14ac:dyDescent="0.35">
      <c r="A2524" s="2" t="s">
        <v>487</v>
      </c>
      <c r="B2524" s="2" t="s">
        <v>488</v>
      </c>
      <c r="C2524" s="3">
        <v>36</v>
      </c>
      <c r="D2524" s="2" t="s">
        <v>489</v>
      </c>
      <c r="E2524" s="2" t="s">
        <v>15720</v>
      </c>
      <c r="F2524" s="2">
        <v>11529888</v>
      </c>
      <c r="G2524" s="2" t="s">
        <v>17427</v>
      </c>
      <c r="H2524" s="2" t="s">
        <v>17428</v>
      </c>
      <c r="I2524" s="2" t="s">
        <v>6117</v>
      </c>
      <c r="J2524" s="2"/>
      <c r="K2524" s="2" t="s">
        <v>6635</v>
      </c>
      <c r="L2524" s="2" t="s">
        <v>17429</v>
      </c>
      <c r="M2524" s="2" t="s">
        <v>6258</v>
      </c>
      <c r="N2524" s="4" t="s">
        <v>17430</v>
      </c>
      <c r="O2524" s="4" t="s">
        <v>17431</v>
      </c>
    </row>
    <row r="2525" spans="1:15" ht="15" customHeight="1" x14ac:dyDescent="0.35">
      <c r="A2525" s="2" t="s">
        <v>487</v>
      </c>
      <c r="B2525" s="2" t="s">
        <v>488</v>
      </c>
      <c r="C2525" s="3">
        <v>36</v>
      </c>
      <c r="D2525" s="2" t="s">
        <v>489</v>
      </c>
      <c r="E2525" s="2" t="s">
        <v>15720</v>
      </c>
      <c r="F2525" s="2">
        <v>10193348</v>
      </c>
      <c r="G2525" s="2" t="s">
        <v>17462</v>
      </c>
      <c r="H2525" s="2" t="s">
        <v>17556</v>
      </c>
      <c r="I2525" s="2" t="s">
        <v>6246</v>
      </c>
      <c r="J2525" s="2"/>
      <c r="K2525" s="2" t="s">
        <v>2962</v>
      </c>
      <c r="L2525" s="2" t="s">
        <v>17557</v>
      </c>
      <c r="M2525" s="2" t="s">
        <v>4416</v>
      </c>
      <c r="N2525" s="4" t="s">
        <v>17558</v>
      </c>
      <c r="O2525" s="4" t="s">
        <v>17559</v>
      </c>
    </row>
    <row r="2526" spans="1:15" ht="15" customHeight="1" x14ac:dyDescent="0.35">
      <c r="A2526" s="2" t="s">
        <v>487</v>
      </c>
      <c r="B2526" s="2" t="s">
        <v>488</v>
      </c>
      <c r="C2526" s="3">
        <v>36</v>
      </c>
      <c r="D2526" s="2" t="s">
        <v>489</v>
      </c>
      <c r="E2526" s="2" t="s">
        <v>15720</v>
      </c>
      <c r="F2526" s="2">
        <v>36878860</v>
      </c>
      <c r="G2526" s="2" t="s">
        <v>15881</v>
      </c>
      <c r="H2526" s="2" t="s">
        <v>15882</v>
      </c>
      <c r="I2526" s="2" t="s">
        <v>1545</v>
      </c>
      <c r="J2526" s="2" t="s">
        <v>15883</v>
      </c>
      <c r="K2526" s="2" t="s">
        <v>15884</v>
      </c>
      <c r="L2526" s="2" t="s">
        <v>15885</v>
      </c>
      <c r="M2526" s="2" t="s">
        <v>4416</v>
      </c>
      <c r="N2526" s="4" t="s">
        <v>15886</v>
      </c>
      <c r="O2526" s="4" t="s">
        <v>15887</v>
      </c>
    </row>
    <row r="2527" spans="1:15" ht="15" customHeight="1" x14ac:dyDescent="0.35">
      <c r="A2527" s="2" t="s">
        <v>487</v>
      </c>
      <c r="B2527" s="2" t="s">
        <v>488</v>
      </c>
      <c r="C2527" s="3">
        <v>36</v>
      </c>
      <c r="D2527" s="2" t="s">
        <v>489</v>
      </c>
      <c r="E2527" s="2" t="s">
        <v>15720</v>
      </c>
      <c r="F2527" s="2">
        <v>36822320</v>
      </c>
      <c r="G2527" s="2" t="s">
        <v>15876</v>
      </c>
      <c r="H2527" s="2" t="s">
        <v>15877</v>
      </c>
      <c r="I2527" s="2" t="s">
        <v>1545</v>
      </c>
      <c r="J2527" s="2" t="s">
        <v>7312</v>
      </c>
      <c r="K2527" s="2" t="s">
        <v>11482</v>
      </c>
      <c r="L2527" s="2" t="s">
        <v>15878</v>
      </c>
      <c r="M2527" s="2" t="s">
        <v>4416</v>
      </c>
      <c r="N2527" s="4" t="s">
        <v>15879</v>
      </c>
      <c r="O2527" s="4" t="s">
        <v>15880</v>
      </c>
    </row>
    <row r="2528" spans="1:15" ht="15" customHeight="1" x14ac:dyDescent="0.35">
      <c r="A2528" s="2" t="s">
        <v>487</v>
      </c>
      <c r="B2528" s="2" t="s">
        <v>488</v>
      </c>
      <c r="C2528" s="3">
        <v>36</v>
      </c>
      <c r="D2528" s="2" t="s">
        <v>489</v>
      </c>
      <c r="E2528" s="2" t="s">
        <v>15720</v>
      </c>
      <c r="F2528" s="2">
        <v>35470933</v>
      </c>
      <c r="G2528" s="2" t="s">
        <v>15972</v>
      </c>
      <c r="H2528" s="2" t="s">
        <v>15973</v>
      </c>
      <c r="I2528" s="2" t="s">
        <v>2317</v>
      </c>
      <c r="J2528" s="2"/>
      <c r="K2528" s="2" t="s">
        <v>13554</v>
      </c>
      <c r="L2528" s="2" t="s">
        <v>15974</v>
      </c>
      <c r="M2528" s="2" t="s">
        <v>5208</v>
      </c>
      <c r="N2528" s="4" t="s">
        <v>15975</v>
      </c>
      <c r="O2528" s="4" t="s">
        <v>15976</v>
      </c>
    </row>
    <row r="2529" spans="1:15" ht="15" customHeight="1" x14ac:dyDescent="0.35">
      <c r="A2529" s="2" t="s">
        <v>487</v>
      </c>
      <c r="B2529" s="2" t="s">
        <v>488</v>
      </c>
      <c r="C2529" s="3">
        <v>36</v>
      </c>
      <c r="D2529" s="2" t="s">
        <v>489</v>
      </c>
      <c r="E2529" s="2" t="s">
        <v>15720</v>
      </c>
      <c r="F2529" s="2">
        <v>32869882</v>
      </c>
      <c r="G2529" s="2" t="s">
        <v>16116</v>
      </c>
      <c r="H2529" s="2" t="s">
        <v>16117</v>
      </c>
      <c r="I2529" s="2" t="s">
        <v>2351</v>
      </c>
      <c r="J2529" s="2" t="s">
        <v>16118</v>
      </c>
      <c r="K2529" s="2" t="s">
        <v>1027</v>
      </c>
      <c r="L2529" s="2" t="s">
        <v>16119</v>
      </c>
      <c r="M2529" s="2" t="s">
        <v>4843</v>
      </c>
      <c r="N2529" s="4" t="s">
        <v>16120</v>
      </c>
      <c r="O2529" s="4" t="s">
        <v>16121</v>
      </c>
    </row>
    <row r="2530" spans="1:15" ht="15" customHeight="1" x14ac:dyDescent="0.35">
      <c r="A2530" s="2" t="s">
        <v>487</v>
      </c>
      <c r="B2530" s="2" t="s">
        <v>488</v>
      </c>
      <c r="C2530" s="3">
        <v>36</v>
      </c>
      <c r="D2530" s="2" t="s">
        <v>489</v>
      </c>
      <c r="E2530" s="2" t="s">
        <v>15720</v>
      </c>
      <c r="F2530" s="2">
        <v>30657220</v>
      </c>
      <c r="G2530" s="2" t="s">
        <v>16278</v>
      </c>
      <c r="H2530" s="2" t="s">
        <v>16279</v>
      </c>
      <c r="I2530" s="2" t="s">
        <v>4663</v>
      </c>
      <c r="J2530" s="2" t="s">
        <v>9901</v>
      </c>
      <c r="K2530" s="2" t="s">
        <v>6635</v>
      </c>
      <c r="L2530" s="2" t="s">
        <v>16280</v>
      </c>
      <c r="M2530" s="2" t="s">
        <v>4738</v>
      </c>
      <c r="N2530" s="4" t="s">
        <v>16281</v>
      </c>
      <c r="O2530" s="4" t="s">
        <v>16282</v>
      </c>
    </row>
    <row r="2531" spans="1:15" ht="15" customHeight="1" x14ac:dyDescent="0.35">
      <c r="A2531" s="2" t="s">
        <v>487</v>
      </c>
      <c r="B2531" s="2" t="s">
        <v>488</v>
      </c>
      <c r="C2531" s="3">
        <v>36</v>
      </c>
      <c r="D2531" s="2" t="s">
        <v>489</v>
      </c>
      <c r="E2531" s="2" t="s">
        <v>15720</v>
      </c>
      <c r="F2531" s="2">
        <v>29389732</v>
      </c>
      <c r="G2531" s="2" t="s">
        <v>16374</v>
      </c>
      <c r="H2531" s="2" t="s">
        <v>16375</v>
      </c>
      <c r="I2531" s="2" t="s">
        <v>2336</v>
      </c>
      <c r="J2531" s="2"/>
      <c r="K2531" s="2" t="s">
        <v>9211</v>
      </c>
      <c r="L2531" s="2" t="s">
        <v>16376</v>
      </c>
      <c r="M2531" s="2" t="s">
        <v>4843</v>
      </c>
      <c r="N2531" s="4" t="s">
        <v>16377</v>
      </c>
      <c r="O2531" s="4" t="s">
        <v>16378</v>
      </c>
    </row>
    <row r="2532" spans="1:15" ht="15" customHeight="1" x14ac:dyDescent="0.35">
      <c r="A2532" s="2" t="s">
        <v>487</v>
      </c>
      <c r="B2532" s="2" t="s">
        <v>488</v>
      </c>
      <c r="C2532" s="3">
        <v>36</v>
      </c>
      <c r="D2532" s="2" t="s">
        <v>489</v>
      </c>
      <c r="E2532" s="2" t="s">
        <v>15720</v>
      </c>
      <c r="F2532" s="2">
        <v>23385287</v>
      </c>
      <c r="G2532" s="2" t="s">
        <v>16782</v>
      </c>
      <c r="H2532" s="2" t="s">
        <v>16783</v>
      </c>
      <c r="I2532" s="2" t="s">
        <v>1770</v>
      </c>
      <c r="J2532" s="2"/>
      <c r="K2532" s="2" t="s">
        <v>9211</v>
      </c>
      <c r="L2532" s="2" t="s">
        <v>16784</v>
      </c>
      <c r="M2532" s="2" t="s">
        <v>4416</v>
      </c>
      <c r="N2532" s="4" t="s">
        <v>16785</v>
      </c>
      <c r="O2532" s="4" t="s">
        <v>16786</v>
      </c>
    </row>
    <row r="2533" spans="1:15" ht="15" customHeight="1" x14ac:dyDescent="0.35">
      <c r="A2533" s="2" t="s">
        <v>487</v>
      </c>
      <c r="B2533" s="2" t="s">
        <v>488</v>
      </c>
      <c r="C2533" s="3">
        <v>36</v>
      </c>
      <c r="D2533" s="2" t="s">
        <v>489</v>
      </c>
      <c r="E2533" s="2" t="s">
        <v>15720</v>
      </c>
      <c r="F2533" s="2">
        <v>17292957</v>
      </c>
      <c r="G2533" s="2" t="s">
        <v>17034</v>
      </c>
      <c r="H2533" s="2" t="s">
        <v>17035</v>
      </c>
      <c r="I2533" s="2" t="s">
        <v>2151</v>
      </c>
      <c r="J2533" s="2" t="s">
        <v>17036</v>
      </c>
      <c r="K2533" s="2" t="s">
        <v>4380</v>
      </c>
      <c r="L2533" s="2" t="s">
        <v>17037</v>
      </c>
      <c r="M2533" s="2" t="s">
        <v>17038</v>
      </c>
      <c r="N2533" s="4" t="s">
        <v>17039</v>
      </c>
      <c r="O2533" s="4" t="s">
        <v>17040</v>
      </c>
    </row>
    <row r="2534" spans="1:15" ht="15" customHeight="1" x14ac:dyDescent="0.35">
      <c r="A2534" s="2" t="s">
        <v>487</v>
      </c>
      <c r="B2534" s="2" t="s">
        <v>488</v>
      </c>
      <c r="C2534" s="3">
        <v>36</v>
      </c>
      <c r="D2534" s="2" t="s">
        <v>489</v>
      </c>
      <c r="E2534" s="2" t="s">
        <v>15720</v>
      </c>
      <c r="F2534" s="2">
        <v>16512805</v>
      </c>
      <c r="G2534" s="2" t="s">
        <v>17094</v>
      </c>
      <c r="H2534" s="2" t="s">
        <v>17095</v>
      </c>
      <c r="I2534" s="2" t="s">
        <v>2665</v>
      </c>
      <c r="J2534" s="2"/>
      <c r="K2534" s="2" t="s">
        <v>1027</v>
      </c>
      <c r="L2534" s="2" t="s">
        <v>17096</v>
      </c>
      <c r="M2534" s="2" t="s">
        <v>4493</v>
      </c>
      <c r="N2534" s="4" t="s">
        <v>17097</v>
      </c>
      <c r="O2534" s="4" t="s">
        <v>17098</v>
      </c>
    </row>
    <row r="2535" spans="1:15" ht="15" customHeight="1" x14ac:dyDescent="0.35">
      <c r="A2535" s="2" t="s">
        <v>487</v>
      </c>
      <c r="B2535" s="2" t="s">
        <v>488</v>
      </c>
      <c r="C2535" s="3">
        <v>36</v>
      </c>
      <c r="D2535" s="2" t="s">
        <v>489</v>
      </c>
      <c r="E2535" s="2" t="s">
        <v>15720</v>
      </c>
      <c r="F2535" s="2">
        <v>16512799</v>
      </c>
      <c r="G2535" s="2" t="s">
        <v>17099</v>
      </c>
      <c r="H2535" s="2" t="s">
        <v>17100</v>
      </c>
      <c r="I2535" s="2" t="s">
        <v>2665</v>
      </c>
      <c r="J2535" s="2"/>
      <c r="K2535" s="2" t="s">
        <v>1027</v>
      </c>
      <c r="L2535" s="2" t="s">
        <v>17101</v>
      </c>
      <c r="M2535" s="2" t="s">
        <v>6415</v>
      </c>
      <c r="N2535" s="4" t="s">
        <v>17102</v>
      </c>
      <c r="O2535" s="4" t="s">
        <v>17103</v>
      </c>
    </row>
    <row r="2536" spans="1:15" ht="15" customHeight="1" x14ac:dyDescent="0.35">
      <c r="A2536" s="2" t="s">
        <v>487</v>
      </c>
      <c r="B2536" s="2" t="s">
        <v>488</v>
      </c>
      <c r="C2536" s="3">
        <v>36</v>
      </c>
      <c r="D2536" s="2" t="s">
        <v>489</v>
      </c>
      <c r="E2536" s="2" t="s">
        <v>15720</v>
      </c>
      <c r="F2536" s="2">
        <v>12704358</v>
      </c>
      <c r="G2536" s="2" t="s">
        <v>17120</v>
      </c>
      <c r="H2536" s="2" t="s">
        <v>17303</v>
      </c>
      <c r="I2536" s="2" t="s">
        <v>1174</v>
      </c>
      <c r="J2536" s="2"/>
      <c r="K2536" s="2" t="s">
        <v>4380</v>
      </c>
      <c r="L2536" s="2" t="s">
        <v>17304</v>
      </c>
      <c r="M2536" s="2" t="s">
        <v>4367</v>
      </c>
      <c r="N2536" s="4" t="s">
        <v>17305</v>
      </c>
      <c r="O2536" s="4" t="s">
        <v>17306</v>
      </c>
    </row>
    <row r="2537" spans="1:15" ht="15" customHeight="1" x14ac:dyDescent="0.35">
      <c r="A2537" s="2" t="s">
        <v>487</v>
      </c>
      <c r="B2537" s="2" t="s">
        <v>488</v>
      </c>
      <c r="C2537" s="3">
        <v>36</v>
      </c>
      <c r="D2537" s="2" t="s">
        <v>489</v>
      </c>
      <c r="E2537" s="2" t="s">
        <v>15720</v>
      </c>
      <c r="F2537" s="2">
        <v>11238002</v>
      </c>
      <c r="G2537" s="2" t="s">
        <v>17441</v>
      </c>
      <c r="H2537" s="2" t="s">
        <v>17442</v>
      </c>
      <c r="I2537" s="2" t="s">
        <v>17443</v>
      </c>
      <c r="J2537" s="2"/>
      <c r="K2537" s="2" t="s">
        <v>17444</v>
      </c>
      <c r="L2537" s="2" t="s">
        <v>17445</v>
      </c>
      <c r="M2537" s="2" t="s">
        <v>6258</v>
      </c>
      <c r="N2537" s="4" t="s">
        <v>17446</v>
      </c>
      <c r="O2537" s="4" t="s">
        <v>17447</v>
      </c>
    </row>
    <row r="2538" spans="1:15" ht="15" customHeight="1" x14ac:dyDescent="0.35">
      <c r="A2538" s="2" t="s">
        <v>487</v>
      </c>
      <c r="B2538" s="2" t="s">
        <v>488</v>
      </c>
      <c r="C2538" s="3">
        <v>36</v>
      </c>
      <c r="D2538" s="2" t="s">
        <v>489</v>
      </c>
      <c r="E2538" s="2" t="s">
        <v>15720</v>
      </c>
      <c r="F2538" s="2">
        <v>11964680</v>
      </c>
      <c r="G2538" s="2" t="s">
        <v>17384</v>
      </c>
      <c r="H2538" s="2" t="s">
        <v>17448</v>
      </c>
      <c r="I2538" s="2" t="s">
        <v>17443</v>
      </c>
      <c r="J2538" s="2"/>
      <c r="K2538" s="2" t="s">
        <v>9211</v>
      </c>
      <c r="L2538" s="2" t="s">
        <v>17449</v>
      </c>
      <c r="M2538" s="2" t="s">
        <v>4416</v>
      </c>
      <c r="N2538" s="4" t="s">
        <v>17450</v>
      </c>
      <c r="O2538" s="4" t="s">
        <v>17451</v>
      </c>
    </row>
    <row r="2539" spans="1:15" ht="15" customHeight="1" x14ac:dyDescent="0.35">
      <c r="A2539" s="2" t="s">
        <v>487</v>
      </c>
      <c r="B2539" s="2" t="s">
        <v>488</v>
      </c>
      <c r="C2539" s="3">
        <v>36</v>
      </c>
      <c r="D2539" s="2" t="s">
        <v>489</v>
      </c>
      <c r="E2539" s="2" t="s">
        <v>15720</v>
      </c>
      <c r="F2539" s="2">
        <v>10371108</v>
      </c>
      <c r="G2539" s="2" t="s">
        <v>17525</v>
      </c>
      <c r="H2539" s="2" t="s">
        <v>17526</v>
      </c>
      <c r="I2539" s="2" t="s">
        <v>6187</v>
      </c>
      <c r="J2539" s="2"/>
      <c r="K2539" s="2" t="s">
        <v>1027</v>
      </c>
      <c r="L2539" s="2" t="s">
        <v>17527</v>
      </c>
      <c r="M2539" s="2" t="s">
        <v>4367</v>
      </c>
      <c r="N2539" s="4" t="s">
        <v>17528</v>
      </c>
      <c r="O2539" s="4" t="s">
        <v>17529</v>
      </c>
    </row>
    <row r="2540" spans="1:15" ht="15" customHeight="1" x14ac:dyDescent="0.35">
      <c r="A2540" s="2" t="s">
        <v>487</v>
      </c>
      <c r="B2540" s="2" t="s">
        <v>488</v>
      </c>
      <c r="C2540" s="3">
        <v>36</v>
      </c>
      <c r="D2540" s="2" t="s">
        <v>489</v>
      </c>
      <c r="E2540" s="2" t="s">
        <v>15720</v>
      </c>
      <c r="F2540" s="2">
        <v>10200004</v>
      </c>
      <c r="G2540" s="2" t="s">
        <v>17530</v>
      </c>
      <c r="H2540" s="2" t="s">
        <v>17531</v>
      </c>
      <c r="I2540" s="2" t="s">
        <v>6187</v>
      </c>
      <c r="J2540" s="2"/>
      <c r="K2540" s="2" t="s">
        <v>4380</v>
      </c>
      <c r="L2540" s="2" t="s">
        <v>17532</v>
      </c>
      <c r="M2540" s="2" t="s">
        <v>4367</v>
      </c>
      <c r="N2540" s="4" t="s">
        <v>17533</v>
      </c>
      <c r="O2540" s="4" t="s">
        <v>17534</v>
      </c>
    </row>
    <row r="2541" spans="1:15" ht="15" customHeight="1" x14ac:dyDescent="0.35">
      <c r="A2541" s="2" t="s">
        <v>487</v>
      </c>
      <c r="B2541" s="2" t="s">
        <v>488</v>
      </c>
      <c r="C2541" s="3">
        <v>36</v>
      </c>
      <c r="D2541" s="2" t="s">
        <v>489</v>
      </c>
      <c r="E2541" s="2" t="s">
        <v>15720</v>
      </c>
      <c r="F2541" s="2">
        <v>10371105</v>
      </c>
      <c r="G2541" s="2" t="s">
        <v>17535</v>
      </c>
      <c r="H2541" s="2" t="s">
        <v>17536</v>
      </c>
      <c r="I2541" s="2" t="s">
        <v>6187</v>
      </c>
      <c r="J2541" s="2"/>
      <c r="K2541" s="2" t="s">
        <v>1027</v>
      </c>
      <c r="L2541" s="2" t="s">
        <v>17537</v>
      </c>
      <c r="M2541" s="2" t="s">
        <v>4367</v>
      </c>
      <c r="N2541" s="4" t="s">
        <v>17538</v>
      </c>
      <c r="O2541" s="4" t="s">
        <v>17539</v>
      </c>
    </row>
    <row r="2542" spans="1:15" ht="15" customHeight="1" x14ac:dyDescent="0.35">
      <c r="A2542" s="2" t="s">
        <v>487</v>
      </c>
      <c r="B2542" s="2" t="s">
        <v>488</v>
      </c>
      <c r="C2542" s="3">
        <v>36</v>
      </c>
      <c r="D2542" s="2" t="s">
        <v>489</v>
      </c>
      <c r="E2542" s="2" t="s">
        <v>15720</v>
      </c>
      <c r="F2542" s="2">
        <v>7600376</v>
      </c>
      <c r="G2542" s="2" t="s">
        <v>17635</v>
      </c>
      <c r="H2542" s="2" t="s">
        <v>17636</v>
      </c>
      <c r="I2542" s="2" t="s">
        <v>5074</v>
      </c>
      <c r="J2542" s="2"/>
      <c r="K2542" s="2" t="s">
        <v>6635</v>
      </c>
      <c r="L2542" s="2" t="s">
        <v>13131</v>
      </c>
      <c r="M2542" s="2" t="s">
        <v>4493</v>
      </c>
      <c r="N2542" s="4" t="s">
        <v>17637</v>
      </c>
      <c r="O2542" s="4" t="s">
        <v>17638</v>
      </c>
    </row>
    <row r="2543" spans="1:15" ht="15" customHeight="1" x14ac:dyDescent="0.35">
      <c r="A2543" s="2" t="s">
        <v>487</v>
      </c>
      <c r="B2543" s="2" t="s">
        <v>488</v>
      </c>
      <c r="C2543" s="3">
        <v>36</v>
      </c>
      <c r="D2543" s="2" t="s">
        <v>489</v>
      </c>
      <c r="E2543" s="2" t="s">
        <v>15720</v>
      </c>
      <c r="F2543" s="2">
        <v>8162737</v>
      </c>
      <c r="G2543" s="2" t="s">
        <v>17645</v>
      </c>
      <c r="H2543" s="2" t="s">
        <v>17646</v>
      </c>
      <c r="I2543" s="2" t="s">
        <v>17647</v>
      </c>
      <c r="J2543" s="2"/>
      <c r="K2543" s="2" t="s">
        <v>17644</v>
      </c>
      <c r="L2543" s="2" t="s">
        <v>17648</v>
      </c>
      <c r="M2543" s="2" t="s">
        <v>4493</v>
      </c>
      <c r="N2543" s="4" t="s">
        <v>17649</v>
      </c>
      <c r="O2543" s="4" t="s">
        <v>17650</v>
      </c>
    </row>
    <row r="2544" spans="1:15" ht="15" customHeight="1" x14ac:dyDescent="0.35">
      <c r="A2544" s="2" t="s">
        <v>487</v>
      </c>
      <c r="B2544" s="2" t="s">
        <v>488</v>
      </c>
      <c r="C2544" s="3">
        <v>36</v>
      </c>
      <c r="D2544" s="2" t="s">
        <v>489</v>
      </c>
      <c r="E2544" s="2" t="s">
        <v>15720</v>
      </c>
      <c r="F2544" s="2">
        <v>34887467</v>
      </c>
      <c r="G2544" s="2" t="s">
        <v>16036</v>
      </c>
      <c r="H2544" s="2" t="s">
        <v>16037</v>
      </c>
      <c r="I2544" s="2" t="s">
        <v>16038</v>
      </c>
      <c r="J2544" s="2" t="s">
        <v>16038</v>
      </c>
      <c r="K2544" s="2" t="s">
        <v>9699</v>
      </c>
      <c r="L2544" s="2" t="s">
        <v>16039</v>
      </c>
      <c r="M2544" s="2" t="s">
        <v>4493</v>
      </c>
      <c r="N2544" s="4" t="s">
        <v>16040</v>
      </c>
      <c r="O2544" s="4" t="s">
        <v>16041</v>
      </c>
    </row>
    <row r="2545" spans="1:15" ht="15" customHeight="1" x14ac:dyDescent="0.35">
      <c r="A2545" s="2" t="s">
        <v>487</v>
      </c>
      <c r="B2545" s="2" t="s">
        <v>488</v>
      </c>
      <c r="C2545" s="3">
        <v>36</v>
      </c>
      <c r="D2545" s="2" t="s">
        <v>489</v>
      </c>
      <c r="E2545" s="2" t="s">
        <v>15720</v>
      </c>
      <c r="F2545" s="2">
        <v>11153396</v>
      </c>
      <c r="G2545" s="2" t="s">
        <v>17462</v>
      </c>
      <c r="H2545" s="2" t="s">
        <v>17463</v>
      </c>
      <c r="I2545" s="2" t="s">
        <v>17464</v>
      </c>
      <c r="J2545" s="2"/>
      <c r="K2545" s="2" t="s">
        <v>17465</v>
      </c>
      <c r="L2545" s="2" t="s">
        <v>17466</v>
      </c>
      <c r="M2545" s="2" t="s">
        <v>4416</v>
      </c>
      <c r="N2545" s="4" t="s">
        <v>17467</v>
      </c>
      <c r="O2545" s="26"/>
    </row>
    <row r="2546" spans="1:15" ht="15" customHeight="1" x14ac:dyDescent="0.35">
      <c r="A2546" s="2" t="s">
        <v>487</v>
      </c>
      <c r="B2546" s="2" t="s">
        <v>488</v>
      </c>
      <c r="C2546" s="3">
        <v>36</v>
      </c>
      <c r="D2546" s="2" t="s">
        <v>489</v>
      </c>
      <c r="E2546" s="2" t="s">
        <v>15720</v>
      </c>
      <c r="F2546" s="2">
        <v>35055391</v>
      </c>
      <c r="G2546" s="2" t="s">
        <v>16016</v>
      </c>
      <c r="H2546" s="2" t="s">
        <v>16017</v>
      </c>
      <c r="I2546" s="2" t="s">
        <v>16018</v>
      </c>
      <c r="J2546" s="2" t="s">
        <v>16018</v>
      </c>
      <c r="K2546" s="2" t="s">
        <v>16019</v>
      </c>
      <c r="L2546" s="2" t="s">
        <v>16020</v>
      </c>
      <c r="M2546" s="2" t="s">
        <v>4367</v>
      </c>
      <c r="N2546" s="4" t="s">
        <v>16021</v>
      </c>
      <c r="O2546" s="4" t="s">
        <v>16022</v>
      </c>
    </row>
    <row r="2547" spans="1:15" ht="15" customHeight="1" x14ac:dyDescent="0.35">
      <c r="A2547" s="2" t="s">
        <v>487</v>
      </c>
      <c r="B2547" s="2" t="s">
        <v>488</v>
      </c>
      <c r="C2547" s="3">
        <v>36</v>
      </c>
      <c r="D2547" s="2" t="s">
        <v>489</v>
      </c>
      <c r="E2547" s="2" t="s">
        <v>15720</v>
      </c>
      <c r="F2547" s="2">
        <v>35511755</v>
      </c>
      <c r="G2547" s="2" t="s">
        <v>15950</v>
      </c>
      <c r="H2547" s="2" t="s">
        <v>15951</v>
      </c>
      <c r="I2547" s="2" t="s">
        <v>15952</v>
      </c>
      <c r="J2547" s="2" t="s">
        <v>15952</v>
      </c>
      <c r="K2547" s="2" t="s">
        <v>14201</v>
      </c>
      <c r="L2547" s="2"/>
      <c r="M2547" s="2" t="s">
        <v>4367</v>
      </c>
      <c r="N2547" s="4" t="s">
        <v>15953</v>
      </c>
      <c r="O2547" s="4" t="s">
        <v>15954</v>
      </c>
    </row>
    <row r="2548" spans="1:15" ht="15" customHeight="1" x14ac:dyDescent="0.35">
      <c r="A2548" s="2" t="s">
        <v>487</v>
      </c>
      <c r="B2548" s="2" t="s">
        <v>488</v>
      </c>
      <c r="C2548" s="3">
        <v>36</v>
      </c>
      <c r="D2548" s="2" t="s">
        <v>489</v>
      </c>
      <c r="E2548" s="2" t="s">
        <v>15720</v>
      </c>
      <c r="F2548" s="2">
        <v>35931775</v>
      </c>
      <c r="G2548" s="2" t="s">
        <v>15933</v>
      </c>
      <c r="H2548" s="2" t="s">
        <v>15934</v>
      </c>
      <c r="I2548" s="2" t="s">
        <v>9593</v>
      </c>
      <c r="J2548" s="2" t="s">
        <v>9593</v>
      </c>
      <c r="K2548" s="2" t="s">
        <v>9699</v>
      </c>
      <c r="L2548" s="2" t="s">
        <v>15935</v>
      </c>
      <c r="M2548" s="2" t="s">
        <v>4493</v>
      </c>
      <c r="N2548" s="4" t="s">
        <v>15936</v>
      </c>
      <c r="O2548" s="4" t="s">
        <v>15937</v>
      </c>
    </row>
    <row r="2549" spans="1:15" ht="15" customHeight="1" x14ac:dyDescent="0.35">
      <c r="A2549" s="2" t="s">
        <v>487</v>
      </c>
      <c r="B2549" s="2" t="s">
        <v>488</v>
      </c>
      <c r="C2549" s="3">
        <v>36</v>
      </c>
      <c r="D2549" s="2" t="s">
        <v>489</v>
      </c>
      <c r="E2549" s="2" t="s">
        <v>15720</v>
      </c>
      <c r="F2549" s="2">
        <v>9552913</v>
      </c>
      <c r="G2549" s="2" t="s">
        <v>17462</v>
      </c>
      <c r="H2549" s="2" t="s">
        <v>17566</v>
      </c>
      <c r="I2549" s="2" t="s">
        <v>17567</v>
      </c>
      <c r="J2549" s="2"/>
      <c r="K2549" s="2" t="s">
        <v>4836</v>
      </c>
      <c r="L2549" s="2" t="s">
        <v>17568</v>
      </c>
      <c r="M2549" s="2" t="s">
        <v>4416</v>
      </c>
      <c r="N2549" s="4" t="s">
        <v>17569</v>
      </c>
      <c r="O2549" s="4" t="s">
        <v>17570</v>
      </c>
    </row>
    <row r="2550" spans="1:15" ht="15" customHeight="1" x14ac:dyDescent="0.35">
      <c r="A2550" s="2" t="s">
        <v>487</v>
      </c>
      <c r="B2550" s="2" t="s">
        <v>488</v>
      </c>
      <c r="C2550" s="3">
        <v>36</v>
      </c>
      <c r="D2550" s="2" t="s">
        <v>489</v>
      </c>
      <c r="E2550" s="2" t="s">
        <v>15720</v>
      </c>
      <c r="F2550" s="2">
        <v>39360773</v>
      </c>
      <c r="G2550" s="2" t="s">
        <v>15721</v>
      </c>
      <c r="H2550" s="2" t="s">
        <v>15722</v>
      </c>
      <c r="I2550" s="2" t="s">
        <v>15723</v>
      </c>
      <c r="J2550" s="2" t="s">
        <v>15723</v>
      </c>
      <c r="K2550" s="2" t="s">
        <v>15724</v>
      </c>
      <c r="L2550" s="2"/>
      <c r="M2550" s="2" t="s">
        <v>4416</v>
      </c>
      <c r="N2550" s="4" t="s">
        <v>15725</v>
      </c>
      <c r="O2550" s="4" t="s">
        <v>15726</v>
      </c>
    </row>
    <row r="2551" spans="1:15" ht="15" customHeight="1" x14ac:dyDescent="0.35">
      <c r="A2551" s="2" t="s">
        <v>487</v>
      </c>
      <c r="B2551" s="2" t="s">
        <v>488</v>
      </c>
      <c r="C2551" s="3">
        <v>36</v>
      </c>
      <c r="D2551" s="2" t="s">
        <v>489</v>
      </c>
      <c r="E2551" s="2" t="s">
        <v>15720</v>
      </c>
      <c r="F2551" s="2">
        <v>11705561</v>
      </c>
      <c r="G2551" s="2" t="s">
        <v>17396</v>
      </c>
      <c r="H2551" s="2" t="s">
        <v>17397</v>
      </c>
      <c r="I2551" s="2" t="s">
        <v>17398</v>
      </c>
      <c r="J2551" s="2"/>
      <c r="K2551" s="2" t="s">
        <v>5123</v>
      </c>
      <c r="L2551" s="2" t="s">
        <v>17399</v>
      </c>
      <c r="M2551" s="2" t="s">
        <v>6258</v>
      </c>
      <c r="N2551" s="4" t="s">
        <v>17400</v>
      </c>
      <c r="O2551" s="4" t="s">
        <v>17401</v>
      </c>
    </row>
    <row r="2552" spans="1:15" ht="15" customHeight="1" x14ac:dyDescent="0.35">
      <c r="A2552" s="2" t="s">
        <v>487</v>
      </c>
      <c r="B2552" s="2" t="s">
        <v>488</v>
      </c>
      <c r="C2552" s="3">
        <v>36</v>
      </c>
      <c r="D2552" s="2" t="s">
        <v>489</v>
      </c>
      <c r="E2552" s="2" t="s">
        <v>15720</v>
      </c>
      <c r="F2552" s="2">
        <v>39348862</v>
      </c>
      <c r="G2552" s="2" t="s">
        <v>15727</v>
      </c>
      <c r="H2552" s="2" t="s">
        <v>15728</v>
      </c>
      <c r="I2552" s="2" t="s">
        <v>3193</v>
      </c>
      <c r="J2552" s="2" t="s">
        <v>3193</v>
      </c>
      <c r="K2552" s="2" t="s">
        <v>6635</v>
      </c>
      <c r="L2552" s="2"/>
      <c r="M2552" s="2" t="s">
        <v>4367</v>
      </c>
      <c r="N2552" s="4" t="s">
        <v>15729</v>
      </c>
      <c r="O2552" s="4" t="s">
        <v>15730</v>
      </c>
    </row>
    <row r="2553" spans="1:15" ht="15" customHeight="1" x14ac:dyDescent="0.35">
      <c r="A2553" s="2" t="s">
        <v>487</v>
      </c>
      <c r="B2553" s="2" t="s">
        <v>488</v>
      </c>
      <c r="C2553" s="3">
        <v>36</v>
      </c>
      <c r="D2553" s="2" t="s">
        <v>489</v>
      </c>
      <c r="E2553" s="2" t="s">
        <v>15720</v>
      </c>
      <c r="F2553" s="2">
        <v>11923159</v>
      </c>
      <c r="G2553" s="2" t="s">
        <v>17373</v>
      </c>
      <c r="H2553" s="2" t="s">
        <v>17374</v>
      </c>
      <c r="I2553" s="2" t="s">
        <v>17375</v>
      </c>
      <c r="J2553" s="2"/>
      <c r="K2553" s="2" t="s">
        <v>4836</v>
      </c>
      <c r="L2553" s="2" t="s">
        <v>17376</v>
      </c>
      <c r="M2553" s="2" t="s">
        <v>4493</v>
      </c>
      <c r="N2553" s="4" t="s">
        <v>17377</v>
      </c>
      <c r="O2553" s="4" t="s">
        <v>17378</v>
      </c>
    </row>
    <row r="2554" spans="1:15" ht="15" customHeight="1" x14ac:dyDescent="0.35">
      <c r="A2554" s="2" t="s">
        <v>487</v>
      </c>
      <c r="B2554" s="2" t="s">
        <v>488</v>
      </c>
      <c r="C2554" s="3">
        <v>36</v>
      </c>
      <c r="D2554" s="2" t="s">
        <v>489</v>
      </c>
      <c r="E2554" s="2" t="s">
        <v>15720</v>
      </c>
      <c r="F2554" s="2">
        <v>23121771</v>
      </c>
      <c r="G2554" s="2" t="s">
        <v>16810</v>
      </c>
      <c r="H2554" s="2" t="s">
        <v>16811</v>
      </c>
      <c r="I2554" s="2" t="s">
        <v>16812</v>
      </c>
      <c r="J2554" s="2" t="s">
        <v>16812</v>
      </c>
      <c r="K2554" s="2" t="s">
        <v>11233</v>
      </c>
      <c r="L2554" s="2" t="s">
        <v>16813</v>
      </c>
      <c r="M2554" s="2" t="s">
        <v>4367</v>
      </c>
      <c r="N2554" s="4" t="s">
        <v>16814</v>
      </c>
      <c r="O2554" s="4" t="s">
        <v>16815</v>
      </c>
    </row>
    <row r="2555" spans="1:15" ht="15" customHeight="1" x14ac:dyDescent="0.35">
      <c r="A2555" s="2" t="s">
        <v>487</v>
      </c>
      <c r="B2555" s="2" t="s">
        <v>488</v>
      </c>
      <c r="C2555" s="3">
        <v>36</v>
      </c>
      <c r="D2555" s="2" t="s">
        <v>489</v>
      </c>
      <c r="E2555" s="2" t="s">
        <v>15720</v>
      </c>
      <c r="F2555" s="2">
        <v>34215609</v>
      </c>
      <c r="G2555" s="2" t="s">
        <v>16099</v>
      </c>
      <c r="H2555" s="2" t="s">
        <v>16100</v>
      </c>
      <c r="I2555" s="2" t="s">
        <v>16101</v>
      </c>
      <c r="J2555" s="2" t="s">
        <v>16101</v>
      </c>
      <c r="K2555" s="2" t="s">
        <v>4590</v>
      </c>
      <c r="L2555" s="2" t="s">
        <v>16102</v>
      </c>
      <c r="M2555" s="2" t="s">
        <v>4493</v>
      </c>
      <c r="N2555" s="4" t="s">
        <v>16103</v>
      </c>
      <c r="O2555" s="4" t="s">
        <v>16104</v>
      </c>
    </row>
    <row r="2556" spans="1:15" ht="15" customHeight="1" x14ac:dyDescent="0.35">
      <c r="A2556" s="2" t="s">
        <v>487</v>
      </c>
      <c r="B2556" s="2" t="s">
        <v>488</v>
      </c>
      <c r="C2556" s="3">
        <v>36</v>
      </c>
      <c r="D2556" s="2" t="s">
        <v>489</v>
      </c>
      <c r="E2556" s="2" t="s">
        <v>15720</v>
      </c>
      <c r="F2556" s="2">
        <v>39214237</v>
      </c>
      <c r="G2556" s="2" t="s">
        <v>15744</v>
      </c>
      <c r="H2556" s="2" t="s">
        <v>15745</v>
      </c>
      <c r="I2556" s="2" t="s">
        <v>11438</v>
      </c>
      <c r="J2556" s="2" t="s">
        <v>11438</v>
      </c>
      <c r="K2556" s="2" t="s">
        <v>4380</v>
      </c>
      <c r="L2556" s="2"/>
      <c r="M2556" s="2" t="s">
        <v>4367</v>
      </c>
      <c r="N2556" s="4" t="s">
        <v>15746</v>
      </c>
      <c r="O2556" s="4" t="s">
        <v>15747</v>
      </c>
    </row>
    <row r="2557" spans="1:15" ht="15" customHeight="1" x14ac:dyDescent="0.35">
      <c r="A2557" s="2" t="s">
        <v>487</v>
      </c>
      <c r="B2557" s="2" t="s">
        <v>488</v>
      </c>
      <c r="C2557" s="3">
        <v>36</v>
      </c>
      <c r="D2557" s="2" t="s">
        <v>489</v>
      </c>
      <c r="E2557" s="2" t="s">
        <v>15720</v>
      </c>
      <c r="F2557" s="2">
        <v>28911920</v>
      </c>
      <c r="G2557" s="2" t="s">
        <v>16396</v>
      </c>
      <c r="H2557" s="2" t="s">
        <v>16397</v>
      </c>
      <c r="I2557" s="2" t="s">
        <v>16398</v>
      </c>
      <c r="J2557" s="2" t="s">
        <v>16399</v>
      </c>
      <c r="K2557" s="2" t="s">
        <v>5123</v>
      </c>
      <c r="L2557" s="2" t="s">
        <v>16400</v>
      </c>
      <c r="M2557" s="2" t="s">
        <v>4416</v>
      </c>
      <c r="N2557" s="4" t="s">
        <v>16401</v>
      </c>
      <c r="O2557" s="4" t="s">
        <v>16402</v>
      </c>
    </row>
    <row r="2558" spans="1:15" ht="15" customHeight="1" x14ac:dyDescent="0.35">
      <c r="A2558" s="2" t="s">
        <v>487</v>
      </c>
      <c r="B2558" s="2" t="s">
        <v>488</v>
      </c>
      <c r="C2558" s="3">
        <v>36</v>
      </c>
      <c r="D2558" s="2" t="s">
        <v>489</v>
      </c>
      <c r="E2558" s="2" t="s">
        <v>15720</v>
      </c>
      <c r="F2558" s="2">
        <v>37227431</v>
      </c>
      <c r="G2558" s="2" t="s">
        <v>15857</v>
      </c>
      <c r="H2558" s="2" t="s">
        <v>15858</v>
      </c>
      <c r="I2558" s="2" t="s">
        <v>15859</v>
      </c>
      <c r="J2558" s="2" t="s">
        <v>15859</v>
      </c>
      <c r="K2558" s="2" t="s">
        <v>11351</v>
      </c>
      <c r="L2558" s="2" t="s">
        <v>15860</v>
      </c>
      <c r="M2558" s="2" t="s">
        <v>8678</v>
      </c>
      <c r="N2558" s="4" t="s">
        <v>15861</v>
      </c>
      <c r="O2558" s="4" t="s">
        <v>15862</v>
      </c>
    </row>
    <row r="2559" spans="1:15" ht="15" customHeight="1" x14ac:dyDescent="0.35">
      <c r="A2559" s="2" t="s">
        <v>487</v>
      </c>
      <c r="B2559" s="2" t="s">
        <v>488</v>
      </c>
      <c r="C2559" s="3">
        <v>36</v>
      </c>
      <c r="D2559" s="2" t="s">
        <v>489</v>
      </c>
      <c r="E2559" s="2" t="s">
        <v>15720</v>
      </c>
      <c r="F2559" s="2">
        <v>22197932</v>
      </c>
      <c r="G2559" s="2" t="s">
        <v>15038</v>
      </c>
      <c r="H2559" s="2" t="s">
        <v>15039</v>
      </c>
      <c r="I2559" s="2" t="s">
        <v>15040</v>
      </c>
      <c r="J2559" s="2" t="s">
        <v>15040</v>
      </c>
      <c r="K2559" s="2" t="s">
        <v>5221</v>
      </c>
      <c r="L2559" s="2" t="s">
        <v>15041</v>
      </c>
      <c r="M2559" s="2" t="s">
        <v>4382</v>
      </c>
      <c r="N2559" s="4" t="s">
        <v>15042</v>
      </c>
      <c r="O2559" s="4" t="s">
        <v>15043</v>
      </c>
    </row>
    <row r="2560" spans="1:15" ht="15" customHeight="1" x14ac:dyDescent="0.35">
      <c r="A2560" s="2" t="s">
        <v>487</v>
      </c>
      <c r="B2560" s="2" t="s">
        <v>488</v>
      </c>
      <c r="C2560" s="3">
        <v>36</v>
      </c>
      <c r="D2560" s="2" t="s">
        <v>489</v>
      </c>
      <c r="E2560" s="2" t="s">
        <v>15720</v>
      </c>
      <c r="F2560" s="2">
        <v>18578563</v>
      </c>
      <c r="G2560" s="2" t="s">
        <v>16999</v>
      </c>
      <c r="H2560" s="2" t="s">
        <v>17000</v>
      </c>
      <c r="I2560" s="2" t="s">
        <v>17001</v>
      </c>
      <c r="J2560" s="2"/>
      <c r="K2560" s="2" t="s">
        <v>8473</v>
      </c>
      <c r="L2560" s="2" t="s">
        <v>17002</v>
      </c>
      <c r="M2560" s="2" t="s">
        <v>17003</v>
      </c>
      <c r="N2560" s="4" t="s">
        <v>17004</v>
      </c>
      <c r="O2560" s="4" t="s">
        <v>17005</v>
      </c>
    </row>
    <row r="2561" spans="1:15" ht="15" customHeight="1" x14ac:dyDescent="0.35">
      <c r="A2561" s="2" t="s">
        <v>487</v>
      </c>
      <c r="B2561" s="2" t="s">
        <v>488</v>
      </c>
      <c r="C2561" s="3">
        <v>36</v>
      </c>
      <c r="D2561" s="2" t="s">
        <v>489</v>
      </c>
      <c r="E2561" s="2" t="s">
        <v>15720</v>
      </c>
      <c r="F2561" s="2">
        <v>35189979</v>
      </c>
      <c r="G2561" s="2" t="s">
        <v>15990</v>
      </c>
      <c r="H2561" s="2" t="s">
        <v>15991</v>
      </c>
      <c r="I2561" s="2" t="s">
        <v>15992</v>
      </c>
      <c r="J2561" s="2" t="s">
        <v>15992</v>
      </c>
      <c r="K2561" s="2" t="s">
        <v>15993</v>
      </c>
      <c r="L2561" s="2" t="s">
        <v>15994</v>
      </c>
      <c r="M2561" s="2" t="s">
        <v>15995</v>
      </c>
      <c r="N2561" s="4" t="s">
        <v>15996</v>
      </c>
      <c r="O2561" s="4" t="s">
        <v>15997</v>
      </c>
    </row>
    <row r="2562" spans="1:15" ht="15" customHeight="1" x14ac:dyDescent="0.35">
      <c r="A2562" s="2" t="s">
        <v>487</v>
      </c>
      <c r="B2562" s="2" t="s">
        <v>488</v>
      </c>
      <c r="C2562" s="3">
        <v>36</v>
      </c>
      <c r="D2562" s="2" t="s">
        <v>489</v>
      </c>
      <c r="E2562" s="2" t="s">
        <v>15720</v>
      </c>
      <c r="F2562" s="2">
        <v>18805338</v>
      </c>
      <c r="G2562" s="2" t="s">
        <v>16983</v>
      </c>
      <c r="H2562" s="2" t="s">
        <v>16984</v>
      </c>
      <c r="I2562" s="2" t="s">
        <v>16985</v>
      </c>
      <c r="J2562" s="2"/>
      <c r="K2562" s="2" t="s">
        <v>5123</v>
      </c>
      <c r="L2562" s="2" t="s">
        <v>16986</v>
      </c>
      <c r="M2562" s="2" t="s">
        <v>4416</v>
      </c>
      <c r="N2562" s="4" t="s">
        <v>16987</v>
      </c>
      <c r="O2562" s="4" t="s">
        <v>16988</v>
      </c>
    </row>
    <row r="2563" spans="1:15" ht="15" customHeight="1" x14ac:dyDescent="0.35">
      <c r="A2563" s="2" t="s">
        <v>487</v>
      </c>
      <c r="B2563" s="2" t="s">
        <v>488</v>
      </c>
      <c r="C2563" s="3">
        <v>36</v>
      </c>
      <c r="D2563" s="2" t="s">
        <v>489</v>
      </c>
      <c r="E2563" s="2" t="s">
        <v>15720</v>
      </c>
      <c r="F2563" s="2">
        <v>38129444</v>
      </c>
      <c r="G2563" s="2" t="s">
        <v>15812</v>
      </c>
      <c r="H2563" s="2" t="s">
        <v>15813</v>
      </c>
      <c r="I2563" s="2" t="s">
        <v>6413</v>
      </c>
      <c r="J2563" s="2" t="s">
        <v>6413</v>
      </c>
      <c r="K2563" s="2" t="s">
        <v>9699</v>
      </c>
      <c r="L2563" s="2" t="s">
        <v>15814</v>
      </c>
      <c r="M2563" s="2" t="s">
        <v>4367</v>
      </c>
      <c r="N2563" s="4" t="s">
        <v>15815</v>
      </c>
      <c r="O2563" s="4" t="s">
        <v>15816</v>
      </c>
    </row>
    <row r="2564" spans="1:15" ht="15" customHeight="1" x14ac:dyDescent="0.35">
      <c r="A2564" s="2" t="s">
        <v>487</v>
      </c>
      <c r="B2564" s="2" t="s">
        <v>488</v>
      </c>
      <c r="C2564" s="3">
        <v>36</v>
      </c>
      <c r="D2564" s="2" t="s">
        <v>489</v>
      </c>
      <c r="E2564" s="2" t="s">
        <v>15720</v>
      </c>
      <c r="F2564" s="2">
        <v>37935633</v>
      </c>
      <c r="G2564" s="2" t="s">
        <v>15817</v>
      </c>
      <c r="H2564" s="2" t="s">
        <v>15818</v>
      </c>
      <c r="I2564" s="2" t="s">
        <v>6413</v>
      </c>
      <c r="J2564" s="2"/>
      <c r="K2564" s="2" t="s">
        <v>4366</v>
      </c>
      <c r="L2564" s="2" t="s">
        <v>15819</v>
      </c>
      <c r="M2564" s="2" t="s">
        <v>4367</v>
      </c>
      <c r="N2564" s="4" t="s">
        <v>15820</v>
      </c>
      <c r="O2564" s="4" t="s">
        <v>15821</v>
      </c>
    </row>
    <row r="2565" spans="1:15" ht="15" customHeight="1" x14ac:dyDescent="0.35">
      <c r="A2565" s="2" t="s">
        <v>487</v>
      </c>
      <c r="B2565" s="2" t="s">
        <v>488</v>
      </c>
      <c r="C2565" s="3">
        <v>36</v>
      </c>
      <c r="D2565" s="2" t="s">
        <v>489</v>
      </c>
      <c r="E2565" s="2" t="s">
        <v>15720</v>
      </c>
      <c r="F2565" s="2">
        <v>33961755</v>
      </c>
      <c r="G2565" s="2" t="s">
        <v>16075</v>
      </c>
      <c r="H2565" s="2" t="s">
        <v>16076</v>
      </c>
      <c r="I2565" s="2" t="s">
        <v>16077</v>
      </c>
      <c r="J2565" s="2"/>
      <c r="K2565" s="2" t="s">
        <v>14201</v>
      </c>
      <c r="L2565" s="2" t="s">
        <v>16078</v>
      </c>
      <c r="M2565" s="2" t="s">
        <v>6258</v>
      </c>
      <c r="N2565" s="4" t="s">
        <v>16079</v>
      </c>
      <c r="O2565" s="4" t="s">
        <v>16080</v>
      </c>
    </row>
    <row r="2566" spans="1:15" ht="15" customHeight="1" x14ac:dyDescent="0.35">
      <c r="A2566" s="2" t="s">
        <v>487</v>
      </c>
      <c r="B2566" s="2" t="s">
        <v>488</v>
      </c>
      <c r="C2566" s="3">
        <v>36</v>
      </c>
      <c r="D2566" s="2" t="s">
        <v>489</v>
      </c>
      <c r="E2566" s="2" t="s">
        <v>15720</v>
      </c>
      <c r="F2566" s="2">
        <v>37523710</v>
      </c>
      <c r="G2566" s="2" t="s">
        <v>15837</v>
      </c>
      <c r="H2566" s="2" t="s">
        <v>15838</v>
      </c>
      <c r="I2566" s="2" t="s">
        <v>9455</v>
      </c>
      <c r="J2566" s="2"/>
      <c r="K2566" s="2" t="s">
        <v>14201</v>
      </c>
      <c r="L2566" s="2" t="s">
        <v>15839</v>
      </c>
      <c r="M2566" s="2" t="s">
        <v>5313</v>
      </c>
      <c r="N2566" s="4" t="s">
        <v>15840</v>
      </c>
      <c r="O2566" s="4" t="s">
        <v>15841</v>
      </c>
    </row>
    <row r="2567" spans="1:15" ht="15" customHeight="1" x14ac:dyDescent="0.35">
      <c r="A2567" s="2" t="s">
        <v>487</v>
      </c>
      <c r="B2567" s="2" t="s">
        <v>488</v>
      </c>
      <c r="C2567" s="3">
        <v>36</v>
      </c>
      <c r="D2567" s="2" t="s">
        <v>489</v>
      </c>
      <c r="E2567" s="2" t="s">
        <v>15720</v>
      </c>
      <c r="F2567" s="2">
        <v>31504550</v>
      </c>
      <c r="G2567" s="2" t="s">
        <v>16223</v>
      </c>
      <c r="H2567" s="2" t="s">
        <v>16224</v>
      </c>
      <c r="I2567" s="2" t="s">
        <v>3230</v>
      </c>
      <c r="J2567" s="2"/>
      <c r="K2567" s="2" t="s">
        <v>7341</v>
      </c>
      <c r="L2567" s="2" t="s">
        <v>16225</v>
      </c>
      <c r="M2567" s="2" t="s">
        <v>16028</v>
      </c>
      <c r="N2567" s="4" t="s">
        <v>16226</v>
      </c>
      <c r="O2567" s="4" t="s">
        <v>16227</v>
      </c>
    </row>
    <row r="2568" spans="1:15" ht="15" customHeight="1" x14ac:dyDescent="0.35">
      <c r="A2568" s="2" t="s">
        <v>487</v>
      </c>
      <c r="B2568" s="2" t="s">
        <v>488</v>
      </c>
      <c r="C2568" s="3">
        <v>36</v>
      </c>
      <c r="D2568" s="2" t="s">
        <v>489</v>
      </c>
      <c r="E2568" s="2" t="s">
        <v>15720</v>
      </c>
      <c r="F2568" s="2">
        <v>37171821</v>
      </c>
      <c r="G2568" s="2" t="s">
        <v>15863</v>
      </c>
      <c r="H2568" s="2" t="s">
        <v>15864</v>
      </c>
      <c r="I2568" s="2" t="s">
        <v>15865</v>
      </c>
      <c r="J2568" s="2" t="s">
        <v>15865</v>
      </c>
      <c r="K2568" s="2" t="s">
        <v>15866</v>
      </c>
      <c r="L2568" s="2" t="s">
        <v>15867</v>
      </c>
      <c r="M2568" s="2" t="s">
        <v>4493</v>
      </c>
      <c r="N2568" s="4" t="s">
        <v>15868</v>
      </c>
      <c r="O2568" s="4" t="s">
        <v>15869</v>
      </c>
    </row>
    <row r="2569" spans="1:15" ht="15" customHeight="1" x14ac:dyDescent="0.35">
      <c r="A2569" s="2" t="s">
        <v>487</v>
      </c>
      <c r="B2569" s="2" t="s">
        <v>488</v>
      </c>
      <c r="C2569" s="3">
        <v>36</v>
      </c>
      <c r="D2569" s="2" t="s">
        <v>489</v>
      </c>
      <c r="E2569" s="2" t="s">
        <v>15720</v>
      </c>
      <c r="F2569" s="2">
        <v>24606581</v>
      </c>
      <c r="G2569" s="2" t="s">
        <v>16689</v>
      </c>
      <c r="H2569" s="2" t="s">
        <v>16690</v>
      </c>
      <c r="I2569" s="2" t="s">
        <v>16691</v>
      </c>
      <c r="J2569" s="2"/>
      <c r="K2569" s="2" t="s">
        <v>14201</v>
      </c>
      <c r="L2569" s="2" t="s">
        <v>16692</v>
      </c>
      <c r="M2569" s="2" t="s">
        <v>4493</v>
      </c>
      <c r="N2569" s="4" t="s">
        <v>16693</v>
      </c>
      <c r="O2569" s="4" t="s">
        <v>16694</v>
      </c>
    </row>
    <row r="2570" spans="1:15" ht="15" customHeight="1" x14ac:dyDescent="0.35">
      <c r="A2570" s="2" t="s">
        <v>487</v>
      </c>
      <c r="B2570" s="2" t="s">
        <v>488</v>
      </c>
      <c r="C2570" s="3">
        <v>36</v>
      </c>
      <c r="D2570" s="2" t="s">
        <v>489</v>
      </c>
      <c r="E2570" s="2" t="s">
        <v>15720</v>
      </c>
      <c r="F2570" s="2">
        <v>36480959</v>
      </c>
      <c r="G2570" s="2" t="s">
        <v>15888</v>
      </c>
      <c r="H2570" s="2" t="s">
        <v>15889</v>
      </c>
      <c r="I2570" s="2" t="s">
        <v>15890</v>
      </c>
      <c r="J2570" s="2"/>
      <c r="K2570" s="2" t="s">
        <v>14201</v>
      </c>
      <c r="L2570" s="2" t="s">
        <v>15891</v>
      </c>
      <c r="M2570" s="2" t="s">
        <v>12937</v>
      </c>
      <c r="N2570" s="4" t="s">
        <v>15892</v>
      </c>
      <c r="O2570" s="4" t="s">
        <v>15893</v>
      </c>
    </row>
    <row r="2571" spans="1:15" ht="15" customHeight="1" x14ac:dyDescent="0.35">
      <c r="A2571" s="2" t="s">
        <v>487</v>
      </c>
      <c r="B2571" s="2" t="s">
        <v>488</v>
      </c>
      <c r="C2571" s="3">
        <v>36</v>
      </c>
      <c r="D2571" s="2" t="s">
        <v>489</v>
      </c>
      <c r="E2571" s="2" t="s">
        <v>15720</v>
      </c>
      <c r="F2571" s="2">
        <v>26471647</v>
      </c>
      <c r="G2571" s="2" t="s">
        <v>16517</v>
      </c>
      <c r="H2571" s="2" t="s">
        <v>16518</v>
      </c>
      <c r="I2571" s="2" t="s">
        <v>16519</v>
      </c>
      <c r="J2571" s="2" t="s">
        <v>16520</v>
      </c>
      <c r="K2571" s="2" t="s">
        <v>16521</v>
      </c>
      <c r="L2571" s="2" t="s">
        <v>16522</v>
      </c>
      <c r="M2571" s="2" t="s">
        <v>4493</v>
      </c>
      <c r="N2571" s="4" t="s">
        <v>16523</v>
      </c>
      <c r="O2571" s="4" t="s">
        <v>16524</v>
      </c>
    </row>
    <row r="2572" spans="1:15" ht="15" customHeight="1" x14ac:dyDescent="0.35">
      <c r="A2572" s="2" t="s">
        <v>487</v>
      </c>
      <c r="B2572" s="2" t="s">
        <v>488</v>
      </c>
      <c r="C2572" s="3">
        <v>36</v>
      </c>
      <c r="D2572" s="2" t="s">
        <v>489</v>
      </c>
      <c r="E2572" s="2" t="s">
        <v>15720</v>
      </c>
      <c r="F2572" s="2">
        <v>22461367</v>
      </c>
      <c r="G2572" s="2" t="s">
        <v>16835</v>
      </c>
      <c r="H2572" s="2" t="s">
        <v>16836</v>
      </c>
      <c r="I2572" s="2" t="s">
        <v>16837</v>
      </c>
      <c r="J2572" s="2" t="s">
        <v>16838</v>
      </c>
      <c r="K2572" s="2" t="s">
        <v>14201</v>
      </c>
      <c r="L2572" s="2" t="s">
        <v>16839</v>
      </c>
      <c r="M2572" s="2" t="s">
        <v>10076</v>
      </c>
      <c r="N2572" s="4" t="s">
        <v>16840</v>
      </c>
      <c r="O2572" s="4" t="s">
        <v>16841</v>
      </c>
    </row>
    <row r="2573" spans="1:15" ht="15" customHeight="1" x14ac:dyDescent="0.35">
      <c r="A2573" s="2" t="s">
        <v>487</v>
      </c>
      <c r="B2573" s="2" t="s">
        <v>488</v>
      </c>
      <c r="C2573" s="3">
        <v>36</v>
      </c>
      <c r="D2573" s="2" t="s">
        <v>489</v>
      </c>
      <c r="E2573" s="2" t="s">
        <v>15720</v>
      </c>
      <c r="F2573" s="2">
        <v>12057553</v>
      </c>
      <c r="G2573" s="2" t="s">
        <v>17347</v>
      </c>
      <c r="H2573" s="2" t="s">
        <v>17348</v>
      </c>
      <c r="I2573" s="2" t="s">
        <v>1034</v>
      </c>
      <c r="J2573" s="2"/>
      <c r="K2573" s="2" t="s">
        <v>5123</v>
      </c>
      <c r="L2573" s="2" t="s">
        <v>17349</v>
      </c>
      <c r="M2573" s="2" t="s">
        <v>4493</v>
      </c>
      <c r="N2573" s="4" t="s">
        <v>17350</v>
      </c>
      <c r="O2573" s="4" t="s">
        <v>17351</v>
      </c>
    </row>
    <row r="2574" spans="1:15" ht="15" customHeight="1" x14ac:dyDescent="0.35">
      <c r="A2574" s="2" t="s">
        <v>487</v>
      </c>
      <c r="B2574" s="2" t="s">
        <v>488</v>
      </c>
      <c r="C2574" s="3">
        <v>36</v>
      </c>
      <c r="D2574" s="2" t="s">
        <v>489</v>
      </c>
      <c r="E2574" s="2" t="s">
        <v>15720</v>
      </c>
      <c r="F2574" s="2">
        <v>15805180</v>
      </c>
      <c r="G2574" s="2" t="s">
        <v>17153</v>
      </c>
      <c r="H2574" s="2" t="s">
        <v>17154</v>
      </c>
      <c r="I2574" s="2" t="s">
        <v>17155</v>
      </c>
      <c r="J2574" s="2" t="s">
        <v>17156</v>
      </c>
      <c r="K2574" s="2" t="s">
        <v>14201</v>
      </c>
      <c r="L2574" s="2" t="s">
        <v>17157</v>
      </c>
      <c r="M2574" s="2" t="s">
        <v>4493</v>
      </c>
      <c r="N2574" s="4" t="s">
        <v>17158</v>
      </c>
      <c r="O2574" s="4" t="s">
        <v>17159</v>
      </c>
    </row>
    <row r="2575" spans="1:15" ht="15" customHeight="1" x14ac:dyDescent="0.35">
      <c r="A2575" s="2" t="s">
        <v>487</v>
      </c>
      <c r="B2575" s="2" t="s">
        <v>488</v>
      </c>
      <c r="C2575" s="3">
        <v>36</v>
      </c>
      <c r="D2575" s="2" t="s">
        <v>489</v>
      </c>
      <c r="E2575" s="2" t="s">
        <v>15720</v>
      </c>
      <c r="F2575" s="2">
        <v>15502115</v>
      </c>
      <c r="G2575" s="2" t="s">
        <v>17188</v>
      </c>
      <c r="H2575" s="2" t="s">
        <v>17189</v>
      </c>
      <c r="I2575" s="2" t="s">
        <v>17190</v>
      </c>
      <c r="J2575" s="2" t="s">
        <v>17191</v>
      </c>
      <c r="K2575" s="2" t="s">
        <v>14201</v>
      </c>
      <c r="L2575" s="2" t="s">
        <v>17192</v>
      </c>
      <c r="M2575" s="2" t="s">
        <v>6258</v>
      </c>
      <c r="N2575" s="4" t="s">
        <v>17193</v>
      </c>
      <c r="O2575" s="4" t="s">
        <v>17194</v>
      </c>
    </row>
    <row r="2576" spans="1:15" ht="15" customHeight="1" x14ac:dyDescent="0.35">
      <c r="A2576" s="2" t="s">
        <v>487</v>
      </c>
      <c r="B2576" s="2" t="s">
        <v>488</v>
      </c>
      <c r="C2576" s="3">
        <v>36</v>
      </c>
      <c r="D2576" s="2" t="s">
        <v>489</v>
      </c>
      <c r="E2576" s="2" t="s">
        <v>15720</v>
      </c>
      <c r="F2576" s="2">
        <v>24180417</v>
      </c>
      <c r="G2576" s="2" t="s">
        <v>16719</v>
      </c>
      <c r="H2576" s="2" t="s">
        <v>16720</v>
      </c>
      <c r="I2576" s="2" t="s">
        <v>8675</v>
      </c>
      <c r="J2576" s="2"/>
      <c r="K2576" s="2" t="s">
        <v>14201</v>
      </c>
      <c r="L2576" s="2" t="s">
        <v>16721</v>
      </c>
      <c r="M2576" s="2" t="s">
        <v>4493</v>
      </c>
      <c r="N2576" s="4" t="s">
        <v>16722</v>
      </c>
      <c r="O2576" s="4" t="s">
        <v>16723</v>
      </c>
    </row>
    <row r="2577" spans="1:15" ht="15" customHeight="1" x14ac:dyDescent="0.35">
      <c r="A2577" s="2" t="s">
        <v>487</v>
      </c>
      <c r="B2577" s="2" t="s">
        <v>488</v>
      </c>
      <c r="C2577" s="3">
        <v>36</v>
      </c>
      <c r="D2577" s="2" t="s">
        <v>489</v>
      </c>
      <c r="E2577" s="2" t="s">
        <v>15720</v>
      </c>
      <c r="F2577" s="2">
        <v>39087444</v>
      </c>
      <c r="G2577" s="2" t="s">
        <v>15748</v>
      </c>
      <c r="H2577" s="2" t="s">
        <v>15749</v>
      </c>
      <c r="I2577" s="2" t="s">
        <v>14760</v>
      </c>
      <c r="J2577" s="2" t="s">
        <v>14760</v>
      </c>
      <c r="K2577" s="2" t="s">
        <v>1027</v>
      </c>
      <c r="L2577" s="2"/>
      <c r="M2577" s="2" t="s">
        <v>4367</v>
      </c>
      <c r="N2577" s="4" t="s">
        <v>15750</v>
      </c>
      <c r="O2577" s="4" t="s">
        <v>15751</v>
      </c>
    </row>
    <row r="2578" spans="1:15" ht="15" customHeight="1" x14ac:dyDescent="0.35">
      <c r="A2578" s="2" t="s">
        <v>487</v>
      </c>
      <c r="B2578" s="2" t="s">
        <v>488</v>
      </c>
      <c r="C2578" s="3">
        <v>36</v>
      </c>
      <c r="D2578" s="2" t="s">
        <v>489</v>
      </c>
      <c r="E2578" s="2" t="s">
        <v>15720</v>
      </c>
      <c r="F2578" s="2">
        <v>16675782</v>
      </c>
      <c r="G2578" s="2" t="s">
        <v>17069</v>
      </c>
      <c r="H2578" s="2" t="s">
        <v>17070</v>
      </c>
      <c r="I2578" s="2" t="s">
        <v>11816</v>
      </c>
      <c r="J2578" s="2" t="s">
        <v>17071</v>
      </c>
      <c r="K2578" s="2" t="s">
        <v>14201</v>
      </c>
      <c r="L2578" s="2" t="s">
        <v>17072</v>
      </c>
      <c r="M2578" s="2" t="s">
        <v>4493</v>
      </c>
      <c r="N2578" s="4" t="s">
        <v>17073</v>
      </c>
      <c r="O2578" s="4" t="s">
        <v>17074</v>
      </c>
    </row>
    <row r="2579" spans="1:15" ht="15" customHeight="1" x14ac:dyDescent="0.35">
      <c r="A2579" s="2" t="s">
        <v>487</v>
      </c>
      <c r="B2579" s="2" t="s">
        <v>488</v>
      </c>
      <c r="C2579" s="3">
        <v>36</v>
      </c>
      <c r="D2579" s="2" t="s">
        <v>489</v>
      </c>
      <c r="E2579" s="2" t="s">
        <v>15720</v>
      </c>
      <c r="F2579" s="2">
        <v>38359101</v>
      </c>
      <c r="G2579" s="2" t="s">
        <v>15789</v>
      </c>
      <c r="H2579" s="2" t="s">
        <v>15790</v>
      </c>
      <c r="I2579" s="2" t="s">
        <v>12018</v>
      </c>
      <c r="J2579" s="2" t="s">
        <v>15791</v>
      </c>
      <c r="K2579" s="2" t="s">
        <v>9211</v>
      </c>
      <c r="L2579" s="2" t="s">
        <v>15792</v>
      </c>
      <c r="M2579" s="2" t="s">
        <v>4416</v>
      </c>
      <c r="N2579" s="4" t="s">
        <v>15793</v>
      </c>
      <c r="O2579" s="4" t="s">
        <v>15794</v>
      </c>
    </row>
    <row r="2580" spans="1:15" ht="15" customHeight="1" x14ac:dyDescent="0.35">
      <c r="A2580" s="2" t="s">
        <v>487</v>
      </c>
      <c r="B2580" s="2" t="s">
        <v>488</v>
      </c>
      <c r="C2580" s="3">
        <v>36</v>
      </c>
      <c r="D2580" s="2" t="s">
        <v>489</v>
      </c>
      <c r="E2580" s="2" t="s">
        <v>15720</v>
      </c>
      <c r="F2580" s="2">
        <v>32561997</v>
      </c>
      <c r="G2580" s="2" t="s">
        <v>16183</v>
      </c>
      <c r="H2580" s="2" t="s">
        <v>16184</v>
      </c>
      <c r="I2580" s="2" t="s">
        <v>16185</v>
      </c>
      <c r="J2580" s="2" t="s">
        <v>16185</v>
      </c>
      <c r="K2580" s="2" t="s">
        <v>16186</v>
      </c>
      <c r="L2580" s="2" t="s">
        <v>16187</v>
      </c>
      <c r="M2580" s="2" t="s">
        <v>4416</v>
      </c>
      <c r="N2580" s="4" t="s">
        <v>16188</v>
      </c>
      <c r="O2580" s="4" t="s">
        <v>16189</v>
      </c>
    </row>
    <row r="2581" spans="1:15" ht="15" customHeight="1" x14ac:dyDescent="0.35">
      <c r="A2581" s="2" t="s">
        <v>487</v>
      </c>
      <c r="B2581" s="2" t="s">
        <v>488</v>
      </c>
      <c r="C2581" s="3">
        <v>36</v>
      </c>
      <c r="D2581" s="2" t="s">
        <v>489</v>
      </c>
      <c r="E2581" s="2" t="s">
        <v>15720</v>
      </c>
      <c r="F2581" s="2">
        <v>30783666</v>
      </c>
      <c r="G2581" s="2" t="s">
        <v>16262</v>
      </c>
      <c r="H2581" s="2" t="s">
        <v>16263</v>
      </c>
      <c r="I2581" s="2" t="s">
        <v>9907</v>
      </c>
      <c r="J2581" s="2"/>
      <c r="K2581" s="2" t="s">
        <v>12985</v>
      </c>
      <c r="L2581" s="2" t="s">
        <v>16264</v>
      </c>
      <c r="M2581" s="2" t="s">
        <v>4493</v>
      </c>
      <c r="N2581" s="4" t="s">
        <v>16265</v>
      </c>
      <c r="O2581" s="4" t="s">
        <v>16266</v>
      </c>
    </row>
    <row r="2582" spans="1:15" ht="15" customHeight="1" x14ac:dyDescent="0.35">
      <c r="A2582" s="2" t="s">
        <v>487</v>
      </c>
      <c r="B2582" s="2" t="s">
        <v>488</v>
      </c>
      <c r="C2582" s="3">
        <v>36</v>
      </c>
      <c r="D2582" s="2" t="s">
        <v>489</v>
      </c>
      <c r="E2582" s="2" t="s">
        <v>15720</v>
      </c>
      <c r="F2582" s="2">
        <v>29459738</v>
      </c>
      <c r="G2582" s="2" t="s">
        <v>16379</v>
      </c>
      <c r="H2582" s="2" t="s">
        <v>16380</v>
      </c>
      <c r="I2582" s="2" t="s">
        <v>16381</v>
      </c>
      <c r="J2582" s="2" t="s">
        <v>16381</v>
      </c>
      <c r="K2582" s="2" t="s">
        <v>9699</v>
      </c>
      <c r="L2582" s="2" t="s">
        <v>16382</v>
      </c>
      <c r="M2582" s="2" t="s">
        <v>5313</v>
      </c>
      <c r="N2582" s="4" t="s">
        <v>16383</v>
      </c>
      <c r="O2582" s="4" t="s">
        <v>16384</v>
      </c>
    </row>
    <row r="2583" spans="1:15" ht="15" customHeight="1" x14ac:dyDescent="0.35">
      <c r="A2583" s="2" t="s">
        <v>487</v>
      </c>
      <c r="B2583" s="2" t="s">
        <v>488</v>
      </c>
      <c r="C2583" s="3">
        <v>36</v>
      </c>
      <c r="D2583" s="2" t="s">
        <v>489</v>
      </c>
      <c r="E2583" s="2" t="s">
        <v>15720</v>
      </c>
      <c r="F2583" s="2">
        <v>8909716</v>
      </c>
      <c r="G2583" s="2" t="s">
        <v>17384</v>
      </c>
      <c r="H2583" s="2" t="s">
        <v>17463</v>
      </c>
      <c r="I2583" s="2" t="s">
        <v>17626</v>
      </c>
      <c r="J2583" s="2"/>
      <c r="K2583" s="2" t="s">
        <v>17627</v>
      </c>
      <c r="L2583" s="2" t="s">
        <v>17628</v>
      </c>
      <c r="M2583" s="2" t="s">
        <v>4416</v>
      </c>
      <c r="N2583" s="4" t="s">
        <v>17629</v>
      </c>
      <c r="O2583" s="26"/>
    </row>
    <row r="2584" spans="1:15" ht="15" customHeight="1" x14ac:dyDescent="0.35">
      <c r="A2584" s="2" t="s">
        <v>487</v>
      </c>
      <c r="B2584" s="2" t="s">
        <v>488</v>
      </c>
      <c r="C2584" s="3">
        <v>36</v>
      </c>
      <c r="D2584" s="2" t="s">
        <v>489</v>
      </c>
      <c r="E2584" s="2" t="s">
        <v>15720</v>
      </c>
      <c r="F2584" s="2">
        <v>34785669</v>
      </c>
      <c r="G2584" s="2" t="s">
        <v>14920</v>
      </c>
      <c r="H2584" s="2" t="s">
        <v>14921</v>
      </c>
      <c r="I2584" s="2" t="s">
        <v>14922</v>
      </c>
      <c r="J2584" s="2" t="s">
        <v>14922</v>
      </c>
      <c r="K2584" s="2" t="s">
        <v>10316</v>
      </c>
      <c r="L2584" s="2" t="s">
        <v>14923</v>
      </c>
      <c r="M2584" s="2" t="s">
        <v>4382</v>
      </c>
      <c r="N2584" s="4" t="s">
        <v>14924</v>
      </c>
      <c r="O2584" s="4" t="s">
        <v>14925</v>
      </c>
    </row>
    <row r="2585" spans="1:15" ht="15" customHeight="1" x14ac:dyDescent="0.35">
      <c r="A2585" s="2" t="s">
        <v>487</v>
      </c>
      <c r="B2585" s="2" t="s">
        <v>488</v>
      </c>
      <c r="C2585" s="3">
        <v>36</v>
      </c>
      <c r="D2585" s="2" t="s">
        <v>489</v>
      </c>
      <c r="E2585" s="2" t="s">
        <v>15720</v>
      </c>
      <c r="F2585" s="2">
        <v>38697843</v>
      </c>
      <c r="G2585" s="2" t="s">
        <v>15757</v>
      </c>
      <c r="H2585" s="2" t="s">
        <v>15758</v>
      </c>
      <c r="I2585" s="2" t="s">
        <v>5647</v>
      </c>
      <c r="J2585" s="2" t="s">
        <v>5647</v>
      </c>
      <c r="K2585" s="2" t="s">
        <v>2962</v>
      </c>
      <c r="L2585" s="2" t="s">
        <v>15759</v>
      </c>
      <c r="M2585" s="2" t="s">
        <v>4367</v>
      </c>
      <c r="N2585" s="4" t="s">
        <v>15760</v>
      </c>
      <c r="O2585" s="4" t="s">
        <v>15761</v>
      </c>
    </row>
    <row r="2586" spans="1:15" ht="15" customHeight="1" x14ac:dyDescent="0.35">
      <c r="A2586" s="2" t="s">
        <v>487</v>
      </c>
      <c r="B2586" s="2" t="s">
        <v>488</v>
      </c>
      <c r="C2586" s="3">
        <v>36</v>
      </c>
      <c r="D2586" s="2" t="s">
        <v>489</v>
      </c>
      <c r="E2586" s="2" t="s">
        <v>15720</v>
      </c>
      <c r="F2586" s="2">
        <v>19574442</v>
      </c>
      <c r="G2586" s="2" t="s">
        <v>16958</v>
      </c>
      <c r="H2586" s="2" t="s">
        <v>16959</v>
      </c>
      <c r="I2586" s="2" t="s">
        <v>16960</v>
      </c>
      <c r="J2586" s="2" t="s">
        <v>16961</v>
      </c>
      <c r="K2586" s="2" t="s">
        <v>14201</v>
      </c>
      <c r="L2586" s="2" t="s">
        <v>16962</v>
      </c>
      <c r="M2586" s="2" t="s">
        <v>5699</v>
      </c>
      <c r="N2586" s="4" t="s">
        <v>16963</v>
      </c>
      <c r="O2586" s="4" t="s">
        <v>16964</v>
      </c>
    </row>
    <row r="2587" spans="1:15" ht="15" customHeight="1" x14ac:dyDescent="0.35">
      <c r="A2587" s="2" t="s">
        <v>487</v>
      </c>
      <c r="B2587" s="2" t="s">
        <v>488</v>
      </c>
      <c r="C2587" s="3">
        <v>36</v>
      </c>
      <c r="D2587" s="2" t="s">
        <v>489</v>
      </c>
      <c r="E2587" s="2" t="s">
        <v>15720</v>
      </c>
      <c r="F2587" s="2">
        <v>35679320</v>
      </c>
      <c r="G2587" s="2" t="s">
        <v>15922</v>
      </c>
      <c r="H2587" s="2" t="s">
        <v>15923</v>
      </c>
      <c r="I2587" s="2" t="s">
        <v>15924</v>
      </c>
      <c r="J2587" s="2"/>
      <c r="K2587" s="2" t="s">
        <v>14201</v>
      </c>
      <c r="L2587" s="2" t="s">
        <v>15925</v>
      </c>
      <c r="M2587" s="2" t="s">
        <v>5313</v>
      </c>
      <c r="N2587" s="4" t="s">
        <v>15926</v>
      </c>
      <c r="O2587" s="4" t="s">
        <v>15927</v>
      </c>
    </row>
    <row r="2588" spans="1:15" ht="15" customHeight="1" x14ac:dyDescent="0.35">
      <c r="A2588" s="2" t="s">
        <v>487</v>
      </c>
      <c r="B2588" s="2" t="s">
        <v>488</v>
      </c>
      <c r="C2588" s="3">
        <v>36</v>
      </c>
      <c r="D2588" s="2" t="s">
        <v>489</v>
      </c>
      <c r="E2588" s="2" t="s">
        <v>15720</v>
      </c>
      <c r="F2588" s="2">
        <v>30320550</v>
      </c>
      <c r="G2588" s="2" t="s">
        <v>16321</v>
      </c>
      <c r="H2588" s="2" t="s">
        <v>16322</v>
      </c>
      <c r="I2588" s="2" t="s">
        <v>16323</v>
      </c>
      <c r="J2588" s="2" t="s">
        <v>16323</v>
      </c>
      <c r="K2588" s="2" t="s">
        <v>11351</v>
      </c>
      <c r="L2588" s="2" t="s">
        <v>16324</v>
      </c>
      <c r="M2588" s="2" t="s">
        <v>4493</v>
      </c>
      <c r="N2588" s="4" t="s">
        <v>16325</v>
      </c>
      <c r="O2588" s="4" t="s">
        <v>16326</v>
      </c>
    </row>
    <row r="2589" spans="1:15" ht="15" customHeight="1" x14ac:dyDescent="0.35">
      <c r="A2589" s="2" t="s">
        <v>487</v>
      </c>
      <c r="B2589" s="2" t="s">
        <v>488</v>
      </c>
      <c r="C2589" s="3">
        <v>36</v>
      </c>
      <c r="D2589" s="2" t="s">
        <v>489</v>
      </c>
      <c r="E2589" s="2" t="s">
        <v>15720</v>
      </c>
      <c r="F2589" s="2">
        <v>29466680</v>
      </c>
      <c r="G2589" s="2" t="s">
        <v>16364</v>
      </c>
      <c r="H2589" s="2" t="s">
        <v>16365</v>
      </c>
      <c r="I2589" s="2" t="s">
        <v>15240</v>
      </c>
      <c r="J2589" s="2"/>
      <c r="K2589" s="2" t="s">
        <v>14201</v>
      </c>
      <c r="L2589" s="2" t="s">
        <v>16366</v>
      </c>
      <c r="M2589" s="2" t="s">
        <v>4493</v>
      </c>
      <c r="N2589" s="4" t="s">
        <v>16367</v>
      </c>
      <c r="O2589" s="4" t="s">
        <v>16368</v>
      </c>
    </row>
    <row r="2590" spans="1:15" ht="15" customHeight="1" x14ac:dyDescent="0.35">
      <c r="A2590" s="2" t="s">
        <v>487</v>
      </c>
      <c r="B2590" s="2" t="s">
        <v>488</v>
      </c>
      <c r="C2590" s="3">
        <v>36</v>
      </c>
      <c r="D2590" s="2" t="s">
        <v>489</v>
      </c>
      <c r="E2590" s="2" t="s">
        <v>15720</v>
      </c>
      <c r="F2590" s="2">
        <v>18356563</v>
      </c>
      <c r="G2590" s="2" t="s">
        <v>17006</v>
      </c>
      <c r="H2590" s="2" t="s">
        <v>17007</v>
      </c>
      <c r="I2590" s="2" t="s">
        <v>17008</v>
      </c>
      <c r="J2590" s="2" t="s">
        <v>17009</v>
      </c>
      <c r="K2590" s="2" t="s">
        <v>14201</v>
      </c>
      <c r="L2590" s="2" t="s">
        <v>17010</v>
      </c>
      <c r="M2590" s="2" t="s">
        <v>7659</v>
      </c>
      <c r="N2590" s="4" t="s">
        <v>17011</v>
      </c>
      <c r="O2590" s="4" t="s">
        <v>17012</v>
      </c>
    </row>
    <row r="2591" spans="1:15" ht="15" customHeight="1" x14ac:dyDescent="0.35">
      <c r="A2591" s="2" t="s">
        <v>487</v>
      </c>
      <c r="B2591" s="2" t="s">
        <v>488</v>
      </c>
      <c r="C2591" s="3">
        <v>36</v>
      </c>
      <c r="D2591" s="2" t="s">
        <v>489</v>
      </c>
      <c r="E2591" s="2" t="s">
        <v>15720</v>
      </c>
      <c r="F2591" s="2">
        <v>32338992</v>
      </c>
      <c r="G2591" s="2" t="s">
        <v>16178</v>
      </c>
      <c r="H2591" s="2" t="s">
        <v>16179</v>
      </c>
      <c r="I2591" s="2" t="s">
        <v>11546</v>
      </c>
      <c r="J2591" s="2"/>
      <c r="K2591" s="2" t="s">
        <v>14201</v>
      </c>
      <c r="L2591" s="2" t="s">
        <v>16180</v>
      </c>
      <c r="M2591" s="2" t="s">
        <v>4367</v>
      </c>
      <c r="N2591" s="4" t="s">
        <v>16181</v>
      </c>
      <c r="O2591" s="4" t="s">
        <v>16182</v>
      </c>
    </row>
    <row r="2592" spans="1:15" ht="15" customHeight="1" x14ac:dyDescent="0.35">
      <c r="A2592" s="2" t="s">
        <v>487</v>
      </c>
      <c r="B2592" s="2" t="s">
        <v>488</v>
      </c>
      <c r="C2592" s="3">
        <v>36</v>
      </c>
      <c r="D2592" s="2" t="s">
        <v>489</v>
      </c>
      <c r="E2592" s="2" t="s">
        <v>15720</v>
      </c>
      <c r="F2592" s="2">
        <v>26604143</v>
      </c>
      <c r="G2592" s="2" t="s">
        <v>16531</v>
      </c>
      <c r="H2592" s="2" t="s">
        <v>16532</v>
      </c>
      <c r="I2592" s="2" t="s">
        <v>15265</v>
      </c>
      <c r="J2592" s="2" t="s">
        <v>16533</v>
      </c>
      <c r="K2592" s="2" t="s">
        <v>7341</v>
      </c>
      <c r="L2592" s="2" t="s">
        <v>16534</v>
      </c>
      <c r="M2592" s="2" t="s">
        <v>16535</v>
      </c>
      <c r="N2592" s="4" t="s">
        <v>16536</v>
      </c>
      <c r="O2592" s="4" t="s">
        <v>16537</v>
      </c>
    </row>
    <row r="2593" spans="1:15" ht="15" customHeight="1" x14ac:dyDescent="0.35">
      <c r="A2593" s="2" t="s">
        <v>487</v>
      </c>
      <c r="B2593" s="2" t="s">
        <v>488</v>
      </c>
      <c r="C2593" s="3">
        <v>36</v>
      </c>
      <c r="D2593" s="2" t="s">
        <v>489</v>
      </c>
      <c r="E2593" s="2" t="s">
        <v>15720</v>
      </c>
      <c r="F2593" s="2">
        <v>24428643</v>
      </c>
      <c r="G2593" s="2" t="s">
        <v>16701</v>
      </c>
      <c r="H2593" s="2" t="s">
        <v>16702</v>
      </c>
      <c r="I2593" s="2" t="s">
        <v>16703</v>
      </c>
      <c r="J2593" s="2"/>
      <c r="K2593" s="2" t="s">
        <v>14201</v>
      </c>
      <c r="L2593" s="2" t="s">
        <v>16704</v>
      </c>
      <c r="M2593" s="2" t="s">
        <v>7281</v>
      </c>
      <c r="N2593" s="4" t="s">
        <v>16705</v>
      </c>
      <c r="O2593" s="4" t="s">
        <v>16706</v>
      </c>
    </row>
    <row r="2594" spans="1:15" ht="15" customHeight="1" x14ac:dyDescent="0.35">
      <c r="A2594" s="2" t="s">
        <v>487</v>
      </c>
      <c r="B2594" s="2" t="s">
        <v>488</v>
      </c>
      <c r="C2594" s="3">
        <v>36</v>
      </c>
      <c r="D2594" s="2" t="s">
        <v>489</v>
      </c>
      <c r="E2594" s="2" t="s">
        <v>15720</v>
      </c>
      <c r="F2594" s="2">
        <v>36515972</v>
      </c>
      <c r="G2594" s="2" t="s">
        <v>15894</v>
      </c>
      <c r="H2594" s="2" t="s">
        <v>15895</v>
      </c>
      <c r="I2594" s="2" t="s">
        <v>8274</v>
      </c>
      <c r="J2594" s="2"/>
      <c r="K2594" s="2" t="s">
        <v>14201</v>
      </c>
      <c r="L2594" s="2" t="s">
        <v>15896</v>
      </c>
      <c r="M2594" s="2" t="s">
        <v>7281</v>
      </c>
      <c r="N2594" s="4" t="s">
        <v>15897</v>
      </c>
      <c r="O2594" s="4" t="s">
        <v>15898</v>
      </c>
    </row>
    <row r="2595" spans="1:15" ht="15" customHeight="1" x14ac:dyDescent="0.35">
      <c r="A2595" s="2" t="s">
        <v>487</v>
      </c>
      <c r="B2595" s="2" t="s">
        <v>488</v>
      </c>
      <c r="C2595" s="3">
        <v>36</v>
      </c>
      <c r="D2595" s="2" t="s">
        <v>489</v>
      </c>
      <c r="E2595" s="2" t="s">
        <v>15720</v>
      </c>
      <c r="F2595" s="2">
        <v>35007496</v>
      </c>
      <c r="G2595" s="2" t="s">
        <v>15998</v>
      </c>
      <c r="H2595" s="2" t="s">
        <v>15999</v>
      </c>
      <c r="I2595" s="2" t="s">
        <v>16000</v>
      </c>
      <c r="J2595" s="2"/>
      <c r="K2595" s="2" t="s">
        <v>14201</v>
      </c>
      <c r="L2595" s="2" t="s">
        <v>16001</v>
      </c>
      <c r="M2595" s="2" t="s">
        <v>16002</v>
      </c>
      <c r="N2595" s="4" t="s">
        <v>16003</v>
      </c>
      <c r="O2595" s="4" t="s">
        <v>16004</v>
      </c>
    </row>
    <row r="2596" spans="1:15" ht="15" customHeight="1" x14ac:dyDescent="0.35">
      <c r="A2596" s="2" t="s">
        <v>487</v>
      </c>
      <c r="B2596" s="2" t="s">
        <v>488</v>
      </c>
      <c r="C2596" s="3">
        <v>36</v>
      </c>
      <c r="D2596" s="2" t="s">
        <v>489</v>
      </c>
      <c r="E2596" s="2" t="s">
        <v>15720</v>
      </c>
      <c r="F2596" s="2">
        <v>30571146</v>
      </c>
      <c r="G2596" s="2" t="s">
        <v>16283</v>
      </c>
      <c r="H2596" s="2" t="s">
        <v>16284</v>
      </c>
      <c r="I2596" s="2" t="s">
        <v>6834</v>
      </c>
      <c r="J2596" s="2"/>
      <c r="K2596" s="2" t="s">
        <v>14201</v>
      </c>
      <c r="L2596" s="2" t="s">
        <v>16285</v>
      </c>
      <c r="M2596" s="2" t="s">
        <v>4416</v>
      </c>
      <c r="N2596" s="4" t="s">
        <v>16286</v>
      </c>
      <c r="O2596" s="4" t="s">
        <v>16287</v>
      </c>
    </row>
    <row r="2597" spans="1:15" ht="15" customHeight="1" x14ac:dyDescent="0.35">
      <c r="A2597" s="2" t="s">
        <v>487</v>
      </c>
      <c r="B2597" s="2" t="s">
        <v>488</v>
      </c>
      <c r="C2597" s="3">
        <v>36</v>
      </c>
      <c r="D2597" s="2" t="s">
        <v>489</v>
      </c>
      <c r="E2597" s="2" t="s">
        <v>15720</v>
      </c>
      <c r="F2597" s="2">
        <v>25281659</v>
      </c>
      <c r="G2597" s="2" t="s">
        <v>16613</v>
      </c>
      <c r="H2597" s="2" t="s">
        <v>16614</v>
      </c>
      <c r="I2597" s="2" t="s">
        <v>16615</v>
      </c>
      <c r="J2597" s="2" t="s">
        <v>16616</v>
      </c>
      <c r="K2597" s="2" t="s">
        <v>7341</v>
      </c>
      <c r="L2597" s="2" t="s">
        <v>16617</v>
      </c>
      <c r="M2597" s="2" t="s">
        <v>4493</v>
      </c>
      <c r="N2597" s="4" t="s">
        <v>16618</v>
      </c>
      <c r="O2597" s="4" t="s">
        <v>16619</v>
      </c>
    </row>
    <row r="2598" spans="1:15" ht="15" customHeight="1" x14ac:dyDescent="0.35">
      <c r="A2598" s="2" t="s">
        <v>487</v>
      </c>
      <c r="B2598" s="2" t="s">
        <v>488</v>
      </c>
      <c r="C2598" s="3">
        <v>36</v>
      </c>
      <c r="D2598" s="2" t="s">
        <v>489</v>
      </c>
      <c r="E2598" s="2" t="s">
        <v>15720</v>
      </c>
      <c r="F2598" s="2">
        <v>15557132</v>
      </c>
      <c r="G2598" s="2" t="s">
        <v>17181</v>
      </c>
      <c r="H2598" s="2" t="s">
        <v>17182</v>
      </c>
      <c r="I2598" s="2" t="s">
        <v>17183</v>
      </c>
      <c r="J2598" s="2" t="s">
        <v>17184</v>
      </c>
      <c r="K2598" s="2" t="s">
        <v>14201</v>
      </c>
      <c r="L2598" s="2" t="s">
        <v>17185</v>
      </c>
      <c r="M2598" s="2" t="s">
        <v>4493</v>
      </c>
      <c r="N2598" s="4" t="s">
        <v>17186</v>
      </c>
      <c r="O2598" s="4" t="s">
        <v>17187</v>
      </c>
    </row>
    <row r="2599" spans="1:15" ht="15" customHeight="1" x14ac:dyDescent="0.35">
      <c r="A2599" s="2" t="s">
        <v>487</v>
      </c>
      <c r="B2599" s="2" t="s">
        <v>488</v>
      </c>
      <c r="C2599" s="3">
        <v>36</v>
      </c>
      <c r="D2599" s="2" t="s">
        <v>489</v>
      </c>
      <c r="E2599" s="2" t="s">
        <v>15720</v>
      </c>
      <c r="F2599" s="2">
        <v>29995435</v>
      </c>
      <c r="G2599" s="2" t="s">
        <v>16309</v>
      </c>
      <c r="H2599" s="2" t="s">
        <v>16310</v>
      </c>
      <c r="I2599" s="2" t="s">
        <v>16311</v>
      </c>
      <c r="J2599" s="2"/>
      <c r="K2599" s="2" t="s">
        <v>14201</v>
      </c>
      <c r="L2599" s="2" t="s">
        <v>16312</v>
      </c>
      <c r="M2599" s="2" t="s">
        <v>4493</v>
      </c>
      <c r="N2599" s="4" t="s">
        <v>16313</v>
      </c>
      <c r="O2599" s="4" t="s">
        <v>16314</v>
      </c>
    </row>
    <row r="2600" spans="1:15" ht="15" customHeight="1" x14ac:dyDescent="0.35">
      <c r="A2600" s="2" t="s">
        <v>487</v>
      </c>
      <c r="B2600" s="2" t="s">
        <v>488</v>
      </c>
      <c r="C2600" s="3">
        <v>36</v>
      </c>
      <c r="D2600" s="2" t="s">
        <v>489</v>
      </c>
      <c r="E2600" s="2" t="s">
        <v>15720</v>
      </c>
      <c r="F2600" s="2">
        <v>16614348</v>
      </c>
      <c r="G2600" s="2" t="s">
        <v>17063</v>
      </c>
      <c r="H2600" s="2" t="s">
        <v>17064</v>
      </c>
      <c r="I2600" s="2" t="s">
        <v>11424</v>
      </c>
      <c r="J2600" s="2" t="s">
        <v>17065</v>
      </c>
      <c r="K2600" s="2" t="s">
        <v>14201</v>
      </c>
      <c r="L2600" s="2" t="s">
        <v>17066</v>
      </c>
      <c r="M2600" s="2" t="s">
        <v>4493</v>
      </c>
      <c r="N2600" s="4" t="s">
        <v>17067</v>
      </c>
      <c r="O2600" s="4" t="s">
        <v>17068</v>
      </c>
    </row>
    <row r="2601" spans="1:15" ht="15" customHeight="1" x14ac:dyDescent="0.35">
      <c r="A2601" s="2" t="s">
        <v>487</v>
      </c>
      <c r="B2601" s="2" t="s">
        <v>488</v>
      </c>
      <c r="C2601" s="3">
        <v>36</v>
      </c>
      <c r="D2601" s="2" t="s">
        <v>489</v>
      </c>
      <c r="E2601" s="2" t="s">
        <v>15720</v>
      </c>
      <c r="F2601" s="2">
        <v>35050846</v>
      </c>
      <c r="G2601" s="2" t="s">
        <v>15966</v>
      </c>
      <c r="H2601" s="2" t="s">
        <v>15967</v>
      </c>
      <c r="I2601" s="2" t="s">
        <v>15968</v>
      </c>
      <c r="J2601" s="2"/>
      <c r="K2601" s="2" t="s">
        <v>14201</v>
      </c>
      <c r="L2601" s="2" t="s">
        <v>15969</v>
      </c>
      <c r="M2601" s="2" t="s">
        <v>4493</v>
      </c>
      <c r="N2601" s="4" t="s">
        <v>15970</v>
      </c>
      <c r="O2601" s="4" t="s">
        <v>15971</v>
      </c>
    </row>
    <row r="2602" spans="1:15" ht="15" customHeight="1" x14ac:dyDescent="0.35">
      <c r="A2602" s="2" t="s">
        <v>487</v>
      </c>
      <c r="B2602" s="2" t="s">
        <v>488</v>
      </c>
      <c r="C2602" s="3">
        <v>36</v>
      </c>
      <c r="D2602" s="2" t="s">
        <v>489</v>
      </c>
      <c r="E2602" s="2" t="s">
        <v>15720</v>
      </c>
      <c r="F2602" s="2">
        <v>38348787</v>
      </c>
      <c r="G2602" s="2" t="s">
        <v>15801</v>
      </c>
      <c r="H2602" s="2" t="s">
        <v>15802</v>
      </c>
      <c r="I2602" s="2" t="s">
        <v>9317</v>
      </c>
      <c r="J2602" s="2" t="s">
        <v>9317</v>
      </c>
      <c r="K2602" s="2" t="s">
        <v>1027</v>
      </c>
      <c r="L2602" s="2"/>
      <c r="M2602" s="2" t="s">
        <v>4404</v>
      </c>
      <c r="N2602" s="4" t="s">
        <v>15803</v>
      </c>
      <c r="O2602" s="4" t="s">
        <v>15804</v>
      </c>
    </row>
    <row r="2603" spans="1:15" ht="15" customHeight="1" x14ac:dyDescent="0.35">
      <c r="A2603" s="2" t="s">
        <v>487</v>
      </c>
      <c r="B2603" s="2" t="s">
        <v>488</v>
      </c>
      <c r="C2603" s="3">
        <v>36</v>
      </c>
      <c r="D2603" s="2" t="s">
        <v>489</v>
      </c>
      <c r="E2603" s="2" t="s">
        <v>15720</v>
      </c>
      <c r="F2603" s="2">
        <v>38490231</v>
      </c>
      <c r="G2603" s="2" t="s">
        <v>15784</v>
      </c>
      <c r="H2603" s="2" t="s">
        <v>15785</v>
      </c>
      <c r="I2603" s="2" t="s">
        <v>3329</v>
      </c>
      <c r="J2603" s="2" t="s">
        <v>15774</v>
      </c>
      <c r="K2603" s="2" t="s">
        <v>5123</v>
      </c>
      <c r="L2603" s="2" t="s">
        <v>15786</v>
      </c>
      <c r="M2603" s="2" t="s">
        <v>4416</v>
      </c>
      <c r="N2603" s="4" t="s">
        <v>15787</v>
      </c>
      <c r="O2603" s="4" t="s">
        <v>15788</v>
      </c>
    </row>
    <row r="2604" spans="1:15" ht="15" customHeight="1" x14ac:dyDescent="0.35">
      <c r="A2604" s="2" t="s">
        <v>487</v>
      </c>
      <c r="B2604" s="2" t="s">
        <v>488</v>
      </c>
      <c r="C2604" s="3">
        <v>36</v>
      </c>
      <c r="D2604" s="2" t="s">
        <v>489</v>
      </c>
      <c r="E2604" s="2" t="s">
        <v>15720</v>
      </c>
      <c r="F2604" s="2">
        <v>22410099</v>
      </c>
      <c r="G2604" s="2" t="s">
        <v>16867</v>
      </c>
      <c r="H2604" s="2" t="s">
        <v>16868</v>
      </c>
      <c r="I2604" s="2" t="s">
        <v>16869</v>
      </c>
      <c r="J2604" s="2" t="s">
        <v>16869</v>
      </c>
      <c r="K2604" s="2" t="s">
        <v>11233</v>
      </c>
      <c r="L2604" s="2" t="s">
        <v>16870</v>
      </c>
      <c r="M2604" s="2" t="s">
        <v>4367</v>
      </c>
      <c r="N2604" s="4" t="s">
        <v>16871</v>
      </c>
      <c r="O2604" s="4" t="s">
        <v>16872</v>
      </c>
    </row>
    <row r="2605" spans="1:15" ht="15" customHeight="1" x14ac:dyDescent="0.35">
      <c r="A2605" s="2" t="s">
        <v>487</v>
      </c>
      <c r="B2605" s="2" t="s">
        <v>488</v>
      </c>
      <c r="C2605" s="3">
        <v>36</v>
      </c>
      <c r="D2605" s="2" t="s">
        <v>489</v>
      </c>
      <c r="E2605" s="2" t="s">
        <v>15720</v>
      </c>
      <c r="F2605" s="2">
        <v>34085121</v>
      </c>
      <c r="G2605" s="2" t="s">
        <v>16031</v>
      </c>
      <c r="H2605" s="2" t="s">
        <v>16032</v>
      </c>
      <c r="I2605" s="2">
        <v>2022</v>
      </c>
      <c r="J2605" s="2"/>
      <c r="K2605" s="2" t="s">
        <v>10107</v>
      </c>
      <c r="L2605" s="2" t="s">
        <v>16033</v>
      </c>
      <c r="M2605" s="2" t="s">
        <v>4367</v>
      </c>
      <c r="N2605" s="4" t="s">
        <v>16034</v>
      </c>
      <c r="O2605" s="4" t="s">
        <v>16035</v>
      </c>
    </row>
    <row r="2606" spans="1:15" ht="15" customHeight="1" x14ac:dyDescent="0.35">
      <c r="A2606" s="2" t="s">
        <v>487</v>
      </c>
      <c r="B2606" s="2" t="s">
        <v>488</v>
      </c>
      <c r="C2606" s="3">
        <v>36</v>
      </c>
      <c r="D2606" s="2" t="s">
        <v>489</v>
      </c>
      <c r="E2606" s="2" t="s">
        <v>15720</v>
      </c>
      <c r="F2606" s="2">
        <v>32214336</v>
      </c>
      <c r="G2606" s="2" t="s">
        <v>16212</v>
      </c>
      <c r="H2606" s="2" t="s">
        <v>16213</v>
      </c>
      <c r="I2606" s="2">
        <v>2020</v>
      </c>
      <c r="J2606" s="2" t="s">
        <v>6793</v>
      </c>
      <c r="K2606" s="2" t="s">
        <v>5479</v>
      </c>
      <c r="L2606" s="2" t="s">
        <v>16214</v>
      </c>
      <c r="M2606" s="2" t="s">
        <v>6258</v>
      </c>
      <c r="N2606" s="4" t="s">
        <v>16215</v>
      </c>
      <c r="O2606" s="4" t="s">
        <v>16216</v>
      </c>
    </row>
    <row r="2607" spans="1:15" ht="15" customHeight="1" x14ac:dyDescent="0.35">
      <c r="A2607" s="2" t="s">
        <v>487</v>
      </c>
      <c r="B2607" s="2" t="s">
        <v>488</v>
      </c>
      <c r="C2607" s="3">
        <v>36</v>
      </c>
      <c r="D2607" s="2" t="s">
        <v>489</v>
      </c>
      <c r="E2607" s="2" t="s">
        <v>15720</v>
      </c>
      <c r="F2607" s="2">
        <v>31516692</v>
      </c>
      <c r="G2607" s="2" t="s">
        <v>16305</v>
      </c>
      <c r="H2607" s="2" t="s">
        <v>16306</v>
      </c>
      <c r="I2607" s="2">
        <v>2019</v>
      </c>
      <c r="J2607" s="2" t="s">
        <v>14608</v>
      </c>
      <c r="K2607" s="2" t="s">
        <v>11233</v>
      </c>
      <c r="L2607" s="2" t="s">
        <v>16307</v>
      </c>
      <c r="M2607" s="2" t="s">
        <v>4416</v>
      </c>
      <c r="N2607" s="4" t="s">
        <v>2256</v>
      </c>
      <c r="O2607" s="4" t="s">
        <v>16308</v>
      </c>
    </row>
    <row r="2608" spans="1:15" ht="15" customHeight="1" x14ac:dyDescent="0.35">
      <c r="A2608" s="2" t="s">
        <v>487</v>
      </c>
      <c r="B2608" s="2" t="s">
        <v>488</v>
      </c>
      <c r="C2608" s="3">
        <v>36</v>
      </c>
      <c r="D2608" s="2" t="s">
        <v>489</v>
      </c>
      <c r="E2608" s="2" t="s">
        <v>15720</v>
      </c>
      <c r="F2608" s="2">
        <v>31275911</v>
      </c>
      <c r="G2608" s="2" t="s">
        <v>16294</v>
      </c>
      <c r="H2608" s="2" t="s">
        <v>16295</v>
      </c>
      <c r="I2608" s="2">
        <v>2019</v>
      </c>
      <c r="J2608" s="2" t="s">
        <v>9907</v>
      </c>
      <c r="K2608" s="2" t="s">
        <v>16296</v>
      </c>
      <c r="L2608" s="2" t="s">
        <v>16297</v>
      </c>
      <c r="M2608" s="2" t="s">
        <v>4416</v>
      </c>
      <c r="N2608" s="4" t="s">
        <v>16298</v>
      </c>
      <c r="O2608" s="4" t="s">
        <v>16299</v>
      </c>
    </row>
    <row r="2609" spans="1:15" ht="15" customHeight="1" x14ac:dyDescent="0.35">
      <c r="A2609" s="2" t="s">
        <v>487</v>
      </c>
      <c r="B2609" s="2" t="s">
        <v>488</v>
      </c>
      <c r="C2609" s="3">
        <v>36</v>
      </c>
      <c r="D2609" s="2" t="s">
        <v>489</v>
      </c>
      <c r="E2609" s="2" t="s">
        <v>15720</v>
      </c>
      <c r="F2609" s="2">
        <v>31275909</v>
      </c>
      <c r="G2609" s="2" t="s">
        <v>16300</v>
      </c>
      <c r="H2609" s="2" t="s">
        <v>16301</v>
      </c>
      <c r="I2609" s="2">
        <v>2019</v>
      </c>
      <c r="J2609" s="2" t="s">
        <v>9777</v>
      </c>
      <c r="K2609" s="2" t="s">
        <v>16296</v>
      </c>
      <c r="L2609" s="2" t="s">
        <v>16302</v>
      </c>
      <c r="M2609" s="2" t="s">
        <v>4416</v>
      </c>
      <c r="N2609" s="4" t="s">
        <v>16303</v>
      </c>
      <c r="O2609" s="4" t="s">
        <v>16304</v>
      </c>
    </row>
    <row r="2610" spans="1:15" ht="15" customHeight="1" x14ac:dyDescent="0.35">
      <c r="A2610" s="2" t="s">
        <v>487</v>
      </c>
      <c r="B2610" s="2" t="s">
        <v>488</v>
      </c>
      <c r="C2610" s="3">
        <v>36</v>
      </c>
      <c r="D2610" s="2" t="s">
        <v>489</v>
      </c>
      <c r="E2610" s="2" t="s">
        <v>15720</v>
      </c>
      <c r="F2610" s="2">
        <v>30298124</v>
      </c>
      <c r="G2610" s="2" t="s">
        <v>16421</v>
      </c>
      <c r="H2610" s="2" t="s">
        <v>16422</v>
      </c>
      <c r="I2610" s="2">
        <v>2018</v>
      </c>
      <c r="J2610" s="2" t="s">
        <v>5371</v>
      </c>
      <c r="K2610" s="2" t="s">
        <v>16296</v>
      </c>
      <c r="L2610" s="2" t="s">
        <v>16423</v>
      </c>
      <c r="M2610" s="2" t="s">
        <v>4416</v>
      </c>
      <c r="N2610" s="4" t="s">
        <v>16424</v>
      </c>
      <c r="O2610" s="4" t="s">
        <v>16425</v>
      </c>
    </row>
    <row r="2611" spans="1:15" ht="15" customHeight="1" x14ac:dyDescent="0.35">
      <c r="A2611" s="2" t="s">
        <v>487</v>
      </c>
      <c r="B2611" s="2" t="s">
        <v>488</v>
      </c>
      <c r="C2611" s="3">
        <v>36</v>
      </c>
      <c r="D2611" s="2" t="s">
        <v>489</v>
      </c>
      <c r="E2611" s="2" t="s">
        <v>15720</v>
      </c>
      <c r="F2611" s="2">
        <v>30191183</v>
      </c>
      <c r="G2611" s="2" t="s">
        <v>16414</v>
      </c>
      <c r="H2611" s="2" t="s">
        <v>16415</v>
      </c>
      <c r="I2611" s="2">
        <v>2018</v>
      </c>
      <c r="J2611" s="2" t="s">
        <v>16416</v>
      </c>
      <c r="K2611" s="2" t="s">
        <v>16417</v>
      </c>
      <c r="L2611" s="2" t="s">
        <v>16418</v>
      </c>
      <c r="M2611" s="2" t="s">
        <v>4367</v>
      </c>
      <c r="N2611" s="4" t="s">
        <v>16419</v>
      </c>
      <c r="O2611" s="4" t="s">
        <v>16420</v>
      </c>
    </row>
    <row r="2612" spans="1:15" ht="15" customHeight="1" x14ac:dyDescent="0.35">
      <c r="A2612" s="2" t="s">
        <v>487</v>
      </c>
      <c r="B2612" s="2" t="s">
        <v>488</v>
      </c>
      <c r="C2612" s="3">
        <v>36</v>
      </c>
      <c r="D2612" s="2" t="s">
        <v>489</v>
      </c>
      <c r="E2612" s="2" t="s">
        <v>15720</v>
      </c>
      <c r="F2612" s="2">
        <v>29075437</v>
      </c>
      <c r="G2612" s="2" t="s">
        <v>16476</v>
      </c>
      <c r="H2612" s="2" t="s">
        <v>16477</v>
      </c>
      <c r="I2612" s="2">
        <v>2017</v>
      </c>
      <c r="J2612" s="2" t="s">
        <v>16478</v>
      </c>
      <c r="K2612" s="2" t="s">
        <v>11233</v>
      </c>
      <c r="L2612" s="2" t="s">
        <v>16479</v>
      </c>
      <c r="M2612" s="2" t="s">
        <v>4416</v>
      </c>
      <c r="N2612" s="4" t="s">
        <v>16480</v>
      </c>
      <c r="O2612" s="4" t="s">
        <v>16481</v>
      </c>
    </row>
    <row r="2613" spans="1:15" ht="15" customHeight="1" x14ac:dyDescent="0.35">
      <c r="A2613" s="2" t="s">
        <v>487</v>
      </c>
      <c r="B2613" s="2" t="s">
        <v>488</v>
      </c>
      <c r="C2613" s="3">
        <v>36</v>
      </c>
      <c r="D2613" s="2" t="s">
        <v>489</v>
      </c>
      <c r="E2613" s="2" t="s">
        <v>15720</v>
      </c>
      <c r="F2613" s="2">
        <v>28239450</v>
      </c>
      <c r="G2613" s="2" t="s">
        <v>16482</v>
      </c>
      <c r="H2613" s="2" t="s">
        <v>16483</v>
      </c>
      <c r="I2613" s="2">
        <v>2017</v>
      </c>
      <c r="J2613" s="2" t="s">
        <v>16484</v>
      </c>
      <c r="K2613" s="2" t="s">
        <v>11233</v>
      </c>
      <c r="L2613" s="2" t="s">
        <v>16485</v>
      </c>
      <c r="M2613" s="2" t="s">
        <v>5134</v>
      </c>
      <c r="N2613" s="4" t="s">
        <v>16486</v>
      </c>
      <c r="O2613" s="4" t="s">
        <v>16487</v>
      </c>
    </row>
    <row r="2614" spans="1:15" ht="15" customHeight="1" x14ac:dyDescent="0.35">
      <c r="A2614" s="2" t="s">
        <v>487</v>
      </c>
      <c r="B2614" s="2" t="s">
        <v>488</v>
      </c>
      <c r="C2614" s="3">
        <v>36</v>
      </c>
      <c r="D2614" s="2" t="s">
        <v>489</v>
      </c>
      <c r="E2614" s="2" t="s">
        <v>15720</v>
      </c>
      <c r="F2614" s="2">
        <v>28451053</v>
      </c>
      <c r="G2614" s="2" t="s">
        <v>16494</v>
      </c>
      <c r="H2614" s="2" t="s">
        <v>16495</v>
      </c>
      <c r="I2614" s="2">
        <v>2017</v>
      </c>
      <c r="J2614" s="2" t="s">
        <v>2512</v>
      </c>
      <c r="K2614" s="2" t="s">
        <v>14397</v>
      </c>
      <c r="L2614" s="2" t="s">
        <v>16496</v>
      </c>
      <c r="M2614" s="2" t="s">
        <v>4367</v>
      </c>
      <c r="N2614" s="4" t="s">
        <v>16497</v>
      </c>
      <c r="O2614" s="4" t="s">
        <v>16498</v>
      </c>
    </row>
    <row r="2615" spans="1:15" ht="15" customHeight="1" x14ac:dyDescent="0.35">
      <c r="A2615" s="2" t="s">
        <v>487</v>
      </c>
      <c r="B2615" s="2" t="s">
        <v>488</v>
      </c>
      <c r="C2615" s="3">
        <v>36</v>
      </c>
      <c r="D2615" s="2" t="s">
        <v>489</v>
      </c>
      <c r="E2615" s="2" t="s">
        <v>15720</v>
      </c>
      <c r="F2615" s="2">
        <v>27999855</v>
      </c>
      <c r="G2615" s="2" t="s">
        <v>16488</v>
      </c>
      <c r="H2615" s="2" t="s">
        <v>16489</v>
      </c>
      <c r="I2615" s="2">
        <v>2017</v>
      </c>
      <c r="J2615" s="2"/>
      <c r="K2615" s="2" t="s">
        <v>16490</v>
      </c>
      <c r="L2615" s="2" t="s">
        <v>16491</v>
      </c>
      <c r="M2615" s="2" t="s">
        <v>4367</v>
      </c>
      <c r="N2615" s="4" t="s">
        <v>16492</v>
      </c>
      <c r="O2615" s="4" t="s">
        <v>16493</v>
      </c>
    </row>
    <row r="2616" spans="1:15" ht="15" customHeight="1" x14ac:dyDescent="0.35">
      <c r="A2616" s="2" t="s">
        <v>487</v>
      </c>
      <c r="B2616" s="2" t="s">
        <v>488</v>
      </c>
      <c r="C2616" s="3">
        <v>36</v>
      </c>
      <c r="D2616" s="2" t="s">
        <v>489</v>
      </c>
      <c r="E2616" s="2" t="s">
        <v>15720</v>
      </c>
      <c r="F2616" s="2">
        <v>28050247</v>
      </c>
      <c r="G2616" s="2" t="s">
        <v>16550</v>
      </c>
      <c r="H2616" s="2" t="s">
        <v>16551</v>
      </c>
      <c r="I2616" s="2">
        <v>2016</v>
      </c>
      <c r="J2616" s="2" t="s">
        <v>16552</v>
      </c>
      <c r="K2616" s="2" t="s">
        <v>11233</v>
      </c>
      <c r="L2616" s="2" t="s">
        <v>16553</v>
      </c>
      <c r="M2616" s="2" t="s">
        <v>4416</v>
      </c>
      <c r="N2616" s="4" t="s">
        <v>16554</v>
      </c>
      <c r="O2616" s="4" t="s">
        <v>16555</v>
      </c>
    </row>
    <row r="2617" spans="1:15" ht="15" customHeight="1" x14ac:dyDescent="0.35">
      <c r="A2617" s="2" t="s">
        <v>487</v>
      </c>
      <c r="B2617" s="2" t="s">
        <v>488</v>
      </c>
      <c r="C2617" s="3">
        <v>36</v>
      </c>
      <c r="D2617" s="2" t="s">
        <v>489</v>
      </c>
      <c r="E2617" s="2" t="s">
        <v>15720</v>
      </c>
      <c r="F2617" s="2">
        <v>27965773</v>
      </c>
      <c r="G2617" s="2" t="s">
        <v>16543</v>
      </c>
      <c r="H2617" s="2" t="s">
        <v>16544</v>
      </c>
      <c r="I2617" s="2">
        <v>2016</v>
      </c>
      <c r="J2617" s="2" t="s">
        <v>16545</v>
      </c>
      <c r="K2617" s="2" t="s">
        <v>16546</v>
      </c>
      <c r="L2617" s="2" t="s">
        <v>16547</v>
      </c>
      <c r="M2617" s="2" t="s">
        <v>4416</v>
      </c>
      <c r="N2617" s="4" t="s">
        <v>16548</v>
      </c>
      <c r="O2617" s="4" t="s">
        <v>16549</v>
      </c>
    </row>
    <row r="2618" spans="1:15" ht="15" customHeight="1" x14ac:dyDescent="0.35">
      <c r="A2618" s="2" t="s">
        <v>487</v>
      </c>
      <c r="B2618" s="2" t="s">
        <v>488</v>
      </c>
      <c r="C2618" s="3">
        <v>36</v>
      </c>
      <c r="D2618" s="2" t="s">
        <v>489</v>
      </c>
      <c r="E2618" s="2" t="s">
        <v>15720</v>
      </c>
      <c r="F2618" s="2">
        <v>27478588</v>
      </c>
      <c r="G2618" s="2" t="s">
        <v>16563</v>
      </c>
      <c r="H2618" s="2" t="s">
        <v>16564</v>
      </c>
      <c r="I2618" s="2">
        <v>2016</v>
      </c>
      <c r="J2618" s="2" t="s">
        <v>16565</v>
      </c>
      <c r="K2618" s="2" t="s">
        <v>11233</v>
      </c>
      <c r="L2618" s="2" t="s">
        <v>16566</v>
      </c>
      <c r="M2618" s="2" t="s">
        <v>4416</v>
      </c>
      <c r="N2618" s="4" t="s">
        <v>16567</v>
      </c>
      <c r="O2618" s="4" t="s">
        <v>16568</v>
      </c>
    </row>
    <row r="2619" spans="1:15" ht="15" customHeight="1" x14ac:dyDescent="0.35">
      <c r="A2619" s="2" t="s">
        <v>487</v>
      </c>
      <c r="B2619" s="2" t="s">
        <v>488</v>
      </c>
      <c r="C2619" s="3">
        <v>36</v>
      </c>
      <c r="D2619" s="2" t="s">
        <v>489</v>
      </c>
      <c r="E2619" s="2" t="s">
        <v>15720</v>
      </c>
      <c r="F2619" s="2">
        <v>27895895</v>
      </c>
      <c r="G2619" s="2" t="s">
        <v>16538</v>
      </c>
      <c r="H2619" s="2" t="s">
        <v>16539</v>
      </c>
      <c r="I2619" s="2">
        <v>2016</v>
      </c>
      <c r="J2619" s="2" t="s">
        <v>16472</v>
      </c>
      <c r="K2619" s="2" t="s">
        <v>11233</v>
      </c>
      <c r="L2619" s="2" t="s">
        <v>16540</v>
      </c>
      <c r="M2619" s="2" t="s">
        <v>4416</v>
      </c>
      <c r="N2619" s="4" t="s">
        <v>16541</v>
      </c>
      <c r="O2619" s="4" t="s">
        <v>16542</v>
      </c>
    </row>
    <row r="2620" spans="1:15" ht="15" customHeight="1" x14ac:dyDescent="0.35">
      <c r="A2620" s="2" t="s">
        <v>487</v>
      </c>
      <c r="B2620" s="2" t="s">
        <v>488</v>
      </c>
      <c r="C2620" s="3">
        <v>36</v>
      </c>
      <c r="D2620" s="2" t="s">
        <v>489</v>
      </c>
      <c r="E2620" s="2" t="s">
        <v>15720</v>
      </c>
      <c r="F2620" s="2">
        <v>27512723</v>
      </c>
      <c r="G2620" s="2" t="s">
        <v>16556</v>
      </c>
      <c r="H2620" s="2" t="s">
        <v>16557</v>
      </c>
      <c r="I2620" s="2">
        <v>2016</v>
      </c>
      <c r="J2620" s="2" t="s">
        <v>16558</v>
      </c>
      <c r="K2620" s="2" t="s">
        <v>16559</v>
      </c>
      <c r="L2620" s="2" t="s">
        <v>16560</v>
      </c>
      <c r="M2620" s="2" t="s">
        <v>4416</v>
      </c>
      <c r="N2620" s="4" t="s">
        <v>16561</v>
      </c>
      <c r="O2620" s="4" t="s">
        <v>16562</v>
      </c>
    </row>
    <row r="2621" spans="1:15" ht="15" customHeight="1" x14ac:dyDescent="0.35">
      <c r="A2621" s="2" t="s">
        <v>487</v>
      </c>
      <c r="B2621" s="2" t="s">
        <v>488</v>
      </c>
      <c r="C2621" s="3">
        <v>36</v>
      </c>
      <c r="D2621" s="2" t="s">
        <v>489</v>
      </c>
      <c r="E2621" s="2" t="s">
        <v>15720</v>
      </c>
      <c r="F2621" s="2">
        <v>26566461</v>
      </c>
      <c r="G2621" s="2" t="s">
        <v>16631</v>
      </c>
      <c r="H2621" s="2" t="s">
        <v>16632</v>
      </c>
      <c r="I2621" s="2">
        <v>2015</v>
      </c>
      <c r="J2621" s="2" t="s">
        <v>16633</v>
      </c>
      <c r="K2621" s="2" t="s">
        <v>16634</v>
      </c>
      <c r="L2621" s="2" t="s">
        <v>16635</v>
      </c>
      <c r="M2621" s="2" t="s">
        <v>4416</v>
      </c>
      <c r="N2621" s="4" t="s">
        <v>16636</v>
      </c>
      <c r="O2621" s="4" t="s">
        <v>16637</v>
      </c>
    </row>
    <row r="2622" spans="1:15" ht="15" customHeight="1" x14ac:dyDescent="0.35">
      <c r="A2622" s="2" t="s">
        <v>487</v>
      </c>
      <c r="B2622" s="2" t="s">
        <v>488</v>
      </c>
      <c r="C2622" s="3">
        <v>36</v>
      </c>
      <c r="D2622" s="2" t="s">
        <v>489</v>
      </c>
      <c r="E2622" s="2" t="s">
        <v>15720</v>
      </c>
      <c r="F2622" s="2">
        <v>25077568</v>
      </c>
      <c r="G2622" s="2" t="s">
        <v>16713</v>
      </c>
      <c r="H2622" s="2" t="s">
        <v>16714</v>
      </c>
      <c r="I2622" s="2">
        <v>2014</v>
      </c>
      <c r="J2622" s="2" t="s">
        <v>10126</v>
      </c>
      <c r="K2622" s="2" t="s">
        <v>16715</v>
      </c>
      <c r="L2622" s="2" t="s">
        <v>16716</v>
      </c>
      <c r="M2622" s="2" t="s">
        <v>4367</v>
      </c>
      <c r="N2622" s="4" t="s">
        <v>16717</v>
      </c>
      <c r="O2622" s="4" t="s">
        <v>16718</v>
      </c>
    </row>
    <row r="2623" spans="1:15" ht="15" customHeight="1" x14ac:dyDescent="0.35">
      <c r="A2623" s="2" t="s">
        <v>487</v>
      </c>
      <c r="B2623" s="2" t="s">
        <v>488</v>
      </c>
      <c r="C2623" s="3">
        <v>36</v>
      </c>
      <c r="D2623" s="2" t="s">
        <v>489</v>
      </c>
      <c r="E2623" s="2" t="s">
        <v>15720</v>
      </c>
      <c r="F2623" s="2">
        <v>22382913</v>
      </c>
      <c r="G2623" s="2" t="s">
        <v>16858</v>
      </c>
      <c r="H2623" s="2" t="s">
        <v>16859</v>
      </c>
      <c r="I2623" s="2">
        <v>2012</v>
      </c>
      <c r="J2623" s="2"/>
      <c r="K2623" s="2" t="s">
        <v>12922</v>
      </c>
      <c r="L2623" s="2" t="s">
        <v>16860</v>
      </c>
      <c r="M2623" s="2" t="s">
        <v>6950</v>
      </c>
      <c r="N2623" s="4" t="s">
        <v>2258</v>
      </c>
      <c r="O2623" s="4" t="s">
        <v>16861</v>
      </c>
    </row>
    <row r="2624" spans="1:15" ht="15" customHeight="1" x14ac:dyDescent="0.35">
      <c r="A2624" s="2" t="s">
        <v>487</v>
      </c>
      <c r="B2624" s="2" t="s">
        <v>488</v>
      </c>
      <c r="C2624" s="3">
        <v>36</v>
      </c>
      <c r="D2624" s="2" t="s">
        <v>489</v>
      </c>
      <c r="E2624" s="2" t="s">
        <v>15720</v>
      </c>
      <c r="F2624" s="2">
        <v>23101182</v>
      </c>
      <c r="G2624" s="2" t="s">
        <v>16862</v>
      </c>
      <c r="H2624" s="2" t="s">
        <v>16863</v>
      </c>
      <c r="I2624" s="2">
        <v>2012</v>
      </c>
      <c r="J2624" s="2"/>
      <c r="K2624" s="2" t="s">
        <v>12824</v>
      </c>
      <c r="L2624" s="2" t="s">
        <v>16864</v>
      </c>
      <c r="M2624" s="2" t="s">
        <v>4416</v>
      </c>
      <c r="N2624" s="4" t="s">
        <v>16865</v>
      </c>
      <c r="O2624" s="4" t="s">
        <v>16866</v>
      </c>
    </row>
    <row r="2625" spans="1:15" ht="15" customHeight="1" x14ac:dyDescent="0.35">
      <c r="A2625" s="2" t="s">
        <v>487</v>
      </c>
      <c r="B2625" s="2" t="s">
        <v>488</v>
      </c>
      <c r="C2625" s="3">
        <v>36</v>
      </c>
      <c r="D2625" s="2" t="s">
        <v>489</v>
      </c>
      <c r="E2625" s="2" t="s">
        <v>15720</v>
      </c>
      <c r="F2625" s="2">
        <v>18044059</v>
      </c>
      <c r="G2625" s="2" t="s">
        <v>17046</v>
      </c>
      <c r="H2625" s="2" t="s">
        <v>17047</v>
      </c>
      <c r="I2625" s="2">
        <v>2007</v>
      </c>
      <c r="J2625" s="2"/>
      <c r="K2625" s="2" t="s">
        <v>17048</v>
      </c>
      <c r="L2625" s="2" t="s">
        <v>17049</v>
      </c>
      <c r="M2625" s="2" t="s">
        <v>6415</v>
      </c>
      <c r="N2625" s="4" t="s">
        <v>17050</v>
      </c>
      <c r="O2625" s="4" t="s">
        <v>17051</v>
      </c>
    </row>
    <row r="2626" spans="1:15" ht="15" customHeight="1" x14ac:dyDescent="0.35">
      <c r="A2626" s="2" t="s">
        <v>487</v>
      </c>
      <c r="B2626" s="2" t="s">
        <v>488</v>
      </c>
      <c r="C2626" s="3">
        <v>36</v>
      </c>
      <c r="D2626" s="2" t="s">
        <v>489</v>
      </c>
      <c r="E2626" s="2" t="s">
        <v>15720</v>
      </c>
      <c r="F2626" s="2">
        <v>16798609</v>
      </c>
      <c r="G2626" s="2" t="s">
        <v>16862</v>
      </c>
      <c r="H2626" s="2" t="s">
        <v>17130</v>
      </c>
      <c r="I2626" s="2">
        <v>2006</v>
      </c>
      <c r="J2626" s="2" t="s">
        <v>17131</v>
      </c>
      <c r="K2626" s="2" t="s">
        <v>17132</v>
      </c>
      <c r="L2626" s="2" t="s">
        <v>17133</v>
      </c>
      <c r="M2626" s="2" t="s">
        <v>4416</v>
      </c>
      <c r="N2626" s="4" t="s">
        <v>17134</v>
      </c>
      <c r="O2626" s="4" t="s">
        <v>17135</v>
      </c>
    </row>
    <row r="2627" spans="1:15" ht="15" customHeight="1" x14ac:dyDescent="0.35">
      <c r="A2627" s="2" t="s">
        <v>487</v>
      </c>
      <c r="B2627" s="2" t="s">
        <v>488</v>
      </c>
      <c r="C2627" s="3">
        <v>36</v>
      </c>
      <c r="D2627" s="2" t="s">
        <v>489</v>
      </c>
      <c r="E2627" s="2" t="s">
        <v>15720</v>
      </c>
      <c r="F2627" s="2">
        <v>15842227</v>
      </c>
      <c r="G2627" s="2" t="s">
        <v>17204</v>
      </c>
      <c r="H2627" s="2" t="s">
        <v>17205</v>
      </c>
      <c r="I2627" s="2">
        <v>2005</v>
      </c>
      <c r="J2627" s="2"/>
      <c r="K2627" s="2" t="s">
        <v>1027</v>
      </c>
      <c r="L2627" s="2" t="s">
        <v>17206</v>
      </c>
      <c r="M2627" s="2" t="s">
        <v>4416</v>
      </c>
      <c r="N2627" s="4" t="s">
        <v>17207</v>
      </c>
      <c r="O2627" s="4" t="s">
        <v>17208</v>
      </c>
    </row>
    <row r="2628" spans="1:15" ht="15" customHeight="1" x14ac:dyDescent="0.35">
      <c r="A2628" s="2" t="s">
        <v>487</v>
      </c>
      <c r="B2628" s="2" t="s">
        <v>488</v>
      </c>
      <c r="C2628" s="3">
        <v>36</v>
      </c>
      <c r="D2628" s="2" t="s">
        <v>489</v>
      </c>
      <c r="E2628" s="2" t="s">
        <v>15720</v>
      </c>
      <c r="F2628" s="2">
        <v>15029579</v>
      </c>
      <c r="G2628" s="2" t="s">
        <v>17261</v>
      </c>
      <c r="H2628" s="2" t="s">
        <v>17262</v>
      </c>
      <c r="I2628" s="2">
        <v>2004</v>
      </c>
      <c r="J2628" s="2"/>
      <c r="K2628" s="2" t="s">
        <v>17263</v>
      </c>
      <c r="L2628" s="2" t="s">
        <v>17264</v>
      </c>
      <c r="M2628" s="2" t="s">
        <v>4367</v>
      </c>
      <c r="N2628" s="4" t="s">
        <v>17265</v>
      </c>
      <c r="O2628" s="26"/>
    </row>
    <row r="2629" spans="1:15" ht="15" customHeight="1" x14ac:dyDescent="0.35">
      <c r="A2629" s="2" t="s">
        <v>487</v>
      </c>
      <c r="B2629" s="2" t="s">
        <v>488</v>
      </c>
      <c r="C2629" s="3">
        <v>36</v>
      </c>
      <c r="D2629" s="2" t="s">
        <v>489</v>
      </c>
      <c r="E2629" s="2" t="s">
        <v>15720</v>
      </c>
      <c r="F2629" s="2">
        <v>15029658</v>
      </c>
      <c r="G2629" s="2" t="s">
        <v>16965</v>
      </c>
      <c r="H2629" s="2" t="s">
        <v>17266</v>
      </c>
      <c r="I2629" s="2">
        <v>2004</v>
      </c>
      <c r="J2629" s="2"/>
      <c r="K2629" s="2" t="s">
        <v>17263</v>
      </c>
      <c r="L2629" s="2" t="s">
        <v>17267</v>
      </c>
      <c r="M2629" s="2" t="s">
        <v>4367</v>
      </c>
      <c r="N2629" s="4" t="s">
        <v>17268</v>
      </c>
      <c r="O2629" s="26"/>
    </row>
    <row r="2630" spans="1:15" ht="15" customHeight="1" x14ac:dyDescent="0.35">
      <c r="A2630" s="2" t="s">
        <v>487</v>
      </c>
      <c r="B2630" s="2" t="s">
        <v>488</v>
      </c>
      <c r="C2630" s="3">
        <v>36</v>
      </c>
      <c r="D2630" s="2" t="s">
        <v>489</v>
      </c>
      <c r="E2630" s="2" t="s">
        <v>15720</v>
      </c>
      <c r="F2630" s="2">
        <v>16113420</v>
      </c>
      <c r="G2630" s="2" t="s">
        <v>17269</v>
      </c>
      <c r="H2630" s="2" t="s">
        <v>17270</v>
      </c>
      <c r="I2630" s="2">
        <v>2004</v>
      </c>
      <c r="J2630" s="2"/>
      <c r="K2630" s="2" t="s">
        <v>17271</v>
      </c>
      <c r="L2630" s="2" t="s">
        <v>17272</v>
      </c>
      <c r="M2630" s="2" t="s">
        <v>4416</v>
      </c>
      <c r="N2630" s="4" t="s">
        <v>17273</v>
      </c>
      <c r="O2630" s="26"/>
    </row>
    <row r="2631" spans="1:15" ht="15" customHeight="1" x14ac:dyDescent="0.35">
      <c r="A2631" s="2" t="s">
        <v>487</v>
      </c>
      <c r="B2631" s="2" t="s">
        <v>488</v>
      </c>
      <c r="C2631" s="3">
        <v>36</v>
      </c>
      <c r="D2631" s="2" t="s">
        <v>489</v>
      </c>
      <c r="E2631" s="2" t="s">
        <v>15720</v>
      </c>
      <c r="F2631" s="2">
        <v>14639862</v>
      </c>
      <c r="G2631" s="2" t="s">
        <v>17324</v>
      </c>
      <c r="H2631" s="2" t="s">
        <v>19699</v>
      </c>
      <c r="I2631" s="2">
        <v>2003</v>
      </c>
      <c r="J2631" s="2"/>
      <c r="K2631" s="2" t="s">
        <v>17325</v>
      </c>
      <c r="L2631" s="2" t="s">
        <v>17326</v>
      </c>
      <c r="M2631" s="2" t="s">
        <v>17327</v>
      </c>
      <c r="N2631" s="4" t="s">
        <v>17328</v>
      </c>
      <c r="O2631" s="26"/>
    </row>
    <row r="2632" spans="1:15" ht="15" customHeight="1" x14ac:dyDescent="0.35">
      <c r="A2632" s="2" t="s">
        <v>487</v>
      </c>
      <c r="B2632" s="2" t="s">
        <v>488</v>
      </c>
      <c r="C2632" s="3">
        <v>36</v>
      </c>
      <c r="D2632" s="2" t="s">
        <v>489</v>
      </c>
      <c r="E2632" s="2" t="s">
        <v>15720</v>
      </c>
      <c r="F2632" s="2">
        <v>11359638</v>
      </c>
      <c r="G2632" s="2" t="s">
        <v>17462</v>
      </c>
      <c r="H2632" s="2" t="s">
        <v>17490</v>
      </c>
      <c r="I2632" s="2">
        <v>2000</v>
      </c>
      <c r="J2632" s="2"/>
      <c r="K2632" s="2" t="s">
        <v>17491</v>
      </c>
      <c r="L2632" s="2" t="s">
        <v>17492</v>
      </c>
      <c r="M2632" s="2" t="s">
        <v>4416</v>
      </c>
      <c r="N2632" s="4" t="s">
        <v>17493</v>
      </c>
      <c r="O2632" s="4" t="s">
        <v>17494</v>
      </c>
    </row>
    <row r="2633" spans="1:15" ht="15" customHeight="1" x14ac:dyDescent="0.35">
      <c r="A2633" s="2" t="s">
        <v>487</v>
      </c>
      <c r="B2633" s="2" t="s">
        <v>488</v>
      </c>
      <c r="C2633" s="3">
        <v>36</v>
      </c>
      <c r="D2633" s="2" t="s">
        <v>489</v>
      </c>
      <c r="E2633" s="2" t="s">
        <v>15720</v>
      </c>
      <c r="F2633" s="2">
        <v>10096822</v>
      </c>
      <c r="G2633" s="2" t="s">
        <v>17261</v>
      </c>
      <c r="H2633" s="2" t="s">
        <v>17587</v>
      </c>
      <c r="I2633" s="2">
        <v>1998</v>
      </c>
      <c r="J2633" s="2"/>
      <c r="K2633" s="2" t="s">
        <v>1027</v>
      </c>
      <c r="L2633" s="2" t="s">
        <v>17588</v>
      </c>
      <c r="M2633" s="2" t="s">
        <v>4843</v>
      </c>
      <c r="N2633" s="4" t="s">
        <v>17589</v>
      </c>
      <c r="O2633" s="4" t="s">
        <v>17590</v>
      </c>
    </row>
    <row r="2634" spans="1:15" ht="15" customHeight="1" x14ac:dyDescent="0.35">
      <c r="A2634" s="2" t="s">
        <v>487</v>
      </c>
      <c r="B2634" s="2" t="s">
        <v>488</v>
      </c>
      <c r="C2634" s="3">
        <v>36</v>
      </c>
      <c r="D2634" s="2" t="s">
        <v>489</v>
      </c>
      <c r="E2634" s="2" t="s">
        <v>15720</v>
      </c>
      <c r="F2634" s="2">
        <v>10096813</v>
      </c>
      <c r="G2634" s="2" t="s">
        <v>17591</v>
      </c>
      <c r="H2634" s="2" t="s">
        <v>17592</v>
      </c>
      <c r="I2634" s="2">
        <v>1998</v>
      </c>
      <c r="J2634" s="2"/>
      <c r="K2634" s="2" t="s">
        <v>1027</v>
      </c>
      <c r="L2634" s="2" t="s">
        <v>17593</v>
      </c>
      <c r="M2634" s="2" t="s">
        <v>4843</v>
      </c>
      <c r="N2634" s="4" t="s">
        <v>17594</v>
      </c>
      <c r="O2634" s="4" t="s">
        <v>17595</v>
      </c>
    </row>
    <row r="2635" spans="1:15" ht="15" customHeight="1" x14ac:dyDescent="0.35">
      <c r="A2635" s="2" t="s">
        <v>510</v>
      </c>
      <c r="B2635" s="2" t="s">
        <v>511</v>
      </c>
      <c r="C2635" s="3">
        <v>38</v>
      </c>
      <c r="D2635" s="2" t="s">
        <v>512</v>
      </c>
      <c r="E2635" s="2" t="s">
        <v>17657</v>
      </c>
      <c r="F2635" s="2">
        <v>30982946</v>
      </c>
      <c r="G2635" s="2" t="s">
        <v>17700</v>
      </c>
      <c r="H2635" s="2" t="s">
        <v>17701</v>
      </c>
      <c r="I2635" s="2" t="s">
        <v>2056</v>
      </c>
      <c r="J2635" s="2" t="s">
        <v>5360</v>
      </c>
      <c r="K2635" s="2" t="s">
        <v>17702</v>
      </c>
      <c r="L2635" s="2" t="s">
        <v>17703</v>
      </c>
      <c r="M2635" s="2" t="s">
        <v>4624</v>
      </c>
      <c r="N2635" s="4" t="s">
        <v>17704</v>
      </c>
      <c r="O2635" s="4" t="s">
        <v>17705</v>
      </c>
    </row>
    <row r="2636" spans="1:15" ht="15" customHeight="1" x14ac:dyDescent="0.35">
      <c r="A2636" s="2" t="s">
        <v>510</v>
      </c>
      <c r="B2636" s="2" t="s">
        <v>511</v>
      </c>
      <c r="C2636" s="3">
        <v>38</v>
      </c>
      <c r="D2636" s="2" t="s">
        <v>512</v>
      </c>
      <c r="E2636" s="2" t="s">
        <v>17657</v>
      </c>
      <c r="F2636" s="2">
        <v>33448464</v>
      </c>
      <c r="G2636" s="2" t="s">
        <v>17673</v>
      </c>
      <c r="H2636" s="2" t="s">
        <v>17674</v>
      </c>
      <c r="I2636" s="2" t="s">
        <v>1576</v>
      </c>
      <c r="J2636" s="2" t="s">
        <v>17675</v>
      </c>
      <c r="K2636" s="2" t="s">
        <v>4373</v>
      </c>
      <c r="L2636" s="2" t="s">
        <v>17676</v>
      </c>
      <c r="M2636" s="2" t="s">
        <v>4624</v>
      </c>
      <c r="N2636" s="4" t="s">
        <v>17677</v>
      </c>
      <c r="O2636" s="4" t="s">
        <v>17678</v>
      </c>
    </row>
    <row r="2637" spans="1:15" ht="15" customHeight="1" x14ac:dyDescent="0.35">
      <c r="A2637" s="2" t="s">
        <v>510</v>
      </c>
      <c r="B2637" s="2" t="s">
        <v>511</v>
      </c>
      <c r="C2637" s="3">
        <v>38</v>
      </c>
      <c r="D2637" s="2" t="s">
        <v>512</v>
      </c>
      <c r="E2637" s="2" t="s">
        <v>17657</v>
      </c>
      <c r="F2637" s="2">
        <v>31111514</v>
      </c>
      <c r="G2637" s="2" t="s">
        <v>17694</v>
      </c>
      <c r="H2637" s="2" t="s">
        <v>17695</v>
      </c>
      <c r="I2637" s="2" t="s">
        <v>1713</v>
      </c>
      <c r="J2637" s="2" t="s">
        <v>17696</v>
      </c>
      <c r="K2637" s="2" t="s">
        <v>4373</v>
      </c>
      <c r="L2637" s="2" t="s">
        <v>17697</v>
      </c>
      <c r="M2637" s="2" t="s">
        <v>4797</v>
      </c>
      <c r="N2637" s="4" t="s">
        <v>17698</v>
      </c>
      <c r="O2637" s="4" t="s">
        <v>17699</v>
      </c>
    </row>
    <row r="2638" spans="1:15" ht="15" customHeight="1" x14ac:dyDescent="0.35">
      <c r="A2638" s="2" t="s">
        <v>510</v>
      </c>
      <c r="B2638" s="2" t="s">
        <v>511</v>
      </c>
      <c r="C2638" s="3">
        <v>38</v>
      </c>
      <c r="D2638" s="2" t="s">
        <v>512</v>
      </c>
      <c r="E2638" s="2" t="s">
        <v>17657</v>
      </c>
      <c r="F2638" s="2">
        <v>31107682</v>
      </c>
      <c r="G2638" s="2" t="s">
        <v>17689</v>
      </c>
      <c r="H2638" s="2" t="s">
        <v>17690</v>
      </c>
      <c r="I2638" s="2" t="s">
        <v>1713</v>
      </c>
      <c r="J2638" s="2"/>
      <c r="K2638" s="2" t="s">
        <v>8112</v>
      </c>
      <c r="L2638" s="2" t="s">
        <v>17691</v>
      </c>
      <c r="M2638" s="2" t="s">
        <v>4797</v>
      </c>
      <c r="N2638" s="4" t="s">
        <v>17692</v>
      </c>
      <c r="O2638" s="4" t="s">
        <v>17693</v>
      </c>
    </row>
    <row r="2639" spans="1:15" ht="15" customHeight="1" x14ac:dyDescent="0.35">
      <c r="A2639" s="2" t="s">
        <v>510</v>
      </c>
      <c r="B2639" s="2" t="s">
        <v>511</v>
      </c>
      <c r="C2639" s="3">
        <v>38</v>
      </c>
      <c r="D2639" s="2" t="s">
        <v>512</v>
      </c>
      <c r="E2639" s="2" t="s">
        <v>17651</v>
      </c>
      <c r="F2639" s="2">
        <v>38846698</v>
      </c>
      <c r="G2639" s="2" t="s">
        <v>17652</v>
      </c>
      <c r="H2639" s="2" t="s">
        <v>17653</v>
      </c>
      <c r="I2639" s="2" t="s">
        <v>2023</v>
      </c>
      <c r="J2639" s="2" t="s">
        <v>15774</v>
      </c>
      <c r="K2639" s="2" t="s">
        <v>4396</v>
      </c>
      <c r="L2639" s="2" t="s">
        <v>17654</v>
      </c>
      <c r="M2639" s="2" t="s">
        <v>4367</v>
      </c>
      <c r="N2639" s="4" t="s">
        <v>17655</v>
      </c>
      <c r="O2639" s="4" t="s">
        <v>17656</v>
      </c>
    </row>
    <row r="2640" spans="1:15" ht="15" customHeight="1" x14ac:dyDescent="0.35">
      <c r="A2640" s="2" t="s">
        <v>510</v>
      </c>
      <c r="B2640" s="2" t="s">
        <v>511</v>
      </c>
      <c r="C2640" s="3">
        <v>38</v>
      </c>
      <c r="D2640" s="2" t="s">
        <v>512</v>
      </c>
      <c r="E2640" s="2" t="s">
        <v>17657</v>
      </c>
      <c r="F2640" s="2">
        <v>33370449</v>
      </c>
      <c r="G2640" s="2" t="s">
        <v>17667</v>
      </c>
      <c r="H2640" s="2" t="s">
        <v>17668</v>
      </c>
      <c r="I2640" s="2" t="s">
        <v>2308</v>
      </c>
      <c r="J2640" s="2" t="s">
        <v>17669</v>
      </c>
      <c r="K2640" s="2" t="s">
        <v>4366</v>
      </c>
      <c r="L2640" s="2" t="s">
        <v>17670</v>
      </c>
      <c r="M2640" s="2" t="s">
        <v>4843</v>
      </c>
      <c r="N2640" s="4" t="s">
        <v>17671</v>
      </c>
      <c r="O2640" s="4" t="s">
        <v>17672</v>
      </c>
    </row>
    <row r="2641" spans="1:15" ht="15" customHeight="1" x14ac:dyDescent="0.35">
      <c r="A2641" s="2" t="s">
        <v>510</v>
      </c>
      <c r="B2641" s="2" t="s">
        <v>511</v>
      </c>
      <c r="C2641" s="3">
        <v>38</v>
      </c>
      <c r="D2641" s="2" t="s">
        <v>512</v>
      </c>
      <c r="E2641" s="2" t="s">
        <v>17657</v>
      </c>
      <c r="F2641" s="2">
        <v>32141633</v>
      </c>
      <c r="G2641" s="2" t="s">
        <v>17679</v>
      </c>
      <c r="H2641" s="2" t="s">
        <v>17680</v>
      </c>
      <c r="I2641" s="2" t="s">
        <v>2451</v>
      </c>
      <c r="J2641" s="2" t="s">
        <v>16169</v>
      </c>
      <c r="K2641" s="2" t="s">
        <v>4373</v>
      </c>
      <c r="L2641" s="2" t="s">
        <v>17681</v>
      </c>
      <c r="M2641" s="2" t="s">
        <v>4624</v>
      </c>
      <c r="N2641" s="4" t="s">
        <v>17682</v>
      </c>
      <c r="O2641" s="4" t="s">
        <v>17683</v>
      </c>
    </row>
    <row r="2642" spans="1:15" ht="15" customHeight="1" x14ac:dyDescent="0.35">
      <c r="A2642" s="2" t="s">
        <v>510</v>
      </c>
      <c r="B2642" s="2" t="s">
        <v>511</v>
      </c>
      <c r="C2642" s="3">
        <v>38</v>
      </c>
      <c r="D2642" s="2" t="s">
        <v>512</v>
      </c>
      <c r="E2642" s="2" t="s">
        <v>17657</v>
      </c>
      <c r="F2642" s="2">
        <v>31749248</v>
      </c>
      <c r="G2642" s="2" t="s">
        <v>17684</v>
      </c>
      <c r="H2642" s="2" t="s">
        <v>17685</v>
      </c>
      <c r="I2642" s="2" t="s">
        <v>2451</v>
      </c>
      <c r="J2642" s="2" t="s">
        <v>4622</v>
      </c>
      <c r="K2642" s="2" t="s">
        <v>4373</v>
      </c>
      <c r="L2642" s="2" t="s">
        <v>17686</v>
      </c>
      <c r="M2642" s="2" t="s">
        <v>4624</v>
      </c>
      <c r="N2642" s="4" t="s">
        <v>17687</v>
      </c>
      <c r="O2642" s="4" t="s">
        <v>17688</v>
      </c>
    </row>
    <row r="2643" spans="1:15" ht="15" customHeight="1" x14ac:dyDescent="0.35">
      <c r="A2643" s="2" t="s">
        <v>510</v>
      </c>
      <c r="B2643" s="2" t="s">
        <v>511</v>
      </c>
      <c r="C2643" s="3">
        <v>38</v>
      </c>
      <c r="D2643" s="2" t="s">
        <v>512</v>
      </c>
      <c r="E2643" s="2" t="s">
        <v>17657</v>
      </c>
      <c r="F2643" s="2">
        <v>36840480</v>
      </c>
      <c r="G2643" s="2" t="s">
        <v>17662</v>
      </c>
      <c r="H2643" s="2" t="s">
        <v>17663</v>
      </c>
      <c r="I2643" s="2" t="s">
        <v>4460</v>
      </c>
      <c r="J2643" s="2"/>
      <c r="K2643" s="2" t="s">
        <v>4366</v>
      </c>
      <c r="L2643" s="2" t="s">
        <v>17664</v>
      </c>
      <c r="M2643" s="2" t="s">
        <v>4367</v>
      </c>
      <c r="N2643" s="4" t="s">
        <v>17665</v>
      </c>
      <c r="O2643" s="4" t="s">
        <v>17666</v>
      </c>
    </row>
    <row r="2644" spans="1:15" ht="15" customHeight="1" x14ac:dyDescent="0.35">
      <c r="A2644" s="2" t="s">
        <v>510</v>
      </c>
      <c r="B2644" s="2" t="s">
        <v>511</v>
      </c>
      <c r="C2644" s="3">
        <v>38</v>
      </c>
      <c r="D2644" s="2" t="s">
        <v>512</v>
      </c>
      <c r="E2644" s="2" t="s">
        <v>17657</v>
      </c>
      <c r="F2644" s="2">
        <v>38747172</v>
      </c>
      <c r="G2644" s="2" t="s">
        <v>17658</v>
      </c>
      <c r="H2644" s="2" t="s">
        <v>17659</v>
      </c>
      <c r="I2644" s="2" t="s">
        <v>11172</v>
      </c>
      <c r="J2644" s="2" t="s">
        <v>11172</v>
      </c>
      <c r="K2644" s="2" t="s">
        <v>4373</v>
      </c>
      <c r="L2644" s="2"/>
      <c r="M2644" s="2" t="s">
        <v>4367</v>
      </c>
      <c r="N2644" s="4" t="s">
        <v>17660</v>
      </c>
      <c r="O2644" s="4" t="s">
        <v>17661</v>
      </c>
    </row>
    <row r="2645" spans="1:15" ht="15" customHeight="1" x14ac:dyDescent="0.35">
      <c r="A2645" s="2" t="s">
        <v>523</v>
      </c>
      <c r="B2645" s="2" t="s">
        <v>524</v>
      </c>
      <c r="C2645" s="3">
        <v>39</v>
      </c>
      <c r="D2645" s="2" t="s">
        <v>525</v>
      </c>
      <c r="E2645" s="2" t="s">
        <v>17706</v>
      </c>
      <c r="F2645" s="2">
        <v>37719662</v>
      </c>
      <c r="G2645" s="2" t="s">
        <v>11212</v>
      </c>
      <c r="H2645" s="2" t="s">
        <v>11213</v>
      </c>
      <c r="I2645" s="2" t="s">
        <v>799</v>
      </c>
      <c r="J2645" s="2" t="s">
        <v>11214</v>
      </c>
      <c r="K2645" s="2" t="s">
        <v>11179</v>
      </c>
      <c r="L2645" s="2" t="s">
        <v>11215</v>
      </c>
      <c r="M2645" s="2" t="s">
        <v>4367</v>
      </c>
      <c r="N2645" s="4" t="s">
        <v>11216</v>
      </c>
      <c r="O2645" s="4" t="s">
        <v>11217</v>
      </c>
    </row>
    <row r="2646" spans="1:15" ht="15" customHeight="1" x14ac:dyDescent="0.35">
      <c r="A2646" s="2" t="s">
        <v>523</v>
      </c>
      <c r="B2646" s="2" t="s">
        <v>524</v>
      </c>
      <c r="C2646" s="3">
        <v>39</v>
      </c>
      <c r="D2646" s="2" t="s">
        <v>525</v>
      </c>
      <c r="E2646" s="2" t="s">
        <v>17706</v>
      </c>
      <c r="F2646" s="2">
        <v>36090300</v>
      </c>
      <c r="G2646" s="2" t="s">
        <v>11224</v>
      </c>
      <c r="H2646" s="2" t="s">
        <v>11225</v>
      </c>
      <c r="I2646" s="2" t="s">
        <v>2290</v>
      </c>
      <c r="J2646" s="2" t="s">
        <v>11226</v>
      </c>
      <c r="K2646" s="2" t="s">
        <v>11179</v>
      </c>
      <c r="L2646" s="2" t="s">
        <v>11227</v>
      </c>
      <c r="M2646" s="2" t="s">
        <v>4367</v>
      </c>
      <c r="N2646" s="4" t="s">
        <v>11228</v>
      </c>
      <c r="O2646" s="4" t="s">
        <v>11229</v>
      </c>
    </row>
    <row r="2647" spans="1:15" ht="15" customHeight="1" x14ac:dyDescent="0.35">
      <c r="A2647" s="2" t="s">
        <v>523</v>
      </c>
      <c r="B2647" s="2" t="s">
        <v>524</v>
      </c>
      <c r="C2647" s="3">
        <v>39</v>
      </c>
      <c r="D2647" s="2" t="s">
        <v>525</v>
      </c>
      <c r="E2647" s="2" t="s">
        <v>17706</v>
      </c>
      <c r="F2647" s="2">
        <v>34497388</v>
      </c>
      <c r="G2647" s="2" t="s">
        <v>17740</v>
      </c>
      <c r="H2647" s="2" t="s">
        <v>17741</v>
      </c>
      <c r="I2647" s="2" t="s">
        <v>1961</v>
      </c>
      <c r="J2647" s="2" t="s">
        <v>9675</v>
      </c>
      <c r="K2647" s="2" t="s">
        <v>12605</v>
      </c>
      <c r="L2647" s="2" t="s">
        <v>17742</v>
      </c>
      <c r="M2647" s="2" t="s">
        <v>4493</v>
      </c>
      <c r="N2647" s="4" t="s">
        <v>17743</v>
      </c>
      <c r="O2647" s="4" t="s">
        <v>17744</v>
      </c>
    </row>
    <row r="2648" spans="1:15" ht="15" customHeight="1" x14ac:dyDescent="0.35">
      <c r="A2648" s="2" t="s">
        <v>523</v>
      </c>
      <c r="B2648" s="2" t="s">
        <v>524</v>
      </c>
      <c r="C2648" s="3">
        <v>39</v>
      </c>
      <c r="D2648" s="2" t="s">
        <v>525</v>
      </c>
      <c r="E2648" s="2" t="s">
        <v>17706</v>
      </c>
      <c r="F2648" s="2">
        <v>30762226</v>
      </c>
      <c r="G2648" s="2" t="s">
        <v>17835</v>
      </c>
      <c r="H2648" s="2" t="s">
        <v>17836</v>
      </c>
      <c r="I2648" s="2" t="s">
        <v>1273</v>
      </c>
      <c r="J2648" s="2" t="s">
        <v>17837</v>
      </c>
      <c r="K2648" s="2" t="s">
        <v>4366</v>
      </c>
      <c r="L2648" s="2" t="s">
        <v>17838</v>
      </c>
      <c r="M2648" s="2" t="s">
        <v>4404</v>
      </c>
      <c r="N2648" s="4" t="s">
        <v>17839</v>
      </c>
      <c r="O2648" s="4" t="s">
        <v>17840</v>
      </c>
    </row>
    <row r="2649" spans="1:15" ht="15" customHeight="1" x14ac:dyDescent="0.35">
      <c r="A2649" s="2" t="s">
        <v>523</v>
      </c>
      <c r="B2649" s="2" t="s">
        <v>524</v>
      </c>
      <c r="C2649" s="3">
        <v>39</v>
      </c>
      <c r="D2649" s="2" t="s">
        <v>525</v>
      </c>
      <c r="E2649" s="2" t="s">
        <v>17706</v>
      </c>
      <c r="F2649" s="2">
        <v>34588693</v>
      </c>
      <c r="G2649" s="2" t="s">
        <v>17725</v>
      </c>
      <c r="H2649" s="2" t="s">
        <v>17726</v>
      </c>
      <c r="I2649" s="2" t="s">
        <v>2387</v>
      </c>
      <c r="J2649" s="2" t="s">
        <v>2705</v>
      </c>
      <c r="K2649" s="2" t="s">
        <v>12605</v>
      </c>
      <c r="L2649" s="2" t="s">
        <v>17727</v>
      </c>
      <c r="M2649" s="2" t="s">
        <v>4493</v>
      </c>
      <c r="N2649" s="4" t="s">
        <v>17728</v>
      </c>
      <c r="O2649" s="4" t="s">
        <v>17729</v>
      </c>
    </row>
    <row r="2650" spans="1:15" ht="15" customHeight="1" x14ac:dyDescent="0.35">
      <c r="A2650" s="2" t="s">
        <v>523</v>
      </c>
      <c r="B2650" s="2" t="s">
        <v>524</v>
      </c>
      <c r="C2650" s="3">
        <v>39</v>
      </c>
      <c r="D2650" s="2" t="s">
        <v>525</v>
      </c>
      <c r="E2650" s="2" t="s">
        <v>17706</v>
      </c>
      <c r="F2650" s="2">
        <v>34080217</v>
      </c>
      <c r="G2650" s="2" t="s">
        <v>17735</v>
      </c>
      <c r="H2650" s="2" t="s">
        <v>17736</v>
      </c>
      <c r="I2650" s="2" t="s">
        <v>2387</v>
      </c>
      <c r="J2650" s="2" t="s">
        <v>6711</v>
      </c>
      <c r="K2650" s="2" t="s">
        <v>4373</v>
      </c>
      <c r="L2650" s="2" t="s">
        <v>17737</v>
      </c>
      <c r="M2650" s="2" t="s">
        <v>4416</v>
      </c>
      <c r="N2650" s="4" t="s">
        <v>17738</v>
      </c>
      <c r="O2650" s="4" t="s">
        <v>17739</v>
      </c>
    </row>
    <row r="2651" spans="1:15" ht="15" customHeight="1" x14ac:dyDescent="0.35">
      <c r="A2651" s="2" t="s">
        <v>523</v>
      </c>
      <c r="B2651" s="2" t="s">
        <v>524</v>
      </c>
      <c r="C2651" s="3">
        <v>39</v>
      </c>
      <c r="D2651" s="2" t="s">
        <v>525</v>
      </c>
      <c r="E2651" s="2" t="s">
        <v>17706</v>
      </c>
      <c r="F2651" s="2">
        <v>34080205</v>
      </c>
      <c r="G2651" s="2" t="s">
        <v>17730</v>
      </c>
      <c r="H2651" s="2" t="s">
        <v>17731</v>
      </c>
      <c r="I2651" s="2" t="s">
        <v>2387</v>
      </c>
      <c r="J2651" s="2" t="s">
        <v>8832</v>
      </c>
      <c r="K2651" s="2" t="s">
        <v>4373</v>
      </c>
      <c r="L2651" s="2" t="s">
        <v>17732</v>
      </c>
      <c r="M2651" s="2" t="s">
        <v>4416</v>
      </c>
      <c r="N2651" s="4" t="s">
        <v>17733</v>
      </c>
      <c r="O2651" s="4" t="s">
        <v>17734</v>
      </c>
    </row>
    <row r="2652" spans="1:15" ht="15" customHeight="1" x14ac:dyDescent="0.35">
      <c r="A2652" s="2" t="s">
        <v>523</v>
      </c>
      <c r="B2652" s="2" t="s">
        <v>524</v>
      </c>
      <c r="C2652" s="3">
        <v>39</v>
      </c>
      <c r="D2652" s="2" t="s">
        <v>525</v>
      </c>
      <c r="E2652" s="2" t="s">
        <v>17706</v>
      </c>
      <c r="F2652" s="2">
        <v>31977075</v>
      </c>
      <c r="G2652" s="2" t="s">
        <v>17804</v>
      </c>
      <c r="H2652" s="2" t="s">
        <v>17805</v>
      </c>
      <c r="I2652" s="2" t="s">
        <v>1270</v>
      </c>
      <c r="J2652" s="2" t="s">
        <v>17806</v>
      </c>
      <c r="K2652" s="2" t="s">
        <v>4366</v>
      </c>
      <c r="L2652" s="2" t="s">
        <v>17807</v>
      </c>
      <c r="M2652" s="2" t="s">
        <v>8678</v>
      </c>
      <c r="N2652" s="4" t="s">
        <v>17808</v>
      </c>
      <c r="O2652" s="4" t="s">
        <v>17809</v>
      </c>
    </row>
    <row r="2653" spans="1:15" ht="15" customHeight="1" x14ac:dyDescent="0.35">
      <c r="A2653" s="2" t="s">
        <v>523</v>
      </c>
      <c r="B2653" s="2" t="s">
        <v>524</v>
      </c>
      <c r="C2653" s="3">
        <v>39</v>
      </c>
      <c r="D2653" s="2" t="s">
        <v>525</v>
      </c>
      <c r="E2653" s="2" t="s">
        <v>17706</v>
      </c>
      <c r="F2653" s="2">
        <v>33521739</v>
      </c>
      <c r="G2653" s="2" t="s">
        <v>17718</v>
      </c>
      <c r="H2653" s="2" t="s">
        <v>17719</v>
      </c>
      <c r="I2653" s="2" t="s">
        <v>1957</v>
      </c>
      <c r="J2653" s="2" t="s">
        <v>17720</v>
      </c>
      <c r="K2653" s="2" t="s">
        <v>17721</v>
      </c>
      <c r="L2653" s="2" t="s">
        <v>17722</v>
      </c>
      <c r="M2653" s="2" t="s">
        <v>4367</v>
      </c>
      <c r="N2653" s="4" t="s">
        <v>17723</v>
      </c>
      <c r="O2653" s="4" t="s">
        <v>17724</v>
      </c>
    </row>
    <row r="2654" spans="1:15" ht="15" customHeight="1" x14ac:dyDescent="0.35">
      <c r="A2654" s="2" t="s">
        <v>523</v>
      </c>
      <c r="B2654" s="2" t="s">
        <v>524</v>
      </c>
      <c r="C2654" s="3">
        <v>39</v>
      </c>
      <c r="D2654" s="2" t="s">
        <v>525</v>
      </c>
      <c r="E2654" s="2" t="s">
        <v>17706</v>
      </c>
      <c r="F2654" s="2">
        <v>33069008</v>
      </c>
      <c r="G2654" s="2" t="s">
        <v>17750</v>
      </c>
      <c r="H2654" s="2" t="s">
        <v>17799</v>
      </c>
      <c r="I2654" s="2" t="s">
        <v>1274</v>
      </c>
      <c r="J2654" s="2" t="s">
        <v>17800</v>
      </c>
      <c r="K2654" s="2" t="s">
        <v>17769</v>
      </c>
      <c r="L2654" s="2" t="s">
        <v>17801</v>
      </c>
      <c r="M2654" s="2" t="s">
        <v>4424</v>
      </c>
      <c r="N2654" s="4" t="s">
        <v>17802</v>
      </c>
      <c r="O2654" s="4" t="s">
        <v>17803</v>
      </c>
    </row>
    <row r="2655" spans="1:15" ht="15" customHeight="1" x14ac:dyDescent="0.35">
      <c r="A2655" s="2" t="s">
        <v>523</v>
      </c>
      <c r="B2655" s="2" t="s">
        <v>524</v>
      </c>
      <c r="C2655" s="3">
        <v>39</v>
      </c>
      <c r="D2655" s="2" t="s">
        <v>525</v>
      </c>
      <c r="E2655" s="2" t="s">
        <v>17706</v>
      </c>
      <c r="F2655" s="2">
        <v>33879890</v>
      </c>
      <c r="G2655" s="2" t="s">
        <v>17756</v>
      </c>
      <c r="H2655" s="2" t="s">
        <v>17757</v>
      </c>
      <c r="I2655" s="2" t="s">
        <v>1408</v>
      </c>
      <c r="J2655" s="2" t="s">
        <v>3643</v>
      </c>
      <c r="K2655" s="2" t="s">
        <v>10596</v>
      </c>
      <c r="L2655" s="2" t="s">
        <v>17758</v>
      </c>
      <c r="M2655" s="2" t="s">
        <v>4493</v>
      </c>
      <c r="N2655" s="4" t="s">
        <v>17759</v>
      </c>
      <c r="O2655" s="4" t="s">
        <v>17760</v>
      </c>
    </row>
    <row r="2656" spans="1:15" ht="15" customHeight="1" x14ac:dyDescent="0.35">
      <c r="A2656" s="2" t="s">
        <v>523</v>
      </c>
      <c r="B2656" s="2" t="s">
        <v>524</v>
      </c>
      <c r="C2656" s="3">
        <v>39</v>
      </c>
      <c r="D2656" s="2" t="s">
        <v>525</v>
      </c>
      <c r="E2656" s="2" t="s">
        <v>17706</v>
      </c>
      <c r="F2656" s="2">
        <v>33713603</v>
      </c>
      <c r="G2656" s="2" t="s">
        <v>17750</v>
      </c>
      <c r="H2656" s="2" t="s">
        <v>17751</v>
      </c>
      <c r="I2656" s="2" t="s">
        <v>1408</v>
      </c>
      <c r="J2656" s="2" t="s">
        <v>17752</v>
      </c>
      <c r="K2656" s="2" t="s">
        <v>14380</v>
      </c>
      <c r="L2656" s="2" t="s">
        <v>17753</v>
      </c>
      <c r="M2656" s="2" t="s">
        <v>4404</v>
      </c>
      <c r="N2656" s="4" t="s">
        <v>17754</v>
      </c>
      <c r="O2656" s="4" t="s">
        <v>17755</v>
      </c>
    </row>
    <row r="2657" spans="1:15" ht="15" customHeight="1" x14ac:dyDescent="0.35">
      <c r="A2657" s="2" t="s">
        <v>523</v>
      </c>
      <c r="B2657" s="2" t="s">
        <v>524</v>
      </c>
      <c r="C2657" s="3">
        <v>39</v>
      </c>
      <c r="D2657" s="2" t="s">
        <v>525</v>
      </c>
      <c r="E2657" s="2" t="s">
        <v>17706</v>
      </c>
      <c r="F2657" s="2">
        <v>32898312</v>
      </c>
      <c r="G2657" s="2" t="s">
        <v>17773</v>
      </c>
      <c r="H2657" s="2" t="s">
        <v>17774</v>
      </c>
      <c r="I2657" s="2" t="s">
        <v>1576</v>
      </c>
      <c r="J2657" s="2" t="s">
        <v>13444</v>
      </c>
      <c r="K2657" s="2" t="s">
        <v>4373</v>
      </c>
      <c r="L2657" s="2" t="s">
        <v>17775</v>
      </c>
      <c r="M2657" s="2" t="s">
        <v>4416</v>
      </c>
      <c r="N2657" s="4" t="s">
        <v>17776</v>
      </c>
      <c r="O2657" s="4" t="s">
        <v>17777</v>
      </c>
    </row>
    <row r="2658" spans="1:15" ht="15" customHeight="1" x14ac:dyDescent="0.35">
      <c r="A2658" s="2" t="s">
        <v>523</v>
      </c>
      <c r="B2658" s="2" t="s">
        <v>524</v>
      </c>
      <c r="C2658" s="3">
        <v>39</v>
      </c>
      <c r="D2658" s="2" t="s">
        <v>525</v>
      </c>
      <c r="E2658" s="2" t="s">
        <v>17706</v>
      </c>
      <c r="F2658" s="2">
        <v>32894791</v>
      </c>
      <c r="G2658" s="2" t="s">
        <v>17773</v>
      </c>
      <c r="H2658" s="2" t="s">
        <v>17778</v>
      </c>
      <c r="I2658" s="2" t="s">
        <v>1576</v>
      </c>
      <c r="J2658" s="2" t="s">
        <v>12410</v>
      </c>
      <c r="K2658" s="2" t="s">
        <v>4373</v>
      </c>
      <c r="L2658" s="2" t="s">
        <v>17779</v>
      </c>
      <c r="M2658" s="2" t="s">
        <v>4416</v>
      </c>
      <c r="N2658" s="4" t="s">
        <v>17780</v>
      </c>
      <c r="O2658" s="4" t="s">
        <v>17781</v>
      </c>
    </row>
    <row r="2659" spans="1:15" ht="15" customHeight="1" x14ac:dyDescent="0.35">
      <c r="A2659" s="2" t="s">
        <v>523</v>
      </c>
      <c r="B2659" s="2" t="s">
        <v>524</v>
      </c>
      <c r="C2659" s="3">
        <v>39</v>
      </c>
      <c r="D2659" s="2" t="s">
        <v>525</v>
      </c>
      <c r="E2659" s="2" t="s">
        <v>17706</v>
      </c>
      <c r="F2659" s="2">
        <v>31502672</v>
      </c>
      <c r="G2659" s="2" t="s">
        <v>17817</v>
      </c>
      <c r="H2659" s="2" t="s">
        <v>17818</v>
      </c>
      <c r="I2659" s="2" t="s">
        <v>1713</v>
      </c>
      <c r="J2659" s="2" t="s">
        <v>17819</v>
      </c>
      <c r="K2659" s="2" t="s">
        <v>4373</v>
      </c>
      <c r="L2659" s="2" t="s">
        <v>17820</v>
      </c>
      <c r="M2659" s="2" t="s">
        <v>4424</v>
      </c>
      <c r="N2659" s="4" t="s">
        <v>17821</v>
      </c>
      <c r="O2659" s="4" t="s">
        <v>17822</v>
      </c>
    </row>
    <row r="2660" spans="1:15" ht="15" customHeight="1" x14ac:dyDescent="0.35">
      <c r="A2660" s="2" t="s">
        <v>523</v>
      </c>
      <c r="B2660" s="2" t="s">
        <v>524</v>
      </c>
      <c r="C2660" s="3">
        <v>39</v>
      </c>
      <c r="D2660" s="2" t="s">
        <v>525</v>
      </c>
      <c r="E2660" s="2" t="s">
        <v>17706</v>
      </c>
      <c r="F2660" s="2">
        <v>23251729</v>
      </c>
      <c r="G2660" s="2" t="s">
        <v>17869</v>
      </c>
      <c r="H2660" s="2" t="s">
        <v>17870</v>
      </c>
      <c r="I2660" s="2" t="s">
        <v>2562</v>
      </c>
      <c r="J2660" s="2"/>
      <c r="K2660" s="2" t="s">
        <v>17871</v>
      </c>
      <c r="L2660" s="2" t="s">
        <v>17872</v>
      </c>
      <c r="M2660" s="2" t="s">
        <v>4367</v>
      </c>
      <c r="N2660" s="4" t="s">
        <v>17873</v>
      </c>
      <c r="O2660" s="4" t="s">
        <v>17874</v>
      </c>
    </row>
    <row r="2661" spans="1:15" ht="15" customHeight="1" x14ac:dyDescent="0.35">
      <c r="A2661" s="2" t="s">
        <v>523</v>
      </c>
      <c r="B2661" s="2" t="s">
        <v>524</v>
      </c>
      <c r="C2661" s="3">
        <v>39</v>
      </c>
      <c r="D2661" s="2" t="s">
        <v>525</v>
      </c>
      <c r="E2661" s="2" t="s">
        <v>17706</v>
      </c>
      <c r="F2661" s="2">
        <v>19590643</v>
      </c>
      <c r="G2661" s="2" t="s">
        <v>17892</v>
      </c>
      <c r="H2661" s="2" t="s">
        <v>17893</v>
      </c>
      <c r="I2661" s="2" t="s">
        <v>851</v>
      </c>
      <c r="J2661" s="2"/>
      <c r="K2661" s="2" t="s">
        <v>17894</v>
      </c>
      <c r="L2661" s="2" t="s">
        <v>17895</v>
      </c>
      <c r="M2661" s="2" t="s">
        <v>4367</v>
      </c>
      <c r="N2661" s="4" t="s">
        <v>17896</v>
      </c>
      <c r="O2661" s="4" t="s">
        <v>17897</v>
      </c>
    </row>
    <row r="2662" spans="1:15" ht="15" customHeight="1" x14ac:dyDescent="0.35">
      <c r="A2662" s="2" t="s">
        <v>523</v>
      </c>
      <c r="B2662" s="2" t="s">
        <v>524</v>
      </c>
      <c r="C2662" s="3">
        <v>39</v>
      </c>
      <c r="D2662" s="2" t="s">
        <v>525</v>
      </c>
      <c r="E2662" s="2" t="s">
        <v>17706</v>
      </c>
      <c r="F2662" s="2">
        <v>19515158</v>
      </c>
      <c r="G2662" s="2" t="s">
        <v>17881</v>
      </c>
      <c r="H2662" s="2" t="s">
        <v>17882</v>
      </c>
      <c r="I2662" s="2" t="s">
        <v>4065</v>
      </c>
      <c r="J2662" s="2"/>
      <c r="K2662" s="2" t="s">
        <v>17883</v>
      </c>
      <c r="L2662" s="2" t="s">
        <v>17884</v>
      </c>
      <c r="M2662" s="2" t="s">
        <v>4424</v>
      </c>
      <c r="N2662" s="4" t="s">
        <v>17885</v>
      </c>
      <c r="O2662" s="4" t="s">
        <v>17886</v>
      </c>
    </row>
    <row r="2663" spans="1:15" ht="15" customHeight="1" x14ac:dyDescent="0.35">
      <c r="A2663" s="2" t="s">
        <v>523</v>
      </c>
      <c r="B2663" s="2" t="s">
        <v>524</v>
      </c>
      <c r="C2663" s="3">
        <v>39</v>
      </c>
      <c r="D2663" s="2" t="s">
        <v>525</v>
      </c>
      <c r="E2663" s="2" t="s">
        <v>17706</v>
      </c>
      <c r="F2663" s="2">
        <v>32713511</v>
      </c>
      <c r="G2663" s="2" t="s">
        <v>17782</v>
      </c>
      <c r="H2663" s="2" t="s">
        <v>17783</v>
      </c>
      <c r="I2663" s="2" t="s">
        <v>946</v>
      </c>
      <c r="J2663" s="2" t="s">
        <v>17784</v>
      </c>
      <c r="K2663" s="2" t="s">
        <v>4422</v>
      </c>
      <c r="L2663" s="2" t="s">
        <v>17785</v>
      </c>
      <c r="M2663" s="2" t="s">
        <v>4843</v>
      </c>
      <c r="N2663" s="4" t="s">
        <v>17786</v>
      </c>
      <c r="O2663" s="4" t="s">
        <v>17787</v>
      </c>
    </row>
    <row r="2664" spans="1:15" ht="15" customHeight="1" x14ac:dyDescent="0.35">
      <c r="A2664" s="2" t="s">
        <v>523</v>
      </c>
      <c r="B2664" s="2" t="s">
        <v>524</v>
      </c>
      <c r="C2664" s="3">
        <v>39</v>
      </c>
      <c r="D2664" s="2" t="s">
        <v>525</v>
      </c>
      <c r="E2664" s="2" t="s">
        <v>17706</v>
      </c>
      <c r="F2664" s="2">
        <v>31498503</v>
      </c>
      <c r="G2664" s="2" t="s">
        <v>17823</v>
      </c>
      <c r="H2664" s="2" t="s">
        <v>17824</v>
      </c>
      <c r="I2664" s="2" t="s">
        <v>895</v>
      </c>
      <c r="J2664" s="2" t="s">
        <v>14596</v>
      </c>
      <c r="K2664" s="2" t="s">
        <v>4443</v>
      </c>
      <c r="L2664" s="2" t="s">
        <v>17825</v>
      </c>
      <c r="M2664" s="2" t="s">
        <v>4367</v>
      </c>
      <c r="N2664" s="4" t="s">
        <v>17826</v>
      </c>
      <c r="O2664" s="4" t="s">
        <v>17827</v>
      </c>
    </row>
    <row r="2665" spans="1:15" ht="15" customHeight="1" x14ac:dyDescent="0.35">
      <c r="A2665" s="2" t="s">
        <v>523</v>
      </c>
      <c r="B2665" s="2" t="s">
        <v>524</v>
      </c>
      <c r="C2665" s="3">
        <v>39</v>
      </c>
      <c r="D2665" s="2" t="s">
        <v>525</v>
      </c>
      <c r="E2665" s="2" t="s">
        <v>17706</v>
      </c>
      <c r="F2665" s="2">
        <v>21379347</v>
      </c>
      <c r="G2665" s="2" t="s">
        <v>17863</v>
      </c>
      <c r="H2665" s="2" t="s">
        <v>17864</v>
      </c>
      <c r="I2665" s="2" t="s">
        <v>1932</v>
      </c>
      <c r="J2665" s="2"/>
      <c r="K2665" s="2" t="s">
        <v>17865</v>
      </c>
      <c r="L2665" s="2" t="s">
        <v>17866</v>
      </c>
      <c r="M2665" s="2" t="s">
        <v>4367</v>
      </c>
      <c r="N2665" s="4" t="s">
        <v>17867</v>
      </c>
      <c r="O2665" s="4" t="s">
        <v>17868</v>
      </c>
    </row>
    <row r="2666" spans="1:15" ht="15" customHeight="1" x14ac:dyDescent="0.35">
      <c r="A2666" s="2" t="s">
        <v>523</v>
      </c>
      <c r="B2666" s="2" t="s">
        <v>524</v>
      </c>
      <c r="C2666" s="3">
        <v>39</v>
      </c>
      <c r="D2666" s="2" t="s">
        <v>525</v>
      </c>
      <c r="E2666" s="2" t="s">
        <v>17706</v>
      </c>
      <c r="F2666" s="2">
        <v>32844479</v>
      </c>
      <c r="G2666" s="2" t="s">
        <v>17788</v>
      </c>
      <c r="H2666" s="2" t="s">
        <v>17789</v>
      </c>
      <c r="I2666" s="2" t="s">
        <v>988</v>
      </c>
      <c r="J2666" s="2" t="s">
        <v>10955</v>
      </c>
      <c r="K2666" s="2" t="s">
        <v>4373</v>
      </c>
      <c r="L2666" s="2" t="s">
        <v>17790</v>
      </c>
      <c r="M2666" s="2" t="s">
        <v>4797</v>
      </c>
      <c r="N2666" s="4" t="s">
        <v>17791</v>
      </c>
      <c r="O2666" s="4" t="s">
        <v>17792</v>
      </c>
    </row>
    <row r="2667" spans="1:15" ht="15" customHeight="1" x14ac:dyDescent="0.35">
      <c r="A2667" s="2" t="s">
        <v>523</v>
      </c>
      <c r="B2667" s="2" t="s">
        <v>524</v>
      </c>
      <c r="C2667" s="3">
        <v>39</v>
      </c>
      <c r="D2667" s="2" t="s">
        <v>525</v>
      </c>
      <c r="E2667" s="2" t="s">
        <v>17706</v>
      </c>
      <c r="F2667" s="2">
        <v>32568435</v>
      </c>
      <c r="G2667" s="2" t="s">
        <v>17793</v>
      </c>
      <c r="H2667" s="2" t="s">
        <v>17794</v>
      </c>
      <c r="I2667" s="2" t="s">
        <v>988</v>
      </c>
      <c r="J2667" s="2" t="s">
        <v>17795</v>
      </c>
      <c r="K2667" s="2" t="s">
        <v>4373</v>
      </c>
      <c r="L2667" s="2" t="s">
        <v>17796</v>
      </c>
      <c r="M2667" s="2" t="s">
        <v>15619</v>
      </c>
      <c r="N2667" s="4" t="s">
        <v>17797</v>
      </c>
      <c r="O2667" s="4" t="s">
        <v>17798</v>
      </c>
    </row>
    <row r="2668" spans="1:15" ht="15" customHeight="1" x14ac:dyDescent="0.35">
      <c r="A2668" s="2" t="s">
        <v>523</v>
      </c>
      <c r="B2668" s="2" t="s">
        <v>524</v>
      </c>
      <c r="C2668" s="3">
        <v>39</v>
      </c>
      <c r="D2668" s="2" t="s">
        <v>525</v>
      </c>
      <c r="E2668" s="2" t="s">
        <v>17706</v>
      </c>
      <c r="F2668" s="2">
        <v>31128170</v>
      </c>
      <c r="G2668" s="2" t="s">
        <v>7407</v>
      </c>
      <c r="H2668" s="2" t="s">
        <v>7408</v>
      </c>
      <c r="I2668" s="2" t="s">
        <v>1917</v>
      </c>
      <c r="J2668" s="2" t="s">
        <v>6840</v>
      </c>
      <c r="K2668" s="2" t="s">
        <v>2864</v>
      </c>
      <c r="L2668" s="2" t="s">
        <v>7409</v>
      </c>
      <c r="M2668" s="2" t="s">
        <v>4624</v>
      </c>
      <c r="N2668" s="4" t="s">
        <v>7410</v>
      </c>
      <c r="O2668" s="4" t="s">
        <v>7411</v>
      </c>
    </row>
    <row r="2669" spans="1:15" ht="15" customHeight="1" x14ac:dyDescent="0.35">
      <c r="A2669" s="2" t="s">
        <v>523</v>
      </c>
      <c r="B2669" s="2" t="s">
        <v>524</v>
      </c>
      <c r="C2669" s="3">
        <v>39</v>
      </c>
      <c r="D2669" s="2" t="s">
        <v>525</v>
      </c>
      <c r="E2669" s="2" t="s">
        <v>17706</v>
      </c>
      <c r="F2669" s="2">
        <v>36514990</v>
      </c>
      <c r="G2669" s="2" t="s">
        <v>11218</v>
      </c>
      <c r="H2669" s="2" t="s">
        <v>11219</v>
      </c>
      <c r="I2669" s="2" t="s">
        <v>1545</v>
      </c>
      <c r="J2669" s="2" t="s">
        <v>11220</v>
      </c>
      <c r="K2669" s="2" t="s">
        <v>4443</v>
      </c>
      <c r="L2669" s="2" t="s">
        <v>11221</v>
      </c>
      <c r="M2669" s="2" t="s">
        <v>6943</v>
      </c>
      <c r="N2669" s="4" t="s">
        <v>11222</v>
      </c>
      <c r="O2669" s="4" t="s">
        <v>11223</v>
      </c>
    </row>
    <row r="2670" spans="1:15" ht="15" customHeight="1" x14ac:dyDescent="0.35">
      <c r="A2670" s="2" t="s">
        <v>523</v>
      </c>
      <c r="B2670" s="2" t="s">
        <v>524</v>
      </c>
      <c r="C2670" s="3">
        <v>39</v>
      </c>
      <c r="D2670" s="2" t="s">
        <v>525</v>
      </c>
      <c r="E2670" s="2" t="s">
        <v>17706</v>
      </c>
      <c r="F2670" s="2">
        <v>33743214</v>
      </c>
      <c r="G2670" s="2" t="s">
        <v>17767</v>
      </c>
      <c r="H2670" s="2" t="s">
        <v>17768</v>
      </c>
      <c r="I2670" s="2" t="s">
        <v>2351</v>
      </c>
      <c r="J2670" s="2" t="s">
        <v>4571</v>
      </c>
      <c r="K2670" s="2" t="s">
        <v>17769</v>
      </c>
      <c r="L2670" s="2" t="s">
        <v>17770</v>
      </c>
      <c r="M2670" s="2" t="s">
        <v>4560</v>
      </c>
      <c r="N2670" s="4" t="s">
        <v>17771</v>
      </c>
      <c r="O2670" s="4" t="s">
        <v>17772</v>
      </c>
    </row>
    <row r="2671" spans="1:15" ht="15" customHeight="1" x14ac:dyDescent="0.35">
      <c r="A2671" s="2" t="s">
        <v>523</v>
      </c>
      <c r="B2671" s="2" t="s">
        <v>524</v>
      </c>
      <c r="C2671" s="3">
        <v>39</v>
      </c>
      <c r="D2671" s="2" t="s">
        <v>525</v>
      </c>
      <c r="E2671" s="2" t="s">
        <v>17706</v>
      </c>
      <c r="F2671" s="2">
        <v>32875639</v>
      </c>
      <c r="G2671" s="2" t="s">
        <v>17761</v>
      </c>
      <c r="H2671" s="2" t="s">
        <v>17762</v>
      </c>
      <c r="I2671" s="2" t="s">
        <v>2351</v>
      </c>
      <c r="J2671" s="2" t="s">
        <v>17763</v>
      </c>
      <c r="K2671" s="2" t="s">
        <v>4373</v>
      </c>
      <c r="L2671" s="2" t="s">
        <v>17764</v>
      </c>
      <c r="M2671" s="2" t="s">
        <v>4624</v>
      </c>
      <c r="N2671" s="4" t="s">
        <v>17765</v>
      </c>
      <c r="O2671" s="4" t="s">
        <v>17766</v>
      </c>
    </row>
    <row r="2672" spans="1:15" ht="15" customHeight="1" x14ac:dyDescent="0.35">
      <c r="A2672" s="2" t="s">
        <v>523</v>
      </c>
      <c r="B2672" s="2" t="s">
        <v>524</v>
      </c>
      <c r="C2672" s="3">
        <v>39</v>
      </c>
      <c r="D2672" s="2" t="s">
        <v>525</v>
      </c>
      <c r="E2672" s="2" t="s">
        <v>17706</v>
      </c>
      <c r="F2672" s="2">
        <v>22870896</v>
      </c>
      <c r="G2672" s="2" t="s">
        <v>17848</v>
      </c>
      <c r="H2672" s="2" t="s">
        <v>17849</v>
      </c>
      <c r="I2672" s="2" t="s">
        <v>17850</v>
      </c>
      <c r="J2672" s="2" t="s">
        <v>17850</v>
      </c>
      <c r="K2672" s="2" t="s">
        <v>17851</v>
      </c>
      <c r="L2672" s="2" t="s">
        <v>17852</v>
      </c>
      <c r="M2672" s="2" t="s">
        <v>17853</v>
      </c>
      <c r="N2672" s="4" t="s">
        <v>17854</v>
      </c>
      <c r="O2672" s="4" t="s">
        <v>17855</v>
      </c>
    </row>
    <row r="2673" spans="1:15" ht="15" customHeight="1" x14ac:dyDescent="0.35">
      <c r="A2673" s="2" t="s">
        <v>523</v>
      </c>
      <c r="B2673" s="2" t="s">
        <v>524</v>
      </c>
      <c r="C2673" s="3">
        <v>39</v>
      </c>
      <c r="D2673" s="2" t="s">
        <v>525</v>
      </c>
      <c r="E2673" s="2" t="s">
        <v>17706</v>
      </c>
      <c r="F2673" s="2">
        <v>32589538</v>
      </c>
      <c r="G2673" s="2" t="s">
        <v>17810</v>
      </c>
      <c r="H2673" s="2" t="s">
        <v>17811</v>
      </c>
      <c r="I2673" s="2" t="s">
        <v>17812</v>
      </c>
      <c r="J2673" s="2" t="s">
        <v>15159</v>
      </c>
      <c r="K2673" s="2" t="s">
        <v>17813</v>
      </c>
      <c r="L2673" s="2" t="s">
        <v>17814</v>
      </c>
      <c r="M2673" s="2" t="s">
        <v>6415</v>
      </c>
      <c r="N2673" s="4" t="s">
        <v>17815</v>
      </c>
      <c r="O2673" s="4" t="s">
        <v>17816</v>
      </c>
    </row>
    <row r="2674" spans="1:15" ht="15" customHeight="1" x14ac:dyDescent="0.35">
      <c r="A2674" s="2" t="s">
        <v>523</v>
      </c>
      <c r="B2674" s="2" t="s">
        <v>524</v>
      </c>
      <c r="C2674" s="3">
        <v>39</v>
      </c>
      <c r="D2674" s="2" t="s">
        <v>525</v>
      </c>
      <c r="E2674" s="2" t="s">
        <v>17706</v>
      </c>
      <c r="F2674" s="2">
        <v>19864355</v>
      </c>
      <c r="G2674" s="2" t="s">
        <v>17875</v>
      </c>
      <c r="H2674" s="2" t="s">
        <v>17876</v>
      </c>
      <c r="I2674" s="2" t="s">
        <v>17877</v>
      </c>
      <c r="J2674" s="2" t="s">
        <v>17877</v>
      </c>
      <c r="K2674" s="2" t="s">
        <v>4836</v>
      </c>
      <c r="L2674" s="2" t="s">
        <v>17878</v>
      </c>
      <c r="M2674" s="2" t="s">
        <v>6415</v>
      </c>
      <c r="N2674" s="4" t="s">
        <v>17879</v>
      </c>
      <c r="O2674" s="4" t="s">
        <v>17880</v>
      </c>
    </row>
    <row r="2675" spans="1:15" ht="15" customHeight="1" x14ac:dyDescent="0.35">
      <c r="A2675" s="2" t="s">
        <v>523</v>
      </c>
      <c r="B2675" s="2" t="s">
        <v>524</v>
      </c>
      <c r="C2675" s="3">
        <v>39</v>
      </c>
      <c r="D2675" s="2" t="s">
        <v>525</v>
      </c>
      <c r="E2675" s="2" t="s">
        <v>17706</v>
      </c>
      <c r="F2675" s="2">
        <v>33479125</v>
      </c>
      <c r="G2675" s="2" t="s">
        <v>12390</v>
      </c>
      <c r="H2675" s="2" t="s">
        <v>12391</v>
      </c>
      <c r="I2675" s="2" t="s">
        <v>6751</v>
      </c>
      <c r="J2675" s="2"/>
      <c r="K2675" s="2" t="s">
        <v>12392</v>
      </c>
      <c r="L2675" s="2" t="s">
        <v>12393</v>
      </c>
      <c r="M2675" s="2" t="s">
        <v>4493</v>
      </c>
      <c r="N2675" s="4" t="s">
        <v>12394</v>
      </c>
      <c r="O2675" s="4" t="s">
        <v>12395</v>
      </c>
    </row>
    <row r="2676" spans="1:15" ht="15" customHeight="1" x14ac:dyDescent="0.35">
      <c r="A2676" s="2" t="s">
        <v>523</v>
      </c>
      <c r="B2676" s="2" t="s">
        <v>524</v>
      </c>
      <c r="C2676" s="3">
        <v>39</v>
      </c>
      <c r="D2676" s="2" t="s">
        <v>525</v>
      </c>
      <c r="E2676" s="2" t="s">
        <v>17706</v>
      </c>
      <c r="F2676" s="2">
        <v>21457946</v>
      </c>
      <c r="G2676" s="2" t="s">
        <v>17856</v>
      </c>
      <c r="H2676" s="2" t="s">
        <v>17857</v>
      </c>
      <c r="I2676" s="2" t="s">
        <v>8376</v>
      </c>
      <c r="J2676" s="2" t="s">
        <v>17858</v>
      </c>
      <c r="K2676" s="2" t="s">
        <v>17859</v>
      </c>
      <c r="L2676" s="2" t="s">
        <v>17860</v>
      </c>
      <c r="M2676" s="2" t="s">
        <v>4738</v>
      </c>
      <c r="N2676" s="4" t="s">
        <v>17861</v>
      </c>
      <c r="O2676" s="4" t="s">
        <v>17862</v>
      </c>
    </row>
    <row r="2677" spans="1:15" ht="15" customHeight="1" x14ac:dyDescent="0.35">
      <c r="A2677" s="2" t="s">
        <v>523</v>
      </c>
      <c r="B2677" s="2" t="s">
        <v>524</v>
      </c>
      <c r="C2677" s="3">
        <v>39</v>
      </c>
      <c r="D2677" s="2" t="s">
        <v>525</v>
      </c>
      <c r="E2677" s="2" t="s">
        <v>17706</v>
      </c>
      <c r="F2677" s="2">
        <v>33993140</v>
      </c>
      <c r="G2677" s="2" t="s">
        <v>17745</v>
      </c>
      <c r="H2677" s="2" t="s">
        <v>17746</v>
      </c>
      <c r="I2677" s="2" t="s">
        <v>662</v>
      </c>
      <c r="J2677" s="2"/>
      <c r="K2677" s="2" t="s">
        <v>9211</v>
      </c>
      <c r="L2677" s="2" t="s">
        <v>17747</v>
      </c>
      <c r="M2677" s="2" t="s">
        <v>4416</v>
      </c>
      <c r="N2677" s="4" t="s">
        <v>17748</v>
      </c>
      <c r="O2677" s="4" t="s">
        <v>17749</v>
      </c>
    </row>
    <row r="2678" spans="1:15" ht="15" customHeight="1" x14ac:dyDescent="0.35">
      <c r="A2678" s="2" t="s">
        <v>523</v>
      </c>
      <c r="B2678" s="2" t="s">
        <v>524</v>
      </c>
      <c r="C2678" s="3">
        <v>39</v>
      </c>
      <c r="D2678" s="2" t="s">
        <v>525</v>
      </c>
      <c r="E2678" s="2" t="s">
        <v>17706</v>
      </c>
      <c r="F2678" s="2">
        <v>37590359</v>
      </c>
      <c r="G2678" s="2" t="s">
        <v>17707</v>
      </c>
      <c r="H2678" s="2" t="s">
        <v>17708</v>
      </c>
      <c r="I2678" s="2" t="s">
        <v>17709</v>
      </c>
      <c r="J2678" s="2" t="s">
        <v>17709</v>
      </c>
      <c r="K2678" s="2" t="s">
        <v>12392</v>
      </c>
      <c r="L2678" s="2" t="s">
        <v>17710</v>
      </c>
      <c r="M2678" s="2" t="s">
        <v>4367</v>
      </c>
      <c r="N2678" s="4" t="s">
        <v>17711</v>
      </c>
      <c r="O2678" s="4" t="s">
        <v>17712</v>
      </c>
    </row>
    <row r="2679" spans="1:15" ht="15" customHeight="1" x14ac:dyDescent="0.35">
      <c r="A2679" s="2" t="s">
        <v>523</v>
      </c>
      <c r="B2679" s="2" t="s">
        <v>524</v>
      </c>
      <c r="C2679" s="3">
        <v>39</v>
      </c>
      <c r="D2679" s="2" t="s">
        <v>525</v>
      </c>
      <c r="E2679" s="2" t="s">
        <v>17706</v>
      </c>
      <c r="F2679" s="2">
        <v>19376441</v>
      </c>
      <c r="G2679" s="2" t="s">
        <v>17881</v>
      </c>
      <c r="H2679" s="2" t="s">
        <v>17887</v>
      </c>
      <c r="I2679" s="2" t="s">
        <v>17888</v>
      </c>
      <c r="J2679" s="2"/>
      <c r="K2679" s="2" t="s">
        <v>5123</v>
      </c>
      <c r="L2679" s="2" t="s">
        <v>17889</v>
      </c>
      <c r="M2679" s="2" t="s">
        <v>4424</v>
      </c>
      <c r="N2679" s="4" t="s">
        <v>17890</v>
      </c>
      <c r="O2679" s="4" t="s">
        <v>17891</v>
      </c>
    </row>
    <row r="2680" spans="1:15" ht="15" customHeight="1" x14ac:dyDescent="0.35">
      <c r="A2680" s="2" t="s">
        <v>523</v>
      </c>
      <c r="B2680" s="2" t="s">
        <v>524</v>
      </c>
      <c r="C2680" s="3">
        <v>39</v>
      </c>
      <c r="D2680" s="2" t="s">
        <v>525</v>
      </c>
      <c r="E2680" s="2" t="s">
        <v>17706</v>
      </c>
      <c r="F2680" s="2">
        <v>38591490</v>
      </c>
      <c r="G2680" s="2" t="s">
        <v>7261</v>
      </c>
      <c r="H2680" s="2" t="s">
        <v>7262</v>
      </c>
      <c r="I2680" s="2" t="s">
        <v>7263</v>
      </c>
      <c r="J2680" s="2"/>
      <c r="K2680" s="2" t="s">
        <v>4366</v>
      </c>
      <c r="L2680" s="2" t="s">
        <v>7264</v>
      </c>
      <c r="M2680" s="2" t="s">
        <v>4797</v>
      </c>
      <c r="N2680" s="4" t="s">
        <v>7265</v>
      </c>
      <c r="O2680" s="4" t="s">
        <v>7266</v>
      </c>
    </row>
    <row r="2681" spans="1:15" ht="15" customHeight="1" x14ac:dyDescent="0.35">
      <c r="A2681" s="2" t="s">
        <v>523</v>
      </c>
      <c r="B2681" s="2" t="s">
        <v>524</v>
      </c>
      <c r="C2681" s="3">
        <v>39</v>
      </c>
      <c r="D2681" s="2" t="s">
        <v>525</v>
      </c>
      <c r="E2681" s="2" t="s">
        <v>17706</v>
      </c>
      <c r="F2681" s="2">
        <v>35274741</v>
      </c>
      <c r="G2681" s="2" t="s">
        <v>17713</v>
      </c>
      <c r="H2681" s="2" t="s">
        <v>17714</v>
      </c>
      <c r="I2681" s="2" t="s">
        <v>6663</v>
      </c>
      <c r="J2681" s="2" t="s">
        <v>6663</v>
      </c>
      <c r="K2681" s="2" t="s">
        <v>6664</v>
      </c>
      <c r="L2681" s="2" t="s">
        <v>17715</v>
      </c>
      <c r="M2681" s="2" t="s">
        <v>5733</v>
      </c>
      <c r="N2681" s="4" t="s">
        <v>17716</v>
      </c>
      <c r="O2681" s="4" t="s">
        <v>17717</v>
      </c>
    </row>
    <row r="2682" spans="1:15" ht="15" customHeight="1" x14ac:dyDescent="0.35">
      <c r="A2682" s="2" t="s">
        <v>523</v>
      </c>
      <c r="B2682" s="2" t="s">
        <v>524</v>
      </c>
      <c r="C2682" s="3">
        <v>39</v>
      </c>
      <c r="D2682" s="2" t="s">
        <v>525</v>
      </c>
      <c r="E2682" s="2" t="s">
        <v>17706</v>
      </c>
      <c r="F2682" s="2">
        <v>32908719</v>
      </c>
      <c r="G2682" s="2" t="s">
        <v>17828</v>
      </c>
      <c r="H2682" s="2" t="s">
        <v>17829</v>
      </c>
      <c r="I2682" s="2">
        <v>2020</v>
      </c>
      <c r="J2682" s="2" t="s">
        <v>17830</v>
      </c>
      <c r="K2682" s="2" t="s">
        <v>17831</v>
      </c>
      <c r="L2682" s="2" t="s">
        <v>17832</v>
      </c>
      <c r="M2682" s="2" t="s">
        <v>4711</v>
      </c>
      <c r="N2682" s="4" t="s">
        <v>17833</v>
      </c>
      <c r="O2682" s="4" t="s">
        <v>17834</v>
      </c>
    </row>
    <row r="2683" spans="1:15" ht="15" customHeight="1" x14ac:dyDescent="0.35">
      <c r="A2683" s="2" t="s">
        <v>523</v>
      </c>
      <c r="B2683" s="2" t="s">
        <v>524</v>
      </c>
      <c r="C2683" s="3">
        <v>39</v>
      </c>
      <c r="D2683" s="2" t="s">
        <v>525</v>
      </c>
      <c r="E2683" s="2" t="s">
        <v>17706</v>
      </c>
      <c r="F2683" s="2">
        <v>31019829</v>
      </c>
      <c r="G2683" s="2" t="s">
        <v>17841</v>
      </c>
      <c r="H2683" s="2" t="s">
        <v>17842</v>
      </c>
      <c r="I2683" s="2">
        <v>2019</v>
      </c>
      <c r="J2683" s="2" t="s">
        <v>17843</v>
      </c>
      <c r="K2683" s="2" t="s">
        <v>17844</v>
      </c>
      <c r="L2683" s="2" t="s">
        <v>17845</v>
      </c>
      <c r="M2683" s="2" t="s">
        <v>4711</v>
      </c>
      <c r="N2683" s="4" t="s">
        <v>17846</v>
      </c>
      <c r="O2683" s="4" t="s">
        <v>17847</v>
      </c>
    </row>
    <row r="2684" spans="1:15" ht="15" customHeight="1" x14ac:dyDescent="0.35">
      <c r="A2684" s="2" t="s">
        <v>523</v>
      </c>
      <c r="B2684" s="2" t="s">
        <v>524</v>
      </c>
      <c r="C2684" s="3">
        <v>39</v>
      </c>
      <c r="D2684" s="2" t="s">
        <v>525</v>
      </c>
      <c r="E2684" s="2" t="s">
        <v>17706</v>
      </c>
      <c r="F2684" s="2">
        <v>20495237</v>
      </c>
      <c r="G2684" s="2" t="s">
        <v>17898</v>
      </c>
      <c r="H2684" s="2" t="s">
        <v>17899</v>
      </c>
      <c r="I2684" s="2">
        <v>2009</v>
      </c>
      <c r="J2684" s="2"/>
      <c r="K2684" s="2" t="s">
        <v>17900</v>
      </c>
      <c r="L2684" s="2" t="s">
        <v>17901</v>
      </c>
      <c r="M2684" s="2" t="s">
        <v>4416</v>
      </c>
      <c r="N2684" s="4" t="s">
        <v>17902</v>
      </c>
      <c r="O2684" s="26"/>
    </row>
    <row r="2685" spans="1:15" ht="15" customHeight="1" x14ac:dyDescent="0.35">
      <c r="A2685" s="2" t="s">
        <v>537</v>
      </c>
      <c r="B2685" s="2" t="s">
        <v>538</v>
      </c>
      <c r="C2685" s="3">
        <v>40</v>
      </c>
      <c r="D2685" s="2" t="s">
        <v>539</v>
      </c>
      <c r="E2685" s="2" t="s">
        <v>17903</v>
      </c>
      <c r="F2685" s="2">
        <v>35469843</v>
      </c>
      <c r="G2685" s="2" t="s">
        <v>17909</v>
      </c>
      <c r="H2685" s="2" t="s">
        <v>17910</v>
      </c>
      <c r="I2685" s="2" t="s">
        <v>2290</v>
      </c>
      <c r="J2685" s="2" t="s">
        <v>17911</v>
      </c>
      <c r="K2685" s="2" t="s">
        <v>4380</v>
      </c>
      <c r="L2685" s="2" t="s">
        <v>17912</v>
      </c>
      <c r="M2685" s="2" t="s">
        <v>4493</v>
      </c>
      <c r="N2685" s="4" t="s">
        <v>17913</v>
      </c>
      <c r="O2685" s="4" t="s">
        <v>17914</v>
      </c>
    </row>
    <row r="2686" spans="1:15" ht="15" customHeight="1" x14ac:dyDescent="0.35">
      <c r="A2686" s="2" t="s">
        <v>537</v>
      </c>
      <c r="B2686" s="2" t="s">
        <v>538</v>
      </c>
      <c r="C2686" s="3">
        <v>40</v>
      </c>
      <c r="D2686" s="2" t="s">
        <v>539</v>
      </c>
      <c r="E2686" s="2" t="s">
        <v>17903</v>
      </c>
      <c r="F2686" s="2">
        <v>34387406</v>
      </c>
      <c r="G2686" s="2" t="s">
        <v>17926</v>
      </c>
      <c r="H2686" s="2" t="s">
        <v>17927</v>
      </c>
      <c r="I2686" s="2" t="s">
        <v>2387</v>
      </c>
      <c r="J2686" s="2" t="s">
        <v>10926</v>
      </c>
      <c r="K2686" s="2" t="s">
        <v>5821</v>
      </c>
      <c r="L2686" s="2" t="s">
        <v>17928</v>
      </c>
      <c r="M2686" s="2" t="s">
        <v>4843</v>
      </c>
      <c r="N2686" s="4" t="s">
        <v>17929</v>
      </c>
      <c r="O2686" s="4" t="s">
        <v>17930</v>
      </c>
    </row>
    <row r="2687" spans="1:15" ht="15" customHeight="1" x14ac:dyDescent="0.35">
      <c r="A2687" s="2" t="s">
        <v>537</v>
      </c>
      <c r="B2687" s="2" t="s">
        <v>538</v>
      </c>
      <c r="C2687" s="3">
        <v>40</v>
      </c>
      <c r="D2687" s="2" t="s">
        <v>539</v>
      </c>
      <c r="E2687" s="2" t="s">
        <v>17903</v>
      </c>
      <c r="F2687" s="2">
        <v>30348333</v>
      </c>
      <c r="G2687" s="2" t="s">
        <v>11560</v>
      </c>
      <c r="H2687" s="2" t="s">
        <v>11561</v>
      </c>
      <c r="I2687" s="2" t="s">
        <v>2397</v>
      </c>
      <c r="J2687" s="2"/>
      <c r="K2687" s="2" t="s">
        <v>4422</v>
      </c>
      <c r="L2687" s="2" t="s">
        <v>11562</v>
      </c>
      <c r="M2687" s="2" t="s">
        <v>4843</v>
      </c>
      <c r="N2687" s="4" t="s">
        <v>11563</v>
      </c>
      <c r="O2687" s="4" t="s">
        <v>11564</v>
      </c>
    </row>
    <row r="2688" spans="1:15" ht="15" customHeight="1" x14ac:dyDescent="0.35">
      <c r="A2688" s="2" t="s">
        <v>537</v>
      </c>
      <c r="B2688" s="2" t="s">
        <v>538</v>
      </c>
      <c r="C2688" s="3">
        <v>40</v>
      </c>
      <c r="D2688" s="2" t="s">
        <v>539</v>
      </c>
      <c r="E2688" s="2" t="s">
        <v>17903</v>
      </c>
      <c r="F2688" s="2">
        <v>36949024</v>
      </c>
      <c r="G2688" s="2" t="s">
        <v>17904</v>
      </c>
      <c r="H2688" s="2" t="s">
        <v>17905</v>
      </c>
      <c r="I2688" s="2" t="s">
        <v>3160</v>
      </c>
      <c r="J2688" s="2" t="s">
        <v>4465</v>
      </c>
      <c r="K2688" s="2" t="s">
        <v>6635</v>
      </c>
      <c r="L2688" s="2" t="s">
        <v>17906</v>
      </c>
      <c r="M2688" s="2" t="s">
        <v>4416</v>
      </c>
      <c r="N2688" s="4" t="s">
        <v>17907</v>
      </c>
      <c r="O2688" s="4" t="s">
        <v>17908</v>
      </c>
    </row>
    <row r="2689" spans="1:15" ht="15" customHeight="1" x14ac:dyDescent="0.35">
      <c r="A2689" s="2" t="s">
        <v>537</v>
      </c>
      <c r="B2689" s="2" t="s">
        <v>538</v>
      </c>
      <c r="C2689" s="3">
        <v>40</v>
      </c>
      <c r="D2689" s="2" t="s">
        <v>539</v>
      </c>
      <c r="E2689" s="2" t="s">
        <v>17903</v>
      </c>
      <c r="F2689" s="2">
        <v>33179341</v>
      </c>
      <c r="G2689" s="2" t="s">
        <v>17909</v>
      </c>
      <c r="H2689" s="2" t="s">
        <v>17931</v>
      </c>
      <c r="I2689" s="2" t="s">
        <v>1576</v>
      </c>
      <c r="J2689" s="2" t="s">
        <v>17932</v>
      </c>
      <c r="K2689" s="2" t="s">
        <v>6635</v>
      </c>
      <c r="L2689" s="2" t="s">
        <v>17933</v>
      </c>
      <c r="M2689" s="2" t="s">
        <v>4493</v>
      </c>
      <c r="N2689" s="4" t="s">
        <v>17934</v>
      </c>
      <c r="O2689" s="4" t="s">
        <v>17935</v>
      </c>
    </row>
    <row r="2690" spans="1:15" ht="15" customHeight="1" x14ac:dyDescent="0.35">
      <c r="A2690" s="2" t="s">
        <v>537</v>
      </c>
      <c r="B2690" s="2" t="s">
        <v>538</v>
      </c>
      <c r="C2690" s="3">
        <v>40</v>
      </c>
      <c r="D2690" s="2" t="s">
        <v>539</v>
      </c>
      <c r="E2690" s="2" t="s">
        <v>17903</v>
      </c>
      <c r="F2690" s="2">
        <v>33176023</v>
      </c>
      <c r="G2690" s="2" t="s">
        <v>17909</v>
      </c>
      <c r="H2690" s="2" t="s">
        <v>17936</v>
      </c>
      <c r="I2690" s="2" t="s">
        <v>1576</v>
      </c>
      <c r="J2690" s="2" t="s">
        <v>17937</v>
      </c>
      <c r="K2690" s="2" t="s">
        <v>6635</v>
      </c>
      <c r="L2690" s="2" t="s">
        <v>17938</v>
      </c>
      <c r="M2690" s="2" t="s">
        <v>4493</v>
      </c>
      <c r="N2690" s="4" t="s">
        <v>17939</v>
      </c>
      <c r="O2690" s="4" t="s">
        <v>17940</v>
      </c>
    </row>
    <row r="2691" spans="1:15" ht="15" customHeight="1" x14ac:dyDescent="0.35">
      <c r="A2691" s="2" t="s">
        <v>537</v>
      </c>
      <c r="B2691" s="2" t="s">
        <v>538</v>
      </c>
      <c r="C2691" s="3">
        <v>40</v>
      </c>
      <c r="D2691" s="2" t="s">
        <v>539</v>
      </c>
      <c r="E2691" s="2" t="s">
        <v>17903</v>
      </c>
      <c r="F2691" s="2">
        <v>33259122</v>
      </c>
      <c r="G2691" s="2" t="s">
        <v>9044</v>
      </c>
      <c r="H2691" s="2" t="s">
        <v>9045</v>
      </c>
      <c r="I2691" s="2" t="s">
        <v>1576</v>
      </c>
      <c r="J2691" s="2" t="s">
        <v>9046</v>
      </c>
      <c r="K2691" s="2" t="s">
        <v>6635</v>
      </c>
      <c r="L2691" s="2" t="s">
        <v>9047</v>
      </c>
      <c r="M2691" s="2" t="s">
        <v>4738</v>
      </c>
      <c r="N2691" s="4" t="s">
        <v>9048</v>
      </c>
      <c r="O2691" s="4" t="s">
        <v>9049</v>
      </c>
    </row>
    <row r="2692" spans="1:15" ht="15" customHeight="1" x14ac:dyDescent="0.35">
      <c r="A2692" s="2" t="s">
        <v>537</v>
      </c>
      <c r="B2692" s="2" t="s">
        <v>538</v>
      </c>
      <c r="C2692" s="3">
        <v>40</v>
      </c>
      <c r="D2692" s="2" t="s">
        <v>539</v>
      </c>
      <c r="E2692" s="2" t="s">
        <v>17903</v>
      </c>
      <c r="F2692" s="2">
        <v>35537882</v>
      </c>
      <c r="G2692" s="2" t="s">
        <v>17921</v>
      </c>
      <c r="H2692" s="2" t="s">
        <v>17922</v>
      </c>
      <c r="I2692" s="2" t="s">
        <v>1858</v>
      </c>
      <c r="J2692" s="2" t="s">
        <v>15968</v>
      </c>
      <c r="K2692" s="2" t="s">
        <v>9444</v>
      </c>
      <c r="L2692" s="2" t="s">
        <v>17923</v>
      </c>
      <c r="M2692" s="2" t="s">
        <v>4367</v>
      </c>
      <c r="N2692" s="4" t="s">
        <v>17924</v>
      </c>
      <c r="O2692" s="4" t="s">
        <v>17925</v>
      </c>
    </row>
    <row r="2693" spans="1:15" ht="15" customHeight="1" x14ac:dyDescent="0.35">
      <c r="A2693" s="2" t="s">
        <v>537</v>
      </c>
      <c r="B2693" s="2" t="s">
        <v>538</v>
      </c>
      <c r="C2693" s="3">
        <v>40</v>
      </c>
      <c r="D2693" s="2" t="s">
        <v>539</v>
      </c>
      <c r="E2693" s="2" t="s">
        <v>17903</v>
      </c>
      <c r="F2693" s="2">
        <v>31677162</v>
      </c>
      <c r="G2693" s="2" t="s">
        <v>17946</v>
      </c>
      <c r="H2693" s="2" t="s">
        <v>17947</v>
      </c>
      <c r="I2693" s="2" t="s">
        <v>2109</v>
      </c>
      <c r="J2693" s="2" t="s">
        <v>17948</v>
      </c>
      <c r="K2693" s="2" t="s">
        <v>4366</v>
      </c>
      <c r="L2693" s="2" t="s">
        <v>17949</v>
      </c>
      <c r="M2693" s="2" t="s">
        <v>4843</v>
      </c>
      <c r="N2693" s="4" t="s">
        <v>17950</v>
      </c>
      <c r="O2693" s="4" t="s">
        <v>17951</v>
      </c>
    </row>
    <row r="2694" spans="1:15" ht="15" customHeight="1" x14ac:dyDescent="0.35">
      <c r="A2694" s="2" t="s">
        <v>537</v>
      </c>
      <c r="B2694" s="2" t="s">
        <v>538</v>
      </c>
      <c r="C2694" s="3">
        <v>40</v>
      </c>
      <c r="D2694" s="2" t="s">
        <v>539</v>
      </c>
      <c r="E2694" s="2" t="s">
        <v>17903</v>
      </c>
      <c r="F2694" s="2">
        <v>35571456</v>
      </c>
      <c r="G2694" s="2" t="s">
        <v>17915</v>
      </c>
      <c r="H2694" s="2" t="s">
        <v>17916</v>
      </c>
      <c r="I2694" s="2" t="s">
        <v>950</v>
      </c>
      <c r="J2694" s="2" t="s">
        <v>17917</v>
      </c>
      <c r="K2694" s="2" t="s">
        <v>9676</v>
      </c>
      <c r="L2694" s="2" t="s">
        <v>17918</v>
      </c>
      <c r="M2694" s="2" t="s">
        <v>4367</v>
      </c>
      <c r="N2694" s="4" t="s">
        <v>17919</v>
      </c>
      <c r="O2694" s="4" t="s">
        <v>17920</v>
      </c>
    </row>
    <row r="2695" spans="1:15" ht="15" customHeight="1" x14ac:dyDescent="0.35">
      <c r="A2695" s="2" t="s">
        <v>537</v>
      </c>
      <c r="B2695" s="2" t="s">
        <v>538</v>
      </c>
      <c r="C2695" s="3">
        <v>40</v>
      </c>
      <c r="D2695" s="2" t="s">
        <v>539</v>
      </c>
      <c r="E2695" s="2" t="s">
        <v>17903</v>
      </c>
      <c r="F2695" s="2">
        <v>27875351</v>
      </c>
      <c r="G2695" s="2" t="s">
        <v>17962</v>
      </c>
      <c r="H2695" s="2" t="s">
        <v>17963</v>
      </c>
      <c r="I2695" s="2" t="s">
        <v>2759</v>
      </c>
      <c r="J2695" s="2"/>
      <c r="K2695" s="2" t="s">
        <v>17964</v>
      </c>
      <c r="L2695" s="2" t="s">
        <v>17965</v>
      </c>
      <c r="M2695" s="2" t="s">
        <v>4416</v>
      </c>
      <c r="N2695" s="4" t="s">
        <v>17966</v>
      </c>
      <c r="O2695" s="4" t="s">
        <v>17967</v>
      </c>
    </row>
    <row r="2696" spans="1:15" ht="15" customHeight="1" x14ac:dyDescent="0.35">
      <c r="A2696" s="2" t="s">
        <v>537</v>
      </c>
      <c r="B2696" s="2" t="s">
        <v>538</v>
      </c>
      <c r="C2696" s="3">
        <v>40</v>
      </c>
      <c r="D2696" s="2" t="s">
        <v>539</v>
      </c>
      <c r="E2696" s="2" t="s">
        <v>17903</v>
      </c>
      <c r="F2696" s="2">
        <v>39044673</v>
      </c>
      <c r="G2696" s="2" t="s">
        <v>8639</v>
      </c>
      <c r="H2696" s="2" t="s">
        <v>8640</v>
      </c>
      <c r="I2696" s="2" t="s">
        <v>8641</v>
      </c>
      <c r="J2696" s="2" t="s">
        <v>8641</v>
      </c>
      <c r="K2696" s="2" t="s">
        <v>4366</v>
      </c>
      <c r="L2696" s="2"/>
      <c r="M2696" s="2" t="s">
        <v>4367</v>
      </c>
      <c r="N2696" s="4" t="s">
        <v>2227</v>
      </c>
      <c r="O2696" s="4" t="s">
        <v>8642</v>
      </c>
    </row>
    <row r="2697" spans="1:15" ht="15" customHeight="1" x14ac:dyDescent="0.35">
      <c r="A2697" s="2" t="s">
        <v>537</v>
      </c>
      <c r="B2697" s="2" t="s">
        <v>538</v>
      </c>
      <c r="C2697" s="3">
        <v>40</v>
      </c>
      <c r="D2697" s="2" t="s">
        <v>539</v>
      </c>
      <c r="E2697" s="2" t="s">
        <v>17903</v>
      </c>
      <c r="F2697" s="2">
        <v>32938595</v>
      </c>
      <c r="G2697" s="2" t="s">
        <v>17909</v>
      </c>
      <c r="H2697" s="2" t="s">
        <v>17941</v>
      </c>
      <c r="I2697" s="2" t="s">
        <v>17942</v>
      </c>
      <c r="J2697" s="2" t="s">
        <v>17942</v>
      </c>
      <c r="K2697" s="2" t="s">
        <v>4590</v>
      </c>
      <c r="L2697" s="2" t="s">
        <v>17943</v>
      </c>
      <c r="M2697" s="2" t="s">
        <v>4493</v>
      </c>
      <c r="N2697" s="4" t="s">
        <v>17944</v>
      </c>
      <c r="O2697" s="4" t="s">
        <v>17945</v>
      </c>
    </row>
    <row r="2698" spans="1:15" ht="15" customHeight="1" x14ac:dyDescent="0.35">
      <c r="A2698" s="2" t="s">
        <v>537</v>
      </c>
      <c r="B2698" s="2" t="s">
        <v>538</v>
      </c>
      <c r="C2698" s="3">
        <v>40</v>
      </c>
      <c r="D2698" s="2" t="s">
        <v>539</v>
      </c>
      <c r="E2698" s="2" t="s">
        <v>17903</v>
      </c>
      <c r="F2698" s="2">
        <v>31619666</v>
      </c>
      <c r="G2698" s="2" t="s">
        <v>17952</v>
      </c>
      <c r="H2698" s="2" t="s">
        <v>17953</v>
      </c>
      <c r="I2698" s="2" t="s">
        <v>9765</v>
      </c>
      <c r="J2698" s="2" t="s">
        <v>9765</v>
      </c>
      <c r="K2698" s="2" t="s">
        <v>10316</v>
      </c>
      <c r="L2698" s="2" t="s">
        <v>17954</v>
      </c>
      <c r="M2698" s="2" t="s">
        <v>4493</v>
      </c>
      <c r="N2698" s="4" t="s">
        <v>17955</v>
      </c>
      <c r="O2698" s="4" t="s">
        <v>17956</v>
      </c>
    </row>
    <row r="2699" spans="1:15" ht="15" customHeight="1" x14ac:dyDescent="0.35">
      <c r="A2699" s="2" t="s">
        <v>537</v>
      </c>
      <c r="B2699" s="2" t="s">
        <v>538</v>
      </c>
      <c r="C2699" s="3">
        <v>40</v>
      </c>
      <c r="D2699" s="2" t="s">
        <v>539</v>
      </c>
      <c r="E2699" s="2" t="s">
        <v>17903</v>
      </c>
      <c r="F2699" s="2">
        <v>30774935</v>
      </c>
      <c r="G2699" s="2" t="s">
        <v>17957</v>
      </c>
      <c r="H2699" s="2" t="s">
        <v>17958</v>
      </c>
      <c r="I2699" s="2">
        <v>2019</v>
      </c>
      <c r="J2699" s="2" t="s">
        <v>14988</v>
      </c>
      <c r="K2699" s="2" t="s">
        <v>9959</v>
      </c>
      <c r="L2699" s="2" t="s">
        <v>17959</v>
      </c>
      <c r="M2699" s="2" t="s">
        <v>4843</v>
      </c>
      <c r="N2699" s="4" t="s">
        <v>17960</v>
      </c>
      <c r="O2699" s="4" t="s">
        <v>17961</v>
      </c>
    </row>
  </sheetData>
  <autoFilter ref="A2:O2699" xr:uid="{00000000-0009-0000-0000-00000C000000}"/>
  <mergeCells count="1">
    <mergeCell ref="A1:O1"/>
  </mergeCells>
  <hyperlinks>
    <hyperlink ref="N116" r:id="rId1" xr:uid="{00000000-0004-0000-0C00-000000000000}"/>
    <hyperlink ref="O116" r:id="rId2" xr:uid="{00000000-0004-0000-0C00-000001000000}"/>
    <hyperlink ref="N127" r:id="rId3" xr:uid="{00000000-0004-0000-0C00-000002000000}"/>
    <hyperlink ref="O127" r:id="rId4" xr:uid="{00000000-0004-0000-0C00-000003000000}"/>
    <hyperlink ref="N4" r:id="rId5" xr:uid="{00000000-0004-0000-0C00-000004000000}"/>
    <hyperlink ref="O4" r:id="rId6" xr:uid="{00000000-0004-0000-0C00-000005000000}"/>
    <hyperlink ref="N3" r:id="rId7" xr:uid="{00000000-0004-0000-0C00-000006000000}"/>
    <hyperlink ref="O3" r:id="rId8" xr:uid="{00000000-0004-0000-0C00-000007000000}"/>
    <hyperlink ref="N98" r:id="rId9" xr:uid="{00000000-0004-0000-0C00-000008000000}"/>
    <hyperlink ref="O98" r:id="rId10" xr:uid="{00000000-0004-0000-0C00-000009000000}"/>
    <hyperlink ref="N126" r:id="rId11" xr:uid="{00000000-0004-0000-0C00-00000A000000}"/>
    <hyperlink ref="O126" r:id="rId12" xr:uid="{00000000-0004-0000-0C00-00000B000000}"/>
    <hyperlink ref="N123" r:id="rId13" xr:uid="{00000000-0004-0000-0C00-00000C000000}"/>
    <hyperlink ref="O123" r:id="rId14" xr:uid="{00000000-0004-0000-0C00-00000D000000}"/>
    <hyperlink ref="N132" r:id="rId15" xr:uid="{00000000-0004-0000-0C00-00000E000000}"/>
    <hyperlink ref="O132" r:id="rId16" xr:uid="{00000000-0004-0000-0C00-00000F000000}"/>
    <hyperlink ref="N82" r:id="rId17" xr:uid="{00000000-0004-0000-0C00-000010000000}"/>
    <hyperlink ref="O82" r:id="rId18" xr:uid="{00000000-0004-0000-0C00-000011000000}"/>
    <hyperlink ref="N68" r:id="rId19" xr:uid="{00000000-0004-0000-0C00-000012000000}"/>
    <hyperlink ref="O68" r:id="rId20" xr:uid="{00000000-0004-0000-0C00-000013000000}"/>
    <hyperlink ref="N13" r:id="rId21" xr:uid="{00000000-0004-0000-0C00-000014000000}"/>
    <hyperlink ref="O13" r:id="rId22" xr:uid="{00000000-0004-0000-0C00-000015000000}"/>
    <hyperlink ref="N15" r:id="rId23" xr:uid="{00000000-0004-0000-0C00-000016000000}"/>
    <hyperlink ref="O15" r:id="rId24" xr:uid="{00000000-0004-0000-0C00-000017000000}"/>
    <hyperlink ref="N121" r:id="rId25" xr:uid="{00000000-0004-0000-0C00-000018000000}"/>
    <hyperlink ref="O121" r:id="rId26" xr:uid="{00000000-0004-0000-0C00-000019000000}"/>
    <hyperlink ref="N114" r:id="rId27" xr:uid="{00000000-0004-0000-0C00-00001A000000}"/>
    <hyperlink ref="O114" r:id="rId28" xr:uid="{00000000-0004-0000-0C00-00001B000000}"/>
    <hyperlink ref="N120" r:id="rId29" xr:uid="{00000000-0004-0000-0C00-00001C000000}"/>
    <hyperlink ref="O120" r:id="rId30" xr:uid="{00000000-0004-0000-0C00-00001D000000}"/>
    <hyperlink ref="N124" r:id="rId31" xr:uid="{00000000-0004-0000-0C00-00001E000000}"/>
    <hyperlink ref="O124" r:id="rId32" xr:uid="{00000000-0004-0000-0C00-00001F000000}"/>
    <hyperlink ref="N133" r:id="rId33" xr:uid="{00000000-0004-0000-0C00-000020000000}"/>
    <hyperlink ref="O133" r:id="rId34" xr:uid="{00000000-0004-0000-0C00-000021000000}"/>
    <hyperlink ref="N125" r:id="rId35" xr:uid="{00000000-0004-0000-0C00-000022000000}"/>
    <hyperlink ref="O125" r:id="rId36" xr:uid="{00000000-0004-0000-0C00-000023000000}"/>
    <hyperlink ref="N27" r:id="rId37" xr:uid="{00000000-0004-0000-0C00-000024000000}"/>
    <hyperlink ref="O27" r:id="rId38" xr:uid="{00000000-0004-0000-0C00-000025000000}"/>
    <hyperlink ref="N16" r:id="rId39" xr:uid="{00000000-0004-0000-0C00-000026000000}"/>
    <hyperlink ref="O16" r:id="rId40" xr:uid="{00000000-0004-0000-0C00-000027000000}"/>
    <hyperlink ref="N59" r:id="rId41" xr:uid="{00000000-0004-0000-0C00-000028000000}"/>
    <hyperlink ref="O59" r:id="rId42" xr:uid="{00000000-0004-0000-0C00-000029000000}"/>
    <hyperlink ref="N46" r:id="rId43" xr:uid="{00000000-0004-0000-0C00-00002A000000}"/>
    <hyperlink ref="O46" r:id="rId44" xr:uid="{00000000-0004-0000-0C00-00002B000000}"/>
    <hyperlink ref="N37" r:id="rId45" xr:uid="{00000000-0004-0000-0C00-00002C000000}"/>
    <hyperlink ref="O37" r:id="rId46" xr:uid="{00000000-0004-0000-0C00-00002D000000}"/>
    <hyperlink ref="N28" r:id="rId47" xr:uid="{00000000-0004-0000-0C00-00002E000000}"/>
    <hyperlink ref="O28" r:id="rId48" xr:uid="{00000000-0004-0000-0C00-00002F000000}"/>
    <hyperlink ref="N29" r:id="rId49" xr:uid="{00000000-0004-0000-0C00-000030000000}"/>
    <hyperlink ref="O29" r:id="rId50" xr:uid="{00000000-0004-0000-0C00-000031000000}"/>
    <hyperlink ref="N86" r:id="rId51" xr:uid="{00000000-0004-0000-0C00-000032000000}"/>
    <hyperlink ref="O86" r:id="rId52" xr:uid="{00000000-0004-0000-0C00-000033000000}"/>
    <hyperlink ref="N17" r:id="rId53" xr:uid="{00000000-0004-0000-0C00-000034000000}"/>
    <hyperlink ref="O17" r:id="rId54" xr:uid="{00000000-0004-0000-0C00-000035000000}"/>
    <hyperlink ref="N5" r:id="rId55" xr:uid="{00000000-0004-0000-0C00-000036000000}"/>
    <hyperlink ref="O5" r:id="rId56" xr:uid="{00000000-0004-0000-0C00-000037000000}"/>
    <hyperlink ref="N99" r:id="rId57" xr:uid="{00000000-0004-0000-0C00-000038000000}"/>
    <hyperlink ref="O99" r:id="rId58" xr:uid="{00000000-0004-0000-0C00-000039000000}"/>
    <hyperlink ref="N38" r:id="rId59" xr:uid="{00000000-0004-0000-0C00-00003A000000}"/>
    <hyperlink ref="O38" r:id="rId60" xr:uid="{00000000-0004-0000-0C00-00003B000000}"/>
    <hyperlink ref="N69" r:id="rId61" xr:uid="{00000000-0004-0000-0C00-00003C000000}"/>
    <hyperlink ref="O69" r:id="rId62" xr:uid="{00000000-0004-0000-0C00-00003D000000}"/>
    <hyperlink ref="N45" r:id="rId63" xr:uid="{00000000-0004-0000-0C00-00003E000000}"/>
    <hyperlink ref="O45" r:id="rId64" xr:uid="{00000000-0004-0000-0C00-00003F000000}"/>
    <hyperlink ref="N30" r:id="rId65" xr:uid="{00000000-0004-0000-0C00-000040000000}"/>
    <hyperlink ref="O30" r:id="rId66" xr:uid="{00000000-0004-0000-0C00-000041000000}"/>
    <hyperlink ref="N14" r:id="rId67" xr:uid="{00000000-0004-0000-0C00-000042000000}"/>
    <hyperlink ref="O14" r:id="rId68" xr:uid="{00000000-0004-0000-0C00-000043000000}"/>
    <hyperlink ref="N24" r:id="rId69" xr:uid="{00000000-0004-0000-0C00-000044000000}"/>
    <hyperlink ref="O24" r:id="rId70" xr:uid="{00000000-0004-0000-0C00-000045000000}"/>
    <hyperlink ref="N130" r:id="rId71" xr:uid="{00000000-0004-0000-0C00-000046000000}"/>
    <hyperlink ref="O130" r:id="rId72" xr:uid="{00000000-0004-0000-0C00-000047000000}"/>
    <hyperlink ref="N18" r:id="rId73" xr:uid="{00000000-0004-0000-0C00-000048000000}"/>
    <hyperlink ref="O18" r:id="rId74" xr:uid="{00000000-0004-0000-0C00-000049000000}"/>
    <hyperlink ref="N47" r:id="rId75" xr:uid="{00000000-0004-0000-0C00-00004A000000}"/>
    <hyperlink ref="O47" r:id="rId76" xr:uid="{00000000-0004-0000-0C00-00004B000000}"/>
    <hyperlink ref="N48" r:id="rId77" xr:uid="{00000000-0004-0000-0C00-00004C000000}"/>
    <hyperlink ref="O48" r:id="rId78" xr:uid="{00000000-0004-0000-0C00-00004D000000}"/>
    <hyperlink ref="N49" r:id="rId79" xr:uid="{00000000-0004-0000-0C00-00004E000000}"/>
    <hyperlink ref="O49" r:id="rId80" xr:uid="{00000000-0004-0000-0C00-00004F000000}"/>
    <hyperlink ref="N106" r:id="rId81" xr:uid="{00000000-0004-0000-0C00-000050000000}"/>
    <hyperlink ref="O106" r:id="rId82" xr:uid="{00000000-0004-0000-0C00-000051000000}"/>
    <hyperlink ref="N83" r:id="rId83" xr:uid="{00000000-0004-0000-0C00-000052000000}"/>
    <hyperlink ref="O83" r:id="rId84" xr:uid="{00000000-0004-0000-0C00-000053000000}"/>
    <hyperlink ref="N70" r:id="rId85" xr:uid="{00000000-0004-0000-0C00-000054000000}"/>
    <hyperlink ref="O70" r:id="rId86" xr:uid="{00000000-0004-0000-0C00-000055000000}"/>
    <hyperlink ref="N87" r:id="rId87" xr:uid="{00000000-0004-0000-0C00-000056000000}"/>
    <hyperlink ref="O87" r:id="rId88" xr:uid="{00000000-0004-0000-0C00-000057000000}"/>
    <hyperlink ref="N19" r:id="rId89" xr:uid="{00000000-0004-0000-0C00-000058000000}"/>
    <hyperlink ref="O19" r:id="rId90" xr:uid="{00000000-0004-0000-0C00-000059000000}"/>
    <hyperlink ref="N20" r:id="rId91" xr:uid="{00000000-0004-0000-0C00-00005A000000}"/>
    <hyperlink ref="O20" r:id="rId92" xr:uid="{00000000-0004-0000-0C00-00005B000000}"/>
    <hyperlink ref="N60" r:id="rId93" xr:uid="{00000000-0004-0000-0C00-00005C000000}"/>
    <hyperlink ref="O60" r:id="rId94" xr:uid="{00000000-0004-0000-0C00-00005D000000}"/>
    <hyperlink ref="N108" r:id="rId95" xr:uid="{00000000-0004-0000-0C00-00005E000000}"/>
    <hyperlink ref="O108" r:id="rId96" xr:uid="{00000000-0004-0000-0C00-00005F000000}"/>
    <hyperlink ref="N107" r:id="rId97" xr:uid="{00000000-0004-0000-0C00-000060000000}"/>
    <hyperlink ref="O107" r:id="rId98" xr:uid="{00000000-0004-0000-0C00-000061000000}"/>
    <hyperlink ref="N71" r:id="rId99" xr:uid="{00000000-0004-0000-0C00-000062000000}"/>
    <hyperlink ref="O71" r:id="rId100" xr:uid="{00000000-0004-0000-0C00-000063000000}"/>
    <hyperlink ref="N81" r:id="rId101" xr:uid="{00000000-0004-0000-0C00-000064000000}"/>
    <hyperlink ref="O81" r:id="rId102" xr:uid="{00000000-0004-0000-0C00-000065000000}"/>
    <hyperlink ref="N115" r:id="rId103" xr:uid="{00000000-0004-0000-0C00-000066000000}"/>
    <hyperlink ref="O115" r:id="rId104" xr:uid="{00000000-0004-0000-0C00-000067000000}"/>
    <hyperlink ref="N6" r:id="rId105" xr:uid="{00000000-0004-0000-0C00-000068000000}"/>
    <hyperlink ref="O6" r:id="rId106" xr:uid="{00000000-0004-0000-0C00-000069000000}"/>
    <hyperlink ref="N61" r:id="rId107" xr:uid="{00000000-0004-0000-0C00-00006A000000}"/>
    <hyperlink ref="O61" r:id="rId108" xr:uid="{00000000-0004-0000-0C00-00006B000000}"/>
    <hyperlink ref="N109" r:id="rId109" xr:uid="{00000000-0004-0000-0C00-00006C000000}"/>
    <hyperlink ref="O109" r:id="rId110" xr:uid="{00000000-0004-0000-0C00-00006D000000}"/>
    <hyperlink ref="N39" r:id="rId111" xr:uid="{00000000-0004-0000-0C00-00006E000000}"/>
    <hyperlink ref="O39" r:id="rId112" xr:uid="{00000000-0004-0000-0C00-00006F000000}"/>
    <hyperlink ref="N73" r:id="rId113" xr:uid="{00000000-0004-0000-0C00-000070000000}"/>
    <hyperlink ref="O73" r:id="rId114" xr:uid="{00000000-0004-0000-0C00-000071000000}"/>
    <hyperlink ref="N72" r:id="rId115" xr:uid="{00000000-0004-0000-0C00-000072000000}"/>
    <hyperlink ref="O72" r:id="rId116" xr:uid="{00000000-0004-0000-0C00-000073000000}"/>
    <hyperlink ref="N88" r:id="rId117" xr:uid="{00000000-0004-0000-0C00-000074000000}"/>
    <hyperlink ref="O88" r:id="rId118" xr:uid="{00000000-0004-0000-0C00-000075000000}"/>
    <hyperlink ref="N101" r:id="rId119" xr:uid="{00000000-0004-0000-0C00-000076000000}"/>
    <hyperlink ref="O101" r:id="rId120" xr:uid="{00000000-0004-0000-0C00-000077000000}"/>
    <hyperlink ref="N100" r:id="rId121" xr:uid="{00000000-0004-0000-0C00-000078000000}"/>
    <hyperlink ref="O100" r:id="rId122" xr:uid="{00000000-0004-0000-0C00-000079000000}"/>
    <hyperlink ref="N50" r:id="rId123" xr:uid="{00000000-0004-0000-0C00-00007A000000}"/>
    <hyperlink ref="O50" r:id="rId124" xr:uid="{00000000-0004-0000-0C00-00007B000000}"/>
    <hyperlink ref="N31" r:id="rId125" xr:uid="{00000000-0004-0000-0C00-00007C000000}"/>
    <hyperlink ref="O31" r:id="rId126" xr:uid="{00000000-0004-0000-0C00-00007D000000}"/>
    <hyperlink ref="N89" r:id="rId127" xr:uid="{00000000-0004-0000-0C00-00007E000000}"/>
    <hyperlink ref="O89" r:id="rId128" xr:uid="{00000000-0004-0000-0C00-00007F000000}"/>
    <hyperlink ref="N21" r:id="rId129" xr:uid="{00000000-0004-0000-0C00-000080000000}"/>
    <hyperlink ref="O21" r:id="rId130" xr:uid="{00000000-0004-0000-0C00-000081000000}"/>
    <hyperlink ref="N122" r:id="rId131" xr:uid="{00000000-0004-0000-0C00-000082000000}"/>
    <hyperlink ref="O122" r:id="rId132" xr:uid="{00000000-0004-0000-0C00-000083000000}"/>
    <hyperlink ref="N119" r:id="rId133" xr:uid="{00000000-0004-0000-0C00-000084000000}"/>
    <hyperlink ref="O119" r:id="rId134" xr:uid="{00000000-0004-0000-0C00-000085000000}"/>
    <hyperlink ref="N129" r:id="rId135" xr:uid="{00000000-0004-0000-0C00-000086000000}"/>
    <hyperlink ref="O129" r:id="rId136" xr:uid="{00000000-0004-0000-0C00-000087000000}"/>
    <hyperlink ref="N7" r:id="rId137" xr:uid="{00000000-0004-0000-0C00-000088000000}"/>
    <hyperlink ref="O7" r:id="rId138" xr:uid="{00000000-0004-0000-0C00-000089000000}"/>
    <hyperlink ref="N128" r:id="rId139" xr:uid="{00000000-0004-0000-0C00-00008A000000}"/>
    <hyperlink ref="O128" r:id="rId140" xr:uid="{00000000-0004-0000-0C00-00008B000000}"/>
    <hyperlink ref="N51" r:id="rId141" xr:uid="{00000000-0004-0000-0C00-00008C000000}"/>
    <hyperlink ref="O51" r:id="rId142" xr:uid="{00000000-0004-0000-0C00-00008D000000}"/>
    <hyperlink ref="N32" r:id="rId143" xr:uid="{00000000-0004-0000-0C00-00008E000000}"/>
    <hyperlink ref="O32" r:id="rId144" xr:uid="{00000000-0004-0000-0C00-00008F000000}"/>
    <hyperlink ref="N33" r:id="rId145" xr:uid="{00000000-0004-0000-0C00-000090000000}"/>
    <hyperlink ref="O33" r:id="rId146" xr:uid="{00000000-0004-0000-0C00-000091000000}"/>
    <hyperlink ref="N131" r:id="rId147" xr:uid="{00000000-0004-0000-0C00-000092000000}"/>
    <hyperlink ref="O131" r:id="rId148" xr:uid="{00000000-0004-0000-0C00-000093000000}"/>
    <hyperlink ref="N52" r:id="rId149" xr:uid="{00000000-0004-0000-0C00-000094000000}"/>
    <hyperlink ref="O52" r:id="rId150" xr:uid="{00000000-0004-0000-0C00-000095000000}"/>
    <hyperlink ref="N40" r:id="rId151" xr:uid="{00000000-0004-0000-0C00-000096000000}"/>
    <hyperlink ref="O40" r:id="rId152" xr:uid="{00000000-0004-0000-0C00-000097000000}"/>
    <hyperlink ref="N74" r:id="rId153" xr:uid="{00000000-0004-0000-0C00-000098000000}"/>
    <hyperlink ref="O74" r:id="rId154" xr:uid="{00000000-0004-0000-0C00-000099000000}"/>
    <hyperlink ref="N90" r:id="rId155" xr:uid="{00000000-0004-0000-0C00-00009A000000}"/>
    <hyperlink ref="O90" r:id="rId156" xr:uid="{00000000-0004-0000-0C00-00009B000000}"/>
    <hyperlink ref="N53" r:id="rId157" xr:uid="{00000000-0004-0000-0C00-00009C000000}"/>
    <hyperlink ref="O53" r:id="rId158" xr:uid="{00000000-0004-0000-0C00-00009D000000}"/>
    <hyperlink ref="N75" r:id="rId159" xr:uid="{00000000-0004-0000-0C00-00009E000000}"/>
    <hyperlink ref="O75" r:id="rId160" xr:uid="{00000000-0004-0000-0C00-00009F000000}"/>
    <hyperlink ref="N134" r:id="rId161" xr:uid="{00000000-0004-0000-0C00-0000A0000000}"/>
    <hyperlink ref="O134" r:id="rId162" xr:uid="{00000000-0004-0000-0C00-0000A1000000}"/>
    <hyperlink ref="N91" r:id="rId163" xr:uid="{00000000-0004-0000-0C00-0000A2000000}"/>
    <hyperlink ref="O91" r:id="rId164" xr:uid="{00000000-0004-0000-0C00-0000A3000000}"/>
    <hyperlink ref="N102" r:id="rId165" xr:uid="{00000000-0004-0000-0C00-0000A4000000}"/>
    <hyperlink ref="O102" r:id="rId166" xr:uid="{00000000-0004-0000-0C00-0000A5000000}"/>
    <hyperlink ref="N110" r:id="rId167" xr:uid="{00000000-0004-0000-0C00-0000A6000000}"/>
    <hyperlink ref="O110" r:id="rId168" xr:uid="{00000000-0004-0000-0C00-0000A7000000}"/>
    <hyperlink ref="N92" r:id="rId169" xr:uid="{00000000-0004-0000-0C00-0000A8000000}"/>
    <hyperlink ref="O92" r:id="rId170" xr:uid="{00000000-0004-0000-0C00-0000A9000000}"/>
    <hyperlink ref="N22" r:id="rId171" xr:uid="{00000000-0004-0000-0C00-0000AA000000}"/>
    <hyperlink ref="O22" r:id="rId172" xr:uid="{00000000-0004-0000-0C00-0000AB000000}"/>
    <hyperlink ref="N62" r:id="rId173" xr:uid="{00000000-0004-0000-0C00-0000AC000000}"/>
    <hyperlink ref="O62" r:id="rId174" xr:uid="{00000000-0004-0000-0C00-0000AD000000}"/>
    <hyperlink ref="N54" r:id="rId175" xr:uid="{00000000-0004-0000-0C00-0000AE000000}"/>
    <hyperlink ref="O54" r:id="rId176" xr:uid="{00000000-0004-0000-0C00-0000AF000000}"/>
    <hyperlink ref="N76" r:id="rId177" xr:uid="{00000000-0004-0000-0C00-0000B0000000}"/>
    <hyperlink ref="O76" r:id="rId178" xr:uid="{00000000-0004-0000-0C00-0000B1000000}"/>
    <hyperlink ref="N8" r:id="rId179" xr:uid="{00000000-0004-0000-0C00-0000B2000000}"/>
    <hyperlink ref="O8" r:id="rId180" xr:uid="{00000000-0004-0000-0C00-0000B3000000}"/>
    <hyperlink ref="N111" r:id="rId181" xr:uid="{00000000-0004-0000-0C00-0000B4000000}"/>
    <hyperlink ref="O111" r:id="rId182" xr:uid="{00000000-0004-0000-0C00-0000B5000000}"/>
    <hyperlink ref="N94" r:id="rId183" xr:uid="{00000000-0004-0000-0C00-0000B6000000}"/>
    <hyperlink ref="O94" r:id="rId184" xr:uid="{00000000-0004-0000-0C00-0000B7000000}"/>
    <hyperlink ref="N9" r:id="rId185" xr:uid="{00000000-0004-0000-0C00-0000B8000000}"/>
    <hyperlink ref="O9" r:id="rId186" xr:uid="{00000000-0004-0000-0C00-0000B9000000}"/>
    <hyperlink ref="N103" r:id="rId187" xr:uid="{00000000-0004-0000-0C00-0000BA000000}"/>
    <hyperlink ref="O103" r:id="rId188" xr:uid="{00000000-0004-0000-0C00-0000BB000000}"/>
    <hyperlink ref="N104" r:id="rId189" xr:uid="{00000000-0004-0000-0C00-0000BC000000}"/>
    <hyperlink ref="O104" r:id="rId190" xr:uid="{00000000-0004-0000-0C00-0000BD000000}"/>
    <hyperlink ref="N55" r:id="rId191" xr:uid="{00000000-0004-0000-0C00-0000BE000000}"/>
    <hyperlink ref="O55" r:id="rId192" xr:uid="{00000000-0004-0000-0C00-0000BF000000}"/>
    <hyperlink ref="N96" r:id="rId193" xr:uid="{00000000-0004-0000-0C00-0000C0000000}"/>
    <hyperlink ref="O96" r:id="rId194" xr:uid="{00000000-0004-0000-0C00-0000C1000000}"/>
    <hyperlink ref="N41" r:id="rId195" xr:uid="{00000000-0004-0000-0C00-0000C2000000}"/>
    <hyperlink ref="O41" r:id="rId196" xr:uid="{00000000-0004-0000-0C00-0000C3000000}"/>
    <hyperlink ref="N11" r:id="rId197" xr:uid="{00000000-0004-0000-0C00-0000C4000000}"/>
    <hyperlink ref="O11" r:id="rId198" xr:uid="{00000000-0004-0000-0C00-0000C5000000}"/>
    <hyperlink ref="N77" r:id="rId199" xr:uid="{00000000-0004-0000-0C00-0000C6000000}"/>
    <hyperlink ref="O77" r:id="rId200" xr:uid="{00000000-0004-0000-0C00-0000C7000000}"/>
    <hyperlink ref="N78" r:id="rId201" xr:uid="{00000000-0004-0000-0C00-0000C8000000}"/>
    <hyperlink ref="O78" r:id="rId202" xr:uid="{00000000-0004-0000-0C00-0000C9000000}"/>
    <hyperlink ref="N105" r:id="rId203" xr:uid="{00000000-0004-0000-0C00-0000CA000000}"/>
    <hyperlink ref="O105" r:id="rId204" xr:uid="{00000000-0004-0000-0C00-0000CB000000}"/>
    <hyperlink ref="N34" r:id="rId205" xr:uid="{00000000-0004-0000-0C00-0000CC000000}"/>
    <hyperlink ref="O34" r:id="rId206" xr:uid="{00000000-0004-0000-0C00-0000CD000000}"/>
    <hyperlink ref="N42" r:id="rId207" xr:uid="{00000000-0004-0000-0C00-0000CE000000}"/>
    <hyperlink ref="O42" r:id="rId208" xr:uid="{00000000-0004-0000-0C00-0000CF000000}"/>
    <hyperlink ref="N85" r:id="rId209" xr:uid="{00000000-0004-0000-0C00-0000D0000000}"/>
    <hyperlink ref="O85" r:id="rId210" xr:uid="{00000000-0004-0000-0C00-0000D1000000}"/>
    <hyperlink ref="N97" r:id="rId211" xr:uid="{00000000-0004-0000-0C00-0000D2000000}"/>
    <hyperlink ref="O97" r:id="rId212" xr:uid="{00000000-0004-0000-0C00-0000D3000000}"/>
    <hyperlink ref="N23" r:id="rId213" xr:uid="{00000000-0004-0000-0C00-0000D4000000}"/>
    <hyperlink ref="O23" r:id="rId214" xr:uid="{00000000-0004-0000-0C00-0000D5000000}"/>
    <hyperlink ref="N12" r:id="rId215" xr:uid="{00000000-0004-0000-0C00-0000D6000000}"/>
    <hyperlink ref="O12" r:id="rId216" xr:uid="{00000000-0004-0000-0C00-0000D7000000}"/>
    <hyperlink ref="N56" r:id="rId217" xr:uid="{00000000-0004-0000-0C00-0000D8000000}"/>
    <hyperlink ref="O56" r:id="rId218" xr:uid="{00000000-0004-0000-0C00-0000D9000000}"/>
    <hyperlink ref="N112" r:id="rId219" xr:uid="{00000000-0004-0000-0C00-0000DA000000}"/>
    <hyperlink ref="O112" r:id="rId220" xr:uid="{00000000-0004-0000-0C00-0000DB000000}"/>
    <hyperlink ref="N63" r:id="rId221" xr:uid="{00000000-0004-0000-0C00-0000DC000000}"/>
    <hyperlink ref="O63" r:id="rId222" xr:uid="{00000000-0004-0000-0C00-0000DD000000}"/>
    <hyperlink ref="N64" r:id="rId223" xr:uid="{00000000-0004-0000-0C00-0000DE000000}"/>
    <hyperlink ref="O64" r:id="rId224" xr:uid="{00000000-0004-0000-0C00-0000DF000000}"/>
    <hyperlink ref="N65" r:id="rId225" xr:uid="{00000000-0004-0000-0C00-0000E0000000}"/>
    <hyperlink ref="O65" r:id="rId226" xr:uid="{00000000-0004-0000-0C00-0000E1000000}"/>
    <hyperlink ref="N57" r:id="rId227" xr:uid="{00000000-0004-0000-0C00-0000E2000000}"/>
    <hyperlink ref="O57" r:id="rId228" xr:uid="{00000000-0004-0000-0C00-0000E3000000}"/>
    <hyperlink ref="N58" r:id="rId229" xr:uid="{00000000-0004-0000-0C00-0000E4000000}"/>
    <hyperlink ref="O58" r:id="rId230" xr:uid="{00000000-0004-0000-0C00-0000E5000000}"/>
    <hyperlink ref="N113" r:id="rId231" xr:uid="{00000000-0004-0000-0C00-0000E6000000}"/>
    <hyperlink ref="O113" r:id="rId232" xr:uid="{00000000-0004-0000-0C00-0000E7000000}"/>
    <hyperlink ref="N79" r:id="rId233" xr:uid="{00000000-0004-0000-0C00-0000E8000000}"/>
    <hyperlink ref="O79" r:id="rId234" xr:uid="{00000000-0004-0000-0C00-0000E9000000}"/>
    <hyperlink ref="N25" r:id="rId235" xr:uid="{00000000-0004-0000-0C00-0000EA000000}"/>
    <hyperlink ref="O25" r:id="rId236" xr:uid="{00000000-0004-0000-0C00-0000EB000000}"/>
    <hyperlink ref="N44" r:id="rId237" xr:uid="{00000000-0004-0000-0C00-0000EC000000}"/>
    <hyperlink ref="O44" r:id="rId238" xr:uid="{00000000-0004-0000-0C00-0000ED000000}"/>
    <hyperlink ref="N80" r:id="rId239" xr:uid="{00000000-0004-0000-0C00-0000EE000000}"/>
    <hyperlink ref="O80" r:id="rId240" xr:uid="{00000000-0004-0000-0C00-0000EF000000}"/>
    <hyperlink ref="N26" r:id="rId241" xr:uid="{00000000-0004-0000-0C00-0000F0000000}"/>
    <hyperlink ref="O26" r:id="rId242" xr:uid="{00000000-0004-0000-0C00-0000F1000000}"/>
    <hyperlink ref="N36" r:id="rId243" xr:uid="{00000000-0004-0000-0C00-0000F2000000}"/>
    <hyperlink ref="O36" r:id="rId244" xr:uid="{00000000-0004-0000-0C00-0000F3000000}"/>
    <hyperlink ref="N67" r:id="rId245" xr:uid="{00000000-0004-0000-0C00-0000F4000000}"/>
    <hyperlink ref="O67" r:id="rId246" xr:uid="{00000000-0004-0000-0C00-0000F5000000}"/>
    <hyperlink ref="N117" r:id="rId247" xr:uid="{00000000-0004-0000-0C00-0000F6000000}"/>
    <hyperlink ref="O117" r:id="rId248" xr:uid="{00000000-0004-0000-0C00-0000F7000000}"/>
    <hyperlink ref="N216" r:id="rId249" xr:uid="{00000000-0004-0000-0C00-0000F8000000}"/>
    <hyperlink ref="O216" r:id="rId250" xr:uid="{00000000-0004-0000-0C00-0000F9000000}"/>
    <hyperlink ref="N214" r:id="rId251" xr:uid="{00000000-0004-0000-0C00-0000FA000000}"/>
    <hyperlink ref="O214" r:id="rId252" xr:uid="{00000000-0004-0000-0C00-0000FB000000}"/>
    <hyperlink ref="N212" r:id="rId253" xr:uid="{00000000-0004-0000-0C00-0000FC000000}"/>
    <hyperlink ref="O212" r:id="rId254" xr:uid="{00000000-0004-0000-0C00-0000FD000000}"/>
    <hyperlink ref="N173" r:id="rId255" xr:uid="{00000000-0004-0000-0C00-0000FE000000}"/>
    <hyperlink ref="O173" r:id="rId256" xr:uid="{00000000-0004-0000-0C00-0000FF000000}"/>
    <hyperlink ref="N163" r:id="rId257" xr:uid="{00000000-0004-0000-0C00-000000010000}"/>
    <hyperlink ref="O163" r:id="rId258" xr:uid="{00000000-0004-0000-0C00-000001010000}"/>
    <hyperlink ref="N184" r:id="rId259" xr:uid="{00000000-0004-0000-0C00-000002010000}"/>
    <hyperlink ref="O184" r:id="rId260" xr:uid="{00000000-0004-0000-0C00-000003010000}"/>
    <hyperlink ref="N193" r:id="rId261" xr:uid="{00000000-0004-0000-0C00-000004010000}"/>
    <hyperlink ref="O193" r:id="rId262" xr:uid="{00000000-0004-0000-0C00-000005010000}"/>
    <hyperlink ref="N175" r:id="rId263" xr:uid="{00000000-0004-0000-0C00-000006010000}"/>
    <hyperlink ref="O175" r:id="rId264" xr:uid="{00000000-0004-0000-0C00-000007010000}"/>
    <hyperlink ref="N174" r:id="rId265" xr:uid="{00000000-0004-0000-0C00-000008010000}"/>
    <hyperlink ref="O174" r:id="rId266" xr:uid="{00000000-0004-0000-0C00-000009010000}"/>
    <hyperlink ref="N178" r:id="rId267" xr:uid="{00000000-0004-0000-0C00-00000A010000}"/>
    <hyperlink ref="O178" r:id="rId268" xr:uid="{00000000-0004-0000-0C00-00000B010000}"/>
    <hyperlink ref="N213" r:id="rId269" xr:uid="{00000000-0004-0000-0C00-00000C010000}"/>
    <hyperlink ref="O213" r:id="rId270" xr:uid="{00000000-0004-0000-0C00-00000D010000}"/>
    <hyperlink ref="N208" r:id="rId271" xr:uid="{00000000-0004-0000-0C00-00000E010000}"/>
    <hyperlink ref="O208" r:id="rId272" xr:uid="{00000000-0004-0000-0C00-00000F010000}"/>
    <hyperlink ref="N194" r:id="rId273" xr:uid="{00000000-0004-0000-0C00-000010010000}"/>
    <hyperlink ref="O194" r:id="rId274" xr:uid="{00000000-0004-0000-0C00-000011010000}"/>
    <hyperlink ref="N136" r:id="rId275" xr:uid="{00000000-0004-0000-0C00-000012010000}"/>
    <hyperlink ref="O136" r:id="rId276" xr:uid="{00000000-0004-0000-0C00-000013010000}"/>
    <hyperlink ref="N138" r:id="rId277" xr:uid="{00000000-0004-0000-0C00-000014010000}"/>
    <hyperlink ref="O138" r:id="rId278" xr:uid="{00000000-0004-0000-0C00-000015010000}"/>
    <hyperlink ref="N137" r:id="rId279" xr:uid="{00000000-0004-0000-0C00-000016010000}"/>
    <hyperlink ref="O137" r:id="rId280" xr:uid="{00000000-0004-0000-0C00-000017010000}"/>
    <hyperlink ref="N135" r:id="rId281" xr:uid="{00000000-0004-0000-0C00-000018010000}"/>
    <hyperlink ref="O135" r:id="rId282" xr:uid="{00000000-0004-0000-0C00-000019010000}"/>
    <hyperlink ref="N199" r:id="rId283" xr:uid="{00000000-0004-0000-0C00-00001A010000}"/>
    <hyperlink ref="O199" r:id="rId284" xr:uid="{00000000-0004-0000-0C00-00001B010000}"/>
    <hyperlink ref="N204" r:id="rId285" xr:uid="{00000000-0004-0000-0C00-00001C010000}"/>
    <hyperlink ref="O204" r:id="rId286" xr:uid="{00000000-0004-0000-0C00-00001D010000}"/>
    <hyperlink ref="N203" r:id="rId287" xr:uid="{00000000-0004-0000-0C00-00001E010000}"/>
    <hyperlink ref="O203" r:id="rId288" xr:uid="{00000000-0004-0000-0C00-00001F010000}"/>
    <hyperlink ref="N205" r:id="rId289" xr:uid="{00000000-0004-0000-0C00-000020010000}"/>
    <hyperlink ref="O205" r:id="rId290" xr:uid="{00000000-0004-0000-0C00-000021010000}"/>
    <hyperlink ref="N186" r:id="rId291" xr:uid="{00000000-0004-0000-0C00-000022010000}"/>
    <hyperlink ref="O186" r:id="rId292" xr:uid="{00000000-0004-0000-0C00-000023010000}"/>
    <hyperlink ref="N185" r:id="rId293" xr:uid="{00000000-0004-0000-0C00-000024010000}"/>
    <hyperlink ref="O185" r:id="rId294" xr:uid="{00000000-0004-0000-0C00-000025010000}"/>
    <hyperlink ref="N195" r:id="rId295" xr:uid="{00000000-0004-0000-0C00-000026010000}"/>
    <hyperlink ref="O195" r:id="rId296" xr:uid="{00000000-0004-0000-0C00-000027010000}"/>
    <hyperlink ref="N196" r:id="rId297" xr:uid="{00000000-0004-0000-0C00-000028010000}"/>
    <hyperlink ref="O196" r:id="rId298" xr:uid="{00000000-0004-0000-0C00-000029010000}"/>
    <hyperlink ref="N146" r:id="rId299" xr:uid="{00000000-0004-0000-0C00-00002A010000}"/>
    <hyperlink ref="O146" r:id="rId300" xr:uid="{00000000-0004-0000-0C00-00002B010000}"/>
    <hyperlink ref="N139" r:id="rId301" xr:uid="{00000000-0004-0000-0C00-00002C010000}"/>
    <hyperlink ref="O139" r:id="rId302" xr:uid="{00000000-0004-0000-0C00-00002D010000}"/>
    <hyperlink ref="N210" r:id="rId303" xr:uid="{00000000-0004-0000-0C00-00002E010000}"/>
    <hyperlink ref="O210" r:id="rId304" xr:uid="{00000000-0004-0000-0C00-00002F010000}"/>
    <hyperlink ref="N157" r:id="rId305" xr:uid="{00000000-0004-0000-0C00-000030010000}"/>
    <hyperlink ref="O157" r:id="rId306" xr:uid="{00000000-0004-0000-0C00-000031010000}"/>
    <hyperlink ref="N156" r:id="rId307" xr:uid="{00000000-0004-0000-0C00-000032010000}"/>
    <hyperlink ref="O156" r:id="rId308" xr:uid="{00000000-0004-0000-0C00-000033010000}"/>
    <hyperlink ref="N165" r:id="rId309" xr:uid="{00000000-0004-0000-0C00-000034010000}"/>
    <hyperlink ref="O165" r:id="rId310" xr:uid="{00000000-0004-0000-0C00-000035010000}"/>
    <hyperlink ref="N164" r:id="rId311" xr:uid="{00000000-0004-0000-0C00-000036010000}"/>
    <hyperlink ref="O164" r:id="rId312" xr:uid="{00000000-0004-0000-0C00-000037010000}"/>
    <hyperlink ref="N166" r:id="rId313" xr:uid="{00000000-0004-0000-0C00-000038010000}"/>
    <hyperlink ref="O166" r:id="rId314" xr:uid="{00000000-0004-0000-0C00-000039010000}"/>
    <hyperlink ref="N187" r:id="rId315" xr:uid="{00000000-0004-0000-0C00-00003A010000}"/>
    <hyperlink ref="O187" r:id="rId316" xr:uid="{00000000-0004-0000-0C00-00003B010000}"/>
    <hyperlink ref="N197" r:id="rId317" xr:uid="{00000000-0004-0000-0C00-00003C010000}"/>
    <hyperlink ref="O197" r:id="rId318" xr:uid="{00000000-0004-0000-0C00-00003D010000}"/>
    <hyperlink ref="N152" r:id="rId319" xr:uid="{00000000-0004-0000-0C00-00003E010000}"/>
    <hyperlink ref="O152" r:id="rId320" xr:uid="{00000000-0004-0000-0C00-00003F010000}"/>
    <hyperlink ref="N151" r:id="rId321" xr:uid="{00000000-0004-0000-0C00-000040010000}"/>
    <hyperlink ref="O151" r:id="rId322" xr:uid="{00000000-0004-0000-0C00-000041010000}"/>
    <hyperlink ref="N147" r:id="rId323" xr:uid="{00000000-0004-0000-0C00-000042010000}"/>
    <hyperlink ref="O147" r:id="rId324" xr:uid="{00000000-0004-0000-0C00-000043010000}"/>
    <hyperlink ref="N176" r:id="rId325" xr:uid="{00000000-0004-0000-0C00-000044010000}"/>
    <hyperlink ref="O176" r:id="rId326" xr:uid="{00000000-0004-0000-0C00-000045010000}"/>
    <hyperlink ref="N167" r:id="rId327" xr:uid="{00000000-0004-0000-0C00-000046010000}"/>
    <hyperlink ref="O167" r:id="rId328" xr:uid="{00000000-0004-0000-0C00-000047010000}"/>
    <hyperlink ref="N153" r:id="rId329" xr:uid="{00000000-0004-0000-0C00-000048010000}"/>
    <hyperlink ref="O153" r:id="rId330" xr:uid="{00000000-0004-0000-0C00-000049010000}"/>
    <hyperlink ref="N140" r:id="rId331" xr:uid="{00000000-0004-0000-0C00-00004A010000}"/>
    <hyperlink ref="O140" r:id="rId332" xr:uid="{00000000-0004-0000-0C00-00004B010000}"/>
    <hyperlink ref="N211" r:id="rId333" xr:uid="{00000000-0004-0000-0C00-00004C010000}"/>
    <hyperlink ref="O211" r:id="rId334" xr:uid="{00000000-0004-0000-0C00-00004D010000}"/>
    <hyperlink ref="N215" r:id="rId335" xr:uid="{00000000-0004-0000-0C00-00004E010000}"/>
    <hyperlink ref="O215" r:id="rId336" xr:uid="{00000000-0004-0000-0C00-00004F010000}"/>
    <hyperlink ref="N168" r:id="rId337" xr:uid="{00000000-0004-0000-0C00-000050010000}"/>
    <hyperlink ref="O168" r:id="rId338" xr:uid="{00000000-0004-0000-0C00-000051010000}"/>
    <hyperlink ref="N179" r:id="rId339" xr:uid="{00000000-0004-0000-0C00-000052010000}"/>
    <hyperlink ref="O179" r:id="rId340" xr:uid="{00000000-0004-0000-0C00-000053010000}"/>
    <hyperlink ref="N154" r:id="rId341" xr:uid="{00000000-0004-0000-0C00-000054010000}"/>
    <hyperlink ref="O154" r:id="rId342" xr:uid="{00000000-0004-0000-0C00-000055010000}"/>
    <hyperlink ref="N158" r:id="rId343" xr:uid="{00000000-0004-0000-0C00-000056010000}"/>
    <hyperlink ref="O158" r:id="rId344" xr:uid="{00000000-0004-0000-0C00-000057010000}"/>
    <hyperlink ref="N159" r:id="rId345" xr:uid="{00000000-0004-0000-0C00-000058010000}"/>
    <hyperlink ref="O159" r:id="rId346" xr:uid="{00000000-0004-0000-0C00-000059010000}"/>
    <hyperlink ref="N217" r:id="rId347" xr:uid="{00000000-0004-0000-0C00-00005A010000}"/>
    <hyperlink ref="O217" r:id="rId348" xr:uid="{00000000-0004-0000-0C00-00005B010000}"/>
    <hyperlink ref="N169" r:id="rId349" xr:uid="{00000000-0004-0000-0C00-00005C010000}"/>
    <hyperlink ref="O169" r:id="rId350" xr:uid="{00000000-0004-0000-0C00-00005D010000}"/>
    <hyperlink ref="N189" r:id="rId351" xr:uid="{00000000-0004-0000-0C00-00005E010000}"/>
    <hyperlink ref="O189" r:id="rId352" xr:uid="{00000000-0004-0000-0C00-00005F010000}"/>
    <hyperlink ref="N190" r:id="rId353" xr:uid="{00000000-0004-0000-0C00-000060010000}"/>
    <hyperlink ref="O190" r:id="rId354" xr:uid="{00000000-0004-0000-0C00-000061010000}"/>
    <hyperlink ref="N188" r:id="rId355" xr:uid="{00000000-0004-0000-0C00-000062010000}"/>
    <hyperlink ref="O188" r:id="rId356" xr:uid="{00000000-0004-0000-0C00-000063010000}"/>
    <hyperlink ref="N141" r:id="rId357" xr:uid="{00000000-0004-0000-0C00-000064010000}"/>
    <hyperlink ref="O141" r:id="rId358" xr:uid="{00000000-0004-0000-0C00-000065010000}"/>
    <hyperlink ref="N206" r:id="rId359" xr:uid="{00000000-0004-0000-0C00-000066010000}"/>
    <hyperlink ref="O206" r:id="rId360" xr:uid="{00000000-0004-0000-0C00-000067010000}"/>
    <hyperlink ref="N209" r:id="rId361" xr:uid="{00000000-0004-0000-0C00-000068010000}"/>
    <hyperlink ref="O209" r:id="rId362" xr:uid="{00000000-0004-0000-0C00-000069010000}"/>
    <hyperlink ref="N218" r:id="rId363" xr:uid="{00000000-0004-0000-0C00-00006A010000}"/>
    <hyperlink ref="O218" r:id="rId364" xr:uid="{00000000-0004-0000-0C00-00006B010000}"/>
    <hyperlink ref="N198" r:id="rId365" xr:uid="{00000000-0004-0000-0C00-00006C010000}"/>
    <hyperlink ref="O198" r:id="rId366" xr:uid="{00000000-0004-0000-0C00-00006D010000}"/>
    <hyperlink ref="N155" r:id="rId367" xr:uid="{00000000-0004-0000-0C00-00006E010000}"/>
    <hyperlink ref="O155" r:id="rId368" xr:uid="{00000000-0004-0000-0C00-00006F010000}"/>
    <hyperlink ref="N142" r:id="rId369" xr:uid="{00000000-0004-0000-0C00-000070010000}"/>
    <hyperlink ref="O142" r:id="rId370" xr:uid="{00000000-0004-0000-0C00-000071010000}"/>
    <hyperlink ref="N200" r:id="rId371" xr:uid="{00000000-0004-0000-0C00-000072010000}"/>
    <hyperlink ref="O200" r:id="rId372" xr:uid="{00000000-0004-0000-0C00-000073010000}"/>
    <hyperlink ref="N177" r:id="rId373" xr:uid="{00000000-0004-0000-0C00-000074010000}"/>
    <hyperlink ref="O177" r:id="rId374" xr:uid="{00000000-0004-0000-0C00-000075010000}"/>
    <hyperlink ref="N180" r:id="rId375" xr:uid="{00000000-0004-0000-0C00-000076010000}"/>
    <hyperlink ref="O180" r:id="rId376" xr:uid="{00000000-0004-0000-0C00-000077010000}"/>
    <hyperlink ref="N181" r:id="rId377" xr:uid="{00000000-0004-0000-0C00-000078010000}"/>
    <hyperlink ref="O181" r:id="rId378" xr:uid="{00000000-0004-0000-0C00-000079010000}"/>
    <hyperlink ref="N148" r:id="rId379" xr:uid="{00000000-0004-0000-0C00-00007A010000}"/>
    <hyperlink ref="O148" r:id="rId380" xr:uid="{00000000-0004-0000-0C00-00007B010000}"/>
    <hyperlink ref="N149" r:id="rId381" xr:uid="{00000000-0004-0000-0C00-00007C010000}"/>
    <hyperlink ref="O149" r:id="rId382" xr:uid="{00000000-0004-0000-0C00-00007D010000}"/>
    <hyperlink ref="N170" r:id="rId383" xr:uid="{00000000-0004-0000-0C00-00007E010000}"/>
    <hyperlink ref="O170" r:id="rId384" xr:uid="{00000000-0004-0000-0C00-00007F010000}"/>
    <hyperlink ref="N143" r:id="rId385" xr:uid="{00000000-0004-0000-0C00-000080010000}"/>
    <hyperlink ref="O143" r:id="rId386" xr:uid="{00000000-0004-0000-0C00-000081010000}"/>
    <hyperlink ref="N144" r:id="rId387" xr:uid="{00000000-0004-0000-0C00-000082010000}"/>
    <hyperlink ref="O144" r:id="rId388" xr:uid="{00000000-0004-0000-0C00-000083010000}"/>
    <hyperlink ref="N201" r:id="rId389" xr:uid="{00000000-0004-0000-0C00-000084010000}"/>
    <hyperlink ref="O201" r:id="rId390" xr:uid="{00000000-0004-0000-0C00-000085010000}"/>
    <hyperlink ref="N202" r:id="rId391" xr:uid="{00000000-0004-0000-0C00-000086010000}"/>
    <hyperlink ref="O202" r:id="rId392" xr:uid="{00000000-0004-0000-0C00-000087010000}"/>
    <hyperlink ref="N160" r:id="rId393" xr:uid="{00000000-0004-0000-0C00-000088010000}"/>
    <hyperlink ref="O160" r:id="rId394" xr:uid="{00000000-0004-0000-0C00-000089010000}"/>
    <hyperlink ref="N171" r:id="rId395" xr:uid="{00000000-0004-0000-0C00-00008A010000}"/>
    <hyperlink ref="O171" r:id="rId396" xr:uid="{00000000-0004-0000-0C00-00008B010000}"/>
    <hyperlink ref="N172" r:id="rId397" xr:uid="{00000000-0004-0000-0C00-00008C010000}"/>
    <hyperlink ref="O172" r:id="rId398" xr:uid="{00000000-0004-0000-0C00-00008D010000}"/>
    <hyperlink ref="N161" r:id="rId399" xr:uid="{00000000-0004-0000-0C00-00008E010000}"/>
    <hyperlink ref="O161" r:id="rId400" xr:uid="{00000000-0004-0000-0C00-00008F010000}"/>
    <hyperlink ref="N191" r:id="rId401" xr:uid="{00000000-0004-0000-0C00-000090010000}"/>
    <hyperlink ref="O191" r:id="rId402" xr:uid="{00000000-0004-0000-0C00-000091010000}"/>
    <hyperlink ref="N182" r:id="rId403" xr:uid="{00000000-0004-0000-0C00-000092010000}"/>
    <hyperlink ref="O182" r:id="rId404" xr:uid="{00000000-0004-0000-0C00-000093010000}"/>
    <hyperlink ref="N145" r:id="rId405" xr:uid="{00000000-0004-0000-0C00-000094010000}"/>
    <hyperlink ref="O145" r:id="rId406" xr:uid="{00000000-0004-0000-0C00-000095010000}"/>
    <hyperlink ref="N183" r:id="rId407" xr:uid="{00000000-0004-0000-0C00-000096010000}"/>
    <hyperlink ref="O183" r:id="rId408" xr:uid="{00000000-0004-0000-0C00-000097010000}"/>
    <hyperlink ref="N192" r:id="rId409" xr:uid="{00000000-0004-0000-0C00-000098010000}"/>
    <hyperlink ref="O192" r:id="rId410" xr:uid="{00000000-0004-0000-0C00-000099010000}"/>
    <hyperlink ref="N150" r:id="rId411" xr:uid="{00000000-0004-0000-0C00-00009A010000}"/>
    <hyperlink ref="O150" r:id="rId412" xr:uid="{00000000-0004-0000-0C00-00009B010000}"/>
    <hyperlink ref="N207" r:id="rId413" xr:uid="{00000000-0004-0000-0C00-00009C010000}"/>
    <hyperlink ref="N162" r:id="rId414" xr:uid="{00000000-0004-0000-0C00-00009D010000}"/>
    <hyperlink ref="O162" r:id="rId415" xr:uid="{00000000-0004-0000-0C00-00009E010000}"/>
    <hyperlink ref="N219" r:id="rId416" xr:uid="{00000000-0004-0000-0C00-00009F010000}"/>
    <hyperlink ref="O219" r:id="rId417" xr:uid="{00000000-0004-0000-0C00-0000A0010000}"/>
    <hyperlink ref="N255" r:id="rId418" xr:uid="{00000000-0004-0000-0C00-0000A1010000}"/>
    <hyperlink ref="O255" r:id="rId419" xr:uid="{00000000-0004-0000-0C00-0000A2010000}"/>
    <hyperlink ref="N257" r:id="rId420" xr:uid="{00000000-0004-0000-0C00-0000A3010000}"/>
    <hyperlink ref="O257" r:id="rId421" xr:uid="{00000000-0004-0000-0C00-0000A4010000}"/>
    <hyperlink ref="N254" r:id="rId422" xr:uid="{00000000-0004-0000-0C00-0000A5010000}"/>
    <hyperlink ref="O254" r:id="rId423" xr:uid="{00000000-0004-0000-0C00-0000A6010000}"/>
    <hyperlink ref="N224" r:id="rId424" xr:uid="{00000000-0004-0000-0C00-0000A7010000}"/>
    <hyperlink ref="O224" r:id="rId425" xr:uid="{00000000-0004-0000-0C00-0000A8010000}"/>
    <hyperlink ref="N256" r:id="rId426" xr:uid="{00000000-0004-0000-0C00-0000A9010000}"/>
    <hyperlink ref="O256" r:id="rId427" xr:uid="{00000000-0004-0000-0C00-0000AA010000}"/>
    <hyperlink ref="N239" r:id="rId428" xr:uid="{00000000-0004-0000-0C00-0000AB010000}"/>
    <hyperlink ref="O239" r:id="rId429" xr:uid="{00000000-0004-0000-0C00-0000AC010000}"/>
    <hyperlink ref="N228" r:id="rId430" xr:uid="{00000000-0004-0000-0C00-0000AD010000}"/>
    <hyperlink ref="O228" r:id="rId431" xr:uid="{00000000-0004-0000-0C00-0000AE010000}"/>
    <hyperlink ref="N249" r:id="rId432" xr:uid="{00000000-0004-0000-0C00-0000AF010000}"/>
    <hyperlink ref="O249" r:id="rId433" xr:uid="{00000000-0004-0000-0C00-0000B0010000}"/>
    <hyperlink ref="N236" r:id="rId434" xr:uid="{00000000-0004-0000-0C00-0000B1010000}"/>
    <hyperlink ref="O236" r:id="rId435" xr:uid="{00000000-0004-0000-0C00-0000B2010000}"/>
    <hyperlink ref="N244" r:id="rId436" xr:uid="{00000000-0004-0000-0C00-0000B3010000}"/>
    <hyperlink ref="O244" r:id="rId437" xr:uid="{00000000-0004-0000-0C00-0000B4010000}"/>
    <hyperlink ref="N240" r:id="rId438" xr:uid="{00000000-0004-0000-0C00-0000B5010000}"/>
    <hyperlink ref="O240" r:id="rId439" xr:uid="{00000000-0004-0000-0C00-0000B6010000}"/>
    <hyperlink ref="N225" r:id="rId440" xr:uid="{00000000-0004-0000-0C00-0000B7010000}"/>
    <hyperlink ref="O225" r:id="rId441" xr:uid="{00000000-0004-0000-0C00-0000B8010000}"/>
    <hyperlink ref="N231" r:id="rId442" xr:uid="{00000000-0004-0000-0C00-0000B9010000}"/>
    <hyperlink ref="O231" r:id="rId443" xr:uid="{00000000-0004-0000-0C00-0000BA010000}"/>
    <hyperlink ref="N253" r:id="rId444" xr:uid="{00000000-0004-0000-0C00-0000BB010000}"/>
    <hyperlink ref="O253" r:id="rId445" xr:uid="{00000000-0004-0000-0C00-0000BC010000}"/>
    <hyperlink ref="N241" r:id="rId446" xr:uid="{00000000-0004-0000-0C00-0000BD010000}"/>
    <hyperlink ref="O241" r:id="rId447" xr:uid="{00000000-0004-0000-0C00-0000BE010000}"/>
    <hyperlink ref="N220" r:id="rId448" xr:uid="{00000000-0004-0000-0C00-0000BF010000}"/>
    <hyperlink ref="O220" r:id="rId449" xr:uid="{00000000-0004-0000-0C00-0000C0010000}"/>
    <hyperlink ref="N251" r:id="rId450" xr:uid="{00000000-0004-0000-0C00-0000C1010000}"/>
    <hyperlink ref="O251" r:id="rId451" xr:uid="{00000000-0004-0000-0C00-0000C2010000}"/>
    <hyperlink ref="N242" r:id="rId452" xr:uid="{00000000-0004-0000-0C00-0000C3010000}"/>
    <hyperlink ref="O242" r:id="rId453" xr:uid="{00000000-0004-0000-0C00-0000C4010000}"/>
    <hyperlink ref="N246" r:id="rId454" xr:uid="{00000000-0004-0000-0C00-0000C5010000}"/>
    <hyperlink ref="O246" r:id="rId455" xr:uid="{00000000-0004-0000-0C00-0000C6010000}"/>
    <hyperlink ref="N235" r:id="rId456" xr:uid="{00000000-0004-0000-0C00-0000C7010000}"/>
    <hyperlink ref="O235" r:id="rId457" xr:uid="{00000000-0004-0000-0C00-0000C8010000}"/>
    <hyperlink ref="N237" r:id="rId458" xr:uid="{00000000-0004-0000-0C00-0000C9010000}"/>
    <hyperlink ref="O237" r:id="rId459" xr:uid="{00000000-0004-0000-0C00-0000CA010000}"/>
    <hyperlink ref="N232" r:id="rId460" xr:uid="{00000000-0004-0000-0C00-0000CB010000}"/>
    <hyperlink ref="O232" r:id="rId461" xr:uid="{00000000-0004-0000-0C00-0000CC010000}"/>
    <hyperlink ref="N229" r:id="rId462" xr:uid="{00000000-0004-0000-0C00-0000CD010000}"/>
    <hyperlink ref="O229" r:id="rId463" xr:uid="{00000000-0004-0000-0C00-0000CE010000}"/>
    <hyperlink ref="N247" r:id="rId464" xr:uid="{00000000-0004-0000-0C00-0000CF010000}"/>
    <hyperlink ref="O247" r:id="rId465" xr:uid="{00000000-0004-0000-0C00-0000D0010000}"/>
    <hyperlink ref="N250" r:id="rId466" xr:uid="{00000000-0004-0000-0C00-0000D1010000}"/>
    <hyperlink ref="O250" r:id="rId467" xr:uid="{00000000-0004-0000-0C00-0000D2010000}"/>
    <hyperlink ref="N233" r:id="rId468" xr:uid="{00000000-0004-0000-0C00-0000D3010000}"/>
    <hyperlink ref="O233" r:id="rId469" xr:uid="{00000000-0004-0000-0C00-0000D4010000}"/>
    <hyperlink ref="N258" r:id="rId470" xr:uid="{00000000-0004-0000-0C00-0000D5010000}"/>
    <hyperlink ref="O258" r:id="rId471" xr:uid="{00000000-0004-0000-0C00-0000D6010000}"/>
    <hyperlink ref="N222" r:id="rId472" xr:uid="{00000000-0004-0000-0C00-0000D7010000}"/>
    <hyperlink ref="O222" r:id="rId473" xr:uid="{00000000-0004-0000-0C00-0000D8010000}"/>
    <hyperlink ref="N238" r:id="rId474" xr:uid="{00000000-0004-0000-0C00-0000D9010000}"/>
    <hyperlink ref="O238" r:id="rId475" xr:uid="{00000000-0004-0000-0C00-0000DA010000}"/>
    <hyperlink ref="N245" r:id="rId476" xr:uid="{00000000-0004-0000-0C00-0000DB010000}"/>
    <hyperlink ref="O245" r:id="rId477" xr:uid="{00000000-0004-0000-0C00-0000DC010000}"/>
    <hyperlink ref="N226" r:id="rId478" xr:uid="{00000000-0004-0000-0C00-0000DD010000}"/>
    <hyperlink ref="O226" r:id="rId479" xr:uid="{00000000-0004-0000-0C00-0000DE010000}"/>
    <hyperlink ref="N234" r:id="rId480" xr:uid="{00000000-0004-0000-0C00-0000DF010000}"/>
    <hyperlink ref="O234" r:id="rId481" xr:uid="{00000000-0004-0000-0C00-0000E0010000}"/>
    <hyperlink ref="N227" r:id="rId482" xr:uid="{00000000-0004-0000-0C00-0000E1010000}"/>
    <hyperlink ref="O227" r:id="rId483" xr:uid="{00000000-0004-0000-0C00-0000E2010000}"/>
    <hyperlink ref="N221" r:id="rId484" xr:uid="{00000000-0004-0000-0C00-0000E3010000}"/>
    <hyperlink ref="O221" r:id="rId485" xr:uid="{00000000-0004-0000-0C00-0000E4010000}"/>
    <hyperlink ref="N223" r:id="rId486" xr:uid="{00000000-0004-0000-0C00-0000E5010000}"/>
    <hyperlink ref="O223" r:id="rId487" xr:uid="{00000000-0004-0000-0C00-0000E6010000}"/>
    <hyperlink ref="N248" r:id="rId488" xr:uid="{00000000-0004-0000-0C00-0000E7010000}"/>
    <hyperlink ref="O248" r:id="rId489" xr:uid="{00000000-0004-0000-0C00-0000E8010000}"/>
    <hyperlink ref="N252" r:id="rId490" xr:uid="{00000000-0004-0000-0C00-0000E9010000}"/>
    <hyperlink ref="O252" r:id="rId491" xr:uid="{00000000-0004-0000-0C00-0000EA010000}"/>
    <hyperlink ref="N243" r:id="rId492" xr:uid="{00000000-0004-0000-0C00-0000EB010000}"/>
    <hyperlink ref="O243" r:id="rId493" xr:uid="{00000000-0004-0000-0C00-0000EC010000}"/>
    <hyperlink ref="N230" r:id="rId494" xr:uid="{00000000-0004-0000-0C00-0000ED010000}"/>
    <hyperlink ref="O230" r:id="rId495" xr:uid="{00000000-0004-0000-0C00-0000EE010000}"/>
    <hyperlink ref="N351" r:id="rId496" xr:uid="{00000000-0004-0000-0C00-0000EF010000}"/>
    <hyperlink ref="O351" r:id="rId497" xr:uid="{00000000-0004-0000-0C00-0000F0010000}"/>
    <hyperlink ref="N280" r:id="rId498" xr:uid="{00000000-0004-0000-0C00-0000F1010000}"/>
    <hyperlink ref="O280" r:id="rId499" xr:uid="{00000000-0004-0000-0C00-0000F2010000}"/>
    <hyperlink ref="N342" r:id="rId500" xr:uid="{00000000-0004-0000-0C00-0000F3010000}"/>
    <hyperlink ref="O342" r:id="rId501" xr:uid="{00000000-0004-0000-0C00-0000F4010000}"/>
    <hyperlink ref="N352" r:id="rId502" xr:uid="{00000000-0004-0000-0C00-0000F5010000}"/>
    <hyperlink ref="O352" r:id="rId503" xr:uid="{00000000-0004-0000-0C00-0000F6010000}"/>
    <hyperlink ref="N354" r:id="rId504" xr:uid="{00000000-0004-0000-0C00-0000F7010000}"/>
    <hyperlink ref="O354" r:id="rId505" xr:uid="{00000000-0004-0000-0C00-0000F8010000}"/>
    <hyperlink ref="N320" r:id="rId506" xr:uid="{00000000-0004-0000-0C00-0000F9010000}"/>
    <hyperlink ref="O320" r:id="rId507" xr:uid="{00000000-0004-0000-0C00-0000FA010000}"/>
    <hyperlink ref="N316" r:id="rId508" xr:uid="{00000000-0004-0000-0C00-0000FB010000}"/>
    <hyperlink ref="O316" r:id="rId509" xr:uid="{00000000-0004-0000-0C00-0000FC010000}"/>
    <hyperlink ref="N327" r:id="rId510" xr:uid="{00000000-0004-0000-0C00-0000FD010000}"/>
    <hyperlink ref="O327" r:id="rId511" xr:uid="{00000000-0004-0000-0C00-0000FE010000}"/>
    <hyperlink ref="N343" r:id="rId512" xr:uid="{00000000-0004-0000-0C00-0000FF010000}"/>
    <hyperlink ref="O343" r:id="rId513" xr:uid="{00000000-0004-0000-0C00-000000020000}"/>
    <hyperlink ref="N289" r:id="rId514" xr:uid="{00000000-0004-0000-0C00-000001020000}"/>
    <hyperlink ref="O289" r:id="rId515" xr:uid="{00000000-0004-0000-0C00-000002020000}"/>
    <hyperlink ref="N266" r:id="rId516" xr:uid="{00000000-0004-0000-0C00-000003020000}"/>
    <hyperlink ref="O266" r:id="rId517" xr:uid="{00000000-0004-0000-0C00-000004020000}"/>
    <hyperlink ref="N265" r:id="rId518" xr:uid="{00000000-0004-0000-0C00-000005020000}"/>
    <hyperlink ref="O265" r:id="rId519" xr:uid="{00000000-0004-0000-0C00-000006020000}"/>
    <hyperlink ref="N290" r:id="rId520" xr:uid="{00000000-0004-0000-0C00-000007020000}"/>
    <hyperlink ref="O290" r:id="rId521" xr:uid="{00000000-0004-0000-0C00-000008020000}"/>
    <hyperlink ref="N328" r:id="rId522" xr:uid="{00000000-0004-0000-0C00-000009020000}"/>
    <hyperlink ref="O328" r:id="rId523" xr:uid="{00000000-0004-0000-0C00-00000A020000}"/>
    <hyperlink ref="N305" r:id="rId524" xr:uid="{00000000-0004-0000-0C00-00000B020000}"/>
    <hyperlink ref="O305" r:id="rId525" xr:uid="{00000000-0004-0000-0C00-00000C020000}"/>
    <hyperlink ref="N306" r:id="rId526" xr:uid="{00000000-0004-0000-0C00-00000D020000}"/>
    <hyperlink ref="O306" r:id="rId527" xr:uid="{00000000-0004-0000-0C00-00000E020000}"/>
    <hyperlink ref="N291" r:id="rId528" xr:uid="{00000000-0004-0000-0C00-00000F020000}"/>
    <hyperlink ref="O291" r:id="rId529" xr:uid="{00000000-0004-0000-0C00-000010020000}"/>
    <hyperlink ref="N267" r:id="rId530" xr:uid="{00000000-0004-0000-0C00-000011020000}"/>
    <hyperlink ref="O267" r:id="rId531" xr:uid="{00000000-0004-0000-0C00-000012020000}"/>
    <hyperlink ref="N333" r:id="rId532" xr:uid="{00000000-0004-0000-0C00-000013020000}"/>
    <hyperlink ref="O333" r:id="rId533" xr:uid="{00000000-0004-0000-0C00-000014020000}"/>
    <hyperlink ref="N281" r:id="rId534" xr:uid="{00000000-0004-0000-0C00-000015020000}"/>
    <hyperlink ref="N334" r:id="rId535" xr:uid="{00000000-0004-0000-0C00-000016020000}"/>
    <hyperlink ref="O334" r:id="rId536" xr:uid="{00000000-0004-0000-0C00-000017020000}"/>
    <hyperlink ref="N300" r:id="rId537" xr:uid="{00000000-0004-0000-0C00-000018020000}"/>
    <hyperlink ref="O300" r:id="rId538" xr:uid="{00000000-0004-0000-0C00-000019020000}"/>
    <hyperlink ref="N292" r:id="rId539" xr:uid="{00000000-0004-0000-0C00-00001A020000}"/>
    <hyperlink ref="O292" r:id="rId540" xr:uid="{00000000-0004-0000-0C00-00001B020000}"/>
    <hyperlink ref="N282" r:id="rId541" xr:uid="{00000000-0004-0000-0C00-00001C020000}"/>
    <hyperlink ref="O282" r:id="rId542" xr:uid="{00000000-0004-0000-0C00-00001D020000}"/>
    <hyperlink ref="N335" r:id="rId543" xr:uid="{00000000-0004-0000-0C00-00001E020000}"/>
    <hyperlink ref="O335" r:id="rId544" xr:uid="{00000000-0004-0000-0C00-00001F020000}"/>
    <hyperlink ref="N301" r:id="rId545" xr:uid="{00000000-0004-0000-0C00-000020020000}"/>
    <hyperlink ref="O301" r:id="rId546" xr:uid="{00000000-0004-0000-0C00-000021020000}"/>
    <hyperlink ref="N268" r:id="rId547" xr:uid="{00000000-0004-0000-0C00-000022020000}"/>
    <hyperlink ref="O268" r:id="rId548" xr:uid="{00000000-0004-0000-0C00-000023020000}"/>
    <hyperlink ref="N353" r:id="rId549" xr:uid="{00000000-0004-0000-0C00-000024020000}"/>
    <hyperlink ref="O353" r:id="rId550" xr:uid="{00000000-0004-0000-0C00-000025020000}"/>
    <hyperlink ref="N344" r:id="rId551" xr:uid="{00000000-0004-0000-0C00-000026020000}"/>
    <hyperlink ref="O344" r:id="rId552" xr:uid="{00000000-0004-0000-0C00-000027020000}"/>
    <hyperlink ref="N283" r:id="rId553" xr:uid="{00000000-0004-0000-0C00-000028020000}"/>
    <hyperlink ref="O283" r:id="rId554" xr:uid="{00000000-0004-0000-0C00-000029020000}"/>
    <hyperlink ref="N293" r:id="rId555" xr:uid="{00000000-0004-0000-0C00-00002A020000}"/>
    <hyperlink ref="O293" r:id="rId556" xr:uid="{00000000-0004-0000-0C00-00002B020000}"/>
    <hyperlink ref="N307" r:id="rId557" xr:uid="{00000000-0004-0000-0C00-00002C020000}"/>
    <hyperlink ref="O307" r:id="rId558" xr:uid="{00000000-0004-0000-0C00-00002D020000}"/>
    <hyperlink ref="N259" r:id="rId559" xr:uid="{00000000-0004-0000-0C00-00002E020000}"/>
    <hyperlink ref="O259" r:id="rId560" xr:uid="{00000000-0004-0000-0C00-00002F020000}"/>
    <hyperlink ref="N336" r:id="rId561" xr:uid="{00000000-0004-0000-0C00-000030020000}"/>
    <hyperlink ref="O336" r:id="rId562" xr:uid="{00000000-0004-0000-0C00-000031020000}"/>
    <hyperlink ref="N302" r:id="rId563" xr:uid="{00000000-0004-0000-0C00-000032020000}"/>
    <hyperlink ref="O302" r:id="rId564" xr:uid="{00000000-0004-0000-0C00-000033020000}"/>
    <hyperlink ref="N321" r:id="rId565" xr:uid="{00000000-0004-0000-0C00-000034020000}"/>
    <hyperlink ref="O321" r:id="rId566" xr:uid="{00000000-0004-0000-0C00-000035020000}"/>
    <hyperlink ref="N269" r:id="rId567" xr:uid="{00000000-0004-0000-0C00-000036020000}"/>
    <hyperlink ref="O269" r:id="rId568" xr:uid="{00000000-0004-0000-0C00-000037020000}"/>
    <hyperlink ref="N260" r:id="rId569" xr:uid="{00000000-0004-0000-0C00-000038020000}"/>
    <hyperlink ref="O260" r:id="rId570" xr:uid="{00000000-0004-0000-0C00-000039020000}"/>
    <hyperlink ref="N303" r:id="rId571" xr:uid="{00000000-0004-0000-0C00-00003A020000}"/>
    <hyperlink ref="O303" r:id="rId572" xr:uid="{00000000-0004-0000-0C00-00003B020000}"/>
    <hyperlink ref="N322" r:id="rId573" xr:uid="{00000000-0004-0000-0C00-00003C020000}"/>
    <hyperlink ref="O322" r:id="rId574" xr:uid="{00000000-0004-0000-0C00-00003D020000}"/>
    <hyperlink ref="N270" r:id="rId575" xr:uid="{00000000-0004-0000-0C00-00003E020000}"/>
    <hyperlink ref="O270" r:id="rId576" xr:uid="{00000000-0004-0000-0C00-00003F020000}"/>
    <hyperlink ref="N337" r:id="rId577" xr:uid="{00000000-0004-0000-0C00-000040020000}"/>
    <hyperlink ref="O337" r:id="rId578" xr:uid="{00000000-0004-0000-0C00-000041020000}"/>
    <hyperlink ref="N308" r:id="rId579" xr:uid="{00000000-0004-0000-0C00-000042020000}"/>
    <hyperlink ref="O308" r:id="rId580" xr:uid="{00000000-0004-0000-0C00-000043020000}"/>
    <hyperlink ref="N294" r:id="rId581" xr:uid="{00000000-0004-0000-0C00-000044020000}"/>
    <hyperlink ref="O294" r:id="rId582" xr:uid="{00000000-0004-0000-0C00-000045020000}"/>
    <hyperlink ref="N329" r:id="rId583" xr:uid="{00000000-0004-0000-0C00-000046020000}"/>
    <hyperlink ref="O329" r:id="rId584" xr:uid="{00000000-0004-0000-0C00-000047020000}"/>
    <hyperlink ref="N271" r:id="rId585" xr:uid="{00000000-0004-0000-0C00-000048020000}"/>
    <hyperlink ref="O271" r:id="rId586" xr:uid="{00000000-0004-0000-0C00-000049020000}"/>
    <hyperlink ref="N295" r:id="rId587" xr:uid="{00000000-0004-0000-0C00-00004A020000}"/>
    <hyperlink ref="O295" r:id="rId588" xr:uid="{00000000-0004-0000-0C00-00004B020000}"/>
    <hyperlink ref="N296" r:id="rId589" xr:uid="{00000000-0004-0000-0C00-00004C020000}"/>
    <hyperlink ref="O296" r:id="rId590" xr:uid="{00000000-0004-0000-0C00-00004D020000}"/>
    <hyperlink ref="N323" r:id="rId591" xr:uid="{00000000-0004-0000-0C00-00004E020000}"/>
    <hyperlink ref="O323" r:id="rId592" xr:uid="{00000000-0004-0000-0C00-00004F020000}"/>
    <hyperlink ref="N324" r:id="rId593" xr:uid="{00000000-0004-0000-0C00-000050020000}"/>
    <hyperlink ref="O324" r:id="rId594" xr:uid="{00000000-0004-0000-0C00-000051020000}"/>
    <hyperlink ref="N261" r:id="rId595" xr:uid="{00000000-0004-0000-0C00-000052020000}"/>
    <hyperlink ref="O261" r:id="rId596" xr:uid="{00000000-0004-0000-0C00-000053020000}"/>
    <hyperlink ref="N338" r:id="rId597" xr:uid="{00000000-0004-0000-0C00-000054020000}"/>
    <hyperlink ref="O338" r:id="rId598" xr:uid="{00000000-0004-0000-0C00-000055020000}"/>
    <hyperlink ref="N309" r:id="rId599" xr:uid="{00000000-0004-0000-0C00-000056020000}"/>
    <hyperlink ref="O309" r:id="rId600" xr:uid="{00000000-0004-0000-0C00-000057020000}"/>
    <hyperlink ref="N284" r:id="rId601" xr:uid="{00000000-0004-0000-0C00-000058020000}"/>
    <hyperlink ref="O284" r:id="rId602" xr:uid="{00000000-0004-0000-0C00-000059020000}"/>
    <hyperlink ref="N345" r:id="rId603" xr:uid="{00000000-0004-0000-0C00-00005A020000}"/>
    <hyperlink ref="O345" r:id="rId604" xr:uid="{00000000-0004-0000-0C00-00005B020000}"/>
    <hyperlink ref="N346" r:id="rId605" xr:uid="{00000000-0004-0000-0C00-00005C020000}"/>
    <hyperlink ref="O346" r:id="rId606" xr:uid="{00000000-0004-0000-0C00-00005D020000}"/>
    <hyperlink ref="N347" r:id="rId607" xr:uid="{00000000-0004-0000-0C00-00005E020000}"/>
    <hyperlink ref="O347" r:id="rId608" xr:uid="{00000000-0004-0000-0C00-00005F020000}"/>
    <hyperlink ref="N348" r:id="rId609" xr:uid="{00000000-0004-0000-0C00-000060020000}"/>
    <hyperlink ref="N297" r:id="rId610" xr:uid="{00000000-0004-0000-0C00-000061020000}"/>
    <hyperlink ref="O297" r:id="rId611" xr:uid="{00000000-0004-0000-0C00-000062020000}"/>
    <hyperlink ref="N325" r:id="rId612" xr:uid="{00000000-0004-0000-0C00-000063020000}"/>
    <hyperlink ref="O325" r:id="rId613" xr:uid="{00000000-0004-0000-0C00-000064020000}"/>
    <hyperlink ref="N317" r:id="rId614" xr:uid="{00000000-0004-0000-0C00-000065020000}"/>
    <hyperlink ref="O317" r:id="rId615" xr:uid="{00000000-0004-0000-0C00-000066020000}"/>
    <hyperlink ref="N330" r:id="rId616" xr:uid="{00000000-0004-0000-0C00-000067020000}"/>
    <hyperlink ref="O330" r:id="rId617" xr:uid="{00000000-0004-0000-0C00-000068020000}"/>
    <hyperlink ref="N276" r:id="rId618" xr:uid="{00000000-0004-0000-0C00-000069020000}"/>
    <hyperlink ref="O276" r:id="rId619" xr:uid="{00000000-0004-0000-0C00-00006A020000}"/>
    <hyperlink ref="N272" r:id="rId620" xr:uid="{00000000-0004-0000-0C00-00006B020000}"/>
    <hyperlink ref="O272" r:id="rId621" xr:uid="{00000000-0004-0000-0C00-00006C020000}"/>
    <hyperlink ref="N262" r:id="rId622" xr:uid="{00000000-0004-0000-0C00-00006D020000}"/>
    <hyperlink ref="O262" r:id="rId623" xr:uid="{00000000-0004-0000-0C00-00006E020000}"/>
    <hyperlink ref="N339" r:id="rId624" xr:uid="{00000000-0004-0000-0C00-00006F020000}"/>
    <hyperlink ref="O339" r:id="rId625" xr:uid="{00000000-0004-0000-0C00-000070020000}"/>
    <hyperlink ref="N340" r:id="rId626" xr:uid="{00000000-0004-0000-0C00-000071020000}"/>
    <hyperlink ref="O340" r:id="rId627" xr:uid="{00000000-0004-0000-0C00-000072020000}"/>
    <hyperlink ref="N310" r:id="rId628" xr:uid="{00000000-0004-0000-0C00-000073020000}"/>
    <hyperlink ref="O310" r:id="rId629" xr:uid="{00000000-0004-0000-0C00-000074020000}"/>
    <hyperlink ref="N349" r:id="rId630" xr:uid="{00000000-0004-0000-0C00-000075020000}"/>
    <hyperlink ref="O349" r:id="rId631" xr:uid="{00000000-0004-0000-0C00-000076020000}"/>
    <hyperlink ref="N298" r:id="rId632" xr:uid="{00000000-0004-0000-0C00-000077020000}"/>
    <hyperlink ref="O298" r:id="rId633" xr:uid="{00000000-0004-0000-0C00-000078020000}"/>
    <hyperlink ref="N299" r:id="rId634" xr:uid="{00000000-0004-0000-0C00-000079020000}"/>
    <hyperlink ref="O299" r:id="rId635" xr:uid="{00000000-0004-0000-0C00-00007A020000}"/>
    <hyperlink ref="N326" r:id="rId636" xr:uid="{00000000-0004-0000-0C00-00007B020000}"/>
    <hyperlink ref="O326" r:id="rId637" xr:uid="{00000000-0004-0000-0C00-00007C020000}"/>
    <hyperlink ref="N288" r:id="rId638" xr:uid="{00000000-0004-0000-0C00-00007D020000}"/>
    <hyperlink ref="O288" r:id="rId639" xr:uid="{00000000-0004-0000-0C00-00007E020000}"/>
    <hyperlink ref="N277" r:id="rId640" xr:uid="{00000000-0004-0000-0C00-00007F020000}"/>
    <hyperlink ref="O277" r:id="rId641" xr:uid="{00000000-0004-0000-0C00-000080020000}"/>
    <hyperlink ref="N278" r:id="rId642" xr:uid="{00000000-0004-0000-0C00-000081020000}"/>
    <hyperlink ref="O278" r:id="rId643" xr:uid="{00000000-0004-0000-0C00-000082020000}"/>
    <hyperlink ref="N273" r:id="rId644" xr:uid="{00000000-0004-0000-0C00-000083020000}"/>
    <hyperlink ref="O273" r:id="rId645" xr:uid="{00000000-0004-0000-0C00-000084020000}"/>
    <hyperlink ref="N263" r:id="rId646" xr:uid="{00000000-0004-0000-0C00-000085020000}"/>
    <hyperlink ref="O263" r:id="rId647" xr:uid="{00000000-0004-0000-0C00-000086020000}"/>
    <hyperlink ref="N341" r:id="rId648" xr:uid="{00000000-0004-0000-0C00-000087020000}"/>
    <hyperlink ref="O341" r:id="rId649" xr:uid="{00000000-0004-0000-0C00-000088020000}"/>
    <hyperlink ref="N285" r:id="rId650" xr:uid="{00000000-0004-0000-0C00-000089020000}"/>
    <hyperlink ref="O285" r:id="rId651" xr:uid="{00000000-0004-0000-0C00-00008A020000}"/>
    <hyperlink ref="N350" r:id="rId652" xr:uid="{00000000-0004-0000-0C00-00008B020000}"/>
    <hyperlink ref="O350" r:id="rId653" xr:uid="{00000000-0004-0000-0C00-00008C020000}"/>
    <hyperlink ref="N318" r:id="rId654" xr:uid="{00000000-0004-0000-0C00-00008D020000}"/>
    <hyperlink ref="O318" r:id="rId655" xr:uid="{00000000-0004-0000-0C00-00008E020000}"/>
    <hyperlink ref="N319" r:id="rId656" xr:uid="{00000000-0004-0000-0C00-00008F020000}"/>
    <hyperlink ref="O319" r:id="rId657" xr:uid="{00000000-0004-0000-0C00-000090020000}"/>
    <hyperlink ref="N315" r:id="rId658" xr:uid="{00000000-0004-0000-0C00-000091020000}"/>
    <hyperlink ref="O315" r:id="rId659" xr:uid="{00000000-0004-0000-0C00-000092020000}"/>
    <hyperlink ref="N331" r:id="rId660" xr:uid="{00000000-0004-0000-0C00-000093020000}"/>
    <hyperlink ref="O331" r:id="rId661" xr:uid="{00000000-0004-0000-0C00-000094020000}"/>
    <hyperlink ref="N279" r:id="rId662" xr:uid="{00000000-0004-0000-0C00-000095020000}"/>
    <hyperlink ref="O279" r:id="rId663" xr:uid="{00000000-0004-0000-0C00-000096020000}"/>
    <hyperlink ref="N274" r:id="rId664" xr:uid="{00000000-0004-0000-0C00-000097020000}"/>
    <hyperlink ref="O274" r:id="rId665" xr:uid="{00000000-0004-0000-0C00-000098020000}"/>
    <hyperlink ref="N264" r:id="rId666" xr:uid="{00000000-0004-0000-0C00-000099020000}"/>
    <hyperlink ref="O264" r:id="rId667" xr:uid="{00000000-0004-0000-0C00-00009A020000}"/>
    <hyperlink ref="N311" r:id="rId668" xr:uid="{00000000-0004-0000-0C00-00009B020000}"/>
    <hyperlink ref="O311" r:id="rId669" xr:uid="{00000000-0004-0000-0C00-00009C020000}"/>
    <hyperlink ref="N286" r:id="rId670" xr:uid="{00000000-0004-0000-0C00-00009D020000}"/>
    <hyperlink ref="O286" r:id="rId671" xr:uid="{00000000-0004-0000-0C00-00009E020000}"/>
    <hyperlink ref="N275" r:id="rId672" xr:uid="{00000000-0004-0000-0C00-00009F020000}"/>
    <hyperlink ref="O275" r:id="rId673" xr:uid="{00000000-0004-0000-0C00-0000A0020000}"/>
    <hyperlink ref="N312" r:id="rId674" xr:uid="{00000000-0004-0000-0C00-0000A1020000}"/>
    <hyperlink ref="O312" r:id="rId675" xr:uid="{00000000-0004-0000-0C00-0000A2020000}"/>
    <hyperlink ref="N304" r:id="rId676" xr:uid="{00000000-0004-0000-0C00-0000A3020000}"/>
    <hyperlink ref="N287" r:id="rId677" xr:uid="{00000000-0004-0000-0C00-0000A4020000}"/>
    <hyperlink ref="O287" r:id="rId678" xr:uid="{00000000-0004-0000-0C00-0000A5020000}"/>
    <hyperlink ref="N332" r:id="rId679" xr:uid="{00000000-0004-0000-0C00-0000A6020000}"/>
    <hyperlink ref="O332" r:id="rId680" xr:uid="{00000000-0004-0000-0C00-0000A7020000}"/>
    <hyperlink ref="N313" r:id="rId681" xr:uid="{00000000-0004-0000-0C00-0000A8020000}"/>
    <hyperlink ref="O313" r:id="rId682" xr:uid="{00000000-0004-0000-0C00-0000A9020000}"/>
    <hyperlink ref="N314" r:id="rId683" xr:uid="{00000000-0004-0000-0C00-0000AA020000}"/>
    <hyperlink ref="O314" r:id="rId684" xr:uid="{00000000-0004-0000-0C00-0000AB020000}"/>
    <hyperlink ref="N375" r:id="rId685" xr:uid="{00000000-0004-0000-0C00-0000AC020000}"/>
    <hyperlink ref="O375" r:id="rId686" xr:uid="{00000000-0004-0000-0C00-0000AD020000}"/>
    <hyperlink ref="N374" r:id="rId687" xr:uid="{00000000-0004-0000-0C00-0000AE020000}"/>
    <hyperlink ref="O374" r:id="rId688" xr:uid="{00000000-0004-0000-0C00-0000AF020000}"/>
    <hyperlink ref="N370" r:id="rId689" xr:uid="{00000000-0004-0000-0C00-0000B0020000}"/>
    <hyperlink ref="O370" r:id="rId690" xr:uid="{00000000-0004-0000-0C00-0000B1020000}"/>
    <hyperlink ref="N362" r:id="rId691" xr:uid="{00000000-0004-0000-0C00-0000B2020000}"/>
    <hyperlink ref="O362" r:id="rId692" xr:uid="{00000000-0004-0000-0C00-0000B3020000}"/>
    <hyperlink ref="N376" r:id="rId693" xr:uid="{00000000-0004-0000-0C00-0000B4020000}"/>
    <hyperlink ref="O376" r:id="rId694" xr:uid="{00000000-0004-0000-0C00-0000B5020000}"/>
    <hyperlink ref="N355" r:id="rId695" xr:uid="{00000000-0004-0000-0C00-0000B6020000}"/>
    <hyperlink ref="O355" r:id="rId696" xr:uid="{00000000-0004-0000-0C00-0000B7020000}"/>
    <hyperlink ref="N371" r:id="rId697" xr:uid="{00000000-0004-0000-0C00-0000B8020000}"/>
    <hyperlink ref="O371" r:id="rId698" xr:uid="{00000000-0004-0000-0C00-0000B9020000}"/>
    <hyperlink ref="N368" r:id="rId699" xr:uid="{00000000-0004-0000-0C00-0000BA020000}"/>
    <hyperlink ref="O368" r:id="rId700" xr:uid="{00000000-0004-0000-0C00-0000BB020000}"/>
    <hyperlink ref="N365" r:id="rId701" xr:uid="{00000000-0004-0000-0C00-0000BC020000}"/>
    <hyperlink ref="O365" r:id="rId702" xr:uid="{00000000-0004-0000-0C00-0000BD020000}"/>
    <hyperlink ref="N366" r:id="rId703" xr:uid="{00000000-0004-0000-0C00-0000BE020000}"/>
    <hyperlink ref="O366" r:id="rId704" xr:uid="{00000000-0004-0000-0C00-0000BF020000}"/>
    <hyperlink ref="N359" r:id="rId705" xr:uid="{00000000-0004-0000-0C00-0000C0020000}"/>
    <hyperlink ref="O359" r:id="rId706" xr:uid="{00000000-0004-0000-0C00-0000C1020000}"/>
    <hyperlink ref="N357" r:id="rId707" xr:uid="{00000000-0004-0000-0C00-0000C2020000}"/>
    <hyperlink ref="O357" r:id="rId708" xr:uid="{00000000-0004-0000-0C00-0000C3020000}"/>
    <hyperlink ref="N369" r:id="rId709" xr:uid="{00000000-0004-0000-0C00-0000C4020000}"/>
    <hyperlink ref="O369" r:id="rId710" xr:uid="{00000000-0004-0000-0C00-0000C5020000}"/>
    <hyperlink ref="N367" r:id="rId711" xr:uid="{00000000-0004-0000-0C00-0000C6020000}"/>
    <hyperlink ref="O367" r:id="rId712" xr:uid="{00000000-0004-0000-0C00-0000C7020000}"/>
    <hyperlink ref="N356" r:id="rId713" xr:uid="{00000000-0004-0000-0C00-0000C8020000}"/>
    <hyperlink ref="O356" r:id="rId714" xr:uid="{00000000-0004-0000-0C00-0000C9020000}"/>
    <hyperlink ref="N372" r:id="rId715" xr:uid="{00000000-0004-0000-0C00-0000CA020000}"/>
    <hyperlink ref="O372" r:id="rId716" xr:uid="{00000000-0004-0000-0C00-0000CB020000}"/>
    <hyperlink ref="N358" r:id="rId717" xr:uid="{00000000-0004-0000-0C00-0000CC020000}"/>
    <hyperlink ref="O358" r:id="rId718" xr:uid="{00000000-0004-0000-0C00-0000CD020000}"/>
    <hyperlink ref="N373" r:id="rId719" xr:uid="{00000000-0004-0000-0C00-0000CE020000}"/>
    <hyperlink ref="O373" r:id="rId720" xr:uid="{00000000-0004-0000-0C00-0000CF020000}"/>
    <hyperlink ref="N360" r:id="rId721" xr:uid="{00000000-0004-0000-0C00-0000D0020000}"/>
    <hyperlink ref="O360" r:id="rId722" xr:uid="{00000000-0004-0000-0C00-0000D1020000}"/>
    <hyperlink ref="N363" r:id="rId723" xr:uid="{00000000-0004-0000-0C00-0000D2020000}"/>
    <hyperlink ref="O363" r:id="rId724" xr:uid="{00000000-0004-0000-0C00-0000D3020000}"/>
    <hyperlink ref="N361" r:id="rId725" xr:uid="{00000000-0004-0000-0C00-0000D4020000}"/>
    <hyperlink ref="O361" r:id="rId726" xr:uid="{00000000-0004-0000-0C00-0000D5020000}"/>
    <hyperlink ref="N364" r:id="rId727" xr:uid="{00000000-0004-0000-0C00-0000D6020000}"/>
    <hyperlink ref="O364" r:id="rId728" xr:uid="{00000000-0004-0000-0C00-0000D7020000}"/>
    <hyperlink ref="N440" r:id="rId729" xr:uid="{00000000-0004-0000-0C00-0000D8020000}"/>
    <hyperlink ref="O440" r:id="rId730" xr:uid="{00000000-0004-0000-0C00-0000D9020000}"/>
    <hyperlink ref="N449" r:id="rId731" xr:uid="{00000000-0004-0000-0C00-0000DA020000}"/>
    <hyperlink ref="O449" r:id="rId732" xr:uid="{00000000-0004-0000-0C00-0000DB020000}"/>
    <hyperlink ref="N466" r:id="rId733" xr:uid="{00000000-0004-0000-0C00-0000DC020000}"/>
    <hyperlink ref="O466" r:id="rId734" xr:uid="{00000000-0004-0000-0C00-0000DD020000}"/>
    <hyperlink ref="N443" r:id="rId735" xr:uid="{00000000-0004-0000-0C00-0000DE020000}"/>
    <hyperlink ref="O443" r:id="rId736" xr:uid="{00000000-0004-0000-0C00-0000DF020000}"/>
    <hyperlink ref="N406" r:id="rId737" xr:uid="{00000000-0004-0000-0C00-0000E0020000}"/>
    <hyperlink ref="O406" r:id="rId738" xr:uid="{00000000-0004-0000-0C00-0000E1020000}"/>
    <hyperlink ref="N433" r:id="rId739" xr:uid="{00000000-0004-0000-0C00-0000E2020000}"/>
    <hyperlink ref="O433" r:id="rId740" xr:uid="{00000000-0004-0000-0C00-0000E3020000}"/>
    <hyperlink ref="N419" r:id="rId741" xr:uid="{00000000-0004-0000-0C00-0000E4020000}"/>
    <hyperlink ref="O419" r:id="rId742" xr:uid="{00000000-0004-0000-0C00-0000E5020000}"/>
    <hyperlink ref="N447" r:id="rId743" xr:uid="{00000000-0004-0000-0C00-0000E6020000}"/>
    <hyperlink ref="O447" r:id="rId744" xr:uid="{00000000-0004-0000-0C00-0000E7020000}"/>
    <hyperlink ref="N415" r:id="rId745" xr:uid="{00000000-0004-0000-0C00-0000E8020000}"/>
    <hyperlink ref="O415" r:id="rId746" xr:uid="{00000000-0004-0000-0C00-0000E9020000}"/>
    <hyperlink ref="N427" r:id="rId747" xr:uid="{00000000-0004-0000-0C00-0000EA020000}"/>
    <hyperlink ref="O427" r:id="rId748" xr:uid="{00000000-0004-0000-0C00-0000EB020000}"/>
    <hyperlink ref="N451" r:id="rId749" xr:uid="{00000000-0004-0000-0C00-0000EC020000}"/>
    <hyperlink ref="O451" r:id="rId750" xr:uid="{00000000-0004-0000-0C00-0000ED020000}"/>
    <hyperlink ref="N458" r:id="rId751" xr:uid="{00000000-0004-0000-0C00-0000EE020000}"/>
    <hyperlink ref="O458" r:id="rId752" xr:uid="{00000000-0004-0000-0C00-0000EF020000}"/>
    <hyperlink ref="N407" r:id="rId753" xr:uid="{00000000-0004-0000-0C00-0000F0020000}"/>
    <hyperlink ref="O407" r:id="rId754" xr:uid="{00000000-0004-0000-0C00-0000F1020000}"/>
    <hyperlink ref="N445" r:id="rId755" xr:uid="{00000000-0004-0000-0C00-0000F2020000}"/>
    <hyperlink ref="O445" r:id="rId756" xr:uid="{00000000-0004-0000-0C00-0000F3020000}"/>
    <hyperlink ref="N430" r:id="rId757" xr:uid="{00000000-0004-0000-0C00-0000F4020000}"/>
    <hyperlink ref="O430" r:id="rId758" xr:uid="{00000000-0004-0000-0C00-0000F5020000}"/>
    <hyperlink ref="N412" r:id="rId759" xr:uid="{00000000-0004-0000-0C00-0000F6020000}"/>
    <hyperlink ref="O412" r:id="rId760" xr:uid="{00000000-0004-0000-0C00-0000F7020000}"/>
    <hyperlink ref="N413" r:id="rId761" xr:uid="{00000000-0004-0000-0C00-0000F8020000}"/>
    <hyperlink ref="O413" r:id="rId762" xr:uid="{00000000-0004-0000-0C00-0000F9020000}"/>
    <hyperlink ref="N408" r:id="rId763" xr:uid="{00000000-0004-0000-0C00-0000FA020000}"/>
    <hyperlink ref="O408" r:id="rId764" xr:uid="{00000000-0004-0000-0C00-0000FB020000}"/>
    <hyperlink ref="N409" r:id="rId765" xr:uid="{00000000-0004-0000-0C00-0000FC020000}"/>
    <hyperlink ref="O409" r:id="rId766" xr:uid="{00000000-0004-0000-0C00-0000FD020000}"/>
    <hyperlink ref="N461" r:id="rId767" xr:uid="{00000000-0004-0000-0C00-0000FE020000}"/>
    <hyperlink ref="O461" r:id="rId768" xr:uid="{00000000-0004-0000-0C00-0000FF020000}"/>
    <hyperlink ref="N434" r:id="rId769" xr:uid="{00000000-0004-0000-0C00-000000030000}"/>
    <hyperlink ref="O434" r:id="rId770" xr:uid="{00000000-0004-0000-0C00-000001030000}"/>
    <hyperlink ref="N471" r:id="rId771" xr:uid="{00000000-0004-0000-0C00-000002030000}"/>
    <hyperlink ref="O471" r:id="rId772" xr:uid="{00000000-0004-0000-0C00-000003030000}"/>
    <hyperlink ref="N400" r:id="rId773" xr:uid="{00000000-0004-0000-0C00-000004030000}"/>
    <hyperlink ref="O400" r:id="rId774" xr:uid="{00000000-0004-0000-0C00-000005030000}"/>
    <hyperlink ref="N469" r:id="rId775" xr:uid="{00000000-0004-0000-0C00-000006030000}"/>
    <hyperlink ref="O469" r:id="rId776" xr:uid="{00000000-0004-0000-0C00-000007030000}"/>
    <hyperlink ref="N420" r:id="rId777" xr:uid="{00000000-0004-0000-0C00-000008030000}"/>
    <hyperlink ref="O420" r:id="rId778" xr:uid="{00000000-0004-0000-0C00-000009030000}"/>
    <hyperlink ref="N421" r:id="rId779" xr:uid="{00000000-0004-0000-0C00-00000A030000}"/>
    <hyperlink ref="O421" r:id="rId780" xr:uid="{00000000-0004-0000-0C00-00000B030000}"/>
    <hyperlink ref="N472" r:id="rId781" xr:uid="{00000000-0004-0000-0C00-00000C030000}"/>
    <hyperlink ref="O472" r:id="rId782" xr:uid="{00000000-0004-0000-0C00-00000D030000}"/>
    <hyperlink ref="N389" r:id="rId783" xr:uid="{00000000-0004-0000-0C00-00000E030000}"/>
    <hyperlink ref="O389" r:id="rId784" xr:uid="{00000000-0004-0000-0C00-00000F030000}"/>
    <hyperlink ref="N384" r:id="rId785" xr:uid="{00000000-0004-0000-0C00-000010030000}"/>
    <hyperlink ref="O384" r:id="rId786" xr:uid="{00000000-0004-0000-0C00-000011030000}"/>
    <hyperlink ref="N378" r:id="rId787" xr:uid="{00000000-0004-0000-0C00-000012030000}"/>
    <hyperlink ref="O378" r:id="rId788" xr:uid="{00000000-0004-0000-0C00-000013030000}"/>
    <hyperlink ref="N377" r:id="rId789" xr:uid="{00000000-0004-0000-0C00-000014030000}"/>
    <hyperlink ref="O377" r:id="rId790" xr:uid="{00000000-0004-0000-0C00-000015030000}"/>
    <hyperlink ref="N441" r:id="rId791" xr:uid="{00000000-0004-0000-0C00-000016030000}"/>
    <hyperlink ref="O441" r:id="rId792" xr:uid="{00000000-0004-0000-0C00-000017030000}"/>
    <hyperlink ref="N396" r:id="rId793" xr:uid="{00000000-0004-0000-0C00-000018030000}"/>
    <hyperlink ref="O396" r:id="rId794" xr:uid="{00000000-0004-0000-0C00-000019030000}"/>
    <hyperlink ref="N395" r:id="rId795" xr:uid="{00000000-0004-0000-0C00-00001A030000}"/>
    <hyperlink ref="O395" r:id="rId796" xr:uid="{00000000-0004-0000-0C00-00001B030000}"/>
    <hyperlink ref="N435" r:id="rId797" xr:uid="{00000000-0004-0000-0C00-00001C030000}"/>
    <hyperlink ref="O435" r:id="rId798" xr:uid="{00000000-0004-0000-0C00-00001D030000}"/>
    <hyperlink ref="N457" r:id="rId799" xr:uid="{00000000-0004-0000-0C00-00001E030000}"/>
    <hyperlink ref="O457" r:id="rId800" xr:uid="{00000000-0004-0000-0C00-00001F030000}"/>
    <hyperlink ref="N462" r:id="rId801" xr:uid="{00000000-0004-0000-0C00-000020030000}"/>
    <hyperlink ref="O462" r:id="rId802" xr:uid="{00000000-0004-0000-0C00-000021030000}"/>
    <hyperlink ref="N463" r:id="rId803" xr:uid="{00000000-0004-0000-0C00-000022030000}"/>
    <hyperlink ref="O463" r:id="rId804" xr:uid="{00000000-0004-0000-0C00-000023030000}"/>
    <hyperlink ref="N386" r:id="rId805" xr:uid="{00000000-0004-0000-0C00-000024030000}"/>
    <hyperlink ref="O386" r:id="rId806" xr:uid="{00000000-0004-0000-0C00-000025030000}"/>
    <hyperlink ref="N385" r:id="rId807" xr:uid="{00000000-0004-0000-0C00-000026030000}"/>
    <hyperlink ref="O385" r:id="rId808" xr:uid="{00000000-0004-0000-0C00-000027030000}"/>
    <hyperlink ref="N379" r:id="rId809" xr:uid="{00000000-0004-0000-0C00-000028030000}"/>
    <hyperlink ref="O379" r:id="rId810" xr:uid="{00000000-0004-0000-0C00-000029030000}"/>
    <hyperlink ref="N380" r:id="rId811" xr:uid="{00000000-0004-0000-0C00-00002A030000}"/>
    <hyperlink ref="O380" r:id="rId812" xr:uid="{00000000-0004-0000-0C00-00002B030000}"/>
    <hyperlink ref="N436" r:id="rId813" xr:uid="{00000000-0004-0000-0C00-00002C030000}"/>
    <hyperlink ref="O436" r:id="rId814" xr:uid="{00000000-0004-0000-0C00-00002D030000}"/>
    <hyperlink ref="N401" r:id="rId815" xr:uid="{00000000-0004-0000-0C00-00002E030000}"/>
    <hyperlink ref="O401" r:id="rId816" xr:uid="{00000000-0004-0000-0C00-00002F030000}"/>
    <hyperlink ref="N428" r:id="rId817" xr:uid="{00000000-0004-0000-0C00-000030030000}"/>
    <hyperlink ref="O428" r:id="rId818" xr:uid="{00000000-0004-0000-0C00-000031030000}"/>
    <hyperlink ref="N429" r:id="rId819" xr:uid="{00000000-0004-0000-0C00-000032030000}"/>
    <hyperlink ref="O429" r:id="rId820" xr:uid="{00000000-0004-0000-0C00-000033030000}"/>
    <hyperlink ref="N454" r:id="rId821" xr:uid="{00000000-0004-0000-0C00-000034030000}"/>
    <hyperlink ref="O454" r:id="rId822" xr:uid="{00000000-0004-0000-0C00-000035030000}"/>
    <hyperlink ref="N387" r:id="rId823" xr:uid="{00000000-0004-0000-0C00-000036030000}"/>
    <hyperlink ref="O387" r:id="rId824" xr:uid="{00000000-0004-0000-0C00-000037030000}"/>
    <hyperlink ref="N444" r:id="rId825" xr:uid="{00000000-0004-0000-0C00-000038030000}"/>
    <hyperlink ref="O444" r:id="rId826" xr:uid="{00000000-0004-0000-0C00-000039030000}"/>
    <hyperlink ref="N410" r:id="rId827" xr:uid="{00000000-0004-0000-0C00-00003A030000}"/>
    <hyperlink ref="O410" r:id="rId828" xr:uid="{00000000-0004-0000-0C00-00003B030000}"/>
    <hyperlink ref="N456" r:id="rId829" xr:uid="{00000000-0004-0000-0C00-00003C030000}"/>
    <hyperlink ref="O456" r:id="rId830" xr:uid="{00000000-0004-0000-0C00-00003D030000}"/>
    <hyperlink ref="N402" r:id="rId831" xr:uid="{00000000-0004-0000-0C00-00003E030000}"/>
    <hyperlink ref="O402" r:id="rId832" xr:uid="{00000000-0004-0000-0C00-00003F030000}"/>
    <hyperlink ref="N459" r:id="rId833" xr:uid="{00000000-0004-0000-0C00-000040030000}"/>
    <hyperlink ref="O459" r:id="rId834" xr:uid="{00000000-0004-0000-0C00-000041030000}"/>
    <hyperlink ref="N381" r:id="rId835" xr:uid="{00000000-0004-0000-0C00-000042030000}"/>
    <hyperlink ref="O381" r:id="rId836" xr:uid="{00000000-0004-0000-0C00-000043030000}"/>
    <hyperlink ref="N470" r:id="rId837" xr:uid="{00000000-0004-0000-0C00-000044030000}"/>
    <hyperlink ref="O470" r:id="rId838" xr:uid="{00000000-0004-0000-0C00-000045030000}"/>
    <hyperlink ref="N411" r:id="rId839" xr:uid="{00000000-0004-0000-0C00-000046030000}"/>
    <hyperlink ref="O411" r:id="rId840" xr:uid="{00000000-0004-0000-0C00-000047030000}"/>
    <hyperlink ref="N437" r:id="rId841" xr:uid="{00000000-0004-0000-0C00-000048030000}"/>
    <hyperlink ref="O437" r:id="rId842" xr:uid="{00000000-0004-0000-0C00-000049030000}"/>
    <hyperlink ref="N467" r:id="rId843" xr:uid="{00000000-0004-0000-0C00-00004A030000}"/>
    <hyperlink ref="O467" r:id="rId844" xr:uid="{00000000-0004-0000-0C00-00004B030000}"/>
    <hyperlink ref="N422" r:id="rId845" xr:uid="{00000000-0004-0000-0C00-00004C030000}"/>
    <hyperlink ref="O422" r:id="rId846" xr:uid="{00000000-0004-0000-0C00-00004D030000}"/>
    <hyperlink ref="N423" r:id="rId847" xr:uid="{00000000-0004-0000-0C00-00004E030000}"/>
    <hyperlink ref="O423" r:id="rId848" xr:uid="{00000000-0004-0000-0C00-00004F030000}"/>
    <hyperlink ref="N382" r:id="rId849" xr:uid="{00000000-0004-0000-0C00-000050030000}"/>
    <hyperlink ref="O382" r:id="rId850" xr:uid="{00000000-0004-0000-0C00-000051030000}"/>
    <hyperlink ref="N442" r:id="rId851" xr:uid="{00000000-0004-0000-0C00-000052030000}"/>
    <hyperlink ref="O442" r:id="rId852" xr:uid="{00000000-0004-0000-0C00-000053030000}"/>
    <hyperlink ref="N397" r:id="rId853" xr:uid="{00000000-0004-0000-0C00-000054030000}"/>
    <hyperlink ref="O397" r:id="rId854" xr:uid="{00000000-0004-0000-0C00-000055030000}"/>
    <hyperlink ref="N403" r:id="rId855" xr:uid="{00000000-0004-0000-0C00-000056030000}"/>
    <hyperlink ref="O403" r:id="rId856" xr:uid="{00000000-0004-0000-0C00-000057030000}"/>
    <hyperlink ref="N416" r:id="rId857" xr:uid="{00000000-0004-0000-0C00-000058030000}"/>
    <hyperlink ref="O416" r:id="rId858" xr:uid="{00000000-0004-0000-0C00-000059030000}"/>
    <hyperlink ref="N417" r:id="rId859" xr:uid="{00000000-0004-0000-0C00-00005A030000}"/>
    <hyperlink ref="O417" r:id="rId860" xr:uid="{00000000-0004-0000-0C00-00005B030000}"/>
    <hyperlink ref="N390" r:id="rId861" xr:uid="{00000000-0004-0000-0C00-00005C030000}"/>
    <hyperlink ref="O390" r:id="rId862" xr:uid="{00000000-0004-0000-0C00-00005D030000}"/>
    <hyperlink ref="N391" r:id="rId863" xr:uid="{00000000-0004-0000-0C00-00005E030000}"/>
    <hyperlink ref="O391" r:id="rId864" xr:uid="{00000000-0004-0000-0C00-00005F030000}"/>
    <hyperlink ref="N388" r:id="rId865" xr:uid="{00000000-0004-0000-0C00-000060030000}"/>
    <hyperlink ref="O388" r:id="rId866" xr:uid="{00000000-0004-0000-0C00-000061030000}"/>
    <hyperlink ref="N414" r:id="rId867" xr:uid="{00000000-0004-0000-0C00-000062030000}"/>
    <hyperlink ref="O414" r:id="rId868" xr:uid="{00000000-0004-0000-0C00-000063030000}"/>
    <hyperlink ref="N455" r:id="rId869" xr:uid="{00000000-0004-0000-0C00-000064030000}"/>
    <hyperlink ref="O455" r:id="rId870" xr:uid="{00000000-0004-0000-0C00-000065030000}"/>
    <hyperlink ref="N383" r:id="rId871" xr:uid="{00000000-0004-0000-0C00-000066030000}"/>
    <hyperlink ref="O383" r:id="rId872" xr:uid="{00000000-0004-0000-0C00-000067030000}"/>
    <hyperlink ref="N431" r:id="rId873" xr:uid="{00000000-0004-0000-0C00-000068030000}"/>
    <hyperlink ref="O431" r:id="rId874" xr:uid="{00000000-0004-0000-0C00-000069030000}"/>
    <hyperlink ref="N465" r:id="rId875" xr:uid="{00000000-0004-0000-0C00-00006A030000}"/>
    <hyperlink ref="O465" r:id="rId876" xr:uid="{00000000-0004-0000-0C00-00006B030000}"/>
    <hyperlink ref="N398" r:id="rId877" xr:uid="{00000000-0004-0000-0C00-00006C030000}"/>
    <hyperlink ref="O398" r:id="rId878" xr:uid="{00000000-0004-0000-0C00-00006D030000}"/>
    <hyperlink ref="N424" r:id="rId879" xr:uid="{00000000-0004-0000-0C00-00006E030000}"/>
    <hyperlink ref="O424" r:id="rId880" xr:uid="{00000000-0004-0000-0C00-00006F030000}"/>
    <hyperlink ref="N450" r:id="rId881" xr:uid="{00000000-0004-0000-0C00-000070030000}"/>
    <hyperlink ref="O450" r:id="rId882" xr:uid="{00000000-0004-0000-0C00-000071030000}"/>
    <hyperlink ref="N473" r:id="rId883" xr:uid="{00000000-0004-0000-0C00-000072030000}"/>
    <hyperlink ref="O473" r:id="rId884" xr:uid="{00000000-0004-0000-0C00-000073030000}"/>
    <hyperlink ref="N468" r:id="rId885" xr:uid="{00000000-0004-0000-0C00-000074030000}"/>
    <hyperlink ref="O468" r:id="rId886" xr:uid="{00000000-0004-0000-0C00-000075030000}"/>
    <hyperlink ref="N448" r:id="rId887" xr:uid="{00000000-0004-0000-0C00-000076030000}"/>
    <hyperlink ref="O448" r:id="rId888" xr:uid="{00000000-0004-0000-0C00-000077030000}"/>
    <hyperlink ref="N392" r:id="rId889" xr:uid="{00000000-0004-0000-0C00-000078030000}"/>
    <hyperlink ref="O392" r:id="rId890" xr:uid="{00000000-0004-0000-0C00-000079030000}"/>
    <hyperlink ref="N464" r:id="rId891" xr:uid="{00000000-0004-0000-0C00-00007A030000}"/>
    <hyperlink ref="O464" r:id="rId892" xr:uid="{00000000-0004-0000-0C00-00007B030000}"/>
    <hyperlink ref="N404" r:id="rId893" xr:uid="{00000000-0004-0000-0C00-00007C030000}"/>
    <hyperlink ref="O404" r:id="rId894" xr:uid="{00000000-0004-0000-0C00-00007D030000}"/>
    <hyperlink ref="N405" r:id="rId895" xr:uid="{00000000-0004-0000-0C00-00007E030000}"/>
    <hyperlink ref="O405" r:id="rId896" xr:uid="{00000000-0004-0000-0C00-00007F030000}"/>
    <hyperlink ref="N393" r:id="rId897" xr:uid="{00000000-0004-0000-0C00-000080030000}"/>
    <hyperlink ref="O393" r:id="rId898" xr:uid="{00000000-0004-0000-0C00-000081030000}"/>
    <hyperlink ref="N426" r:id="rId899" xr:uid="{00000000-0004-0000-0C00-000082030000}"/>
    <hyperlink ref="O426" r:id="rId900" xr:uid="{00000000-0004-0000-0C00-000083030000}"/>
    <hyperlink ref="N425" r:id="rId901" xr:uid="{00000000-0004-0000-0C00-000084030000}"/>
    <hyperlink ref="O425" r:id="rId902" xr:uid="{00000000-0004-0000-0C00-000085030000}"/>
    <hyperlink ref="N394" r:id="rId903" xr:uid="{00000000-0004-0000-0C00-000086030000}"/>
    <hyperlink ref="O394" r:id="rId904" xr:uid="{00000000-0004-0000-0C00-000087030000}"/>
    <hyperlink ref="N460" r:id="rId905" xr:uid="{00000000-0004-0000-0C00-000088030000}"/>
    <hyperlink ref="O460" r:id="rId906" xr:uid="{00000000-0004-0000-0C00-000089030000}"/>
    <hyperlink ref="N452" r:id="rId907" xr:uid="{00000000-0004-0000-0C00-00008A030000}"/>
    <hyperlink ref="O452" r:id="rId908" xr:uid="{00000000-0004-0000-0C00-00008B030000}"/>
    <hyperlink ref="N438" r:id="rId909" xr:uid="{00000000-0004-0000-0C00-00008C030000}"/>
    <hyperlink ref="O438" r:id="rId910" xr:uid="{00000000-0004-0000-0C00-00008D030000}"/>
    <hyperlink ref="N439" r:id="rId911" xr:uid="{00000000-0004-0000-0C00-00008E030000}"/>
    <hyperlink ref="O439" r:id="rId912" xr:uid="{00000000-0004-0000-0C00-00008F030000}"/>
    <hyperlink ref="N418" r:id="rId913" xr:uid="{00000000-0004-0000-0C00-000090030000}"/>
    <hyperlink ref="O418" r:id="rId914" xr:uid="{00000000-0004-0000-0C00-000091030000}"/>
    <hyperlink ref="N432" r:id="rId915" xr:uid="{00000000-0004-0000-0C00-000092030000}"/>
    <hyperlink ref="O432" r:id="rId916" xr:uid="{00000000-0004-0000-0C00-000093030000}"/>
    <hyperlink ref="N453" r:id="rId917" xr:uid="{00000000-0004-0000-0C00-000094030000}"/>
    <hyperlink ref="O453" r:id="rId918" xr:uid="{00000000-0004-0000-0C00-000095030000}"/>
    <hyperlink ref="N399" r:id="rId919" xr:uid="{00000000-0004-0000-0C00-000096030000}"/>
    <hyperlink ref="O399" r:id="rId920" xr:uid="{00000000-0004-0000-0C00-000097030000}"/>
    <hyperlink ref="N446" r:id="rId921" xr:uid="{00000000-0004-0000-0C00-000098030000}"/>
    <hyperlink ref="O446" r:id="rId922" xr:uid="{00000000-0004-0000-0C00-000099030000}"/>
    <hyperlink ref="N476" r:id="rId923" xr:uid="{00000000-0004-0000-0C00-00009A030000}"/>
    <hyperlink ref="O476" r:id="rId924" xr:uid="{00000000-0004-0000-0C00-00009B030000}"/>
    <hyperlink ref="N474" r:id="rId925" xr:uid="{00000000-0004-0000-0C00-00009C030000}"/>
    <hyperlink ref="O474" r:id="rId926" xr:uid="{00000000-0004-0000-0C00-00009D030000}"/>
    <hyperlink ref="N494" r:id="rId927" xr:uid="{00000000-0004-0000-0C00-00009E030000}"/>
    <hyperlink ref="O494" r:id="rId928" xr:uid="{00000000-0004-0000-0C00-00009F030000}"/>
    <hyperlink ref="N485" r:id="rId929" xr:uid="{00000000-0004-0000-0C00-0000A0030000}"/>
    <hyperlink ref="O485" r:id="rId930" xr:uid="{00000000-0004-0000-0C00-0000A1030000}"/>
    <hyperlink ref="N487" r:id="rId931" xr:uid="{00000000-0004-0000-0C00-0000A2030000}"/>
    <hyperlink ref="O487" r:id="rId932" xr:uid="{00000000-0004-0000-0C00-0000A3030000}"/>
    <hyperlink ref="N497" r:id="rId933" xr:uid="{00000000-0004-0000-0C00-0000A4030000}"/>
    <hyperlink ref="O497" r:id="rId934" xr:uid="{00000000-0004-0000-0C00-0000A5030000}"/>
    <hyperlink ref="N488" r:id="rId935" xr:uid="{00000000-0004-0000-0C00-0000A6030000}"/>
    <hyperlink ref="O488" r:id="rId936" xr:uid="{00000000-0004-0000-0C00-0000A7030000}"/>
    <hyperlink ref="N492" r:id="rId937" xr:uid="{00000000-0004-0000-0C00-0000A8030000}"/>
    <hyperlink ref="O492" r:id="rId938" xr:uid="{00000000-0004-0000-0C00-0000A9030000}"/>
    <hyperlink ref="N491" r:id="rId939" xr:uid="{00000000-0004-0000-0C00-0000AA030000}"/>
    <hyperlink ref="O491" r:id="rId940" xr:uid="{00000000-0004-0000-0C00-0000AB030000}"/>
    <hyperlink ref="N496" r:id="rId941" xr:uid="{00000000-0004-0000-0C00-0000AC030000}"/>
    <hyperlink ref="O496" r:id="rId942" xr:uid="{00000000-0004-0000-0C00-0000AD030000}"/>
    <hyperlink ref="N498" r:id="rId943" xr:uid="{00000000-0004-0000-0C00-0000AE030000}"/>
    <hyperlink ref="O498" r:id="rId944" xr:uid="{00000000-0004-0000-0C00-0000AF030000}"/>
    <hyperlink ref="N475" r:id="rId945" xr:uid="{00000000-0004-0000-0C00-0000B0030000}"/>
    <hyperlink ref="O475" r:id="rId946" xr:uid="{00000000-0004-0000-0C00-0000B1030000}"/>
    <hyperlink ref="N480" r:id="rId947" xr:uid="{00000000-0004-0000-0C00-0000B2030000}"/>
    <hyperlink ref="O480" r:id="rId948" xr:uid="{00000000-0004-0000-0C00-0000B3030000}"/>
    <hyperlink ref="N490" r:id="rId949" xr:uid="{00000000-0004-0000-0C00-0000B4030000}"/>
    <hyperlink ref="O490" r:id="rId950" xr:uid="{00000000-0004-0000-0C00-0000B5030000}"/>
    <hyperlink ref="N484" r:id="rId951" xr:uid="{00000000-0004-0000-0C00-0000B6030000}"/>
    <hyperlink ref="O484" r:id="rId952" xr:uid="{00000000-0004-0000-0C00-0000B7030000}"/>
    <hyperlink ref="N483" r:id="rId953" xr:uid="{00000000-0004-0000-0C00-0000B8030000}"/>
    <hyperlink ref="O483" r:id="rId954" xr:uid="{00000000-0004-0000-0C00-0000B9030000}"/>
    <hyperlink ref="N493" r:id="rId955" xr:uid="{00000000-0004-0000-0C00-0000BA030000}"/>
    <hyperlink ref="O493" r:id="rId956" xr:uid="{00000000-0004-0000-0C00-0000BB030000}"/>
    <hyperlink ref="N486" r:id="rId957" xr:uid="{00000000-0004-0000-0C00-0000BC030000}"/>
    <hyperlink ref="O486" r:id="rId958" xr:uid="{00000000-0004-0000-0C00-0000BD030000}"/>
    <hyperlink ref="N495" r:id="rId959" xr:uid="{00000000-0004-0000-0C00-0000BE030000}"/>
    <hyperlink ref="O495" r:id="rId960" xr:uid="{00000000-0004-0000-0C00-0000BF030000}"/>
    <hyperlink ref="N477" r:id="rId961" xr:uid="{00000000-0004-0000-0C00-0000C0030000}"/>
    <hyperlink ref="O477" r:id="rId962" xr:uid="{00000000-0004-0000-0C00-0000C1030000}"/>
    <hyperlink ref="N479" r:id="rId963" xr:uid="{00000000-0004-0000-0C00-0000C2030000}"/>
    <hyperlink ref="O479" r:id="rId964" xr:uid="{00000000-0004-0000-0C00-0000C3030000}"/>
    <hyperlink ref="N489" r:id="rId965" xr:uid="{00000000-0004-0000-0C00-0000C4030000}"/>
    <hyperlink ref="O489" r:id="rId966" xr:uid="{00000000-0004-0000-0C00-0000C5030000}"/>
    <hyperlink ref="N482" r:id="rId967" xr:uid="{00000000-0004-0000-0C00-0000C6030000}"/>
    <hyperlink ref="O482" r:id="rId968" xr:uid="{00000000-0004-0000-0C00-0000C7030000}"/>
    <hyperlink ref="N478" r:id="rId969" xr:uid="{00000000-0004-0000-0C00-0000C8030000}"/>
    <hyperlink ref="O478" r:id="rId970" xr:uid="{00000000-0004-0000-0C00-0000C9030000}"/>
    <hyperlink ref="N481" r:id="rId971" xr:uid="{00000000-0004-0000-0C00-0000CA030000}"/>
    <hyperlink ref="O481" r:id="rId972" xr:uid="{00000000-0004-0000-0C00-0000CB030000}"/>
    <hyperlink ref="N629" r:id="rId973" xr:uid="{00000000-0004-0000-0C00-0000CC030000}"/>
    <hyperlink ref="O629" r:id="rId974" xr:uid="{00000000-0004-0000-0C00-0000CD030000}"/>
    <hyperlink ref="N624" r:id="rId975" xr:uid="{00000000-0004-0000-0C00-0000CE030000}"/>
    <hyperlink ref="O624" r:id="rId976" xr:uid="{00000000-0004-0000-0C00-0000CF030000}"/>
    <hyperlink ref="N621" r:id="rId977" xr:uid="{00000000-0004-0000-0C00-0000D0030000}"/>
    <hyperlink ref="O621" r:id="rId978" xr:uid="{00000000-0004-0000-0C00-0000D1030000}"/>
    <hyperlink ref="N625" r:id="rId979" xr:uid="{00000000-0004-0000-0C00-0000D2030000}"/>
    <hyperlink ref="O625" r:id="rId980" xr:uid="{00000000-0004-0000-0C00-0000D3030000}"/>
    <hyperlink ref="N628" r:id="rId981" xr:uid="{00000000-0004-0000-0C00-0000D4030000}"/>
    <hyperlink ref="O628" r:id="rId982" xr:uid="{00000000-0004-0000-0C00-0000D5030000}"/>
    <hyperlink ref="N583" r:id="rId983" xr:uid="{00000000-0004-0000-0C00-0000D6030000}"/>
    <hyperlink ref="O583" r:id="rId984" xr:uid="{00000000-0004-0000-0C00-0000D7030000}"/>
    <hyperlink ref="N626" r:id="rId985" xr:uid="{00000000-0004-0000-0C00-0000D8030000}"/>
    <hyperlink ref="O626" r:id="rId986" xr:uid="{00000000-0004-0000-0C00-0000D9030000}"/>
    <hyperlink ref="N607" r:id="rId987" xr:uid="{00000000-0004-0000-0C00-0000DA030000}"/>
    <hyperlink ref="O607" r:id="rId988" xr:uid="{00000000-0004-0000-0C00-0000DB030000}"/>
    <hyperlink ref="N630" r:id="rId989" xr:uid="{00000000-0004-0000-0C00-0000DC030000}"/>
    <hyperlink ref="O630" r:id="rId990" xr:uid="{00000000-0004-0000-0C00-0000DD030000}"/>
    <hyperlink ref="N620" r:id="rId991" xr:uid="{00000000-0004-0000-0C00-0000DE030000}"/>
    <hyperlink ref="O620" r:id="rId992" xr:uid="{00000000-0004-0000-0C00-0000DF030000}"/>
    <hyperlink ref="N617" r:id="rId993" xr:uid="{00000000-0004-0000-0C00-0000E0030000}"/>
    <hyperlink ref="O617" r:id="rId994" xr:uid="{00000000-0004-0000-0C00-0000E1030000}"/>
    <hyperlink ref="N618" r:id="rId995" xr:uid="{00000000-0004-0000-0C00-0000E2030000}"/>
    <hyperlink ref="O618" r:id="rId996" xr:uid="{00000000-0004-0000-0C00-0000E3030000}"/>
    <hyperlink ref="N514" r:id="rId997" xr:uid="{00000000-0004-0000-0C00-0000E4030000}"/>
    <hyperlink ref="O514" r:id="rId998" xr:uid="{00000000-0004-0000-0C00-0000E5030000}"/>
    <hyperlink ref="N499" r:id="rId999" xr:uid="{00000000-0004-0000-0C00-0000E6030000}"/>
    <hyperlink ref="O499" r:id="rId1000" xr:uid="{00000000-0004-0000-0C00-0000E7030000}"/>
    <hyperlink ref="N619" r:id="rId1001" xr:uid="{00000000-0004-0000-0C00-0000E8030000}"/>
    <hyperlink ref="O619" r:id="rId1002" xr:uid="{00000000-0004-0000-0C00-0000E9030000}"/>
    <hyperlink ref="N527" r:id="rId1003" xr:uid="{00000000-0004-0000-0C00-0000EA030000}"/>
    <hyperlink ref="O527" r:id="rId1004" xr:uid="{00000000-0004-0000-0C00-0000EB030000}"/>
    <hyperlink ref="N500" r:id="rId1005" xr:uid="{00000000-0004-0000-0C00-0000EC030000}"/>
    <hyperlink ref="O500" r:id="rId1006" xr:uid="{00000000-0004-0000-0C00-0000ED030000}"/>
    <hyperlink ref="N585" r:id="rId1007" xr:uid="{00000000-0004-0000-0C00-0000EE030000}"/>
    <hyperlink ref="O585" r:id="rId1008" xr:uid="{00000000-0004-0000-0C00-0000EF030000}"/>
    <hyperlink ref="N584" r:id="rId1009" xr:uid="{00000000-0004-0000-0C00-0000F0030000}"/>
    <hyperlink ref="O584" r:id="rId1010" xr:uid="{00000000-0004-0000-0C00-0000F1030000}"/>
    <hyperlink ref="N615" r:id="rId1011" xr:uid="{00000000-0004-0000-0C00-0000F2030000}"/>
    <hyperlink ref="O615" r:id="rId1012" xr:uid="{00000000-0004-0000-0C00-0000F3030000}"/>
    <hyperlink ref="N507" r:id="rId1013" xr:uid="{00000000-0004-0000-0C00-0000F4030000}"/>
    <hyperlink ref="O507" r:id="rId1014" xr:uid="{00000000-0004-0000-0C00-0000F5030000}"/>
    <hyperlink ref="N553" r:id="rId1015" xr:uid="{00000000-0004-0000-0C00-0000F6030000}"/>
    <hyperlink ref="O553" r:id="rId1016" xr:uid="{00000000-0004-0000-0C00-0000F7030000}"/>
    <hyperlink ref="N535" r:id="rId1017" xr:uid="{00000000-0004-0000-0C00-0000F8030000}"/>
    <hyperlink ref="O535" r:id="rId1018" xr:uid="{00000000-0004-0000-0C00-0000F9030000}"/>
    <hyperlink ref="N534" r:id="rId1019" xr:uid="{00000000-0004-0000-0C00-0000FA030000}"/>
    <hyperlink ref="O534" r:id="rId1020" xr:uid="{00000000-0004-0000-0C00-0000FB030000}"/>
    <hyperlink ref="N564" r:id="rId1021" xr:uid="{00000000-0004-0000-0C00-0000FC030000}"/>
    <hyperlink ref="O564" r:id="rId1022" xr:uid="{00000000-0004-0000-0C00-0000FD030000}"/>
    <hyperlink ref="N586" r:id="rId1023" xr:uid="{00000000-0004-0000-0C00-0000FE030000}"/>
    <hyperlink ref="O586" r:id="rId1024" xr:uid="{00000000-0004-0000-0C00-0000FF030000}"/>
    <hyperlink ref="N565" r:id="rId1025" xr:uid="{00000000-0004-0000-0C00-000000040000}"/>
    <hyperlink ref="O565" r:id="rId1026" xr:uid="{00000000-0004-0000-0C00-000001040000}"/>
    <hyperlink ref="N587" r:id="rId1027" xr:uid="{00000000-0004-0000-0C00-000002040000}"/>
    <hyperlink ref="O587" r:id="rId1028" xr:uid="{00000000-0004-0000-0C00-000003040000}"/>
    <hyperlink ref="N515" r:id="rId1029" xr:uid="{00000000-0004-0000-0C00-000004040000}"/>
    <hyperlink ref="O515" r:id="rId1030" xr:uid="{00000000-0004-0000-0C00-000005040000}"/>
    <hyperlink ref="N508" r:id="rId1031" xr:uid="{00000000-0004-0000-0C00-000006040000}"/>
    <hyperlink ref="O508" r:id="rId1032" xr:uid="{00000000-0004-0000-0C00-000007040000}"/>
    <hyperlink ref="N554" r:id="rId1033" xr:uid="{00000000-0004-0000-0C00-000008040000}"/>
    <hyperlink ref="O554" r:id="rId1034" xr:uid="{00000000-0004-0000-0C00-000009040000}"/>
    <hyperlink ref="N608" r:id="rId1035" xr:uid="{00000000-0004-0000-0C00-00000A040000}"/>
    <hyperlink ref="O608" r:id="rId1036" xr:uid="{00000000-0004-0000-0C00-00000B040000}"/>
    <hyperlink ref="N611" r:id="rId1037" xr:uid="{00000000-0004-0000-0C00-00000C040000}"/>
    <hyperlink ref="O611" r:id="rId1038" xr:uid="{00000000-0004-0000-0C00-00000D040000}"/>
    <hyperlink ref="N566" r:id="rId1039" xr:uid="{00000000-0004-0000-0C00-00000E040000}"/>
    <hyperlink ref="O566" r:id="rId1040" xr:uid="{00000000-0004-0000-0C00-00000F040000}"/>
    <hyperlink ref="N516" r:id="rId1041" xr:uid="{00000000-0004-0000-0C00-000010040000}"/>
    <hyperlink ref="O516" r:id="rId1042" xr:uid="{00000000-0004-0000-0C00-000011040000}"/>
    <hyperlink ref="N555" r:id="rId1043" xr:uid="{00000000-0004-0000-0C00-000012040000}"/>
    <hyperlink ref="O555" r:id="rId1044" xr:uid="{00000000-0004-0000-0C00-000013040000}"/>
    <hyperlink ref="N544" r:id="rId1045" xr:uid="{00000000-0004-0000-0C00-000014040000}"/>
    <hyperlink ref="O544" r:id="rId1046" xr:uid="{00000000-0004-0000-0C00-000015040000}"/>
    <hyperlink ref="N543" r:id="rId1047" xr:uid="{00000000-0004-0000-0C00-000016040000}"/>
    <hyperlink ref="O543" r:id="rId1048" xr:uid="{00000000-0004-0000-0C00-000017040000}"/>
    <hyperlink ref="N568" r:id="rId1049" xr:uid="{00000000-0004-0000-0C00-000018040000}"/>
    <hyperlink ref="O568" r:id="rId1050" xr:uid="{00000000-0004-0000-0C00-000019040000}"/>
    <hyperlink ref="N567" r:id="rId1051" xr:uid="{00000000-0004-0000-0C00-00001A040000}"/>
    <hyperlink ref="O567" r:id="rId1052" xr:uid="{00000000-0004-0000-0C00-00001B040000}"/>
    <hyperlink ref="N517" r:id="rId1053" xr:uid="{00000000-0004-0000-0C00-00001C040000}"/>
    <hyperlink ref="O517" r:id="rId1054" xr:uid="{00000000-0004-0000-0C00-00001D040000}"/>
    <hyperlink ref="N509" r:id="rId1055" xr:uid="{00000000-0004-0000-0C00-00001E040000}"/>
    <hyperlink ref="O509" r:id="rId1056" xr:uid="{00000000-0004-0000-0C00-00001F040000}"/>
    <hyperlink ref="N545" r:id="rId1057" xr:uid="{00000000-0004-0000-0C00-000020040000}"/>
    <hyperlink ref="O545" r:id="rId1058" xr:uid="{00000000-0004-0000-0C00-000021040000}"/>
    <hyperlink ref="N536" r:id="rId1059" xr:uid="{00000000-0004-0000-0C00-000022040000}"/>
    <hyperlink ref="O536" r:id="rId1060" xr:uid="{00000000-0004-0000-0C00-000023040000}"/>
    <hyperlink ref="N579" r:id="rId1061" xr:uid="{00000000-0004-0000-0C00-000024040000}"/>
    <hyperlink ref="O579" r:id="rId1062" xr:uid="{00000000-0004-0000-0C00-000025040000}"/>
    <hyperlink ref="N525" r:id="rId1063" xr:uid="{00000000-0004-0000-0C00-000026040000}"/>
    <hyperlink ref="O525" r:id="rId1064" xr:uid="{00000000-0004-0000-0C00-000027040000}"/>
    <hyperlink ref="N588" r:id="rId1065" xr:uid="{00000000-0004-0000-0C00-000028040000}"/>
    <hyperlink ref="O588" r:id="rId1066" xr:uid="{00000000-0004-0000-0C00-000029040000}"/>
    <hyperlink ref="N518" r:id="rId1067" xr:uid="{00000000-0004-0000-0C00-00002A040000}"/>
    <hyperlink ref="N519" r:id="rId1068" xr:uid="{00000000-0004-0000-0C00-00002B040000}"/>
    <hyperlink ref="O519" r:id="rId1069" xr:uid="{00000000-0004-0000-0C00-00002C040000}"/>
    <hyperlink ref="N546" r:id="rId1070" xr:uid="{00000000-0004-0000-0C00-00002D040000}"/>
    <hyperlink ref="O546" r:id="rId1071" xr:uid="{00000000-0004-0000-0C00-00002E040000}"/>
    <hyperlink ref="N528" r:id="rId1072" xr:uid="{00000000-0004-0000-0C00-00002F040000}"/>
    <hyperlink ref="O528" r:id="rId1073" xr:uid="{00000000-0004-0000-0C00-000030040000}"/>
    <hyperlink ref="N601" r:id="rId1074" xr:uid="{00000000-0004-0000-0C00-000031040000}"/>
    <hyperlink ref="O601" r:id="rId1075" xr:uid="{00000000-0004-0000-0C00-000032040000}"/>
    <hyperlink ref="N537" r:id="rId1076" xr:uid="{00000000-0004-0000-0C00-000033040000}"/>
    <hyperlink ref="O537" r:id="rId1077" xr:uid="{00000000-0004-0000-0C00-000034040000}"/>
    <hyperlink ref="N569" r:id="rId1078" xr:uid="{00000000-0004-0000-0C00-000035040000}"/>
    <hyperlink ref="O569" r:id="rId1079" xr:uid="{00000000-0004-0000-0C00-000036040000}"/>
    <hyperlink ref="N563" r:id="rId1080" xr:uid="{00000000-0004-0000-0C00-000037040000}"/>
    <hyperlink ref="O563" r:id="rId1081" xr:uid="{00000000-0004-0000-0C00-000038040000}"/>
    <hyperlink ref="N591" r:id="rId1082" xr:uid="{00000000-0004-0000-0C00-000039040000}"/>
    <hyperlink ref="O591" r:id="rId1083" xr:uid="{00000000-0004-0000-0C00-00003A040000}"/>
    <hyperlink ref="N556" r:id="rId1084" xr:uid="{00000000-0004-0000-0C00-00003B040000}"/>
    <hyperlink ref="O556" r:id="rId1085" xr:uid="{00000000-0004-0000-0C00-00003C040000}"/>
    <hyperlink ref="N580" r:id="rId1086" xr:uid="{00000000-0004-0000-0C00-00003D040000}"/>
    <hyperlink ref="O580" r:id="rId1087" xr:uid="{00000000-0004-0000-0C00-00003E040000}"/>
    <hyperlink ref="N602" r:id="rId1088" xr:uid="{00000000-0004-0000-0C00-00003F040000}"/>
    <hyperlink ref="O602" r:id="rId1089" xr:uid="{00000000-0004-0000-0C00-000040040000}"/>
    <hyperlink ref="N538" r:id="rId1090" xr:uid="{00000000-0004-0000-0C00-000041040000}"/>
    <hyperlink ref="O538" r:id="rId1091" xr:uid="{00000000-0004-0000-0C00-000042040000}"/>
    <hyperlink ref="N547" r:id="rId1092" xr:uid="{00000000-0004-0000-0C00-000043040000}"/>
    <hyperlink ref="O547" r:id="rId1093" xr:uid="{00000000-0004-0000-0C00-000044040000}"/>
    <hyperlink ref="N529" r:id="rId1094" xr:uid="{00000000-0004-0000-0C00-000045040000}"/>
    <hyperlink ref="O529" r:id="rId1095" xr:uid="{00000000-0004-0000-0C00-000046040000}"/>
    <hyperlink ref="N570" r:id="rId1096" xr:uid="{00000000-0004-0000-0C00-000047040000}"/>
    <hyperlink ref="O570" r:id="rId1097" xr:uid="{00000000-0004-0000-0C00-000048040000}"/>
    <hyperlink ref="N542" r:id="rId1098" xr:uid="{00000000-0004-0000-0C00-000049040000}"/>
    <hyperlink ref="O542" r:id="rId1099" xr:uid="{00000000-0004-0000-0C00-00004A040000}"/>
    <hyperlink ref="N526" r:id="rId1100" xr:uid="{00000000-0004-0000-0C00-00004B040000}"/>
    <hyperlink ref="O526" r:id="rId1101" xr:uid="{00000000-0004-0000-0C00-00004C040000}"/>
    <hyperlink ref="N506" r:id="rId1102" xr:uid="{00000000-0004-0000-0C00-00004D040000}"/>
    <hyperlink ref="O506" r:id="rId1103" xr:uid="{00000000-0004-0000-0C00-00004E040000}"/>
    <hyperlink ref="N520" r:id="rId1104" xr:uid="{00000000-0004-0000-0C00-00004F040000}"/>
    <hyperlink ref="O520" r:id="rId1105" xr:uid="{00000000-0004-0000-0C00-000050040000}"/>
    <hyperlink ref="N510" r:id="rId1106" xr:uid="{00000000-0004-0000-0C00-000051040000}"/>
    <hyperlink ref="O510" r:id="rId1107" xr:uid="{00000000-0004-0000-0C00-000052040000}"/>
    <hyperlink ref="N592" r:id="rId1108" xr:uid="{00000000-0004-0000-0C00-000053040000}"/>
    <hyperlink ref="O592" r:id="rId1109" xr:uid="{00000000-0004-0000-0C00-000054040000}"/>
    <hyperlink ref="N593" r:id="rId1110" xr:uid="{00000000-0004-0000-0C00-000055040000}"/>
    <hyperlink ref="O593" r:id="rId1111" xr:uid="{00000000-0004-0000-0C00-000056040000}"/>
    <hyperlink ref="N530" r:id="rId1112" xr:uid="{00000000-0004-0000-0C00-000057040000}"/>
    <hyperlink ref="O530" r:id="rId1113" xr:uid="{00000000-0004-0000-0C00-000058040000}"/>
    <hyperlink ref="N603" r:id="rId1114" xr:uid="{00000000-0004-0000-0C00-000059040000}"/>
    <hyperlink ref="O603" r:id="rId1115" xr:uid="{00000000-0004-0000-0C00-00005A040000}"/>
    <hyperlink ref="N631" r:id="rId1116" xr:uid="{00000000-0004-0000-0C00-00005B040000}"/>
    <hyperlink ref="O631" r:id="rId1117" xr:uid="{00000000-0004-0000-0C00-00005C040000}"/>
    <hyperlink ref="N511" r:id="rId1118" xr:uid="{00000000-0004-0000-0C00-00005D040000}"/>
    <hyperlink ref="O511" r:id="rId1119" xr:uid="{00000000-0004-0000-0C00-00005E040000}"/>
    <hyperlink ref="N594" r:id="rId1120" xr:uid="{00000000-0004-0000-0C00-00005F040000}"/>
    <hyperlink ref="O594" r:id="rId1121" xr:uid="{00000000-0004-0000-0C00-000060040000}"/>
    <hyperlink ref="N604" r:id="rId1122" xr:uid="{00000000-0004-0000-0C00-000061040000}"/>
    <hyperlink ref="O604" r:id="rId1123" xr:uid="{00000000-0004-0000-0C00-000062040000}"/>
    <hyperlink ref="N512" r:id="rId1124" xr:uid="{00000000-0004-0000-0C00-000063040000}"/>
    <hyperlink ref="O512" r:id="rId1125" xr:uid="{00000000-0004-0000-0C00-000064040000}"/>
    <hyperlink ref="N548" r:id="rId1126" xr:uid="{00000000-0004-0000-0C00-000065040000}"/>
    <hyperlink ref="O548" r:id="rId1127" xr:uid="{00000000-0004-0000-0C00-000066040000}"/>
    <hyperlink ref="N549" r:id="rId1128" xr:uid="{00000000-0004-0000-0C00-000067040000}"/>
    <hyperlink ref="O549" r:id="rId1129" xr:uid="{00000000-0004-0000-0C00-000068040000}"/>
    <hyperlink ref="N627" r:id="rId1130" xr:uid="{00000000-0004-0000-0C00-000069040000}"/>
    <hyperlink ref="O627" r:id="rId1131" xr:uid="{00000000-0004-0000-0C00-00006A040000}"/>
    <hyperlink ref="N539" r:id="rId1132" xr:uid="{00000000-0004-0000-0C00-00006B040000}"/>
    <hyperlink ref="O539" r:id="rId1133" xr:uid="{00000000-0004-0000-0C00-00006C040000}"/>
    <hyperlink ref="N581" r:id="rId1134" xr:uid="{00000000-0004-0000-0C00-00006D040000}"/>
    <hyperlink ref="O581" r:id="rId1135" xr:uid="{00000000-0004-0000-0C00-00006E040000}"/>
    <hyperlink ref="N572" r:id="rId1136" xr:uid="{00000000-0004-0000-0C00-00006F040000}"/>
    <hyperlink ref="O572" r:id="rId1137" xr:uid="{00000000-0004-0000-0C00-000070040000}"/>
    <hyperlink ref="N571" r:id="rId1138" xr:uid="{00000000-0004-0000-0C00-000071040000}"/>
    <hyperlink ref="O571" r:id="rId1139" xr:uid="{00000000-0004-0000-0C00-000072040000}"/>
    <hyperlink ref="N521" r:id="rId1140" xr:uid="{00000000-0004-0000-0C00-000073040000}"/>
    <hyperlink ref="O521" r:id="rId1141" xr:uid="{00000000-0004-0000-0C00-000074040000}"/>
    <hyperlink ref="N557" r:id="rId1142" xr:uid="{00000000-0004-0000-0C00-000075040000}"/>
    <hyperlink ref="O557" r:id="rId1143" xr:uid="{00000000-0004-0000-0C00-000076040000}"/>
    <hyperlink ref="N540" r:id="rId1144" xr:uid="{00000000-0004-0000-0C00-000077040000}"/>
    <hyperlink ref="O540" r:id="rId1145" xr:uid="{00000000-0004-0000-0C00-000078040000}"/>
    <hyperlink ref="N573" r:id="rId1146" xr:uid="{00000000-0004-0000-0C00-000079040000}"/>
    <hyperlink ref="O573" r:id="rId1147" xr:uid="{00000000-0004-0000-0C00-00007A040000}"/>
    <hyperlink ref="N522" r:id="rId1148" xr:uid="{00000000-0004-0000-0C00-00007B040000}"/>
    <hyperlink ref="O522" r:id="rId1149" xr:uid="{00000000-0004-0000-0C00-00007C040000}"/>
    <hyperlink ref="N501" r:id="rId1150" xr:uid="{00000000-0004-0000-0C00-00007D040000}"/>
    <hyperlink ref="O501" r:id="rId1151" xr:uid="{00000000-0004-0000-0C00-00007E040000}"/>
    <hyperlink ref="N595" r:id="rId1152" xr:uid="{00000000-0004-0000-0C00-00007F040000}"/>
    <hyperlink ref="O595" r:id="rId1153" xr:uid="{00000000-0004-0000-0C00-000080040000}"/>
    <hyperlink ref="N558" r:id="rId1154" xr:uid="{00000000-0004-0000-0C00-000081040000}"/>
    <hyperlink ref="O558" r:id="rId1155" xr:uid="{00000000-0004-0000-0C00-000082040000}"/>
    <hyperlink ref="N559" r:id="rId1156" xr:uid="{00000000-0004-0000-0C00-000083040000}"/>
    <hyperlink ref="O559" r:id="rId1157" xr:uid="{00000000-0004-0000-0C00-000084040000}"/>
    <hyperlink ref="N531" r:id="rId1158" xr:uid="{00000000-0004-0000-0C00-000085040000}"/>
    <hyperlink ref="O531" r:id="rId1159" xr:uid="{00000000-0004-0000-0C00-000086040000}"/>
    <hyperlink ref="N532" r:id="rId1160" xr:uid="{00000000-0004-0000-0C00-000087040000}"/>
    <hyperlink ref="O532" r:id="rId1161" xr:uid="{00000000-0004-0000-0C00-000088040000}"/>
    <hyperlink ref="N574" r:id="rId1162" xr:uid="{00000000-0004-0000-0C00-000089040000}"/>
    <hyperlink ref="O574" r:id="rId1163" xr:uid="{00000000-0004-0000-0C00-00008A040000}"/>
    <hyperlink ref="N502" r:id="rId1164" xr:uid="{00000000-0004-0000-0C00-00008B040000}"/>
    <hyperlink ref="O502" r:id="rId1165" xr:uid="{00000000-0004-0000-0C00-00008C040000}"/>
    <hyperlink ref="N596" r:id="rId1166" xr:uid="{00000000-0004-0000-0C00-00008D040000}"/>
    <hyperlink ref="O596" r:id="rId1167" xr:uid="{00000000-0004-0000-0C00-00008E040000}"/>
    <hyperlink ref="N575" r:id="rId1168" xr:uid="{00000000-0004-0000-0C00-00008F040000}"/>
    <hyperlink ref="O575" r:id="rId1169" xr:uid="{00000000-0004-0000-0C00-000090040000}"/>
    <hyperlink ref="N589" r:id="rId1170" xr:uid="{00000000-0004-0000-0C00-000091040000}"/>
    <hyperlink ref="O589" r:id="rId1171" xr:uid="{00000000-0004-0000-0C00-000092040000}"/>
    <hyperlink ref="N623" r:id="rId1172" xr:uid="{00000000-0004-0000-0C00-000093040000}"/>
    <hyperlink ref="O623" r:id="rId1173" xr:uid="{00000000-0004-0000-0C00-000094040000}"/>
    <hyperlink ref="N597" r:id="rId1174" xr:uid="{00000000-0004-0000-0C00-000095040000}"/>
    <hyperlink ref="O597" r:id="rId1175" xr:uid="{00000000-0004-0000-0C00-000096040000}"/>
    <hyperlink ref="N598" r:id="rId1176" xr:uid="{00000000-0004-0000-0C00-000097040000}"/>
    <hyperlink ref="O598" r:id="rId1177" xr:uid="{00000000-0004-0000-0C00-000098040000}"/>
    <hyperlink ref="N560" r:id="rId1178" xr:uid="{00000000-0004-0000-0C00-000099040000}"/>
    <hyperlink ref="O560" r:id="rId1179" xr:uid="{00000000-0004-0000-0C00-00009A040000}"/>
    <hyperlink ref="N576" r:id="rId1180" xr:uid="{00000000-0004-0000-0C00-00009B040000}"/>
    <hyperlink ref="O576" r:id="rId1181" xr:uid="{00000000-0004-0000-0C00-00009C040000}"/>
    <hyperlink ref="N523" r:id="rId1182" xr:uid="{00000000-0004-0000-0C00-00009D040000}"/>
    <hyperlink ref="O523" r:id="rId1183" xr:uid="{00000000-0004-0000-0C00-00009E040000}"/>
    <hyperlink ref="N503" r:id="rId1184" xr:uid="{00000000-0004-0000-0C00-00009F040000}"/>
    <hyperlink ref="O503" r:id="rId1185" xr:uid="{00000000-0004-0000-0C00-0000A0040000}"/>
    <hyperlink ref="N606" r:id="rId1186" xr:uid="{00000000-0004-0000-0C00-0000A1040000}"/>
    <hyperlink ref="O606" r:id="rId1187" xr:uid="{00000000-0004-0000-0C00-0000A2040000}"/>
    <hyperlink ref="N504" r:id="rId1188" xr:uid="{00000000-0004-0000-0C00-0000A3040000}"/>
    <hyperlink ref="O504" r:id="rId1189" xr:uid="{00000000-0004-0000-0C00-0000A4040000}"/>
    <hyperlink ref="N582" r:id="rId1190" xr:uid="{00000000-0004-0000-0C00-0000A5040000}"/>
    <hyperlink ref="O582" r:id="rId1191" xr:uid="{00000000-0004-0000-0C00-0000A6040000}"/>
    <hyperlink ref="N605" r:id="rId1192" xr:uid="{00000000-0004-0000-0C00-0000A7040000}"/>
    <hyperlink ref="O605" r:id="rId1193" xr:uid="{00000000-0004-0000-0C00-0000A8040000}"/>
    <hyperlink ref="N622" r:id="rId1194" xr:uid="{00000000-0004-0000-0C00-0000A9040000}"/>
    <hyperlink ref="O622" r:id="rId1195" xr:uid="{00000000-0004-0000-0C00-0000AA040000}"/>
    <hyperlink ref="N550" r:id="rId1196" xr:uid="{00000000-0004-0000-0C00-0000AB040000}"/>
    <hyperlink ref="O550" r:id="rId1197" xr:uid="{00000000-0004-0000-0C00-0000AC040000}"/>
    <hyperlink ref="N609" r:id="rId1198" xr:uid="{00000000-0004-0000-0C00-0000AD040000}"/>
    <hyperlink ref="O609" r:id="rId1199" xr:uid="{00000000-0004-0000-0C00-0000AE040000}"/>
    <hyperlink ref="N599" r:id="rId1200" xr:uid="{00000000-0004-0000-0C00-0000AF040000}"/>
    <hyperlink ref="O599" r:id="rId1201" xr:uid="{00000000-0004-0000-0C00-0000B0040000}"/>
    <hyperlink ref="N533" r:id="rId1202" xr:uid="{00000000-0004-0000-0C00-0000B1040000}"/>
    <hyperlink ref="O533" r:id="rId1203" xr:uid="{00000000-0004-0000-0C00-0000B2040000}"/>
    <hyperlink ref="N577" r:id="rId1204" xr:uid="{00000000-0004-0000-0C00-0000B3040000}"/>
    <hyperlink ref="O577" r:id="rId1205" xr:uid="{00000000-0004-0000-0C00-0000B4040000}"/>
    <hyperlink ref="N505" r:id="rId1206" xr:uid="{00000000-0004-0000-0C00-0000B5040000}"/>
    <hyperlink ref="O505" r:id="rId1207" xr:uid="{00000000-0004-0000-0C00-0000B6040000}"/>
    <hyperlink ref="N578" r:id="rId1208" xr:uid="{00000000-0004-0000-0C00-0000B7040000}"/>
    <hyperlink ref="O578" r:id="rId1209" xr:uid="{00000000-0004-0000-0C00-0000B8040000}"/>
    <hyperlink ref="N551" r:id="rId1210" xr:uid="{00000000-0004-0000-0C00-0000B9040000}"/>
    <hyperlink ref="O551" r:id="rId1211" xr:uid="{00000000-0004-0000-0C00-0000BA040000}"/>
    <hyperlink ref="N561" r:id="rId1212" xr:uid="{00000000-0004-0000-0C00-0000BB040000}"/>
    <hyperlink ref="O561" r:id="rId1213" xr:uid="{00000000-0004-0000-0C00-0000BC040000}"/>
    <hyperlink ref="N616" r:id="rId1214" xr:uid="{00000000-0004-0000-0C00-0000BD040000}"/>
    <hyperlink ref="O616" r:id="rId1215" xr:uid="{00000000-0004-0000-0C00-0000BE040000}"/>
    <hyperlink ref="N562" r:id="rId1216" xr:uid="{00000000-0004-0000-0C00-0000BF040000}"/>
    <hyperlink ref="O562" r:id="rId1217" xr:uid="{00000000-0004-0000-0C00-0000C0040000}"/>
    <hyperlink ref="N541" r:id="rId1218" xr:uid="{00000000-0004-0000-0C00-0000C1040000}"/>
    <hyperlink ref="O541" r:id="rId1219" xr:uid="{00000000-0004-0000-0C00-0000C2040000}"/>
    <hyperlink ref="N552" r:id="rId1220" xr:uid="{00000000-0004-0000-0C00-0000C3040000}"/>
    <hyperlink ref="O552" r:id="rId1221" xr:uid="{00000000-0004-0000-0C00-0000C4040000}"/>
    <hyperlink ref="N590" r:id="rId1222" xr:uid="{00000000-0004-0000-0C00-0000C5040000}"/>
    <hyperlink ref="O590" r:id="rId1223" xr:uid="{00000000-0004-0000-0C00-0000C6040000}"/>
    <hyperlink ref="N612" r:id="rId1224" xr:uid="{00000000-0004-0000-0C00-0000C7040000}"/>
    <hyperlink ref="O612" r:id="rId1225" xr:uid="{00000000-0004-0000-0C00-0000C8040000}"/>
    <hyperlink ref="N600" r:id="rId1226" xr:uid="{00000000-0004-0000-0C00-0000C9040000}"/>
    <hyperlink ref="O600" r:id="rId1227" xr:uid="{00000000-0004-0000-0C00-0000CA040000}"/>
    <hyperlink ref="N613" r:id="rId1228" xr:uid="{00000000-0004-0000-0C00-0000CB040000}"/>
    <hyperlink ref="O613" r:id="rId1229" xr:uid="{00000000-0004-0000-0C00-0000CC040000}"/>
    <hyperlink ref="N524" r:id="rId1230" xr:uid="{00000000-0004-0000-0C00-0000CD040000}"/>
    <hyperlink ref="O524" r:id="rId1231" xr:uid="{00000000-0004-0000-0C00-0000CE040000}"/>
    <hyperlink ref="N513" r:id="rId1232" xr:uid="{00000000-0004-0000-0C00-0000CF040000}"/>
    <hyperlink ref="O513" r:id="rId1233" xr:uid="{00000000-0004-0000-0C00-0000D0040000}"/>
    <hyperlink ref="N610" r:id="rId1234" xr:uid="{00000000-0004-0000-0C00-0000D1040000}"/>
    <hyperlink ref="O610" r:id="rId1235" xr:uid="{00000000-0004-0000-0C00-0000D2040000}"/>
    <hyperlink ref="N614" r:id="rId1236" xr:uid="{00000000-0004-0000-0C00-0000D3040000}"/>
    <hyperlink ref="O614" r:id="rId1237" xr:uid="{00000000-0004-0000-0C00-0000D4040000}"/>
    <hyperlink ref="N634" r:id="rId1238" xr:uid="{00000000-0004-0000-0C00-0000D5040000}"/>
    <hyperlink ref="O634" r:id="rId1239" xr:uid="{00000000-0004-0000-0C00-0000D6040000}"/>
    <hyperlink ref="N653" r:id="rId1240" xr:uid="{00000000-0004-0000-0C00-0000D7040000}"/>
    <hyperlink ref="O653" r:id="rId1241" xr:uid="{00000000-0004-0000-0C00-0000D8040000}"/>
    <hyperlink ref="N660" r:id="rId1242" xr:uid="{00000000-0004-0000-0C00-0000D9040000}"/>
    <hyperlink ref="O660" r:id="rId1243" xr:uid="{00000000-0004-0000-0C00-0000DA040000}"/>
    <hyperlink ref="N639" r:id="rId1244" xr:uid="{00000000-0004-0000-0C00-0000DB040000}"/>
    <hyperlink ref="O639" r:id="rId1245" xr:uid="{00000000-0004-0000-0C00-0000DC040000}"/>
    <hyperlink ref="N678" r:id="rId1246" xr:uid="{00000000-0004-0000-0C00-0000DD040000}"/>
    <hyperlink ref="O678" r:id="rId1247" xr:uid="{00000000-0004-0000-0C00-0000DE040000}"/>
    <hyperlink ref="N636" r:id="rId1248" xr:uid="{00000000-0004-0000-0C00-0000DF040000}"/>
    <hyperlink ref="O636" r:id="rId1249" xr:uid="{00000000-0004-0000-0C00-0000E0040000}"/>
    <hyperlink ref="N635" r:id="rId1250" xr:uid="{00000000-0004-0000-0C00-0000E1040000}"/>
    <hyperlink ref="O635" r:id="rId1251" xr:uid="{00000000-0004-0000-0C00-0000E2040000}"/>
    <hyperlink ref="N677" r:id="rId1252" xr:uid="{00000000-0004-0000-0C00-0000E3040000}"/>
    <hyperlink ref="O677" r:id="rId1253" xr:uid="{00000000-0004-0000-0C00-0000E4040000}"/>
    <hyperlink ref="N664" r:id="rId1254" xr:uid="{00000000-0004-0000-0C00-0000E5040000}"/>
    <hyperlink ref="O664" r:id="rId1255" xr:uid="{00000000-0004-0000-0C00-0000E6040000}"/>
    <hyperlink ref="N640" r:id="rId1256" xr:uid="{00000000-0004-0000-0C00-0000E7040000}"/>
    <hyperlink ref="O640" r:id="rId1257" xr:uid="{00000000-0004-0000-0C00-0000E8040000}"/>
    <hyperlink ref="N661" r:id="rId1258" xr:uid="{00000000-0004-0000-0C00-0000E9040000}"/>
    <hyperlink ref="O661" r:id="rId1259" xr:uid="{00000000-0004-0000-0C00-0000EA040000}"/>
    <hyperlink ref="N674" r:id="rId1260" xr:uid="{00000000-0004-0000-0C00-0000EB040000}"/>
    <hyperlink ref="O674" r:id="rId1261" xr:uid="{00000000-0004-0000-0C00-0000EC040000}"/>
    <hyperlink ref="N644" r:id="rId1262" xr:uid="{00000000-0004-0000-0C00-0000ED040000}"/>
    <hyperlink ref="O644" r:id="rId1263" xr:uid="{00000000-0004-0000-0C00-0000EE040000}"/>
    <hyperlink ref="N648" r:id="rId1264" xr:uid="{00000000-0004-0000-0C00-0000EF040000}"/>
    <hyperlink ref="O648" r:id="rId1265" xr:uid="{00000000-0004-0000-0C00-0000F0040000}"/>
    <hyperlink ref="N672" r:id="rId1266" xr:uid="{00000000-0004-0000-0C00-0000F1040000}"/>
    <hyperlink ref="O672" r:id="rId1267" xr:uid="{00000000-0004-0000-0C00-0000F2040000}"/>
    <hyperlink ref="N654" r:id="rId1268" xr:uid="{00000000-0004-0000-0C00-0000F3040000}"/>
    <hyperlink ref="O654" r:id="rId1269" xr:uid="{00000000-0004-0000-0C00-0000F4040000}"/>
    <hyperlink ref="N649" r:id="rId1270" xr:uid="{00000000-0004-0000-0C00-0000F5040000}"/>
    <hyperlink ref="O649" r:id="rId1271" xr:uid="{00000000-0004-0000-0C00-0000F6040000}"/>
    <hyperlink ref="N675" r:id="rId1272" xr:uid="{00000000-0004-0000-0C00-0000F7040000}"/>
    <hyperlink ref="O675" r:id="rId1273" xr:uid="{00000000-0004-0000-0C00-0000F8040000}"/>
    <hyperlink ref="N645" r:id="rId1274" xr:uid="{00000000-0004-0000-0C00-0000F9040000}"/>
    <hyperlink ref="O645" r:id="rId1275" xr:uid="{00000000-0004-0000-0C00-0000FA040000}"/>
    <hyperlink ref="N658" r:id="rId1276" xr:uid="{00000000-0004-0000-0C00-0000FB040000}"/>
    <hyperlink ref="O658" r:id="rId1277" xr:uid="{00000000-0004-0000-0C00-0000FC040000}"/>
    <hyperlink ref="N665" r:id="rId1278" xr:uid="{00000000-0004-0000-0C00-0000FD040000}"/>
    <hyperlink ref="O665" r:id="rId1279" xr:uid="{00000000-0004-0000-0C00-0000FE040000}"/>
    <hyperlink ref="N641" r:id="rId1280" xr:uid="{00000000-0004-0000-0C00-0000FF040000}"/>
    <hyperlink ref="O641" r:id="rId1281" xr:uid="{00000000-0004-0000-0C00-000000050000}"/>
    <hyperlink ref="N650" r:id="rId1282" xr:uid="{00000000-0004-0000-0C00-000001050000}"/>
    <hyperlink ref="O650" r:id="rId1283" xr:uid="{00000000-0004-0000-0C00-000002050000}"/>
    <hyperlink ref="N673" r:id="rId1284" xr:uid="{00000000-0004-0000-0C00-000003050000}"/>
    <hyperlink ref="O673" r:id="rId1285" xr:uid="{00000000-0004-0000-0C00-000004050000}"/>
    <hyperlink ref="N676" r:id="rId1286" xr:uid="{00000000-0004-0000-0C00-000005050000}"/>
    <hyperlink ref="O676" r:id="rId1287" xr:uid="{00000000-0004-0000-0C00-000006050000}"/>
    <hyperlink ref="N655" r:id="rId1288" xr:uid="{00000000-0004-0000-0C00-000007050000}"/>
    <hyperlink ref="O655" r:id="rId1289" xr:uid="{00000000-0004-0000-0C00-000008050000}"/>
    <hyperlink ref="N651" r:id="rId1290" xr:uid="{00000000-0004-0000-0C00-000009050000}"/>
    <hyperlink ref="O651" r:id="rId1291" xr:uid="{00000000-0004-0000-0C00-00000A050000}"/>
    <hyperlink ref="N666" r:id="rId1292" xr:uid="{00000000-0004-0000-0C00-00000B050000}"/>
    <hyperlink ref="O666" r:id="rId1293" xr:uid="{00000000-0004-0000-0C00-00000C050000}"/>
    <hyperlink ref="N679" r:id="rId1294" xr:uid="{00000000-0004-0000-0C00-00000D050000}"/>
    <hyperlink ref="O679" r:id="rId1295" xr:uid="{00000000-0004-0000-0C00-00000E050000}"/>
    <hyperlink ref="N662" r:id="rId1296" xr:uid="{00000000-0004-0000-0C00-00000F050000}"/>
    <hyperlink ref="O662" r:id="rId1297" xr:uid="{00000000-0004-0000-0C00-000010050000}"/>
    <hyperlink ref="N682" r:id="rId1298" xr:uid="{00000000-0004-0000-0C00-000011050000}"/>
    <hyperlink ref="N667" r:id="rId1299" xr:uid="{00000000-0004-0000-0C00-000012050000}"/>
    <hyperlink ref="N680" r:id="rId1300" xr:uid="{00000000-0004-0000-0C00-000013050000}"/>
    <hyperlink ref="N642" r:id="rId1301" xr:uid="{00000000-0004-0000-0C00-000014050000}"/>
    <hyperlink ref="O642" r:id="rId1302" xr:uid="{00000000-0004-0000-0C00-000015050000}"/>
    <hyperlink ref="N646" r:id="rId1303" xr:uid="{00000000-0004-0000-0C00-000016050000}"/>
    <hyperlink ref="O646" r:id="rId1304" xr:uid="{00000000-0004-0000-0C00-000017050000}"/>
    <hyperlink ref="N668" r:id="rId1305" xr:uid="{00000000-0004-0000-0C00-000018050000}"/>
    <hyperlink ref="O668" r:id="rId1306" xr:uid="{00000000-0004-0000-0C00-000019050000}"/>
    <hyperlink ref="N669" r:id="rId1307" xr:uid="{00000000-0004-0000-0C00-00001A050000}"/>
    <hyperlink ref="O669" r:id="rId1308" xr:uid="{00000000-0004-0000-0C00-00001B050000}"/>
    <hyperlink ref="N681" r:id="rId1309" xr:uid="{00000000-0004-0000-0C00-00001C050000}"/>
    <hyperlink ref="N683" r:id="rId1310" xr:uid="{00000000-0004-0000-0C00-00001D050000}"/>
    <hyperlink ref="N684" r:id="rId1311" xr:uid="{00000000-0004-0000-0C00-00001E050000}"/>
    <hyperlink ref="O684" r:id="rId1312" xr:uid="{00000000-0004-0000-0C00-00001F050000}"/>
    <hyperlink ref="N637" r:id="rId1313" xr:uid="{00000000-0004-0000-0C00-000020050000}"/>
    <hyperlink ref="O637" r:id="rId1314" xr:uid="{00000000-0004-0000-0C00-000021050000}"/>
    <hyperlink ref="N632" r:id="rId1315" xr:uid="{00000000-0004-0000-0C00-000022050000}"/>
    <hyperlink ref="O632" r:id="rId1316" xr:uid="{00000000-0004-0000-0C00-000023050000}"/>
    <hyperlink ref="N633" r:id="rId1317" xr:uid="{00000000-0004-0000-0C00-000024050000}"/>
    <hyperlink ref="O633" r:id="rId1318" xr:uid="{00000000-0004-0000-0C00-000025050000}"/>
    <hyperlink ref="N656" r:id="rId1319" xr:uid="{00000000-0004-0000-0C00-000026050000}"/>
    <hyperlink ref="O656" r:id="rId1320" xr:uid="{00000000-0004-0000-0C00-000027050000}"/>
    <hyperlink ref="N647" r:id="rId1321" xr:uid="{00000000-0004-0000-0C00-000028050000}"/>
    <hyperlink ref="O647" r:id="rId1322" xr:uid="{00000000-0004-0000-0C00-000029050000}"/>
    <hyperlink ref="N663" r:id="rId1323" xr:uid="{00000000-0004-0000-0C00-00002A050000}"/>
    <hyperlink ref="N670" r:id="rId1324" xr:uid="{00000000-0004-0000-0C00-00002B050000}"/>
    <hyperlink ref="O670" r:id="rId1325" xr:uid="{00000000-0004-0000-0C00-00002C050000}"/>
    <hyperlink ref="N657" r:id="rId1326" xr:uid="{00000000-0004-0000-0C00-00002D050000}"/>
    <hyperlink ref="O657" r:id="rId1327" xr:uid="{00000000-0004-0000-0C00-00002E050000}"/>
    <hyperlink ref="N652" r:id="rId1328" xr:uid="{00000000-0004-0000-0C00-00002F050000}"/>
    <hyperlink ref="O652" r:id="rId1329" xr:uid="{00000000-0004-0000-0C00-000030050000}"/>
    <hyperlink ref="N659" r:id="rId1330" xr:uid="{00000000-0004-0000-0C00-000031050000}"/>
    <hyperlink ref="N671" r:id="rId1331" xr:uid="{00000000-0004-0000-0C00-000032050000}"/>
    <hyperlink ref="O671" r:id="rId1332" xr:uid="{00000000-0004-0000-0C00-000033050000}"/>
    <hyperlink ref="N638" r:id="rId1333" xr:uid="{00000000-0004-0000-0C00-000034050000}"/>
    <hyperlink ref="O638" r:id="rId1334" xr:uid="{00000000-0004-0000-0C00-000035050000}"/>
    <hyperlink ref="N643" r:id="rId1335" xr:uid="{00000000-0004-0000-0C00-000036050000}"/>
    <hyperlink ref="O643" r:id="rId1336" xr:uid="{00000000-0004-0000-0C00-000037050000}"/>
    <hyperlink ref="N706" r:id="rId1337" xr:uid="{00000000-0004-0000-0C00-000038050000}"/>
    <hyperlink ref="O706" r:id="rId1338" xr:uid="{00000000-0004-0000-0C00-000039050000}"/>
    <hyperlink ref="N707" r:id="rId1339" xr:uid="{00000000-0004-0000-0C00-00003A050000}"/>
    <hyperlink ref="O707" r:id="rId1340" xr:uid="{00000000-0004-0000-0C00-00003B050000}"/>
    <hyperlink ref="N687" r:id="rId1341" xr:uid="{00000000-0004-0000-0C00-00003C050000}"/>
    <hyperlink ref="O687" r:id="rId1342" xr:uid="{00000000-0004-0000-0C00-00003D050000}"/>
    <hyperlink ref="N698" r:id="rId1343" xr:uid="{00000000-0004-0000-0C00-00003E050000}"/>
    <hyperlink ref="O698" r:id="rId1344" xr:uid="{00000000-0004-0000-0C00-00003F050000}"/>
    <hyperlink ref="N702" r:id="rId1345" xr:uid="{00000000-0004-0000-0C00-000040050000}"/>
    <hyperlink ref="O702" r:id="rId1346" xr:uid="{00000000-0004-0000-0C00-000041050000}"/>
    <hyperlink ref="N703" r:id="rId1347" xr:uid="{00000000-0004-0000-0C00-000042050000}"/>
    <hyperlink ref="O703" r:id="rId1348" xr:uid="{00000000-0004-0000-0C00-000043050000}"/>
    <hyperlink ref="N704" r:id="rId1349" xr:uid="{00000000-0004-0000-0C00-000044050000}"/>
    <hyperlink ref="O704" r:id="rId1350" xr:uid="{00000000-0004-0000-0C00-000045050000}"/>
    <hyperlink ref="N690" r:id="rId1351" xr:uid="{00000000-0004-0000-0C00-000046050000}"/>
    <hyperlink ref="O690" r:id="rId1352" xr:uid="{00000000-0004-0000-0C00-000047050000}"/>
    <hyperlink ref="N705" r:id="rId1353" xr:uid="{00000000-0004-0000-0C00-000048050000}"/>
    <hyperlink ref="O705" r:id="rId1354" xr:uid="{00000000-0004-0000-0C00-000049050000}"/>
    <hyperlink ref="N689" r:id="rId1355" xr:uid="{00000000-0004-0000-0C00-00004A050000}"/>
    <hyperlink ref="O689" r:id="rId1356" xr:uid="{00000000-0004-0000-0C00-00004B050000}"/>
    <hyperlink ref="N691" r:id="rId1357" xr:uid="{00000000-0004-0000-0C00-00004C050000}"/>
    <hyperlink ref="O691" r:id="rId1358" xr:uid="{00000000-0004-0000-0C00-00004D050000}"/>
    <hyperlink ref="N693" r:id="rId1359" xr:uid="{00000000-0004-0000-0C00-00004E050000}"/>
    <hyperlink ref="O693" r:id="rId1360" xr:uid="{00000000-0004-0000-0C00-00004F050000}"/>
    <hyperlink ref="N708" r:id="rId1361" xr:uid="{00000000-0004-0000-0C00-000050050000}"/>
    <hyperlink ref="O708" r:id="rId1362" xr:uid="{00000000-0004-0000-0C00-000051050000}"/>
    <hyperlink ref="N686" r:id="rId1363" xr:uid="{00000000-0004-0000-0C00-000052050000}"/>
    <hyperlink ref="O686" r:id="rId1364" xr:uid="{00000000-0004-0000-0C00-000053050000}"/>
    <hyperlink ref="N701" r:id="rId1365" xr:uid="{00000000-0004-0000-0C00-000054050000}"/>
    <hyperlink ref="O701" r:id="rId1366" xr:uid="{00000000-0004-0000-0C00-000055050000}"/>
    <hyperlink ref="N685" r:id="rId1367" xr:uid="{00000000-0004-0000-0C00-000056050000}"/>
    <hyperlink ref="O685" r:id="rId1368" xr:uid="{00000000-0004-0000-0C00-000057050000}"/>
    <hyperlink ref="N699" r:id="rId1369" xr:uid="{00000000-0004-0000-0C00-000058050000}"/>
    <hyperlink ref="O699" r:id="rId1370" xr:uid="{00000000-0004-0000-0C00-000059050000}"/>
    <hyperlink ref="N694" r:id="rId1371" xr:uid="{00000000-0004-0000-0C00-00005A050000}"/>
    <hyperlink ref="O694" r:id="rId1372" xr:uid="{00000000-0004-0000-0C00-00005B050000}"/>
    <hyperlink ref="N697" r:id="rId1373" xr:uid="{00000000-0004-0000-0C00-00005C050000}"/>
    <hyperlink ref="O697" r:id="rId1374" xr:uid="{00000000-0004-0000-0C00-00005D050000}"/>
    <hyperlink ref="N696" r:id="rId1375" xr:uid="{00000000-0004-0000-0C00-00005E050000}"/>
    <hyperlink ref="O696" r:id="rId1376" xr:uid="{00000000-0004-0000-0C00-00005F050000}"/>
    <hyperlink ref="N695" r:id="rId1377" xr:uid="{00000000-0004-0000-0C00-000060050000}"/>
    <hyperlink ref="O695" r:id="rId1378" xr:uid="{00000000-0004-0000-0C00-000061050000}"/>
    <hyperlink ref="N692" r:id="rId1379" xr:uid="{00000000-0004-0000-0C00-000062050000}"/>
    <hyperlink ref="O692" r:id="rId1380" xr:uid="{00000000-0004-0000-0C00-000063050000}"/>
    <hyperlink ref="N709" r:id="rId1381" xr:uid="{00000000-0004-0000-0C00-000064050000}"/>
    <hyperlink ref="O709" r:id="rId1382" xr:uid="{00000000-0004-0000-0C00-000065050000}"/>
    <hyperlink ref="N700" r:id="rId1383" xr:uid="{00000000-0004-0000-0C00-000066050000}"/>
    <hyperlink ref="O700" r:id="rId1384" xr:uid="{00000000-0004-0000-0C00-000067050000}"/>
    <hyperlink ref="N688" r:id="rId1385" xr:uid="{00000000-0004-0000-0C00-000068050000}"/>
    <hyperlink ref="O688" r:id="rId1386" xr:uid="{00000000-0004-0000-0C00-000069050000}"/>
    <hyperlink ref="N741" r:id="rId1387" xr:uid="{00000000-0004-0000-0C00-00006A050000}"/>
    <hyperlink ref="O741" r:id="rId1388" xr:uid="{00000000-0004-0000-0C00-00006B050000}"/>
    <hyperlink ref="N742" r:id="rId1389" xr:uid="{00000000-0004-0000-0C00-00006C050000}"/>
    <hyperlink ref="O742" r:id="rId1390" xr:uid="{00000000-0004-0000-0C00-00006D050000}"/>
    <hyperlink ref="N733" r:id="rId1391" xr:uid="{00000000-0004-0000-0C00-00006E050000}"/>
    <hyperlink ref="O733" r:id="rId1392" xr:uid="{00000000-0004-0000-0C00-00006F050000}"/>
    <hyperlink ref="N748" r:id="rId1393" xr:uid="{00000000-0004-0000-0C00-000070050000}"/>
    <hyperlink ref="O748" r:id="rId1394" xr:uid="{00000000-0004-0000-0C00-000071050000}"/>
    <hyperlink ref="N731" r:id="rId1395" xr:uid="{00000000-0004-0000-0C00-000072050000}"/>
    <hyperlink ref="O731" r:id="rId1396" xr:uid="{00000000-0004-0000-0C00-000073050000}"/>
    <hyperlink ref="N735" r:id="rId1397" xr:uid="{00000000-0004-0000-0C00-000074050000}"/>
    <hyperlink ref="O735" r:id="rId1398" xr:uid="{00000000-0004-0000-0C00-000075050000}"/>
    <hyperlink ref="N726" r:id="rId1399" xr:uid="{00000000-0004-0000-0C00-000076050000}"/>
    <hyperlink ref="O726" r:id="rId1400" xr:uid="{00000000-0004-0000-0C00-000077050000}"/>
    <hyperlink ref="N727" r:id="rId1401" xr:uid="{00000000-0004-0000-0C00-000078050000}"/>
    <hyperlink ref="O727" r:id="rId1402" xr:uid="{00000000-0004-0000-0C00-000079050000}"/>
    <hyperlink ref="N720" r:id="rId1403" xr:uid="{00000000-0004-0000-0C00-00007A050000}"/>
    <hyperlink ref="O720" r:id="rId1404" xr:uid="{00000000-0004-0000-0C00-00007B050000}"/>
    <hyperlink ref="N721" r:id="rId1405" xr:uid="{00000000-0004-0000-0C00-00007C050000}"/>
    <hyperlink ref="O721" r:id="rId1406" xr:uid="{00000000-0004-0000-0C00-00007D050000}"/>
    <hyperlink ref="N718" r:id="rId1407" xr:uid="{00000000-0004-0000-0C00-00007E050000}"/>
    <hyperlink ref="O718" r:id="rId1408" xr:uid="{00000000-0004-0000-0C00-00007F050000}"/>
    <hyperlink ref="N710" r:id="rId1409" xr:uid="{00000000-0004-0000-0C00-000080050000}"/>
    <hyperlink ref="O710" r:id="rId1410" xr:uid="{00000000-0004-0000-0C00-000081050000}"/>
    <hyperlink ref="N738" r:id="rId1411" xr:uid="{00000000-0004-0000-0C00-000082050000}"/>
    <hyperlink ref="O738" r:id="rId1412" xr:uid="{00000000-0004-0000-0C00-000083050000}"/>
    <hyperlink ref="N739" r:id="rId1413" xr:uid="{00000000-0004-0000-0C00-000084050000}"/>
    <hyperlink ref="O739" r:id="rId1414" xr:uid="{00000000-0004-0000-0C00-000085050000}"/>
    <hyperlink ref="N736" r:id="rId1415" xr:uid="{00000000-0004-0000-0C00-000086050000}"/>
    <hyperlink ref="O736" r:id="rId1416" xr:uid="{00000000-0004-0000-0C00-000087050000}"/>
    <hyperlink ref="N719" r:id="rId1417" xr:uid="{00000000-0004-0000-0C00-000088050000}"/>
    <hyperlink ref="O719" r:id="rId1418" xr:uid="{00000000-0004-0000-0C00-000089050000}"/>
    <hyperlink ref="N724" r:id="rId1419" xr:uid="{00000000-0004-0000-0C00-00008A050000}"/>
    <hyperlink ref="O724" r:id="rId1420" xr:uid="{00000000-0004-0000-0C00-00008B050000}"/>
    <hyperlink ref="N732" r:id="rId1421" xr:uid="{00000000-0004-0000-0C00-00008C050000}"/>
    <hyperlink ref="O732" r:id="rId1422" xr:uid="{00000000-0004-0000-0C00-00008D050000}"/>
    <hyperlink ref="N745" r:id="rId1423" xr:uid="{00000000-0004-0000-0C00-00008E050000}"/>
    <hyperlink ref="O745" r:id="rId1424" xr:uid="{00000000-0004-0000-0C00-00008F050000}"/>
    <hyperlink ref="N712" r:id="rId1425" xr:uid="{00000000-0004-0000-0C00-000090050000}"/>
    <hyperlink ref="N730" r:id="rId1426" xr:uid="{00000000-0004-0000-0C00-000091050000}"/>
    <hyperlink ref="O730" r:id="rId1427" xr:uid="{00000000-0004-0000-0C00-000092050000}"/>
    <hyperlink ref="N715" r:id="rId1428" xr:uid="{00000000-0004-0000-0C00-000093050000}"/>
    <hyperlink ref="N729" r:id="rId1429" xr:uid="{00000000-0004-0000-0C00-000094050000}"/>
    <hyperlink ref="O729" r:id="rId1430" xr:uid="{00000000-0004-0000-0C00-000095050000}"/>
    <hyperlink ref="N737" r:id="rId1431" xr:uid="{00000000-0004-0000-0C00-000096050000}"/>
    <hyperlink ref="O737" r:id="rId1432" xr:uid="{00000000-0004-0000-0C00-000097050000}"/>
    <hyperlink ref="N711" r:id="rId1433" xr:uid="{00000000-0004-0000-0C00-000098050000}"/>
    <hyperlink ref="O711" r:id="rId1434" xr:uid="{00000000-0004-0000-0C00-000099050000}"/>
    <hyperlink ref="N767" r:id="rId1435" xr:uid="{00000000-0004-0000-0C00-00009A050000}"/>
    <hyperlink ref="O767" r:id="rId1436" xr:uid="{00000000-0004-0000-0C00-00009B050000}"/>
    <hyperlink ref="N769" r:id="rId1437" xr:uid="{00000000-0004-0000-0C00-00009C050000}"/>
    <hyperlink ref="O769" r:id="rId1438" xr:uid="{00000000-0004-0000-0C00-00009D050000}"/>
    <hyperlink ref="N763" r:id="rId1439" xr:uid="{00000000-0004-0000-0C00-00009E050000}"/>
    <hyperlink ref="O763" r:id="rId1440" xr:uid="{00000000-0004-0000-0C00-00009F050000}"/>
    <hyperlink ref="N768" r:id="rId1441" xr:uid="{00000000-0004-0000-0C00-0000A0050000}"/>
    <hyperlink ref="O768" r:id="rId1442" xr:uid="{00000000-0004-0000-0C00-0000A1050000}"/>
    <hyperlink ref="N766" r:id="rId1443" xr:uid="{00000000-0004-0000-0C00-0000A2050000}"/>
    <hyperlink ref="O766" r:id="rId1444" xr:uid="{00000000-0004-0000-0C00-0000A3050000}"/>
    <hyperlink ref="N759" r:id="rId1445" xr:uid="{00000000-0004-0000-0C00-0000A4050000}"/>
    <hyperlink ref="O759" r:id="rId1446" xr:uid="{00000000-0004-0000-0C00-0000A5050000}"/>
    <hyperlink ref="N762" r:id="rId1447" xr:uid="{00000000-0004-0000-0C00-0000A6050000}"/>
    <hyperlink ref="O762" r:id="rId1448" xr:uid="{00000000-0004-0000-0C00-0000A7050000}"/>
    <hyperlink ref="N760" r:id="rId1449" xr:uid="{00000000-0004-0000-0C00-0000A8050000}"/>
    <hyperlink ref="O760" r:id="rId1450" xr:uid="{00000000-0004-0000-0C00-0000A9050000}"/>
    <hyperlink ref="N764" r:id="rId1451" xr:uid="{00000000-0004-0000-0C00-0000AA050000}"/>
    <hyperlink ref="O764" r:id="rId1452" xr:uid="{00000000-0004-0000-0C00-0000AB050000}"/>
    <hyperlink ref="N755" r:id="rId1453" xr:uid="{00000000-0004-0000-0C00-0000AC050000}"/>
    <hyperlink ref="O755" r:id="rId1454" xr:uid="{00000000-0004-0000-0C00-0000AD050000}"/>
    <hyperlink ref="N756" r:id="rId1455" xr:uid="{00000000-0004-0000-0C00-0000AE050000}"/>
    <hyperlink ref="O756" r:id="rId1456" xr:uid="{00000000-0004-0000-0C00-0000AF050000}"/>
    <hyperlink ref="N757" r:id="rId1457" xr:uid="{00000000-0004-0000-0C00-0000B0050000}"/>
    <hyperlink ref="O757" r:id="rId1458" xr:uid="{00000000-0004-0000-0C00-0000B1050000}"/>
    <hyperlink ref="N758" r:id="rId1459" xr:uid="{00000000-0004-0000-0C00-0000B2050000}"/>
    <hyperlink ref="O758" r:id="rId1460" xr:uid="{00000000-0004-0000-0C00-0000B3050000}"/>
    <hyperlink ref="N765" r:id="rId1461" xr:uid="{00000000-0004-0000-0C00-0000B4050000}"/>
    <hyperlink ref="O765" r:id="rId1462" xr:uid="{00000000-0004-0000-0C00-0000B5050000}"/>
    <hyperlink ref="N754" r:id="rId1463" xr:uid="{00000000-0004-0000-0C00-0000B6050000}"/>
    <hyperlink ref="O754" r:id="rId1464" xr:uid="{00000000-0004-0000-0C00-0000B7050000}"/>
    <hyperlink ref="N761" r:id="rId1465" xr:uid="{00000000-0004-0000-0C00-0000B8050000}"/>
    <hyperlink ref="O761" r:id="rId1466" xr:uid="{00000000-0004-0000-0C00-0000B9050000}"/>
    <hyperlink ref="N752" r:id="rId1467" xr:uid="{00000000-0004-0000-0C00-0000BA050000}"/>
    <hyperlink ref="O752" r:id="rId1468" xr:uid="{00000000-0004-0000-0C00-0000BB050000}"/>
    <hyperlink ref="N753" r:id="rId1469" xr:uid="{00000000-0004-0000-0C00-0000BC050000}"/>
    <hyperlink ref="O753" r:id="rId1470" xr:uid="{00000000-0004-0000-0C00-0000BD050000}"/>
    <hyperlink ref="N794" r:id="rId1471" xr:uid="{00000000-0004-0000-0C00-0000BE050000}"/>
    <hyperlink ref="O794" r:id="rId1472" xr:uid="{00000000-0004-0000-0C00-0000BF050000}"/>
    <hyperlink ref="N792" r:id="rId1473" xr:uid="{00000000-0004-0000-0C00-0000C0050000}"/>
    <hyperlink ref="O792" r:id="rId1474" xr:uid="{00000000-0004-0000-0C00-0000C1050000}"/>
    <hyperlink ref="N797" r:id="rId1475" xr:uid="{00000000-0004-0000-0C00-0000C2050000}"/>
    <hyperlink ref="O797" r:id="rId1476" xr:uid="{00000000-0004-0000-0C00-0000C3050000}"/>
    <hyperlink ref="N791" r:id="rId1477" xr:uid="{00000000-0004-0000-0C00-0000C4050000}"/>
    <hyperlink ref="O791" r:id="rId1478" xr:uid="{00000000-0004-0000-0C00-0000C5050000}"/>
    <hyperlink ref="N795" r:id="rId1479" xr:uid="{00000000-0004-0000-0C00-0000C6050000}"/>
    <hyperlink ref="O795" r:id="rId1480" xr:uid="{00000000-0004-0000-0C00-0000C7050000}"/>
    <hyperlink ref="N780" r:id="rId1481" xr:uid="{00000000-0004-0000-0C00-0000C8050000}"/>
    <hyperlink ref="O780" r:id="rId1482" xr:uid="{00000000-0004-0000-0C00-0000C9050000}"/>
    <hyperlink ref="N777" r:id="rId1483" xr:uid="{00000000-0004-0000-0C00-0000CA050000}"/>
    <hyperlink ref="O777" r:id="rId1484" xr:uid="{00000000-0004-0000-0C00-0000CB050000}"/>
    <hyperlink ref="N773" r:id="rId1485" xr:uid="{00000000-0004-0000-0C00-0000CC050000}"/>
    <hyperlink ref="O773" r:id="rId1486" xr:uid="{00000000-0004-0000-0C00-0000CD050000}"/>
    <hyperlink ref="N778" r:id="rId1487" xr:uid="{00000000-0004-0000-0C00-0000CE050000}"/>
    <hyperlink ref="O778" r:id="rId1488" xr:uid="{00000000-0004-0000-0C00-0000CF050000}"/>
    <hyperlink ref="N782" r:id="rId1489" xr:uid="{00000000-0004-0000-0C00-0000D0050000}"/>
    <hyperlink ref="O782" r:id="rId1490" xr:uid="{00000000-0004-0000-0C00-0000D1050000}"/>
    <hyperlink ref="N793" r:id="rId1491" xr:uid="{00000000-0004-0000-0C00-0000D2050000}"/>
    <hyperlink ref="O793" r:id="rId1492" xr:uid="{00000000-0004-0000-0C00-0000D3050000}"/>
    <hyperlink ref="N790" r:id="rId1493" xr:uid="{00000000-0004-0000-0C00-0000D4050000}"/>
    <hyperlink ref="O790" r:id="rId1494" xr:uid="{00000000-0004-0000-0C00-0000D5050000}"/>
    <hyperlink ref="N784" r:id="rId1495" xr:uid="{00000000-0004-0000-0C00-0000D6050000}"/>
    <hyperlink ref="O784" r:id="rId1496" xr:uid="{00000000-0004-0000-0C00-0000D7050000}"/>
    <hyperlink ref="N783" r:id="rId1497" xr:uid="{00000000-0004-0000-0C00-0000D8050000}"/>
    <hyperlink ref="O783" r:id="rId1498" xr:uid="{00000000-0004-0000-0C00-0000D9050000}"/>
    <hyperlink ref="N786" r:id="rId1499" xr:uid="{00000000-0004-0000-0C00-0000DA050000}"/>
    <hyperlink ref="O786" r:id="rId1500" xr:uid="{00000000-0004-0000-0C00-0000DB050000}"/>
    <hyperlink ref="N781" r:id="rId1501" xr:uid="{00000000-0004-0000-0C00-0000DC050000}"/>
    <hyperlink ref="O781" r:id="rId1502" xr:uid="{00000000-0004-0000-0C00-0000DD050000}"/>
    <hyperlink ref="N779" r:id="rId1503" xr:uid="{00000000-0004-0000-0C00-0000DE050000}"/>
    <hyperlink ref="O779" r:id="rId1504" xr:uid="{00000000-0004-0000-0C00-0000DF050000}"/>
    <hyperlink ref="N787" r:id="rId1505" xr:uid="{00000000-0004-0000-0C00-0000E0050000}"/>
    <hyperlink ref="O787" r:id="rId1506" xr:uid="{00000000-0004-0000-0C00-0000E1050000}"/>
    <hyperlink ref="N788" r:id="rId1507" xr:uid="{00000000-0004-0000-0C00-0000E2050000}"/>
    <hyperlink ref="O788" r:id="rId1508" xr:uid="{00000000-0004-0000-0C00-0000E3050000}"/>
    <hyperlink ref="N796" r:id="rId1509" xr:uid="{00000000-0004-0000-0C00-0000E4050000}"/>
    <hyperlink ref="O796" r:id="rId1510" xr:uid="{00000000-0004-0000-0C00-0000E5050000}"/>
    <hyperlink ref="N776" r:id="rId1511" xr:uid="{00000000-0004-0000-0C00-0000E6050000}"/>
    <hyperlink ref="O776" r:id="rId1512" xr:uid="{00000000-0004-0000-0C00-0000E7050000}"/>
    <hyperlink ref="N770" r:id="rId1513" xr:uid="{00000000-0004-0000-0C00-0000E8050000}"/>
    <hyperlink ref="O770" r:id="rId1514" xr:uid="{00000000-0004-0000-0C00-0000E9050000}"/>
    <hyperlink ref="N771" r:id="rId1515" xr:uid="{00000000-0004-0000-0C00-0000EA050000}"/>
    <hyperlink ref="O771" r:id="rId1516" xr:uid="{00000000-0004-0000-0C00-0000EB050000}"/>
    <hyperlink ref="N772" r:id="rId1517" xr:uid="{00000000-0004-0000-0C00-0000EC050000}"/>
    <hyperlink ref="O772" r:id="rId1518" xr:uid="{00000000-0004-0000-0C00-0000ED050000}"/>
    <hyperlink ref="N785" r:id="rId1519" xr:uid="{00000000-0004-0000-0C00-0000EE050000}"/>
    <hyperlink ref="N789" r:id="rId1520" xr:uid="{00000000-0004-0000-0C00-0000EF050000}"/>
    <hyperlink ref="O789" r:id="rId1521" xr:uid="{00000000-0004-0000-0C00-0000F0050000}"/>
    <hyperlink ref="N775" r:id="rId1522" xr:uid="{00000000-0004-0000-0C00-0000F1050000}"/>
    <hyperlink ref="O775" r:id="rId1523" xr:uid="{00000000-0004-0000-0C00-0000F2050000}"/>
    <hyperlink ref="N846" r:id="rId1524" xr:uid="{00000000-0004-0000-0C00-0000F3050000}"/>
    <hyperlink ref="O846" r:id="rId1525" xr:uid="{00000000-0004-0000-0C00-0000F4050000}"/>
    <hyperlink ref="N844" r:id="rId1526" xr:uid="{00000000-0004-0000-0C00-0000F5050000}"/>
    <hyperlink ref="O844" r:id="rId1527" xr:uid="{00000000-0004-0000-0C00-0000F6050000}"/>
    <hyperlink ref="N839" r:id="rId1528" xr:uid="{00000000-0004-0000-0C00-0000F7050000}"/>
    <hyperlink ref="O839" r:id="rId1529" xr:uid="{00000000-0004-0000-0C00-0000F8050000}"/>
    <hyperlink ref="N813" r:id="rId1530" xr:uid="{00000000-0004-0000-0C00-0000F9050000}"/>
    <hyperlink ref="O813" r:id="rId1531" xr:uid="{00000000-0004-0000-0C00-0000FA050000}"/>
    <hyperlink ref="N812" r:id="rId1532" xr:uid="{00000000-0004-0000-0C00-0000FB050000}"/>
    <hyperlink ref="O812" r:id="rId1533" xr:uid="{00000000-0004-0000-0C00-0000FC050000}"/>
    <hyperlink ref="N845" r:id="rId1534" xr:uid="{00000000-0004-0000-0C00-0000FD050000}"/>
    <hyperlink ref="O845" r:id="rId1535" xr:uid="{00000000-0004-0000-0C00-0000FE050000}"/>
    <hyperlink ref="N841" r:id="rId1536" xr:uid="{00000000-0004-0000-0C00-0000FF050000}"/>
    <hyperlink ref="O841" r:id="rId1537" xr:uid="{00000000-0004-0000-0C00-000000060000}"/>
    <hyperlink ref="N831" r:id="rId1538" xr:uid="{00000000-0004-0000-0C00-000001060000}"/>
    <hyperlink ref="O831" r:id="rId1539" xr:uid="{00000000-0004-0000-0C00-000002060000}"/>
    <hyperlink ref="N832" r:id="rId1540" xr:uid="{00000000-0004-0000-0C00-000003060000}"/>
    <hyperlink ref="O832" r:id="rId1541" xr:uid="{00000000-0004-0000-0C00-000004060000}"/>
    <hyperlink ref="N830" r:id="rId1542" xr:uid="{00000000-0004-0000-0C00-000005060000}"/>
    <hyperlink ref="O830" r:id="rId1543" xr:uid="{00000000-0004-0000-0C00-000006060000}"/>
    <hyperlink ref="N798" r:id="rId1544" xr:uid="{00000000-0004-0000-0C00-000007060000}"/>
    <hyperlink ref="O798" r:id="rId1545" xr:uid="{00000000-0004-0000-0C00-000008060000}"/>
    <hyperlink ref="N814" r:id="rId1546" xr:uid="{00000000-0004-0000-0C00-000009060000}"/>
    <hyperlink ref="O814" r:id="rId1547" xr:uid="{00000000-0004-0000-0C00-00000A060000}"/>
    <hyperlink ref="N828" r:id="rId1548" xr:uid="{00000000-0004-0000-0C00-00000B060000}"/>
    <hyperlink ref="O828" r:id="rId1549" xr:uid="{00000000-0004-0000-0C00-00000C060000}"/>
    <hyperlink ref="N833" r:id="rId1550" xr:uid="{00000000-0004-0000-0C00-00000D060000}"/>
    <hyperlink ref="O833" r:id="rId1551" xr:uid="{00000000-0004-0000-0C00-00000E060000}"/>
    <hyperlink ref="N840" r:id="rId1552" xr:uid="{00000000-0004-0000-0C00-00000F060000}"/>
    <hyperlink ref="O840" r:id="rId1553" xr:uid="{00000000-0004-0000-0C00-000010060000}"/>
    <hyperlink ref="N820" r:id="rId1554" xr:uid="{00000000-0004-0000-0C00-000011060000}"/>
    <hyperlink ref="O820" r:id="rId1555" xr:uid="{00000000-0004-0000-0C00-000012060000}"/>
    <hyperlink ref="N809" r:id="rId1556" xr:uid="{00000000-0004-0000-0C00-000013060000}"/>
    <hyperlink ref="O809" r:id="rId1557" xr:uid="{00000000-0004-0000-0C00-000014060000}"/>
    <hyperlink ref="N808" r:id="rId1558" xr:uid="{00000000-0004-0000-0C00-000015060000}"/>
    <hyperlink ref="O808" r:id="rId1559" xr:uid="{00000000-0004-0000-0C00-000016060000}"/>
    <hyperlink ref="N834" r:id="rId1560" xr:uid="{00000000-0004-0000-0C00-000017060000}"/>
    <hyperlink ref="O834" r:id="rId1561" xr:uid="{00000000-0004-0000-0C00-000018060000}"/>
    <hyperlink ref="N799" r:id="rId1562" xr:uid="{00000000-0004-0000-0C00-000019060000}"/>
    <hyperlink ref="O799" r:id="rId1563" xr:uid="{00000000-0004-0000-0C00-00001A060000}"/>
    <hyperlink ref="N815" r:id="rId1564" xr:uid="{00000000-0004-0000-0C00-00001B060000}"/>
    <hyperlink ref="O815" r:id="rId1565" xr:uid="{00000000-0004-0000-0C00-00001C060000}"/>
    <hyperlink ref="N802" r:id="rId1566" xr:uid="{00000000-0004-0000-0C00-00001D060000}"/>
    <hyperlink ref="O802" r:id="rId1567" xr:uid="{00000000-0004-0000-0C00-00001E060000}"/>
    <hyperlink ref="N835" r:id="rId1568" xr:uid="{00000000-0004-0000-0C00-00001F060000}"/>
    <hyperlink ref="O835" r:id="rId1569" xr:uid="{00000000-0004-0000-0C00-000020060000}"/>
    <hyperlink ref="N821" r:id="rId1570" xr:uid="{00000000-0004-0000-0C00-000021060000}"/>
    <hyperlink ref="O821" r:id="rId1571" xr:uid="{00000000-0004-0000-0C00-000022060000}"/>
    <hyperlink ref="N816" r:id="rId1572" xr:uid="{00000000-0004-0000-0C00-000023060000}"/>
    <hyperlink ref="O816" r:id="rId1573" xr:uid="{00000000-0004-0000-0C00-000024060000}"/>
    <hyperlink ref="N817" r:id="rId1574" xr:uid="{00000000-0004-0000-0C00-000025060000}"/>
    <hyperlink ref="O817" r:id="rId1575" xr:uid="{00000000-0004-0000-0C00-000026060000}"/>
    <hyperlink ref="N836" r:id="rId1576" xr:uid="{00000000-0004-0000-0C00-000027060000}"/>
    <hyperlink ref="O836" r:id="rId1577" xr:uid="{00000000-0004-0000-0C00-000028060000}"/>
    <hyperlink ref="N810" r:id="rId1578" xr:uid="{00000000-0004-0000-0C00-000029060000}"/>
    <hyperlink ref="O810" r:id="rId1579" xr:uid="{00000000-0004-0000-0C00-00002A060000}"/>
    <hyperlink ref="N824" r:id="rId1580" xr:uid="{00000000-0004-0000-0C00-00002B060000}"/>
    <hyperlink ref="O824" r:id="rId1581" xr:uid="{00000000-0004-0000-0C00-00002C060000}"/>
    <hyperlink ref="N811" r:id="rId1582" xr:uid="{00000000-0004-0000-0C00-00002D060000}"/>
    <hyperlink ref="O811" r:id="rId1583" xr:uid="{00000000-0004-0000-0C00-00002E060000}"/>
    <hyperlink ref="N825" r:id="rId1584" xr:uid="{00000000-0004-0000-0C00-00002F060000}"/>
    <hyperlink ref="O825" r:id="rId1585" xr:uid="{00000000-0004-0000-0C00-000030060000}"/>
    <hyperlink ref="N847" r:id="rId1586" xr:uid="{00000000-0004-0000-0C00-000031060000}"/>
    <hyperlink ref="O847" r:id="rId1587" xr:uid="{00000000-0004-0000-0C00-000032060000}"/>
    <hyperlink ref="N803" r:id="rId1588" xr:uid="{00000000-0004-0000-0C00-000033060000}"/>
    <hyperlink ref="O803" r:id="rId1589" xr:uid="{00000000-0004-0000-0C00-000034060000}"/>
    <hyperlink ref="N826" r:id="rId1590" xr:uid="{00000000-0004-0000-0C00-000035060000}"/>
    <hyperlink ref="O826" r:id="rId1591" xr:uid="{00000000-0004-0000-0C00-000036060000}"/>
    <hyperlink ref="N804" r:id="rId1592" xr:uid="{00000000-0004-0000-0C00-000037060000}"/>
    <hyperlink ref="O804" r:id="rId1593" xr:uid="{00000000-0004-0000-0C00-000038060000}"/>
    <hyperlink ref="N829" r:id="rId1594" xr:uid="{00000000-0004-0000-0C00-000039060000}"/>
    <hyperlink ref="O829" r:id="rId1595" xr:uid="{00000000-0004-0000-0C00-00003A060000}"/>
    <hyperlink ref="N822" r:id="rId1596" xr:uid="{00000000-0004-0000-0C00-00003B060000}"/>
    <hyperlink ref="O822" r:id="rId1597" xr:uid="{00000000-0004-0000-0C00-00003C060000}"/>
    <hyperlink ref="N823" r:id="rId1598" xr:uid="{00000000-0004-0000-0C00-00003D060000}"/>
    <hyperlink ref="O823" r:id="rId1599" xr:uid="{00000000-0004-0000-0C00-00003E060000}"/>
    <hyperlink ref="N805" r:id="rId1600" xr:uid="{00000000-0004-0000-0C00-00003F060000}"/>
    <hyperlink ref="O805" r:id="rId1601" xr:uid="{00000000-0004-0000-0C00-000040060000}"/>
    <hyperlink ref="N818" r:id="rId1602" xr:uid="{00000000-0004-0000-0C00-000041060000}"/>
    <hyperlink ref="O818" r:id="rId1603" xr:uid="{00000000-0004-0000-0C00-000042060000}"/>
    <hyperlink ref="N843" r:id="rId1604" xr:uid="{00000000-0004-0000-0C00-000043060000}"/>
    <hyperlink ref="O843" r:id="rId1605" xr:uid="{00000000-0004-0000-0C00-000044060000}"/>
    <hyperlink ref="N837" r:id="rId1606" xr:uid="{00000000-0004-0000-0C00-000045060000}"/>
    <hyperlink ref="O837" r:id="rId1607" xr:uid="{00000000-0004-0000-0C00-000046060000}"/>
    <hyperlink ref="N838" r:id="rId1608" xr:uid="{00000000-0004-0000-0C00-000047060000}"/>
    <hyperlink ref="O838" r:id="rId1609" xr:uid="{00000000-0004-0000-0C00-000048060000}"/>
    <hyperlink ref="N800" r:id="rId1610" xr:uid="{00000000-0004-0000-0C00-000049060000}"/>
    <hyperlink ref="O800" r:id="rId1611" xr:uid="{00000000-0004-0000-0C00-00004A060000}"/>
    <hyperlink ref="N806" r:id="rId1612" xr:uid="{00000000-0004-0000-0C00-00004B060000}"/>
    <hyperlink ref="O806" r:id="rId1613" xr:uid="{00000000-0004-0000-0C00-00004C060000}"/>
    <hyperlink ref="N827" r:id="rId1614" xr:uid="{00000000-0004-0000-0C00-00004D060000}"/>
    <hyperlink ref="O827" r:id="rId1615" xr:uid="{00000000-0004-0000-0C00-00004E060000}"/>
    <hyperlink ref="N801" r:id="rId1616" xr:uid="{00000000-0004-0000-0C00-00004F060000}"/>
    <hyperlink ref="O801" r:id="rId1617" xr:uid="{00000000-0004-0000-0C00-000050060000}"/>
    <hyperlink ref="N807" r:id="rId1618" xr:uid="{00000000-0004-0000-0C00-000051060000}"/>
    <hyperlink ref="O807" r:id="rId1619" xr:uid="{00000000-0004-0000-0C00-000052060000}"/>
    <hyperlink ref="N842" r:id="rId1620" xr:uid="{00000000-0004-0000-0C00-000053060000}"/>
    <hyperlink ref="O842" r:id="rId1621" xr:uid="{00000000-0004-0000-0C00-000054060000}"/>
    <hyperlink ref="N819" r:id="rId1622" xr:uid="{00000000-0004-0000-0C00-000055060000}"/>
    <hyperlink ref="O819" r:id="rId1623" xr:uid="{00000000-0004-0000-0C00-000056060000}"/>
    <hyperlink ref="N890" r:id="rId1624" xr:uid="{00000000-0004-0000-0C00-000057060000}"/>
    <hyperlink ref="O890" r:id="rId1625" xr:uid="{00000000-0004-0000-0C00-000058060000}"/>
    <hyperlink ref="N901" r:id="rId1626" xr:uid="{00000000-0004-0000-0C00-000059060000}"/>
    <hyperlink ref="O901" r:id="rId1627" xr:uid="{00000000-0004-0000-0C00-00005A060000}"/>
    <hyperlink ref="N897" r:id="rId1628" xr:uid="{00000000-0004-0000-0C00-00005B060000}"/>
    <hyperlink ref="O897" r:id="rId1629" xr:uid="{00000000-0004-0000-0C00-00005C060000}"/>
    <hyperlink ref="N864" r:id="rId1630" xr:uid="{00000000-0004-0000-0C00-00005D060000}"/>
    <hyperlink ref="O864" r:id="rId1631" xr:uid="{00000000-0004-0000-0C00-00005E060000}"/>
    <hyperlink ref="N865" r:id="rId1632" xr:uid="{00000000-0004-0000-0C00-00005F060000}"/>
    <hyperlink ref="O865" r:id="rId1633" xr:uid="{00000000-0004-0000-0C00-000060060000}"/>
    <hyperlink ref="N866" r:id="rId1634" xr:uid="{00000000-0004-0000-0C00-000061060000}"/>
    <hyperlink ref="O866" r:id="rId1635" xr:uid="{00000000-0004-0000-0C00-000062060000}"/>
    <hyperlink ref="N896" r:id="rId1636" xr:uid="{00000000-0004-0000-0C00-000063060000}"/>
    <hyperlink ref="O896" r:id="rId1637" xr:uid="{00000000-0004-0000-0C00-000064060000}"/>
    <hyperlink ref="N905" r:id="rId1638" xr:uid="{00000000-0004-0000-0C00-000065060000}"/>
    <hyperlink ref="O905" r:id="rId1639" xr:uid="{00000000-0004-0000-0C00-000066060000}"/>
    <hyperlink ref="N878" r:id="rId1640" xr:uid="{00000000-0004-0000-0C00-000067060000}"/>
    <hyperlink ref="O878" r:id="rId1641" xr:uid="{00000000-0004-0000-0C00-000068060000}"/>
    <hyperlink ref="N856" r:id="rId1642" xr:uid="{00000000-0004-0000-0C00-000069060000}"/>
    <hyperlink ref="O856" r:id="rId1643" xr:uid="{00000000-0004-0000-0C00-00006A060000}"/>
    <hyperlink ref="N853" r:id="rId1644" xr:uid="{00000000-0004-0000-0C00-00006B060000}"/>
    <hyperlink ref="O853" r:id="rId1645" xr:uid="{00000000-0004-0000-0C00-00006C060000}"/>
    <hyperlink ref="N848" r:id="rId1646" xr:uid="{00000000-0004-0000-0C00-00006D060000}"/>
    <hyperlink ref="O848" r:id="rId1647" xr:uid="{00000000-0004-0000-0C00-00006E060000}"/>
    <hyperlink ref="N892" r:id="rId1648" xr:uid="{00000000-0004-0000-0C00-00006F060000}"/>
    <hyperlink ref="O892" r:id="rId1649" xr:uid="{00000000-0004-0000-0C00-000070060000}"/>
    <hyperlink ref="N871" r:id="rId1650" xr:uid="{00000000-0004-0000-0C00-000071060000}"/>
    <hyperlink ref="O871" r:id="rId1651" xr:uid="{00000000-0004-0000-0C00-000072060000}"/>
    <hyperlink ref="N867" r:id="rId1652" xr:uid="{00000000-0004-0000-0C00-000073060000}"/>
    <hyperlink ref="O867" r:id="rId1653" xr:uid="{00000000-0004-0000-0C00-000074060000}"/>
    <hyperlink ref="N861" r:id="rId1654" xr:uid="{00000000-0004-0000-0C00-000075060000}"/>
    <hyperlink ref="O861" r:id="rId1655" xr:uid="{00000000-0004-0000-0C00-000076060000}"/>
    <hyperlink ref="N860" r:id="rId1656" xr:uid="{00000000-0004-0000-0C00-000077060000}"/>
    <hyperlink ref="O860" r:id="rId1657" xr:uid="{00000000-0004-0000-0C00-000078060000}"/>
    <hyperlink ref="N893" r:id="rId1658" xr:uid="{00000000-0004-0000-0C00-000079060000}"/>
    <hyperlink ref="O893" r:id="rId1659" xr:uid="{00000000-0004-0000-0C00-00007A060000}"/>
    <hyperlink ref="N895" r:id="rId1660" xr:uid="{00000000-0004-0000-0C00-00007B060000}"/>
    <hyperlink ref="O895" r:id="rId1661" xr:uid="{00000000-0004-0000-0C00-00007C060000}"/>
    <hyperlink ref="N904" r:id="rId1662" xr:uid="{00000000-0004-0000-0C00-00007D060000}"/>
    <hyperlink ref="O904" r:id="rId1663" xr:uid="{00000000-0004-0000-0C00-00007E060000}"/>
    <hyperlink ref="N849" r:id="rId1664" xr:uid="{00000000-0004-0000-0C00-00007F060000}"/>
    <hyperlink ref="O849" r:id="rId1665" xr:uid="{00000000-0004-0000-0C00-000080060000}"/>
    <hyperlink ref="N850" r:id="rId1666" xr:uid="{00000000-0004-0000-0C00-000081060000}"/>
    <hyperlink ref="O850" r:id="rId1667" xr:uid="{00000000-0004-0000-0C00-000082060000}"/>
    <hyperlink ref="N891" r:id="rId1668" xr:uid="{00000000-0004-0000-0C00-000083060000}"/>
    <hyperlink ref="O891" r:id="rId1669" xr:uid="{00000000-0004-0000-0C00-000084060000}"/>
    <hyperlink ref="N858" r:id="rId1670" xr:uid="{00000000-0004-0000-0C00-000085060000}"/>
    <hyperlink ref="O858" r:id="rId1671" xr:uid="{00000000-0004-0000-0C00-000086060000}"/>
    <hyperlink ref="N872" r:id="rId1672" xr:uid="{00000000-0004-0000-0C00-000087060000}"/>
    <hyperlink ref="O872" r:id="rId1673" xr:uid="{00000000-0004-0000-0C00-000088060000}"/>
    <hyperlink ref="N868" r:id="rId1674" xr:uid="{00000000-0004-0000-0C00-000089060000}"/>
    <hyperlink ref="O868" r:id="rId1675" xr:uid="{00000000-0004-0000-0C00-00008A060000}"/>
    <hyperlink ref="N887" r:id="rId1676" xr:uid="{00000000-0004-0000-0C00-00008B060000}"/>
    <hyperlink ref="O887" r:id="rId1677" xr:uid="{00000000-0004-0000-0C00-00008C060000}"/>
    <hyperlink ref="N886" r:id="rId1678" xr:uid="{00000000-0004-0000-0C00-00008D060000}"/>
    <hyperlink ref="O886" r:id="rId1679" xr:uid="{00000000-0004-0000-0C00-00008E060000}"/>
    <hyperlink ref="N863" r:id="rId1680" xr:uid="{00000000-0004-0000-0C00-00008F060000}"/>
    <hyperlink ref="O863" r:id="rId1681" xr:uid="{00000000-0004-0000-0C00-000090060000}"/>
    <hyperlink ref="N879" r:id="rId1682" xr:uid="{00000000-0004-0000-0C00-000091060000}"/>
    <hyperlink ref="O879" r:id="rId1683" xr:uid="{00000000-0004-0000-0C00-000092060000}"/>
    <hyperlink ref="N883" r:id="rId1684" xr:uid="{00000000-0004-0000-0C00-000093060000}"/>
    <hyperlink ref="O883" r:id="rId1685" xr:uid="{00000000-0004-0000-0C00-000094060000}"/>
    <hyperlink ref="N882" r:id="rId1686" xr:uid="{00000000-0004-0000-0C00-000095060000}"/>
    <hyperlink ref="O882" r:id="rId1687" xr:uid="{00000000-0004-0000-0C00-000096060000}"/>
    <hyperlink ref="N859" r:id="rId1688" xr:uid="{00000000-0004-0000-0C00-000097060000}"/>
    <hyperlink ref="O859" r:id="rId1689" xr:uid="{00000000-0004-0000-0C00-000098060000}"/>
    <hyperlink ref="N888" r:id="rId1690" xr:uid="{00000000-0004-0000-0C00-000099060000}"/>
    <hyperlink ref="O888" r:id="rId1691" xr:uid="{00000000-0004-0000-0C00-00009A060000}"/>
    <hyperlink ref="N902" r:id="rId1692" xr:uid="{00000000-0004-0000-0C00-00009B060000}"/>
    <hyperlink ref="O902" r:id="rId1693" xr:uid="{00000000-0004-0000-0C00-00009C060000}"/>
    <hyperlink ref="N898" r:id="rId1694" xr:uid="{00000000-0004-0000-0C00-00009D060000}"/>
    <hyperlink ref="O898" r:id="rId1695" xr:uid="{00000000-0004-0000-0C00-00009E060000}"/>
    <hyperlink ref="N884" r:id="rId1696" xr:uid="{00000000-0004-0000-0C00-00009F060000}"/>
    <hyperlink ref="O884" r:id="rId1697" xr:uid="{00000000-0004-0000-0C00-0000A0060000}"/>
    <hyperlink ref="N889" r:id="rId1698" xr:uid="{00000000-0004-0000-0C00-0000A1060000}"/>
    <hyperlink ref="O889" r:id="rId1699" xr:uid="{00000000-0004-0000-0C00-0000A2060000}"/>
    <hyperlink ref="N894" r:id="rId1700" xr:uid="{00000000-0004-0000-0C00-0000A3060000}"/>
    <hyperlink ref="O894" r:id="rId1701" xr:uid="{00000000-0004-0000-0C00-0000A4060000}"/>
    <hyperlink ref="N875" r:id="rId1702" xr:uid="{00000000-0004-0000-0C00-0000A5060000}"/>
    <hyperlink ref="O875" r:id="rId1703" xr:uid="{00000000-0004-0000-0C00-0000A6060000}"/>
    <hyperlink ref="N880" r:id="rId1704" xr:uid="{00000000-0004-0000-0C00-0000A7060000}"/>
    <hyperlink ref="O880" r:id="rId1705" xr:uid="{00000000-0004-0000-0C00-0000A8060000}"/>
    <hyperlink ref="N857" r:id="rId1706" xr:uid="{00000000-0004-0000-0C00-0000A9060000}"/>
    <hyperlink ref="O857" r:id="rId1707" xr:uid="{00000000-0004-0000-0C00-0000AA060000}"/>
    <hyperlink ref="N854" r:id="rId1708" xr:uid="{00000000-0004-0000-0C00-0000AB060000}"/>
    <hyperlink ref="O854" r:id="rId1709" xr:uid="{00000000-0004-0000-0C00-0000AC060000}"/>
    <hyperlink ref="N873" r:id="rId1710" xr:uid="{00000000-0004-0000-0C00-0000AD060000}"/>
    <hyperlink ref="O873" r:id="rId1711" xr:uid="{00000000-0004-0000-0C00-0000AE060000}"/>
    <hyperlink ref="N903" r:id="rId1712" xr:uid="{00000000-0004-0000-0C00-0000AF060000}"/>
    <hyperlink ref="O903" r:id="rId1713" xr:uid="{00000000-0004-0000-0C00-0000B0060000}"/>
    <hyperlink ref="N862" r:id="rId1714" xr:uid="{00000000-0004-0000-0C00-0000B1060000}"/>
    <hyperlink ref="O862" r:id="rId1715" xr:uid="{00000000-0004-0000-0C00-0000B2060000}"/>
    <hyperlink ref="N877" r:id="rId1716" xr:uid="{00000000-0004-0000-0C00-0000B3060000}"/>
    <hyperlink ref="O877" r:id="rId1717" xr:uid="{00000000-0004-0000-0C00-0000B4060000}"/>
    <hyperlink ref="N885" r:id="rId1718" xr:uid="{00000000-0004-0000-0C00-0000B5060000}"/>
    <hyperlink ref="O885" r:id="rId1719" xr:uid="{00000000-0004-0000-0C00-0000B6060000}"/>
    <hyperlink ref="N869" r:id="rId1720" xr:uid="{00000000-0004-0000-0C00-0000B7060000}"/>
    <hyperlink ref="O869" r:id="rId1721" xr:uid="{00000000-0004-0000-0C00-0000B8060000}"/>
    <hyperlink ref="N870" r:id="rId1722" xr:uid="{00000000-0004-0000-0C00-0000B9060000}"/>
    <hyperlink ref="O870" r:id="rId1723" xr:uid="{00000000-0004-0000-0C00-0000BA060000}"/>
    <hyperlink ref="N900" r:id="rId1724" xr:uid="{00000000-0004-0000-0C00-0000BB060000}"/>
    <hyperlink ref="O900" r:id="rId1725" xr:uid="{00000000-0004-0000-0C00-0000BC060000}"/>
    <hyperlink ref="N876" r:id="rId1726" xr:uid="{00000000-0004-0000-0C00-0000BD060000}"/>
    <hyperlink ref="O876" r:id="rId1727" xr:uid="{00000000-0004-0000-0C00-0000BE060000}"/>
    <hyperlink ref="N881" r:id="rId1728" xr:uid="{00000000-0004-0000-0C00-0000BF060000}"/>
    <hyperlink ref="O881" r:id="rId1729" xr:uid="{00000000-0004-0000-0C00-0000C0060000}"/>
    <hyperlink ref="N855" r:id="rId1730" xr:uid="{00000000-0004-0000-0C00-0000C1060000}"/>
    <hyperlink ref="O855" r:id="rId1731" xr:uid="{00000000-0004-0000-0C00-0000C2060000}"/>
    <hyperlink ref="N851" r:id="rId1732" xr:uid="{00000000-0004-0000-0C00-0000C3060000}"/>
    <hyperlink ref="O851" r:id="rId1733" xr:uid="{00000000-0004-0000-0C00-0000C4060000}"/>
    <hyperlink ref="N874" r:id="rId1734" xr:uid="{00000000-0004-0000-0C00-0000C5060000}"/>
    <hyperlink ref="O874" r:id="rId1735" xr:uid="{00000000-0004-0000-0C00-0000C6060000}"/>
    <hyperlink ref="N906" r:id="rId1736" xr:uid="{00000000-0004-0000-0C00-0000C7060000}"/>
    <hyperlink ref="O906" r:id="rId1737" xr:uid="{00000000-0004-0000-0C00-0000C8060000}"/>
    <hyperlink ref="N852" r:id="rId1738" xr:uid="{00000000-0004-0000-0C00-0000C9060000}"/>
    <hyperlink ref="O852" r:id="rId1739" xr:uid="{00000000-0004-0000-0C00-0000CA060000}"/>
    <hyperlink ref="N899" r:id="rId1740" xr:uid="{00000000-0004-0000-0C00-0000CB060000}"/>
    <hyperlink ref="O899" r:id="rId1741" xr:uid="{00000000-0004-0000-0C00-0000CC060000}"/>
    <hyperlink ref="N922" r:id="rId1742" xr:uid="{00000000-0004-0000-0C00-0000CD060000}"/>
    <hyperlink ref="O922" r:id="rId1743" xr:uid="{00000000-0004-0000-0C00-0000CE060000}"/>
    <hyperlink ref="N923" r:id="rId1744" xr:uid="{00000000-0004-0000-0C00-0000CF060000}"/>
    <hyperlink ref="O923" r:id="rId1745" xr:uid="{00000000-0004-0000-0C00-0000D0060000}"/>
    <hyperlink ref="N1159" r:id="rId1746" xr:uid="{00000000-0004-0000-0C00-0000D1060000}"/>
    <hyperlink ref="O1159" r:id="rId1747" xr:uid="{00000000-0004-0000-0C00-0000D2060000}"/>
    <hyperlink ref="N1161" r:id="rId1748" xr:uid="{00000000-0004-0000-0C00-0000D3060000}"/>
    <hyperlink ref="O1161" r:id="rId1749" xr:uid="{00000000-0004-0000-0C00-0000D4060000}"/>
    <hyperlink ref="N907" r:id="rId1750" xr:uid="{00000000-0004-0000-0C00-0000D5060000}"/>
    <hyperlink ref="O907" r:id="rId1751" xr:uid="{00000000-0004-0000-0C00-0000D6060000}"/>
    <hyperlink ref="N1127" r:id="rId1752" xr:uid="{00000000-0004-0000-0C00-0000D7060000}"/>
    <hyperlink ref="O1127" r:id="rId1753" xr:uid="{00000000-0004-0000-0C00-0000D8060000}"/>
    <hyperlink ref="N1157" r:id="rId1754" xr:uid="{00000000-0004-0000-0C00-0000D9060000}"/>
    <hyperlink ref="O1157" r:id="rId1755" xr:uid="{00000000-0004-0000-0C00-0000DA060000}"/>
    <hyperlink ref="N1087" r:id="rId1756" xr:uid="{00000000-0004-0000-0C00-0000DB060000}"/>
    <hyperlink ref="O1087" r:id="rId1757" xr:uid="{00000000-0004-0000-0C00-0000DC060000}"/>
    <hyperlink ref="N1160" r:id="rId1758" xr:uid="{00000000-0004-0000-0C00-0000DD060000}"/>
    <hyperlink ref="O1160" r:id="rId1759" xr:uid="{00000000-0004-0000-0C00-0000DE060000}"/>
    <hyperlink ref="N1012" r:id="rId1760" xr:uid="{00000000-0004-0000-0C00-0000DF060000}"/>
    <hyperlink ref="O1012" r:id="rId1761" xr:uid="{00000000-0004-0000-0C00-0000E0060000}"/>
    <hyperlink ref="N1125" r:id="rId1762" xr:uid="{00000000-0004-0000-0C00-0000E1060000}"/>
    <hyperlink ref="O1125" r:id="rId1763" xr:uid="{00000000-0004-0000-0C00-0000E2060000}"/>
    <hyperlink ref="N1114" r:id="rId1764" xr:uid="{00000000-0004-0000-0C00-0000E3060000}"/>
    <hyperlink ref="O1114" r:id="rId1765" xr:uid="{00000000-0004-0000-0C00-0000E4060000}"/>
    <hyperlink ref="N1117" r:id="rId1766" xr:uid="{00000000-0004-0000-0C00-0000E5060000}"/>
    <hyperlink ref="O1117" r:id="rId1767" xr:uid="{00000000-0004-0000-0C00-0000E6060000}"/>
    <hyperlink ref="N968" r:id="rId1768" xr:uid="{00000000-0004-0000-0C00-0000E7060000}"/>
    <hyperlink ref="O968" r:id="rId1769" xr:uid="{00000000-0004-0000-0C00-0000E8060000}"/>
    <hyperlink ref="N967" r:id="rId1770" xr:uid="{00000000-0004-0000-0C00-0000E9060000}"/>
    <hyperlink ref="O967" r:id="rId1771" xr:uid="{00000000-0004-0000-0C00-0000EA060000}"/>
    <hyperlink ref="N966" r:id="rId1772" xr:uid="{00000000-0004-0000-0C00-0000EB060000}"/>
    <hyperlink ref="O966" r:id="rId1773" xr:uid="{00000000-0004-0000-0C00-0000EC060000}"/>
    <hyperlink ref="N1134" r:id="rId1774" xr:uid="{00000000-0004-0000-0C00-0000ED060000}"/>
    <hyperlink ref="O1134" r:id="rId1775" xr:uid="{00000000-0004-0000-0C00-0000EE060000}"/>
    <hyperlink ref="N1104" r:id="rId1776" xr:uid="{00000000-0004-0000-0C00-0000EF060000}"/>
    <hyperlink ref="O1104" r:id="rId1777" xr:uid="{00000000-0004-0000-0C00-0000F0060000}"/>
    <hyperlink ref="N1153" r:id="rId1778" xr:uid="{00000000-0004-0000-0C00-0000F1060000}"/>
    <hyperlink ref="O1153" r:id="rId1779" xr:uid="{00000000-0004-0000-0C00-0000F2060000}"/>
    <hyperlink ref="N1154" r:id="rId1780" xr:uid="{00000000-0004-0000-0C00-0000F3060000}"/>
    <hyperlink ref="O1154" r:id="rId1781" xr:uid="{00000000-0004-0000-0C00-0000F4060000}"/>
    <hyperlink ref="N1046" r:id="rId1782" xr:uid="{00000000-0004-0000-0C00-0000F5060000}"/>
    <hyperlink ref="O1046" r:id="rId1783" xr:uid="{00000000-0004-0000-0C00-0000F6060000}"/>
    <hyperlink ref="N1133" r:id="rId1784" xr:uid="{00000000-0004-0000-0C00-0000F7060000}"/>
    <hyperlink ref="O1133" r:id="rId1785" xr:uid="{00000000-0004-0000-0C00-0000F8060000}"/>
    <hyperlink ref="N1026" r:id="rId1786" xr:uid="{00000000-0004-0000-0C00-0000F9060000}"/>
    <hyperlink ref="O1026" r:id="rId1787" xr:uid="{00000000-0004-0000-0C00-0000FA060000}"/>
    <hyperlink ref="N1164" r:id="rId1788" xr:uid="{00000000-0004-0000-0C00-0000FB060000}"/>
    <hyperlink ref="O1164" r:id="rId1789" xr:uid="{00000000-0004-0000-0C00-0000FC060000}"/>
    <hyperlink ref="N1163" r:id="rId1790" xr:uid="{00000000-0004-0000-0C00-0000FD060000}"/>
    <hyperlink ref="O1163" r:id="rId1791" xr:uid="{00000000-0004-0000-0C00-0000FE060000}"/>
    <hyperlink ref="N1144" r:id="rId1792" xr:uid="{00000000-0004-0000-0C00-0000FF060000}"/>
    <hyperlink ref="O1144" r:id="rId1793" xr:uid="{00000000-0004-0000-0C00-000000070000}"/>
    <hyperlink ref="N1061" r:id="rId1794" xr:uid="{00000000-0004-0000-0C00-000001070000}"/>
    <hyperlink ref="O1061" r:id="rId1795" xr:uid="{00000000-0004-0000-0C00-000002070000}"/>
    <hyperlink ref="N1062" r:id="rId1796" xr:uid="{00000000-0004-0000-0C00-000003070000}"/>
    <hyperlink ref="O1062" r:id="rId1797" xr:uid="{00000000-0004-0000-0C00-000004070000}"/>
    <hyperlink ref="N1063" r:id="rId1798" xr:uid="{00000000-0004-0000-0C00-000005070000}"/>
    <hyperlink ref="O1063" r:id="rId1799" xr:uid="{00000000-0004-0000-0C00-000006070000}"/>
    <hyperlink ref="N944" r:id="rId1800" xr:uid="{00000000-0004-0000-0C00-000007070000}"/>
    <hyperlink ref="O944" r:id="rId1801" xr:uid="{00000000-0004-0000-0C00-000008070000}"/>
    <hyperlink ref="N945" r:id="rId1802" xr:uid="{00000000-0004-0000-0C00-000009070000}"/>
    <hyperlink ref="O945" r:id="rId1803" xr:uid="{00000000-0004-0000-0C00-00000A070000}"/>
    <hyperlink ref="N1138" r:id="rId1804" xr:uid="{00000000-0004-0000-0C00-00000B070000}"/>
    <hyperlink ref="O1138" r:id="rId1805" xr:uid="{00000000-0004-0000-0C00-00000C070000}"/>
    <hyperlink ref="N1158" r:id="rId1806" xr:uid="{00000000-0004-0000-0C00-00000D070000}"/>
    <hyperlink ref="O1158" r:id="rId1807" xr:uid="{00000000-0004-0000-0C00-00000E070000}"/>
    <hyperlink ref="N1088" r:id="rId1808" xr:uid="{00000000-0004-0000-0C00-00000F070000}"/>
    <hyperlink ref="O1088" r:id="rId1809" xr:uid="{00000000-0004-0000-0C00-000010070000}"/>
    <hyperlink ref="N1089" r:id="rId1810" xr:uid="{00000000-0004-0000-0C00-000011070000}"/>
    <hyperlink ref="O1089" r:id="rId1811" xr:uid="{00000000-0004-0000-0C00-000012070000}"/>
    <hyperlink ref="N1132" r:id="rId1812" xr:uid="{00000000-0004-0000-0C00-000013070000}"/>
    <hyperlink ref="O1132" r:id="rId1813" xr:uid="{00000000-0004-0000-0C00-000014070000}"/>
    <hyperlink ref="N1014" r:id="rId1814" xr:uid="{00000000-0004-0000-0C00-000015070000}"/>
    <hyperlink ref="O1014" r:id="rId1815" xr:uid="{00000000-0004-0000-0C00-000016070000}"/>
    <hyperlink ref="N1013" r:id="rId1816" xr:uid="{00000000-0004-0000-0C00-000017070000}"/>
    <hyperlink ref="O1013" r:id="rId1817" xr:uid="{00000000-0004-0000-0C00-000018070000}"/>
    <hyperlink ref="N969" r:id="rId1818" xr:uid="{00000000-0004-0000-0C00-000019070000}"/>
    <hyperlink ref="O969" r:id="rId1819" xr:uid="{00000000-0004-0000-0C00-00001A070000}"/>
    <hyperlink ref="N1027" r:id="rId1820" xr:uid="{00000000-0004-0000-0C00-00001B070000}"/>
    <hyperlink ref="O1027" r:id="rId1821" xr:uid="{00000000-0004-0000-0C00-00001C070000}"/>
    <hyperlink ref="N1165" r:id="rId1822" xr:uid="{00000000-0004-0000-0C00-00001D070000}"/>
    <hyperlink ref="O1165" r:id="rId1823" xr:uid="{00000000-0004-0000-0C00-00001E070000}"/>
    <hyperlink ref="N1166" r:id="rId1824" xr:uid="{00000000-0004-0000-0C00-00001F070000}"/>
    <hyperlink ref="O1166" r:id="rId1825" xr:uid="{00000000-0004-0000-0C00-000020070000}"/>
    <hyperlink ref="N1167" r:id="rId1826" xr:uid="{00000000-0004-0000-0C00-000021070000}"/>
    <hyperlink ref="O1167" r:id="rId1827" xr:uid="{00000000-0004-0000-0C00-000022070000}"/>
    <hyperlink ref="N1168" r:id="rId1828" xr:uid="{00000000-0004-0000-0C00-000023070000}"/>
    <hyperlink ref="O1168" r:id="rId1829" xr:uid="{00000000-0004-0000-0C00-000024070000}"/>
    <hyperlink ref="N1064" r:id="rId1830" xr:uid="{00000000-0004-0000-0C00-000025070000}"/>
    <hyperlink ref="O1064" r:id="rId1831" xr:uid="{00000000-0004-0000-0C00-000026070000}"/>
    <hyperlink ref="N1065" r:id="rId1832" xr:uid="{00000000-0004-0000-0C00-000027070000}"/>
    <hyperlink ref="O1065" r:id="rId1833" xr:uid="{00000000-0004-0000-0C00-000028070000}"/>
    <hyperlink ref="N1066" r:id="rId1834" xr:uid="{00000000-0004-0000-0C00-000029070000}"/>
    <hyperlink ref="O1066" r:id="rId1835" xr:uid="{00000000-0004-0000-0C00-00002A070000}"/>
    <hyperlink ref="N946" r:id="rId1836" xr:uid="{00000000-0004-0000-0C00-00002B070000}"/>
    <hyperlink ref="O946" r:id="rId1837" xr:uid="{00000000-0004-0000-0C00-00002C070000}"/>
    <hyperlink ref="N947" r:id="rId1838" xr:uid="{00000000-0004-0000-0C00-00002D070000}"/>
    <hyperlink ref="O947" r:id="rId1839" xr:uid="{00000000-0004-0000-0C00-00002E070000}"/>
    <hyperlink ref="N948" r:id="rId1840" xr:uid="{00000000-0004-0000-0C00-00002F070000}"/>
    <hyperlink ref="O948" r:id="rId1841" xr:uid="{00000000-0004-0000-0C00-000030070000}"/>
    <hyperlink ref="N924" r:id="rId1842" xr:uid="{00000000-0004-0000-0C00-000031070000}"/>
    <hyperlink ref="O924" r:id="rId1843" xr:uid="{00000000-0004-0000-0C00-000032070000}"/>
    <hyperlink ref="N925" r:id="rId1844" xr:uid="{00000000-0004-0000-0C00-000033070000}"/>
    <hyperlink ref="O925" r:id="rId1845" xr:uid="{00000000-0004-0000-0C00-000034070000}"/>
    <hyperlink ref="N908" r:id="rId1846" xr:uid="{00000000-0004-0000-0C00-000035070000}"/>
    <hyperlink ref="O908" r:id="rId1847" xr:uid="{00000000-0004-0000-0C00-000036070000}"/>
    <hyperlink ref="N1092" r:id="rId1848" xr:uid="{00000000-0004-0000-0C00-000037070000}"/>
    <hyperlink ref="O1092" r:id="rId1849" xr:uid="{00000000-0004-0000-0C00-000038070000}"/>
    <hyperlink ref="N1091" r:id="rId1850" xr:uid="{00000000-0004-0000-0C00-000039070000}"/>
    <hyperlink ref="O1091" r:id="rId1851" xr:uid="{00000000-0004-0000-0C00-00003A070000}"/>
    <hyperlink ref="N1090" r:id="rId1852" xr:uid="{00000000-0004-0000-0C00-00003B070000}"/>
    <hyperlink ref="O1090" r:id="rId1853" xr:uid="{00000000-0004-0000-0C00-00003C070000}"/>
    <hyperlink ref="N993" r:id="rId1854" xr:uid="{00000000-0004-0000-0C00-00003D070000}"/>
    <hyperlink ref="O993" r:id="rId1855" xr:uid="{00000000-0004-0000-0C00-00003E070000}"/>
    <hyperlink ref="N995" r:id="rId1856" xr:uid="{00000000-0004-0000-0C00-00003F070000}"/>
    <hyperlink ref="O995" r:id="rId1857" xr:uid="{00000000-0004-0000-0C00-000040070000}"/>
    <hyperlink ref="N994" r:id="rId1858" xr:uid="{00000000-0004-0000-0C00-000041070000}"/>
    <hyperlink ref="O994" r:id="rId1859" xr:uid="{00000000-0004-0000-0C00-000042070000}"/>
    <hyperlink ref="N996" r:id="rId1860" xr:uid="{00000000-0004-0000-0C00-000043070000}"/>
    <hyperlink ref="O996" r:id="rId1861" xr:uid="{00000000-0004-0000-0C00-000044070000}"/>
    <hyperlink ref="N970" r:id="rId1862" xr:uid="{00000000-0004-0000-0C00-000045070000}"/>
    <hyperlink ref="O970" r:id="rId1863" xr:uid="{00000000-0004-0000-0C00-000046070000}"/>
    <hyperlink ref="N971" r:id="rId1864" xr:uid="{00000000-0004-0000-0C00-000047070000}"/>
    <hyperlink ref="O971" r:id="rId1865" xr:uid="{00000000-0004-0000-0C00-000048070000}"/>
    <hyperlink ref="N982" r:id="rId1866" xr:uid="{00000000-0004-0000-0C00-000049070000}"/>
    <hyperlink ref="O982" r:id="rId1867" xr:uid="{00000000-0004-0000-0C00-00004A070000}"/>
    <hyperlink ref="N1047" r:id="rId1868" xr:uid="{00000000-0004-0000-0C00-00004B070000}"/>
    <hyperlink ref="O1047" r:id="rId1869" xr:uid="{00000000-0004-0000-0C00-00004C070000}"/>
    <hyperlink ref="N1169" r:id="rId1870" xr:uid="{00000000-0004-0000-0C00-00004D070000}"/>
    <hyperlink ref="O1169" r:id="rId1871" xr:uid="{00000000-0004-0000-0C00-00004E070000}"/>
    <hyperlink ref="N1068" r:id="rId1872" xr:uid="{00000000-0004-0000-0C00-00004F070000}"/>
    <hyperlink ref="O1068" r:id="rId1873" xr:uid="{00000000-0004-0000-0C00-000050070000}"/>
    <hyperlink ref="N1067" r:id="rId1874" xr:uid="{00000000-0004-0000-0C00-000051070000}"/>
    <hyperlink ref="O1067" r:id="rId1875" xr:uid="{00000000-0004-0000-0C00-000052070000}"/>
    <hyperlink ref="N950" r:id="rId1876" xr:uid="{00000000-0004-0000-0C00-000053070000}"/>
    <hyperlink ref="O950" r:id="rId1877" xr:uid="{00000000-0004-0000-0C00-000054070000}"/>
    <hyperlink ref="N949" r:id="rId1878" xr:uid="{00000000-0004-0000-0C00-000055070000}"/>
    <hyperlink ref="O949" r:id="rId1879" xr:uid="{00000000-0004-0000-0C00-000056070000}"/>
    <hyperlink ref="N951" r:id="rId1880" xr:uid="{00000000-0004-0000-0C00-000057070000}"/>
    <hyperlink ref="O951" r:id="rId1881" xr:uid="{00000000-0004-0000-0C00-000058070000}"/>
    <hyperlink ref="N926" r:id="rId1882" xr:uid="{00000000-0004-0000-0C00-000059070000}"/>
    <hyperlink ref="O926" r:id="rId1883" xr:uid="{00000000-0004-0000-0C00-00005A070000}"/>
    <hyperlink ref="N927" r:id="rId1884" xr:uid="{00000000-0004-0000-0C00-00005B070000}"/>
    <hyperlink ref="O927" r:id="rId1885" xr:uid="{00000000-0004-0000-0C00-00005C070000}"/>
    <hyperlink ref="N928" r:id="rId1886" xr:uid="{00000000-0004-0000-0C00-00005D070000}"/>
    <hyperlink ref="O928" r:id="rId1887" xr:uid="{00000000-0004-0000-0C00-00005E070000}"/>
    <hyperlink ref="N1093" r:id="rId1888" xr:uid="{00000000-0004-0000-0C00-00005F070000}"/>
    <hyperlink ref="O1093" r:id="rId1889" xr:uid="{00000000-0004-0000-0C00-000060070000}"/>
    <hyperlink ref="N1116" r:id="rId1890" xr:uid="{00000000-0004-0000-0C00-000061070000}"/>
    <hyperlink ref="O1116" r:id="rId1891" xr:uid="{00000000-0004-0000-0C00-000062070000}"/>
    <hyperlink ref="N972" r:id="rId1892" xr:uid="{00000000-0004-0000-0C00-000063070000}"/>
    <hyperlink ref="O972" r:id="rId1893" xr:uid="{00000000-0004-0000-0C00-000064070000}"/>
    <hyperlink ref="N1105" r:id="rId1894" xr:uid="{00000000-0004-0000-0C00-000065070000}"/>
    <hyperlink ref="O1105" r:id="rId1895" xr:uid="{00000000-0004-0000-0C00-000066070000}"/>
    <hyperlink ref="N983" r:id="rId1896" xr:uid="{00000000-0004-0000-0C00-000067070000}"/>
    <hyperlink ref="O983" r:id="rId1897" xr:uid="{00000000-0004-0000-0C00-000068070000}"/>
    <hyperlink ref="N1029" r:id="rId1898" xr:uid="{00000000-0004-0000-0C00-000069070000}"/>
    <hyperlink ref="O1029" r:id="rId1899" xr:uid="{00000000-0004-0000-0C00-00006A070000}"/>
    <hyperlink ref="N1028" r:id="rId1900" xr:uid="{00000000-0004-0000-0C00-00006B070000}"/>
    <hyperlink ref="O1028" r:id="rId1901" xr:uid="{00000000-0004-0000-0C00-00006C070000}"/>
    <hyperlink ref="N1170" r:id="rId1902" xr:uid="{00000000-0004-0000-0C00-00006D070000}"/>
    <hyperlink ref="O1170" r:id="rId1903" xr:uid="{00000000-0004-0000-0C00-00006E070000}"/>
    <hyperlink ref="N1147" r:id="rId1904" xr:uid="{00000000-0004-0000-0C00-00006F070000}"/>
    <hyperlink ref="O1147" r:id="rId1905" xr:uid="{00000000-0004-0000-0C00-000070070000}"/>
    <hyperlink ref="N1121" r:id="rId1906" xr:uid="{00000000-0004-0000-0C00-000071070000}"/>
    <hyperlink ref="O1121" r:id="rId1907" xr:uid="{00000000-0004-0000-0C00-000072070000}"/>
    <hyperlink ref="N929" r:id="rId1908" xr:uid="{00000000-0004-0000-0C00-000073070000}"/>
    <hyperlink ref="O929" r:id="rId1909" xr:uid="{00000000-0004-0000-0C00-000074070000}"/>
    <hyperlink ref="N909" r:id="rId1910" xr:uid="{00000000-0004-0000-0C00-000075070000}"/>
    <hyperlink ref="O909" r:id="rId1911" xr:uid="{00000000-0004-0000-0C00-000076070000}"/>
    <hyperlink ref="N1124" r:id="rId1912" xr:uid="{00000000-0004-0000-0C00-000077070000}"/>
    <hyperlink ref="O1124" r:id="rId1913" xr:uid="{00000000-0004-0000-0C00-000078070000}"/>
    <hyperlink ref="N973" r:id="rId1914" xr:uid="{00000000-0004-0000-0C00-000079070000}"/>
    <hyperlink ref="O973" r:id="rId1915" xr:uid="{00000000-0004-0000-0C00-00007A070000}"/>
    <hyperlink ref="N1106" r:id="rId1916" xr:uid="{00000000-0004-0000-0C00-00007B070000}"/>
    <hyperlink ref="O1106" r:id="rId1917" xr:uid="{00000000-0004-0000-0C00-00007C070000}"/>
    <hyperlink ref="N984" r:id="rId1918" xr:uid="{00000000-0004-0000-0C00-00007D070000}"/>
    <hyperlink ref="O984" r:id="rId1919" xr:uid="{00000000-0004-0000-0C00-00007E070000}"/>
    <hyperlink ref="N1120" r:id="rId1920" xr:uid="{00000000-0004-0000-0C00-00007F070000}"/>
    <hyperlink ref="O1120" r:id="rId1921" xr:uid="{00000000-0004-0000-0C00-000080070000}"/>
    <hyperlink ref="N1115" r:id="rId1922" xr:uid="{00000000-0004-0000-0C00-000081070000}"/>
    <hyperlink ref="O1115" r:id="rId1923" xr:uid="{00000000-0004-0000-0C00-000082070000}"/>
    <hyperlink ref="N1030" r:id="rId1924" xr:uid="{00000000-0004-0000-0C00-000083070000}"/>
    <hyperlink ref="O1030" r:id="rId1925" xr:uid="{00000000-0004-0000-0C00-000084070000}"/>
    <hyperlink ref="N1173" r:id="rId1926" xr:uid="{00000000-0004-0000-0C00-000085070000}"/>
    <hyperlink ref="O1173" r:id="rId1927" xr:uid="{00000000-0004-0000-0C00-000086070000}"/>
    <hyperlink ref="N1174" r:id="rId1928" xr:uid="{00000000-0004-0000-0C00-000087070000}"/>
    <hyperlink ref="O1174" r:id="rId1929" xr:uid="{00000000-0004-0000-0C00-000088070000}"/>
    <hyperlink ref="N1175" r:id="rId1930" xr:uid="{00000000-0004-0000-0C00-000089070000}"/>
    <hyperlink ref="O1175" r:id="rId1931" xr:uid="{00000000-0004-0000-0C00-00008A070000}"/>
    <hyperlink ref="N1171" r:id="rId1932" xr:uid="{00000000-0004-0000-0C00-00008B070000}"/>
    <hyperlink ref="O1171" r:id="rId1933" xr:uid="{00000000-0004-0000-0C00-00008C070000}"/>
    <hyperlink ref="N1172" r:id="rId1934" xr:uid="{00000000-0004-0000-0C00-00008D070000}"/>
    <hyperlink ref="O1172" r:id="rId1935" xr:uid="{00000000-0004-0000-0C00-00008E070000}"/>
    <hyperlink ref="N1069" r:id="rId1936" xr:uid="{00000000-0004-0000-0C00-00008F070000}"/>
    <hyperlink ref="O1069" r:id="rId1937" xr:uid="{00000000-0004-0000-0C00-000090070000}"/>
    <hyperlink ref="N952" r:id="rId1938" xr:uid="{00000000-0004-0000-0C00-000091070000}"/>
    <hyperlink ref="O952" r:id="rId1939" xr:uid="{00000000-0004-0000-0C00-000092070000}"/>
    <hyperlink ref="N954" r:id="rId1940" xr:uid="{00000000-0004-0000-0C00-000093070000}"/>
    <hyperlink ref="O954" r:id="rId1941" xr:uid="{00000000-0004-0000-0C00-000094070000}"/>
    <hyperlink ref="N953" r:id="rId1942" xr:uid="{00000000-0004-0000-0C00-000095070000}"/>
    <hyperlink ref="O953" r:id="rId1943" xr:uid="{00000000-0004-0000-0C00-000096070000}"/>
    <hyperlink ref="N1139" r:id="rId1944" xr:uid="{00000000-0004-0000-0C00-000097070000}"/>
    <hyperlink ref="O1139" r:id="rId1945" xr:uid="{00000000-0004-0000-0C00-000098070000}"/>
    <hyperlink ref="N930" r:id="rId1946" xr:uid="{00000000-0004-0000-0C00-000099070000}"/>
    <hyperlink ref="O930" r:id="rId1947" xr:uid="{00000000-0004-0000-0C00-00009A070000}"/>
    <hyperlink ref="N1119" r:id="rId1948" xr:uid="{00000000-0004-0000-0C00-00009B070000}"/>
    <hyperlink ref="O1119" r:id="rId1949" xr:uid="{00000000-0004-0000-0C00-00009C070000}"/>
    <hyperlink ref="N997" r:id="rId1950" xr:uid="{00000000-0004-0000-0C00-00009D070000}"/>
    <hyperlink ref="O997" r:id="rId1951" xr:uid="{00000000-0004-0000-0C00-00009E070000}"/>
    <hyperlink ref="N1128" r:id="rId1952" xr:uid="{00000000-0004-0000-0C00-00009F070000}"/>
    <hyperlink ref="O1128" r:id="rId1953" xr:uid="{00000000-0004-0000-0C00-0000A0070000}"/>
    <hyperlink ref="N974" r:id="rId1954" xr:uid="{00000000-0004-0000-0C00-0000A1070000}"/>
    <hyperlink ref="O974" r:id="rId1955" xr:uid="{00000000-0004-0000-0C00-0000A2070000}"/>
    <hyperlink ref="N1107" r:id="rId1956" xr:uid="{00000000-0004-0000-0C00-0000A3070000}"/>
    <hyperlink ref="O1107" r:id="rId1957" xr:uid="{00000000-0004-0000-0C00-0000A4070000}"/>
    <hyperlink ref="N1129" r:id="rId1958" xr:uid="{00000000-0004-0000-0C00-0000A5070000}"/>
    <hyperlink ref="O1129" r:id="rId1959" xr:uid="{00000000-0004-0000-0C00-0000A6070000}"/>
    <hyperlink ref="N1118" r:id="rId1960" xr:uid="{00000000-0004-0000-0C00-0000A7070000}"/>
    <hyperlink ref="O1118" r:id="rId1961" xr:uid="{00000000-0004-0000-0C00-0000A8070000}"/>
    <hyperlink ref="N1176" r:id="rId1962" xr:uid="{00000000-0004-0000-0C00-0000A9070000}"/>
    <hyperlink ref="O1176" r:id="rId1963" xr:uid="{00000000-0004-0000-0C00-0000AA070000}"/>
    <hyperlink ref="N1177" r:id="rId1964" xr:uid="{00000000-0004-0000-0C00-0000AB070000}"/>
    <hyperlink ref="O1177" r:id="rId1965" xr:uid="{00000000-0004-0000-0C00-0000AC070000}"/>
    <hyperlink ref="N1070" r:id="rId1966" xr:uid="{00000000-0004-0000-0C00-0000AD070000}"/>
    <hyperlink ref="O1070" r:id="rId1967" xr:uid="{00000000-0004-0000-0C00-0000AE070000}"/>
    <hyperlink ref="N1094" r:id="rId1968" xr:uid="{00000000-0004-0000-0C00-0000AF070000}"/>
    <hyperlink ref="O1094" r:id="rId1969" xr:uid="{00000000-0004-0000-0C00-0000B0070000}"/>
    <hyperlink ref="N975" r:id="rId1970" xr:uid="{00000000-0004-0000-0C00-0000B1070000}"/>
    <hyperlink ref="O975" r:id="rId1971" xr:uid="{00000000-0004-0000-0C00-0000B2070000}"/>
    <hyperlink ref="N985" r:id="rId1972" xr:uid="{00000000-0004-0000-0C00-0000B3070000}"/>
    <hyperlink ref="O985" r:id="rId1973" xr:uid="{00000000-0004-0000-0C00-0000B4070000}"/>
    <hyperlink ref="N1031" r:id="rId1974" xr:uid="{00000000-0004-0000-0C00-0000B5070000}"/>
    <hyperlink ref="O1031" r:id="rId1975" xr:uid="{00000000-0004-0000-0C00-0000B6070000}"/>
    <hyperlink ref="N1032" r:id="rId1976" xr:uid="{00000000-0004-0000-0C00-0000B7070000}"/>
    <hyperlink ref="O1032" r:id="rId1977" xr:uid="{00000000-0004-0000-0C00-0000B8070000}"/>
    <hyperlink ref="N1033" r:id="rId1978" xr:uid="{00000000-0004-0000-0C00-0000B9070000}"/>
    <hyperlink ref="O1033" r:id="rId1979" xr:uid="{00000000-0004-0000-0C00-0000BA070000}"/>
    <hyperlink ref="N1178" r:id="rId1980" xr:uid="{00000000-0004-0000-0C00-0000BB070000}"/>
    <hyperlink ref="O1178" r:id="rId1981" xr:uid="{00000000-0004-0000-0C00-0000BC070000}"/>
    <hyperlink ref="N931" r:id="rId1982" xr:uid="{00000000-0004-0000-0C00-0000BD070000}"/>
    <hyperlink ref="O931" r:id="rId1983" xr:uid="{00000000-0004-0000-0C00-0000BE070000}"/>
    <hyperlink ref="N1095" r:id="rId1984" xr:uid="{00000000-0004-0000-0C00-0000BF070000}"/>
    <hyperlink ref="O1095" r:id="rId1985" xr:uid="{00000000-0004-0000-0C00-0000C0070000}"/>
    <hyperlink ref="N1096" r:id="rId1986" xr:uid="{00000000-0004-0000-0C00-0000C1070000}"/>
    <hyperlink ref="O1096" r:id="rId1987" xr:uid="{00000000-0004-0000-0C00-0000C2070000}"/>
    <hyperlink ref="N1108" r:id="rId1988" xr:uid="{00000000-0004-0000-0C00-0000C3070000}"/>
    <hyperlink ref="O1108" r:id="rId1989" xr:uid="{00000000-0004-0000-0C00-0000C4070000}"/>
    <hyperlink ref="N1048" r:id="rId1990" xr:uid="{00000000-0004-0000-0C00-0000C5070000}"/>
    <hyperlink ref="O1048" r:id="rId1991" xr:uid="{00000000-0004-0000-0C00-0000C6070000}"/>
    <hyperlink ref="N1049" r:id="rId1992" xr:uid="{00000000-0004-0000-0C00-0000C7070000}"/>
    <hyperlink ref="O1049" r:id="rId1993" xr:uid="{00000000-0004-0000-0C00-0000C8070000}"/>
    <hyperlink ref="N1035" r:id="rId1994" xr:uid="{00000000-0004-0000-0C00-0000C9070000}"/>
    <hyperlink ref="O1035" r:id="rId1995" xr:uid="{00000000-0004-0000-0C00-0000CA070000}"/>
    <hyperlink ref="N1034" r:id="rId1996" xr:uid="{00000000-0004-0000-0C00-0000CB070000}"/>
    <hyperlink ref="O1034" r:id="rId1997" xr:uid="{00000000-0004-0000-0C00-0000CC070000}"/>
    <hyperlink ref="N1071" r:id="rId1998" xr:uid="{00000000-0004-0000-0C00-0000CD070000}"/>
    <hyperlink ref="O1071" r:id="rId1999" xr:uid="{00000000-0004-0000-0C00-0000CE070000}"/>
    <hyperlink ref="N1072" r:id="rId2000" xr:uid="{00000000-0004-0000-0C00-0000CF070000}"/>
    <hyperlink ref="O1072" r:id="rId2001" xr:uid="{00000000-0004-0000-0C00-0000D0070000}"/>
    <hyperlink ref="N1073" r:id="rId2002" xr:uid="{00000000-0004-0000-0C00-0000D1070000}"/>
    <hyperlink ref="O1073" r:id="rId2003" xr:uid="{00000000-0004-0000-0C00-0000D2070000}"/>
    <hyperlink ref="N1074" r:id="rId2004" xr:uid="{00000000-0004-0000-0C00-0000D3070000}"/>
    <hyperlink ref="O1074" r:id="rId2005" xr:uid="{00000000-0004-0000-0C00-0000D4070000}"/>
    <hyperlink ref="N1075" r:id="rId2006" xr:uid="{00000000-0004-0000-0C00-0000D5070000}"/>
    <hyperlink ref="O1075" r:id="rId2007" xr:uid="{00000000-0004-0000-0C00-0000D6070000}"/>
    <hyperlink ref="N1076" r:id="rId2008" xr:uid="{00000000-0004-0000-0C00-0000D7070000}"/>
    <hyperlink ref="O1076" r:id="rId2009" xr:uid="{00000000-0004-0000-0C00-0000D8070000}"/>
    <hyperlink ref="N955" r:id="rId2010" xr:uid="{00000000-0004-0000-0C00-0000D9070000}"/>
    <hyperlink ref="O955" r:id="rId2011" xr:uid="{00000000-0004-0000-0C00-0000DA070000}"/>
    <hyperlink ref="N956" r:id="rId2012" xr:uid="{00000000-0004-0000-0C00-0000DB070000}"/>
    <hyperlink ref="O956" r:id="rId2013" xr:uid="{00000000-0004-0000-0C00-0000DC070000}"/>
    <hyperlink ref="N910" r:id="rId2014" xr:uid="{00000000-0004-0000-0C00-0000DD070000}"/>
    <hyperlink ref="O910" r:id="rId2015" xr:uid="{00000000-0004-0000-0C00-0000DE070000}"/>
    <hyperlink ref="N1098" r:id="rId2016" xr:uid="{00000000-0004-0000-0C00-0000DF070000}"/>
    <hyperlink ref="O1098" r:id="rId2017" xr:uid="{00000000-0004-0000-0C00-0000E0070000}"/>
    <hyperlink ref="N1097" r:id="rId2018" xr:uid="{00000000-0004-0000-0C00-0000E1070000}"/>
    <hyperlink ref="O1097" r:id="rId2019" xr:uid="{00000000-0004-0000-0C00-0000E2070000}"/>
    <hyperlink ref="N1151" r:id="rId2020" xr:uid="{00000000-0004-0000-0C00-0000E3070000}"/>
    <hyperlink ref="O1151" r:id="rId2021" xr:uid="{00000000-0004-0000-0C00-0000E4070000}"/>
    <hyperlink ref="N1146" r:id="rId2022" xr:uid="{00000000-0004-0000-0C00-0000E5070000}"/>
    <hyperlink ref="O1146" r:id="rId2023" xr:uid="{00000000-0004-0000-0C00-0000E6070000}"/>
    <hyperlink ref="N1036" r:id="rId2024" xr:uid="{00000000-0004-0000-0C00-0000E7070000}"/>
    <hyperlink ref="O1036" r:id="rId2025" xr:uid="{00000000-0004-0000-0C00-0000E8070000}"/>
    <hyperlink ref="N943" r:id="rId2026" xr:uid="{00000000-0004-0000-0C00-0000E9070000}"/>
    <hyperlink ref="O943" r:id="rId2027" xr:uid="{00000000-0004-0000-0C00-0000EA070000}"/>
    <hyperlink ref="N932" r:id="rId2028" xr:uid="{00000000-0004-0000-0C00-0000EB070000}"/>
    <hyperlink ref="O932" r:id="rId2029" xr:uid="{00000000-0004-0000-0C00-0000EC070000}"/>
    <hyperlink ref="N911" r:id="rId2030" xr:uid="{00000000-0004-0000-0C00-0000ED070000}"/>
    <hyperlink ref="O911" r:id="rId2031" xr:uid="{00000000-0004-0000-0C00-0000EE070000}"/>
    <hyperlink ref="N912" r:id="rId2032" xr:uid="{00000000-0004-0000-0C00-0000EF070000}"/>
    <hyperlink ref="O912" r:id="rId2033" xr:uid="{00000000-0004-0000-0C00-0000F0070000}"/>
    <hyperlink ref="N1179" r:id="rId2034" xr:uid="{00000000-0004-0000-0C00-0000F1070000}"/>
    <hyperlink ref="O1179" r:id="rId2035" xr:uid="{00000000-0004-0000-0C00-0000F2070000}"/>
    <hyperlink ref="N913" r:id="rId2036" xr:uid="{00000000-0004-0000-0C00-0000F3070000}"/>
    <hyperlink ref="O913" r:id="rId2037" xr:uid="{00000000-0004-0000-0C00-0000F4070000}"/>
    <hyperlink ref="N1148" r:id="rId2038" xr:uid="{00000000-0004-0000-0C00-0000F5070000}"/>
    <hyperlink ref="O1148" r:id="rId2039" xr:uid="{00000000-0004-0000-0C00-0000F6070000}"/>
    <hyperlink ref="N998" r:id="rId2040" xr:uid="{00000000-0004-0000-0C00-0000F7070000}"/>
    <hyperlink ref="O998" r:id="rId2041" xr:uid="{00000000-0004-0000-0C00-0000F8070000}"/>
    <hyperlink ref="N1050" r:id="rId2042" xr:uid="{00000000-0004-0000-0C00-0000F9070000}"/>
    <hyperlink ref="O1050" r:id="rId2043" xr:uid="{00000000-0004-0000-0C00-0000FA070000}"/>
    <hyperlink ref="N1180" r:id="rId2044" xr:uid="{00000000-0004-0000-0C00-0000FB070000}"/>
    <hyperlink ref="O1180" r:id="rId2045" xr:uid="{00000000-0004-0000-0C00-0000FC070000}"/>
    <hyperlink ref="N1181" r:id="rId2046" xr:uid="{00000000-0004-0000-0C00-0000FD070000}"/>
    <hyperlink ref="O1181" r:id="rId2047" xr:uid="{00000000-0004-0000-0C00-0000FE070000}"/>
    <hyperlink ref="N1077" r:id="rId2048" xr:uid="{00000000-0004-0000-0C00-0000FF070000}"/>
    <hyperlink ref="O1077" r:id="rId2049" xr:uid="{00000000-0004-0000-0C00-000000080000}"/>
    <hyperlink ref="N1136" r:id="rId2050" xr:uid="{00000000-0004-0000-0C00-000001080000}"/>
    <hyperlink ref="O1136" r:id="rId2051" xr:uid="{00000000-0004-0000-0C00-000002080000}"/>
    <hyperlink ref="N1015" r:id="rId2052" xr:uid="{00000000-0004-0000-0C00-000003080000}"/>
    <hyperlink ref="O1015" r:id="rId2053" xr:uid="{00000000-0004-0000-0C00-000004080000}"/>
    <hyperlink ref="N999" r:id="rId2054" xr:uid="{00000000-0004-0000-0C00-000005080000}"/>
    <hyperlink ref="O999" r:id="rId2055" xr:uid="{00000000-0004-0000-0C00-000006080000}"/>
    <hyperlink ref="N976" r:id="rId2056" xr:uid="{00000000-0004-0000-0C00-000007080000}"/>
    <hyperlink ref="O976" r:id="rId2057" xr:uid="{00000000-0004-0000-0C00-000008080000}"/>
    <hyperlink ref="N1109" r:id="rId2058" xr:uid="{00000000-0004-0000-0C00-000009080000}"/>
    <hyperlink ref="O1109" r:id="rId2059" xr:uid="{00000000-0004-0000-0C00-00000A080000}"/>
    <hyperlink ref="N1052" r:id="rId2060" xr:uid="{00000000-0004-0000-0C00-00000B080000}"/>
    <hyperlink ref="O1052" r:id="rId2061" xr:uid="{00000000-0004-0000-0C00-00000C080000}"/>
    <hyperlink ref="N1051" r:id="rId2062" xr:uid="{00000000-0004-0000-0C00-00000D080000}"/>
    <hyperlink ref="O1051" r:id="rId2063" xr:uid="{00000000-0004-0000-0C00-00000E080000}"/>
    <hyperlink ref="N933" r:id="rId2064" xr:uid="{00000000-0004-0000-0C00-00000F080000}"/>
    <hyperlink ref="O933" r:id="rId2065" xr:uid="{00000000-0004-0000-0C00-000010080000}"/>
    <hyperlink ref="N1016" r:id="rId2066" xr:uid="{00000000-0004-0000-0C00-000011080000}"/>
    <hyperlink ref="O1016" r:id="rId2067" xr:uid="{00000000-0004-0000-0C00-000012080000}"/>
    <hyperlink ref="N977" r:id="rId2068" xr:uid="{00000000-0004-0000-0C00-000013080000}"/>
    <hyperlink ref="O977" r:id="rId2069" xr:uid="{00000000-0004-0000-0C00-000014080000}"/>
    <hyperlink ref="N1110" r:id="rId2070" xr:uid="{00000000-0004-0000-0C00-000015080000}"/>
    <hyperlink ref="O1110" r:id="rId2071" xr:uid="{00000000-0004-0000-0C00-000016080000}"/>
    <hyperlink ref="N1053" r:id="rId2072" xr:uid="{00000000-0004-0000-0C00-000017080000}"/>
    <hyperlink ref="O1053" r:id="rId2073" xr:uid="{00000000-0004-0000-0C00-000018080000}"/>
    <hyperlink ref="N1038" r:id="rId2074" xr:uid="{00000000-0004-0000-0C00-000019080000}"/>
    <hyperlink ref="O1038" r:id="rId2075" xr:uid="{00000000-0004-0000-0C00-00001A080000}"/>
    <hyperlink ref="N1037" r:id="rId2076" xr:uid="{00000000-0004-0000-0C00-00001B080000}"/>
    <hyperlink ref="O1037" r:id="rId2077" xr:uid="{00000000-0004-0000-0C00-00001C080000}"/>
    <hyperlink ref="N1039" r:id="rId2078" xr:uid="{00000000-0004-0000-0C00-00001D080000}"/>
    <hyperlink ref="O1039" r:id="rId2079" xr:uid="{00000000-0004-0000-0C00-00001E080000}"/>
    <hyperlink ref="N1078" r:id="rId2080" xr:uid="{00000000-0004-0000-0C00-00001F080000}"/>
    <hyperlink ref="O1078" r:id="rId2081" xr:uid="{00000000-0004-0000-0C00-000020080000}"/>
    <hyperlink ref="N1079" r:id="rId2082" xr:uid="{00000000-0004-0000-0C00-000021080000}"/>
    <hyperlink ref="O1079" r:id="rId2083" xr:uid="{00000000-0004-0000-0C00-000022080000}"/>
    <hyperlink ref="N1080" r:id="rId2084" xr:uid="{00000000-0004-0000-0C00-000023080000}"/>
    <hyperlink ref="O1080" r:id="rId2085" xr:uid="{00000000-0004-0000-0C00-000024080000}"/>
    <hyperlink ref="N1081" r:id="rId2086" xr:uid="{00000000-0004-0000-0C00-000025080000}"/>
    <hyperlink ref="O1081" r:id="rId2087" xr:uid="{00000000-0004-0000-0C00-000026080000}"/>
    <hyperlink ref="N1082" r:id="rId2088" xr:uid="{00000000-0004-0000-0C00-000027080000}"/>
    <hyperlink ref="O1082" r:id="rId2089" xr:uid="{00000000-0004-0000-0C00-000028080000}"/>
    <hyperlink ref="N957" r:id="rId2090" xr:uid="{00000000-0004-0000-0C00-000029080000}"/>
    <hyperlink ref="O957" r:id="rId2091" xr:uid="{00000000-0004-0000-0C00-00002A080000}"/>
    <hyperlink ref="N1156" r:id="rId2092" xr:uid="{00000000-0004-0000-0C00-00002B080000}"/>
    <hyperlink ref="O1156" r:id="rId2093" xr:uid="{00000000-0004-0000-0C00-00002C080000}"/>
    <hyperlink ref="N1000" r:id="rId2094" xr:uid="{00000000-0004-0000-0C00-00002D080000}"/>
    <hyperlink ref="O1000" r:id="rId2095" xr:uid="{00000000-0004-0000-0C00-00002E080000}"/>
    <hyperlink ref="N1001" r:id="rId2096" xr:uid="{00000000-0004-0000-0C00-00002F080000}"/>
    <hyperlink ref="O1001" r:id="rId2097" xr:uid="{00000000-0004-0000-0C00-000030080000}"/>
    <hyperlink ref="N1002" r:id="rId2098" xr:uid="{00000000-0004-0000-0C00-000031080000}"/>
    <hyperlink ref="O1002" r:id="rId2099" xr:uid="{00000000-0004-0000-0C00-000032080000}"/>
    <hyperlink ref="N1003" r:id="rId2100" xr:uid="{00000000-0004-0000-0C00-000033080000}"/>
    <hyperlink ref="O1003" r:id="rId2101" xr:uid="{00000000-0004-0000-0C00-000034080000}"/>
    <hyperlink ref="N1004" r:id="rId2102" xr:uid="{00000000-0004-0000-0C00-000035080000}"/>
    <hyperlink ref="O1004" r:id="rId2103" xr:uid="{00000000-0004-0000-0C00-000036080000}"/>
    <hyperlink ref="N1005" r:id="rId2104" xr:uid="{00000000-0004-0000-0C00-000037080000}"/>
    <hyperlink ref="O1005" r:id="rId2105" xr:uid="{00000000-0004-0000-0C00-000038080000}"/>
    <hyperlink ref="N1111" r:id="rId2106" xr:uid="{00000000-0004-0000-0C00-000039080000}"/>
    <hyperlink ref="O1111" r:id="rId2107" xr:uid="{00000000-0004-0000-0C00-00003A080000}"/>
    <hyperlink ref="N1145" r:id="rId2108" xr:uid="{00000000-0004-0000-0C00-00003B080000}"/>
    <hyperlink ref="O1145" r:id="rId2109" xr:uid="{00000000-0004-0000-0C00-00003C080000}"/>
    <hyperlink ref="N1040" r:id="rId2110" xr:uid="{00000000-0004-0000-0C00-00003D080000}"/>
    <hyperlink ref="O1040" r:id="rId2111" xr:uid="{00000000-0004-0000-0C00-00003E080000}"/>
    <hyperlink ref="N1041" r:id="rId2112" xr:uid="{00000000-0004-0000-0C00-00003F080000}"/>
    <hyperlink ref="O1041" r:id="rId2113" xr:uid="{00000000-0004-0000-0C00-000040080000}"/>
    <hyperlink ref="N958" r:id="rId2114" xr:uid="{00000000-0004-0000-0C00-000041080000}"/>
    <hyperlink ref="O958" r:id="rId2115" xr:uid="{00000000-0004-0000-0C00-000042080000}"/>
    <hyperlink ref="N935" r:id="rId2116" xr:uid="{00000000-0004-0000-0C00-000043080000}"/>
    <hyperlink ref="O935" r:id="rId2117" xr:uid="{00000000-0004-0000-0C00-000044080000}"/>
    <hyperlink ref="N1099" r:id="rId2118" xr:uid="{00000000-0004-0000-0C00-000045080000}"/>
    <hyperlink ref="O1099" r:id="rId2119" xr:uid="{00000000-0004-0000-0C00-000046080000}"/>
    <hyperlink ref="N1019" r:id="rId2120" xr:uid="{00000000-0004-0000-0C00-000047080000}"/>
    <hyperlink ref="O1019" r:id="rId2121" xr:uid="{00000000-0004-0000-0C00-000048080000}"/>
    <hyperlink ref="N1018" r:id="rId2122" xr:uid="{00000000-0004-0000-0C00-000049080000}"/>
    <hyperlink ref="O1018" r:id="rId2123" xr:uid="{00000000-0004-0000-0C00-00004A080000}"/>
    <hyperlink ref="N1020" r:id="rId2124" xr:uid="{00000000-0004-0000-0C00-00004B080000}"/>
    <hyperlink ref="O1020" r:id="rId2125" xr:uid="{00000000-0004-0000-0C00-00004C080000}"/>
    <hyperlink ref="N1183" r:id="rId2126" xr:uid="{00000000-0004-0000-0C00-00004D080000}"/>
    <hyperlink ref="O1183" r:id="rId2127" xr:uid="{00000000-0004-0000-0C00-00004E080000}"/>
    <hyperlink ref="N1155" r:id="rId2128" xr:uid="{00000000-0004-0000-0C00-00004F080000}"/>
    <hyperlink ref="O1155" r:id="rId2129" xr:uid="{00000000-0004-0000-0C00-000050080000}"/>
    <hyperlink ref="N1021" r:id="rId2130" xr:uid="{00000000-0004-0000-0C00-000051080000}"/>
    <hyperlink ref="O1021" r:id="rId2131" xr:uid="{00000000-0004-0000-0C00-000052080000}"/>
    <hyperlink ref="N986" r:id="rId2132" xr:uid="{00000000-0004-0000-0C00-000053080000}"/>
    <hyperlink ref="O986" r:id="rId2133" xr:uid="{00000000-0004-0000-0C00-000054080000}"/>
    <hyperlink ref="N1084" r:id="rId2134" xr:uid="{00000000-0004-0000-0C00-000055080000}"/>
    <hyperlink ref="O1084" r:id="rId2135" xr:uid="{00000000-0004-0000-0C00-000056080000}"/>
    <hyperlink ref="N916" r:id="rId2136" xr:uid="{00000000-0004-0000-0C00-000057080000}"/>
    <hyperlink ref="O916" r:id="rId2137" xr:uid="{00000000-0004-0000-0C00-000058080000}"/>
    <hyperlink ref="N1007" r:id="rId2138" xr:uid="{00000000-0004-0000-0C00-000059080000}"/>
    <hyperlink ref="O1007" r:id="rId2139" xr:uid="{00000000-0004-0000-0C00-00005A080000}"/>
    <hyperlink ref="N979" r:id="rId2140" xr:uid="{00000000-0004-0000-0C00-00005B080000}"/>
    <hyperlink ref="O979" r:id="rId2141" xr:uid="{00000000-0004-0000-0C00-00005C080000}"/>
    <hyperlink ref="N937" r:id="rId2142" xr:uid="{00000000-0004-0000-0C00-00005D080000}"/>
    <hyperlink ref="O937" r:id="rId2143" xr:uid="{00000000-0004-0000-0C00-00005E080000}"/>
    <hyperlink ref="N917" r:id="rId2144" xr:uid="{00000000-0004-0000-0C00-00005F080000}"/>
    <hyperlink ref="O917" r:id="rId2145" xr:uid="{00000000-0004-0000-0C00-000060080000}"/>
    <hyperlink ref="N987" r:id="rId2146" xr:uid="{00000000-0004-0000-0C00-000061080000}"/>
    <hyperlink ref="O987" r:id="rId2147" xr:uid="{00000000-0004-0000-0C00-000062080000}"/>
    <hyperlink ref="N1043" r:id="rId2148" xr:uid="{00000000-0004-0000-0C00-000063080000}"/>
    <hyperlink ref="O1043" r:id="rId2149" xr:uid="{00000000-0004-0000-0C00-000064080000}"/>
    <hyperlink ref="N1085" r:id="rId2150" xr:uid="{00000000-0004-0000-0C00-000065080000}"/>
    <hyperlink ref="O1085" r:id="rId2151" xr:uid="{00000000-0004-0000-0C00-000066080000}"/>
    <hyperlink ref="N939" r:id="rId2152" xr:uid="{00000000-0004-0000-0C00-000067080000}"/>
    <hyperlink ref="O939" r:id="rId2153" xr:uid="{00000000-0004-0000-0C00-000068080000}"/>
    <hyperlink ref="N1101" r:id="rId2154" xr:uid="{00000000-0004-0000-0C00-000069080000}"/>
    <hyperlink ref="O1101" r:id="rId2155" xr:uid="{00000000-0004-0000-0C00-00006A080000}"/>
    <hyperlink ref="N1022" r:id="rId2156" xr:uid="{00000000-0004-0000-0C00-00006B080000}"/>
    <hyperlink ref="O1022" r:id="rId2157" xr:uid="{00000000-0004-0000-0C00-00006C080000}"/>
    <hyperlink ref="N1023" r:id="rId2158" xr:uid="{00000000-0004-0000-0C00-00006D080000}"/>
    <hyperlink ref="O1023" r:id="rId2159" xr:uid="{00000000-0004-0000-0C00-00006E080000}"/>
    <hyperlink ref="N1024" r:id="rId2160" xr:uid="{00000000-0004-0000-0C00-00006F080000}"/>
    <hyperlink ref="O1024" r:id="rId2161" xr:uid="{00000000-0004-0000-0C00-000070080000}"/>
    <hyperlink ref="N980" r:id="rId2162" xr:uid="{00000000-0004-0000-0C00-000071080000}"/>
    <hyperlink ref="O980" r:id="rId2163" xr:uid="{00000000-0004-0000-0C00-000072080000}"/>
    <hyperlink ref="N1055" r:id="rId2164" xr:uid="{00000000-0004-0000-0C00-000073080000}"/>
    <hyperlink ref="O1055" r:id="rId2165" xr:uid="{00000000-0004-0000-0C00-000074080000}"/>
    <hyperlink ref="N1056" r:id="rId2166" xr:uid="{00000000-0004-0000-0C00-000075080000}"/>
    <hyperlink ref="O1056" r:id="rId2167" xr:uid="{00000000-0004-0000-0C00-000076080000}"/>
    <hyperlink ref="N1044" r:id="rId2168" xr:uid="{00000000-0004-0000-0C00-000077080000}"/>
    <hyperlink ref="O1044" r:id="rId2169" xr:uid="{00000000-0004-0000-0C00-000078080000}"/>
    <hyperlink ref="N918" r:id="rId2170" xr:uid="{00000000-0004-0000-0C00-000079080000}"/>
    <hyperlink ref="O918" r:id="rId2171" xr:uid="{00000000-0004-0000-0C00-00007A080000}"/>
    <hyperlink ref="N1102" r:id="rId2172" xr:uid="{00000000-0004-0000-0C00-00007B080000}"/>
    <hyperlink ref="N990" r:id="rId2173" xr:uid="{00000000-0004-0000-0C00-00007C080000}"/>
    <hyperlink ref="O990" r:id="rId2174" xr:uid="{00000000-0004-0000-0C00-00007D080000}"/>
    <hyperlink ref="N1057" r:id="rId2175" xr:uid="{00000000-0004-0000-0C00-00007E080000}"/>
    <hyperlink ref="O1057" r:id="rId2176" xr:uid="{00000000-0004-0000-0C00-00007F080000}"/>
    <hyperlink ref="N1086" r:id="rId2177" xr:uid="{00000000-0004-0000-0C00-000080080000}"/>
    <hyperlink ref="O1086" r:id="rId2178" xr:uid="{00000000-0004-0000-0C00-000081080000}"/>
    <hyperlink ref="N960" r:id="rId2179" xr:uid="{00000000-0004-0000-0C00-000082080000}"/>
    <hyperlink ref="O960" r:id="rId2180" xr:uid="{00000000-0004-0000-0C00-000083080000}"/>
    <hyperlink ref="N1009" r:id="rId2181" xr:uid="{00000000-0004-0000-0C00-000084080000}"/>
    <hyperlink ref="O1009" r:id="rId2182" xr:uid="{00000000-0004-0000-0C00-000085080000}"/>
    <hyperlink ref="N991" r:id="rId2183" xr:uid="{00000000-0004-0000-0C00-000086080000}"/>
    <hyperlink ref="O991" r:id="rId2184" xr:uid="{00000000-0004-0000-0C00-000087080000}"/>
    <hyperlink ref="N962" r:id="rId2185" xr:uid="{00000000-0004-0000-0C00-000088080000}"/>
    <hyperlink ref="O962" r:id="rId2186" xr:uid="{00000000-0004-0000-0C00-000089080000}"/>
    <hyperlink ref="N963" r:id="rId2187" xr:uid="{00000000-0004-0000-0C00-00008A080000}"/>
    <hyperlink ref="O963" r:id="rId2188" xr:uid="{00000000-0004-0000-0C00-00008B080000}"/>
    <hyperlink ref="N964" r:id="rId2189" xr:uid="{00000000-0004-0000-0C00-00008C080000}"/>
    <hyperlink ref="O964" r:id="rId2190" xr:uid="{00000000-0004-0000-0C00-00008D080000}"/>
    <hyperlink ref="N965" r:id="rId2191" xr:uid="{00000000-0004-0000-0C00-00008E080000}"/>
    <hyperlink ref="O965" r:id="rId2192" xr:uid="{00000000-0004-0000-0C00-00008F080000}"/>
    <hyperlink ref="N920" r:id="rId2193" xr:uid="{00000000-0004-0000-0C00-000090080000}"/>
    <hyperlink ref="O920" r:id="rId2194" xr:uid="{00000000-0004-0000-0C00-000091080000}"/>
    <hyperlink ref="N1123" r:id="rId2195" xr:uid="{00000000-0004-0000-0C00-000092080000}"/>
    <hyperlink ref="O1123" r:id="rId2196" xr:uid="{00000000-0004-0000-0C00-000093080000}"/>
    <hyperlink ref="N1058" r:id="rId2197" xr:uid="{00000000-0004-0000-0C00-000094080000}"/>
    <hyperlink ref="O1058" r:id="rId2198" xr:uid="{00000000-0004-0000-0C00-000095080000}"/>
    <hyperlink ref="N941" r:id="rId2199" xr:uid="{00000000-0004-0000-0C00-000096080000}"/>
    <hyperlink ref="N1010" r:id="rId2200" xr:uid="{00000000-0004-0000-0C00-000097080000}"/>
    <hyperlink ref="O1010" r:id="rId2201" xr:uid="{00000000-0004-0000-0C00-000098080000}"/>
    <hyperlink ref="N981" r:id="rId2202" xr:uid="{00000000-0004-0000-0C00-000099080000}"/>
    <hyperlink ref="O981" r:id="rId2203" xr:uid="{00000000-0004-0000-0C00-00009A080000}"/>
    <hyperlink ref="N1152" r:id="rId2204" xr:uid="{00000000-0004-0000-0C00-00009B080000}"/>
    <hyperlink ref="O1152" r:id="rId2205" xr:uid="{00000000-0004-0000-0C00-00009C080000}"/>
    <hyperlink ref="N1060" r:id="rId2206" xr:uid="{00000000-0004-0000-0C00-00009D080000}"/>
    <hyperlink ref="O1060" r:id="rId2207" xr:uid="{00000000-0004-0000-0C00-00009E080000}"/>
    <hyperlink ref="N1103" r:id="rId2208" xr:uid="{00000000-0004-0000-0C00-00009F080000}"/>
    <hyperlink ref="O1103" r:id="rId2209" xr:uid="{00000000-0004-0000-0C00-0000A0080000}"/>
    <hyperlink ref="N942" r:id="rId2210" xr:uid="{00000000-0004-0000-0C00-0000A1080000}"/>
    <hyperlink ref="N1011" r:id="rId2211" xr:uid="{00000000-0004-0000-0C00-0000A2080000}"/>
    <hyperlink ref="N1187" r:id="rId2212" xr:uid="{00000000-0004-0000-0C00-0000A3080000}"/>
    <hyperlink ref="O1187" r:id="rId2213" xr:uid="{00000000-0004-0000-0C00-0000A4080000}"/>
    <hyperlink ref="N1184" r:id="rId2214" xr:uid="{00000000-0004-0000-0C00-0000A5080000}"/>
    <hyperlink ref="O1184" r:id="rId2215" xr:uid="{00000000-0004-0000-0C00-0000A6080000}"/>
    <hyperlink ref="N1190" r:id="rId2216" xr:uid="{00000000-0004-0000-0C00-0000A7080000}"/>
    <hyperlink ref="O1190" r:id="rId2217" xr:uid="{00000000-0004-0000-0C00-0000A8080000}"/>
    <hyperlink ref="N1185" r:id="rId2218" xr:uid="{00000000-0004-0000-0C00-0000A9080000}"/>
    <hyperlink ref="O1185" r:id="rId2219" xr:uid="{00000000-0004-0000-0C00-0000AA080000}"/>
    <hyperlink ref="N1188" r:id="rId2220" xr:uid="{00000000-0004-0000-0C00-0000AB080000}"/>
    <hyperlink ref="O1188" r:id="rId2221" xr:uid="{00000000-0004-0000-0C00-0000AC080000}"/>
    <hyperlink ref="N1189" r:id="rId2222" xr:uid="{00000000-0004-0000-0C00-0000AD080000}"/>
    <hyperlink ref="O1189" r:id="rId2223" xr:uid="{00000000-0004-0000-0C00-0000AE080000}"/>
    <hyperlink ref="N1198" r:id="rId2224" xr:uid="{00000000-0004-0000-0C00-0000AF080000}"/>
    <hyperlink ref="O1198" r:id="rId2225" xr:uid="{00000000-0004-0000-0C00-0000B0080000}"/>
    <hyperlink ref="N1196" r:id="rId2226" xr:uid="{00000000-0004-0000-0C00-0000B1080000}"/>
    <hyperlink ref="O1196" r:id="rId2227" xr:uid="{00000000-0004-0000-0C00-0000B2080000}"/>
    <hyperlink ref="N1192" r:id="rId2228" xr:uid="{00000000-0004-0000-0C00-0000B3080000}"/>
    <hyperlink ref="O1192" r:id="rId2229" xr:uid="{00000000-0004-0000-0C00-0000B4080000}"/>
    <hyperlink ref="N1193" r:id="rId2230" xr:uid="{00000000-0004-0000-0C00-0000B5080000}"/>
    <hyperlink ref="O1193" r:id="rId2231" xr:uid="{00000000-0004-0000-0C00-0000B6080000}"/>
    <hyperlink ref="N1191" r:id="rId2232" xr:uid="{00000000-0004-0000-0C00-0000B7080000}"/>
    <hyperlink ref="O1191" r:id="rId2233" xr:uid="{00000000-0004-0000-0C00-0000B8080000}"/>
    <hyperlink ref="N1195" r:id="rId2234" xr:uid="{00000000-0004-0000-0C00-0000B9080000}"/>
    <hyperlink ref="O1195" r:id="rId2235" xr:uid="{00000000-0004-0000-0C00-0000BA080000}"/>
    <hyperlink ref="N1194" r:id="rId2236" xr:uid="{00000000-0004-0000-0C00-0000BB080000}"/>
    <hyperlink ref="N1186" r:id="rId2237" xr:uid="{00000000-0004-0000-0C00-0000BC080000}"/>
    <hyperlink ref="O1186" r:id="rId2238" xr:uid="{00000000-0004-0000-0C00-0000BD080000}"/>
    <hyperlink ref="N1197" r:id="rId2239" xr:uid="{00000000-0004-0000-0C00-0000BE080000}"/>
    <hyperlink ref="O1197" r:id="rId2240" xr:uid="{00000000-0004-0000-0C00-0000BF080000}"/>
    <hyperlink ref="N1203" r:id="rId2241" xr:uid="{00000000-0004-0000-0C00-0000C0080000}"/>
    <hyperlink ref="O1203" r:id="rId2242" xr:uid="{00000000-0004-0000-0C00-0000C1080000}"/>
    <hyperlink ref="N1294" r:id="rId2243" xr:uid="{00000000-0004-0000-0C00-0000C2080000}"/>
    <hyperlink ref="O1294" r:id="rId2244" xr:uid="{00000000-0004-0000-0C00-0000C3080000}"/>
    <hyperlink ref="N1268" r:id="rId2245" xr:uid="{00000000-0004-0000-0C00-0000C4080000}"/>
    <hyperlink ref="O1268" r:id="rId2246" xr:uid="{00000000-0004-0000-0C00-0000C5080000}"/>
    <hyperlink ref="N1289" r:id="rId2247" xr:uid="{00000000-0004-0000-0C00-0000C6080000}"/>
    <hyperlink ref="O1289" r:id="rId2248" xr:uid="{00000000-0004-0000-0C00-0000C7080000}"/>
    <hyperlink ref="N1258" r:id="rId2249" xr:uid="{00000000-0004-0000-0C00-0000C8080000}"/>
    <hyperlink ref="O1258" r:id="rId2250" xr:uid="{00000000-0004-0000-0C00-0000C9080000}"/>
    <hyperlink ref="N1260" r:id="rId2251" xr:uid="{00000000-0004-0000-0C00-0000CA080000}"/>
    <hyperlink ref="O1260" r:id="rId2252" xr:uid="{00000000-0004-0000-0C00-0000CB080000}"/>
    <hyperlink ref="N1220" r:id="rId2253" xr:uid="{00000000-0004-0000-0C00-0000CC080000}"/>
    <hyperlink ref="O1220" r:id="rId2254" xr:uid="{00000000-0004-0000-0C00-0000CD080000}"/>
    <hyperlink ref="N1221" r:id="rId2255" xr:uid="{00000000-0004-0000-0C00-0000CE080000}"/>
    <hyperlink ref="O1221" r:id="rId2256" xr:uid="{00000000-0004-0000-0C00-0000CF080000}"/>
    <hyperlink ref="N1278" r:id="rId2257" xr:uid="{00000000-0004-0000-0C00-0000D0080000}"/>
    <hyperlink ref="O1278" r:id="rId2258" xr:uid="{00000000-0004-0000-0C00-0000D1080000}"/>
    <hyperlink ref="N1279" r:id="rId2259" xr:uid="{00000000-0004-0000-0C00-0000D2080000}"/>
    <hyperlink ref="O1279" r:id="rId2260" xr:uid="{00000000-0004-0000-0C00-0000D3080000}"/>
    <hyperlink ref="N1280" r:id="rId2261" xr:uid="{00000000-0004-0000-0C00-0000D4080000}"/>
    <hyperlink ref="O1280" r:id="rId2262" xr:uid="{00000000-0004-0000-0C00-0000D5080000}"/>
    <hyperlink ref="N1214" r:id="rId2263" xr:uid="{00000000-0004-0000-0C00-0000D6080000}"/>
    <hyperlink ref="O1214" r:id="rId2264" xr:uid="{00000000-0004-0000-0C00-0000D7080000}"/>
    <hyperlink ref="N1213" r:id="rId2265" xr:uid="{00000000-0004-0000-0C00-0000D8080000}"/>
    <hyperlink ref="O1213" r:id="rId2266" xr:uid="{00000000-0004-0000-0C00-0000D9080000}"/>
    <hyperlink ref="N1208" r:id="rId2267" xr:uid="{00000000-0004-0000-0C00-0000DA080000}"/>
    <hyperlink ref="O1208" r:id="rId2268" xr:uid="{00000000-0004-0000-0C00-0000DB080000}"/>
    <hyperlink ref="N1246" r:id="rId2269" xr:uid="{00000000-0004-0000-0C00-0000DC080000}"/>
    <hyperlink ref="O1246" r:id="rId2270" xr:uid="{00000000-0004-0000-0C00-0000DD080000}"/>
    <hyperlink ref="N1247" r:id="rId2271" xr:uid="{00000000-0004-0000-0C00-0000DE080000}"/>
    <hyperlink ref="O1247" r:id="rId2272" xr:uid="{00000000-0004-0000-0C00-0000DF080000}"/>
    <hyperlink ref="N1275" r:id="rId2273" xr:uid="{00000000-0004-0000-0C00-0000E0080000}"/>
    <hyperlink ref="O1275" r:id="rId2274" xr:uid="{00000000-0004-0000-0C00-0000E1080000}"/>
    <hyperlink ref="N1270" r:id="rId2275" xr:uid="{00000000-0004-0000-0C00-0000E2080000}"/>
    <hyperlink ref="O1270" r:id="rId2276" xr:uid="{00000000-0004-0000-0C00-0000E3080000}"/>
    <hyperlink ref="N1277" r:id="rId2277" xr:uid="{00000000-0004-0000-0C00-0000E4080000}"/>
    <hyperlink ref="O1277" r:id="rId2278" xr:uid="{00000000-0004-0000-0C00-0000E5080000}"/>
    <hyperlink ref="N1269" r:id="rId2279" xr:uid="{00000000-0004-0000-0C00-0000E6080000}"/>
    <hyperlink ref="O1269" r:id="rId2280" xr:uid="{00000000-0004-0000-0C00-0000E7080000}"/>
    <hyperlink ref="N1225" r:id="rId2281" xr:uid="{00000000-0004-0000-0C00-0000E8080000}"/>
    <hyperlink ref="O1225" r:id="rId2282" xr:uid="{00000000-0004-0000-0C00-0000E9080000}"/>
    <hyperlink ref="N1226" r:id="rId2283" xr:uid="{00000000-0004-0000-0C00-0000EA080000}"/>
    <hyperlink ref="O1226" r:id="rId2284" xr:uid="{00000000-0004-0000-0C00-0000EB080000}"/>
    <hyperlink ref="N1231" r:id="rId2285" xr:uid="{00000000-0004-0000-0C00-0000EC080000}"/>
    <hyperlink ref="O1231" r:id="rId2286" xr:uid="{00000000-0004-0000-0C00-0000ED080000}"/>
    <hyperlink ref="N1274" r:id="rId2287" xr:uid="{00000000-0004-0000-0C00-0000EE080000}"/>
    <hyperlink ref="O1274" r:id="rId2288" xr:uid="{00000000-0004-0000-0C00-0000EF080000}"/>
    <hyperlink ref="N1236" r:id="rId2289" xr:uid="{00000000-0004-0000-0C00-0000F0080000}"/>
    <hyperlink ref="O1236" r:id="rId2290" xr:uid="{00000000-0004-0000-0C00-0000F1080000}"/>
    <hyperlink ref="N1261" r:id="rId2291" xr:uid="{00000000-0004-0000-0C00-0000F2080000}"/>
    <hyperlink ref="O1261" r:id="rId2292" xr:uid="{00000000-0004-0000-0C00-0000F3080000}"/>
    <hyperlink ref="N1204" r:id="rId2293" xr:uid="{00000000-0004-0000-0C00-0000F4080000}"/>
    <hyperlink ref="O1204" r:id="rId2294" xr:uid="{00000000-0004-0000-0C00-0000F5080000}"/>
    <hyperlink ref="N1241" r:id="rId2295" xr:uid="{00000000-0004-0000-0C00-0000F6080000}"/>
    <hyperlink ref="O1241" r:id="rId2296" xr:uid="{00000000-0004-0000-0C00-0000F7080000}"/>
    <hyperlink ref="N1215" r:id="rId2297" xr:uid="{00000000-0004-0000-0C00-0000F8080000}"/>
    <hyperlink ref="O1215" r:id="rId2298" xr:uid="{00000000-0004-0000-0C00-0000F9080000}"/>
    <hyperlink ref="N1273" r:id="rId2299" xr:uid="{00000000-0004-0000-0C00-0000FA080000}"/>
    <hyperlink ref="O1273" r:id="rId2300" xr:uid="{00000000-0004-0000-0C00-0000FB080000}"/>
    <hyperlink ref="N1266" r:id="rId2301" xr:uid="{00000000-0004-0000-0C00-0000FC080000}"/>
    <hyperlink ref="O1266" r:id="rId2302" xr:uid="{00000000-0004-0000-0C00-0000FD080000}"/>
    <hyperlink ref="N1233" r:id="rId2303" xr:uid="{00000000-0004-0000-0C00-0000FE080000}"/>
    <hyperlink ref="O1233" r:id="rId2304" xr:uid="{00000000-0004-0000-0C00-0000FF080000}"/>
    <hyperlink ref="N1232" r:id="rId2305" xr:uid="{00000000-0004-0000-0C00-000000090000}"/>
    <hyperlink ref="O1232" r:id="rId2306" xr:uid="{00000000-0004-0000-0C00-000001090000}"/>
    <hyperlink ref="N1255" r:id="rId2307" xr:uid="{00000000-0004-0000-0C00-000002090000}"/>
    <hyperlink ref="O1255" r:id="rId2308" xr:uid="{00000000-0004-0000-0C00-000003090000}"/>
    <hyperlink ref="N1237" r:id="rId2309" xr:uid="{00000000-0004-0000-0C00-000004090000}"/>
    <hyperlink ref="O1237" r:id="rId2310" xr:uid="{00000000-0004-0000-0C00-000005090000}"/>
    <hyperlink ref="N1242" r:id="rId2311" xr:uid="{00000000-0004-0000-0C00-000006090000}"/>
    <hyperlink ref="O1242" r:id="rId2312" xr:uid="{00000000-0004-0000-0C00-000007090000}"/>
    <hyperlink ref="N1223" r:id="rId2313" xr:uid="{00000000-0004-0000-0C00-000008090000}"/>
    <hyperlink ref="O1223" r:id="rId2314" xr:uid="{00000000-0004-0000-0C00-000009090000}"/>
    <hyperlink ref="N1222" r:id="rId2315" xr:uid="{00000000-0004-0000-0C00-00000A090000}"/>
    <hyperlink ref="O1222" r:id="rId2316" xr:uid="{00000000-0004-0000-0C00-00000B090000}"/>
    <hyperlink ref="N1290" r:id="rId2317" xr:uid="{00000000-0004-0000-0C00-00000C090000}"/>
    <hyperlink ref="O1290" r:id="rId2318" xr:uid="{00000000-0004-0000-0C00-00000D090000}"/>
    <hyperlink ref="N1216" r:id="rId2319" xr:uid="{00000000-0004-0000-0C00-00000E090000}"/>
    <hyperlink ref="O1216" r:id="rId2320" xr:uid="{00000000-0004-0000-0C00-00000F090000}"/>
    <hyperlink ref="N1217" r:id="rId2321" xr:uid="{00000000-0004-0000-0C00-000010090000}"/>
    <hyperlink ref="O1217" r:id="rId2322" xr:uid="{00000000-0004-0000-0C00-000011090000}"/>
    <hyperlink ref="N1282" r:id="rId2323" xr:uid="{00000000-0004-0000-0C00-000012090000}"/>
    <hyperlink ref="O1282" r:id="rId2324" xr:uid="{00000000-0004-0000-0C00-000013090000}"/>
    <hyperlink ref="N1296" r:id="rId2325" xr:uid="{00000000-0004-0000-0C00-000014090000}"/>
    <hyperlink ref="O1296" r:id="rId2326" xr:uid="{00000000-0004-0000-0C00-000015090000}"/>
    <hyperlink ref="N1227" r:id="rId2327" xr:uid="{00000000-0004-0000-0C00-000016090000}"/>
    <hyperlink ref="O1227" r:id="rId2328" xr:uid="{00000000-0004-0000-0C00-000017090000}"/>
    <hyperlink ref="N1265" r:id="rId2329" xr:uid="{00000000-0004-0000-0C00-000018090000}"/>
    <hyperlink ref="O1265" r:id="rId2330" xr:uid="{00000000-0004-0000-0C00-000019090000}"/>
    <hyperlink ref="N1238" r:id="rId2331" xr:uid="{00000000-0004-0000-0C00-00001A090000}"/>
    <hyperlink ref="O1238" r:id="rId2332" xr:uid="{00000000-0004-0000-0C00-00001B090000}"/>
    <hyperlink ref="N1239" r:id="rId2333" xr:uid="{00000000-0004-0000-0C00-00001C090000}"/>
    <hyperlink ref="O1239" r:id="rId2334" xr:uid="{00000000-0004-0000-0C00-00001D090000}"/>
    <hyperlink ref="N1264" r:id="rId2335" xr:uid="{00000000-0004-0000-0C00-00001E090000}"/>
    <hyperlink ref="O1264" r:id="rId2336" xr:uid="{00000000-0004-0000-0C00-00001F090000}"/>
    <hyperlink ref="N1205" r:id="rId2337" xr:uid="{00000000-0004-0000-0C00-000020090000}"/>
    <hyperlink ref="O1205" r:id="rId2338" xr:uid="{00000000-0004-0000-0C00-000021090000}"/>
    <hyperlink ref="N1199" r:id="rId2339" xr:uid="{00000000-0004-0000-0C00-000022090000}"/>
    <hyperlink ref="O1199" r:id="rId2340" xr:uid="{00000000-0004-0000-0C00-000023090000}"/>
    <hyperlink ref="N1200" r:id="rId2341" xr:uid="{00000000-0004-0000-0C00-000024090000}"/>
    <hyperlink ref="O1200" r:id="rId2342" xr:uid="{00000000-0004-0000-0C00-000025090000}"/>
    <hyperlink ref="N1243" r:id="rId2343" xr:uid="{00000000-0004-0000-0C00-000026090000}"/>
    <hyperlink ref="O1243" r:id="rId2344" xr:uid="{00000000-0004-0000-0C00-000027090000}"/>
    <hyperlink ref="N1257" r:id="rId2345" xr:uid="{00000000-0004-0000-0C00-000028090000}"/>
    <hyperlink ref="O1257" r:id="rId2346" xr:uid="{00000000-0004-0000-0C00-000029090000}"/>
    <hyperlink ref="N1248" r:id="rId2347" xr:uid="{00000000-0004-0000-0C00-00002A090000}"/>
    <hyperlink ref="O1248" r:id="rId2348" xr:uid="{00000000-0004-0000-0C00-00002B090000}"/>
    <hyperlink ref="N1271" r:id="rId2349" xr:uid="{00000000-0004-0000-0C00-00002C090000}"/>
    <hyperlink ref="O1271" r:id="rId2350" xr:uid="{00000000-0004-0000-0C00-00002D090000}"/>
    <hyperlink ref="N1284" r:id="rId2351" xr:uid="{00000000-0004-0000-0C00-00002E090000}"/>
    <hyperlink ref="O1284" r:id="rId2352" xr:uid="{00000000-0004-0000-0C00-00002F090000}"/>
    <hyperlink ref="N1281" r:id="rId2353" xr:uid="{00000000-0004-0000-0C00-000030090000}"/>
    <hyperlink ref="O1281" r:id="rId2354" xr:uid="{00000000-0004-0000-0C00-000031090000}"/>
    <hyperlink ref="N1283" r:id="rId2355" xr:uid="{00000000-0004-0000-0C00-000032090000}"/>
    <hyperlink ref="O1283" r:id="rId2356" xr:uid="{00000000-0004-0000-0C00-000033090000}"/>
    <hyperlink ref="N1234" r:id="rId2357" xr:uid="{00000000-0004-0000-0C00-000034090000}"/>
    <hyperlink ref="O1234" r:id="rId2358" xr:uid="{00000000-0004-0000-0C00-000035090000}"/>
    <hyperlink ref="N1259" r:id="rId2359" xr:uid="{00000000-0004-0000-0C00-000036090000}"/>
    <hyperlink ref="O1259" r:id="rId2360" xr:uid="{00000000-0004-0000-0C00-000037090000}"/>
    <hyperlink ref="N1228" r:id="rId2361" xr:uid="{00000000-0004-0000-0C00-000038090000}"/>
    <hyperlink ref="O1228" r:id="rId2362" xr:uid="{00000000-0004-0000-0C00-000039090000}"/>
    <hyperlink ref="N1299" r:id="rId2363" xr:uid="{00000000-0004-0000-0C00-00003A090000}"/>
    <hyperlink ref="O1299" r:id="rId2364" xr:uid="{00000000-0004-0000-0C00-00003B090000}"/>
    <hyperlink ref="N1300" r:id="rId2365" xr:uid="{00000000-0004-0000-0C00-00003C090000}"/>
    <hyperlink ref="O1300" r:id="rId2366" xr:uid="{00000000-0004-0000-0C00-00003D090000}"/>
    <hyperlink ref="N1272" r:id="rId2367" xr:uid="{00000000-0004-0000-0C00-00003E090000}"/>
    <hyperlink ref="O1272" r:id="rId2368" xr:uid="{00000000-0004-0000-0C00-00003F090000}"/>
    <hyperlink ref="N1295" r:id="rId2369" xr:uid="{00000000-0004-0000-0C00-000040090000}"/>
    <hyperlink ref="O1295" r:id="rId2370" xr:uid="{00000000-0004-0000-0C00-000041090000}"/>
    <hyperlink ref="N1285" r:id="rId2371" xr:uid="{00000000-0004-0000-0C00-000042090000}"/>
    <hyperlink ref="O1285" r:id="rId2372" xr:uid="{00000000-0004-0000-0C00-000043090000}"/>
    <hyperlink ref="N1206" r:id="rId2373" xr:uid="{00000000-0004-0000-0C00-000044090000}"/>
    <hyperlink ref="O1206" r:id="rId2374" xr:uid="{00000000-0004-0000-0C00-000045090000}"/>
    <hyperlink ref="N1276" r:id="rId2375" xr:uid="{00000000-0004-0000-0C00-000046090000}"/>
    <hyperlink ref="O1276" r:id="rId2376" xr:uid="{00000000-0004-0000-0C00-000047090000}"/>
    <hyperlink ref="N1244" r:id="rId2377" xr:uid="{00000000-0004-0000-0C00-000048090000}"/>
    <hyperlink ref="O1244" r:id="rId2378" xr:uid="{00000000-0004-0000-0C00-000049090000}"/>
    <hyperlink ref="N1209" r:id="rId2379" xr:uid="{00000000-0004-0000-0C00-00004A090000}"/>
    <hyperlink ref="O1209" r:id="rId2380" xr:uid="{00000000-0004-0000-0C00-00004B090000}"/>
    <hyperlink ref="N1287" r:id="rId2381" xr:uid="{00000000-0004-0000-0C00-00004C090000}"/>
    <hyperlink ref="O1287" r:id="rId2382" xr:uid="{00000000-0004-0000-0C00-00004D090000}"/>
    <hyperlink ref="N1229" r:id="rId2383" xr:uid="{00000000-0004-0000-0C00-00004E090000}"/>
    <hyperlink ref="O1229" r:id="rId2384" xr:uid="{00000000-0004-0000-0C00-00004F090000}"/>
    <hyperlink ref="N1292" r:id="rId2385" xr:uid="{00000000-0004-0000-0C00-000050090000}"/>
    <hyperlink ref="O1292" r:id="rId2386" xr:uid="{00000000-0004-0000-0C00-000051090000}"/>
    <hyperlink ref="N1218" r:id="rId2387" xr:uid="{00000000-0004-0000-0C00-000052090000}"/>
    <hyperlink ref="O1218" r:id="rId2388" xr:uid="{00000000-0004-0000-0C00-000053090000}"/>
    <hyperlink ref="N1250" r:id="rId2389" xr:uid="{00000000-0004-0000-0C00-000054090000}"/>
    <hyperlink ref="O1250" r:id="rId2390" xr:uid="{00000000-0004-0000-0C00-000055090000}"/>
    <hyperlink ref="N1249" r:id="rId2391" xr:uid="{00000000-0004-0000-0C00-000056090000}"/>
    <hyperlink ref="O1249" r:id="rId2392" xr:uid="{00000000-0004-0000-0C00-000057090000}"/>
    <hyperlink ref="N1301" r:id="rId2393" xr:uid="{00000000-0004-0000-0C00-000058090000}"/>
    <hyperlink ref="O1301" r:id="rId2394" xr:uid="{00000000-0004-0000-0C00-000059090000}"/>
    <hyperlink ref="N1240" r:id="rId2395" xr:uid="{00000000-0004-0000-0C00-00005A090000}"/>
    <hyperlink ref="O1240" r:id="rId2396" xr:uid="{00000000-0004-0000-0C00-00005B090000}"/>
    <hyperlink ref="N1286" r:id="rId2397" xr:uid="{00000000-0004-0000-0C00-00005C090000}"/>
    <hyperlink ref="O1286" r:id="rId2398" xr:uid="{00000000-0004-0000-0C00-00005D090000}"/>
    <hyperlink ref="N1210" r:id="rId2399" xr:uid="{00000000-0004-0000-0C00-00005E090000}"/>
    <hyperlink ref="O1210" r:id="rId2400" xr:uid="{00000000-0004-0000-0C00-00005F090000}"/>
    <hyperlink ref="N1235" r:id="rId2401" xr:uid="{00000000-0004-0000-0C00-000060090000}"/>
    <hyperlink ref="O1235" r:id="rId2402" xr:uid="{00000000-0004-0000-0C00-000061090000}"/>
    <hyperlink ref="N1298" r:id="rId2403" xr:uid="{00000000-0004-0000-0C00-000062090000}"/>
    <hyperlink ref="O1298" r:id="rId2404" xr:uid="{00000000-0004-0000-0C00-000063090000}"/>
    <hyperlink ref="N1291" r:id="rId2405" xr:uid="{00000000-0004-0000-0C00-000064090000}"/>
    <hyperlink ref="O1291" r:id="rId2406" xr:uid="{00000000-0004-0000-0C00-000065090000}"/>
    <hyperlink ref="N1201" r:id="rId2407" xr:uid="{00000000-0004-0000-0C00-000066090000}"/>
    <hyperlink ref="O1201" r:id="rId2408" xr:uid="{00000000-0004-0000-0C00-000067090000}"/>
    <hyperlink ref="N1245" r:id="rId2409" xr:uid="{00000000-0004-0000-0C00-000068090000}"/>
    <hyperlink ref="O1245" r:id="rId2410" xr:uid="{00000000-0004-0000-0C00-000069090000}"/>
    <hyperlink ref="N1219" r:id="rId2411" xr:uid="{00000000-0004-0000-0C00-00006A090000}"/>
    <hyperlink ref="O1219" r:id="rId2412" xr:uid="{00000000-0004-0000-0C00-00006B090000}"/>
    <hyperlink ref="N1211" r:id="rId2413" xr:uid="{00000000-0004-0000-0C00-00006C090000}"/>
    <hyperlink ref="O1211" r:id="rId2414" xr:uid="{00000000-0004-0000-0C00-00006D090000}"/>
    <hyperlink ref="N1212" r:id="rId2415" xr:uid="{00000000-0004-0000-0C00-00006E090000}"/>
    <hyperlink ref="O1212" r:id="rId2416" xr:uid="{00000000-0004-0000-0C00-00006F090000}"/>
    <hyperlink ref="N1230" r:id="rId2417" xr:uid="{00000000-0004-0000-0C00-000070090000}"/>
    <hyperlink ref="O1230" r:id="rId2418" xr:uid="{00000000-0004-0000-0C00-000071090000}"/>
    <hyperlink ref="N1224" r:id="rId2419" xr:uid="{00000000-0004-0000-0C00-000072090000}"/>
    <hyperlink ref="O1224" r:id="rId2420" xr:uid="{00000000-0004-0000-0C00-000073090000}"/>
    <hyperlink ref="N1256" r:id="rId2421" xr:uid="{00000000-0004-0000-0C00-000074090000}"/>
    <hyperlink ref="O1256" r:id="rId2422" xr:uid="{00000000-0004-0000-0C00-000075090000}"/>
    <hyperlink ref="N1251" r:id="rId2423" xr:uid="{00000000-0004-0000-0C00-000076090000}"/>
    <hyperlink ref="O1251" r:id="rId2424" xr:uid="{00000000-0004-0000-0C00-000077090000}"/>
    <hyperlink ref="N1252" r:id="rId2425" xr:uid="{00000000-0004-0000-0C00-000078090000}"/>
    <hyperlink ref="O1252" r:id="rId2426" xr:uid="{00000000-0004-0000-0C00-000079090000}"/>
    <hyperlink ref="N1293" r:id="rId2427" xr:uid="{00000000-0004-0000-0C00-00007A090000}"/>
    <hyperlink ref="O1293" r:id="rId2428" xr:uid="{00000000-0004-0000-0C00-00007B090000}"/>
    <hyperlink ref="N1297" r:id="rId2429" xr:uid="{00000000-0004-0000-0C00-00007C090000}"/>
    <hyperlink ref="O1297" r:id="rId2430" xr:uid="{00000000-0004-0000-0C00-00007D090000}"/>
    <hyperlink ref="N1262" r:id="rId2431" xr:uid="{00000000-0004-0000-0C00-00007E090000}"/>
    <hyperlink ref="O1262" r:id="rId2432" xr:uid="{00000000-0004-0000-0C00-00007F090000}"/>
    <hyperlink ref="N1267" r:id="rId2433" xr:uid="{00000000-0004-0000-0C00-000080090000}"/>
    <hyperlink ref="N1207" r:id="rId2434" xr:uid="{00000000-0004-0000-0C00-000081090000}"/>
    <hyperlink ref="O1207" r:id="rId2435" xr:uid="{00000000-0004-0000-0C00-000082090000}"/>
    <hyperlink ref="N1253" r:id="rId2436" xr:uid="{00000000-0004-0000-0C00-000083090000}"/>
    <hyperlink ref="O1253" r:id="rId2437" xr:uid="{00000000-0004-0000-0C00-000084090000}"/>
    <hyperlink ref="N1254" r:id="rId2438" xr:uid="{00000000-0004-0000-0C00-000085090000}"/>
    <hyperlink ref="O1254" r:id="rId2439" xr:uid="{00000000-0004-0000-0C00-000086090000}"/>
    <hyperlink ref="N1202" r:id="rId2440" xr:uid="{00000000-0004-0000-0C00-000087090000}"/>
    <hyperlink ref="O1202" r:id="rId2441" xr:uid="{00000000-0004-0000-0C00-000088090000}"/>
    <hyperlink ref="N1263" r:id="rId2442" xr:uid="{00000000-0004-0000-0C00-000089090000}"/>
    <hyperlink ref="O1263" r:id="rId2443" xr:uid="{00000000-0004-0000-0C00-00008A090000}"/>
    <hyperlink ref="N1343" r:id="rId2444" xr:uid="{00000000-0004-0000-0C00-00008B090000}"/>
    <hyperlink ref="O1343" r:id="rId2445" xr:uid="{00000000-0004-0000-0C00-00008C090000}"/>
    <hyperlink ref="N1304" r:id="rId2446" xr:uid="{00000000-0004-0000-0C00-00008D090000}"/>
    <hyperlink ref="O1304" r:id="rId2447" xr:uid="{00000000-0004-0000-0C00-00008E090000}"/>
    <hyperlink ref="N1332" r:id="rId2448" xr:uid="{00000000-0004-0000-0C00-00008F090000}"/>
    <hyperlink ref="O1332" r:id="rId2449" xr:uid="{00000000-0004-0000-0C00-000090090000}"/>
    <hyperlink ref="N1340" r:id="rId2450" xr:uid="{00000000-0004-0000-0C00-000091090000}"/>
    <hyperlink ref="O1340" r:id="rId2451" xr:uid="{00000000-0004-0000-0C00-000092090000}"/>
    <hyperlink ref="N1308" r:id="rId2452" xr:uid="{00000000-0004-0000-0C00-000093090000}"/>
    <hyperlink ref="O1308" r:id="rId2453" xr:uid="{00000000-0004-0000-0C00-000094090000}"/>
    <hyperlink ref="N1309" r:id="rId2454" xr:uid="{00000000-0004-0000-0C00-000095090000}"/>
    <hyperlink ref="O1309" r:id="rId2455" xr:uid="{00000000-0004-0000-0C00-000096090000}"/>
    <hyperlink ref="N1313" r:id="rId2456" xr:uid="{00000000-0004-0000-0C00-000097090000}"/>
    <hyperlink ref="O1313" r:id="rId2457" xr:uid="{00000000-0004-0000-0C00-000098090000}"/>
    <hyperlink ref="N1324" r:id="rId2458" xr:uid="{00000000-0004-0000-0C00-000099090000}"/>
    <hyperlink ref="O1324" r:id="rId2459" xr:uid="{00000000-0004-0000-0C00-00009A090000}"/>
    <hyperlink ref="N1321" r:id="rId2460" xr:uid="{00000000-0004-0000-0C00-00009B090000}"/>
    <hyperlink ref="O1321" r:id="rId2461" xr:uid="{00000000-0004-0000-0C00-00009C090000}"/>
    <hyperlink ref="N1327" r:id="rId2462" xr:uid="{00000000-0004-0000-0C00-00009D090000}"/>
    <hyperlink ref="O1327" r:id="rId2463" xr:uid="{00000000-0004-0000-0C00-00009E090000}"/>
    <hyperlink ref="N1302" r:id="rId2464" xr:uid="{00000000-0004-0000-0C00-00009F090000}"/>
    <hyperlink ref="O1302" r:id="rId2465" xr:uid="{00000000-0004-0000-0C00-0000A0090000}"/>
    <hyperlink ref="N1328" r:id="rId2466" xr:uid="{00000000-0004-0000-0C00-0000A1090000}"/>
    <hyperlink ref="O1328" r:id="rId2467" xr:uid="{00000000-0004-0000-0C00-0000A2090000}"/>
    <hyperlink ref="N1303" r:id="rId2468" xr:uid="{00000000-0004-0000-0C00-0000A3090000}"/>
    <hyperlink ref="O1303" r:id="rId2469" xr:uid="{00000000-0004-0000-0C00-0000A4090000}"/>
    <hyperlink ref="N1318" r:id="rId2470" xr:uid="{00000000-0004-0000-0C00-0000A5090000}"/>
    <hyperlink ref="O1318" r:id="rId2471" xr:uid="{00000000-0004-0000-0C00-0000A6090000}"/>
    <hyperlink ref="N1310" r:id="rId2472" xr:uid="{00000000-0004-0000-0C00-0000A7090000}"/>
    <hyperlink ref="O1310" r:id="rId2473" xr:uid="{00000000-0004-0000-0C00-0000A8090000}"/>
    <hyperlink ref="N1315" r:id="rId2474" xr:uid="{00000000-0004-0000-0C00-0000A9090000}"/>
    <hyperlink ref="O1315" r:id="rId2475" xr:uid="{00000000-0004-0000-0C00-0000AA090000}"/>
    <hyperlink ref="N1314" r:id="rId2476" xr:uid="{00000000-0004-0000-0C00-0000AB090000}"/>
    <hyperlink ref="O1314" r:id="rId2477" xr:uid="{00000000-0004-0000-0C00-0000AC090000}"/>
    <hyperlink ref="N1325" r:id="rId2478" xr:uid="{00000000-0004-0000-0C00-0000AD090000}"/>
    <hyperlink ref="O1325" r:id="rId2479" xr:uid="{00000000-0004-0000-0C00-0000AE090000}"/>
    <hyperlink ref="N1344" r:id="rId2480" xr:uid="{00000000-0004-0000-0C00-0000AF090000}"/>
    <hyperlink ref="O1344" r:id="rId2481" xr:uid="{00000000-0004-0000-0C00-0000B0090000}"/>
    <hyperlink ref="N1339" r:id="rId2482" xr:uid="{00000000-0004-0000-0C00-0000B1090000}"/>
    <hyperlink ref="O1339" r:id="rId2483" xr:uid="{00000000-0004-0000-0C00-0000B2090000}"/>
    <hyperlink ref="N1311" r:id="rId2484" xr:uid="{00000000-0004-0000-0C00-0000B3090000}"/>
    <hyperlink ref="O1311" r:id="rId2485" xr:uid="{00000000-0004-0000-0C00-0000B4090000}"/>
    <hyperlink ref="N1312" r:id="rId2486" xr:uid="{00000000-0004-0000-0C00-0000B5090000}"/>
    <hyperlink ref="O1312" r:id="rId2487" xr:uid="{00000000-0004-0000-0C00-0000B6090000}"/>
    <hyperlink ref="N1329" r:id="rId2488" xr:uid="{00000000-0004-0000-0C00-0000B7090000}"/>
    <hyperlink ref="O1329" r:id="rId2489" xr:uid="{00000000-0004-0000-0C00-0000B8090000}"/>
    <hyperlink ref="N1316" r:id="rId2490" xr:uid="{00000000-0004-0000-0C00-0000B9090000}"/>
    <hyperlink ref="O1316" r:id="rId2491" xr:uid="{00000000-0004-0000-0C00-0000BA090000}"/>
    <hyperlink ref="N1346" r:id="rId2492" xr:uid="{00000000-0004-0000-0C00-0000BB090000}"/>
    <hyperlink ref="O1346" r:id="rId2493" xr:uid="{00000000-0004-0000-0C00-0000BC090000}"/>
    <hyperlink ref="N1345" r:id="rId2494" xr:uid="{00000000-0004-0000-0C00-0000BD090000}"/>
    <hyperlink ref="O1345" r:id="rId2495" xr:uid="{00000000-0004-0000-0C00-0000BE090000}"/>
    <hyperlink ref="N1307" r:id="rId2496" xr:uid="{00000000-0004-0000-0C00-0000BF090000}"/>
    <hyperlink ref="O1307" r:id="rId2497" xr:uid="{00000000-0004-0000-0C00-0000C0090000}"/>
    <hyperlink ref="N1317" r:id="rId2498" xr:uid="{00000000-0004-0000-0C00-0000C1090000}"/>
    <hyperlink ref="O1317" r:id="rId2499" xr:uid="{00000000-0004-0000-0C00-0000C2090000}"/>
    <hyperlink ref="N1322" r:id="rId2500" xr:uid="{00000000-0004-0000-0C00-0000C3090000}"/>
    <hyperlink ref="O1322" r:id="rId2501" xr:uid="{00000000-0004-0000-0C00-0000C4090000}"/>
    <hyperlink ref="N1305" r:id="rId2502" xr:uid="{00000000-0004-0000-0C00-0000C5090000}"/>
    <hyperlink ref="O1305" r:id="rId2503" xr:uid="{00000000-0004-0000-0C00-0000C6090000}"/>
    <hyperlink ref="N1330" r:id="rId2504" xr:uid="{00000000-0004-0000-0C00-0000C7090000}"/>
    <hyperlink ref="O1330" r:id="rId2505" xr:uid="{00000000-0004-0000-0C00-0000C8090000}"/>
    <hyperlink ref="N1334" r:id="rId2506" xr:uid="{00000000-0004-0000-0C00-0000C9090000}"/>
    <hyperlink ref="O1334" r:id="rId2507" xr:uid="{00000000-0004-0000-0C00-0000CA090000}"/>
    <hyperlink ref="N1319" r:id="rId2508" xr:uid="{00000000-0004-0000-0C00-0000CB090000}"/>
    <hyperlink ref="O1319" r:id="rId2509" xr:uid="{00000000-0004-0000-0C00-0000CC090000}"/>
    <hyperlink ref="N1338" r:id="rId2510" xr:uid="{00000000-0004-0000-0C00-0000CD090000}"/>
    <hyperlink ref="O1338" r:id="rId2511" xr:uid="{00000000-0004-0000-0C00-0000CE090000}"/>
    <hyperlink ref="N1347" r:id="rId2512" xr:uid="{00000000-0004-0000-0C00-0000CF090000}"/>
    <hyperlink ref="O1347" r:id="rId2513" xr:uid="{00000000-0004-0000-0C00-0000D0090000}"/>
    <hyperlink ref="N1333" r:id="rId2514" xr:uid="{00000000-0004-0000-0C00-0000D1090000}"/>
    <hyperlink ref="O1333" r:id="rId2515" xr:uid="{00000000-0004-0000-0C00-0000D2090000}"/>
    <hyperlink ref="N1306" r:id="rId2516" xr:uid="{00000000-0004-0000-0C00-0000D3090000}"/>
    <hyperlink ref="O1306" r:id="rId2517" xr:uid="{00000000-0004-0000-0C00-0000D4090000}"/>
    <hyperlink ref="N1326" r:id="rId2518" xr:uid="{00000000-0004-0000-0C00-0000D5090000}"/>
    <hyperlink ref="O1326" r:id="rId2519" xr:uid="{00000000-0004-0000-0C00-0000D6090000}"/>
    <hyperlink ref="N1323" r:id="rId2520" xr:uid="{00000000-0004-0000-0C00-0000D7090000}"/>
    <hyperlink ref="O1323" r:id="rId2521" xr:uid="{00000000-0004-0000-0C00-0000D8090000}"/>
    <hyperlink ref="N1342" r:id="rId2522" xr:uid="{00000000-0004-0000-0C00-0000D9090000}"/>
    <hyperlink ref="O1342" r:id="rId2523" xr:uid="{00000000-0004-0000-0C00-0000DA090000}"/>
    <hyperlink ref="N1348" r:id="rId2524" xr:uid="{00000000-0004-0000-0C00-0000DB090000}"/>
    <hyperlink ref="O1348" r:id="rId2525" xr:uid="{00000000-0004-0000-0C00-0000DC090000}"/>
    <hyperlink ref="N1320" r:id="rId2526" xr:uid="{00000000-0004-0000-0C00-0000DD090000}"/>
    <hyperlink ref="O1320" r:id="rId2527" xr:uid="{00000000-0004-0000-0C00-0000DE090000}"/>
    <hyperlink ref="N1331" r:id="rId2528" xr:uid="{00000000-0004-0000-0C00-0000DF090000}"/>
    <hyperlink ref="O1331" r:id="rId2529" xr:uid="{00000000-0004-0000-0C00-0000E0090000}"/>
    <hyperlink ref="N1352" r:id="rId2530" xr:uid="{00000000-0004-0000-0C00-0000E1090000}"/>
    <hyperlink ref="O1352" r:id="rId2531" xr:uid="{00000000-0004-0000-0C00-0000E2090000}"/>
    <hyperlink ref="N1337" r:id="rId2532" xr:uid="{00000000-0004-0000-0C00-0000E3090000}"/>
    <hyperlink ref="O1337" r:id="rId2533" xr:uid="{00000000-0004-0000-0C00-0000E4090000}"/>
    <hyperlink ref="N1341" r:id="rId2534" xr:uid="{00000000-0004-0000-0C00-0000E5090000}"/>
    <hyperlink ref="O1341" r:id="rId2535" xr:uid="{00000000-0004-0000-0C00-0000E6090000}"/>
    <hyperlink ref="N1390" r:id="rId2536" xr:uid="{00000000-0004-0000-0C00-0000E7090000}"/>
    <hyperlink ref="O1390" r:id="rId2537" xr:uid="{00000000-0004-0000-0C00-0000E8090000}"/>
    <hyperlink ref="N1381" r:id="rId2538" xr:uid="{00000000-0004-0000-0C00-0000E9090000}"/>
    <hyperlink ref="O1381" r:id="rId2539" xr:uid="{00000000-0004-0000-0C00-0000EA090000}"/>
    <hyperlink ref="N1386" r:id="rId2540" xr:uid="{00000000-0004-0000-0C00-0000EB090000}"/>
    <hyperlink ref="O1386" r:id="rId2541" xr:uid="{00000000-0004-0000-0C00-0000EC090000}"/>
    <hyperlink ref="N1384" r:id="rId2542" xr:uid="{00000000-0004-0000-0C00-0000ED090000}"/>
    <hyperlink ref="O1384" r:id="rId2543" xr:uid="{00000000-0004-0000-0C00-0000EE090000}"/>
    <hyperlink ref="N1361" r:id="rId2544" xr:uid="{00000000-0004-0000-0C00-0000EF090000}"/>
    <hyperlink ref="O1361" r:id="rId2545" xr:uid="{00000000-0004-0000-0C00-0000F0090000}"/>
    <hyperlink ref="N1369" r:id="rId2546" xr:uid="{00000000-0004-0000-0C00-0000F1090000}"/>
    <hyperlink ref="O1369" r:id="rId2547" xr:uid="{00000000-0004-0000-0C00-0000F2090000}"/>
    <hyperlink ref="N1391" r:id="rId2548" xr:uid="{00000000-0004-0000-0C00-0000F3090000}"/>
    <hyperlink ref="O1391" r:id="rId2549" xr:uid="{00000000-0004-0000-0C00-0000F4090000}"/>
    <hyperlink ref="N1388" r:id="rId2550" xr:uid="{00000000-0004-0000-0C00-0000F5090000}"/>
    <hyperlink ref="O1388" r:id="rId2551" xr:uid="{00000000-0004-0000-0C00-0000F6090000}"/>
    <hyperlink ref="N1359" r:id="rId2552" xr:uid="{00000000-0004-0000-0C00-0000F7090000}"/>
    <hyperlink ref="O1359" r:id="rId2553" xr:uid="{00000000-0004-0000-0C00-0000F8090000}"/>
    <hyperlink ref="N1379" r:id="rId2554" xr:uid="{00000000-0004-0000-0C00-0000F9090000}"/>
    <hyperlink ref="O1379" r:id="rId2555" xr:uid="{00000000-0004-0000-0C00-0000FA090000}"/>
    <hyperlink ref="N1370" r:id="rId2556" xr:uid="{00000000-0004-0000-0C00-0000FB090000}"/>
    <hyperlink ref="O1370" r:id="rId2557" xr:uid="{00000000-0004-0000-0C00-0000FC090000}"/>
    <hyperlink ref="N1360" r:id="rId2558" xr:uid="{00000000-0004-0000-0C00-0000FD090000}"/>
    <hyperlink ref="O1360" r:id="rId2559" xr:uid="{00000000-0004-0000-0C00-0000FE090000}"/>
    <hyperlink ref="N1362" r:id="rId2560" xr:uid="{00000000-0004-0000-0C00-0000FF090000}"/>
    <hyperlink ref="O1362" r:id="rId2561" xr:uid="{00000000-0004-0000-0C00-0000000A0000}"/>
    <hyperlink ref="N1363" r:id="rId2562" xr:uid="{00000000-0004-0000-0C00-0000010A0000}"/>
    <hyperlink ref="O1363" r:id="rId2563" xr:uid="{00000000-0004-0000-0C00-0000020A0000}"/>
    <hyperlink ref="N1373" r:id="rId2564" xr:uid="{00000000-0004-0000-0C00-0000030A0000}"/>
    <hyperlink ref="O1373" r:id="rId2565" xr:uid="{00000000-0004-0000-0C00-0000040A0000}"/>
    <hyperlink ref="N1387" r:id="rId2566" xr:uid="{00000000-0004-0000-0C00-0000050A0000}"/>
    <hyperlink ref="O1387" r:id="rId2567" xr:uid="{00000000-0004-0000-0C00-0000060A0000}"/>
    <hyperlink ref="N1366" r:id="rId2568" xr:uid="{00000000-0004-0000-0C00-0000070A0000}"/>
    <hyperlink ref="O1366" r:id="rId2569" xr:uid="{00000000-0004-0000-0C00-0000080A0000}"/>
    <hyperlink ref="N1365" r:id="rId2570" xr:uid="{00000000-0004-0000-0C00-0000090A0000}"/>
    <hyperlink ref="O1365" r:id="rId2571" xr:uid="{00000000-0004-0000-0C00-00000A0A0000}"/>
    <hyperlink ref="N1364" r:id="rId2572" xr:uid="{00000000-0004-0000-0C00-00000B0A0000}"/>
    <hyperlink ref="O1364" r:id="rId2573" xr:uid="{00000000-0004-0000-0C00-00000C0A0000}"/>
    <hyperlink ref="N1374" r:id="rId2574" xr:uid="{00000000-0004-0000-0C00-00000D0A0000}"/>
    <hyperlink ref="O1374" r:id="rId2575" xr:uid="{00000000-0004-0000-0C00-00000E0A0000}"/>
    <hyperlink ref="N1354" r:id="rId2576" xr:uid="{00000000-0004-0000-0C00-00000F0A0000}"/>
    <hyperlink ref="O1354" r:id="rId2577" xr:uid="{00000000-0004-0000-0C00-0000100A0000}"/>
    <hyperlink ref="N1371" r:id="rId2578" xr:uid="{00000000-0004-0000-0C00-0000110A0000}"/>
    <hyperlink ref="O1371" r:id="rId2579" xr:uid="{00000000-0004-0000-0C00-0000120A0000}"/>
    <hyperlink ref="N1383" r:id="rId2580" xr:uid="{00000000-0004-0000-0C00-0000130A0000}"/>
    <hyperlink ref="O1383" r:id="rId2581" xr:uid="{00000000-0004-0000-0C00-0000140A0000}"/>
    <hyperlink ref="N1357" r:id="rId2582" xr:uid="{00000000-0004-0000-0C00-0000150A0000}"/>
    <hyperlink ref="O1357" r:id="rId2583" xr:uid="{00000000-0004-0000-0C00-0000160A0000}"/>
    <hyperlink ref="N1376" r:id="rId2584" xr:uid="{00000000-0004-0000-0C00-0000170A0000}"/>
    <hyperlink ref="O1376" r:id="rId2585" xr:uid="{00000000-0004-0000-0C00-0000180A0000}"/>
    <hyperlink ref="N1389" r:id="rId2586" xr:uid="{00000000-0004-0000-0C00-0000190A0000}"/>
    <hyperlink ref="O1389" r:id="rId2587" xr:uid="{00000000-0004-0000-0C00-00001A0A0000}"/>
    <hyperlink ref="N1368" r:id="rId2588" xr:uid="{00000000-0004-0000-0C00-00001B0A0000}"/>
    <hyperlink ref="O1368" r:id="rId2589" xr:uid="{00000000-0004-0000-0C00-00001C0A0000}"/>
    <hyperlink ref="N1392" r:id="rId2590" xr:uid="{00000000-0004-0000-0C00-00001D0A0000}"/>
    <hyperlink ref="O1392" r:id="rId2591" xr:uid="{00000000-0004-0000-0C00-00001E0A0000}"/>
    <hyperlink ref="N1393" r:id="rId2592" xr:uid="{00000000-0004-0000-0C00-00001F0A0000}"/>
    <hyperlink ref="O1393" r:id="rId2593" xr:uid="{00000000-0004-0000-0C00-0000200A0000}"/>
    <hyperlink ref="N1358" r:id="rId2594" xr:uid="{00000000-0004-0000-0C00-0000210A0000}"/>
    <hyperlink ref="O1358" r:id="rId2595" xr:uid="{00000000-0004-0000-0C00-0000220A0000}"/>
    <hyperlink ref="N1353" r:id="rId2596" xr:uid="{00000000-0004-0000-0C00-0000230A0000}"/>
    <hyperlink ref="O1353" r:id="rId2597" xr:uid="{00000000-0004-0000-0C00-0000240A0000}"/>
    <hyperlink ref="N1380" r:id="rId2598" xr:uid="{00000000-0004-0000-0C00-0000250A0000}"/>
    <hyperlink ref="O1380" r:id="rId2599" xr:uid="{00000000-0004-0000-0C00-0000260A0000}"/>
    <hyperlink ref="N1375" r:id="rId2600" xr:uid="{00000000-0004-0000-0C00-0000270A0000}"/>
    <hyperlink ref="O1375" r:id="rId2601" xr:uid="{00000000-0004-0000-0C00-0000280A0000}"/>
    <hyperlink ref="N1355" r:id="rId2602" xr:uid="{00000000-0004-0000-0C00-0000290A0000}"/>
    <hyperlink ref="O1355" r:id="rId2603" xr:uid="{00000000-0004-0000-0C00-00002A0A0000}"/>
    <hyperlink ref="N1395" r:id="rId2604" xr:uid="{00000000-0004-0000-0C00-00002B0A0000}"/>
    <hyperlink ref="O1395" r:id="rId2605" xr:uid="{00000000-0004-0000-0C00-00002C0A0000}"/>
    <hyperlink ref="N1394" r:id="rId2606" xr:uid="{00000000-0004-0000-0C00-00002D0A0000}"/>
    <hyperlink ref="O1394" r:id="rId2607" xr:uid="{00000000-0004-0000-0C00-00002E0A0000}"/>
    <hyperlink ref="N1356" r:id="rId2608" xr:uid="{00000000-0004-0000-0C00-00002F0A0000}"/>
    <hyperlink ref="O1356" r:id="rId2609" xr:uid="{00000000-0004-0000-0C00-0000300A0000}"/>
    <hyperlink ref="N1372" r:id="rId2610" xr:uid="{00000000-0004-0000-0C00-0000310A0000}"/>
    <hyperlink ref="O1372" r:id="rId2611" xr:uid="{00000000-0004-0000-0C00-0000320A0000}"/>
    <hyperlink ref="N1377" r:id="rId2612" xr:uid="{00000000-0004-0000-0C00-0000330A0000}"/>
    <hyperlink ref="O1377" r:id="rId2613" xr:uid="{00000000-0004-0000-0C00-0000340A0000}"/>
    <hyperlink ref="N1367" r:id="rId2614" xr:uid="{00000000-0004-0000-0C00-0000350A0000}"/>
    <hyperlink ref="O1367" r:id="rId2615" xr:uid="{00000000-0004-0000-0C00-0000360A0000}"/>
    <hyperlink ref="N1378" r:id="rId2616" xr:uid="{00000000-0004-0000-0C00-0000370A0000}"/>
    <hyperlink ref="O1378" r:id="rId2617" xr:uid="{00000000-0004-0000-0C00-0000380A0000}"/>
    <hyperlink ref="N1382" r:id="rId2618" xr:uid="{00000000-0004-0000-0C00-0000390A0000}"/>
    <hyperlink ref="O1382" r:id="rId2619" xr:uid="{00000000-0004-0000-0C00-00003A0A0000}"/>
    <hyperlink ref="N1432" r:id="rId2620" xr:uid="{00000000-0004-0000-0C00-00003B0A0000}"/>
    <hyperlink ref="O1432" r:id="rId2621" xr:uid="{00000000-0004-0000-0C00-00003C0A0000}"/>
    <hyperlink ref="N1441" r:id="rId2622" xr:uid="{00000000-0004-0000-0C00-00003D0A0000}"/>
    <hyperlink ref="N1413" r:id="rId2623" xr:uid="{00000000-0004-0000-0C00-00003E0A0000}"/>
    <hyperlink ref="O1413" r:id="rId2624" xr:uid="{00000000-0004-0000-0C00-00003F0A0000}"/>
    <hyperlink ref="N1443" r:id="rId2625" xr:uid="{00000000-0004-0000-0C00-0000400A0000}"/>
    <hyperlink ref="O1443" r:id="rId2626" xr:uid="{00000000-0004-0000-0C00-0000410A0000}"/>
    <hyperlink ref="N1399" r:id="rId2627" xr:uid="{00000000-0004-0000-0C00-0000420A0000}"/>
    <hyperlink ref="O1399" r:id="rId2628" xr:uid="{00000000-0004-0000-0C00-0000430A0000}"/>
    <hyperlink ref="N1448" r:id="rId2629" xr:uid="{00000000-0004-0000-0C00-0000440A0000}"/>
    <hyperlink ref="O1448" r:id="rId2630" xr:uid="{00000000-0004-0000-0C00-0000450A0000}"/>
    <hyperlink ref="N1442" r:id="rId2631" xr:uid="{00000000-0004-0000-0C00-0000460A0000}"/>
    <hyperlink ref="O1442" r:id="rId2632" xr:uid="{00000000-0004-0000-0C00-0000470A0000}"/>
    <hyperlink ref="N1414" r:id="rId2633" xr:uid="{00000000-0004-0000-0C00-0000480A0000}"/>
    <hyperlink ref="O1414" r:id="rId2634" xr:uid="{00000000-0004-0000-0C00-0000490A0000}"/>
    <hyperlink ref="N1453" r:id="rId2635" xr:uid="{00000000-0004-0000-0C00-00004A0A0000}"/>
    <hyperlink ref="O1453" r:id="rId2636" xr:uid="{00000000-0004-0000-0C00-00004B0A0000}"/>
    <hyperlink ref="N1463" r:id="rId2637" xr:uid="{00000000-0004-0000-0C00-00004C0A0000}"/>
    <hyperlink ref="O1463" r:id="rId2638" xr:uid="{00000000-0004-0000-0C00-00004D0A0000}"/>
    <hyperlink ref="N1423" r:id="rId2639" xr:uid="{00000000-0004-0000-0C00-00004E0A0000}"/>
    <hyperlink ref="O1423" r:id="rId2640" xr:uid="{00000000-0004-0000-0C00-00004F0A0000}"/>
    <hyperlink ref="N1436" r:id="rId2641" xr:uid="{00000000-0004-0000-0C00-0000500A0000}"/>
    <hyperlink ref="O1436" r:id="rId2642" xr:uid="{00000000-0004-0000-0C00-0000510A0000}"/>
    <hyperlink ref="N1411" r:id="rId2643" xr:uid="{00000000-0004-0000-0C00-0000520A0000}"/>
    <hyperlink ref="O1411" r:id="rId2644" xr:uid="{00000000-0004-0000-0C00-0000530A0000}"/>
    <hyperlink ref="N1452" r:id="rId2645" xr:uid="{00000000-0004-0000-0C00-0000540A0000}"/>
    <hyperlink ref="O1452" r:id="rId2646" xr:uid="{00000000-0004-0000-0C00-0000550A0000}"/>
    <hyperlink ref="N1439" r:id="rId2647" xr:uid="{00000000-0004-0000-0C00-0000560A0000}"/>
    <hyperlink ref="O1439" r:id="rId2648" xr:uid="{00000000-0004-0000-0C00-0000570A0000}"/>
    <hyperlink ref="N1396" r:id="rId2649" xr:uid="{00000000-0004-0000-0C00-0000580A0000}"/>
    <hyperlink ref="O1396" r:id="rId2650" xr:uid="{00000000-0004-0000-0C00-0000590A0000}"/>
    <hyperlink ref="N1460" r:id="rId2651" xr:uid="{00000000-0004-0000-0C00-00005A0A0000}"/>
    <hyperlink ref="O1460" r:id="rId2652" xr:uid="{00000000-0004-0000-0C00-00005B0A0000}"/>
    <hyperlink ref="N1450" r:id="rId2653" xr:uid="{00000000-0004-0000-0C00-00005C0A0000}"/>
    <hyperlink ref="O1450" r:id="rId2654" xr:uid="{00000000-0004-0000-0C00-00005D0A0000}"/>
    <hyperlink ref="N1465" r:id="rId2655" xr:uid="{00000000-0004-0000-0C00-00005E0A0000}"/>
    <hyperlink ref="O1465" r:id="rId2656" xr:uid="{00000000-0004-0000-0C00-00005F0A0000}"/>
    <hyperlink ref="N1405" r:id="rId2657" xr:uid="{00000000-0004-0000-0C00-0000600A0000}"/>
    <hyperlink ref="O1405" r:id="rId2658" xr:uid="{00000000-0004-0000-0C00-0000610A0000}"/>
    <hyperlink ref="N1444" r:id="rId2659" xr:uid="{00000000-0004-0000-0C00-0000620A0000}"/>
    <hyperlink ref="N1458" r:id="rId2660" xr:uid="{00000000-0004-0000-0C00-0000630A0000}"/>
    <hyperlink ref="O1458" r:id="rId2661" xr:uid="{00000000-0004-0000-0C00-0000640A0000}"/>
    <hyperlink ref="N1434" r:id="rId2662" xr:uid="{00000000-0004-0000-0C00-0000650A0000}"/>
    <hyperlink ref="O1434" r:id="rId2663" xr:uid="{00000000-0004-0000-0C00-0000660A0000}"/>
    <hyperlink ref="N1424" r:id="rId2664" xr:uid="{00000000-0004-0000-0C00-0000670A0000}"/>
    <hyperlink ref="O1424" r:id="rId2665" xr:uid="{00000000-0004-0000-0C00-0000680A0000}"/>
    <hyperlink ref="N1401" r:id="rId2666" xr:uid="{00000000-0004-0000-0C00-0000690A0000}"/>
    <hyperlink ref="N1425" r:id="rId2667" xr:uid="{00000000-0004-0000-0C00-00006A0A0000}"/>
    <hyperlink ref="N1433" r:id="rId2668" xr:uid="{00000000-0004-0000-0C00-00006B0A0000}"/>
    <hyperlink ref="O1433" r:id="rId2669" xr:uid="{00000000-0004-0000-0C00-00006C0A0000}"/>
    <hyperlink ref="N1421" r:id="rId2670" xr:uid="{00000000-0004-0000-0C00-00006D0A0000}"/>
    <hyperlink ref="N1408" r:id="rId2671" xr:uid="{00000000-0004-0000-0C00-00006E0A0000}"/>
    <hyperlink ref="N1409" r:id="rId2672" xr:uid="{00000000-0004-0000-0C00-00006F0A0000}"/>
    <hyperlink ref="N1410" r:id="rId2673" xr:uid="{00000000-0004-0000-0C00-0000700A0000}"/>
    <hyperlink ref="N1437" r:id="rId2674" xr:uid="{00000000-0004-0000-0C00-0000710A0000}"/>
    <hyperlink ref="O1437" r:id="rId2675" xr:uid="{00000000-0004-0000-0C00-0000720A0000}"/>
    <hyperlink ref="N1400" r:id="rId2676" xr:uid="{00000000-0004-0000-0C00-0000730A0000}"/>
    <hyperlink ref="O1400" r:id="rId2677" xr:uid="{00000000-0004-0000-0C00-0000740A0000}"/>
    <hyperlink ref="N1428" r:id="rId2678" xr:uid="{00000000-0004-0000-0C00-0000750A0000}"/>
    <hyperlink ref="N1461" r:id="rId2679" xr:uid="{00000000-0004-0000-0C00-0000760A0000}"/>
    <hyperlink ref="N1420" r:id="rId2680" xr:uid="{00000000-0004-0000-0C00-0000770A0000}"/>
    <hyperlink ref="N1402" r:id="rId2681" xr:uid="{00000000-0004-0000-0C00-0000780A0000}"/>
    <hyperlink ref="N1397" r:id="rId2682" xr:uid="{00000000-0004-0000-0C00-0000790A0000}"/>
    <hyperlink ref="O1397" r:id="rId2683" xr:uid="{00000000-0004-0000-0C00-00007A0A0000}"/>
    <hyperlink ref="N1456" r:id="rId2684" xr:uid="{00000000-0004-0000-0C00-00007B0A0000}"/>
    <hyperlink ref="O1456" r:id="rId2685" xr:uid="{00000000-0004-0000-0C00-00007C0A0000}"/>
    <hyperlink ref="N1429" r:id="rId2686" xr:uid="{00000000-0004-0000-0C00-00007D0A0000}"/>
    <hyperlink ref="O1429" r:id="rId2687" xr:uid="{00000000-0004-0000-0C00-00007E0A0000}"/>
    <hyperlink ref="N1430" r:id="rId2688" xr:uid="{00000000-0004-0000-0C00-00007F0A0000}"/>
    <hyperlink ref="O1430" r:id="rId2689" xr:uid="{00000000-0004-0000-0C00-0000800A0000}"/>
    <hyperlink ref="N1412" r:id="rId2690" xr:uid="{00000000-0004-0000-0C00-0000810A0000}"/>
    <hyperlink ref="O1412" r:id="rId2691" xr:uid="{00000000-0004-0000-0C00-0000820A0000}"/>
    <hyperlink ref="N1403" r:id="rId2692" xr:uid="{00000000-0004-0000-0C00-0000830A0000}"/>
    <hyperlink ref="O1403" r:id="rId2693" xr:uid="{00000000-0004-0000-0C00-0000840A0000}"/>
    <hyperlink ref="N1404" r:id="rId2694" xr:uid="{00000000-0004-0000-0C00-0000850A0000}"/>
    <hyperlink ref="O1404" r:id="rId2695" xr:uid="{00000000-0004-0000-0C00-0000860A0000}"/>
    <hyperlink ref="N1464" r:id="rId2696" xr:uid="{00000000-0004-0000-0C00-0000870A0000}"/>
    <hyperlink ref="O1464" r:id="rId2697" xr:uid="{00000000-0004-0000-0C00-0000880A0000}"/>
    <hyperlink ref="N1454" r:id="rId2698" xr:uid="{00000000-0004-0000-0C00-0000890A0000}"/>
    <hyperlink ref="O1454" r:id="rId2699" xr:uid="{00000000-0004-0000-0C00-00008A0A0000}"/>
    <hyperlink ref="N1462" r:id="rId2700" xr:uid="{00000000-0004-0000-0C00-00008B0A0000}"/>
    <hyperlink ref="N1406" r:id="rId2701" xr:uid="{00000000-0004-0000-0C00-00008C0A0000}"/>
    <hyperlink ref="O1406" r:id="rId2702" xr:uid="{00000000-0004-0000-0C00-00008D0A0000}"/>
    <hyperlink ref="N1445" r:id="rId2703" xr:uid="{00000000-0004-0000-0C00-00008E0A0000}"/>
    <hyperlink ref="O1445" r:id="rId2704" xr:uid="{00000000-0004-0000-0C00-00008F0A0000}"/>
    <hyperlink ref="N1451" r:id="rId2705" xr:uid="{00000000-0004-0000-0C00-0000900A0000}"/>
    <hyperlink ref="N1457" r:id="rId2706" xr:uid="{00000000-0004-0000-0C00-0000910A0000}"/>
    <hyperlink ref="N1435" r:id="rId2707" xr:uid="{00000000-0004-0000-0C00-0000920A0000}"/>
    <hyperlink ref="N1455" r:id="rId2708" xr:uid="{00000000-0004-0000-0C00-0000930A0000}"/>
    <hyperlink ref="N1446" r:id="rId2709" xr:uid="{00000000-0004-0000-0C00-0000940A0000}"/>
    <hyperlink ref="O1446" r:id="rId2710" xr:uid="{00000000-0004-0000-0C00-0000950A0000}"/>
    <hyperlink ref="N1466" r:id="rId2711" xr:uid="{00000000-0004-0000-0C00-0000960A0000}"/>
    <hyperlink ref="O1466" r:id="rId2712" xr:uid="{00000000-0004-0000-0C00-0000970A0000}"/>
    <hyperlink ref="N1459" r:id="rId2713" xr:uid="{00000000-0004-0000-0C00-0000980A0000}"/>
    <hyperlink ref="O1459" r:id="rId2714" xr:uid="{00000000-0004-0000-0C00-0000990A0000}"/>
    <hyperlink ref="N1467" r:id="rId2715" xr:uid="{00000000-0004-0000-0C00-00009A0A0000}"/>
    <hyperlink ref="N1468" r:id="rId2716" xr:uid="{00000000-0004-0000-0C00-00009B0A0000}"/>
    <hyperlink ref="N1440" r:id="rId2717" xr:uid="{00000000-0004-0000-0C00-00009C0A0000}"/>
    <hyperlink ref="N1447" r:id="rId2718" xr:uid="{00000000-0004-0000-0C00-00009D0A0000}"/>
    <hyperlink ref="O1447" r:id="rId2719" xr:uid="{00000000-0004-0000-0C00-00009E0A0000}"/>
    <hyperlink ref="N1417" r:id="rId2720" xr:uid="{00000000-0004-0000-0C00-00009F0A0000}"/>
    <hyperlink ref="N1438" r:id="rId2721" xr:uid="{00000000-0004-0000-0C00-0000A00A0000}"/>
    <hyperlink ref="N1431" r:id="rId2722" xr:uid="{00000000-0004-0000-0C00-0000A10A0000}"/>
    <hyperlink ref="O1431" r:id="rId2723" xr:uid="{00000000-0004-0000-0C00-0000A20A0000}"/>
    <hyperlink ref="N1422" r:id="rId2724" xr:uid="{00000000-0004-0000-0C00-0000A30A0000}"/>
    <hyperlink ref="O1422" r:id="rId2725" xr:uid="{00000000-0004-0000-0C00-0000A40A0000}"/>
    <hyperlink ref="N1398" r:id="rId2726" xr:uid="{00000000-0004-0000-0C00-0000A50A0000}"/>
    <hyperlink ref="O1398" r:id="rId2727" xr:uid="{00000000-0004-0000-0C00-0000A60A0000}"/>
    <hyperlink ref="N1418" r:id="rId2728" xr:uid="{00000000-0004-0000-0C00-0000A70A0000}"/>
    <hyperlink ref="N1415" r:id="rId2729" xr:uid="{00000000-0004-0000-0C00-0000A80A0000}"/>
    <hyperlink ref="N1426" r:id="rId2730" xr:uid="{00000000-0004-0000-0C00-0000A90A0000}"/>
    <hyperlink ref="O1426" r:id="rId2731" xr:uid="{00000000-0004-0000-0C00-0000AA0A0000}"/>
    <hyperlink ref="N1449" r:id="rId2732" xr:uid="{00000000-0004-0000-0C00-0000AB0A0000}"/>
    <hyperlink ref="O1449" r:id="rId2733" xr:uid="{00000000-0004-0000-0C00-0000AC0A0000}"/>
    <hyperlink ref="N1427" r:id="rId2734" xr:uid="{00000000-0004-0000-0C00-0000AD0A0000}"/>
    <hyperlink ref="N1419" r:id="rId2735" xr:uid="{00000000-0004-0000-0C00-0000AE0A0000}"/>
    <hyperlink ref="N1416" r:id="rId2736" xr:uid="{00000000-0004-0000-0C00-0000AF0A0000}"/>
    <hyperlink ref="N1407" r:id="rId2737" xr:uid="{00000000-0004-0000-0C00-0000B00A0000}"/>
    <hyperlink ref="N1478" r:id="rId2738" xr:uid="{00000000-0004-0000-0C00-0000B10A0000}"/>
    <hyperlink ref="O1478" r:id="rId2739" xr:uid="{00000000-0004-0000-0C00-0000B20A0000}"/>
    <hyperlink ref="N1480" r:id="rId2740" xr:uid="{00000000-0004-0000-0C00-0000B30A0000}"/>
    <hyperlink ref="O1480" r:id="rId2741" xr:uid="{00000000-0004-0000-0C00-0000B40A0000}"/>
    <hyperlink ref="N1477" r:id="rId2742" xr:uid="{00000000-0004-0000-0C00-0000B50A0000}"/>
    <hyperlink ref="O1477" r:id="rId2743" xr:uid="{00000000-0004-0000-0C00-0000B60A0000}"/>
    <hyperlink ref="N1479" r:id="rId2744" xr:uid="{00000000-0004-0000-0C00-0000B70A0000}"/>
    <hyperlink ref="O1479" r:id="rId2745" xr:uid="{00000000-0004-0000-0C00-0000B80A0000}"/>
    <hyperlink ref="N1476" r:id="rId2746" xr:uid="{00000000-0004-0000-0C00-0000B90A0000}"/>
    <hyperlink ref="O1476" r:id="rId2747" xr:uid="{00000000-0004-0000-0C00-0000BA0A0000}"/>
    <hyperlink ref="N1475" r:id="rId2748" xr:uid="{00000000-0004-0000-0C00-0000BB0A0000}"/>
    <hyperlink ref="O1475" r:id="rId2749" xr:uid="{00000000-0004-0000-0C00-0000BC0A0000}"/>
    <hyperlink ref="N1473" r:id="rId2750" xr:uid="{00000000-0004-0000-0C00-0000BD0A0000}"/>
    <hyperlink ref="O1473" r:id="rId2751" xr:uid="{00000000-0004-0000-0C00-0000BE0A0000}"/>
    <hyperlink ref="N1474" r:id="rId2752" xr:uid="{00000000-0004-0000-0C00-0000BF0A0000}"/>
    <hyperlink ref="O1474" r:id="rId2753" xr:uid="{00000000-0004-0000-0C00-0000C00A0000}"/>
    <hyperlink ref="N1472" r:id="rId2754" xr:uid="{00000000-0004-0000-0C00-0000C10A0000}"/>
    <hyperlink ref="O1472" r:id="rId2755" xr:uid="{00000000-0004-0000-0C00-0000C20A0000}"/>
    <hyperlink ref="N1471" r:id="rId2756" xr:uid="{00000000-0004-0000-0C00-0000C30A0000}"/>
    <hyperlink ref="O1471" r:id="rId2757" xr:uid="{00000000-0004-0000-0C00-0000C40A0000}"/>
    <hyperlink ref="N1470" r:id="rId2758" xr:uid="{00000000-0004-0000-0C00-0000C50A0000}"/>
    <hyperlink ref="O1470" r:id="rId2759" xr:uid="{00000000-0004-0000-0C00-0000C60A0000}"/>
    <hyperlink ref="N1469" r:id="rId2760" xr:uid="{00000000-0004-0000-0C00-0000C70A0000}"/>
    <hyperlink ref="O1469" r:id="rId2761" xr:uid="{00000000-0004-0000-0C00-0000C80A0000}"/>
    <hyperlink ref="N1627" r:id="rId2762" xr:uid="{00000000-0004-0000-0C00-0000C90A0000}"/>
    <hyperlink ref="O1627" r:id="rId2763" xr:uid="{00000000-0004-0000-0C00-0000CA0A0000}"/>
    <hyperlink ref="N1588" r:id="rId2764" xr:uid="{00000000-0004-0000-0C00-0000CB0A0000}"/>
    <hyperlink ref="O1588" r:id="rId2765" xr:uid="{00000000-0004-0000-0C00-0000CC0A0000}"/>
    <hyperlink ref="N1606" r:id="rId2766" xr:uid="{00000000-0004-0000-0C00-0000CD0A0000}"/>
    <hyperlink ref="O1606" r:id="rId2767" xr:uid="{00000000-0004-0000-0C00-0000CE0A0000}"/>
    <hyperlink ref="N1614" r:id="rId2768" xr:uid="{00000000-0004-0000-0C00-0000CF0A0000}"/>
    <hyperlink ref="O1614" r:id="rId2769" xr:uid="{00000000-0004-0000-0C00-0000D00A0000}"/>
    <hyperlink ref="N1609" r:id="rId2770" xr:uid="{00000000-0004-0000-0C00-0000D10A0000}"/>
    <hyperlink ref="O1609" r:id="rId2771" xr:uid="{00000000-0004-0000-0C00-0000D20A0000}"/>
    <hyperlink ref="N1523" r:id="rId2772" xr:uid="{00000000-0004-0000-0C00-0000D30A0000}"/>
    <hyperlink ref="O1523" r:id="rId2773" xr:uid="{00000000-0004-0000-0C00-0000D40A0000}"/>
    <hyperlink ref="N1601" r:id="rId2774" xr:uid="{00000000-0004-0000-0C00-0000D50A0000}"/>
    <hyperlink ref="O1601" r:id="rId2775" xr:uid="{00000000-0004-0000-0C00-0000D60A0000}"/>
    <hyperlink ref="N1507" r:id="rId2776" xr:uid="{00000000-0004-0000-0C00-0000D70A0000}"/>
    <hyperlink ref="O1507" r:id="rId2777" xr:uid="{00000000-0004-0000-0C00-0000D80A0000}"/>
    <hyperlink ref="N1508" r:id="rId2778" xr:uid="{00000000-0004-0000-0C00-0000D90A0000}"/>
    <hyperlink ref="O1508" r:id="rId2779" xr:uid="{00000000-0004-0000-0C00-0000DA0A0000}"/>
    <hyperlink ref="N1506" r:id="rId2780" xr:uid="{00000000-0004-0000-0C00-0000DB0A0000}"/>
    <hyperlink ref="O1506" r:id="rId2781" xr:uid="{00000000-0004-0000-0C00-0000DC0A0000}"/>
    <hyperlink ref="N1615" r:id="rId2782" xr:uid="{00000000-0004-0000-0C00-0000DD0A0000}"/>
    <hyperlink ref="O1615" r:id="rId2783" xr:uid="{00000000-0004-0000-0C00-0000DE0A0000}"/>
    <hyperlink ref="N1641" r:id="rId2784" xr:uid="{00000000-0004-0000-0C00-0000DF0A0000}"/>
    <hyperlink ref="O1641" r:id="rId2785" xr:uid="{00000000-0004-0000-0C00-0000E00A0000}"/>
    <hyperlink ref="N1655" r:id="rId2786" xr:uid="{00000000-0004-0000-0C00-0000E10A0000}"/>
    <hyperlink ref="O1655" r:id="rId2787" xr:uid="{00000000-0004-0000-0C00-0000E20A0000}"/>
    <hyperlink ref="N1656" r:id="rId2788" xr:uid="{00000000-0004-0000-0C00-0000E30A0000}"/>
    <hyperlink ref="O1656" r:id="rId2789" xr:uid="{00000000-0004-0000-0C00-0000E40A0000}"/>
    <hyperlink ref="N1654" r:id="rId2790" xr:uid="{00000000-0004-0000-0C00-0000E50A0000}"/>
    <hyperlink ref="O1654" r:id="rId2791" xr:uid="{00000000-0004-0000-0C00-0000E60A0000}"/>
    <hyperlink ref="N1575" r:id="rId2792" xr:uid="{00000000-0004-0000-0C00-0000E70A0000}"/>
    <hyperlink ref="O1575" r:id="rId2793" xr:uid="{00000000-0004-0000-0C00-0000E80A0000}"/>
    <hyperlink ref="N1652" r:id="rId2794" xr:uid="{00000000-0004-0000-0C00-0000E90A0000}"/>
    <hyperlink ref="O1652" r:id="rId2795" xr:uid="{00000000-0004-0000-0C00-0000EA0A0000}"/>
    <hyperlink ref="N1490" r:id="rId2796" xr:uid="{00000000-0004-0000-0C00-0000EB0A0000}"/>
    <hyperlink ref="O1490" r:id="rId2797" xr:uid="{00000000-0004-0000-0C00-0000EC0A0000}"/>
    <hyperlink ref="N1481" r:id="rId2798" xr:uid="{00000000-0004-0000-0C00-0000ED0A0000}"/>
    <hyperlink ref="O1481" r:id="rId2799" xr:uid="{00000000-0004-0000-0C00-0000EE0A0000}"/>
    <hyperlink ref="N1482" r:id="rId2800" xr:uid="{00000000-0004-0000-0C00-0000EF0A0000}"/>
    <hyperlink ref="O1482" r:id="rId2801" xr:uid="{00000000-0004-0000-0C00-0000F00A0000}"/>
    <hyperlink ref="N1561" r:id="rId2802" xr:uid="{00000000-0004-0000-0C00-0000F10A0000}"/>
    <hyperlink ref="O1561" r:id="rId2803" xr:uid="{00000000-0004-0000-0C00-0000F20A0000}"/>
    <hyperlink ref="N1576" r:id="rId2804" xr:uid="{00000000-0004-0000-0C00-0000F30A0000}"/>
    <hyperlink ref="O1576" r:id="rId2805" xr:uid="{00000000-0004-0000-0C00-0000F40A0000}"/>
    <hyperlink ref="N1524" r:id="rId2806" xr:uid="{00000000-0004-0000-0C00-0000F50A0000}"/>
    <hyperlink ref="O1524" r:id="rId2807" xr:uid="{00000000-0004-0000-0C00-0000F60A0000}"/>
    <hyperlink ref="N1594" r:id="rId2808" xr:uid="{00000000-0004-0000-0C00-0000F70A0000}"/>
    <hyperlink ref="O1594" r:id="rId2809" xr:uid="{00000000-0004-0000-0C00-0000F80A0000}"/>
    <hyperlink ref="N1514" r:id="rId2810" xr:uid="{00000000-0004-0000-0C00-0000F90A0000}"/>
    <hyperlink ref="O1514" r:id="rId2811" xr:uid="{00000000-0004-0000-0C00-0000FA0A0000}"/>
    <hyperlink ref="N1513" r:id="rId2812" xr:uid="{00000000-0004-0000-0C00-0000FB0A0000}"/>
    <hyperlink ref="O1513" r:id="rId2813" xr:uid="{00000000-0004-0000-0C00-0000FC0A0000}"/>
    <hyperlink ref="N1611" r:id="rId2814" xr:uid="{00000000-0004-0000-0C00-0000FD0A0000}"/>
    <hyperlink ref="O1611" r:id="rId2815" xr:uid="{00000000-0004-0000-0C00-0000FE0A0000}"/>
    <hyperlink ref="N1573" r:id="rId2816" xr:uid="{00000000-0004-0000-0C00-0000FF0A0000}"/>
    <hyperlink ref="O1573" r:id="rId2817" xr:uid="{00000000-0004-0000-0C00-0000000B0000}"/>
    <hyperlink ref="N1581" r:id="rId2818" xr:uid="{00000000-0004-0000-0C00-0000010B0000}"/>
    <hyperlink ref="O1581" r:id="rId2819" xr:uid="{00000000-0004-0000-0C00-0000020B0000}"/>
    <hyperlink ref="N1540" r:id="rId2820" xr:uid="{00000000-0004-0000-0C00-0000030B0000}"/>
    <hyperlink ref="O1540" r:id="rId2821" xr:uid="{00000000-0004-0000-0C00-0000040B0000}"/>
    <hyperlink ref="N1657" r:id="rId2822" xr:uid="{00000000-0004-0000-0C00-0000050B0000}"/>
    <hyperlink ref="O1657" r:id="rId2823" xr:uid="{00000000-0004-0000-0C00-0000060B0000}"/>
    <hyperlink ref="N1582" r:id="rId2824" xr:uid="{00000000-0004-0000-0C00-0000070B0000}"/>
    <hyperlink ref="O1582" r:id="rId2825" xr:uid="{00000000-0004-0000-0C00-0000080B0000}"/>
    <hyperlink ref="N1635" r:id="rId2826" xr:uid="{00000000-0004-0000-0C00-0000090B0000}"/>
    <hyperlink ref="O1635" r:id="rId2827" xr:uid="{00000000-0004-0000-0C00-00000A0B0000}"/>
    <hyperlink ref="N1491" r:id="rId2828" xr:uid="{00000000-0004-0000-0C00-00000B0B0000}"/>
    <hyperlink ref="O1491" r:id="rId2829" xr:uid="{00000000-0004-0000-0C00-00000C0B0000}"/>
    <hyperlink ref="N1492" r:id="rId2830" xr:uid="{00000000-0004-0000-0C00-00000D0B0000}"/>
    <hyperlink ref="O1492" r:id="rId2831" xr:uid="{00000000-0004-0000-0C00-00000E0B0000}"/>
    <hyperlink ref="N1617" r:id="rId2832" xr:uid="{00000000-0004-0000-0C00-00000F0B0000}"/>
    <hyperlink ref="O1617" r:id="rId2833" xr:uid="{00000000-0004-0000-0C00-0000100B0000}"/>
    <hyperlink ref="N1590" r:id="rId2834" xr:uid="{00000000-0004-0000-0C00-0000110B0000}"/>
    <hyperlink ref="O1590" r:id="rId2835" xr:uid="{00000000-0004-0000-0C00-0000120B0000}"/>
    <hyperlink ref="N1613" r:id="rId2836" xr:uid="{00000000-0004-0000-0C00-0000130B0000}"/>
    <hyperlink ref="O1613" r:id="rId2837" xr:uid="{00000000-0004-0000-0C00-0000140B0000}"/>
    <hyperlink ref="N1526" r:id="rId2838" xr:uid="{00000000-0004-0000-0C00-0000150B0000}"/>
    <hyperlink ref="O1526" r:id="rId2839" xr:uid="{00000000-0004-0000-0C00-0000160B0000}"/>
    <hyperlink ref="N1525" r:id="rId2840" xr:uid="{00000000-0004-0000-0C00-0000170B0000}"/>
    <hyperlink ref="O1525" r:id="rId2841" xr:uid="{00000000-0004-0000-0C00-0000180B0000}"/>
    <hyperlink ref="N1509" r:id="rId2842" xr:uid="{00000000-0004-0000-0C00-0000190B0000}"/>
    <hyperlink ref="O1509" r:id="rId2843" xr:uid="{00000000-0004-0000-0C00-00001A0B0000}"/>
    <hyperlink ref="N1566" r:id="rId2844" xr:uid="{00000000-0004-0000-0C00-00001B0B0000}"/>
    <hyperlink ref="O1566" r:id="rId2845" xr:uid="{00000000-0004-0000-0C00-00001C0B0000}"/>
    <hyperlink ref="N1616" r:id="rId2846" xr:uid="{00000000-0004-0000-0C00-00001D0B0000}"/>
    <hyperlink ref="O1616" r:id="rId2847" xr:uid="{00000000-0004-0000-0C00-00001E0B0000}"/>
    <hyperlink ref="N1515" r:id="rId2848" xr:uid="{00000000-0004-0000-0C00-00001F0B0000}"/>
    <hyperlink ref="O1515" r:id="rId2849" xr:uid="{00000000-0004-0000-0C00-0000200B0000}"/>
    <hyperlink ref="N1516" r:id="rId2850" xr:uid="{00000000-0004-0000-0C00-0000210B0000}"/>
    <hyperlink ref="O1516" r:id="rId2851" xr:uid="{00000000-0004-0000-0C00-0000220B0000}"/>
    <hyperlink ref="N1597" r:id="rId2852" xr:uid="{00000000-0004-0000-0C00-0000230B0000}"/>
    <hyperlink ref="O1597" r:id="rId2853" xr:uid="{00000000-0004-0000-0C00-0000240B0000}"/>
    <hyperlink ref="N1549" r:id="rId2854" xr:uid="{00000000-0004-0000-0C00-0000250B0000}"/>
    <hyperlink ref="O1549" r:id="rId2855" xr:uid="{00000000-0004-0000-0C00-0000260B0000}"/>
    <hyperlink ref="N1542" r:id="rId2856" xr:uid="{00000000-0004-0000-0C00-0000270B0000}"/>
    <hyperlink ref="O1542" r:id="rId2857" xr:uid="{00000000-0004-0000-0C00-0000280B0000}"/>
    <hyperlink ref="N1541" r:id="rId2858" xr:uid="{00000000-0004-0000-0C00-0000290B0000}"/>
    <hyperlink ref="O1541" r:id="rId2859" xr:uid="{00000000-0004-0000-0C00-00002A0B0000}"/>
    <hyperlink ref="N1658" r:id="rId2860" xr:uid="{00000000-0004-0000-0C00-00002B0B0000}"/>
    <hyperlink ref="O1658" r:id="rId2861" xr:uid="{00000000-0004-0000-0C00-00002C0B0000}"/>
    <hyperlink ref="N1663" r:id="rId2862" xr:uid="{00000000-0004-0000-0C00-00002D0B0000}"/>
    <hyperlink ref="O1663" r:id="rId2863" xr:uid="{00000000-0004-0000-0C00-00002E0B0000}"/>
    <hyperlink ref="N1662" r:id="rId2864" xr:uid="{00000000-0004-0000-0C00-00002F0B0000}"/>
    <hyperlink ref="O1662" r:id="rId2865" xr:uid="{00000000-0004-0000-0C00-0000300B0000}"/>
    <hyperlink ref="N1661" r:id="rId2866" xr:uid="{00000000-0004-0000-0C00-0000310B0000}"/>
    <hyperlink ref="O1661" r:id="rId2867" xr:uid="{00000000-0004-0000-0C00-0000320B0000}"/>
    <hyperlink ref="N1660" r:id="rId2868" xr:uid="{00000000-0004-0000-0C00-0000330B0000}"/>
    <hyperlink ref="O1660" r:id="rId2869" xr:uid="{00000000-0004-0000-0C00-0000340B0000}"/>
    <hyperlink ref="N1664" r:id="rId2870" xr:uid="{00000000-0004-0000-0C00-0000350B0000}"/>
    <hyperlink ref="O1664" r:id="rId2871" xr:uid="{00000000-0004-0000-0C00-0000360B0000}"/>
    <hyperlink ref="N1659" r:id="rId2872" xr:uid="{00000000-0004-0000-0C00-0000370B0000}"/>
    <hyperlink ref="O1659" r:id="rId2873" xr:uid="{00000000-0004-0000-0C00-0000380B0000}"/>
    <hyperlink ref="N1636" r:id="rId2874" xr:uid="{00000000-0004-0000-0C00-0000390B0000}"/>
    <hyperlink ref="O1636" r:id="rId2875" xr:uid="{00000000-0004-0000-0C00-00003A0B0000}"/>
    <hyperlink ref="N1640" r:id="rId2876" xr:uid="{00000000-0004-0000-0C00-00003B0B0000}"/>
    <hyperlink ref="O1640" r:id="rId2877" xr:uid="{00000000-0004-0000-0C00-00003C0B0000}"/>
    <hyperlink ref="N1600" r:id="rId2878" xr:uid="{00000000-0004-0000-0C00-00003D0B0000}"/>
    <hyperlink ref="O1600" r:id="rId2879" xr:uid="{00000000-0004-0000-0C00-00003E0B0000}"/>
    <hyperlink ref="N1642" r:id="rId2880" xr:uid="{00000000-0004-0000-0C00-00003F0B0000}"/>
    <hyperlink ref="O1642" r:id="rId2881" xr:uid="{00000000-0004-0000-0C00-0000400B0000}"/>
    <hyperlink ref="N1483" r:id="rId2882" xr:uid="{00000000-0004-0000-0C00-0000410B0000}"/>
    <hyperlink ref="O1483" r:id="rId2883" xr:uid="{00000000-0004-0000-0C00-0000420B0000}"/>
    <hyperlink ref="N1562" r:id="rId2884" xr:uid="{00000000-0004-0000-0C00-0000430B0000}"/>
    <hyperlink ref="O1562" r:id="rId2885" xr:uid="{00000000-0004-0000-0C00-0000440B0000}"/>
    <hyperlink ref="N1599" r:id="rId2886" xr:uid="{00000000-0004-0000-0C00-0000450B0000}"/>
    <hyperlink ref="O1599" r:id="rId2887" xr:uid="{00000000-0004-0000-0C00-0000460B0000}"/>
    <hyperlink ref="N1578" r:id="rId2888" xr:uid="{00000000-0004-0000-0C00-0000470B0000}"/>
    <hyperlink ref="O1578" r:id="rId2889" xr:uid="{00000000-0004-0000-0C00-0000480B0000}"/>
    <hyperlink ref="N1587" r:id="rId2890" xr:uid="{00000000-0004-0000-0C00-0000490B0000}"/>
    <hyperlink ref="O1587" r:id="rId2891" xr:uid="{00000000-0004-0000-0C00-00004A0B0000}"/>
    <hyperlink ref="N1527" r:id="rId2892" xr:uid="{00000000-0004-0000-0C00-00004B0B0000}"/>
    <hyperlink ref="O1527" r:id="rId2893" xr:uid="{00000000-0004-0000-0C00-00004C0B0000}"/>
    <hyperlink ref="N1608" r:id="rId2894" xr:uid="{00000000-0004-0000-0C00-00004D0B0000}"/>
    <hyperlink ref="O1608" r:id="rId2895" xr:uid="{00000000-0004-0000-0C00-00004E0B0000}"/>
    <hyperlink ref="N1622" r:id="rId2896" xr:uid="{00000000-0004-0000-0C00-00004F0B0000}"/>
    <hyperlink ref="O1622" r:id="rId2897" xr:uid="{00000000-0004-0000-0C00-0000500B0000}"/>
    <hyperlink ref="N1586" r:id="rId2898" xr:uid="{00000000-0004-0000-0C00-0000510B0000}"/>
    <hyperlink ref="O1586" r:id="rId2899" xr:uid="{00000000-0004-0000-0C00-0000520B0000}"/>
    <hyperlink ref="N1567" r:id="rId2900" xr:uid="{00000000-0004-0000-0C00-0000530B0000}"/>
    <hyperlink ref="O1567" r:id="rId2901" xr:uid="{00000000-0004-0000-0C00-0000540B0000}"/>
    <hyperlink ref="N1550" r:id="rId2902" xr:uid="{00000000-0004-0000-0C00-0000550B0000}"/>
    <hyperlink ref="O1550" r:id="rId2903" xr:uid="{00000000-0004-0000-0C00-0000560B0000}"/>
    <hyperlink ref="N1618" r:id="rId2904" xr:uid="{00000000-0004-0000-0C00-0000570B0000}"/>
    <hyperlink ref="O1618" r:id="rId2905" xr:uid="{00000000-0004-0000-0C00-0000580B0000}"/>
    <hyperlink ref="N1623" r:id="rId2906" xr:uid="{00000000-0004-0000-0C00-0000590B0000}"/>
    <hyperlink ref="O1623" r:id="rId2907" xr:uid="{00000000-0004-0000-0C00-00005A0B0000}"/>
    <hyperlink ref="N1589" r:id="rId2908" xr:uid="{00000000-0004-0000-0C00-00005B0B0000}"/>
    <hyperlink ref="O1589" r:id="rId2909" xr:uid="{00000000-0004-0000-0C00-00005C0B0000}"/>
    <hyperlink ref="N1543" r:id="rId2910" xr:uid="{00000000-0004-0000-0C00-00005D0B0000}"/>
    <hyperlink ref="O1543" r:id="rId2911" xr:uid="{00000000-0004-0000-0C00-00005E0B0000}"/>
    <hyperlink ref="N1544" r:id="rId2912" xr:uid="{00000000-0004-0000-0C00-00005F0B0000}"/>
    <hyperlink ref="O1544" r:id="rId2913" xr:uid="{00000000-0004-0000-0C00-0000600B0000}"/>
    <hyperlink ref="N1545" r:id="rId2914" xr:uid="{00000000-0004-0000-0C00-0000610B0000}"/>
    <hyperlink ref="O1545" r:id="rId2915" xr:uid="{00000000-0004-0000-0C00-0000620B0000}"/>
    <hyperlink ref="N1667" r:id="rId2916" xr:uid="{00000000-0004-0000-0C00-0000630B0000}"/>
    <hyperlink ref="O1667" r:id="rId2917" xr:uid="{00000000-0004-0000-0C00-0000640B0000}"/>
    <hyperlink ref="N1665" r:id="rId2918" xr:uid="{00000000-0004-0000-0C00-0000650B0000}"/>
    <hyperlink ref="O1665" r:id="rId2919" xr:uid="{00000000-0004-0000-0C00-0000660B0000}"/>
    <hyperlink ref="N1668" r:id="rId2920" xr:uid="{00000000-0004-0000-0C00-0000670B0000}"/>
    <hyperlink ref="O1668" r:id="rId2921" xr:uid="{00000000-0004-0000-0C00-0000680B0000}"/>
    <hyperlink ref="N1666" r:id="rId2922" xr:uid="{00000000-0004-0000-0C00-0000690B0000}"/>
    <hyperlink ref="O1666" r:id="rId2923" xr:uid="{00000000-0004-0000-0C00-00006A0B0000}"/>
    <hyperlink ref="N1554" r:id="rId2924" xr:uid="{00000000-0004-0000-0C00-00006B0B0000}"/>
    <hyperlink ref="O1554" r:id="rId2925" xr:uid="{00000000-0004-0000-0C00-00006C0B0000}"/>
    <hyperlink ref="N1645" r:id="rId2926" xr:uid="{00000000-0004-0000-0C00-00006D0B0000}"/>
    <hyperlink ref="O1645" r:id="rId2927" xr:uid="{00000000-0004-0000-0C00-00006E0B0000}"/>
    <hyperlink ref="N1646" r:id="rId2928" xr:uid="{00000000-0004-0000-0C00-00006F0B0000}"/>
    <hyperlink ref="O1646" r:id="rId2929" xr:uid="{00000000-0004-0000-0C00-0000700B0000}"/>
    <hyperlink ref="N1503" r:id="rId2930" xr:uid="{00000000-0004-0000-0C00-0000710B0000}"/>
    <hyperlink ref="O1503" r:id="rId2931" xr:uid="{00000000-0004-0000-0C00-0000720B0000}"/>
    <hyperlink ref="N1572" r:id="rId2932" xr:uid="{00000000-0004-0000-0C00-0000730B0000}"/>
    <hyperlink ref="O1572" r:id="rId2933" xr:uid="{00000000-0004-0000-0C00-0000740B0000}"/>
    <hyperlink ref="N1577" r:id="rId2934" xr:uid="{00000000-0004-0000-0C00-0000750B0000}"/>
    <hyperlink ref="O1577" r:id="rId2935" xr:uid="{00000000-0004-0000-0C00-0000760B0000}"/>
    <hyperlink ref="N1607" r:id="rId2936" xr:uid="{00000000-0004-0000-0C00-0000770B0000}"/>
    <hyperlink ref="O1607" r:id="rId2937" xr:uid="{00000000-0004-0000-0C00-0000780B0000}"/>
    <hyperlink ref="N1580" r:id="rId2938" xr:uid="{00000000-0004-0000-0C00-0000790B0000}"/>
    <hyperlink ref="O1580" r:id="rId2939" xr:uid="{00000000-0004-0000-0C00-00007A0B0000}"/>
    <hyperlink ref="N1595" r:id="rId2940" xr:uid="{00000000-0004-0000-0C00-00007B0B0000}"/>
    <hyperlink ref="O1595" r:id="rId2941" xr:uid="{00000000-0004-0000-0C00-00007C0B0000}"/>
    <hyperlink ref="N1605" r:id="rId2942" xr:uid="{00000000-0004-0000-0C00-00007D0B0000}"/>
    <hyperlink ref="O1605" r:id="rId2943" xr:uid="{00000000-0004-0000-0C00-00007E0B0000}"/>
    <hyperlink ref="N1672" r:id="rId2944" xr:uid="{00000000-0004-0000-0C00-00007F0B0000}"/>
    <hyperlink ref="O1672" r:id="rId2945" xr:uid="{00000000-0004-0000-0C00-0000800B0000}"/>
    <hyperlink ref="N1671" r:id="rId2946" xr:uid="{00000000-0004-0000-0C00-0000810B0000}"/>
    <hyperlink ref="O1671" r:id="rId2947" xr:uid="{00000000-0004-0000-0C00-0000820B0000}"/>
    <hyperlink ref="N1673" r:id="rId2948" xr:uid="{00000000-0004-0000-0C00-0000830B0000}"/>
    <hyperlink ref="O1673" r:id="rId2949" xr:uid="{00000000-0004-0000-0C00-0000840B0000}"/>
    <hyperlink ref="N1670" r:id="rId2950" xr:uid="{00000000-0004-0000-0C00-0000850B0000}"/>
    <hyperlink ref="O1670" r:id="rId2951" xr:uid="{00000000-0004-0000-0C00-0000860B0000}"/>
    <hyperlink ref="N1669" r:id="rId2952" xr:uid="{00000000-0004-0000-0C00-0000870B0000}"/>
    <hyperlink ref="O1669" r:id="rId2953" xr:uid="{00000000-0004-0000-0C00-0000880B0000}"/>
    <hyperlink ref="N1555" r:id="rId2954" xr:uid="{00000000-0004-0000-0C00-0000890B0000}"/>
    <hyperlink ref="O1555" r:id="rId2955" xr:uid="{00000000-0004-0000-0C00-00008A0B0000}"/>
    <hyperlink ref="N1493" r:id="rId2956" xr:uid="{00000000-0004-0000-0C00-00008B0B0000}"/>
    <hyperlink ref="O1493" r:id="rId2957" xr:uid="{00000000-0004-0000-0C00-00008C0B0000}"/>
    <hyperlink ref="N1484" r:id="rId2958" xr:uid="{00000000-0004-0000-0C00-00008D0B0000}"/>
    <hyperlink ref="O1484" r:id="rId2959" xr:uid="{00000000-0004-0000-0C00-00008E0B0000}"/>
    <hyperlink ref="N1563" r:id="rId2960" xr:uid="{00000000-0004-0000-0C00-00008F0B0000}"/>
    <hyperlink ref="O1563" r:id="rId2961" xr:uid="{00000000-0004-0000-0C00-0000900B0000}"/>
    <hyperlink ref="N1528" r:id="rId2962" xr:uid="{00000000-0004-0000-0C00-0000910B0000}"/>
    <hyperlink ref="O1528" r:id="rId2963" xr:uid="{00000000-0004-0000-0C00-0000920B0000}"/>
    <hyperlink ref="N1517" r:id="rId2964" xr:uid="{00000000-0004-0000-0C00-0000930B0000}"/>
    <hyperlink ref="O1517" r:id="rId2965" xr:uid="{00000000-0004-0000-0C00-0000940B0000}"/>
    <hyperlink ref="N1583" r:id="rId2966" xr:uid="{00000000-0004-0000-0C00-0000950B0000}"/>
    <hyperlink ref="O1583" r:id="rId2967" xr:uid="{00000000-0004-0000-0C00-0000960B0000}"/>
    <hyperlink ref="N1494" r:id="rId2968" xr:uid="{00000000-0004-0000-0C00-0000970B0000}"/>
    <hyperlink ref="O1494" r:id="rId2969" xr:uid="{00000000-0004-0000-0C00-0000980B0000}"/>
    <hyperlink ref="N1485" r:id="rId2970" xr:uid="{00000000-0004-0000-0C00-0000990B0000}"/>
    <hyperlink ref="O1485" r:id="rId2971" xr:uid="{00000000-0004-0000-0C00-00009A0B0000}"/>
    <hyperlink ref="N1585" r:id="rId2972" xr:uid="{00000000-0004-0000-0C00-00009B0B0000}"/>
    <hyperlink ref="O1585" r:id="rId2973" xr:uid="{00000000-0004-0000-0C00-00009C0B0000}"/>
    <hyperlink ref="N1510" r:id="rId2974" xr:uid="{00000000-0004-0000-0C00-00009D0B0000}"/>
    <hyperlink ref="O1510" r:id="rId2975" xr:uid="{00000000-0004-0000-0C00-00009E0B0000}"/>
    <hyperlink ref="N1637" r:id="rId2976" xr:uid="{00000000-0004-0000-0C00-00009F0B0000}"/>
    <hyperlink ref="O1637" r:id="rId2977" xr:uid="{00000000-0004-0000-0C00-0000A00B0000}"/>
    <hyperlink ref="N1598" r:id="rId2978" xr:uid="{00000000-0004-0000-0C00-0000A10B0000}"/>
    <hyperlink ref="O1598" r:id="rId2979" xr:uid="{00000000-0004-0000-0C00-0000A20B0000}"/>
    <hyperlink ref="N1602" r:id="rId2980" xr:uid="{00000000-0004-0000-0C00-0000A30B0000}"/>
    <hyperlink ref="O1602" r:id="rId2981" xr:uid="{00000000-0004-0000-0C00-0000A40B0000}"/>
    <hyperlink ref="N1629" r:id="rId2982" xr:uid="{00000000-0004-0000-0C00-0000A50B0000}"/>
    <hyperlink ref="O1629" r:id="rId2983" xr:uid="{00000000-0004-0000-0C00-0000A60B0000}"/>
    <hyperlink ref="N1518" r:id="rId2984" xr:uid="{00000000-0004-0000-0C00-0000A70B0000}"/>
    <hyperlink ref="O1518" r:id="rId2985" xr:uid="{00000000-0004-0000-0C00-0000A80B0000}"/>
    <hyperlink ref="N1674" r:id="rId2986" xr:uid="{00000000-0004-0000-0C00-0000A90B0000}"/>
    <hyperlink ref="O1674" r:id="rId2987" xr:uid="{00000000-0004-0000-0C00-0000AA0B0000}"/>
    <hyperlink ref="N1619" r:id="rId2988" xr:uid="{00000000-0004-0000-0C00-0000AB0B0000}"/>
    <hyperlink ref="O1619" r:id="rId2989" xr:uid="{00000000-0004-0000-0C00-0000AC0B0000}"/>
    <hyperlink ref="N1495" r:id="rId2990" xr:uid="{00000000-0004-0000-0C00-0000AD0B0000}"/>
    <hyperlink ref="O1495" r:id="rId2991" xr:uid="{00000000-0004-0000-0C00-0000AE0B0000}"/>
    <hyperlink ref="N1564" r:id="rId2992" xr:uid="{00000000-0004-0000-0C00-0000AF0B0000}"/>
    <hyperlink ref="O1564" r:id="rId2993" xr:uid="{00000000-0004-0000-0C00-0000B00B0000}"/>
    <hyperlink ref="N1650" r:id="rId2994" xr:uid="{00000000-0004-0000-0C00-0000B10B0000}"/>
    <hyperlink ref="O1650" r:id="rId2995" xr:uid="{00000000-0004-0000-0C00-0000B20B0000}"/>
    <hyperlink ref="N1534" r:id="rId2996" xr:uid="{00000000-0004-0000-0C00-0000B30B0000}"/>
    <hyperlink ref="O1534" r:id="rId2997" xr:uid="{00000000-0004-0000-0C00-0000B40B0000}"/>
    <hyperlink ref="N1519" r:id="rId2998" xr:uid="{00000000-0004-0000-0C00-0000B50B0000}"/>
    <hyperlink ref="O1519" r:id="rId2999" xr:uid="{00000000-0004-0000-0C00-0000B60B0000}"/>
    <hyperlink ref="N1675" r:id="rId3000" xr:uid="{00000000-0004-0000-0C00-0000B70B0000}"/>
    <hyperlink ref="O1675" r:id="rId3001" xr:uid="{00000000-0004-0000-0C00-0000B80B0000}"/>
    <hyperlink ref="N1644" r:id="rId3002" xr:uid="{00000000-0004-0000-0C00-0000B90B0000}"/>
    <hyperlink ref="O1644" r:id="rId3003" xr:uid="{00000000-0004-0000-0C00-0000BA0B0000}"/>
    <hyperlink ref="N1497" r:id="rId3004" xr:uid="{00000000-0004-0000-0C00-0000BB0B0000}"/>
    <hyperlink ref="O1497" r:id="rId3005" xr:uid="{00000000-0004-0000-0C00-0000BC0B0000}"/>
    <hyperlink ref="N1496" r:id="rId3006" xr:uid="{00000000-0004-0000-0C00-0000BD0B0000}"/>
    <hyperlink ref="O1496" r:id="rId3007" xr:uid="{00000000-0004-0000-0C00-0000BE0B0000}"/>
    <hyperlink ref="N1486" r:id="rId3008" xr:uid="{00000000-0004-0000-0C00-0000BF0B0000}"/>
    <hyperlink ref="O1486" r:id="rId3009" xr:uid="{00000000-0004-0000-0C00-0000C00B0000}"/>
    <hyperlink ref="N1579" r:id="rId3010" xr:uid="{00000000-0004-0000-0C00-0000C10B0000}"/>
    <hyperlink ref="O1579" r:id="rId3011" xr:uid="{00000000-0004-0000-0C00-0000C20B0000}"/>
    <hyperlink ref="N1535" r:id="rId3012" xr:uid="{00000000-0004-0000-0C00-0000C30B0000}"/>
    <hyperlink ref="O1535" r:id="rId3013" xr:uid="{00000000-0004-0000-0C00-0000C40B0000}"/>
    <hyperlink ref="N1653" r:id="rId3014" xr:uid="{00000000-0004-0000-0C00-0000C50B0000}"/>
    <hyperlink ref="O1653" r:id="rId3015" xr:uid="{00000000-0004-0000-0C00-0000C60B0000}"/>
    <hyperlink ref="N1551" r:id="rId3016" xr:uid="{00000000-0004-0000-0C00-0000C70B0000}"/>
    <hyperlink ref="O1551" r:id="rId3017" xr:uid="{00000000-0004-0000-0C00-0000C80B0000}"/>
    <hyperlink ref="N1633" r:id="rId3018" xr:uid="{00000000-0004-0000-0C00-0000C90B0000}"/>
    <hyperlink ref="O1633" r:id="rId3019" xr:uid="{00000000-0004-0000-0C00-0000CA0B0000}"/>
    <hyperlink ref="N1546" r:id="rId3020" xr:uid="{00000000-0004-0000-0C00-0000CB0B0000}"/>
    <hyperlink ref="O1546" r:id="rId3021" xr:uid="{00000000-0004-0000-0C00-0000CC0B0000}"/>
    <hyperlink ref="N1498" r:id="rId3022" xr:uid="{00000000-0004-0000-0C00-0000CD0B0000}"/>
    <hyperlink ref="O1498" r:id="rId3023" xr:uid="{00000000-0004-0000-0C00-0000CE0B0000}"/>
    <hyperlink ref="N1536" r:id="rId3024" xr:uid="{00000000-0004-0000-0C00-0000CF0B0000}"/>
    <hyperlink ref="O1536" r:id="rId3025" xr:uid="{00000000-0004-0000-0C00-0000D00B0000}"/>
    <hyperlink ref="N1511" r:id="rId3026" xr:uid="{00000000-0004-0000-0C00-0000D10B0000}"/>
    <hyperlink ref="O1511" r:id="rId3027" xr:uid="{00000000-0004-0000-0C00-0000D20B0000}"/>
    <hyperlink ref="N1568" r:id="rId3028" xr:uid="{00000000-0004-0000-0C00-0000D30B0000}"/>
    <hyperlink ref="O1568" r:id="rId3029" xr:uid="{00000000-0004-0000-0C00-0000D40B0000}"/>
    <hyperlink ref="N1574" r:id="rId3030" xr:uid="{00000000-0004-0000-0C00-0000D50B0000}"/>
    <hyperlink ref="O1574" r:id="rId3031" xr:uid="{00000000-0004-0000-0C00-0000D60B0000}"/>
    <hyperlink ref="N1552" r:id="rId3032" xr:uid="{00000000-0004-0000-0C00-0000D70B0000}"/>
    <hyperlink ref="O1552" r:id="rId3033" xr:uid="{00000000-0004-0000-0C00-0000D80B0000}"/>
    <hyperlink ref="N1502" r:id="rId3034" xr:uid="{00000000-0004-0000-0C00-0000D90B0000}"/>
    <hyperlink ref="O1502" r:id="rId3035" xr:uid="{00000000-0004-0000-0C00-0000DA0B0000}"/>
    <hyperlink ref="N1676" r:id="rId3036" xr:uid="{00000000-0004-0000-0C00-0000DB0B0000}"/>
    <hyperlink ref="O1676" r:id="rId3037" xr:uid="{00000000-0004-0000-0C00-0000DC0B0000}"/>
    <hyperlink ref="N1604" r:id="rId3038" xr:uid="{00000000-0004-0000-0C00-0000DD0B0000}"/>
    <hyperlink ref="O1604" r:id="rId3039" xr:uid="{00000000-0004-0000-0C00-0000DE0B0000}"/>
    <hyperlink ref="N1591" r:id="rId3040" xr:uid="{00000000-0004-0000-0C00-0000DF0B0000}"/>
    <hyperlink ref="O1591" r:id="rId3041" xr:uid="{00000000-0004-0000-0C00-0000E00B0000}"/>
    <hyperlink ref="N1499" r:id="rId3042" xr:uid="{00000000-0004-0000-0C00-0000E10B0000}"/>
    <hyperlink ref="O1499" r:id="rId3043" xr:uid="{00000000-0004-0000-0C00-0000E20B0000}"/>
    <hyperlink ref="N1624" r:id="rId3044" xr:uid="{00000000-0004-0000-0C00-0000E30B0000}"/>
    <hyperlink ref="O1624" r:id="rId3045" xr:uid="{00000000-0004-0000-0C00-0000E40B0000}"/>
    <hyperlink ref="N1537" r:id="rId3046" xr:uid="{00000000-0004-0000-0C00-0000E50B0000}"/>
    <hyperlink ref="O1537" r:id="rId3047" xr:uid="{00000000-0004-0000-0C00-0000E60B0000}"/>
    <hyperlink ref="N1569" r:id="rId3048" xr:uid="{00000000-0004-0000-0C00-0000E70B0000}"/>
    <hyperlink ref="O1569" r:id="rId3049" xr:uid="{00000000-0004-0000-0C00-0000E80B0000}"/>
    <hyperlink ref="N1593" r:id="rId3050" xr:uid="{00000000-0004-0000-0C00-0000E90B0000}"/>
    <hyperlink ref="O1593" r:id="rId3051" xr:uid="{00000000-0004-0000-0C00-0000EA0B0000}"/>
    <hyperlink ref="N1677" r:id="rId3052" xr:uid="{00000000-0004-0000-0C00-0000EB0B0000}"/>
    <hyperlink ref="O1677" r:id="rId3053" xr:uid="{00000000-0004-0000-0C00-0000EC0B0000}"/>
    <hyperlink ref="N1678" r:id="rId3054" xr:uid="{00000000-0004-0000-0C00-0000ED0B0000}"/>
    <hyperlink ref="O1678" r:id="rId3055" xr:uid="{00000000-0004-0000-0C00-0000EE0B0000}"/>
    <hyperlink ref="N1647" r:id="rId3056" xr:uid="{00000000-0004-0000-0C00-0000EF0B0000}"/>
    <hyperlink ref="O1647" r:id="rId3057" xr:uid="{00000000-0004-0000-0C00-0000F00B0000}"/>
    <hyperlink ref="N1556" r:id="rId3058" xr:uid="{00000000-0004-0000-0C00-0000F10B0000}"/>
    <hyperlink ref="O1556" r:id="rId3059" xr:uid="{00000000-0004-0000-0C00-0000F20B0000}"/>
    <hyperlink ref="N1612" r:id="rId3060" xr:uid="{00000000-0004-0000-0C00-0000F30B0000}"/>
    <hyperlink ref="O1612" r:id="rId3061" xr:uid="{00000000-0004-0000-0C00-0000F40B0000}"/>
    <hyperlink ref="N1610" r:id="rId3062" xr:uid="{00000000-0004-0000-0C00-0000F50B0000}"/>
    <hyperlink ref="O1610" r:id="rId3063" xr:uid="{00000000-0004-0000-0C00-0000F60B0000}"/>
    <hyperlink ref="N1529" r:id="rId3064" xr:uid="{00000000-0004-0000-0C00-0000F70B0000}"/>
    <hyperlink ref="O1529" r:id="rId3065" xr:uid="{00000000-0004-0000-0C00-0000F80B0000}"/>
    <hyperlink ref="N1634" r:id="rId3066" xr:uid="{00000000-0004-0000-0C00-0000F90B0000}"/>
    <hyperlink ref="O1634" r:id="rId3067" xr:uid="{00000000-0004-0000-0C00-0000FA0B0000}"/>
    <hyperlink ref="N1679" r:id="rId3068" xr:uid="{00000000-0004-0000-0C00-0000FB0B0000}"/>
    <hyperlink ref="O1679" r:id="rId3069" xr:uid="{00000000-0004-0000-0C00-0000FC0B0000}"/>
    <hyperlink ref="N1626" r:id="rId3070" xr:uid="{00000000-0004-0000-0C00-0000FD0B0000}"/>
    <hyperlink ref="O1626" r:id="rId3071" xr:uid="{00000000-0004-0000-0C00-0000FE0B0000}"/>
    <hyperlink ref="N1520" r:id="rId3072" xr:uid="{00000000-0004-0000-0C00-0000FF0B0000}"/>
    <hyperlink ref="O1520" r:id="rId3073" xr:uid="{00000000-0004-0000-0C00-0000000C0000}"/>
    <hyperlink ref="N1553" r:id="rId3074" xr:uid="{00000000-0004-0000-0C00-0000010C0000}"/>
    <hyperlink ref="O1553" r:id="rId3075" xr:uid="{00000000-0004-0000-0C00-0000020C0000}"/>
    <hyperlink ref="N1651" r:id="rId3076" xr:uid="{00000000-0004-0000-0C00-0000030C0000}"/>
    <hyperlink ref="O1651" r:id="rId3077" xr:uid="{00000000-0004-0000-0C00-0000040C0000}"/>
    <hyperlink ref="N1680" r:id="rId3078" xr:uid="{00000000-0004-0000-0C00-0000050C0000}"/>
    <hyperlink ref="O1680" r:id="rId3079" xr:uid="{00000000-0004-0000-0C00-0000060C0000}"/>
    <hyperlink ref="N1487" r:id="rId3080" xr:uid="{00000000-0004-0000-0C00-0000070C0000}"/>
    <hyperlink ref="O1487" r:id="rId3081" xr:uid="{00000000-0004-0000-0C00-0000080C0000}"/>
    <hyperlink ref="N1521" r:id="rId3082" xr:uid="{00000000-0004-0000-0C00-0000090C0000}"/>
    <hyperlink ref="O1521" r:id="rId3083" xr:uid="{00000000-0004-0000-0C00-00000A0C0000}"/>
    <hyperlink ref="N1681" r:id="rId3084" xr:uid="{00000000-0004-0000-0C00-00000B0C0000}"/>
    <hyperlink ref="O1681" r:id="rId3085" xr:uid="{00000000-0004-0000-0C00-00000C0C0000}"/>
    <hyperlink ref="N1683" r:id="rId3086" xr:uid="{00000000-0004-0000-0C00-00000D0C0000}"/>
    <hyperlink ref="O1683" r:id="rId3087" xr:uid="{00000000-0004-0000-0C00-00000E0C0000}"/>
    <hyperlink ref="N1682" r:id="rId3088" xr:uid="{00000000-0004-0000-0C00-00000F0C0000}"/>
    <hyperlink ref="O1682" r:id="rId3089" xr:uid="{00000000-0004-0000-0C00-0000100C0000}"/>
    <hyperlink ref="N1504" r:id="rId3090" xr:uid="{00000000-0004-0000-0C00-0000110C0000}"/>
    <hyperlink ref="O1504" r:id="rId3091" xr:uid="{00000000-0004-0000-0C00-0000120C0000}"/>
    <hyperlink ref="N1500" r:id="rId3092" xr:uid="{00000000-0004-0000-0C00-0000130C0000}"/>
    <hyperlink ref="O1500" r:id="rId3093" xr:uid="{00000000-0004-0000-0C00-0000140C0000}"/>
    <hyperlink ref="N1488" r:id="rId3094" xr:uid="{00000000-0004-0000-0C00-0000150C0000}"/>
    <hyperlink ref="O1488" r:id="rId3095" xr:uid="{00000000-0004-0000-0C00-0000160C0000}"/>
    <hyperlink ref="N1538" r:id="rId3096" xr:uid="{00000000-0004-0000-0C00-0000170C0000}"/>
    <hyperlink ref="O1538" r:id="rId3097" xr:uid="{00000000-0004-0000-0C00-0000180C0000}"/>
    <hyperlink ref="N1571" r:id="rId3098" xr:uid="{00000000-0004-0000-0C00-0000190C0000}"/>
    <hyperlink ref="O1571" r:id="rId3099" xr:uid="{00000000-0004-0000-0C00-00001A0C0000}"/>
    <hyperlink ref="N1632" r:id="rId3100" xr:uid="{00000000-0004-0000-0C00-00001B0C0000}"/>
    <hyperlink ref="O1632" r:id="rId3101" xr:uid="{00000000-0004-0000-0C00-00001C0C0000}"/>
    <hyperlink ref="N1557" r:id="rId3102" xr:uid="{00000000-0004-0000-0C00-00001D0C0000}"/>
    <hyperlink ref="O1557" r:id="rId3103" xr:uid="{00000000-0004-0000-0C00-00001E0C0000}"/>
    <hyperlink ref="N1592" r:id="rId3104" xr:uid="{00000000-0004-0000-0C00-00001F0C0000}"/>
    <hyperlink ref="O1592" r:id="rId3105" xr:uid="{00000000-0004-0000-0C00-0000200C0000}"/>
    <hyperlink ref="N1522" r:id="rId3106" xr:uid="{00000000-0004-0000-0C00-0000210C0000}"/>
    <hyperlink ref="O1522" r:id="rId3107" xr:uid="{00000000-0004-0000-0C00-0000220C0000}"/>
    <hyperlink ref="N1684" r:id="rId3108" xr:uid="{00000000-0004-0000-0C00-0000230C0000}"/>
    <hyperlink ref="O1684" r:id="rId3109" xr:uid="{00000000-0004-0000-0C00-0000240C0000}"/>
    <hyperlink ref="N1558" r:id="rId3110" xr:uid="{00000000-0004-0000-0C00-0000250C0000}"/>
    <hyperlink ref="O1558" r:id="rId3111" xr:uid="{00000000-0004-0000-0C00-0000260C0000}"/>
    <hyperlink ref="N1530" r:id="rId3112" xr:uid="{00000000-0004-0000-0C00-0000270C0000}"/>
    <hyperlink ref="O1530" r:id="rId3113" xr:uid="{00000000-0004-0000-0C00-0000280C0000}"/>
    <hyperlink ref="N1531" r:id="rId3114" xr:uid="{00000000-0004-0000-0C00-0000290C0000}"/>
    <hyperlink ref="O1531" r:id="rId3115" xr:uid="{00000000-0004-0000-0C00-00002A0C0000}"/>
    <hyperlink ref="N1603" r:id="rId3116" xr:uid="{00000000-0004-0000-0C00-00002B0C0000}"/>
    <hyperlink ref="O1603" r:id="rId3117" xr:uid="{00000000-0004-0000-0C00-00002C0C0000}"/>
    <hyperlink ref="N1630" r:id="rId3118" xr:uid="{00000000-0004-0000-0C00-00002D0C0000}"/>
    <hyperlink ref="O1630" r:id="rId3119" xr:uid="{00000000-0004-0000-0C00-00002E0C0000}"/>
    <hyperlink ref="N1548" r:id="rId3120" xr:uid="{00000000-0004-0000-0C00-00002F0C0000}"/>
    <hyperlink ref="O1548" r:id="rId3121" xr:uid="{00000000-0004-0000-0C00-0000300C0000}"/>
    <hyperlink ref="N1547" r:id="rId3122" xr:uid="{00000000-0004-0000-0C00-0000310C0000}"/>
    <hyperlink ref="O1547" r:id="rId3123" xr:uid="{00000000-0004-0000-0C00-0000320C0000}"/>
    <hyperlink ref="N1685" r:id="rId3124" xr:uid="{00000000-0004-0000-0C00-0000330C0000}"/>
    <hyperlink ref="O1685" r:id="rId3125" xr:uid="{00000000-0004-0000-0C00-0000340C0000}"/>
    <hyperlink ref="N1559" r:id="rId3126" xr:uid="{00000000-0004-0000-0C00-0000350C0000}"/>
    <hyperlink ref="O1559" r:id="rId3127" xr:uid="{00000000-0004-0000-0C00-0000360C0000}"/>
    <hyperlink ref="N1625" r:id="rId3128" xr:uid="{00000000-0004-0000-0C00-0000370C0000}"/>
    <hyperlink ref="O1625" r:id="rId3129" xr:uid="{00000000-0004-0000-0C00-0000380C0000}"/>
    <hyperlink ref="N1501" r:id="rId3130" xr:uid="{00000000-0004-0000-0C00-0000390C0000}"/>
    <hyperlink ref="O1501" r:id="rId3131" xr:uid="{00000000-0004-0000-0C00-00003A0C0000}"/>
    <hyperlink ref="N1489" r:id="rId3132" xr:uid="{00000000-0004-0000-0C00-00003B0C0000}"/>
    <hyperlink ref="O1489" r:id="rId3133" xr:uid="{00000000-0004-0000-0C00-00003C0C0000}"/>
    <hyperlink ref="N1539" r:id="rId3134" xr:uid="{00000000-0004-0000-0C00-00003D0C0000}"/>
    <hyperlink ref="O1539" r:id="rId3135" xr:uid="{00000000-0004-0000-0C00-00003E0C0000}"/>
    <hyperlink ref="N1621" r:id="rId3136" xr:uid="{00000000-0004-0000-0C00-00003F0C0000}"/>
    <hyperlink ref="O1621" r:id="rId3137" xr:uid="{00000000-0004-0000-0C00-0000400C0000}"/>
    <hyperlink ref="N1648" r:id="rId3138" xr:uid="{00000000-0004-0000-0C00-0000410C0000}"/>
    <hyperlink ref="O1648" r:id="rId3139" xr:uid="{00000000-0004-0000-0C00-0000420C0000}"/>
    <hyperlink ref="N1649" r:id="rId3140" xr:uid="{00000000-0004-0000-0C00-0000430C0000}"/>
    <hyperlink ref="O1649" r:id="rId3141" xr:uid="{00000000-0004-0000-0C00-0000440C0000}"/>
    <hyperlink ref="N1532" r:id="rId3142" xr:uid="{00000000-0004-0000-0C00-0000450C0000}"/>
    <hyperlink ref="O1532" r:id="rId3143" xr:uid="{00000000-0004-0000-0C00-0000460C0000}"/>
    <hyperlink ref="N1596" r:id="rId3144" xr:uid="{00000000-0004-0000-0C00-0000470C0000}"/>
    <hyperlink ref="O1596" r:id="rId3145" xr:uid="{00000000-0004-0000-0C00-0000480C0000}"/>
    <hyperlink ref="N1631" r:id="rId3146" xr:uid="{00000000-0004-0000-0C00-0000490C0000}"/>
    <hyperlink ref="O1631" r:id="rId3147" xr:uid="{00000000-0004-0000-0C00-00004A0C0000}"/>
    <hyperlink ref="N1560" r:id="rId3148" xr:uid="{00000000-0004-0000-0C00-00004B0C0000}"/>
    <hyperlink ref="O1560" r:id="rId3149" xr:uid="{00000000-0004-0000-0C00-00004C0C0000}"/>
    <hyperlink ref="N1512" r:id="rId3150" xr:uid="{00000000-0004-0000-0C00-00004D0C0000}"/>
    <hyperlink ref="O1512" r:id="rId3151" xr:uid="{00000000-0004-0000-0C00-00004E0C0000}"/>
    <hyperlink ref="N1505" r:id="rId3152" xr:uid="{00000000-0004-0000-0C00-00004F0C0000}"/>
    <hyperlink ref="O1505" r:id="rId3153" xr:uid="{00000000-0004-0000-0C00-0000500C0000}"/>
    <hyperlink ref="N1643" r:id="rId3154" xr:uid="{00000000-0004-0000-0C00-0000510C0000}"/>
    <hyperlink ref="O1643" r:id="rId3155" xr:uid="{00000000-0004-0000-0C00-0000520C0000}"/>
    <hyperlink ref="N1628" r:id="rId3156" xr:uid="{00000000-0004-0000-0C00-0000530C0000}"/>
    <hyperlink ref="O1628" r:id="rId3157" xr:uid="{00000000-0004-0000-0C00-0000540C0000}"/>
    <hyperlink ref="N1584" r:id="rId3158" xr:uid="{00000000-0004-0000-0C00-0000550C0000}"/>
    <hyperlink ref="O1584" r:id="rId3159" xr:uid="{00000000-0004-0000-0C00-0000560C0000}"/>
    <hyperlink ref="N1638" r:id="rId3160" xr:uid="{00000000-0004-0000-0C00-0000570C0000}"/>
    <hyperlink ref="O1638" r:id="rId3161" xr:uid="{00000000-0004-0000-0C00-0000580C0000}"/>
    <hyperlink ref="N1639" r:id="rId3162" xr:uid="{00000000-0004-0000-0C00-0000590C0000}"/>
    <hyperlink ref="O1639" r:id="rId3163" xr:uid="{00000000-0004-0000-0C00-00005A0C0000}"/>
    <hyperlink ref="N1570" r:id="rId3164" xr:uid="{00000000-0004-0000-0C00-00005B0C0000}"/>
    <hyperlink ref="O1570" r:id="rId3165" xr:uid="{00000000-0004-0000-0C00-00005C0C0000}"/>
    <hyperlink ref="N1533" r:id="rId3166" xr:uid="{00000000-0004-0000-0C00-00005D0C0000}"/>
    <hyperlink ref="O1533" r:id="rId3167" xr:uid="{00000000-0004-0000-0C00-00005E0C0000}"/>
    <hyperlink ref="N1620" r:id="rId3168" xr:uid="{00000000-0004-0000-0C00-00005F0C0000}"/>
    <hyperlink ref="O1620" r:id="rId3169" xr:uid="{00000000-0004-0000-0C00-0000600C0000}"/>
    <hyperlink ref="N1565" r:id="rId3170" xr:uid="{00000000-0004-0000-0C00-0000610C0000}"/>
    <hyperlink ref="O1565" r:id="rId3171" xr:uid="{00000000-0004-0000-0C00-0000620C0000}"/>
    <hyperlink ref="N1698" r:id="rId3172" xr:uid="{00000000-0004-0000-0C00-0000630C0000}"/>
    <hyperlink ref="O1698" r:id="rId3173" xr:uid="{00000000-0004-0000-0C00-0000640C0000}"/>
    <hyperlink ref="N1704" r:id="rId3174" xr:uid="{00000000-0004-0000-0C00-0000650C0000}"/>
    <hyperlink ref="O1704" r:id="rId3175" xr:uid="{00000000-0004-0000-0C00-0000660C0000}"/>
    <hyperlink ref="N1703" r:id="rId3176" xr:uid="{00000000-0004-0000-0C00-0000670C0000}"/>
    <hyperlink ref="O1703" r:id="rId3177" xr:uid="{00000000-0004-0000-0C00-0000680C0000}"/>
    <hyperlink ref="N1700" r:id="rId3178" xr:uid="{00000000-0004-0000-0C00-0000690C0000}"/>
    <hyperlink ref="O1700" r:id="rId3179" xr:uid="{00000000-0004-0000-0C00-00006A0C0000}"/>
    <hyperlink ref="N1697" r:id="rId3180" xr:uid="{00000000-0004-0000-0C00-00006B0C0000}"/>
    <hyperlink ref="O1697" r:id="rId3181" xr:uid="{00000000-0004-0000-0C00-00006C0C0000}"/>
    <hyperlink ref="N1693" r:id="rId3182" xr:uid="{00000000-0004-0000-0C00-00006D0C0000}"/>
    <hyperlink ref="O1693" r:id="rId3183" xr:uid="{00000000-0004-0000-0C00-00006E0C0000}"/>
    <hyperlink ref="N1702" r:id="rId3184" xr:uid="{00000000-0004-0000-0C00-00006F0C0000}"/>
    <hyperlink ref="O1702" r:id="rId3185" xr:uid="{00000000-0004-0000-0C00-0000700C0000}"/>
    <hyperlink ref="N1690" r:id="rId3186" xr:uid="{00000000-0004-0000-0C00-0000710C0000}"/>
    <hyperlink ref="O1690" r:id="rId3187" xr:uid="{00000000-0004-0000-0C00-0000720C0000}"/>
    <hyperlink ref="N1701" r:id="rId3188" xr:uid="{00000000-0004-0000-0C00-0000730C0000}"/>
    <hyperlink ref="O1701" r:id="rId3189" xr:uid="{00000000-0004-0000-0C00-0000740C0000}"/>
    <hyperlink ref="N1692" r:id="rId3190" xr:uid="{00000000-0004-0000-0C00-0000750C0000}"/>
    <hyperlink ref="O1692" r:id="rId3191" xr:uid="{00000000-0004-0000-0C00-0000760C0000}"/>
    <hyperlink ref="N1686" r:id="rId3192" xr:uid="{00000000-0004-0000-0C00-0000770C0000}"/>
    <hyperlink ref="O1686" r:id="rId3193" xr:uid="{00000000-0004-0000-0C00-0000780C0000}"/>
    <hyperlink ref="N1694" r:id="rId3194" xr:uid="{00000000-0004-0000-0C00-0000790C0000}"/>
    <hyperlink ref="O1694" r:id="rId3195" xr:uid="{00000000-0004-0000-0C00-00007A0C0000}"/>
    <hyperlink ref="N1695" r:id="rId3196" xr:uid="{00000000-0004-0000-0C00-00007B0C0000}"/>
    <hyperlink ref="O1695" r:id="rId3197" xr:uid="{00000000-0004-0000-0C00-00007C0C0000}"/>
    <hyperlink ref="N1689" r:id="rId3198" xr:uid="{00000000-0004-0000-0C00-00007D0C0000}"/>
    <hyperlink ref="O1689" r:id="rId3199" xr:uid="{00000000-0004-0000-0C00-00007E0C0000}"/>
    <hyperlink ref="N1688" r:id="rId3200" xr:uid="{00000000-0004-0000-0C00-00007F0C0000}"/>
    <hyperlink ref="O1688" r:id="rId3201" xr:uid="{00000000-0004-0000-0C00-0000800C0000}"/>
    <hyperlink ref="N1696" r:id="rId3202" xr:uid="{00000000-0004-0000-0C00-0000810C0000}"/>
    <hyperlink ref="O1696" r:id="rId3203" xr:uid="{00000000-0004-0000-0C00-0000820C0000}"/>
    <hyperlink ref="N1687" r:id="rId3204" xr:uid="{00000000-0004-0000-0C00-0000830C0000}"/>
    <hyperlink ref="O1687" r:id="rId3205" xr:uid="{00000000-0004-0000-0C00-0000840C0000}"/>
    <hyperlink ref="N1716" r:id="rId3206" xr:uid="{00000000-0004-0000-0C00-0000850C0000}"/>
    <hyperlink ref="O1716" r:id="rId3207" xr:uid="{00000000-0004-0000-0C00-0000860C0000}"/>
    <hyperlink ref="N1720" r:id="rId3208" xr:uid="{00000000-0004-0000-0C00-0000870C0000}"/>
    <hyperlink ref="O1720" r:id="rId3209" xr:uid="{00000000-0004-0000-0C00-0000880C0000}"/>
    <hyperlink ref="N1722" r:id="rId3210" xr:uid="{00000000-0004-0000-0C00-0000890C0000}"/>
    <hyperlink ref="O1722" r:id="rId3211" xr:uid="{00000000-0004-0000-0C00-00008A0C0000}"/>
    <hyperlink ref="N1709" r:id="rId3212" xr:uid="{00000000-0004-0000-0C00-00008B0C0000}"/>
    <hyperlink ref="O1709" r:id="rId3213" xr:uid="{00000000-0004-0000-0C00-00008C0C0000}"/>
    <hyperlink ref="N1718" r:id="rId3214" xr:uid="{00000000-0004-0000-0C00-00008D0C0000}"/>
    <hyperlink ref="O1718" r:id="rId3215" xr:uid="{00000000-0004-0000-0C00-00008E0C0000}"/>
    <hyperlink ref="N1706" r:id="rId3216" xr:uid="{00000000-0004-0000-0C00-00008F0C0000}"/>
    <hyperlink ref="O1706" r:id="rId3217" xr:uid="{00000000-0004-0000-0C00-0000900C0000}"/>
    <hyperlink ref="N1705" r:id="rId3218" xr:uid="{00000000-0004-0000-0C00-0000910C0000}"/>
    <hyperlink ref="O1705" r:id="rId3219" xr:uid="{00000000-0004-0000-0C00-0000920C0000}"/>
    <hyperlink ref="N1707" r:id="rId3220" xr:uid="{00000000-0004-0000-0C00-0000930C0000}"/>
    <hyperlink ref="O1707" r:id="rId3221" xr:uid="{00000000-0004-0000-0C00-0000940C0000}"/>
    <hyperlink ref="N1714" r:id="rId3222" xr:uid="{00000000-0004-0000-0C00-0000950C0000}"/>
    <hyperlink ref="O1714" r:id="rId3223" xr:uid="{00000000-0004-0000-0C00-0000960C0000}"/>
    <hyperlink ref="N1713" r:id="rId3224" xr:uid="{00000000-0004-0000-0C00-0000970C0000}"/>
    <hyperlink ref="O1713" r:id="rId3225" xr:uid="{00000000-0004-0000-0C00-0000980C0000}"/>
    <hyperlink ref="N1712" r:id="rId3226" xr:uid="{00000000-0004-0000-0C00-0000990C0000}"/>
    <hyperlink ref="O1712" r:id="rId3227" xr:uid="{00000000-0004-0000-0C00-00009A0C0000}"/>
    <hyperlink ref="N1715" r:id="rId3228" xr:uid="{00000000-0004-0000-0C00-00009B0C0000}"/>
    <hyperlink ref="O1715" r:id="rId3229" xr:uid="{00000000-0004-0000-0C00-00009C0C0000}"/>
    <hyperlink ref="N1710" r:id="rId3230" xr:uid="{00000000-0004-0000-0C00-00009D0C0000}"/>
    <hyperlink ref="O1710" r:id="rId3231" xr:uid="{00000000-0004-0000-0C00-00009E0C0000}"/>
    <hyperlink ref="N1719" r:id="rId3232" xr:uid="{00000000-0004-0000-0C00-00009F0C0000}"/>
    <hyperlink ref="O1719" r:id="rId3233" xr:uid="{00000000-0004-0000-0C00-0000A00C0000}"/>
    <hyperlink ref="N1708" r:id="rId3234" xr:uid="{00000000-0004-0000-0C00-0000A10C0000}"/>
    <hyperlink ref="O1708" r:id="rId3235" xr:uid="{00000000-0004-0000-0C00-0000A20C0000}"/>
    <hyperlink ref="N1717" r:id="rId3236" xr:uid="{00000000-0004-0000-0C00-0000A30C0000}"/>
    <hyperlink ref="O1717" r:id="rId3237" xr:uid="{00000000-0004-0000-0C00-0000A40C0000}"/>
    <hyperlink ref="N1721" r:id="rId3238" xr:uid="{00000000-0004-0000-0C00-0000A50C0000}"/>
    <hyperlink ref="O1721" r:id="rId3239" xr:uid="{00000000-0004-0000-0C00-0000A60C0000}"/>
    <hyperlink ref="N1711" r:id="rId3240" xr:uid="{00000000-0004-0000-0C00-0000A70C0000}"/>
    <hyperlink ref="O1711" r:id="rId3241" xr:uid="{00000000-0004-0000-0C00-0000A80C0000}"/>
    <hyperlink ref="N1856" r:id="rId3242" xr:uid="{00000000-0004-0000-0C00-0000A90C0000}"/>
    <hyperlink ref="O1856" r:id="rId3243" xr:uid="{00000000-0004-0000-0C00-0000AA0C0000}"/>
    <hyperlink ref="N1886" r:id="rId3244" xr:uid="{00000000-0004-0000-0C00-0000AB0C0000}"/>
    <hyperlink ref="O1886" r:id="rId3245" xr:uid="{00000000-0004-0000-0C00-0000AC0C0000}"/>
    <hyperlink ref="N1855" r:id="rId3246" xr:uid="{00000000-0004-0000-0C00-0000AD0C0000}"/>
    <hyperlink ref="O1855" r:id="rId3247" xr:uid="{00000000-0004-0000-0C00-0000AE0C0000}"/>
    <hyperlink ref="N1889" r:id="rId3248" xr:uid="{00000000-0004-0000-0C00-0000AF0C0000}"/>
    <hyperlink ref="O1889" r:id="rId3249" xr:uid="{00000000-0004-0000-0C00-0000B00C0000}"/>
    <hyperlink ref="N1866" r:id="rId3250" xr:uid="{00000000-0004-0000-0C00-0000B10C0000}"/>
    <hyperlink ref="O1866" r:id="rId3251" xr:uid="{00000000-0004-0000-0C00-0000B20C0000}"/>
    <hyperlink ref="N1751" r:id="rId3252" xr:uid="{00000000-0004-0000-0C00-0000B30C0000}"/>
    <hyperlink ref="O1751" r:id="rId3253" xr:uid="{00000000-0004-0000-0C00-0000B40C0000}"/>
    <hyperlink ref="N1893" r:id="rId3254" xr:uid="{00000000-0004-0000-0C00-0000B50C0000}"/>
    <hyperlink ref="O1893" r:id="rId3255" xr:uid="{00000000-0004-0000-0C00-0000B60C0000}"/>
    <hyperlink ref="N1801" r:id="rId3256" xr:uid="{00000000-0004-0000-0C00-0000B70C0000}"/>
    <hyperlink ref="O1801" r:id="rId3257" xr:uid="{00000000-0004-0000-0C00-0000B80C0000}"/>
    <hyperlink ref="N1739" r:id="rId3258" xr:uid="{00000000-0004-0000-0C00-0000B90C0000}"/>
    <hyperlink ref="O1739" r:id="rId3259" xr:uid="{00000000-0004-0000-0C00-0000BA0C0000}"/>
    <hyperlink ref="N1723" r:id="rId3260" xr:uid="{00000000-0004-0000-0C00-0000BB0C0000}"/>
    <hyperlink ref="O1723" r:id="rId3261" xr:uid="{00000000-0004-0000-0C00-0000BC0C0000}"/>
    <hyperlink ref="N1828" r:id="rId3262" xr:uid="{00000000-0004-0000-0C00-0000BD0C0000}"/>
    <hyperlink ref="O1828" r:id="rId3263" xr:uid="{00000000-0004-0000-0C00-0000BE0C0000}"/>
    <hyperlink ref="N1827" r:id="rId3264" xr:uid="{00000000-0004-0000-0C00-0000BF0C0000}"/>
    <hyperlink ref="O1827" r:id="rId3265" xr:uid="{00000000-0004-0000-0C00-0000C00C0000}"/>
    <hyperlink ref="N1870" r:id="rId3266" xr:uid="{00000000-0004-0000-0C00-0000C10C0000}"/>
    <hyperlink ref="O1870" r:id="rId3267" xr:uid="{00000000-0004-0000-0C00-0000C20C0000}"/>
    <hyperlink ref="N1752" r:id="rId3268" xr:uid="{00000000-0004-0000-0C00-0000C30C0000}"/>
    <hyperlink ref="O1752" r:id="rId3269" xr:uid="{00000000-0004-0000-0C00-0000C40C0000}"/>
    <hyperlink ref="N1786" r:id="rId3270" xr:uid="{00000000-0004-0000-0C00-0000C50C0000}"/>
    <hyperlink ref="O1786" r:id="rId3271" xr:uid="{00000000-0004-0000-0C00-0000C60C0000}"/>
    <hyperlink ref="N1802" r:id="rId3272" xr:uid="{00000000-0004-0000-0C00-0000C70C0000}"/>
    <hyperlink ref="O1802" r:id="rId3273" xr:uid="{00000000-0004-0000-0C00-0000C80C0000}"/>
    <hyperlink ref="N1803" r:id="rId3274" xr:uid="{00000000-0004-0000-0C00-0000C90C0000}"/>
    <hyperlink ref="O1803" r:id="rId3275" xr:uid="{00000000-0004-0000-0C00-0000CA0C0000}"/>
    <hyperlink ref="N1894" r:id="rId3276" xr:uid="{00000000-0004-0000-0C00-0000CB0C0000}"/>
    <hyperlink ref="O1894" r:id="rId3277" xr:uid="{00000000-0004-0000-0C00-0000CC0C0000}"/>
    <hyperlink ref="N1724" r:id="rId3278" xr:uid="{00000000-0004-0000-0C00-0000CD0C0000}"/>
    <hyperlink ref="O1724" r:id="rId3279" xr:uid="{00000000-0004-0000-0C00-0000CE0C0000}"/>
    <hyperlink ref="N1841" r:id="rId3280" xr:uid="{00000000-0004-0000-0C00-0000CF0C0000}"/>
    <hyperlink ref="O1841" r:id="rId3281" xr:uid="{00000000-0004-0000-0C00-0000D00C0000}"/>
    <hyperlink ref="N1760" r:id="rId3282" xr:uid="{00000000-0004-0000-0C00-0000D10C0000}"/>
    <hyperlink ref="O1760" r:id="rId3283" xr:uid="{00000000-0004-0000-0C00-0000D20C0000}"/>
    <hyperlink ref="N1761" r:id="rId3284" xr:uid="{00000000-0004-0000-0C00-0000D30C0000}"/>
    <hyperlink ref="O1761" r:id="rId3285" xr:uid="{00000000-0004-0000-0C00-0000D40C0000}"/>
    <hyperlink ref="N1787" r:id="rId3286" xr:uid="{00000000-0004-0000-0C00-0000D50C0000}"/>
    <hyperlink ref="O1787" r:id="rId3287" xr:uid="{00000000-0004-0000-0C00-0000D60C0000}"/>
    <hyperlink ref="N1731" r:id="rId3288" xr:uid="{00000000-0004-0000-0C00-0000D70C0000}"/>
    <hyperlink ref="O1731" r:id="rId3289" xr:uid="{00000000-0004-0000-0C00-0000D80C0000}"/>
    <hyperlink ref="N1829" r:id="rId3290" xr:uid="{00000000-0004-0000-0C00-0000D90C0000}"/>
    <hyperlink ref="O1829" r:id="rId3291" xr:uid="{00000000-0004-0000-0C00-0000DA0C0000}"/>
    <hyperlink ref="N1872" r:id="rId3292" xr:uid="{00000000-0004-0000-0C00-0000DB0C0000}"/>
    <hyperlink ref="O1872" r:id="rId3293" xr:uid="{00000000-0004-0000-0C00-0000DC0C0000}"/>
    <hyperlink ref="N1770" r:id="rId3294" xr:uid="{00000000-0004-0000-0C00-0000DD0C0000}"/>
    <hyperlink ref="O1770" r:id="rId3295" xr:uid="{00000000-0004-0000-0C00-0000DE0C0000}"/>
    <hyperlink ref="N1842" r:id="rId3296" xr:uid="{00000000-0004-0000-0C00-0000DF0C0000}"/>
    <hyperlink ref="O1842" r:id="rId3297" xr:uid="{00000000-0004-0000-0C00-0000E00C0000}"/>
    <hyperlink ref="N1804" r:id="rId3298" xr:uid="{00000000-0004-0000-0C00-0000E10C0000}"/>
    <hyperlink ref="O1804" r:id="rId3299" xr:uid="{00000000-0004-0000-0C00-0000E20C0000}"/>
    <hyperlink ref="N1877" r:id="rId3300" xr:uid="{00000000-0004-0000-0C00-0000E30C0000}"/>
    <hyperlink ref="O1877" r:id="rId3301" xr:uid="{00000000-0004-0000-0C00-0000E40C0000}"/>
    <hyperlink ref="N1816" r:id="rId3302" xr:uid="{00000000-0004-0000-0C00-0000E50C0000}"/>
    <hyperlink ref="O1816" r:id="rId3303" xr:uid="{00000000-0004-0000-0C00-0000E60C0000}"/>
    <hyperlink ref="N1725" r:id="rId3304" xr:uid="{00000000-0004-0000-0C00-0000E70C0000}"/>
    <hyperlink ref="O1725" r:id="rId3305" xr:uid="{00000000-0004-0000-0C00-0000E80C0000}"/>
    <hyperlink ref="N1830" r:id="rId3306" xr:uid="{00000000-0004-0000-0C00-0000E90C0000}"/>
    <hyperlink ref="O1830" r:id="rId3307" xr:uid="{00000000-0004-0000-0C00-0000EA0C0000}"/>
    <hyperlink ref="N1779" r:id="rId3308" xr:uid="{00000000-0004-0000-0C00-0000EB0C0000}"/>
    <hyperlink ref="O1779" r:id="rId3309" xr:uid="{00000000-0004-0000-0C00-0000EC0C0000}"/>
    <hyperlink ref="N1780" r:id="rId3310" xr:uid="{00000000-0004-0000-0C00-0000ED0C0000}"/>
    <hyperlink ref="O1780" r:id="rId3311" xr:uid="{00000000-0004-0000-0C00-0000EE0C0000}"/>
    <hyperlink ref="N1868" r:id="rId3312" xr:uid="{00000000-0004-0000-0C00-0000EF0C0000}"/>
    <hyperlink ref="O1868" r:id="rId3313" xr:uid="{00000000-0004-0000-0C00-0000F00C0000}"/>
    <hyperlink ref="N1891" r:id="rId3314" xr:uid="{00000000-0004-0000-0C00-0000F10C0000}"/>
    <hyperlink ref="O1891" r:id="rId3315" xr:uid="{00000000-0004-0000-0C00-0000F20C0000}"/>
    <hyperlink ref="N1805" r:id="rId3316" xr:uid="{00000000-0004-0000-0C00-0000F30C0000}"/>
    <hyperlink ref="O1805" r:id="rId3317" xr:uid="{00000000-0004-0000-0C00-0000F40C0000}"/>
    <hyperlink ref="N1748" r:id="rId3318" xr:uid="{00000000-0004-0000-0C00-0000F50C0000}"/>
    <hyperlink ref="O1748" r:id="rId3319" xr:uid="{00000000-0004-0000-0C00-0000F60C0000}"/>
    <hyperlink ref="N1896" r:id="rId3320" xr:uid="{00000000-0004-0000-0C00-0000F70C0000}"/>
    <hyperlink ref="O1896" r:id="rId3321" xr:uid="{00000000-0004-0000-0C00-0000F80C0000}"/>
    <hyperlink ref="N1895" r:id="rId3322" xr:uid="{00000000-0004-0000-0C00-0000F90C0000}"/>
    <hyperlink ref="O1895" r:id="rId3323" xr:uid="{00000000-0004-0000-0C00-0000FA0C0000}"/>
    <hyperlink ref="N1732" r:id="rId3324" xr:uid="{00000000-0004-0000-0C00-0000FB0C0000}"/>
    <hyperlink ref="O1732" r:id="rId3325" xr:uid="{00000000-0004-0000-0C00-0000FC0C0000}"/>
    <hyperlink ref="N1862" r:id="rId3326" xr:uid="{00000000-0004-0000-0C00-0000FD0C0000}"/>
    <hyperlink ref="O1862" r:id="rId3327" xr:uid="{00000000-0004-0000-0C00-0000FE0C0000}"/>
    <hyperlink ref="N1843" r:id="rId3328" xr:uid="{00000000-0004-0000-0C00-0000FF0C0000}"/>
    <hyperlink ref="O1843" r:id="rId3329" xr:uid="{00000000-0004-0000-0C00-0000000D0000}"/>
    <hyperlink ref="N1788" r:id="rId3330" xr:uid="{00000000-0004-0000-0C00-0000010D0000}"/>
    <hyperlink ref="O1788" r:id="rId3331" xr:uid="{00000000-0004-0000-0C00-0000020D0000}"/>
    <hyperlink ref="N1789" r:id="rId3332" xr:uid="{00000000-0004-0000-0C00-0000030D0000}"/>
    <hyperlink ref="O1789" r:id="rId3333" xr:uid="{00000000-0004-0000-0C00-0000040D0000}"/>
    <hyperlink ref="N1790" r:id="rId3334" xr:uid="{00000000-0004-0000-0C00-0000050D0000}"/>
    <hyperlink ref="O1790" r:id="rId3335" xr:uid="{00000000-0004-0000-0C00-0000060D0000}"/>
    <hyperlink ref="N1729" r:id="rId3336" xr:uid="{00000000-0004-0000-0C00-0000070D0000}"/>
    <hyperlink ref="O1729" r:id="rId3337" xr:uid="{00000000-0004-0000-0C00-0000080D0000}"/>
    <hyperlink ref="N1897" r:id="rId3338" xr:uid="{00000000-0004-0000-0C00-0000090D0000}"/>
    <hyperlink ref="O1897" r:id="rId3339" xr:uid="{00000000-0004-0000-0C00-00000A0D0000}"/>
    <hyperlink ref="N1817" r:id="rId3340" xr:uid="{00000000-0004-0000-0C00-00000B0D0000}"/>
    <hyperlink ref="O1817" r:id="rId3341" xr:uid="{00000000-0004-0000-0C00-00000C0D0000}"/>
    <hyperlink ref="N1740" r:id="rId3342" xr:uid="{00000000-0004-0000-0C00-00000D0D0000}"/>
    <hyperlink ref="O1740" r:id="rId3343" xr:uid="{00000000-0004-0000-0C00-00000E0D0000}"/>
    <hyperlink ref="N1853" r:id="rId3344" xr:uid="{00000000-0004-0000-0C00-00000F0D0000}"/>
    <hyperlink ref="O1853" r:id="rId3345" xr:uid="{00000000-0004-0000-0C00-0000100D0000}"/>
    <hyperlink ref="N1864" r:id="rId3346" xr:uid="{00000000-0004-0000-0C00-0000110D0000}"/>
    <hyperlink ref="O1864" r:id="rId3347" xr:uid="{00000000-0004-0000-0C00-0000120D0000}"/>
    <hyperlink ref="N1771" r:id="rId3348" xr:uid="{00000000-0004-0000-0C00-0000130D0000}"/>
    <hyperlink ref="O1771" r:id="rId3349" xr:uid="{00000000-0004-0000-0C00-0000140D0000}"/>
    <hyperlink ref="N1753" r:id="rId3350" xr:uid="{00000000-0004-0000-0C00-0000150D0000}"/>
    <hyperlink ref="O1753" r:id="rId3351" xr:uid="{00000000-0004-0000-0C00-0000160D0000}"/>
    <hyperlink ref="N1806" r:id="rId3352" xr:uid="{00000000-0004-0000-0C00-0000170D0000}"/>
    <hyperlink ref="O1806" r:id="rId3353" xr:uid="{00000000-0004-0000-0C00-0000180D0000}"/>
    <hyperlink ref="N1791" r:id="rId3354" xr:uid="{00000000-0004-0000-0C00-0000190D0000}"/>
    <hyperlink ref="O1791" r:id="rId3355" xr:uid="{00000000-0004-0000-0C00-00001A0D0000}"/>
    <hyperlink ref="N1898" r:id="rId3356" xr:uid="{00000000-0004-0000-0C00-00001B0D0000}"/>
    <hyperlink ref="O1898" r:id="rId3357" xr:uid="{00000000-0004-0000-0C00-00001C0D0000}"/>
    <hyperlink ref="N1869" r:id="rId3358" xr:uid="{00000000-0004-0000-0C00-00001D0D0000}"/>
    <hyperlink ref="O1869" r:id="rId3359" xr:uid="{00000000-0004-0000-0C00-00001E0D0000}"/>
    <hyperlink ref="N1754" r:id="rId3360" xr:uid="{00000000-0004-0000-0C00-00001F0D0000}"/>
    <hyperlink ref="O1754" r:id="rId3361" xr:uid="{00000000-0004-0000-0C00-0000200D0000}"/>
    <hyperlink ref="N1881" r:id="rId3362" xr:uid="{00000000-0004-0000-0C00-0000210D0000}"/>
    <hyperlink ref="O1881" r:id="rId3363" xr:uid="{00000000-0004-0000-0C00-0000220D0000}"/>
    <hyperlink ref="N1762" r:id="rId3364" xr:uid="{00000000-0004-0000-0C00-0000230D0000}"/>
    <hyperlink ref="O1762" r:id="rId3365" xr:uid="{00000000-0004-0000-0C00-0000240D0000}"/>
    <hyperlink ref="N1865" r:id="rId3366" xr:uid="{00000000-0004-0000-0C00-0000250D0000}"/>
    <hyperlink ref="O1865" r:id="rId3367" xr:uid="{00000000-0004-0000-0C00-0000260D0000}"/>
    <hyperlink ref="N1874" r:id="rId3368" xr:uid="{00000000-0004-0000-0C00-0000270D0000}"/>
    <hyperlink ref="O1874" r:id="rId3369" xr:uid="{00000000-0004-0000-0C00-0000280D0000}"/>
    <hyperlink ref="N1899" r:id="rId3370" xr:uid="{00000000-0004-0000-0C00-0000290D0000}"/>
    <hyperlink ref="O1899" r:id="rId3371" xr:uid="{00000000-0004-0000-0C00-00002A0D0000}"/>
    <hyperlink ref="N1818" r:id="rId3372" xr:uid="{00000000-0004-0000-0C00-00002B0D0000}"/>
    <hyperlink ref="O1818" r:id="rId3373" xr:uid="{00000000-0004-0000-0C00-00002C0D0000}"/>
    <hyperlink ref="N1819" r:id="rId3374" xr:uid="{00000000-0004-0000-0C00-00002D0D0000}"/>
    <hyperlink ref="O1819" r:id="rId3375" xr:uid="{00000000-0004-0000-0C00-00002E0D0000}"/>
    <hyperlink ref="N1831" r:id="rId3376" xr:uid="{00000000-0004-0000-0C00-00002F0D0000}"/>
    <hyperlink ref="O1831" r:id="rId3377" xr:uid="{00000000-0004-0000-0C00-0000300D0000}"/>
    <hyperlink ref="N1861" r:id="rId3378" xr:uid="{00000000-0004-0000-0C00-0000310D0000}"/>
    <hyperlink ref="O1861" r:id="rId3379" xr:uid="{00000000-0004-0000-0C00-0000320D0000}"/>
    <hyperlink ref="N1772" r:id="rId3380" xr:uid="{00000000-0004-0000-0C00-0000330D0000}"/>
    <hyperlink ref="O1772" r:id="rId3381" xr:uid="{00000000-0004-0000-0C00-0000340D0000}"/>
    <hyperlink ref="N1845" r:id="rId3382" xr:uid="{00000000-0004-0000-0C00-0000350D0000}"/>
    <hyperlink ref="O1845" r:id="rId3383" xr:uid="{00000000-0004-0000-0C00-0000360D0000}"/>
    <hyperlink ref="N1844" r:id="rId3384" xr:uid="{00000000-0004-0000-0C00-0000370D0000}"/>
    <hyperlink ref="O1844" r:id="rId3385" xr:uid="{00000000-0004-0000-0C00-0000380D0000}"/>
    <hyperlink ref="N1807" r:id="rId3386" xr:uid="{00000000-0004-0000-0C00-0000390D0000}"/>
    <hyperlink ref="O1807" r:id="rId3387" xr:uid="{00000000-0004-0000-0C00-00003A0D0000}"/>
    <hyperlink ref="N1792" r:id="rId3388" xr:uid="{00000000-0004-0000-0C00-00003B0D0000}"/>
    <hyperlink ref="O1792" r:id="rId3389" xr:uid="{00000000-0004-0000-0C00-00003C0D0000}"/>
    <hyperlink ref="N1734" r:id="rId3390" xr:uid="{00000000-0004-0000-0C00-00003D0D0000}"/>
    <hyperlink ref="O1734" r:id="rId3391" xr:uid="{00000000-0004-0000-0C00-00003E0D0000}"/>
    <hyperlink ref="N1733" r:id="rId3392" xr:uid="{00000000-0004-0000-0C00-00003F0D0000}"/>
    <hyperlink ref="O1733" r:id="rId3393" xr:uid="{00000000-0004-0000-0C00-0000400D0000}"/>
    <hyperlink ref="N1850" r:id="rId3394" xr:uid="{00000000-0004-0000-0C00-0000410D0000}"/>
    <hyperlink ref="O1850" r:id="rId3395" xr:uid="{00000000-0004-0000-0C00-0000420D0000}"/>
    <hyperlink ref="N1832" r:id="rId3396" xr:uid="{00000000-0004-0000-0C00-0000430D0000}"/>
    <hyperlink ref="O1832" r:id="rId3397" xr:uid="{00000000-0004-0000-0C00-0000440D0000}"/>
    <hyperlink ref="N1834" r:id="rId3398" xr:uid="{00000000-0004-0000-0C00-0000450D0000}"/>
    <hyperlink ref="O1834" r:id="rId3399" xr:uid="{00000000-0004-0000-0C00-0000460D0000}"/>
    <hyperlink ref="N1833" r:id="rId3400" xr:uid="{00000000-0004-0000-0C00-0000470D0000}"/>
    <hyperlink ref="O1833" r:id="rId3401" xr:uid="{00000000-0004-0000-0C00-0000480D0000}"/>
    <hyperlink ref="N1871" r:id="rId3402" xr:uid="{00000000-0004-0000-0C00-0000490D0000}"/>
    <hyperlink ref="O1871" r:id="rId3403" xr:uid="{00000000-0004-0000-0C00-00004A0D0000}"/>
    <hyperlink ref="N1846" r:id="rId3404" xr:uid="{00000000-0004-0000-0C00-00004B0D0000}"/>
    <hyperlink ref="O1846" r:id="rId3405" xr:uid="{00000000-0004-0000-0C00-00004C0D0000}"/>
    <hyperlink ref="N1808" r:id="rId3406" xr:uid="{00000000-0004-0000-0C00-00004D0D0000}"/>
    <hyperlink ref="O1808" r:id="rId3407" xr:uid="{00000000-0004-0000-0C00-00004E0D0000}"/>
    <hyperlink ref="N1769" r:id="rId3408" xr:uid="{00000000-0004-0000-0C00-00004F0D0000}"/>
    <hyperlink ref="O1769" r:id="rId3409" xr:uid="{00000000-0004-0000-0C00-0000500D0000}"/>
    <hyperlink ref="N1730" r:id="rId3410" xr:uid="{00000000-0004-0000-0C00-0000510D0000}"/>
    <hyperlink ref="O1730" r:id="rId3411" xr:uid="{00000000-0004-0000-0C00-0000520D0000}"/>
    <hyperlink ref="N1892" r:id="rId3412" xr:uid="{00000000-0004-0000-0C00-0000530D0000}"/>
    <hyperlink ref="O1892" r:id="rId3413" xr:uid="{00000000-0004-0000-0C00-0000540D0000}"/>
    <hyperlink ref="N1794" r:id="rId3414" xr:uid="{00000000-0004-0000-0C00-0000550D0000}"/>
    <hyperlink ref="O1794" r:id="rId3415" xr:uid="{00000000-0004-0000-0C00-0000560D0000}"/>
    <hyperlink ref="N1793" r:id="rId3416" xr:uid="{00000000-0004-0000-0C00-0000570D0000}"/>
    <hyperlink ref="O1793" r:id="rId3417" xr:uid="{00000000-0004-0000-0C00-0000580D0000}"/>
    <hyperlink ref="N1785" r:id="rId3418" xr:uid="{00000000-0004-0000-0C00-0000590D0000}"/>
    <hyperlink ref="O1785" r:id="rId3419" xr:uid="{00000000-0004-0000-0C00-00005A0D0000}"/>
    <hyperlink ref="N1852" r:id="rId3420" xr:uid="{00000000-0004-0000-0C00-00005B0D0000}"/>
    <hyperlink ref="O1852" r:id="rId3421" xr:uid="{00000000-0004-0000-0C00-00005C0D0000}"/>
    <hyperlink ref="N1879" r:id="rId3422" xr:uid="{00000000-0004-0000-0C00-00005D0D0000}"/>
    <hyperlink ref="O1879" r:id="rId3423" xr:uid="{00000000-0004-0000-0C00-00005E0D0000}"/>
    <hyperlink ref="N1878" r:id="rId3424" xr:uid="{00000000-0004-0000-0C00-00005F0D0000}"/>
    <hyperlink ref="O1878" r:id="rId3425" xr:uid="{00000000-0004-0000-0C00-0000600D0000}"/>
    <hyperlink ref="N1836" r:id="rId3426" xr:uid="{00000000-0004-0000-0C00-0000610D0000}"/>
    <hyperlink ref="O1836" r:id="rId3427" xr:uid="{00000000-0004-0000-0C00-0000620D0000}"/>
    <hyperlink ref="N1835" r:id="rId3428" xr:uid="{00000000-0004-0000-0C00-0000630D0000}"/>
    <hyperlink ref="O1835" r:id="rId3429" xr:uid="{00000000-0004-0000-0C00-0000640D0000}"/>
    <hyperlink ref="N1773" r:id="rId3430" xr:uid="{00000000-0004-0000-0C00-0000650D0000}"/>
    <hyperlink ref="O1773" r:id="rId3431" xr:uid="{00000000-0004-0000-0C00-0000660D0000}"/>
    <hyperlink ref="N1774" r:id="rId3432" xr:uid="{00000000-0004-0000-0C00-0000670D0000}"/>
    <hyperlink ref="O1774" r:id="rId3433" xr:uid="{00000000-0004-0000-0C00-0000680D0000}"/>
    <hyperlink ref="N1763" r:id="rId3434" xr:uid="{00000000-0004-0000-0C00-0000690D0000}"/>
    <hyperlink ref="O1763" r:id="rId3435" xr:uid="{00000000-0004-0000-0C00-00006A0D0000}"/>
    <hyperlink ref="N1764" r:id="rId3436" xr:uid="{00000000-0004-0000-0C00-00006B0D0000}"/>
    <hyperlink ref="O1764" r:id="rId3437" xr:uid="{00000000-0004-0000-0C00-00006C0D0000}"/>
    <hyperlink ref="N1809" r:id="rId3438" xr:uid="{00000000-0004-0000-0C00-00006D0D0000}"/>
    <hyperlink ref="O1809" r:id="rId3439" xr:uid="{00000000-0004-0000-0C00-00006E0D0000}"/>
    <hyperlink ref="N1749" r:id="rId3440" xr:uid="{00000000-0004-0000-0C00-00006F0D0000}"/>
    <hyperlink ref="O1749" r:id="rId3441" xr:uid="{00000000-0004-0000-0C00-0000700D0000}"/>
    <hyperlink ref="N1900" r:id="rId3442" xr:uid="{00000000-0004-0000-0C00-0000710D0000}"/>
    <hyperlink ref="O1900" r:id="rId3443" xr:uid="{00000000-0004-0000-0C00-0000720D0000}"/>
    <hyperlink ref="N1890" r:id="rId3444" xr:uid="{00000000-0004-0000-0C00-0000730D0000}"/>
    <hyperlink ref="O1890" r:id="rId3445" xr:uid="{00000000-0004-0000-0C00-0000740D0000}"/>
    <hyperlink ref="N1735" r:id="rId3446" xr:uid="{00000000-0004-0000-0C00-0000750D0000}"/>
    <hyperlink ref="O1735" r:id="rId3447" xr:uid="{00000000-0004-0000-0C00-0000760D0000}"/>
    <hyperlink ref="N1860" r:id="rId3448" xr:uid="{00000000-0004-0000-0C00-0000770D0000}"/>
    <hyperlink ref="O1860" r:id="rId3449" xr:uid="{00000000-0004-0000-0C00-0000780D0000}"/>
    <hyperlink ref="N1820" r:id="rId3450" xr:uid="{00000000-0004-0000-0C00-0000790D0000}"/>
    <hyperlink ref="O1820" r:id="rId3451" xr:uid="{00000000-0004-0000-0C00-00007A0D0000}"/>
    <hyperlink ref="N1741" r:id="rId3452" xr:uid="{00000000-0004-0000-0C00-00007B0D0000}"/>
    <hyperlink ref="O1741" r:id="rId3453" xr:uid="{00000000-0004-0000-0C00-00007C0D0000}"/>
    <hyperlink ref="N1742" r:id="rId3454" xr:uid="{00000000-0004-0000-0C00-00007D0D0000}"/>
    <hyperlink ref="O1742" r:id="rId3455" xr:uid="{00000000-0004-0000-0C00-00007E0D0000}"/>
    <hyperlink ref="N1743" r:id="rId3456" xr:uid="{00000000-0004-0000-0C00-00007F0D0000}"/>
    <hyperlink ref="O1743" r:id="rId3457" xr:uid="{00000000-0004-0000-0C00-0000800D0000}"/>
    <hyperlink ref="N1863" r:id="rId3458" xr:uid="{00000000-0004-0000-0C00-0000810D0000}"/>
    <hyperlink ref="O1863" r:id="rId3459" xr:uid="{00000000-0004-0000-0C00-0000820D0000}"/>
    <hyperlink ref="N1755" r:id="rId3460" xr:uid="{00000000-0004-0000-0C00-0000830D0000}"/>
    <hyperlink ref="O1755" r:id="rId3461" xr:uid="{00000000-0004-0000-0C00-0000840D0000}"/>
    <hyperlink ref="N1851" r:id="rId3462" xr:uid="{00000000-0004-0000-0C00-0000850D0000}"/>
    <hyperlink ref="O1851" r:id="rId3463" xr:uid="{00000000-0004-0000-0C00-0000860D0000}"/>
    <hyperlink ref="N1795" r:id="rId3464" xr:uid="{00000000-0004-0000-0C00-0000870D0000}"/>
    <hyperlink ref="O1795" r:id="rId3465" xr:uid="{00000000-0004-0000-0C00-0000880D0000}"/>
    <hyperlink ref="N1901" r:id="rId3466" xr:uid="{00000000-0004-0000-0C00-0000890D0000}"/>
    <hyperlink ref="O1901" r:id="rId3467" xr:uid="{00000000-0004-0000-0C00-00008A0D0000}"/>
    <hyperlink ref="N1902" r:id="rId3468" xr:uid="{00000000-0004-0000-0C00-00008B0D0000}"/>
    <hyperlink ref="O1902" r:id="rId3469" xr:uid="{00000000-0004-0000-0C00-00008C0D0000}"/>
    <hyperlink ref="N1745" r:id="rId3470" xr:uid="{00000000-0004-0000-0C00-00008D0D0000}"/>
    <hyperlink ref="O1745" r:id="rId3471" xr:uid="{00000000-0004-0000-0C00-00008E0D0000}"/>
    <hyperlink ref="N1744" r:id="rId3472" xr:uid="{00000000-0004-0000-0C00-00008F0D0000}"/>
    <hyperlink ref="O1744" r:id="rId3473" xr:uid="{00000000-0004-0000-0C00-0000900D0000}"/>
    <hyperlink ref="N1857" r:id="rId3474" xr:uid="{00000000-0004-0000-0C00-0000910D0000}"/>
    <hyperlink ref="O1857" r:id="rId3475" xr:uid="{00000000-0004-0000-0C00-0000920D0000}"/>
    <hyperlink ref="N1882" r:id="rId3476" xr:uid="{00000000-0004-0000-0C00-0000930D0000}"/>
    <hyperlink ref="O1882" r:id="rId3477" xr:uid="{00000000-0004-0000-0C00-0000940D0000}"/>
    <hyperlink ref="N1775" r:id="rId3478" xr:uid="{00000000-0004-0000-0C00-0000950D0000}"/>
    <hyperlink ref="O1775" r:id="rId3479" xr:uid="{00000000-0004-0000-0C00-0000960D0000}"/>
    <hyperlink ref="N1756" r:id="rId3480" xr:uid="{00000000-0004-0000-0C00-0000970D0000}"/>
    <hyperlink ref="O1756" r:id="rId3481" xr:uid="{00000000-0004-0000-0C00-0000980D0000}"/>
    <hyperlink ref="N1847" r:id="rId3482" xr:uid="{00000000-0004-0000-0C00-0000990D0000}"/>
    <hyperlink ref="O1847" r:id="rId3483" xr:uid="{00000000-0004-0000-0C00-00009A0D0000}"/>
    <hyperlink ref="N1885" r:id="rId3484" xr:uid="{00000000-0004-0000-0C00-00009B0D0000}"/>
    <hyperlink ref="O1885" r:id="rId3485" xr:uid="{00000000-0004-0000-0C00-00009C0D0000}"/>
    <hyperlink ref="N1810" r:id="rId3486" xr:uid="{00000000-0004-0000-0C00-00009D0D0000}"/>
    <hyperlink ref="O1810" r:id="rId3487" xr:uid="{00000000-0004-0000-0C00-00009E0D0000}"/>
    <hyperlink ref="N1811" r:id="rId3488" xr:uid="{00000000-0004-0000-0C00-00009F0D0000}"/>
    <hyperlink ref="O1811" r:id="rId3489" xr:uid="{00000000-0004-0000-0C00-0000A00D0000}"/>
    <hyperlink ref="N1812" r:id="rId3490" xr:uid="{00000000-0004-0000-0C00-0000A10D0000}"/>
    <hyperlink ref="O1812" r:id="rId3491" xr:uid="{00000000-0004-0000-0C00-0000A20D0000}"/>
    <hyperlink ref="N1796" r:id="rId3492" xr:uid="{00000000-0004-0000-0C00-0000A30D0000}"/>
    <hyperlink ref="O1796" r:id="rId3493" xr:uid="{00000000-0004-0000-0C00-0000A40D0000}"/>
    <hyperlink ref="N1848" r:id="rId3494" xr:uid="{00000000-0004-0000-0C00-0000A50D0000}"/>
    <hyperlink ref="O1848" r:id="rId3495" xr:uid="{00000000-0004-0000-0C00-0000A60D0000}"/>
    <hyperlink ref="N1859" r:id="rId3496" xr:uid="{00000000-0004-0000-0C00-0000A70D0000}"/>
    <hyperlink ref="O1859" r:id="rId3497" xr:uid="{00000000-0004-0000-0C00-0000A80D0000}"/>
    <hyperlink ref="N1813" r:id="rId3498" xr:uid="{00000000-0004-0000-0C00-0000A90D0000}"/>
    <hyperlink ref="O1813" r:id="rId3499" xr:uid="{00000000-0004-0000-0C00-0000AA0D0000}"/>
    <hyperlink ref="N1797" r:id="rId3500" xr:uid="{00000000-0004-0000-0C00-0000AB0D0000}"/>
    <hyperlink ref="O1797" r:id="rId3501" xr:uid="{00000000-0004-0000-0C00-0000AC0D0000}"/>
    <hyperlink ref="N1821" r:id="rId3502" xr:uid="{00000000-0004-0000-0C00-0000AD0D0000}"/>
    <hyperlink ref="O1821" r:id="rId3503" xr:uid="{00000000-0004-0000-0C00-0000AE0D0000}"/>
    <hyperlink ref="N1746" r:id="rId3504" xr:uid="{00000000-0004-0000-0C00-0000AF0D0000}"/>
    <hyperlink ref="O1746" r:id="rId3505" xr:uid="{00000000-0004-0000-0C00-0000B00D0000}"/>
    <hyperlink ref="N1776" r:id="rId3506" xr:uid="{00000000-0004-0000-0C00-0000B10D0000}"/>
    <hyperlink ref="O1776" r:id="rId3507" xr:uid="{00000000-0004-0000-0C00-0000B20D0000}"/>
    <hyperlink ref="N1757" r:id="rId3508" xr:uid="{00000000-0004-0000-0C00-0000B30D0000}"/>
    <hyperlink ref="O1757" r:id="rId3509" xr:uid="{00000000-0004-0000-0C00-0000B40D0000}"/>
    <hyperlink ref="N1765" r:id="rId3510" xr:uid="{00000000-0004-0000-0C00-0000B50D0000}"/>
    <hyperlink ref="O1765" r:id="rId3511" xr:uid="{00000000-0004-0000-0C00-0000B60D0000}"/>
    <hyperlink ref="N1798" r:id="rId3512" xr:uid="{00000000-0004-0000-0C00-0000B70D0000}"/>
    <hyperlink ref="O1798" r:id="rId3513" xr:uid="{00000000-0004-0000-0C00-0000B80D0000}"/>
    <hyperlink ref="N1736" r:id="rId3514" xr:uid="{00000000-0004-0000-0C00-0000B90D0000}"/>
    <hyperlink ref="O1736" r:id="rId3515" xr:uid="{00000000-0004-0000-0C00-0000BA0D0000}"/>
    <hyperlink ref="N1858" r:id="rId3516" xr:uid="{00000000-0004-0000-0C00-0000BB0D0000}"/>
    <hyperlink ref="O1858" r:id="rId3517" xr:uid="{00000000-0004-0000-0C00-0000BC0D0000}"/>
    <hyperlink ref="N1867" r:id="rId3518" xr:uid="{00000000-0004-0000-0C00-0000BD0D0000}"/>
    <hyperlink ref="O1867" r:id="rId3519" xr:uid="{00000000-0004-0000-0C00-0000BE0D0000}"/>
    <hyperlink ref="N1822" r:id="rId3520" xr:uid="{00000000-0004-0000-0C00-0000BF0D0000}"/>
    <hyperlink ref="O1822" r:id="rId3521" xr:uid="{00000000-0004-0000-0C00-0000C00D0000}"/>
    <hyperlink ref="N1823" r:id="rId3522" xr:uid="{00000000-0004-0000-0C00-0000C10D0000}"/>
    <hyperlink ref="O1823" r:id="rId3523" xr:uid="{00000000-0004-0000-0C00-0000C20D0000}"/>
    <hyperlink ref="N1726" r:id="rId3524" xr:uid="{00000000-0004-0000-0C00-0000C30D0000}"/>
    <hyperlink ref="O1726" r:id="rId3525" xr:uid="{00000000-0004-0000-0C00-0000C40D0000}"/>
    <hyperlink ref="N1880" r:id="rId3526" xr:uid="{00000000-0004-0000-0C00-0000C50D0000}"/>
    <hyperlink ref="O1880" r:id="rId3527" xr:uid="{00000000-0004-0000-0C00-0000C60D0000}"/>
    <hyperlink ref="N1849" r:id="rId3528" xr:uid="{00000000-0004-0000-0C00-0000C70D0000}"/>
    <hyperlink ref="O1849" r:id="rId3529" xr:uid="{00000000-0004-0000-0C00-0000C80D0000}"/>
    <hyperlink ref="N1873" r:id="rId3530" xr:uid="{00000000-0004-0000-0C00-0000C90D0000}"/>
    <hyperlink ref="O1873" r:id="rId3531" xr:uid="{00000000-0004-0000-0C00-0000CA0D0000}"/>
    <hyperlink ref="N1758" r:id="rId3532" xr:uid="{00000000-0004-0000-0C00-0000CB0D0000}"/>
    <hyperlink ref="O1758" r:id="rId3533" xr:uid="{00000000-0004-0000-0C00-0000CC0D0000}"/>
    <hyperlink ref="N1887" r:id="rId3534" xr:uid="{00000000-0004-0000-0C00-0000CD0D0000}"/>
    <hyperlink ref="O1887" r:id="rId3535" xr:uid="{00000000-0004-0000-0C00-0000CE0D0000}"/>
    <hyperlink ref="N1766" r:id="rId3536" xr:uid="{00000000-0004-0000-0C00-0000CF0D0000}"/>
    <hyperlink ref="O1766" r:id="rId3537" xr:uid="{00000000-0004-0000-0C00-0000D00D0000}"/>
    <hyperlink ref="N1814" r:id="rId3538" xr:uid="{00000000-0004-0000-0C00-0000D10D0000}"/>
    <hyperlink ref="O1814" r:id="rId3539" xr:uid="{00000000-0004-0000-0C00-0000D20D0000}"/>
    <hyperlink ref="N1824" r:id="rId3540" xr:uid="{00000000-0004-0000-0C00-0000D30D0000}"/>
    <hyperlink ref="O1824" r:id="rId3541" xr:uid="{00000000-0004-0000-0C00-0000D40D0000}"/>
    <hyperlink ref="N1747" r:id="rId3542" xr:uid="{00000000-0004-0000-0C00-0000D50D0000}"/>
    <hyperlink ref="O1747" r:id="rId3543" xr:uid="{00000000-0004-0000-0C00-0000D60D0000}"/>
    <hyperlink ref="N1837" r:id="rId3544" xr:uid="{00000000-0004-0000-0C00-0000D70D0000}"/>
    <hyperlink ref="O1837" r:id="rId3545" xr:uid="{00000000-0004-0000-0C00-0000D80D0000}"/>
    <hyperlink ref="N1759" r:id="rId3546" xr:uid="{00000000-0004-0000-0C00-0000D90D0000}"/>
    <hyperlink ref="O1759" r:id="rId3547" xr:uid="{00000000-0004-0000-0C00-0000DA0D0000}"/>
    <hyperlink ref="N1799" r:id="rId3548" xr:uid="{00000000-0004-0000-0C00-0000DB0D0000}"/>
    <hyperlink ref="O1799" r:id="rId3549" xr:uid="{00000000-0004-0000-0C00-0000DC0D0000}"/>
    <hyperlink ref="N1854" r:id="rId3550" xr:uid="{00000000-0004-0000-0C00-0000DD0D0000}"/>
    <hyperlink ref="O1854" r:id="rId3551" xr:uid="{00000000-0004-0000-0C00-0000DE0D0000}"/>
    <hyperlink ref="N1884" r:id="rId3552" xr:uid="{00000000-0004-0000-0C00-0000DF0D0000}"/>
    <hyperlink ref="O1884" r:id="rId3553" xr:uid="{00000000-0004-0000-0C00-0000E00D0000}"/>
    <hyperlink ref="N1767" r:id="rId3554" xr:uid="{00000000-0004-0000-0C00-0000E10D0000}"/>
    <hyperlink ref="O1767" r:id="rId3555" xr:uid="{00000000-0004-0000-0C00-0000E20D0000}"/>
    <hyperlink ref="N1727" r:id="rId3556" xr:uid="{00000000-0004-0000-0C00-0000E30D0000}"/>
    <hyperlink ref="O1727" r:id="rId3557" xr:uid="{00000000-0004-0000-0C00-0000E40D0000}"/>
    <hyperlink ref="N1781" r:id="rId3558" xr:uid="{00000000-0004-0000-0C00-0000E50D0000}"/>
    <hyperlink ref="O1781" r:id="rId3559" xr:uid="{00000000-0004-0000-0C00-0000E60D0000}"/>
    <hyperlink ref="N1876" r:id="rId3560" xr:uid="{00000000-0004-0000-0C00-0000E70D0000}"/>
    <hyperlink ref="O1876" r:id="rId3561" xr:uid="{00000000-0004-0000-0C00-0000E80D0000}"/>
    <hyperlink ref="N1825" r:id="rId3562" xr:uid="{00000000-0004-0000-0C00-0000E90D0000}"/>
    <hyperlink ref="O1825" r:id="rId3563" xr:uid="{00000000-0004-0000-0C00-0000EA0D0000}"/>
    <hyperlink ref="N1782" r:id="rId3564" xr:uid="{00000000-0004-0000-0C00-0000EB0D0000}"/>
    <hyperlink ref="O1782" r:id="rId3565" xr:uid="{00000000-0004-0000-0C00-0000EC0D0000}"/>
    <hyperlink ref="N1888" r:id="rId3566" xr:uid="{00000000-0004-0000-0C00-0000ED0D0000}"/>
    <hyperlink ref="O1888" r:id="rId3567" xr:uid="{00000000-0004-0000-0C00-0000EE0D0000}"/>
    <hyperlink ref="N1768" r:id="rId3568" xr:uid="{00000000-0004-0000-0C00-0000EF0D0000}"/>
    <hyperlink ref="O1768" r:id="rId3569" xr:uid="{00000000-0004-0000-0C00-0000F00D0000}"/>
    <hyperlink ref="N1838" r:id="rId3570" xr:uid="{00000000-0004-0000-0C00-0000F10D0000}"/>
    <hyperlink ref="O1838" r:id="rId3571" xr:uid="{00000000-0004-0000-0C00-0000F20D0000}"/>
    <hyperlink ref="N1839" r:id="rId3572" xr:uid="{00000000-0004-0000-0C00-0000F30D0000}"/>
    <hyperlink ref="O1839" r:id="rId3573" xr:uid="{00000000-0004-0000-0C00-0000F40D0000}"/>
    <hyperlink ref="N1783" r:id="rId3574" xr:uid="{00000000-0004-0000-0C00-0000F50D0000}"/>
    <hyperlink ref="O1783" r:id="rId3575" xr:uid="{00000000-0004-0000-0C00-0000F60D0000}"/>
    <hyperlink ref="N1875" r:id="rId3576" xr:uid="{00000000-0004-0000-0C00-0000F70D0000}"/>
    <hyperlink ref="O1875" r:id="rId3577" xr:uid="{00000000-0004-0000-0C00-0000F80D0000}"/>
    <hyperlink ref="N1737" r:id="rId3578" xr:uid="{00000000-0004-0000-0C00-0000F90D0000}"/>
    <hyperlink ref="O1737" r:id="rId3579" xr:uid="{00000000-0004-0000-0C00-0000FA0D0000}"/>
    <hyperlink ref="N1738" r:id="rId3580" xr:uid="{00000000-0004-0000-0C00-0000FB0D0000}"/>
    <hyperlink ref="O1738" r:id="rId3581" xr:uid="{00000000-0004-0000-0C00-0000FC0D0000}"/>
    <hyperlink ref="N1840" r:id="rId3582" xr:uid="{00000000-0004-0000-0C00-0000FD0D0000}"/>
    <hyperlink ref="O1840" r:id="rId3583" xr:uid="{00000000-0004-0000-0C00-0000FE0D0000}"/>
    <hyperlink ref="N1777" r:id="rId3584" xr:uid="{00000000-0004-0000-0C00-0000FF0D0000}"/>
    <hyperlink ref="O1777" r:id="rId3585" xr:uid="{00000000-0004-0000-0C00-0000000E0000}"/>
    <hyperlink ref="N1883" r:id="rId3586" xr:uid="{00000000-0004-0000-0C00-0000010E0000}"/>
    <hyperlink ref="O1883" r:id="rId3587" xr:uid="{00000000-0004-0000-0C00-0000020E0000}"/>
    <hyperlink ref="N1728" r:id="rId3588" xr:uid="{00000000-0004-0000-0C00-0000030E0000}"/>
    <hyperlink ref="N1784" r:id="rId3589" xr:uid="{00000000-0004-0000-0C00-0000040E0000}"/>
    <hyperlink ref="O1784" r:id="rId3590" xr:uid="{00000000-0004-0000-0C00-0000050E0000}"/>
    <hyperlink ref="N1826" r:id="rId3591" xr:uid="{00000000-0004-0000-0C00-0000060E0000}"/>
    <hyperlink ref="O1826" r:id="rId3592" xr:uid="{00000000-0004-0000-0C00-0000070E0000}"/>
    <hyperlink ref="N1815" r:id="rId3593" xr:uid="{00000000-0004-0000-0C00-0000080E0000}"/>
    <hyperlink ref="O1815" r:id="rId3594" xr:uid="{00000000-0004-0000-0C00-0000090E0000}"/>
    <hyperlink ref="N1778" r:id="rId3595" xr:uid="{00000000-0004-0000-0C00-00000A0E0000}"/>
    <hyperlink ref="O1778" r:id="rId3596" xr:uid="{00000000-0004-0000-0C00-00000B0E0000}"/>
    <hyperlink ref="N1800" r:id="rId3597" xr:uid="{00000000-0004-0000-0C00-00000C0E0000}"/>
    <hyperlink ref="O1800" r:id="rId3598" xr:uid="{00000000-0004-0000-0C00-00000D0E0000}"/>
    <hyperlink ref="N1750" r:id="rId3599" xr:uid="{00000000-0004-0000-0C00-00000E0E0000}"/>
    <hyperlink ref="O1750" r:id="rId3600" xr:uid="{00000000-0004-0000-0C00-00000F0E0000}"/>
    <hyperlink ref="N1909" r:id="rId3601" xr:uid="{00000000-0004-0000-0C00-0000100E0000}"/>
    <hyperlink ref="O1909" r:id="rId3602" xr:uid="{00000000-0004-0000-0C00-0000110E0000}"/>
    <hyperlink ref="N1910" r:id="rId3603" xr:uid="{00000000-0004-0000-0C00-0000120E0000}"/>
    <hyperlink ref="O1910" r:id="rId3604" xr:uid="{00000000-0004-0000-0C00-0000130E0000}"/>
    <hyperlink ref="N1970" r:id="rId3605" xr:uid="{00000000-0004-0000-0C00-0000140E0000}"/>
    <hyperlink ref="O1970" r:id="rId3606" xr:uid="{00000000-0004-0000-0C00-0000150E0000}"/>
    <hyperlink ref="N1947" r:id="rId3607" xr:uid="{00000000-0004-0000-0C00-0000160E0000}"/>
    <hyperlink ref="O1947" r:id="rId3608" xr:uid="{00000000-0004-0000-0C00-0000170E0000}"/>
    <hyperlink ref="N1942" r:id="rId3609" xr:uid="{00000000-0004-0000-0C00-0000180E0000}"/>
    <hyperlink ref="O1942" r:id="rId3610" xr:uid="{00000000-0004-0000-0C00-0000190E0000}"/>
    <hyperlink ref="N1943" r:id="rId3611" xr:uid="{00000000-0004-0000-0C00-00001A0E0000}"/>
    <hyperlink ref="O1943" r:id="rId3612" xr:uid="{00000000-0004-0000-0C00-00001B0E0000}"/>
    <hyperlink ref="N1972" r:id="rId3613" xr:uid="{00000000-0004-0000-0C00-00001C0E0000}"/>
    <hyperlink ref="O1972" r:id="rId3614" xr:uid="{00000000-0004-0000-0C00-00001D0E0000}"/>
    <hyperlink ref="N1973" r:id="rId3615" xr:uid="{00000000-0004-0000-0C00-00001E0E0000}"/>
    <hyperlink ref="O1973" r:id="rId3616" xr:uid="{00000000-0004-0000-0C00-00001F0E0000}"/>
    <hyperlink ref="N1965" r:id="rId3617" xr:uid="{00000000-0004-0000-0C00-0000200E0000}"/>
    <hyperlink ref="O1965" r:id="rId3618" xr:uid="{00000000-0004-0000-0C00-0000210E0000}"/>
    <hyperlink ref="N1919" r:id="rId3619" xr:uid="{00000000-0004-0000-0C00-0000220E0000}"/>
    <hyperlink ref="O1919" r:id="rId3620" xr:uid="{00000000-0004-0000-0C00-0000230E0000}"/>
    <hyperlink ref="N1948" r:id="rId3621" xr:uid="{00000000-0004-0000-0C00-0000240E0000}"/>
    <hyperlink ref="O1948" r:id="rId3622" xr:uid="{00000000-0004-0000-0C00-0000250E0000}"/>
    <hyperlink ref="N1925" r:id="rId3623" xr:uid="{00000000-0004-0000-0C00-0000260E0000}"/>
    <hyperlink ref="O1925" r:id="rId3624" xr:uid="{00000000-0004-0000-0C00-0000270E0000}"/>
    <hyperlink ref="N1974" r:id="rId3625" xr:uid="{00000000-0004-0000-0C00-0000280E0000}"/>
    <hyperlink ref="O1974" r:id="rId3626" xr:uid="{00000000-0004-0000-0C00-0000290E0000}"/>
    <hyperlink ref="N1934" r:id="rId3627" xr:uid="{00000000-0004-0000-0C00-00002A0E0000}"/>
    <hyperlink ref="O1934" r:id="rId3628" xr:uid="{00000000-0004-0000-0C00-00002B0E0000}"/>
    <hyperlink ref="N1933" r:id="rId3629" xr:uid="{00000000-0004-0000-0C00-00002C0E0000}"/>
    <hyperlink ref="O1933" r:id="rId3630" xr:uid="{00000000-0004-0000-0C00-00002D0E0000}"/>
    <hyperlink ref="N1956" r:id="rId3631" xr:uid="{00000000-0004-0000-0C00-00002E0E0000}"/>
    <hyperlink ref="O1956" r:id="rId3632" xr:uid="{00000000-0004-0000-0C00-00002F0E0000}"/>
    <hyperlink ref="N1957" r:id="rId3633" xr:uid="{00000000-0004-0000-0C00-0000300E0000}"/>
    <hyperlink ref="O1957" r:id="rId3634" xr:uid="{00000000-0004-0000-0C00-0000310E0000}"/>
    <hyperlink ref="N1966" r:id="rId3635" xr:uid="{00000000-0004-0000-0C00-0000320E0000}"/>
    <hyperlink ref="O1966" r:id="rId3636" xr:uid="{00000000-0004-0000-0C00-0000330E0000}"/>
    <hyperlink ref="N1920" r:id="rId3637" xr:uid="{00000000-0004-0000-0C00-0000340E0000}"/>
    <hyperlink ref="O1920" r:id="rId3638" xr:uid="{00000000-0004-0000-0C00-0000350E0000}"/>
    <hyperlink ref="N1911" r:id="rId3639" xr:uid="{00000000-0004-0000-0C00-0000360E0000}"/>
    <hyperlink ref="O1911" r:id="rId3640" xr:uid="{00000000-0004-0000-0C00-0000370E0000}"/>
    <hyperlink ref="N1912" r:id="rId3641" xr:uid="{00000000-0004-0000-0C00-0000380E0000}"/>
    <hyperlink ref="O1912" r:id="rId3642" xr:uid="{00000000-0004-0000-0C00-0000390E0000}"/>
    <hyperlink ref="N1903" r:id="rId3643" xr:uid="{00000000-0004-0000-0C00-00003A0E0000}"/>
    <hyperlink ref="O1903" r:id="rId3644" xr:uid="{00000000-0004-0000-0C00-00003B0E0000}"/>
    <hyperlink ref="N1949" r:id="rId3645" xr:uid="{00000000-0004-0000-0C00-00003C0E0000}"/>
    <hyperlink ref="O1949" r:id="rId3646" xr:uid="{00000000-0004-0000-0C00-00003D0E0000}"/>
    <hyperlink ref="N1926" r:id="rId3647" xr:uid="{00000000-0004-0000-0C00-00003E0E0000}"/>
    <hyperlink ref="O1926" r:id="rId3648" xr:uid="{00000000-0004-0000-0C00-00003F0E0000}"/>
    <hyperlink ref="N1935" r:id="rId3649" xr:uid="{00000000-0004-0000-0C00-0000400E0000}"/>
    <hyperlink ref="O1935" r:id="rId3650" xr:uid="{00000000-0004-0000-0C00-0000410E0000}"/>
    <hyperlink ref="N1963" r:id="rId3651" xr:uid="{00000000-0004-0000-0C00-0000420E0000}"/>
    <hyperlink ref="O1963" r:id="rId3652" xr:uid="{00000000-0004-0000-0C00-0000430E0000}"/>
    <hyperlink ref="N1962" r:id="rId3653" xr:uid="{00000000-0004-0000-0C00-0000440E0000}"/>
    <hyperlink ref="O1962" r:id="rId3654" xr:uid="{00000000-0004-0000-0C00-0000450E0000}"/>
    <hyperlink ref="N1959" r:id="rId3655" xr:uid="{00000000-0004-0000-0C00-0000460E0000}"/>
    <hyperlink ref="O1959" r:id="rId3656" xr:uid="{00000000-0004-0000-0C00-0000470E0000}"/>
    <hyperlink ref="N1958" r:id="rId3657" xr:uid="{00000000-0004-0000-0C00-0000480E0000}"/>
    <hyperlink ref="O1958" r:id="rId3658" xr:uid="{00000000-0004-0000-0C00-0000490E0000}"/>
    <hyperlink ref="N1968" r:id="rId3659" xr:uid="{00000000-0004-0000-0C00-00004A0E0000}"/>
    <hyperlink ref="O1968" r:id="rId3660" xr:uid="{00000000-0004-0000-0C00-00004B0E0000}"/>
    <hyperlink ref="N1967" r:id="rId3661" xr:uid="{00000000-0004-0000-0C00-00004C0E0000}"/>
    <hyperlink ref="O1967" r:id="rId3662" xr:uid="{00000000-0004-0000-0C00-00004D0E0000}"/>
    <hyperlink ref="N1921" r:id="rId3663" xr:uid="{00000000-0004-0000-0C00-00004E0E0000}"/>
    <hyperlink ref="O1921" r:id="rId3664" xr:uid="{00000000-0004-0000-0C00-00004F0E0000}"/>
    <hyperlink ref="N1950" r:id="rId3665" xr:uid="{00000000-0004-0000-0C00-0000500E0000}"/>
    <hyperlink ref="O1950" r:id="rId3666" xr:uid="{00000000-0004-0000-0C00-0000510E0000}"/>
    <hyperlink ref="N1944" r:id="rId3667" xr:uid="{00000000-0004-0000-0C00-0000520E0000}"/>
    <hyperlink ref="O1944" r:id="rId3668" xr:uid="{00000000-0004-0000-0C00-0000530E0000}"/>
    <hyperlink ref="N1927" r:id="rId3669" xr:uid="{00000000-0004-0000-0C00-0000540E0000}"/>
    <hyperlink ref="O1927" r:id="rId3670" xr:uid="{00000000-0004-0000-0C00-0000550E0000}"/>
    <hyperlink ref="N1936" r:id="rId3671" xr:uid="{00000000-0004-0000-0C00-0000560E0000}"/>
    <hyperlink ref="O1936" r:id="rId3672" xr:uid="{00000000-0004-0000-0C00-0000570E0000}"/>
    <hyperlink ref="N1960" r:id="rId3673" xr:uid="{00000000-0004-0000-0C00-0000580E0000}"/>
    <hyperlink ref="O1960" r:id="rId3674" xr:uid="{00000000-0004-0000-0C00-0000590E0000}"/>
    <hyperlink ref="N1979" r:id="rId3675" xr:uid="{00000000-0004-0000-0C00-00005A0E0000}"/>
    <hyperlink ref="O1979" r:id="rId3676" xr:uid="{00000000-0004-0000-0C00-00005B0E0000}"/>
    <hyperlink ref="N1980" r:id="rId3677" xr:uid="{00000000-0004-0000-0C00-00005C0E0000}"/>
    <hyperlink ref="O1980" r:id="rId3678" xr:uid="{00000000-0004-0000-0C00-00005D0E0000}"/>
    <hyperlink ref="N1913" r:id="rId3679" xr:uid="{00000000-0004-0000-0C00-00005E0E0000}"/>
    <hyperlink ref="O1913" r:id="rId3680" xr:uid="{00000000-0004-0000-0C00-00005F0E0000}"/>
    <hyperlink ref="N1914" r:id="rId3681" xr:uid="{00000000-0004-0000-0C00-0000600E0000}"/>
    <hyperlink ref="O1914" r:id="rId3682" xr:uid="{00000000-0004-0000-0C00-0000610E0000}"/>
    <hyperlink ref="N1904" r:id="rId3683" xr:uid="{00000000-0004-0000-0C00-0000620E0000}"/>
    <hyperlink ref="O1904" r:id="rId3684" xr:uid="{00000000-0004-0000-0C00-0000630E0000}"/>
    <hyperlink ref="N1905" r:id="rId3685" xr:uid="{00000000-0004-0000-0C00-0000640E0000}"/>
    <hyperlink ref="O1905" r:id="rId3686" xr:uid="{00000000-0004-0000-0C00-0000650E0000}"/>
    <hyperlink ref="N1971" r:id="rId3687" xr:uid="{00000000-0004-0000-0C00-0000660E0000}"/>
    <hyperlink ref="O1971" r:id="rId3688" xr:uid="{00000000-0004-0000-0C00-0000670E0000}"/>
    <hyperlink ref="N1953" r:id="rId3689" xr:uid="{00000000-0004-0000-0C00-0000680E0000}"/>
    <hyperlink ref="O1953" r:id="rId3690" xr:uid="{00000000-0004-0000-0C00-0000690E0000}"/>
    <hyperlink ref="N1951" r:id="rId3691" xr:uid="{00000000-0004-0000-0C00-00006A0E0000}"/>
    <hyperlink ref="O1951" r:id="rId3692" xr:uid="{00000000-0004-0000-0C00-00006B0E0000}"/>
    <hyperlink ref="N1952" r:id="rId3693" xr:uid="{00000000-0004-0000-0C00-00006C0E0000}"/>
    <hyperlink ref="O1952" r:id="rId3694" xr:uid="{00000000-0004-0000-0C00-00006D0E0000}"/>
    <hyperlink ref="N1928" r:id="rId3695" xr:uid="{00000000-0004-0000-0C00-00006E0E0000}"/>
    <hyperlink ref="O1928" r:id="rId3696" xr:uid="{00000000-0004-0000-0C00-00006F0E0000}"/>
    <hyperlink ref="N1976" r:id="rId3697" xr:uid="{00000000-0004-0000-0C00-0000700E0000}"/>
    <hyperlink ref="O1976" r:id="rId3698" xr:uid="{00000000-0004-0000-0C00-0000710E0000}"/>
    <hyperlink ref="N1975" r:id="rId3699" xr:uid="{00000000-0004-0000-0C00-0000720E0000}"/>
    <hyperlink ref="O1975" r:id="rId3700" xr:uid="{00000000-0004-0000-0C00-0000730E0000}"/>
    <hyperlink ref="N1938" r:id="rId3701" xr:uid="{00000000-0004-0000-0C00-0000740E0000}"/>
    <hyperlink ref="O1938" r:id="rId3702" xr:uid="{00000000-0004-0000-0C00-0000750E0000}"/>
    <hyperlink ref="N1937" r:id="rId3703" xr:uid="{00000000-0004-0000-0C00-0000760E0000}"/>
    <hyperlink ref="O1937" r:id="rId3704" xr:uid="{00000000-0004-0000-0C00-0000770E0000}"/>
    <hyperlink ref="N1922" r:id="rId3705" xr:uid="{00000000-0004-0000-0C00-0000780E0000}"/>
    <hyperlink ref="O1922" r:id="rId3706" xr:uid="{00000000-0004-0000-0C00-0000790E0000}"/>
    <hyperlink ref="N1915" r:id="rId3707" xr:uid="{00000000-0004-0000-0C00-00007A0E0000}"/>
    <hyperlink ref="O1915" r:id="rId3708" xr:uid="{00000000-0004-0000-0C00-00007B0E0000}"/>
    <hyperlink ref="N1906" r:id="rId3709" xr:uid="{00000000-0004-0000-0C00-00007C0E0000}"/>
    <hyperlink ref="O1906" r:id="rId3710" xr:uid="{00000000-0004-0000-0C00-00007D0E0000}"/>
    <hyperlink ref="N1945" r:id="rId3711" xr:uid="{00000000-0004-0000-0C00-00007E0E0000}"/>
    <hyperlink ref="O1945" r:id="rId3712" xr:uid="{00000000-0004-0000-0C00-00007F0E0000}"/>
    <hyperlink ref="N1929" r:id="rId3713" xr:uid="{00000000-0004-0000-0C00-0000800E0000}"/>
    <hyperlink ref="O1929" r:id="rId3714" xr:uid="{00000000-0004-0000-0C00-0000810E0000}"/>
    <hyperlink ref="N1939" r:id="rId3715" xr:uid="{00000000-0004-0000-0C00-0000820E0000}"/>
    <hyperlink ref="O1939" r:id="rId3716" xr:uid="{00000000-0004-0000-0C00-0000830E0000}"/>
    <hyperlink ref="N1954" r:id="rId3717" xr:uid="{00000000-0004-0000-0C00-0000840E0000}"/>
    <hyperlink ref="O1954" r:id="rId3718" xr:uid="{00000000-0004-0000-0C00-0000850E0000}"/>
    <hyperlink ref="N1924" r:id="rId3719" xr:uid="{00000000-0004-0000-0C00-0000860E0000}"/>
    <hyperlink ref="O1924" r:id="rId3720" xr:uid="{00000000-0004-0000-0C00-0000870E0000}"/>
    <hyperlink ref="N1969" r:id="rId3721" xr:uid="{00000000-0004-0000-0C00-0000880E0000}"/>
    <hyperlink ref="O1969" r:id="rId3722" xr:uid="{00000000-0004-0000-0C00-0000890E0000}"/>
    <hyperlink ref="N1916" r:id="rId3723" xr:uid="{00000000-0004-0000-0C00-00008A0E0000}"/>
    <hyperlink ref="O1916" r:id="rId3724" xr:uid="{00000000-0004-0000-0C00-00008B0E0000}"/>
    <hyperlink ref="N1917" r:id="rId3725" xr:uid="{00000000-0004-0000-0C00-00008C0E0000}"/>
    <hyperlink ref="O1917" r:id="rId3726" xr:uid="{00000000-0004-0000-0C00-00008D0E0000}"/>
    <hyperlink ref="N1941" r:id="rId3727" xr:uid="{00000000-0004-0000-0C00-00008E0E0000}"/>
    <hyperlink ref="O1941" r:id="rId3728" xr:uid="{00000000-0004-0000-0C00-00008F0E0000}"/>
    <hyperlink ref="N1940" r:id="rId3729" xr:uid="{00000000-0004-0000-0C00-0000900E0000}"/>
    <hyperlink ref="O1940" r:id="rId3730" xr:uid="{00000000-0004-0000-0C00-0000910E0000}"/>
    <hyperlink ref="N1932" r:id="rId3731" xr:uid="{00000000-0004-0000-0C00-0000920E0000}"/>
    <hyperlink ref="O1932" r:id="rId3732" xr:uid="{00000000-0004-0000-0C00-0000930E0000}"/>
    <hyperlink ref="N1946" r:id="rId3733" xr:uid="{00000000-0004-0000-0C00-0000940E0000}"/>
    <hyperlink ref="O1946" r:id="rId3734" xr:uid="{00000000-0004-0000-0C00-0000950E0000}"/>
    <hyperlink ref="N1930" r:id="rId3735" xr:uid="{00000000-0004-0000-0C00-0000960E0000}"/>
    <hyperlink ref="O1930" r:id="rId3736" xr:uid="{00000000-0004-0000-0C00-0000970E0000}"/>
    <hyperlink ref="N1977" r:id="rId3737" xr:uid="{00000000-0004-0000-0C00-0000980E0000}"/>
    <hyperlink ref="O1977" r:id="rId3738" xr:uid="{00000000-0004-0000-0C00-0000990E0000}"/>
    <hyperlink ref="N1961" r:id="rId3739" xr:uid="{00000000-0004-0000-0C00-00009A0E0000}"/>
    <hyperlink ref="O1961" r:id="rId3740" xr:uid="{00000000-0004-0000-0C00-00009B0E0000}"/>
    <hyperlink ref="N1918" r:id="rId3741" xr:uid="{00000000-0004-0000-0C00-00009C0E0000}"/>
    <hyperlink ref="O1918" r:id="rId3742" xr:uid="{00000000-0004-0000-0C00-00009D0E0000}"/>
    <hyperlink ref="N1907" r:id="rId3743" xr:uid="{00000000-0004-0000-0C00-00009E0E0000}"/>
    <hyperlink ref="O1907" r:id="rId3744" xr:uid="{00000000-0004-0000-0C00-00009F0E0000}"/>
    <hyperlink ref="N1908" r:id="rId3745" xr:uid="{00000000-0004-0000-0C00-0000A00E0000}"/>
    <hyperlink ref="O1908" r:id="rId3746" xr:uid="{00000000-0004-0000-0C00-0000A10E0000}"/>
    <hyperlink ref="N1964" r:id="rId3747" xr:uid="{00000000-0004-0000-0C00-0000A20E0000}"/>
    <hyperlink ref="O1964" r:id="rId3748" xr:uid="{00000000-0004-0000-0C00-0000A30E0000}"/>
    <hyperlink ref="N1931" r:id="rId3749" xr:uid="{00000000-0004-0000-0C00-0000A40E0000}"/>
    <hyperlink ref="O1931" r:id="rId3750" xr:uid="{00000000-0004-0000-0C00-0000A50E0000}"/>
    <hyperlink ref="N1923" r:id="rId3751" xr:uid="{00000000-0004-0000-0C00-0000A60E0000}"/>
    <hyperlink ref="O1923" r:id="rId3752" xr:uid="{00000000-0004-0000-0C00-0000A70E0000}"/>
    <hyperlink ref="N1978" r:id="rId3753" xr:uid="{00000000-0004-0000-0C00-0000A80E0000}"/>
    <hyperlink ref="O1978" r:id="rId3754" xr:uid="{00000000-0004-0000-0C00-0000A90E0000}"/>
    <hyperlink ref="N1955" r:id="rId3755" xr:uid="{00000000-0004-0000-0C00-0000AA0E0000}"/>
    <hyperlink ref="O1955" r:id="rId3756" xr:uid="{00000000-0004-0000-0C00-0000AB0E0000}"/>
    <hyperlink ref="N2006" r:id="rId3757" xr:uid="{00000000-0004-0000-0C00-0000AC0E0000}"/>
    <hyperlink ref="O2006" r:id="rId3758" xr:uid="{00000000-0004-0000-0C00-0000AD0E0000}"/>
    <hyperlink ref="N2005" r:id="rId3759" xr:uid="{00000000-0004-0000-0C00-0000AE0E0000}"/>
    <hyperlink ref="O2005" r:id="rId3760" xr:uid="{00000000-0004-0000-0C00-0000AF0E0000}"/>
    <hyperlink ref="N2009" r:id="rId3761" xr:uid="{00000000-0004-0000-0C00-0000B00E0000}"/>
    <hyperlink ref="O2009" r:id="rId3762" xr:uid="{00000000-0004-0000-0C00-0000B10E0000}"/>
    <hyperlink ref="N1990" r:id="rId3763" xr:uid="{00000000-0004-0000-0C00-0000B20E0000}"/>
    <hyperlink ref="O1990" r:id="rId3764" xr:uid="{00000000-0004-0000-0C00-0000B30E0000}"/>
    <hyperlink ref="N2012" r:id="rId3765" xr:uid="{00000000-0004-0000-0C00-0000B40E0000}"/>
    <hyperlink ref="O2012" r:id="rId3766" xr:uid="{00000000-0004-0000-0C00-0000B50E0000}"/>
    <hyperlink ref="N2007" r:id="rId3767" xr:uid="{00000000-0004-0000-0C00-0000B60E0000}"/>
    <hyperlink ref="O2007" r:id="rId3768" xr:uid="{00000000-0004-0000-0C00-0000B70E0000}"/>
    <hyperlink ref="N2011" r:id="rId3769" xr:uid="{00000000-0004-0000-0C00-0000B80E0000}"/>
    <hyperlink ref="O2011" r:id="rId3770" xr:uid="{00000000-0004-0000-0C00-0000B90E0000}"/>
    <hyperlink ref="N2010" r:id="rId3771" xr:uid="{00000000-0004-0000-0C00-0000BA0E0000}"/>
    <hyperlink ref="O2010" r:id="rId3772" xr:uid="{00000000-0004-0000-0C00-0000BB0E0000}"/>
    <hyperlink ref="N1995" r:id="rId3773" xr:uid="{00000000-0004-0000-0C00-0000BC0E0000}"/>
    <hyperlink ref="O1995" r:id="rId3774" xr:uid="{00000000-0004-0000-0C00-0000BD0E0000}"/>
    <hyperlink ref="N2008" r:id="rId3775" xr:uid="{00000000-0004-0000-0C00-0000BE0E0000}"/>
    <hyperlink ref="O2008" r:id="rId3776" xr:uid="{00000000-0004-0000-0C00-0000BF0E0000}"/>
    <hyperlink ref="N1986" r:id="rId3777" xr:uid="{00000000-0004-0000-0C00-0000C00E0000}"/>
    <hyperlink ref="O1986" r:id="rId3778" xr:uid="{00000000-0004-0000-0C00-0000C10E0000}"/>
    <hyperlink ref="N2001" r:id="rId3779" xr:uid="{00000000-0004-0000-0C00-0000C20E0000}"/>
    <hyperlink ref="O2001" r:id="rId3780" xr:uid="{00000000-0004-0000-0C00-0000C30E0000}"/>
    <hyperlink ref="N1998" r:id="rId3781" xr:uid="{00000000-0004-0000-0C00-0000C40E0000}"/>
    <hyperlink ref="O1998" r:id="rId3782" xr:uid="{00000000-0004-0000-0C00-0000C50E0000}"/>
    <hyperlink ref="N2000" r:id="rId3783" xr:uid="{00000000-0004-0000-0C00-0000C60E0000}"/>
    <hyperlink ref="O2000" r:id="rId3784" xr:uid="{00000000-0004-0000-0C00-0000C70E0000}"/>
    <hyperlink ref="N2015" r:id="rId3785" xr:uid="{00000000-0004-0000-0C00-0000C80E0000}"/>
    <hyperlink ref="O2015" r:id="rId3786" xr:uid="{00000000-0004-0000-0C00-0000C90E0000}"/>
    <hyperlink ref="N2004" r:id="rId3787" xr:uid="{00000000-0004-0000-0C00-0000CA0E0000}"/>
    <hyperlink ref="O2004" r:id="rId3788" xr:uid="{00000000-0004-0000-0C00-0000CB0E0000}"/>
    <hyperlink ref="N1996" r:id="rId3789" xr:uid="{00000000-0004-0000-0C00-0000CC0E0000}"/>
    <hyperlink ref="O1996" r:id="rId3790" xr:uid="{00000000-0004-0000-0C00-0000CD0E0000}"/>
    <hyperlink ref="N1983" r:id="rId3791" xr:uid="{00000000-0004-0000-0C00-0000CE0E0000}"/>
    <hyperlink ref="O1983" r:id="rId3792" xr:uid="{00000000-0004-0000-0C00-0000CF0E0000}"/>
    <hyperlink ref="N1982" r:id="rId3793" xr:uid="{00000000-0004-0000-0C00-0000D00E0000}"/>
    <hyperlink ref="O1982" r:id="rId3794" xr:uid="{00000000-0004-0000-0C00-0000D10E0000}"/>
    <hyperlink ref="N1991" r:id="rId3795" xr:uid="{00000000-0004-0000-0C00-0000D20E0000}"/>
    <hyperlink ref="O1991" r:id="rId3796" xr:uid="{00000000-0004-0000-0C00-0000D30E0000}"/>
    <hyperlink ref="N1988" r:id="rId3797" xr:uid="{00000000-0004-0000-0C00-0000D40E0000}"/>
    <hyperlink ref="O1988" r:id="rId3798" xr:uid="{00000000-0004-0000-0C00-0000D50E0000}"/>
    <hyperlink ref="N2014" r:id="rId3799" xr:uid="{00000000-0004-0000-0C00-0000D60E0000}"/>
    <hyperlink ref="O2014" r:id="rId3800" xr:uid="{00000000-0004-0000-0C00-0000D70E0000}"/>
    <hyperlink ref="N1994" r:id="rId3801" xr:uid="{00000000-0004-0000-0C00-0000D80E0000}"/>
    <hyperlink ref="O1994" r:id="rId3802" xr:uid="{00000000-0004-0000-0C00-0000D90E0000}"/>
    <hyperlink ref="N1997" r:id="rId3803" xr:uid="{00000000-0004-0000-0C00-0000DA0E0000}"/>
    <hyperlink ref="O1997" r:id="rId3804" xr:uid="{00000000-0004-0000-0C00-0000DB0E0000}"/>
    <hyperlink ref="N1987" r:id="rId3805" xr:uid="{00000000-0004-0000-0C00-0000DC0E0000}"/>
    <hyperlink ref="O1987" r:id="rId3806" xr:uid="{00000000-0004-0000-0C00-0000DD0E0000}"/>
    <hyperlink ref="N1984" r:id="rId3807" xr:uid="{00000000-0004-0000-0C00-0000DE0E0000}"/>
    <hyperlink ref="O1984" r:id="rId3808" xr:uid="{00000000-0004-0000-0C00-0000DF0E0000}"/>
    <hyperlink ref="N1981" r:id="rId3809" xr:uid="{00000000-0004-0000-0C00-0000E00E0000}"/>
    <hyperlink ref="O1981" r:id="rId3810" xr:uid="{00000000-0004-0000-0C00-0000E10E0000}"/>
    <hyperlink ref="N1993" r:id="rId3811" xr:uid="{00000000-0004-0000-0C00-0000E20E0000}"/>
    <hyperlink ref="O1993" r:id="rId3812" xr:uid="{00000000-0004-0000-0C00-0000E30E0000}"/>
    <hyperlink ref="N2002" r:id="rId3813" xr:uid="{00000000-0004-0000-0C00-0000E40E0000}"/>
    <hyperlink ref="O2002" r:id="rId3814" xr:uid="{00000000-0004-0000-0C00-0000E50E0000}"/>
    <hyperlink ref="N2013" r:id="rId3815" xr:uid="{00000000-0004-0000-0C00-0000E60E0000}"/>
    <hyperlink ref="O2013" r:id="rId3816" xr:uid="{00000000-0004-0000-0C00-0000E70E0000}"/>
    <hyperlink ref="N1999" r:id="rId3817" xr:uid="{00000000-0004-0000-0C00-0000E80E0000}"/>
    <hyperlink ref="O1999" r:id="rId3818" xr:uid="{00000000-0004-0000-0C00-0000E90E0000}"/>
    <hyperlink ref="N1992" r:id="rId3819" xr:uid="{00000000-0004-0000-0C00-0000EA0E0000}"/>
    <hyperlink ref="O1992" r:id="rId3820" xr:uid="{00000000-0004-0000-0C00-0000EB0E0000}"/>
    <hyperlink ref="N1989" r:id="rId3821" xr:uid="{00000000-0004-0000-0C00-0000EC0E0000}"/>
    <hyperlink ref="O1989" r:id="rId3822" xr:uid="{00000000-0004-0000-0C00-0000ED0E0000}"/>
    <hyperlink ref="N2003" r:id="rId3823" xr:uid="{00000000-0004-0000-0C00-0000EE0E0000}"/>
    <hyperlink ref="O2003" r:id="rId3824" xr:uid="{00000000-0004-0000-0C00-0000EF0E0000}"/>
    <hyperlink ref="N2016" r:id="rId3825" xr:uid="{00000000-0004-0000-0C00-0000F00E0000}"/>
    <hyperlink ref="O2016" r:id="rId3826" xr:uid="{00000000-0004-0000-0C00-0000F10E0000}"/>
    <hyperlink ref="N1985" r:id="rId3827" xr:uid="{00000000-0004-0000-0C00-0000F20E0000}"/>
    <hyperlink ref="O1985" r:id="rId3828" xr:uid="{00000000-0004-0000-0C00-0000F30E0000}"/>
    <hyperlink ref="N2102" r:id="rId3829" xr:uid="{00000000-0004-0000-0C00-0000F40E0000}"/>
    <hyperlink ref="O2102" r:id="rId3830" xr:uid="{00000000-0004-0000-0C00-0000F50E0000}"/>
    <hyperlink ref="N2111" r:id="rId3831" xr:uid="{00000000-0004-0000-0C00-0000F60E0000}"/>
    <hyperlink ref="O2111" r:id="rId3832" xr:uid="{00000000-0004-0000-0C00-0000F70E0000}"/>
    <hyperlink ref="N2101" r:id="rId3833" xr:uid="{00000000-0004-0000-0C00-0000F80E0000}"/>
    <hyperlink ref="O2101" r:id="rId3834" xr:uid="{00000000-0004-0000-0C00-0000F90E0000}"/>
    <hyperlink ref="N2037" r:id="rId3835" xr:uid="{00000000-0004-0000-0C00-0000FA0E0000}"/>
    <hyperlink ref="O2037" r:id="rId3836" xr:uid="{00000000-0004-0000-0C00-0000FB0E0000}"/>
    <hyperlink ref="N2116" r:id="rId3837" xr:uid="{00000000-0004-0000-0C00-0000FC0E0000}"/>
    <hyperlink ref="O2116" r:id="rId3838" xr:uid="{00000000-0004-0000-0C00-0000FD0E0000}"/>
    <hyperlink ref="N2087" r:id="rId3839" xr:uid="{00000000-0004-0000-0C00-0000FE0E0000}"/>
    <hyperlink ref="O2087" r:id="rId3840" xr:uid="{00000000-0004-0000-0C00-0000FF0E0000}"/>
    <hyperlink ref="N2115" r:id="rId3841" xr:uid="{00000000-0004-0000-0C00-0000000F0000}"/>
    <hyperlink ref="O2115" r:id="rId3842" xr:uid="{00000000-0004-0000-0C00-0000010F0000}"/>
    <hyperlink ref="N2029" r:id="rId3843" xr:uid="{00000000-0004-0000-0C00-0000020F0000}"/>
    <hyperlink ref="O2029" r:id="rId3844" xr:uid="{00000000-0004-0000-0C00-0000030F0000}"/>
    <hyperlink ref="N2030" r:id="rId3845" xr:uid="{00000000-0004-0000-0C00-0000040F0000}"/>
    <hyperlink ref="O2030" r:id="rId3846" xr:uid="{00000000-0004-0000-0C00-0000050F0000}"/>
    <hyperlink ref="N2032" r:id="rId3847" xr:uid="{00000000-0004-0000-0C00-0000060F0000}"/>
    <hyperlink ref="O2032" r:id="rId3848" xr:uid="{00000000-0004-0000-0C00-0000070F0000}"/>
    <hyperlink ref="N2049" r:id="rId3849" xr:uid="{00000000-0004-0000-0C00-0000080F0000}"/>
    <hyperlink ref="O2049" r:id="rId3850" xr:uid="{00000000-0004-0000-0C00-0000090F0000}"/>
    <hyperlink ref="N2017" r:id="rId3851" xr:uid="{00000000-0004-0000-0C00-00000A0F0000}"/>
    <hyperlink ref="O2017" r:id="rId3852" xr:uid="{00000000-0004-0000-0C00-00000B0F0000}"/>
    <hyperlink ref="N2038" r:id="rId3853" xr:uid="{00000000-0004-0000-0C00-00000C0F0000}"/>
    <hyperlink ref="O2038" r:id="rId3854" xr:uid="{00000000-0004-0000-0C00-00000D0F0000}"/>
    <hyperlink ref="N2075" r:id="rId3855" xr:uid="{00000000-0004-0000-0C00-00000E0F0000}"/>
    <hyperlink ref="O2075" r:id="rId3856" xr:uid="{00000000-0004-0000-0C00-00000F0F0000}"/>
    <hyperlink ref="N2018" r:id="rId3857" xr:uid="{00000000-0004-0000-0C00-0000100F0000}"/>
    <hyperlink ref="O2018" r:id="rId3858" xr:uid="{00000000-0004-0000-0C00-0000110F0000}"/>
    <hyperlink ref="N2071" r:id="rId3859" xr:uid="{00000000-0004-0000-0C00-0000120F0000}"/>
    <hyperlink ref="O2071" r:id="rId3860" xr:uid="{00000000-0004-0000-0C00-0000130F0000}"/>
    <hyperlink ref="N2058" r:id="rId3861" xr:uid="{00000000-0004-0000-0C00-0000140F0000}"/>
    <hyperlink ref="O2058" r:id="rId3862" xr:uid="{00000000-0004-0000-0C00-0000150F0000}"/>
    <hyperlink ref="N2114" r:id="rId3863" xr:uid="{00000000-0004-0000-0C00-0000160F0000}"/>
    <hyperlink ref="O2114" r:id="rId3864" xr:uid="{00000000-0004-0000-0C00-0000170F0000}"/>
    <hyperlink ref="N2052" r:id="rId3865" xr:uid="{00000000-0004-0000-0C00-0000180F0000}"/>
    <hyperlink ref="O2052" r:id="rId3866" xr:uid="{00000000-0004-0000-0C00-0000190F0000}"/>
    <hyperlink ref="N2020" r:id="rId3867" xr:uid="{00000000-0004-0000-0C00-00001A0F0000}"/>
    <hyperlink ref="O2020" r:id="rId3868" xr:uid="{00000000-0004-0000-0C00-00001B0F0000}"/>
    <hyperlink ref="N2072" r:id="rId3869" xr:uid="{00000000-0004-0000-0C00-00001C0F0000}"/>
    <hyperlink ref="O2072" r:id="rId3870" xr:uid="{00000000-0004-0000-0C00-00001D0F0000}"/>
    <hyperlink ref="N2064" r:id="rId3871" xr:uid="{00000000-0004-0000-0C00-00001E0F0000}"/>
    <hyperlink ref="O2064" r:id="rId3872" xr:uid="{00000000-0004-0000-0C00-00001F0F0000}"/>
    <hyperlink ref="N2024" r:id="rId3873" xr:uid="{00000000-0004-0000-0C00-0000200F0000}"/>
    <hyperlink ref="O2024" r:id="rId3874" xr:uid="{00000000-0004-0000-0C00-0000210F0000}"/>
    <hyperlink ref="N2034" r:id="rId3875" xr:uid="{00000000-0004-0000-0C00-0000220F0000}"/>
    <hyperlink ref="O2034" r:id="rId3876" xr:uid="{00000000-0004-0000-0C00-0000230F0000}"/>
    <hyperlink ref="N2066" r:id="rId3877" xr:uid="{00000000-0004-0000-0C00-0000240F0000}"/>
    <hyperlink ref="O2066" r:id="rId3878" xr:uid="{00000000-0004-0000-0C00-0000250F0000}"/>
    <hyperlink ref="N2046" r:id="rId3879" xr:uid="{00000000-0004-0000-0C00-0000260F0000}"/>
    <hyperlink ref="O2046" r:id="rId3880" xr:uid="{00000000-0004-0000-0C00-0000270F0000}"/>
    <hyperlink ref="N2053" r:id="rId3881" xr:uid="{00000000-0004-0000-0C00-0000280F0000}"/>
    <hyperlink ref="O2053" r:id="rId3882" xr:uid="{00000000-0004-0000-0C00-0000290F0000}"/>
    <hyperlink ref="N2098" r:id="rId3883" xr:uid="{00000000-0004-0000-0C00-00002A0F0000}"/>
    <hyperlink ref="O2098" r:id="rId3884" xr:uid="{00000000-0004-0000-0C00-00002B0F0000}"/>
    <hyperlink ref="N2150" r:id="rId3885" xr:uid="{00000000-0004-0000-0C00-00002C0F0000}"/>
    <hyperlink ref="O2150" r:id="rId3886" xr:uid="{00000000-0004-0000-0C00-00002D0F0000}"/>
    <hyperlink ref="N2191" r:id="rId3887" xr:uid="{00000000-0004-0000-0C00-00002E0F0000}"/>
    <hyperlink ref="O2191" r:id="rId3888" xr:uid="{00000000-0004-0000-0C00-00002F0F0000}"/>
    <hyperlink ref="N2182" r:id="rId3889" xr:uid="{00000000-0004-0000-0C00-0000300F0000}"/>
    <hyperlink ref="O2182" r:id="rId3890" xr:uid="{00000000-0004-0000-0C00-0000310F0000}"/>
    <hyperlink ref="N2173" r:id="rId3891" xr:uid="{00000000-0004-0000-0C00-0000320F0000}"/>
    <hyperlink ref="O2173" r:id="rId3892" xr:uid="{00000000-0004-0000-0C00-0000330F0000}"/>
    <hyperlink ref="N2206" r:id="rId3893" xr:uid="{00000000-0004-0000-0C00-0000340F0000}"/>
    <hyperlink ref="O2206" r:id="rId3894" xr:uid="{00000000-0004-0000-0C00-0000350F0000}"/>
    <hyperlink ref="N2210" r:id="rId3895" xr:uid="{00000000-0004-0000-0C00-0000360F0000}"/>
    <hyperlink ref="O2210" r:id="rId3896" xr:uid="{00000000-0004-0000-0C00-0000370F0000}"/>
    <hyperlink ref="N2183" r:id="rId3897" xr:uid="{00000000-0004-0000-0C00-0000380F0000}"/>
    <hyperlink ref="O2183" r:id="rId3898" xr:uid="{00000000-0004-0000-0C00-0000390F0000}"/>
    <hyperlink ref="N2202" r:id="rId3899" xr:uid="{00000000-0004-0000-0C00-00003A0F0000}"/>
    <hyperlink ref="O2202" r:id="rId3900" xr:uid="{00000000-0004-0000-0C00-00003B0F0000}"/>
    <hyperlink ref="N2209" r:id="rId3901" xr:uid="{00000000-0004-0000-0C00-00003C0F0000}"/>
    <hyperlink ref="O2209" r:id="rId3902" xr:uid="{00000000-0004-0000-0C00-00003D0F0000}"/>
    <hyperlink ref="N2155" r:id="rId3903" xr:uid="{00000000-0004-0000-0C00-00003E0F0000}"/>
    <hyperlink ref="O2155" r:id="rId3904" xr:uid="{00000000-0004-0000-0C00-00003F0F0000}"/>
    <hyperlink ref="N2156" r:id="rId3905" xr:uid="{00000000-0004-0000-0C00-0000400F0000}"/>
    <hyperlink ref="O2156" r:id="rId3906" xr:uid="{00000000-0004-0000-0C00-0000410F0000}"/>
    <hyperlink ref="N2174" r:id="rId3907" xr:uid="{00000000-0004-0000-0C00-0000420F0000}"/>
    <hyperlink ref="O2174" r:id="rId3908" xr:uid="{00000000-0004-0000-0C00-0000430F0000}"/>
    <hyperlink ref="N2167" r:id="rId3909" xr:uid="{00000000-0004-0000-0C00-0000440F0000}"/>
    <hyperlink ref="O2167" r:id="rId3910" xr:uid="{00000000-0004-0000-0C00-0000450F0000}"/>
    <hyperlink ref="N2198" r:id="rId3911" xr:uid="{00000000-0004-0000-0C00-0000460F0000}"/>
    <hyperlink ref="O2198" r:id="rId3912" xr:uid="{00000000-0004-0000-0C00-0000470F0000}"/>
    <hyperlink ref="N2146" r:id="rId3913" xr:uid="{00000000-0004-0000-0C00-0000480F0000}"/>
    <hyperlink ref="O2146" r:id="rId3914" xr:uid="{00000000-0004-0000-0C00-0000490F0000}"/>
    <hyperlink ref="N2192" r:id="rId3915" xr:uid="{00000000-0004-0000-0C00-00004A0F0000}"/>
    <hyperlink ref="O2192" r:id="rId3916" xr:uid="{00000000-0004-0000-0C00-00004B0F0000}"/>
    <hyperlink ref="N2201" r:id="rId3917" xr:uid="{00000000-0004-0000-0C00-00004C0F0000}"/>
    <hyperlink ref="O2201" r:id="rId3918" xr:uid="{00000000-0004-0000-0C00-00004D0F0000}"/>
    <hyperlink ref="N2199" r:id="rId3919" xr:uid="{00000000-0004-0000-0C00-00004E0F0000}"/>
    <hyperlink ref="O2199" r:id="rId3920" xr:uid="{00000000-0004-0000-0C00-00004F0F0000}"/>
    <hyperlink ref="N2175" r:id="rId3921" xr:uid="{00000000-0004-0000-0C00-0000500F0000}"/>
    <hyperlink ref="O2175" r:id="rId3922" xr:uid="{00000000-0004-0000-0C00-0000510F0000}"/>
    <hyperlink ref="N2168" r:id="rId3923" xr:uid="{00000000-0004-0000-0C00-0000520F0000}"/>
    <hyperlink ref="O2168" r:id="rId3924" xr:uid="{00000000-0004-0000-0C00-0000530F0000}"/>
    <hyperlink ref="N2208" r:id="rId3925" xr:uid="{00000000-0004-0000-0C00-0000540F0000}"/>
    <hyperlink ref="O2208" r:id="rId3926" xr:uid="{00000000-0004-0000-0C00-0000550F0000}"/>
    <hyperlink ref="N2151" r:id="rId3927" xr:uid="{00000000-0004-0000-0C00-0000560F0000}"/>
    <hyperlink ref="O2151" r:id="rId3928" xr:uid="{00000000-0004-0000-0C00-0000570F0000}"/>
    <hyperlink ref="N2147" r:id="rId3929" xr:uid="{00000000-0004-0000-0C00-0000580F0000}"/>
    <hyperlink ref="O2147" r:id="rId3930" xr:uid="{00000000-0004-0000-0C00-0000590F0000}"/>
    <hyperlink ref="N2193" r:id="rId3931" xr:uid="{00000000-0004-0000-0C00-00005A0F0000}"/>
    <hyperlink ref="O2193" r:id="rId3932" xr:uid="{00000000-0004-0000-0C00-00005B0F0000}"/>
    <hyperlink ref="N2159" r:id="rId3933" xr:uid="{00000000-0004-0000-0C00-00005C0F0000}"/>
    <hyperlink ref="O2159" r:id="rId3934" xr:uid="{00000000-0004-0000-0C00-00005D0F0000}"/>
    <hyperlink ref="N2178" r:id="rId3935" xr:uid="{00000000-0004-0000-0C00-00005E0F0000}"/>
    <hyperlink ref="O2178" r:id="rId3936" xr:uid="{00000000-0004-0000-0C00-00005F0F0000}"/>
    <hyperlink ref="N2179" r:id="rId3937" xr:uid="{00000000-0004-0000-0C00-0000600F0000}"/>
    <hyperlink ref="O2179" r:id="rId3938" xr:uid="{00000000-0004-0000-0C00-0000610F0000}"/>
    <hyperlink ref="N2177" r:id="rId3939" xr:uid="{00000000-0004-0000-0C00-0000620F0000}"/>
    <hyperlink ref="O2177" r:id="rId3940" xr:uid="{00000000-0004-0000-0C00-0000630F0000}"/>
    <hyperlink ref="N2176" r:id="rId3941" xr:uid="{00000000-0004-0000-0C00-0000640F0000}"/>
    <hyperlink ref="O2176" r:id="rId3942" xr:uid="{00000000-0004-0000-0C00-0000650F0000}"/>
    <hyperlink ref="N2169" r:id="rId3943" xr:uid="{00000000-0004-0000-0C00-0000660F0000}"/>
    <hyperlink ref="O2169" r:id="rId3944" xr:uid="{00000000-0004-0000-0C00-0000670F0000}"/>
    <hyperlink ref="N2184" r:id="rId3945" xr:uid="{00000000-0004-0000-0C00-0000680F0000}"/>
    <hyperlink ref="O2184" r:id="rId3946" xr:uid="{00000000-0004-0000-0C00-0000690F0000}"/>
    <hyperlink ref="N2196" r:id="rId3947" xr:uid="{00000000-0004-0000-0C00-00006A0F0000}"/>
    <hyperlink ref="O2196" r:id="rId3948" xr:uid="{00000000-0004-0000-0C00-00006B0F0000}"/>
    <hyperlink ref="N2152" r:id="rId3949" xr:uid="{00000000-0004-0000-0C00-00006C0F0000}"/>
    <hyperlink ref="O2152" r:id="rId3950" xr:uid="{00000000-0004-0000-0C00-00006D0F0000}"/>
    <hyperlink ref="N2203" r:id="rId3951" xr:uid="{00000000-0004-0000-0C00-00006E0F0000}"/>
    <hyperlink ref="O2203" r:id="rId3952" xr:uid="{00000000-0004-0000-0C00-00006F0F0000}"/>
    <hyperlink ref="N2153" r:id="rId3953" xr:uid="{00000000-0004-0000-0C00-0000700F0000}"/>
    <hyperlink ref="O2153" r:id="rId3954" xr:uid="{00000000-0004-0000-0C00-0000710F0000}"/>
    <hyperlink ref="N2165" r:id="rId3955" xr:uid="{00000000-0004-0000-0C00-0000720F0000}"/>
    <hyperlink ref="O2165" r:id="rId3956" xr:uid="{00000000-0004-0000-0C00-0000730F0000}"/>
    <hyperlink ref="N2157" r:id="rId3957" xr:uid="{00000000-0004-0000-0C00-0000740F0000}"/>
    <hyperlink ref="O2157" r:id="rId3958" xr:uid="{00000000-0004-0000-0C00-0000750F0000}"/>
    <hyperlink ref="N2185" r:id="rId3959" xr:uid="{00000000-0004-0000-0C00-0000760F0000}"/>
    <hyperlink ref="O2185" r:id="rId3960" xr:uid="{00000000-0004-0000-0C00-0000770F0000}"/>
    <hyperlink ref="N2140" r:id="rId3961" xr:uid="{00000000-0004-0000-0C00-0000780F0000}"/>
    <hyperlink ref="O2140" r:id="rId3962" xr:uid="{00000000-0004-0000-0C00-0000790F0000}"/>
    <hyperlink ref="N2141" r:id="rId3963" xr:uid="{00000000-0004-0000-0C00-00007A0F0000}"/>
    <hyperlink ref="O2141" r:id="rId3964" xr:uid="{00000000-0004-0000-0C00-00007B0F0000}"/>
    <hyperlink ref="N2211" r:id="rId3965" xr:uid="{00000000-0004-0000-0C00-00007C0F0000}"/>
    <hyperlink ref="O2211" r:id="rId3966" xr:uid="{00000000-0004-0000-0C00-00007D0F0000}"/>
    <hyperlink ref="N2186" r:id="rId3967" xr:uid="{00000000-0004-0000-0C00-00007E0F0000}"/>
    <hyperlink ref="O2186" r:id="rId3968" xr:uid="{00000000-0004-0000-0C00-00007F0F0000}"/>
    <hyperlink ref="N2200" r:id="rId3969" xr:uid="{00000000-0004-0000-0C00-0000800F0000}"/>
    <hyperlink ref="O2200" r:id="rId3970" xr:uid="{00000000-0004-0000-0C00-0000810F0000}"/>
    <hyperlink ref="N2148" r:id="rId3971" xr:uid="{00000000-0004-0000-0C00-0000820F0000}"/>
    <hyperlink ref="O2148" r:id="rId3972" xr:uid="{00000000-0004-0000-0C00-0000830F0000}"/>
    <hyperlink ref="N2142" r:id="rId3973" xr:uid="{00000000-0004-0000-0C00-0000840F0000}"/>
    <hyperlink ref="O2142" r:id="rId3974" xr:uid="{00000000-0004-0000-0C00-0000850F0000}"/>
    <hyperlink ref="N2160" r:id="rId3975" xr:uid="{00000000-0004-0000-0C00-0000860F0000}"/>
    <hyperlink ref="O2160" r:id="rId3976" xr:uid="{00000000-0004-0000-0C00-0000870F0000}"/>
    <hyperlink ref="N2187" r:id="rId3977" xr:uid="{00000000-0004-0000-0C00-0000880F0000}"/>
    <hyperlink ref="O2187" r:id="rId3978" xr:uid="{00000000-0004-0000-0C00-0000890F0000}"/>
    <hyperlink ref="N2194" r:id="rId3979" xr:uid="{00000000-0004-0000-0C00-00008A0F0000}"/>
    <hyperlink ref="O2194" r:id="rId3980" xr:uid="{00000000-0004-0000-0C00-00008B0F0000}"/>
    <hyperlink ref="N2195" r:id="rId3981" xr:uid="{00000000-0004-0000-0C00-00008C0F0000}"/>
    <hyperlink ref="O2195" r:id="rId3982" xr:uid="{00000000-0004-0000-0C00-00008D0F0000}"/>
    <hyperlink ref="N2205" r:id="rId3983" xr:uid="{00000000-0004-0000-0C00-00008E0F0000}"/>
    <hyperlink ref="O2205" r:id="rId3984" xr:uid="{00000000-0004-0000-0C00-00008F0F0000}"/>
    <hyperlink ref="N2170" r:id="rId3985" xr:uid="{00000000-0004-0000-0C00-0000900F0000}"/>
    <hyperlink ref="O2170" r:id="rId3986" xr:uid="{00000000-0004-0000-0C00-0000910F0000}"/>
    <hyperlink ref="N2188" r:id="rId3987" xr:uid="{00000000-0004-0000-0C00-0000920F0000}"/>
    <hyperlink ref="O2188" r:id="rId3988" xr:uid="{00000000-0004-0000-0C00-0000930F0000}"/>
    <hyperlink ref="N2204" r:id="rId3989" xr:uid="{00000000-0004-0000-0C00-0000940F0000}"/>
    <hyperlink ref="O2204" r:id="rId3990" xr:uid="{00000000-0004-0000-0C00-0000950F0000}"/>
    <hyperlink ref="N2158" r:id="rId3991" xr:uid="{00000000-0004-0000-0C00-0000960F0000}"/>
    <hyperlink ref="O2158" r:id="rId3992" xr:uid="{00000000-0004-0000-0C00-0000970F0000}"/>
    <hyperlink ref="N2144" r:id="rId3993" xr:uid="{00000000-0004-0000-0C00-0000980F0000}"/>
    <hyperlink ref="O2144" r:id="rId3994" xr:uid="{00000000-0004-0000-0C00-0000990F0000}"/>
    <hyperlink ref="N2149" r:id="rId3995" xr:uid="{00000000-0004-0000-0C00-00009A0F0000}"/>
    <hyperlink ref="O2149" r:id="rId3996" xr:uid="{00000000-0004-0000-0C00-00009B0F0000}"/>
    <hyperlink ref="N2161" r:id="rId3997" xr:uid="{00000000-0004-0000-0C00-00009C0F0000}"/>
    <hyperlink ref="O2161" r:id="rId3998" xr:uid="{00000000-0004-0000-0C00-00009D0F0000}"/>
    <hyperlink ref="N2162" r:id="rId3999" xr:uid="{00000000-0004-0000-0C00-00009E0F0000}"/>
    <hyperlink ref="O2162" r:id="rId4000" xr:uid="{00000000-0004-0000-0C00-00009F0F0000}"/>
    <hyperlink ref="N2212" r:id="rId4001" xr:uid="{00000000-0004-0000-0C00-0000A00F0000}"/>
    <hyperlink ref="O2212" r:id="rId4002" xr:uid="{00000000-0004-0000-0C00-0000A10F0000}"/>
    <hyperlink ref="N2213" r:id="rId4003" xr:uid="{00000000-0004-0000-0C00-0000A20F0000}"/>
    <hyperlink ref="O2213" r:id="rId4004" xr:uid="{00000000-0004-0000-0C00-0000A30F0000}"/>
    <hyperlink ref="N2171" r:id="rId4005" xr:uid="{00000000-0004-0000-0C00-0000A40F0000}"/>
    <hyperlink ref="O2171" r:id="rId4006" xr:uid="{00000000-0004-0000-0C00-0000A50F0000}"/>
    <hyperlink ref="N2214" r:id="rId4007" xr:uid="{00000000-0004-0000-0C00-0000A60F0000}"/>
    <hyperlink ref="O2214" r:id="rId4008" xr:uid="{00000000-0004-0000-0C00-0000A70F0000}"/>
    <hyperlink ref="N2207" r:id="rId4009" xr:uid="{00000000-0004-0000-0C00-0000A80F0000}"/>
    <hyperlink ref="O2207" r:id="rId4010" xr:uid="{00000000-0004-0000-0C00-0000A90F0000}"/>
    <hyperlink ref="N2163" r:id="rId4011" xr:uid="{00000000-0004-0000-0C00-0000AA0F0000}"/>
    <hyperlink ref="O2163" r:id="rId4012" xr:uid="{00000000-0004-0000-0C00-0000AB0F0000}"/>
    <hyperlink ref="N2145" r:id="rId4013" xr:uid="{00000000-0004-0000-0C00-0000AC0F0000}"/>
    <hyperlink ref="O2145" r:id="rId4014" xr:uid="{00000000-0004-0000-0C00-0000AD0F0000}"/>
    <hyperlink ref="N2189" r:id="rId4015" xr:uid="{00000000-0004-0000-0C00-0000AE0F0000}"/>
    <hyperlink ref="O2189" r:id="rId4016" xr:uid="{00000000-0004-0000-0C00-0000AF0F0000}"/>
    <hyperlink ref="N2143" r:id="rId4017" xr:uid="{00000000-0004-0000-0C00-0000B00F0000}"/>
    <hyperlink ref="O2143" r:id="rId4018" xr:uid="{00000000-0004-0000-0C00-0000B10F0000}"/>
    <hyperlink ref="N2172" r:id="rId4019" xr:uid="{00000000-0004-0000-0C00-0000B20F0000}"/>
    <hyperlink ref="O2172" r:id="rId4020" xr:uid="{00000000-0004-0000-0C00-0000B30F0000}"/>
    <hyperlink ref="N2190" r:id="rId4021" xr:uid="{00000000-0004-0000-0C00-0000B40F0000}"/>
    <hyperlink ref="O2190" r:id="rId4022" xr:uid="{00000000-0004-0000-0C00-0000B50F0000}"/>
    <hyperlink ref="N2164" r:id="rId4023" xr:uid="{00000000-0004-0000-0C00-0000B60F0000}"/>
    <hyperlink ref="O2164" r:id="rId4024" xr:uid="{00000000-0004-0000-0C00-0000B70F0000}"/>
    <hyperlink ref="N2197" r:id="rId4025" xr:uid="{00000000-0004-0000-0C00-0000B80F0000}"/>
    <hyperlink ref="O2197" r:id="rId4026" xr:uid="{00000000-0004-0000-0C00-0000B90F0000}"/>
    <hyperlink ref="N2180" r:id="rId4027" xr:uid="{00000000-0004-0000-0C00-0000BA0F0000}"/>
    <hyperlink ref="N2166" r:id="rId4028" xr:uid="{00000000-0004-0000-0C00-0000BB0F0000}"/>
    <hyperlink ref="N2181" r:id="rId4029" xr:uid="{00000000-0004-0000-0C00-0000BC0F0000}"/>
    <hyperlink ref="O2181" r:id="rId4030" xr:uid="{00000000-0004-0000-0C00-0000BD0F0000}"/>
    <hyperlink ref="N2154" r:id="rId4031" xr:uid="{00000000-0004-0000-0C00-0000BE0F0000}"/>
    <hyperlink ref="N2215" r:id="rId4032" xr:uid="{00000000-0004-0000-0C00-0000BF0F0000}"/>
    <hyperlink ref="O2215" r:id="rId4033" xr:uid="{00000000-0004-0000-0C00-0000C00F0000}"/>
    <hyperlink ref="N2216" r:id="rId4034" xr:uid="{00000000-0004-0000-0C00-0000C10F0000}"/>
    <hyperlink ref="O2216" r:id="rId4035" xr:uid="{00000000-0004-0000-0C00-0000C20F0000}"/>
    <hyperlink ref="N2217" r:id="rId4036" xr:uid="{00000000-0004-0000-0C00-0000C30F0000}"/>
    <hyperlink ref="O2217" r:id="rId4037" xr:uid="{00000000-0004-0000-0C00-0000C40F0000}"/>
    <hyperlink ref="N2218" r:id="rId4038" xr:uid="{00000000-0004-0000-0C00-0000C50F0000}"/>
    <hyperlink ref="O2218" r:id="rId4039" xr:uid="{00000000-0004-0000-0C00-0000C60F0000}"/>
    <hyperlink ref="N2219" r:id="rId4040" xr:uid="{00000000-0004-0000-0C00-0000C70F0000}"/>
    <hyperlink ref="N2223" r:id="rId4041" xr:uid="{00000000-0004-0000-0C00-0000C80F0000}"/>
    <hyperlink ref="N2228" r:id="rId4042" xr:uid="{00000000-0004-0000-0C00-0000C90F0000}"/>
    <hyperlink ref="O2228" r:id="rId4043" xr:uid="{00000000-0004-0000-0C00-0000CA0F0000}"/>
    <hyperlink ref="N2227" r:id="rId4044" xr:uid="{00000000-0004-0000-0C00-0000CB0F0000}"/>
    <hyperlink ref="O2227" r:id="rId4045" xr:uid="{00000000-0004-0000-0C00-0000CC0F0000}"/>
    <hyperlink ref="N2231" r:id="rId4046" xr:uid="{00000000-0004-0000-0C00-0000CD0F0000}"/>
    <hyperlink ref="O2231" r:id="rId4047" xr:uid="{00000000-0004-0000-0C00-0000CE0F0000}"/>
    <hyperlink ref="N2233" r:id="rId4048" xr:uid="{00000000-0004-0000-0C00-0000CF0F0000}"/>
    <hyperlink ref="O2233" r:id="rId4049" xr:uid="{00000000-0004-0000-0C00-0000D00F0000}"/>
    <hyperlink ref="N2229" r:id="rId4050" xr:uid="{00000000-0004-0000-0C00-0000D10F0000}"/>
    <hyperlink ref="O2229" r:id="rId4051" xr:uid="{00000000-0004-0000-0C00-0000D20F0000}"/>
    <hyperlink ref="N2220" r:id="rId4052" xr:uid="{00000000-0004-0000-0C00-0000D30F0000}"/>
    <hyperlink ref="O2220" r:id="rId4053" xr:uid="{00000000-0004-0000-0C00-0000D40F0000}"/>
    <hyperlink ref="N2232" r:id="rId4054" xr:uid="{00000000-0004-0000-0C00-0000D50F0000}"/>
    <hyperlink ref="O2232" r:id="rId4055" xr:uid="{00000000-0004-0000-0C00-0000D60F0000}"/>
    <hyperlink ref="N2230" r:id="rId4056" xr:uid="{00000000-0004-0000-0C00-0000D70F0000}"/>
    <hyperlink ref="O2230" r:id="rId4057" xr:uid="{00000000-0004-0000-0C00-0000D80F0000}"/>
    <hyperlink ref="N2225" r:id="rId4058" xr:uid="{00000000-0004-0000-0C00-0000D90F0000}"/>
    <hyperlink ref="O2225" r:id="rId4059" xr:uid="{00000000-0004-0000-0C00-0000DA0F0000}"/>
    <hyperlink ref="N2226" r:id="rId4060" xr:uid="{00000000-0004-0000-0C00-0000DB0F0000}"/>
    <hyperlink ref="O2226" r:id="rId4061" xr:uid="{00000000-0004-0000-0C00-0000DC0F0000}"/>
    <hyperlink ref="N2224" r:id="rId4062" xr:uid="{00000000-0004-0000-0C00-0000DD0F0000}"/>
    <hyperlink ref="O2224" r:id="rId4063" xr:uid="{00000000-0004-0000-0C00-0000DE0F0000}"/>
    <hyperlink ref="N2221" r:id="rId4064" xr:uid="{00000000-0004-0000-0C00-0000DF0F0000}"/>
    <hyperlink ref="O2221" r:id="rId4065" xr:uid="{00000000-0004-0000-0C00-0000E00F0000}"/>
    <hyperlink ref="N2234" r:id="rId4066" xr:uid="{00000000-0004-0000-0C00-0000E10F0000}"/>
    <hyperlink ref="O2234" r:id="rId4067" xr:uid="{00000000-0004-0000-0C00-0000E20F0000}"/>
    <hyperlink ref="N2235" r:id="rId4068" xr:uid="{00000000-0004-0000-0C00-0000E30F0000}"/>
    <hyperlink ref="O2235" r:id="rId4069" xr:uid="{00000000-0004-0000-0C00-0000E40F0000}"/>
    <hyperlink ref="N2254" r:id="rId4070" xr:uid="{00000000-0004-0000-0C00-0000E50F0000}"/>
    <hyperlink ref="O2254" r:id="rId4071" xr:uid="{00000000-0004-0000-0C00-0000E60F0000}"/>
    <hyperlink ref="N2256" r:id="rId4072" xr:uid="{00000000-0004-0000-0C00-0000E70F0000}"/>
    <hyperlink ref="O2256" r:id="rId4073" xr:uid="{00000000-0004-0000-0C00-0000E80F0000}"/>
    <hyperlink ref="N2252" r:id="rId4074" xr:uid="{00000000-0004-0000-0C00-0000E90F0000}"/>
    <hyperlink ref="O2252" r:id="rId4075" xr:uid="{00000000-0004-0000-0C00-0000EA0F0000}"/>
    <hyperlink ref="N2253" r:id="rId4076" xr:uid="{00000000-0004-0000-0C00-0000EB0F0000}"/>
    <hyperlink ref="O2253" r:id="rId4077" xr:uid="{00000000-0004-0000-0C00-0000EC0F0000}"/>
    <hyperlink ref="N2257" r:id="rId4078" xr:uid="{00000000-0004-0000-0C00-0000ED0F0000}"/>
    <hyperlink ref="O2257" r:id="rId4079" xr:uid="{00000000-0004-0000-0C00-0000EE0F0000}"/>
    <hyperlink ref="N2236" r:id="rId4080" xr:uid="{00000000-0004-0000-0C00-0000EF0F0000}"/>
    <hyperlink ref="O2236" r:id="rId4081" xr:uid="{00000000-0004-0000-0C00-0000F00F0000}"/>
    <hyperlink ref="N2240" r:id="rId4082" xr:uid="{00000000-0004-0000-0C00-0000F10F0000}"/>
    <hyperlink ref="O2240" r:id="rId4083" xr:uid="{00000000-0004-0000-0C00-0000F20F0000}"/>
    <hyperlink ref="N2241" r:id="rId4084" xr:uid="{00000000-0004-0000-0C00-0000F30F0000}"/>
    <hyperlink ref="O2241" r:id="rId4085" xr:uid="{00000000-0004-0000-0C00-0000F40F0000}"/>
    <hyperlink ref="N2242" r:id="rId4086" xr:uid="{00000000-0004-0000-0C00-0000F50F0000}"/>
    <hyperlink ref="O2242" r:id="rId4087" xr:uid="{00000000-0004-0000-0C00-0000F60F0000}"/>
    <hyperlink ref="N2238" r:id="rId4088" xr:uid="{00000000-0004-0000-0C00-0000F70F0000}"/>
    <hyperlink ref="O2238" r:id="rId4089" xr:uid="{00000000-0004-0000-0C00-0000F80F0000}"/>
    <hyperlink ref="N2250" r:id="rId4090" xr:uid="{00000000-0004-0000-0C00-0000F90F0000}"/>
    <hyperlink ref="O2250" r:id="rId4091" xr:uid="{00000000-0004-0000-0C00-0000FA0F0000}"/>
    <hyperlink ref="N2243" r:id="rId4092" xr:uid="{00000000-0004-0000-0C00-0000FB0F0000}"/>
    <hyperlink ref="O2243" r:id="rId4093" xr:uid="{00000000-0004-0000-0C00-0000FC0F0000}"/>
    <hyperlink ref="N2245" r:id="rId4094" xr:uid="{00000000-0004-0000-0C00-0000FD0F0000}"/>
    <hyperlink ref="O2245" r:id="rId4095" xr:uid="{00000000-0004-0000-0C00-0000FE0F0000}"/>
    <hyperlink ref="N2247" r:id="rId4096" xr:uid="{00000000-0004-0000-0C00-0000FF0F0000}"/>
    <hyperlink ref="O2247" r:id="rId4097" xr:uid="{00000000-0004-0000-0C00-000000100000}"/>
    <hyperlink ref="N2239" r:id="rId4098" xr:uid="{00000000-0004-0000-0C00-000001100000}"/>
    <hyperlink ref="O2239" r:id="rId4099" xr:uid="{00000000-0004-0000-0C00-000002100000}"/>
    <hyperlink ref="N2259" r:id="rId4100" xr:uid="{00000000-0004-0000-0C00-000003100000}"/>
    <hyperlink ref="O2259" r:id="rId4101" xr:uid="{00000000-0004-0000-0C00-000004100000}"/>
    <hyperlink ref="N2248" r:id="rId4102" xr:uid="{00000000-0004-0000-0C00-000005100000}"/>
    <hyperlink ref="O2248" r:id="rId4103" xr:uid="{00000000-0004-0000-0C00-000006100000}"/>
    <hyperlink ref="N2255" r:id="rId4104" xr:uid="{00000000-0004-0000-0C00-000007100000}"/>
    <hyperlink ref="O2255" r:id="rId4105" xr:uid="{00000000-0004-0000-0C00-000008100000}"/>
    <hyperlink ref="N2258" r:id="rId4106" xr:uid="{00000000-0004-0000-0C00-000009100000}"/>
    <hyperlink ref="O2258" r:id="rId4107" xr:uid="{00000000-0004-0000-0C00-00000A100000}"/>
    <hyperlink ref="N2244" r:id="rId4108" xr:uid="{00000000-0004-0000-0C00-00000B100000}"/>
    <hyperlink ref="O2244" r:id="rId4109" xr:uid="{00000000-0004-0000-0C00-00000C100000}"/>
    <hyperlink ref="N2246" r:id="rId4110" xr:uid="{00000000-0004-0000-0C00-00000D100000}"/>
    <hyperlink ref="O2246" r:id="rId4111" xr:uid="{00000000-0004-0000-0C00-00000E100000}"/>
    <hyperlink ref="N2251" r:id="rId4112" xr:uid="{00000000-0004-0000-0C00-00000F100000}"/>
    <hyperlink ref="O2251" r:id="rId4113" xr:uid="{00000000-0004-0000-0C00-000010100000}"/>
    <hyperlink ref="N2249" r:id="rId4114" xr:uid="{00000000-0004-0000-0C00-000011100000}"/>
    <hyperlink ref="O2249" r:id="rId4115" xr:uid="{00000000-0004-0000-0C00-000012100000}"/>
    <hyperlink ref="N2260" r:id="rId4116" xr:uid="{00000000-0004-0000-0C00-000013100000}"/>
    <hyperlink ref="O2260" r:id="rId4117" xr:uid="{00000000-0004-0000-0C00-000014100000}"/>
    <hyperlink ref="N2237" r:id="rId4118" xr:uid="{00000000-0004-0000-0C00-000015100000}"/>
    <hyperlink ref="O2237" r:id="rId4119" xr:uid="{00000000-0004-0000-0C00-000016100000}"/>
    <hyperlink ref="N2262" r:id="rId4120" xr:uid="{00000000-0004-0000-0C00-000017100000}"/>
    <hyperlink ref="O2262" r:id="rId4121" xr:uid="{00000000-0004-0000-0C00-000018100000}"/>
    <hyperlink ref="N2261" r:id="rId4122" xr:uid="{00000000-0004-0000-0C00-000019100000}"/>
    <hyperlink ref="O2261" r:id="rId4123" xr:uid="{00000000-0004-0000-0C00-00001A100000}"/>
    <hyperlink ref="N2266" r:id="rId4124" xr:uid="{00000000-0004-0000-0C00-00001B100000}"/>
    <hyperlink ref="O2266" r:id="rId4125" xr:uid="{00000000-0004-0000-0C00-00001C100000}"/>
    <hyperlink ref="N2263" r:id="rId4126" xr:uid="{00000000-0004-0000-0C00-00001D100000}"/>
    <hyperlink ref="O2263" r:id="rId4127" xr:uid="{00000000-0004-0000-0C00-00001E100000}"/>
    <hyperlink ref="N2265" r:id="rId4128" xr:uid="{00000000-0004-0000-0C00-00001F100000}"/>
    <hyperlink ref="O2265" r:id="rId4129" xr:uid="{00000000-0004-0000-0C00-000020100000}"/>
    <hyperlink ref="N2264" r:id="rId4130" xr:uid="{00000000-0004-0000-0C00-000021100000}"/>
    <hyperlink ref="O2264" r:id="rId4131" xr:uid="{00000000-0004-0000-0C00-000022100000}"/>
    <hyperlink ref="N2550" r:id="rId4132" xr:uid="{00000000-0004-0000-0C00-000023100000}"/>
    <hyperlink ref="O2550" r:id="rId4133" xr:uid="{00000000-0004-0000-0C00-000024100000}"/>
    <hyperlink ref="N2296" r:id="rId4134" xr:uid="{00000000-0004-0000-0C00-000025100000}"/>
    <hyperlink ref="O2296" r:id="rId4135" xr:uid="{00000000-0004-0000-0C00-000026100000}"/>
    <hyperlink ref="N2552" r:id="rId4136" xr:uid="{00000000-0004-0000-0C00-000027100000}"/>
    <hyperlink ref="O2552" r:id="rId4137" xr:uid="{00000000-0004-0000-0C00-000028100000}"/>
    <hyperlink ref="N2268" r:id="rId4138" xr:uid="{00000000-0004-0000-0C00-000029100000}"/>
    <hyperlink ref="O2268" r:id="rId4139" xr:uid="{00000000-0004-0000-0C00-00002A100000}"/>
    <hyperlink ref="N2267" r:id="rId4140" xr:uid="{00000000-0004-0000-0C00-00002B100000}"/>
    <hyperlink ref="O2267" r:id="rId4141" xr:uid="{00000000-0004-0000-0C00-00002C100000}"/>
    <hyperlink ref="N2556" r:id="rId4142" xr:uid="{00000000-0004-0000-0C00-00002D100000}"/>
    <hyperlink ref="O2556" r:id="rId4143" xr:uid="{00000000-0004-0000-0C00-00002E100000}"/>
    <hyperlink ref="N2577" r:id="rId4144" xr:uid="{00000000-0004-0000-0C00-00002F100000}"/>
    <hyperlink ref="O2577" r:id="rId4145" xr:uid="{00000000-0004-0000-0C00-000030100000}"/>
    <hyperlink ref="N2504" r:id="rId4146" xr:uid="{00000000-0004-0000-0C00-000031100000}"/>
    <hyperlink ref="O2504" r:id="rId4147" xr:uid="{00000000-0004-0000-0C00-000032100000}"/>
    <hyperlink ref="N2585" r:id="rId4148" xr:uid="{00000000-0004-0000-0C00-000033100000}"/>
    <hyperlink ref="O2585" r:id="rId4149" xr:uid="{00000000-0004-0000-0C00-000034100000}"/>
    <hyperlink ref="N2385" r:id="rId4150" xr:uid="{00000000-0004-0000-0C00-000035100000}"/>
    <hyperlink ref="O2385" r:id="rId4151" xr:uid="{00000000-0004-0000-0C00-000036100000}"/>
    <hyperlink ref="N2386" r:id="rId4152" xr:uid="{00000000-0004-0000-0C00-000037100000}"/>
    <hyperlink ref="O2386" r:id="rId4153" xr:uid="{00000000-0004-0000-0C00-000038100000}"/>
    <hyperlink ref="N2347" r:id="rId4154" xr:uid="{00000000-0004-0000-0C00-000039100000}"/>
    <hyperlink ref="O2347" r:id="rId4155" xr:uid="{00000000-0004-0000-0C00-00003A100000}"/>
    <hyperlink ref="N2346" r:id="rId4156" xr:uid="{00000000-0004-0000-0C00-00003B100000}"/>
    <hyperlink ref="O2346" r:id="rId4157" xr:uid="{00000000-0004-0000-0C00-00003C100000}"/>
    <hyperlink ref="N2603" r:id="rId4158" xr:uid="{00000000-0004-0000-0C00-00003D100000}"/>
    <hyperlink ref="O2603" r:id="rId4159" xr:uid="{00000000-0004-0000-0C00-00003E100000}"/>
    <hyperlink ref="N2579" r:id="rId4160" xr:uid="{00000000-0004-0000-0C00-00003F100000}"/>
    <hyperlink ref="O2579" r:id="rId4161" xr:uid="{00000000-0004-0000-0C00-000040100000}"/>
    <hyperlink ref="N2369" r:id="rId4162" xr:uid="{00000000-0004-0000-0C00-000041100000}"/>
    <hyperlink ref="O2369" r:id="rId4163" xr:uid="{00000000-0004-0000-0C00-000042100000}"/>
    <hyperlink ref="N2370" r:id="rId4164" xr:uid="{00000000-0004-0000-0C00-000043100000}"/>
    <hyperlink ref="O2370" r:id="rId4165" xr:uid="{00000000-0004-0000-0C00-000044100000}"/>
    <hyperlink ref="N2602" r:id="rId4166" xr:uid="{00000000-0004-0000-0C00-000045100000}"/>
    <hyperlink ref="O2602" r:id="rId4167" xr:uid="{00000000-0004-0000-0C00-000046100000}"/>
    <hyperlink ref="N2430" r:id="rId4168" xr:uid="{00000000-0004-0000-0C00-000047100000}"/>
    <hyperlink ref="O2430" r:id="rId4169" xr:uid="{00000000-0004-0000-0C00-000048100000}"/>
    <hyperlink ref="N2563" r:id="rId4170" xr:uid="{00000000-0004-0000-0C00-000049100000}"/>
    <hyperlink ref="O2563" r:id="rId4171" xr:uid="{00000000-0004-0000-0C00-00004A100000}"/>
    <hyperlink ref="N2564" r:id="rId4172" xr:uid="{00000000-0004-0000-0C00-00004B100000}"/>
    <hyperlink ref="O2564" r:id="rId4173" xr:uid="{00000000-0004-0000-0C00-00004C100000}"/>
    <hyperlink ref="N2481" r:id="rId4174" xr:uid="{00000000-0004-0000-0C00-00004D100000}"/>
    <hyperlink ref="O2481" r:id="rId4175" xr:uid="{00000000-0004-0000-0C00-00004E100000}"/>
    <hyperlink ref="N2482" r:id="rId4176" xr:uid="{00000000-0004-0000-0C00-00004F100000}"/>
    <hyperlink ref="O2482" r:id="rId4177" xr:uid="{00000000-0004-0000-0C00-000050100000}"/>
    <hyperlink ref="N2326" r:id="rId4178" xr:uid="{00000000-0004-0000-0C00-000051100000}"/>
    <hyperlink ref="O2326" r:id="rId4179" xr:uid="{00000000-0004-0000-0C00-000052100000}"/>
    <hyperlink ref="N2566" r:id="rId4180" xr:uid="{00000000-0004-0000-0C00-000053100000}"/>
    <hyperlink ref="O2566" r:id="rId4181" xr:uid="{00000000-0004-0000-0C00-000054100000}"/>
    <hyperlink ref="N2297" r:id="rId4182" xr:uid="{00000000-0004-0000-0C00-000055100000}"/>
    <hyperlink ref="O2297" r:id="rId4183" xr:uid="{00000000-0004-0000-0C00-000056100000}"/>
    <hyperlink ref="N2269" r:id="rId4184" xr:uid="{00000000-0004-0000-0C00-000057100000}"/>
    <hyperlink ref="O2269" r:id="rId4185" xr:uid="{00000000-0004-0000-0C00-000058100000}"/>
    <hyperlink ref="N2415" r:id="rId4186" xr:uid="{00000000-0004-0000-0C00-000059100000}"/>
    <hyperlink ref="O2415" r:id="rId4187" xr:uid="{00000000-0004-0000-0C00-00005A100000}"/>
    <hyperlink ref="N2558" r:id="rId4188" xr:uid="{00000000-0004-0000-0C00-00005B100000}"/>
    <hyperlink ref="O2558" r:id="rId4189" xr:uid="{00000000-0004-0000-0C00-00005C100000}"/>
    <hyperlink ref="N2568" r:id="rId4190" xr:uid="{00000000-0004-0000-0C00-00005D100000}"/>
    <hyperlink ref="O2568" r:id="rId4191" xr:uid="{00000000-0004-0000-0C00-00005E100000}"/>
    <hyperlink ref="N2348" r:id="rId4192" xr:uid="{00000000-0004-0000-0C00-00005F100000}"/>
    <hyperlink ref="O2348" r:id="rId4193" xr:uid="{00000000-0004-0000-0C00-000060100000}"/>
    <hyperlink ref="N2527" r:id="rId4194" xr:uid="{00000000-0004-0000-0C00-000061100000}"/>
    <hyperlink ref="O2527" r:id="rId4195" xr:uid="{00000000-0004-0000-0C00-000062100000}"/>
    <hyperlink ref="N2526" r:id="rId4196" xr:uid="{00000000-0004-0000-0C00-000063100000}"/>
    <hyperlink ref="O2526" r:id="rId4197" xr:uid="{00000000-0004-0000-0C00-000064100000}"/>
    <hyperlink ref="N2570" r:id="rId4198" xr:uid="{00000000-0004-0000-0C00-000065100000}"/>
    <hyperlink ref="O2570" r:id="rId4199" xr:uid="{00000000-0004-0000-0C00-000066100000}"/>
    <hyperlink ref="N2371" r:id="rId4200" xr:uid="{00000000-0004-0000-0C00-000067100000}"/>
    <hyperlink ref="O2371" r:id="rId4201" xr:uid="{00000000-0004-0000-0C00-000068100000}"/>
    <hyperlink ref="N2594" r:id="rId4202" xr:uid="{00000000-0004-0000-0C00-000069100000}"/>
    <hyperlink ref="O2594" r:id="rId4203" xr:uid="{00000000-0004-0000-0C00-00006A100000}"/>
    <hyperlink ref="N2454" r:id="rId4204" xr:uid="{00000000-0004-0000-0C00-00006B100000}"/>
    <hyperlink ref="O2454" r:id="rId4205" xr:uid="{00000000-0004-0000-0C00-00006C100000}"/>
    <hyperlink ref="N2453" r:id="rId4206" xr:uid="{00000000-0004-0000-0C00-00006D100000}"/>
    <hyperlink ref="O2453" r:id="rId4207" xr:uid="{00000000-0004-0000-0C00-00006E100000}"/>
    <hyperlink ref="N2452" r:id="rId4208" xr:uid="{00000000-0004-0000-0C00-00006F100000}"/>
    <hyperlink ref="O2452" r:id="rId4209" xr:uid="{00000000-0004-0000-0C00-000070100000}"/>
    <hyperlink ref="N2429" r:id="rId4210" xr:uid="{00000000-0004-0000-0C00-000071100000}"/>
    <hyperlink ref="O2429" r:id="rId4211" xr:uid="{00000000-0004-0000-0C00-000072100000}"/>
    <hyperlink ref="N2587" r:id="rId4212" xr:uid="{00000000-0004-0000-0C00-000073100000}"/>
    <hyperlink ref="O2587" r:id="rId4213" xr:uid="{00000000-0004-0000-0C00-000074100000}"/>
    <hyperlink ref="N2270" r:id="rId4214" xr:uid="{00000000-0004-0000-0C00-000075100000}"/>
    <hyperlink ref="O2270" r:id="rId4215" xr:uid="{00000000-0004-0000-0C00-000076100000}"/>
    <hyperlink ref="N2548" r:id="rId4216" xr:uid="{00000000-0004-0000-0C00-000077100000}"/>
    <hyperlink ref="O2548" r:id="rId4217" xr:uid="{00000000-0004-0000-0C00-000078100000}"/>
    <hyperlink ref="N2416" r:id="rId4218" xr:uid="{00000000-0004-0000-0C00-000079100000}"/>
    <hyperlink ref="O2416" r:id="rId4219" xr:uid="{00000000-0004-0000-0C00-00007A100000}"/>
    <hyperlink ref="N2387" r:id="rId4220" xr:uid="{00000000-0004-0000-0C00-00007B100000}"/>
    <hyperlink ref="O2387" r:id="rId4221" xr:uid="{00000000-0004-0000-0C00-00007C100000}"/>
    <hyperlink ref="N2388" r:id="rId4222" xr:uid="{00000000-0004-0000-0C00-00007D100000}"/>
    <hyperlink ref="O2388" r:id="rId4223" xr:uid="{00000000-0004-0000-0C00-00007E100000}"/>
    <hyperlink ref="N2547" r:id="rId4224" xr:uid="{00000000-0004-0000-0C00-00007F100000}"/>
    <hyperlink ref="O2547" r:id="rId4225" xr:uid="{00000000-0004-0000-0C00-000080100000}"/>
    <hyperlink ref="N2350" r:id="rId4226" xr:uid="{00000000-0004-0000-0C00-000081100000}"/>
    <hyperlink ref="O2350" r:id="rId4227" xr:uid="{00000000-0004-0000-0C00-000082100000}"/>
    <hyperlink ref="N2349" r:id="rId4228" xr:uid="{00000000-0004-0000-0C00-000083100000}"/>
    <hyperlink ref="O2349" r:id="rId4229" xr:uid="{00000000-0004-0000-0C00-000084100000}"/>
    <hyperlink ref="N2601" r:id="rId4230" xr:uid="{00000000-0004-0000-0C00-000085100000}"/>
    <hyperlink ref="O2601" r:id="rId4231" xr:uid="{00000000-0004-0000-0C00-000086100000}"/>
    <hyperlink ref="N2528" r:id="rId4232" xr:uid="{00000000-0004-0000-0C00-000087100000}"/>
    <hyperlink ref="O2528" r:id="rId4233" xr:uid="{00000000-0004-0000-0C00-000088100000}"/>
    <hyperlink ref="N2373" r:id="rId4234" xr:uid="{00000000-0004-0000-0C00-000089100000}"/>
    <hyperlink ref="O2373" r:id="rId4235" xr:uid="{00000000-0004-0000-0C00-00008A100000}"/>
    <hyperlink ref="N2372" r:id="rId4236" xr:uid="{00000000-0004-0000-0C00-00008B100000}"/>
    <hyperlink ref="O2372" r:id="rId4237" xr:uid="{00000000-0004-0000-0C00-00008C100000}"/>
    <hyperlink ref="N2561" r:id="rId4238" xr:uid="{00000000-0004-0000-0C00-00008D100000}"/>
    <hyperlink ref="O2561" r:id="rId4239" xr:uid="{00000000-0004-0000-0C00-00008E100000}"/>
    <hyperlink ref="N2595" r:id="rId4240" xr:uid="{00000000-0004-0000-0C00-00008F100000}"/>
    <hyperlink ref="O2595" r:id="rId4241" xr:uid="{00000000-0004-0000-0C00-000090100000}"/>
    <hyperlink ref="N2456" r:id="rId4242" xr:uid="{00000000-0004-0000-0C00-000091100000}"/>
    <hyperlink ref="O2456" r:id="rId4243" xr:uid="{00000000-0004-0000-0C00-000092100000}"/>
    <hyperlink ref="N2455" r:id="rId4244" xr:uid="{00000000-0004-0000-0C00-000093100000}"/>
    <hyperlink ref="O2455" r:id="rId4245" xr:uid="{00000000-0004-0000-0C00-000094100000}"/>
    <hyperlink ref="N2546" r:id="rId4246" xr:uid="{00000000-0004-0000-0C00-000095100000}"/>
    <hyperlink ref="O2546" r:id="rId4247" xr:uid="{00000000-0004-0000-0C00-000096100000}"/>
    <hyperlink ref="N2431" r:id="rId4248" xr:uid="{00000000-0004-0000-0C00-000097100000}"/>
    <hyperlink ref="O2431" r:id="rId4249" xr:uid="{00000000-0004-0000-0C00-000098100000}"/>
    <hyperlink ref="N2605" r:id="rId4250" xr:uid="{00000000-0004-0000-0C00-000099100000}"/>
    <hyperlink ref="O2605" r:id="rId4251" xr:uid="{00000000-0004-0000-0C00-00009A100000}"/>
    <hyperlink ref="N2544" r:id="rId4252" xr:uid="{00000000-0004-0000-0C00-00009B100000}"/>
    <hyperlink ref="O2544" r:id="rId4253" xr:uid="{00000000-0004-0000-0C00-00009C100000}"/>
    <hyperlink ref="N2484" r:id="rId4254" xr:uid="{00000000-0004-0000-0C00-00009D100000}"/>
    <hyperlink ref="O2484" r:id="rId4255" xr:uid="{00000000-0004-0000-0C00-00009E100000}"/>
    <hyperlink ref="N2483" r:id="rId4256" xr:uid="{00000000-0004-0000-0C00-00009F100000}"/>
    <hyperlink ref="O2483" r:id="rId4257" xr:uid="{00000000-0004-0000-0C00-0000A0100000}"/>
    <hyperlink ref="N2584" r:id="rId4258" xr:uid="{00000000-0004-0000-0C00-0000A1100000}"/>
    <hyperlink ref="O2584" r:id="rId4259" xr:uid="{00000000-0004-0000-0C00-0000A2100000}"/>
    <hyperlink ref="N2328" r:id="rId4260" xr:uid="{00000000-0004-0000-0C00-0000A3100000}"/>
    <hyperlink ref="O2328" r:id="rId4261" xr:uid="{00000000-0004-0000-0C00-0000A4100000}"/>
    <hyperlink ref="N2327" r:id="rId4262" xr:uid="{00000000-0004-0000-0C00-0000A5100000}"/>
    <hyperlink ref="O2327" r:id="rId4263" xr:uid="{00000000-0004-0000-0C00-0000A6100000}"/>
    <hyperlink ref="N2329" r:id="rId4264" xr:uid="{00000000-0004-0000-0C00-0000A7100000}"/>
    <hyperlink ref="O2329" r:id="rId4265" xr:uid="{00000000-0004-0000-0C00-0000A8100000}"/>
    <hyperlink ref="N2298" r:id="rId4266" xr:uid="{00000000-0004-0000-0C00-0000A9100000}"/>
    <hyperlink ref="O2298" r:id="rId4267" xr:uid="{00000000-0004-0000-0C00-0000AA100000}"/>
    <hyperlink ref="N2565" r:id="rId4268" xr:uid="{00000000-0004-0000-0C00-0000AB100000}"/>
    <hyperlink ref="O2565" r:id="rId4269" xr:uid="{00000000-0004-0000-0C00-0000AC100000}"/>
    <hyperlink ref="N2272" r:id="rId4270" xr:uid="{00000000-0004-0000-0C00-0000AD100000}"/>
    <hyperlink ref="O2272" r:id="rId4271" xr:uid="{00000000-0004-0000-0C00-0000AE100000}"/>
    <hyperlink ref="N2271" r:id="rId4272" xr:uid="{00000000-0004-0000-0C00-0000AF100000}"/>
    <hyperlink ref="O2271" r:id="rId4273" xr:uid="{00000000-0004-0000-0C00-0000B0100000}"/>
    <hyperlink ref="N2505" r:id="rId4274" xr:uid="{00000000-0004-0000-0C00-0000B1100000}"/>
    <hyperlink ref="O2505" r:id="rId4275" xr:uid="{00000000-0004-0000-0C00-0000B2100000}"/>
    <hyperlink ref="N2555" r:id="rId4276" xr:uid="{00000000-0004-0000-0C00-0000B3100000}"/>
    <hyperlink ref="O2555" r:id="rId4277" xr:uid="{00000000-0004-0000-0C00-0000B4100000}"/>
    <hyperlink ref="N2389" r:id="rId4278" xr:uid="{00000000-0004-0000-0C00-0000B5100000}"/>
    <hyperlink ref="O2389" r:id="rId4279" xr:uid="{00000000-0004-0000-0C00-0000B6100000}"/>
    <hyperlink ref="N2351" r:id="rId4280" xr:uid="{00000000-0004-0000-0C00-0000B7100000}"/>
    <hyperlink ref="O2351" r:id="rId4281" xr:uid="{00000000-0004-0000-0C00-0000B8100000}"/>
    <hyperlink ref="N2529" r:id="rId4282" xr:uid="{00000000-0004-0000-0C00-0000B9100000}"/>
    <hyperlink ref="O2529" r:id="rId4283" xr:uid="{00000000-0004-0000-0C00-0000BA100000}"/>
    <hyperlink ref="N2433" r:id="rId4284" xr:uid="{00000000-0004-0000-0C00-0000BB100000}"/>
    <hyperlink ref="O2433" r:id="rId4285" xr:uid="{00000000-0004-0000-0C00-0000BC100000}"/>
    <hyperlink ref="N2432" r:id="rId4286" xr:uid="{00000000-0004-0000-0C00-0000BD100000}"/>
    <hyperlink ref="O2432" r:id="rId4287" xr:uid="{00000000-0004-0000-0C00-0000BE100000}"/>
    <hyperlink ref="N2434" r:id="rId4288" xr:uid="{00000000-0004-0000-0C00-0000BF100000}"/>
    <hyperlink ref="O2434" r:id="rId4289" xr:uid="{00000000-0004-0000-0C00-0000C0100000}"/>
    <hyperlink ref="N2300" r:id="rId4290" xr:uid="{00000000-0004-0000-0C00-0000C1100000}"/>
    <hyperlink ref="O2300" r:id="rId4291" xr:uid="{00000000-0004-0000-0C00-0000C2100000}"/>
    <hyperlink ref="N2299" r:id="rId4292" xr:uid="{00000000-0004-0000-0C00-0000C3100000}"/>
    <hyperlink ref="O2299" r:id="rId4293" xr:uid="{00000000-0004-0000-0C00-0000C4100000}"/>
    <hyperlink ref="N2273" r:id="rId4294" xr:uid="{00000000-0004-0000-0C00-0000C5100000}"/>
    <hyperlink ref="O2273" r:id="rId4295" xr:uid="{00000000-0004-0000-0C00-0000C6100000}"/>
    <hyperlink ref="N2275" r:id="rId4296" xr:uid="{00000000-0004-0000-0C00-0000C7100000}"/>
    <hyperlink ref="O2275" r:id="rId4297" xr:uid="{00000000-0004-0000-0C00-0000C8100000}"/>
    <hyperlink ref="N2507" r:id="rId4298" xr:uid="{00000000-0004-0000-0C00-0000C9100000}"/>
    <hyperlink ref="O2507" r:id="rId4299" xr:uid="{00000000-0004-0000-0C00-0000CA100000}"/>
    <hyperlink ref="N2506" r:id="rId4300" xr:uid="{00000000-0004-0000-0C00-0000CB100000}"/>
    <hyperlink ref="O2506" r:id="rId4301" xr:uid="{00000000-0004-0000-0C00-0000CC100000}"/>
    <hyperlink ref="N2508" r:id="rId4302" xr:uid="{00000000-0004-0000-0C00-0000CD100000}"/>
    <hyperlink ref="O2508" r:id="rId4303" xr:uid="{00000000-0004-0000-0C00-0000CE100000}"/>
    <hyperlink ref="N2591" r:id="rId4304" xr:uid="{00000000-0004-0000-0C00-0000CF100000}"/>
    <hyperlink ref="O2591" r:id="rId4305" xr:uid="{00000000-0004-0000-0C00-0000D0100000}"/>
    <hyperlink ref="N2580" r:id="rId4306" xr:uid="{00000000-0004-0000-0C00-0000D1100000}"/>
    <hyperlink ref="O2580" r:id="rId4307" xr:uid="{00000000-0004-0000-0C00-0000D2100000}"/>
    <hyperlink ref="N2390" r:id="rId4308" xr:uid="{00000000-0004-0000-0C00-0000D3100000}"/>
    <hyperlink ref="O2390" r:id="rId4309" xr:uid="{00000000-0004-0000-0C00-0000D4100000}"/>
    <hyperlink ref="N2392" r:id="rId4310" xr:uid="{00000000-0004-0000-0C00-0000D5100000}"/>
    <hyperlink ref="O2392" r:id="rId4311" xr:uid="{00000000-0004-0000-0C00-0000D6100000}"/>
    <hyperlink ref="N2391" r:id="rId4312" xr:uid="{00000000-0004-0000-0C00-0000D7100000}"/>
    <hyperlink ref="O2391" r:id="rId4313" xr:uid="{00000000-0004-0000-0C00-0000D8100000}"/>
    <hyperlink ref="N2374" r:id="rId4314" xr:uid="{00000000-0004-0000-0C00-0000D9100000}"/>
    <hyperlink ref="O2374" r:id="rId4315" xr:uid="{00000000-0004-0000-0C00-0000DA100000}"/>
    <hyperlink ref="N2457" r:id="rId4316" xr:uid="{00000000-0004-0000-0C00-0000DB100000}"/>
    <hyperlink ref="O2457" r:id="rId4317" xr:uid="{00000000-0004-0000-0C00-0000DC100000}"/>
    <hyperlink ref="N2435" r:id="rId4318" xr:uid="{00000000-0004-0000-0C00-0000DD100000}"/>
    <hyperlink ref="O2435" r:id="rId4319" xr:uid="{00000000-0004-0000-0C00-0000DE100000}"/>
    <hyperlink ref="N2606" r:id="rId4320" xr:uid="{00000000-0004-0000-0C00-0000DF100000}"/>
    <hyperlink ref="O2606" r:id="rId4321" xr:uid="{00000000-0004-0000-0C00-0000E0100000}"/>
    <hyperlink ref="N2485" r:id="rId4322" xr:uid="{00000000-0004-0000-0C00-0000E1100000}"/>
    <hyperlink ref="O2485" r:id="rId4323" xr:uid="{00000000-0004-0000-0C00-0000E2100000}"/>
    <hyperlink ref="N2567" r:id="rId4324" xr:uid="{00000000-0004-0000-0C00-0000E3100000}"/>
    <hyperlink ref="O2567" r:id="rId4325" xr:uid="{00000000-0004-0000-0C00-0000E4100000}"/>
    <hyperlink ref="N2302" r:id="rId4326" xr:uid="{00000000-0004-0000-0C00-0000E5100000}"/>
    <hyperlink ref="O2302" r:id="rId4327" xr:uid="{00000000-0004-0000-0C00-0000E6100000}"/>
    <hyperlink ref="N2301" r:id="rId4328" xr:uid="{00000000-0004-0000-0C00-0000E7100000}"/>
    <hyperlink ref="O2301" r:id="rId4329" xr:uid="{00000000-0004-0000-0C00-0000E8100000}"/>
    <hyperlink ref="N2276" r:id="rId4330" xr:uid="{00000000-0004-0000-0C00-0000E9100000}"/>
    <hyperlink ref="O2276" r:id="rId4331" xr:uid="{00000000-0004-0000-0C00-0000EA100000}"/>
    <hyperlink ref="N2509" r:id="rId4332" xr:uid="{00000000-0004-0000-0C00-0000EB100000}"/>
    <hyperlink ref="O2509" r:id="rId4333" xr:uid="{00000000-0004-0000-0C00-0000EC100000}"/>
    <hyperlink ref="N2418" r:id="rId4334" xr:uid="{00000000-0004-0000-0C00-0000ED100000}"/>
    <hyperlink ref="O2418" r:id="rId4335" xr:uid="{00000000-0004-0000-0C00-0000EE100000}"/>
    <hyperlink ref="N2417" r:id="rId4336" xr:uid="{00000000-0004-0000-0C00-0000EF100000}"/>
    <hyperlink ref="O2417" r:id="rId4337" xr:uid="{00000000-0004-0000-0C00-0000F0100000}"/>
    <hyperlink ref="N2581" r:id="rId4338" xr:uid="{00000000-0004-0000-0C00-0000F1100000}"/>
    <hyperlink ref="O2581" r:id="rId4339" xr:uid="{00000000-0004-0000-0C00-0000F2100000}"/>
    <hyperlink ref="N2393" r:id="rId4340" xr:uid="{00000000-0004-0000-0C00-0000F3100000}"/>
    <hyperlink ref="O2393" r:id="rId4341" xr:uid="{00000000-0004-0000-0C00-0000F4100000}"/>
    <hyperlink ref="N2352" r:id="rId4342" xr:uid="{00000000-0004-0000-0C00-0000F5100000}"/>
    <hyperlink ref="O2352" r:id="rId4343" xr:uid="{00000000-0004-0000-0C00-0000F6100000}"/>
    <hyperlink ref="N2530" r:id="rId4344" xr:uid="{00000000-0004-0000-0C00-0000F7100000}"/>
    <hyperlink ref="O2530" r:id="rId4345" xr:uid="{00000000-0004-0000-0C00-0000F8100000}"/>
    <hyperlink ref="N2596" r:id="rId4346" xr:uid="{00000000-0004-0000-0C00-0000F9100000}"/>
    <hyperlink ref="O2596" r:id="rId4347" xr:uid="{00000000-0004-0000-0C00-0000FA100000}"/>
    <hyperlink ref="N2458" r:id="rId4348" xr:uid="{00000000-0004-0000-0C00-0000FB100000}"/>
    <hyperlink ref="O2458" r:id="rId4349" xr:uid="{00000000-0004-0000-0C00-0000FC100000}"/>
    <hyperlink ref="N2608" r:id="rId4350" xr:uid="{00000000-0004-0000-0C00-0000FD100000}"/>
    <hyperlink ref="O2608" r:id="rId4351" xr:uid="{00000000-0004-0000-0C00-0000FE100000}"/>
    <hyperlink ref="N2609" r:id="rId4352" xr:uid="{00000000-0004-0000-0C00-0000FF100000}"/>
    <hyperlink ref="O2609" r:id="rId4353" xr:uid="{00000000-0004-0000-0C00-000000110000}"/>
    <hyperlink ref="N2607" r:id="rId4354" xr:uid="{00000000-0004-0000-0C00-000001110000}"/>
    <hyperlink ref="O2607" r:id="rId4355" xr:uid="{00000000-0004-0000-0C00-000002110000}"/>
    <hyperlink ref="N2599" r:id="rId4356" xr:uid="{00000000-0004-0000-0C00-000003110000}"/>
    <hyperlink ref="O2599" r:id="rId4357" xr:uid="{00000000-0004-0000-0C00-000004110000}"/>
    <hyperlink ref="N2330" r:id="rId4358" xr:uid="{00000000-0004-0000-0C00-000005110000}"/>
    <hyperlink ref="O2330" r:id="rId4359" xr:uid="{00000000-0004-0000-0C00-000006110000}"/>
    <hyperlink ref="N2588" r:id="rId4360" xr:uid="{00000000-0004-0000-0C00-000007110000}"/>
    <hyperlink ref="O2588" r:id="rId4361" xr:uid="{00000000-0004-0000-0C00-000008110000}"/>
    <hyperlink ref="N2304" r:id="rId4362" xr:uid="{00000000-0004-0000-0C00-000009110000}"/>
    <hyperlink ref="O2304" r:id="rId4363" xr:uid="{00000000-0004-0000-0C00-00000A110000}"/>
    <hyperlink ref="N2303" r:id="rId4364" xr:uid="{00000000-0004-0000-0C00-00000B110000}"/>
    <hyperlink ref="O2303" r:id="rId4365" xr:uid="{00000000-0004-0000-0C00-00000C110000}"/>
    <hyperlink ref="N2277" r:id="rId4366" xr:uid="{00000000-0004-0000-0C00-00000D110000}"/>
    <hyperlink ref="O2277" r:id="rId4367" xr:uid="{00000000-0004-0000-0C00-00000E110000}"/>
    <hyperlink ref="N2278" r:id="rId4368" xr:uid="{00000000-0004-0000-0C00-00000F110000}"/>
    <hyperlink ref="O2278" r:id="rId4369" xr:uid="{00000000-0004-0000-0C00-000010110000}"/>
    <hyperlink ref="N2510" r:id="rId4370" xr:uid="{00000000-0004-0000-0C00-000011110000}"/>
    <hyperlink ref="O2510" r:id="rId4371" xr:uid="{00000000-0004-0000-0C00-000012110000}"/>
    <hyperlink ref="N2511" r:id="rId4372" xr:uid="{00000000-0004-0000-0C00-000013110000}"/>
    <hyperlink ref="O2511" r:id="rId4373" xr:uid="{00000000-0004-0000-0C00-000014110000}"/>
    <hyperlink ref="N2419" r:id="rId4374" xr:uid="{00000000-0004-0000-0C00-000015110000}"/>
    <hyperlink ref="O2419" r:id="rId4375" xr:uid="{00000000-0004-0000-0C00-000016110000}"/>
    <hyperlink ref="N2394" r:id="rId4376" xr:uid="{00000000-0004-0000-0C00-000017110000}"/>
    <hyperlink ref="O2394" r:id="rId4377" xr:uid="{00000000-0004-0000-0C00-000018110000}"/>
    <hyperlink ref="N2589" r:id="rId4378" xr:uid="{00000000-0004-0000-0C00-000019110000}"/>
    <hyperlink ref="O2589" r:id="rId4379" xr:uid="{00000000-0004-0000-0C00-00001A110000}"/>
    <hyperlink ref="N2353" r:id="rId4380" xr:uid="{00000000-0004-0000-0C00-00001B110000}"/>
    <hyperlink ref="O2353" r:id="rId4381" xr:uid="{00000000-0004-0000-0C00-00001C110000}"/>
    <hyperlink ref="N2531" r:id="rId4382" xr:uid="{00000000-0004-0000-0C00-00001D110000}"/>
    <hyperlink ref="O2531" r:id="rId4383" xr:uid="{00000000-0004-0000-0C00-00001E110000}"/>
    <hyperlink ref="N2582" r:id="rId4384" xr:uid="{00000000-0004-0000-0C00-00001F110000}"/>
    <hyperlink ref="O2582" r:id="rId4385" xr:uid="{00000000-0004-0000-0C00-000020110000}"/>
    <hyperlink ref="N2460" r:id="rId4386" xr:uid="{00000000-0004-0000-0C00-000021110000}"/>
    <hyperlink ref="O2460" r:id="rId4387" xr:uid="{00000000-0004-0000-0C00-000022110000}"/>
    <hyperlink ref="N2459" r:id="rId4388" xr:uid="{00000000-0004-0000-0C00-000023110000}"/>
    <hyperlink ref="O2459" r:id="rId4389" xr:uid="{00000000-0004-0000-0C00-000024110000}"/>
    <hyperlink ref="N2557" r:id="rId4390" xr:uid="{00000000-0004-0000-0C00-000025110000}"/>
    <hyperlink ref="O2557" r:id="rId4391" xr:uid="{00000000-0004-0000-0C00-000026110000}"/>
    <hyperlink ref="N2436" r:id="rId4392" xr:uid="{00000000-0004-0000-0C00-000027110000}"/>
    <hyperlink ref="O2436" r:id="rId4393" xr:uid="{00000000-0004-0000-0C00-000028110000}"/>
    <hyperlink ref="N2437" r:id="rId4394" xr:uid="{00000000-0004-0000-0C00-000029110000}"/>
    <hyperlink ref="O2437" r:id="rId4395" xr:uid="{00000000-0004-0000-0C00-00002A110000}"/>
    <hyperlink ref="N2611" r:id="rId4396" xr:uid="{00000000-0004-0000-0C00-00002B110000}"/>
    <hyperlink ref="O2611" r:id="rId4397" xr:uid="{00000000-0004-0000-0C00-00002C110000}"/>
    <hyperlink ref="N2610" r:id="rId4398" xr:uid="{00000000-0004-0000-0C00-00002D110000}"/>
    <hyperlink ref="O2610" r:id="rId4399" xr:uid="{00000000-0004-0000-0C00-00002E110000}"/>
    <hyperlink ref="N2486" r:id="rId4400" xr:uid="{00000000-0004-0000-0C00-00002F110000}"/>
    <hyperlink ref="O2486" r:id="rId4401" xr:uid="{00000000-0004-0000-0C00-000030110000}"/>
    <hyperlink ref="N2306" r:id="rId4402" xr:uid="{00000000-0004-0000-0C00-000031110000}"/>
    <hyperlink ref="O2306" r:id="rId4403" xr:uid="{00000000-0004-0000-0C00-000032110000}"/>
    <hyperlink ref="N2305" r:id="rId4404" xr:uid="{00000000-0004-0000-0C00-000033110000}"/>
    <hyperlink ref="O2305" r:id="rId4405" xr:uid="{00000000-0004-0000-0C00-000034110000}"/>
    <hyperlink ref="N2279" r:id="rId4406" xr:uid="{00000000-0004-0000-0C00-000035110000}"/>
    <hyperlink ref="O2279" r:id="rId4407" xr:uid="{00000000-0004-0000-0C00-000036110000}"/>
    <hyperlink ref="N2512" r:id="rId4408" xr:uid="{00000000-0004-0000-0C00-000037110000}"/>
    <hyperlink ref="O2512" r:id="rId4409" xr:uid="{00000000-0004-0000-0C00-000038110000}"/>
    <hyperlink ref="N2420" r:id="rId4410" xr:uid="{00000000-0004-0000-0C00-000039110000}"/>
    <hyperlink ref="O2420" r:id="rId4411" xr:uid="{00000000-0004-0000-0C00-00003A110000}"/>
    <hyperlink ref="N2354" r:id="rId4412" xr:uid="{00000000-0004-0000-0C00-00003B110000}"/>
    <hyperlink ref="O2354" r:id="rId4413" xr:uid="{00000000-0004-0000-0C00-00003C110000}"/>
    <hyperlink ref="N2462" r:id="rId4414" xr:uid="{00000000-0004-0000-0C00-00003D110000}"/>
    <hyperlink ref="O2462" r:id="rId4415" xr:uid="{00000000-0004-0000-0C00-00003E110000}"/>
    <hyperlink ref="N2461" r:id="rId4416" xr:uid="{00000000-0004-0000-0C00-00003F110000}"/>
    <hyperlink ref="O2461" r:id="rId4417" xr:uid="{00000000-0004-0000-0C00-000040110000}"/>
    <hyperlink ref="N2612" r:id="rId4418" xr:uid="{00000000-0004-0000-0C00-000041110000}"/>
    <hyperlink ref="O2612" r:id="rId4419" xr:uid="{00000000-0004-0000-0C00-000042110000}"/>
    <hyperlink ref="N2613" r:id="rId4420" xr:uid="{00000000-0004-0000-0C00-000043110000}"/>
    <hyperlink ref="O2613" r:id="rId4421" xr:uid="{00000000-0004-0000-0C00-000044110000}"/>
    <hyperlink ref="N2615" r:id="rId4422" xr:uid="{00000000-0004-0000-0C00-000045110000}"/>
    <hyperlink ref="O2615" r:id="rId4423" xr:uid="{00000000-0004-0000-0C00-000046110000}"/>
    <hyperlink ref="N2614" r:id="rId4424" xr:uid="{00000000-0004-0000-0C00-000047110000}"/>
    <hyperlink ref="O2614" r:id="rId4425" xr:uid="{00000000-0004-0000-0C00-000048110000}"/>
    <hyperlink ref="N2487" r:id="rId4426" xr:uid="{00000000-0004-0000-0C00-000049110000}"/>
    <hyperlink ref="O2487" r:id="rId4427" xr:uid="{00000000-0004-0000-0C00-00004A110000}"/>
    <hyperlink ref="N2331" r:id="rId4428" xr:uid="{00000000-0004-0000-0C00-00004B110000}"/>
    <hyperlink ref="O2331" r:id="rId4429" xr:uid="{00000000-0004-0000-0C00-00004C110000}"/>
    <hyperlink ref="N2355" r:id="rId4430" xr:uid="{00000000-0004-0000-0C00-00004D110000}"/>
    <hyperlink ref="O2355" r:id="rId4431" xr:uid="{00000000-0004-0000-0C00-00004E110000}"/>
    <hyperlink ref="N2571" r:id="rId4432" xr:uid="{00000000-0004-0000-0C00-00004F110000}"/>
    <hyperlink ref="O2571" r:id="rId4433" xr:uid="{00000000-0004-0000-0C00-000050110000}"/>
    <hyperlink ref="N2463" r:id="rId4434" xr:uid="{00000000-0004-0000-0C00-000051110000}"/>
    <hyperlink ref="O2463" r:id="rId4435" xr:uid="{00000000-0004-0000-0C00-000052110000}"/>
    <hyperlink ref="N2592" r:id="rId4436" xr:uid="{00000000-0004-0000-0C00-000053110000}"/>
    <hyperlink ref="O2592" r:id="rId4437" xr:uid="{00000000-0004-0000-0C00-000054110000}"/>
    <hyperlink ref="N2619" r:id="rId4438" xr:uid="{00000000-0004-0000-0C00-000055110000}"/>
    <hyperlink ref="O2619" r:id="rId4439" xr:uid="{00000000-0004-0000-0C00-000056110000}"/>
    <hyperlink ref="N2617" r:id="rId4440" xr:uid="{00000000-0004-0000-0C00-000057110000}"/>
    <hyperlink ref="O2617" r:id="rId4441" xr:uid="{00000000-0004-0000-0C00-000058110000}"/>
    <hyperlink ref="N2616" r:id="rId4442" xr:uid="{00000000-0004-0000-0C00-000059110000}"/>
    <hyperlink ref="O2616" r:id="rId4443" xr:uid="{00000000-0004-0000-0C00-00005A110000}"/>
    <hyperlink ref="N2620" r:id="rId4444" xr:uid="{00000000-0004-0000-0C00-00005B110000}"/>
    <hyperlink ref="O2620" r:id="rId4445" xr:uid="{00000000-0004-0000-0C00-00005C110000}"/>
    <hyperlink ref="N2618" r:id="rId4446" xr:uid="{00000000-0004-0000-0C00-00005D110000}"/>
    <hyperlink ref="O2618" r:id="rId4447" xr:uid="{00000000-0004-0000-0C00-00005E110000}"/>
    <hyperlink ref="N2490" r:id="rId4448" xr:uid="{00000000-0004-0000-0C00-00005F110000}"/>
    <hyperlink ref="O2490" r:id="rId4449" xr:uid="{00000000-0004-0000-0C00-000060110000}"/>
    <hyperlink ref="N2488" r:id="rId4450" xr:uid="{00000000-0004-0000-0C00-000061110000}"/>
    <hyperlink ref="O2488" r:id="rId4451" xr:uid="{00000000-0004-0000-0C00-000062110000}"/>
    <hyperlink ref="N2489" r:id="rId4452" xr:uid="{00000000-0004-0000-0C00-000063110000}"/>
    <hyperlink ref="O2489" r:id="rId4453" xr:uid="{00000000-0004-0000-0C00-000064110000}"/>
    <hyperlink ref="N2333" r:id="rId4454" xr:uid="{00000000-0004-0000-0C00-000065110000}"/>
    <hyperlink ref="O2333" r:id="rId4455" xr:uid="{00000000-0004-0000-0C00-000066110000}"/>
    <hyperlink ref="N2332" r:id="rId4456" xr:uid="{00000000-0004-0000-0C00-000067110000}"/>
    <hyperlink ref="O2332" r:id="rId4457" xr:uid="{00000000-0004-0000-0C00-000068110000}"/>
    <hyperlink ref="N2513" r:id="rId4458" xr:uid="{00000000-0004-0000-0C00-000069110000}"/>
    <hyperlink ref="O2513" r:id="rId4459" xr:uid="{00000000-0004-0000-0C00-00006A110000}"/>
    <hyperlink ref="N2514" r:id="rId4460" xr:uid="{00000000-0004-0000-0C00-00006B110000}"/>
    <hyperlink ref="O2514" r:id="rId4461" xr:uid="{00000000-0004-0000-0C00-00006C110000}"/>
    <hyperlink ref="N2421" r:id="rId4462" xr:uid="{00000000-0004-0000-0C00-00006D110000}"/>
    <hyperlink ref="O2421" r:id="rId4463" xr:uid="{00000000-0004-0000-0C00-00006E110000}"/>
    <hyperlink ref="N2375" r:id="rId4464" xr:uid="{00000000-0004-0000-0C00-00006F110000}"/>
    <hyperlink ref="O2375" r:id="rId4465" xr:uid="{00000000-0004-0000-0C00-000070110000}"/>
    <hyperlink ref="N2597" r:id="rId4466" xr:uid="{00000000-0004-0000-0C00-000071110000}"/>
    <hyperlink ref="O2597" r:id="rId4467" xr:uid="{00000000-0004-0000-0C00-000072110000}"/>
    <hyperlink ref="N2464" r:id="rId4468" xr:uid="{00000000-0004-0000-0C00-000073110000}"/>
    <hyperlink ref="O2464" r:id="rId4469" xr:uid="{00000000-0004-0000-0C00-000074110000}"/>
    <hyperlink ref="N2438" r:id="rId4470" xr:uid="{00000000-0004-0000-0C00-000075110000}"/>
    <hyperlink ref="O2438" r:id="rId4471" xr:uid="{00000000-0004-0000-0C00-000076110000}"/>
    <hyperlink ref="N2621" r:id="rId4472" xr:uid="{00000000-0004-0000-0C00-000077110000}"/>
    <hyperlink ref="O2621" r:id="rId4473" xr:uid="{00000000-0004-0000-0C00-000078110000}"/>
    <hyperlink ref="N2491" r:id="rId4474" xr:uid="{00000000-0004-0000-0C00-000079110000}"/>
    <hyperlink ref="O2491" r:id="rId4475" xr:uid="{00000000-0004-0000-0C00-00007A110000}"/>
    <hyperlink ref="N2334" r:id="rId4476" xr:uid="{00000000-0004-0000-0C00-00007B110000}"/>
    <hyperlink ref="O2334" r:id="rId4477" xr:uid="{00000000-0004-0000-0C00-00007C110000}"/>
    <hyperlink ref="N2335" r:id="rId4478" xr:uid="{00000000-0004-0000-0C00-00007D110000}"/>
    <hyperlink ref="O2335" r:id="rId4479" xr:uid="{00000000-0004-0000-0C00-00007E110000}"/>
    <hyperlink ref="N2308" r:id="rId4480" xr:uid="{00000000-0004-0000-0C00-00007F110000}"/>
    <hyperlink ref="O2308" r:id="rId4481" xr:uid="{00000000-0004-0000-0C00-000080110000}"/>
    <hyperlink ref="N2309" r:id="rId4482" xr:uid="{00000000-0004-0000-0C00-000081110000}"/>
    <hyperlink ref="O2309" r:id="rId4483" xr:uid="{00000000-0004-0000-0C00-000082110000}"/>
    <hyperlink ref="N2310" r:id="rId4484" xr:uid="{00000000-0004-0000-0C00-000083110000}"/>
    <hyperlink ref="O2310" r:id="rId4485" xr:uid="{00000000-0004-0000-0C00-000084110000}"/>
    <hyperlink ref="N2307" r:id="rId4486" xr:uid="{00000000-0004-0000-0C00-000085110000}"/>
    <hyperlink ref="O2307" r:id="rId4487" xr:uid="{00000000-0004-0000-0C00-000086110000}"/>
    <hyperlink ref="N2280" r:id="rId4488" xr:uid="{00000000-0004-0000-0C00-000087110000}"/>
    <hyperlink ref="O2280" r:id="rId4489" xr:uid="{00000000-0004-0000-0C00-000088110000}"/>
    <hyperlink ref="N2516" r:id="rId4490" xr:uid="{00000000-0004-0000-0C00-000089110000}"/>
    <hyperlink ref="O2516" r:id="rId4491" xr:uid="{00000000-0004-0000-0C00-00008A110000}"/>
    <hyperlink ref="N2515" r:id="rId4492" xr:uid="{00000000-0004-0000-0C00-00008B110000}"/>
    <hyperlink ref="O2515" r:id="rId4493" xr:uid="{00000000-0004-0000-0C00-00008C110000}"/>
    <hyperlink ref="N2422" r:id="rId4494" xr:uid="{00000000-0004-0000-0C00-00008D110000}"/>
    <hyperlink ref="O2422" r:id="rId4495" xr:uid="{00000000-0004-0000-0C00-00008E110000}"/>
    <hyperlink ref="N2569" r:id="rId4496" xr:uid="{00000000-0004-0000-0C00-00008F110000}"/>
    <hyperlink ref="O2569" r:id="rId4497" xr:uid="{00000000-0004-0000-0C00-000090110000}"/>
    <hyperlink ref="N2465" r:id="rId4498" xr:uid="{00000000-0004-0000-0C00-000091110000}"/>
    <hyperlink ref="O2465" r:id="rId4499" xr:uid="{00000000-0004-0000-0C00-000092110000}"/>
    <hyperlink ref="N2593" r:id="rId4500" xr:uid="{00000000-0004-0000-0C00-000093110000}"/>
    <hyperlink ref="O2593" r:id="rId4501" xr:uid="{00000000-0004-0000-0C00-000094110000}"/>
    <hyperlink ref="N2439" r:id="rId4502" xr:uid="{00000000-0004-0000-0C00-000095110000}"/>
    <hyperlink ref="O2439" r:id="rId4503" xr:uid="{00000000-0004-0000-0C00-000096110000}"/>
    <hyperlink ref="N2440" r:id="rId4504" xr:uid="{00000000-0004-0000-0C00-000097110000}"/>
    <hyperlink ref="O2440" r:id="rId4505" xr:uid="{00000000-0004-0000-0C00-000098110000}"/>
    <hyperlink ref="N2622" r:id="rId4506" xr:uid="{00000000-0004-0000-0C00-000099110000}"/>
    <hyperlink ref="O2622" r:id="rId4507" xr:uid="{00000000-0004-0000-0C00-00009A110000}"/>
    <hyperlink ref="N2576" r:id="rId4508" xr:uid="{00000000-0004-0000-0C00-00009B110000}"/>
    <hyperlink ref="O2576" r:id="rId4509" xr:uid="{00000000-0004-0000-0C00-00009C110000}"/>
    <hyperlink ref="N2492" r:id="rId4510" xr:uid="{00000000-0004-0000-0C00-00009D110000}"/>
    <hyperlink ref="O2492" r:id="rId4511" xr:uid="{00000000-0004-0000-0C00-00009E110000}"/>
    <hyperlink ref="N2311" r:id="rId4512" xr:uid="{00000000-0004-0000-0C00-00009F110000}"/>
    <hyperlink ref="O2311" r:id="rId4513" xr:uid="{00000000-0004-0000-0C00-0000A0110000}"/>
    <hyperlink ref="N2312" r:id="rId4514" xr:uid="{00000000-0004-0000-0C00-0000A1110000}"/>
    <hyperlink ref="O2312" r:id="rId4515" xr:uid="{00000000-0004-0000-0C00-0000A2110000}"/>
    <hyperlink ref="N2282" r:id="rId4516" xr:uid="{00000000-0004-0000-0C00-0000A3110000}"/>
    <hyperlink ref="O2282" r:id="rId4517" xr:uid="{00000000-0004-0000-0C00-0000A4110000}"/>
    <hyperlink ref="N2281" r:id="rId4518" xr:uid="{00000000-0004-0000-0C00-0000A5110000}"/>
    <hyperlink ref="O2281" r:id="rId4519" xr:uid="{00000000-0004-0000-0C00-0000A6110000}"/>
    <hyperlink ref="N2517" r:id="rId4520" xr:uid="{00000000-0004-0000-0C00-0000A7110000}"/>
    <hyperlink ref="O2517" r:id="rId4521" xr:uid="{00000000-0004-0000-0C00-0000A8110000}"/>
    <hyperlink ref="N2519" r:id="rId4522" xr:uid="{00000000-0004-0000-0C00-0000A9110000}"/>
    <hyperlink ref="O2519" r:id="rId4523" xr:uid="{00000000-0004-0000-0C00-0000AA110000}"/>
    <hyperlink ref="N2518" r:id="rId4524" xr:uid="{00000000-0004-0000-0C00-0000AB110000}"/>
    <hyperlink ref="O2518" r:id="rId4525" xr:uid="{00000000-0004-0000-0C00-0000AC110000}"/>
    <hyperlink ref="N2395" r:id="rId4526" xr:uid="{00000000-0004-0000-0C00-0000AD110000}"/>
    <hyperlink ref="O2395" r:id="rId4527" xr:uid="{00000000-0004-0000-0C00-0000AE110000}"/>
    <hyperlink ref="N2356" r:id="rId4528" xr:uid="{00000000-0004-0000-0C00-0000AF110000}"/>
    <hyperlink ref="O2356" r:id="rId4529" xr:uid="{00000000-0004-0000-0C00-0000B0110000}"/>
    <hyperlink ref="N2532" r:id="rId4530" xr:uid="{00000000-0004-0000-0C00-0000B1110000}"/>
    <hyperlink ref="O2532" r:id="rId4531" xr:uid="{00000000-0004-0000-0C00-0000B2110000}"/>
    <hyperlink ref="N2376" r:id="rId4532" xr:uid="{00000000-0004-0000-0C00-0000B3110000}"/>
    <hyperlink ref="O2376" r:id="rId4533" xr:uid="{00000000-0004-0000-0C00-0000B4110000}"/>
    <hyperlink ref="N2466" r:id="rId4534" xr:uid="{00000000-0004-0000-0C00-0000B5110000}"/>
    <hyperlink ref="O2466" r:id="rId4535" xr:uid="{00000000-0004-0000-0C00-0000B6110000}"/>
    <hyperlink ref="N2345" r:id="rId4536" xr:uid="{00000000-0004-0000-0C00-0000B7110000}"/>
    <hyperlink ref="O2345" r:id="rId4537" xr:uid="{00000000-0004-0000-0C00-0000B8110000}"/>
    <hyperlink ref="N2493" r:id="rId4538" xr:uid="{00000000-0004-0000-0C00-0000B9110000}"/>
    <hyperlink ref="O2493" r:id="rId4539" xr:uid="{00000000-0004-0000-0C00-0000BA110000}"/>
    <hyperlink ref="N2554" r:id="rId4540" xr:uid="{00000000-0004-0000-0C00-0000BB110000}"/>
    <hyperlink ref="O2554" r:id="rId4541" xr:uid="{00000000-0004-0000-0C00-0000BC110000}"/>
    <hyperlink ref="N2337" r:id="rId4542" xr:uid="{00000000-0004-0000-0C00-0000BD110000}"/>
    <hyperlink ref="O2337" r:id="rId4543" xr:uid="{00000000-0004-0000-0C00-0000BE110000}"/>
    <hyperlink ref="N2336" r:id="rId4544" xr:uid="{00000000-0004-0000-0C00-0000BF110000}"/>
    <hyperlink ref="O2336" r:id="rId4545" xr:uid="{00000000-0004-0000-0C00-0000C0110000}"/>
    <hyperlink ref="N2520" r:id="rId4546" xr:uid="{00000000-0004-0000-0C00-0000C1110000}"/>
    <hyperlink ref="O2520" r:id="rId4547" xr:uid="{00000000-0004-0000-0C00-0000C2110000}"/>
    <hyperlink ref="N2572" r:id="rId4548" xr:uid="{00000000-0004-0000-0C00-0000C3110000}"/>
    <hyperlink ref="O2572" r:id="rId4549" xr:uid="{00000000-0004-0000-0C00-0000C4110000}"/>
    <hyperlink ref="N2396" r:id="rId4550" xr:uid="{00000000-0004-0000-0C00-0000C5110000}"/>
    <hyperlink ref="O2396" r:id="rId4551" xr:uid="{00000000-0004-0000-0C00-0000C6110000}"/>
    <hyperlink ref="N2397" r:id="rId4552" xr:uid="{00000000-0004-0000-0C00-0000C7110000}"/>
    <hyperlink ref="O2397" r:id="rId4553" xr:uid="{00000000-0004-0000-0C00-0000C8110000}"/>
    <hyperlink ref="N2467" r:id="rId4554" xr:uid="{00000000-0004-0000-0C00-0000C9110000}"/>
    <hyperlink ref="O2467" r:id="rId4555" xr:uid="{00000000-0004-0000-0C00-0000CA110000}"/>
    <hyperlink ref="N2623" r:id="rId4556" xr:uid="{00000000-0004-0000-0C00-0000CB110000}"/>
    <hyperlink ref="O2623" r:id="rId4557" xr:uid="{00000000-0004-0000-0C00-0000CC110000}"/>
    <hyperlink ref="N2624" r:id="rId4558" xr:uid="{00000000-0004-0000-0C00-0000CD110000}"/>
    <hyperlink ref="O2624" r:id="rId4559" xr:uid="{00000000-0004-0000-0C00-0000CE110000}"/>
    <hyperlink ref="N2559" r:id="rId4560" xr:uid="{00000000-0004-0000-0C00-0000CF110000}"/>
    <hyperlink ref="O2559" r:id="rId4561" xr:uid="{00000000-0004-0000-0C00-0000D0110000}"/>
    <hyperlink ref="N2604" r:id="rId4562" xr:uid="{00000000-0004-0000-0C00-0000D1110000}"/>
    <hyperlink ref="O2604" r:id="rId4563" xr:uid="{00000000-0004-0000-0C00-0000D2110000}"/>
    <hyperlink ref="N2338" r:id="rId4564" xr:uid="{00000000-0004-0000-0C00-0000D3110000}"/>
    <hyperlink ref="O2338" r:id="rId4565" xr:uid="{00000000-0004-0000-0C00-0000D4110000}"/>
    <hyperlink ref="N2398" r:id="rId4566" xr:uid="{00000000-0004-0000-0C00-0000D5110000}"/>
    <hyperlink ref="O2398" r:id="rId4567" xr:uid="{00000000-0004-0000-0C00-0000D6110000}"/>
    <hyperlink ref="N2399" r:id="rId4568" xr:uid="{00000000-0004-0000-0C00-0000D7110000}"/>
    <hyperlink ref="O2399" r:id="rId4569" xr:uid="{00000000-0004-0000-0C00-0000D8110000}"/>
    <hyperlink ref="N2378" r:id="rId4570" xr:uid="{00000000-0004-0000-0C00-0000D9110000}"/>
    <hyperlink ref="O2378" r:id="rId4571" xr:uid="{00000000-0004-0000-0C00-0000DA110000}"/>
    <hyperlink ref="N2377" r:id="rId4572" xr:uid="{00000000-0004-0000-0C00-0000DB110000}"/>
    <hyperlink ref="O2377" r:id="rId4573" xr:uid="{00000000-0004-0000-0C00-0000DC110000}"/>
    <hyperlink ref="N2468" r:id="rId4574" xr:uid="{00000000-0004-0000-0C00-0000DD110000}"/>
    <hyperlink ref="O2468" r:id="rId4575" xr:uid="{00000000-0004-0000-0C00-0000DE110000}"/>
    <hyperlink ref="N2469" r:id="rId4576" xr:uid="{00000000-0004-0000-0C00-0000DF110000}"/>
    <hyperlink ref="O2469" r:id="rId4577" xr:uid="{00000000-0004-0000-0C00-0000E0110000}"/>
    <hyperlink ref="N2441" r:id="rId4578" xr:uid="{00000000-0004-0000-0C00-0000E1110000}"/>
    <hyperlink ref="O2441" r:id="rId4579" xr:uid="{00000000-0004-0000-0C00-0000E2110000}"/>
    <hyperlink ref="N2339" r:id="rId4580" xr:uid="{00000000-0004-0000-0C00-0000E3110000}"/>
    <hyperlink ref="O2339" r:id="rId4581" xr:uid="{00000000-0004-0000-0C00-0000E4110000}"/>
    <hyperlink ref="N2313" r:id="rId4582" xr:uid="{00000000-0004-0000-0C00-0000E5110000}"/>
    <hyperlink ref="O2313" r:id="rId4583" xr:uid="{00000000-0004-0000-0C00-0000E6110000}"/>
    <hyperlink ref="N2314" r:id="rId4584" xr:uid="{00000000-0004-0000-0C00-0000E7110000}"/>
    <hyperlink ref="O2314" r:id="rId4585" xr:uid="{00000000-0004-0000-0C00-0000E8110000}"/>
    <hyperlink ref="N2283" r:id="rId4586" xr:uid="{00000000-0004-0000-0C00-0000E9110000}"/>
    <hyperlink ref="O2283" r:id="rId4587" xr:uid="{00000000-0004-0000-0C00-0000EA110000}"/>
    <hyperlink ref="N2423" r:id="rId4588" xr:uid="{00000000-0004-0000-0C00-0000EB110000}"/>
    <hyperlink ref="O2423" r:id="rId4589" xr:uid="{00000000-0004-0000-0C00-0000EC110000}"/>
    <hyperlink ref="N2442" r:id="rId4590" xr:uid="{00000000-0004-0000-0C00-0000ED110000}"/>
    <hyperlink ref="O2442" r:id="rId4591" xr:uid="{00000000-0004-0000-0C00-0000EE110000}"/>
    <hyperlink ref="N2494" r:id="rId4592" xr:uid="{00000000-0004-0000-0C00-0000EF110000}"/>
    <hyperlink ref="O2494" r:id="rId4593" xr:uid="{00000000-0004-0000-0C00-0000F0110000}"/>
    <hyperlink ref="N2586" r:id="rId4594" xr:uid="{00000000-0004-0000-0C00-0000F1110000}"/>
    <hyperlink ref="O2586" r:id="rId4595" xr:uid="{00000000-0004-0000-0C00-0000F2110000}"/>
    <hyperlink ref="N2284" r:id="rId4596" xr:uid="{00000000-0004-0000-0C00-0000F3110000}"/>
    <hyperlink ref="N2357" r:id="rId4597" xr:uid="{00000000-0004-0000-0C00-0000F4110000}"/>
    <hyperlink ref="O2357" r:id="rId4598" xr:uid="{00000000-0004-0000-0C00-0000F5110000}"/>
    <hyperlink ref="N2495" r:id="rId4599" xr:uid="{00000000-0004-0000-0C00-0000F6110000}"/>
    <hyperlink ref="N2315" r:id="rId4600" xr:uid="{00000000-0004-0000-0C00-0000F7110000}"/>
    <hyperlink ref="O2315" r:id="rId4601" xr:uid="{00000000-0004-0000-0C00-0000F8110000}"/>
    <hyperlink ref="N2562" r:id="rId4602" xr:uid="{00000000-0004-0000-0C00-0000F9110000}"/>
    <hyperlink ref="O2562" r:id="rId4603" xr:uid="{00000000-0004-0000-0C00-0000FA110000}"/>
    <hyperlink ref="N2285" r:id="rId4604" xr:uid="{00000000-0004-0000-0C00-0000FB110000}"/>
    <hyperlink ref="O2285" r:id="rId4605" xr:uid="{00000000-0004-0000-0C00-0000FC110000}"/>
    <hyperlink ref="N2424" r:id="rId4606" xr:uid="{00000000-0004-0000-0C00-0000FD110000}"/>
    <hyperlink ref="O2424" r:id="rId4607" xr:uid="{00000000-0004-0000-0C00-0000FE110000}"/>
    <hyperlink ref="N2560" r:id="rId4608" xr:uid="{00000000-0004-0000-0C00-0000FF110000}"/>
    <hyperlink ref="O2560" r:id="rId4609" xr:uid="{00000000-0004-0000-0C00-000000120000}"/>
    <hyperlink ref="N2590" r:id="rId4610" xr:uid="{00000000-0004-0000-0C00-000001120000}"/>
    <hyperlink ref="O2590" r:id="rId4611" xr:uid="{00000000-0004-0000-0C00-000002120000}"/>
    <hyperlink ref="N2379" r:id="rId4612" xr:uid="{00000000-0004-0000-0C00-000003120000}"/>
    <hyperlink ref="O2379" r:id="rId4613" xr:uid="{00000000-0004-0000-0C00-000004120000}"/>
    <hyperlink ref="N2443" r:id="rId4614" xr:uid="{00000000-0004-0000-0C00-000005120000}"/>
    <hyperlink ref="O2443" r:id="rId4615" xr:uid="{00000000-0004-0000-0C00-000006120000}"/>
    <hyperlink ref="N2496" r:id="rId4616" xr:uid="{00000000-0004-0000-0C00-000007120000}"/>
    <hyperlink ref="O2496" r:id="rId4617" xr:uid="{00000000-0004-0000-0C00-000008120000}"/>
    <hyperlink ref="N2316" r:id="rId4618" xr:uid="{00000000-0004-0000-0C00-000009120000}"/>
    <hyperlink ref="O2316" r:id="rId4619" xr:uid="{00000000-0004-0000-0C00-00000A120000}"/>
    <hyperlink ref="N2533" r:id="rId4620" xr:uid="{00000000-0004-0000-0C00-00000B120000}"/>
    <hyperlink ref="O2533" r:id="rId4621" xr:uid="{00000000-0004-0000-0C00-00000C120000}"/>
    <hyperlink ref="N2470" r:id="rId4622" xr:uid="{00000000-0004-0000-0C00-00000D120000}"/>
    <hyperlink ref="O2470" r:id="rId4623" xr:uid="{00000000-0004-0000-0C00-00000E120000}"/>
    <hyperlink ref="N2625" r:id="rId4624" xr:uid="{00000000-0004-0000-0C00-00000F120000}"/>
    <hyperlink ref="O2625" r:id="rId4625" xr:uid="{00000000-0004-0000-0C00-000010120000}"/>
    <hyperlink ref="N2286" r:id="rId4626" xr:uid="{00000000-0004-0000-0C00-000011120000}"/>
    <hyperlink ref="O2286" r:id="rId4627" xr:uid="{00000000-0004-0000-0C00-000012120000}"/>
    <hyperlink ref="N2287" r:id="rId4628" xr:uid="{00000000-0004-0000-0C00-000013120000}"/>
    <hyperlink ref="O2287" r:id="rId4629" xr:uid="{00000000-0004-0000-0C00-000014120000}"/>
    <hyperlink ref="N2600" r:id="rId4630" xr:uid="{00000000-0004-0000-0C00-000015120000}"/>
    <hyperlink ref="O2600" r:id="rId4631" xr:uid="{00000000-0004-0000-0C00-000016120000}"/>
    <hyperlink ref="N2578" r:id="rId4632" xr:uid="{00000000-0004-0000-0C00-000017120000}"/>
    <hyperlink ref="O2578" r:id="rId4633" xr:uid="{00000000-0004-0000-0C00-000018120000}"/>
    <hyperlink ref="N2400" r:id="rId4634" xr:uid="{00000000-0004-0000-0C00-000019120000}"/>
    <hyperlink ref="O2400" r:id="rId4635" xr:uid="{00000000-0004-0000-0C00-00001A120000}"/>
    <hyperlink ref="N2358" r:id="rId4636" xr:uid="{00000000-0004-0000-0C00-00001B120000}"/>
    <hyperlink ref="O2358" r:id="rId4637" xr:uid="{00000000-0004-0000-0C00-00001C120000}"/>
    <hyperlink ref="N2359" r:id="rId4638" xr:uid="{00000000-0004-0000-0C00-00001D120000}"/>
    <hyperlink ref="O2359" r:id="rId4639" xr:uid="{00000000-0004-0000-0C00-00001E120000}"/>
    <hyperlink ref="N2534" r:id="rId4640" xr:uid="{00000000-0004-0000-0C00-00001F120000}"/>
    <hyperlink ref="O2534" r:id="rId4641" xr:uid="{00000000-0004-0000-0C00-000020120000}"/>
    <hyperlink ref="N2535" r:id="rId4642" xr:uid="{00000000-0004-0000-0C00-000021120000}"/>
    <hyperlink ref="O2535" r:id="rId4643" xr:uid="{00000000-0004-0000-0C00-000022120000}"/>
    <hyperlink ref="N2380" r:id="rId4644" xr:uid="{00000000-0004-0000-0C00-000023120000}"/>
    <hyperlink ref="O2380" r:id="rId4645" xr:uid="{00000000-0004-0000-0C00-000024120000}"/>
    <hyperlink ref="N2471" r:id="rId4646" xr:uid="{00000000-0004-0000-0C00-000025120000}"/>
    <hyperlink ref="O2471" r:id="rId4647" xr:uid="{00000000-0004-0000-0C00-000026120000}"/>
    <hyperlink ref="N2472" r:id="rId4648" xr:uid="{00000000-0004-0000-0C00-000027120000}"/>
    <hyperlink ref="O2472" r:id="rId4649" xr:uid="{00000000-0004-0000-0C00-000028120000}"/>
    <hyperlink ref="N2444" r:id="rId4650" xr:uid="{00000000-0004-0000-0C00-000029120000}"/>
    <hyperlink ref="O2444" r:id="rId4651" xr:uid="{00000000-0004-0000-0C00-00002A120000}"/>
    <hyperlink ref="N2445" r:id="rId4652" xr:uid="{00000000-0004-0000-0C00-00002B120000}"/>
    <hyperlink ref="O2445" r:id="rId4653" xr:uid="{00000000-0004-0000-0C00-00002C120000}"/>
    <hyperlink ref="N2626" r:id="rId4654" xr:uid="{00000000-0004-0000-0C00-00002D120000}"/>
    <hyperlink ref="O2626" r:id="rId4655" xr:uid="{00000000-0004-0000-0C00-00002E120000}"/>
    <hyperlink ref="N2340" r:id="rId4656" xr:uid="{00000000-0004-0000-0C00-00002F120000}"/>
    <hyperlink ref="O2340" r:id="rId4657" xr:uid="{00000000-0004-0000-0C00-000030120000}"/>
    <hyperlink ref="N2317" r:id="rId4658" xr:uid="{00000000-0004-0000-0C00-000031120000}"/>
    <hyperlink ref="O2317" r:id="rId4659" xr:uid="{00000000-0004-0000-0C00-000032120000}"/>
    <hyperlink ref="N2288" r:id="rId4660" xr:uid="{00000000-0004-0000-0C00-000033120000}"/>
    <hyperlink ref="O2288" r:id="rId4661" xr:uid="{00000000-0004-0000-0C00-000034120000}"/>
    <hyperlink ref="N2574" r:id="rId4662" xr:uid="{00000000-0004-0000-0C00-000035120000}"/>
    <hyperlink ref="O2574" r:id="rId4663" xr:uid="{00000000-0004-0000-0C00-000036120000}"/>
    <hyperlink ref="N2425" r:id="rId4664" xr:uid="{00000000-0004-0000-0C00-000037120000}"/>
    <hyperlink ref="O2425" r:id="rId4665" xr:uid="{00000000-0004-0000-0C00-000038120000}"/>
    <hyperlink ref="N2401" r:id="rId4666" xr:uid="{00000000-0004-0000-0C00-000039120000}"/>
    <hyperlink ref="O2401" r:id="rId4667" xr:uid="{00000000-0004-0000-0C00-00003A120000}"/>
    <hyperlink ref="N2402" r:id="rId4668" xr:uid="{00000000-0004-0000-0C00-00003B120000}"/>
    <hyperlink ref="O2402" r:id="rId4669" xr:uid="{00000000-0004-0000-0C00-00003C120000}"/>
    <hyperlink ref="N2360" r:id="rId4670" xr:uid="{00000000-0004-0000-0C00-00003D120000}"/>
    <hyperlink ref="N2361" r:id="rId4671" xr:uid="{00000000-0004-0000-0C00-00003E120000}"/>
    <hyperlink ref="N2598" r:id="rId4672" xr:uid="{00000000-0004-0000-0C00-00003F120000}"/>
    <hyperlink ref="O2598" r:id="rId4673" xr:uid="{00000000-0004-0000-0C00-000040120000}"/>
    <hyperlink ref="N2575" r:id="rId4674" xr:uid="{00000000-0004-0000-0C00-000041120000}"/>
    <hyperlink ref="O2575" r:id="rId4675" xr:uid="{00000000-0004-0000-0C00-000042120000}"/>
    <hyperlink ref="N2473" r:id="rId4676" xr:uid="{00000000-0004-0000-0C00-000043120000}"/>
    <hyperlink ref="N2446" r:id="rId4677" xr:uid="{00000000-0004-0000-0C00-000044120000}"/>
    <hyperlink ref="O2446" r:id="rId4678" xr:uid="{00000000-0004-0000-0C00-000045120000}"/>
    <hyperlink ref="N2627" r:id="rId4679" xr:uid="{00000000-0004-0000-0C00-000046120000}"/>
    <hyperlink ref="O2627" r:id="rId4680" xr:uid="{00000000-0004-0000-0C00-000047120000}"/>
    <hyperlink ref="N2497" r:id="rId4681" xr:uid="{00000000-0004-0000-0C00-000048120000}"/>
    <hyperlink ref="O2497" r:id="rId4682" xr:uid="{00000000-0004-0000-0C00-000049120000}"/>
    <hyperlink ref="N2318" r:id="rId4683" xr:uid="{00000000-0004-0000-0C00-00004A120000}"/>
    <hyperlink ref="O2318" r:id="rId4684" xr:uid="{00000000-0004-0000-0C00-00004B120000}"/>
    <hyperlink ref="N2319" r:id="rId4685" xr:uid="{00000000-0004-0000-0C00-00004C120000}"/>
    <hyperlink ref="O2319" r:id="rId4686" xr:uid="{00000000-0004-0000-0C00-00004D120000}"/>
    <hyperlink ref="N2404" r:id="rId4687" xr:uid="{00000000-0004-0000-0C00-00004E120000}"/>
    <hyperlink ref="O2404" r:id="rId4688" xr:uid="{00000000-0004-0000-0C00-00004F120000}"/>
    <hyperlink ref="N2405" r:id="rId4689" xr:uid="{00000000-0004-0000-0C00-000050120000}"/>
    <hyperlink ref="O2405" r:id="rId4690" xr:uid="{00000000-0004-0000-0C00-000051120000}"/>
    <hyperlink ref="N2403" r:id="rId4691" xr:uid="{00000000-0004-0000-0C00-000052120000}"/>
    <hyperlink ref="O2403" r:id="rId4692" xr:uid="{00000000-0004-0000-0C00-000053120000}"/>
    <hyperlink ref="N2406" r:id="rId4693" xr:uid="{00000000-0004-0000-0C00-000054120000}"/>
    <hyperlink ref="N2407" r:id="rId4694" xr:uid="{00000000-0004-0000-0C00-000055120000}"/>
    <hyperlink ref="O2407" r:id="rId4695" xr:uid="{00000000-0004-0000-0C00-000056120000}"/>
    <hyperlink ref="N2381" r:id="rId4696" xr:uid="{00000000-0004-0000-0C00-000057120000}"/>
    <hyperlink ref="N2474" r:id="rId4697" xr:uid="{00000000-0004-0000-0C00-000058120000}"/>
    <hyperlink ref="O2474" r:id="rId4698" xr:uid="{00000000-0004-0000-0C00-000059120000}"/>
    <hyperlink ref="N2475" r:id="rId4699" xr:uid="{00000000-0004-0000-0C00-00005A120000}"/>
    <hyperlink ref="O2475" r:id="rId4700" xr:uid="{00000000-0004-0000-0C00-00005B120000}"/>
    <hyperlink ref="N2628" r:id="rId4701" xr:uid="{00000000-0004-0000-0C00-00005C120000}"/>
    <hyperlink ref="N2629" r:id="rId4702" xr:uid="{00000000-0004-0000-0C00-00005D120000}"/>
    <hyperlink ref="N2630" r:id="rId4703" xr:uid="{00000000-0004-0000-0C00-00005E120000}"/>
    <hyperlink ref="N2320" r:id="rId4704" xr:uid="{00000000-0004-0000-0C00-00005F120000}"/>
    <hyperlink ref="O2320" r:id="rId4705" xr:uid="{00000000-0004-0000-0C00-000060120000}"/>
    <hyperlink ref="N2321" r:id="rId4706" xr:uid="{00000000-0004-0000-0C00-000061120000}"/>
    <hyperlink ref="O2321" r:id="rId4707" xr:uid="{00000000-0004-0000-0C00-000062120000}"/>
    <hyperlink ref="N2289" r:id="rId4708" xr:uid="{00000000-0004-0000-0C00-000063120000}"/>
    <hyperlink ref="O2289" r:id="rId4709" xr:uid="{00000000-0004-0000-0C00-000064120000}"/>
    <hyperlink ref="N2290" r:id="rId4710" xr:uid="{00000000-0004-0000-0C00-000065120000}"/>
    <hyperlink ref="O2290" r:id="rId4711" xr:uid="{00000000-0004-0000-0C00-000066120000}"/>
    <hyperlink ref="N2521" r:id="rId4712" xr:uid="{00000000-0004-0000-0C00-000067120000}"/>
    <hyperlink ref="O2521" r:id="rId4713" xr:uid="{00000000-0004-0000-0C00-000068120000}"/>
    <hyperlink ref="N2408" r:id="rId4714" xr:uid="{00000000-0004-0000-0C00-000069120000}"/>
    <hyperlink ref="O2408" r:id="rId4715" xr:uid="{00000000-0004-0000-0C00-00006A120000}"/>
    <hyperlink ref="N2536" r:id="rId4716" xr:uid="{00000000-0004-0000-0C00-00006B120000}"/>
    <hyperlink ref="O2536" r:id="rId4717" xr:uid="{00000000-0004-0000-0C00-00006C120000}"/>
    <hyperlink ref="N2382" r:id="rId4718" xr:uid="{00000000-0004-0000-0C00-00006D120000}"/>
    <hyperlink ref="N2476" r:id="rId4719" xr:uid="{00000000-0004-0000-0C00-00006E120000}"/>
    <hyperlink ref="O2476" r:id="rId4720" xr:uid="{00000000-0004-0000-0C00-00006F120000}"/>
    <hyperlink ref="N2477" r:id="rId4721" xr:uid="{00000000-0004-0000-0C00-000070120000}"/>
    <hyperlink ref="O2477" r:id="rId4722" xr:uid="{00000000-0004-0000-0C00-000071120000}"/>
    <hyperlink ref="N2447" r:id="rId4723" xr:uid="{00000000-0004-0000-0C00-000072120000}"/>
    <hyperlink ref="O2447" r:id="rId4724" xr:uid="{00000000-0004-0000-0C00-000073120000}"/>
    <hyperlink ref="N2631" r:id="rId4725" xr:uid="{00000000-0004-0000-0C00-000074120000}"/>
    <hyperlink ref="N2322" r:id="rId4726" xr:uid="{00000000-0004-0000-0C00-000075120000}"/>
    <hyperlink ref="O2322" r:id="rId4727" xr:uid="{00000000-0004-0000-0C00-000076120000}"/>
    <hyperlink ref="N2291" r:id="rId4728" xr:uid="{00000000-0004-0000-0C00-000077120000}"/>
    <hyperlink ref="O2291" r:id="rId4729" xr:uid="{00000000-0004-0000-0C00-000078120000}"/>
    <hyperlink ref="N2292" r:id="rId4730" xr:uid="{00000000-0004-0000-0C00-000079120000}"/>
    <hyperlink ref="N2522" r:id="rId4731" xr:uid="{00000000-0004-0000-0C00-00007A120000}"/>
    <hyperlink ref="O2522" r:id="rId4732" xr:uid="{00000000-0004-0000-0C00-00007B120000}"/>
    <hyperlink ref="N2573" r:id="rId4733" xr:uid="{00000000-0004-0000-0C00-00007C120000}"/>
    <hyperlink ref="O2573" r:id="rId4734" xr:uid="{00000000-0004-0000-0C00-00007D120000}"/>
    <hyperlink ref="N2409" r:id="rId4735" xr:uid="{00000000-0004-0000-0C00-00007E120000}"/>
    <hyperlink ref="O2409" r:id="rId4736" xr:uid="{00000000-0004-0000-0C00-00007F120000}"/>
    <hyperlink ref="N2362" r:id="rId4737" xr:uid="{00000000-0004-0000-0C00-000080120000}"/>
    <hyperlink ref="O2362" r:id="rId4738" xr:uid="{00000000-0004-0000-0C00-000081120000}"/>
    <hyperlink ref="N2363" r:id="rId4739" xr:uid="{00000000-0004-0000-0C00-000082120000}"/>
    <hyperlink ref="O2363" r:id="rId4740" xr:uid="{00000000-0004-0000-0C00-000083120000}"/>
    <hyperlink ref="N2364" r:id="rId4741" xr:uid="{00000000-0004-0000-0C00-000084120000}"/>
    <hyperlink ref="O2364" r:id="rId4742" xr:uid="{00000000-0004-0000-0C00-000085120000}"/>
    <hyperlink ref="N2553" r:id="rId4743" xr:uid="{00000000-0004-0000-0C00-000086120000}"/>
    <hyperlink ref="O2553" r:id="rId4744" xr:uid="{00000000-0004-0000-0C00-000087120000}"/>
    <hyperlink ref="N2478" r:id="rId4745" xr:uid="{00000000-0004-0000-0C00-000088120000}"/>
    <hyperlink ref="O2478" r:id="rId4746" xr:uid="{00000000-0004-0000-0C00-000089120000}"/>
    <hyperlink ref="N2498" r:id="rId4747" xr:uid="{00000000-0004-0000-0C00-00008A120000}"/>
    <hyperlink ref="O2498" r:id="rId4748" xr:uid="{00000000-0004-0000-0C00-00008B120000}"/>
    <hyperlink ref="N2499" r:id="rId4749" xr:uid="{00000000-0004-0000-0C00-00008C120000}"/>
    <hyperlink ref="O2499" r:id="rId4750" xr:uid="{00000000-0004-0000-0C00-00008D120000}"/>
    <hyperlink ref="N2551" r:id="rId4751" xr:uid="{00000000-0004-0000-0C00-00008E120000}"/>
    <hyperlink ref="O2551" r:id="rId4752" xr:uid="{00000000-0004-0000-0C00-00008F120000}"/>
    <hyperlink ref="N2323" r:id="rId4753" xr:uid="{00000000-0004-0000-0C00-000090120000}"/>
    <hyperlink ref="O2323" r:id="rId4754" xr:uid="{00000000-0004-0000-0C00-000091120000}"/>
    <hyperlink ref="N2324" r:id="rId4755" xr:uid="{00000000-0004-0000-0C00-000092120000}"/>
    <hyperlink ref="O2324" r:id="rId4756" xr:uid="{00000000-0004-0000-0C00-000093120000}"/>
    <hyperlink ref="N2293" r:id="rId4757" xr:uid="{00000000-0004-0000-0C00-000094120000}"/>
    <hyperlink ref="O2293" r:id="rId4758" xr:uid="{00000000-0004-0000-0C00-000095120000}"/>
    <hyperlink ref="N2294" r:id="rId4759" xr:uid="{00000000-0004-0000-0C00-000096120000}"/>
    <hyperlink ref="O2294" r:id="rId4760" xr:uid="{00000000-0004-0000-0C00-000097120000}"/>
    <hyperlink ref="N2523" r:id="rId4761" xr:uid="{00000000-0004-0000-0C00-000098120000}"/>
    <hyperlink ref="O2523" r:id="rId4762" xr:uid="{00000000-0004-0000-0C00-000099120000}"/>
    <hyperlink ref="N2524" r:id="rId4763" xr:uid="{00000000-0004-0000-0C00-00009A120000}"/>
    <hyperlink ref="O2524" r:id="rId4764" xr:uid="{00000000-0004-0000-0C00-00009B120000}"/>
    <hyperlink ref="N2410" r:id="rId4765" xr:uid="{00000000-0004-0000-0C00-00009C120000}"/>
    <hyperlink ref="O2410" r:id="rId4766" xr:uid="{00000000-0004-0000-0C00-00009D120000}"/>
    <hyperlink ref="N2365" r:id="rId4767" xr:uid="{00000000-0004-0000-0C00-00009E120000}"/>
    <hyperlink ref="O2365" r:id="rId4768" xr:uid="{00000000-0004-0000-0C00-00009F120000}"/>
    <hyperlink ref="N2537" r:id="rId4769" xr:uid="{00000000-0004-0000-0C00-0000A0120000}"/>
    <hyperlink ref="O2537" r:id="rId4770" xr:uid="{00000000-0004-0000-0C00-0000A1120000}"/>
    <hyperlink ref="N2538" r:id="rId4771" xr:uid="{00000000-0004-0000-0C00-0000A2120000}"/>
    <hyperlink ref="O2538" r:id="rId4772" xr:uid="{00000000-0004-0000-0C00-0000A3120000}"/>
    <hyperlink ref="N2383" r:id="rId4773" xr:uid="{00000000-0004-0000-0C00-0000A4120000}"/>
    <hyperlink ref="O2383" r:id="rId4774" xr:uid="{00000000-0004-0000-0C00-0000A5120000}"/>
    <hyperlink ref="N2479" r:id="rId4775" xr:uid="{00000000-0004-0000-0C00-0000A6120000}"/>
    <hyperlink ref="O2479" r:id="rId4776" xr:uid="{00000000-0004-0000-0C00-0000A7120000}"/>
    <hyperlink ref="N2545" r:id="rId4777" xr:uid="{00000000-0004-0000-0C00-0000A8120000}"/>
    <hyperlink ref="N2500" r:id="rId4778" xr:uid="{00000000-0004-0000-0C00-0000A9120000}"/>
    <hyperlink ref="O2500" r:id="rId4779" xr:uid="{00000000-0004-0000-0C00-0000AA120000}"/>
    <hyperlink ref="N2341" r:id="rId4780" xr:uid="{00000000-0004-0000-0C00-0000AB120000}"/>
    <hyperlink ref="O2341" r:id="rId4781" xr:uid="{00000000-0004-0000-0C00-0000AC120000}"/>
    <hyperlink ref="N2411" r:id="rId4782" xr:uid="{00000000-0004-0000-0C00-0000AD120000}"/>
    <hyperlink ref="O2411" r:id="rId4783" xr:uid="{00000000-0004-0000-0C00-0000AE120000}"/>
    <hyperlink ref="N2366" r:id="rId4784" xr:uid="{00000000-0004-0000-0C00-0000AF120000}"/>
    <hyperlink ref="O2366" r:id="rId4785" xr:uid="{00000000-0004-0000-0C00-0000B0120000}"/>
    <hyperlink ref="N2632" r:id="rId4786" xr:uid="{00000000-0004-0000-0C00-0000B1120000}"/>
    <hyperlink ref="O2632" r:id="rId4787" xr:uid="{00000000-0004-0000-0C00-0000B2120000}"/>
    <hyperlink ref="N2501" r:id="rId4788" xr:uid="{00000000-0004-0000-0C00-0000B3120000}"/>
    <hyperlink ref="N2342" r:id="rId4789" xr:uid="{00000000-0004-0000-0C00-0000B4120000}"/>
    <hyperlink ref="O2342" r:id="rId4790" xr:uid="{00000000-0004-0000-0C00-0000B5120000}"/>
    <hyperlink ref="N2426" r:id="rId4791" xr:uid="{00000000-0004-0000-0C00-0000B6120000}"/>
    <hyperlink ref="O2426" r:id="rId4792" xr:uid="{00000000-0004-0000-0C00-0000B7120000}"/>
    <hyperlink ref="N2412" r:id="rId4793" xr:uid="{00000000-0004-0000-0C00-0000B8120000}"/>
    <hyperlink ref="O2412" r:id="rId4794" xr:uid="{00000000-0004-0000-0C00-0000B9120000}"/>
    <hyperlink ref="N2367" r:id="rId4795" xr:uid="{00000000-0004-0000-0C00-0000BA120000}"/>
    <hyperlink ref="O2367" r:id="rId4796" xr:uid="{00000000-0004-0000-0C00-0000BB120000}"/>
    <hyperlink ref="N2368" r:id="rId4797" xr:uid="{00000000-0004-0000-0C00-0000BC120000}"/>
    <hyperlink ref="O2368" r:id="rId4798" xr:uid="{00000000-0004-0000-0C00-0000BD120000}"/>
    <hyperlink ref="N2539" r:id="rId4799" xr:uid="{00000000-0004-0000-0C00-0000BE120000}"/>
    <hyperlink ref="O2539" r:id="rId4800" xr:uid="{00000000-0004-0000-0C00-0000BF120000}"/>
    <hyperlink ref="N2540" r:id="rId4801" xr:uid="{00000000-0004-0000-0C00-0000C0120000}"/>
    <hyperlink ref="O2540" r:id="rId4802" xr:uid="{00000000-0004-0000-0C00-0000C1120000}"/>
    <hyperlink ref="N2541" r:id="rId4803" xr:uid="{00000000-0004-0000-0C00-0000C2120000}"/>
    <hyperlink ref="O2541" r:id="rId4804" xr:uid="{00000000-0004-0000-0C00-0000C3120000}"/>
    <hyperlink ref="N2384" r:id="rId4805" xr:uid="{00000000-0004-0000-0C00-0000C4120000}"/>
    <hyperlink ref="N2480" r:id="rId4806" xr:uid="{00000000-0004-0000-0C00-0000C5120000}"/>
    <hyperlink ref="O2480" r:id="rId4807" xr:uid="{00000000-0004-0000-0C00-0000C6120000}"/>
    <hyperlink ref="N2502" r:id="rId4808" xr:uid="{00000000-0004-0000-0C00-0000C7120000}"/>
    <hyperlink ref="O2502" r:id="rId4809" xr:uid="{00000000-0004-0000-0C00-0000C8120000}"/>
    <hyperlink ref="N2325" r:id="rId4810" xr:uid="{00000000-0004-0000-0C00-0000C9120000}"/>
    <hyperlink ref="O2325" r:id="rId4811" xr:uid="{00000000-0004-0000-0C00-0000CA120000}"/>
    <hyperlink ref="N2525" r:id="rId4812" xr:uid="{00000000-0004-0000-0C00-0000CB120000}"/>
    <hyperlink ref="O2525" r:id="rId4813" xr:uid="{00000000-0004-0000-0C00-0000CC120000}"/>
    <hyperlink ref="N2413" r:id="rId4814" xr:uid="{00000000-0004-0000-0C00-0000CD120000}"/>
    <hyperlink ref="O2413" r:id="rId4815" xr:uid="{00000000-0004-0000-0C00-0000CE120000}"/>
    <hyperlink ref="N2549" r:id="rId4816" xr:uid="{00000000-0004-0000-0C00-0000CF120000}"/>
    <hyperlink ref="O2549" r:id="rId4817" xr:uid="{00000000-0004-0000-0C00-0000D0120000}"/>
    <hyperlink ref="N2448" r:id="rId4818" xr:uid="{00000000-0004-0000-0C00-0000D1120000}"/>
    <hyperlink ref="O2448" r:id="rId4819" xr:uid="{00000000-0004-0000-0C00-0000D2120000}"/>
    <hyperlink ref="N2449" r:id="rId4820" xr:uid="{00000000-0004-0000-0C00-0000D3120000}"/>
    <hyperlink ref="O2449" r:id="rId4821" xr:uid="{00000000-0004-0000-0C00-0000D4120000}"/>
    <hyperlink ref="N2450" r:id="rId4822" xr:uid="{00000000-0004-0000-0C00-0000D5120000}"/>
    <hyperlink ref="O2450" r:id="rId4823" xr:uid="{00000000-0004-0000-0C00-0000D6120000}"/>
    <hyperlink ref="N2633" r:id="rId4824" xr:uid="{00000000-0004-0000-0C00-0000D7120000}"/>
    <hyperlink ref="O2633" r:id="rId4825" xr:uid="{00000000-0004-0000-0C00-0000D8120000}"/>
    <hyperlink ref="N2634" r:id="rId4826" xr:uid="{00000000-0004-0000-0C00-0000D9120000}"/>
    <hyperlink ref="O2634" r:id="rId4827" xr:uid="{00000000-0004-0000-0C00-0000DA120000}"/>
    <hyperlink ref="N2451" r:id="rId4828" xr:uid="{00000000-0004-0000-0C00-0000DB120000}"/>
    <hyperlink ref="O2451" r:id="rId4829" xr:uid="{00000000-0004-0000-0C00-0000DC120000}"/>
    <hyperlink ref="N2343" r:id="rId4830" xr:uid="{00000000-0004-0000-0C00-0000DD120000}"/>
    <hyperlink ref="O2343" r:id="rId4831" xr:uid="{00000000-0004-0000-0C00-0000DE120000}"/>
    <hyperlink ref="N2344" r:id="rId4832" xr:uid="{00000000-0004-0000-0C00-0000DF120000}"/>
    <hyperlink ref="O2344" r:id="rId4833" xr:uid="{00000000-0004-0000-0C00-0000E0120000}"/>
    <hyperlink ref="N2295" r:id="rId4834" xr:uid="{00000000-0004-0000-0C00-0000E1120000}"/>
    <hyperlink ref="O2295" r:id="rId4835" xr:uid="{00000000-0004-0000-0C00-0000E2120000}"/>
    <hyperlink ref="N2427" r:id="rId4836" xr:uid="{00000000-0004-0000-0C00-0000E3120000}"/>
    <hyperlink ref="O2427" r:id="rId4837" xr:uid="{00000000-0004-0000-0C00-0000E4120000}"/>
    <hyperlink ref="N2414" r:id="rId4838" xr:uid="{00000000-0004-0000-0C00-0000E5120000}"/>
    <hyperlink ref="O2414" r:id="rId4839" xr:uid="{00000000-0004-0000-0C00-0000E6120000}"/>
    <hyperlink ref="N2583" r:id="rId4840" xr:uid="{00000000-0004-0000-0C00-0000E7120000}"/>
    <hyperlink ref="N2428" r:id="rId4841" xr:uid="{00000000-0004-0000-0C00-0000E8120000}"/>
    <hyperlink ref="O2428" r:id="rId4842" xr:uid="{00000000-0004-0000-0C00-0000E9120000}"/>
    <hyperlink ref="N2542" r:id="rId4843" xr:uid="{00000000-0004-0000-0C00-0000EA120000}"/>
    <hyperlink ref="O2542" r:id="rId4844" xr:uid="{00000000-0004-0000-0C00-0000EB120000}"/>
    <hyperlink ref="N2503" r:id="rId4845" xr:uid="{00000000-0004-0000-0C00-0000EC120000}"/>
    <hyperlink ref="O2503" r:id="rId4846" xr:uid="{00000000-0004-0000-0C00-0000ED120000}"/>
    <hyperlink ref="N2543" r:id="rId4847" xr:uid="{00000000-0004-0000-0C00-0000EE120000}"/>
    <hyperlink ref="O2543" r:id="rId4848" xr:uid="{00000000-0004-0000-0C00-0000EF120000}"/>
    <hyperlink ref="N2639" r:id="rId4849" xr:uid="{00000000-0004-0000-0C00-0000F0120000}"/>
    <hyperlink ref="O2639" r:id="rId4850" xr:uid="{00000000-0004-0000-0C00-0000F1120000}"/>
    <hyperlink ref="N2644" r:id="rId4851" xr:uid="{00000000-0004-0000-0C00-0000F2120000}"/>
    <hyperlink ref="O2644" r:id="rId4852" xr:uid="{00000000-0004-0000-0C00-0000F3120000}"/>
    <hyperlink ref="N2643" r:id="rId4853" xr:uid="{00000000-0004-0000-0C00-0000F4120000}"/>
    <hyperlink ref="O2643" r:id="rId4854" xr:uid="{00000000-0004-0000-0C00-0000F5120000}"/>
    <hyperlink ref="N2640" r:id="rId4855" xr:uid="{00000000-0004-0000-0C00-0000F6120000}"/>
    <hyperlink ref="O2640" r:id="rId4856" xr:uid="{00000000-0004-0000-0C00-0000F7120000}"/>
    <hyperlink ref="N2636" r:id="rId4857" xr:uid="{00000000-0004-0000-0C00-0000F8120000}"/>
    <hyperlink ref="O2636" r:id="rId4858" xr:uid="{00000000-0004-0000-0C00-0000F9120000}"/>
    <hyperlink ref="N2641" r:id="rId4859" xr:uid="{00000000-0004-0000-0C00-0000FA120000}"/>
    <hyperlink ref="O2641" r:id="rId4860" xr:uid="{00000000-0004-0000-0C00-0000FB120000}"/>
    <hyperlink ref="N2642" r:id="rId4861" xr:uid="{00000000-0004-0000-0C00-0000FC120000}"/>
    <hyperlink ref="O2642" r:id="rId4862" xr:uid="{00000000-0004-0000-0C00-0000FD120000}"/>
    <hyperlink ref="N2638" r:id="rId4863" xr:uid="{00000000-0004-0000-0C00-0000FE120000}"/>
    <hyperlink ref="O2638" r:id="rId4864" xr:uid="{00000000-0004-0000-0C00-0000FF120000}"/>
    <hyperlink ref="N2637" r:id="rId4865" xr:uid="{00000000-0004-0000-0C00-000000130000}"/>
    <hyperlink ref="O2637" r:id="rId4866" xr:uid="{00000000-0004-0000-0C00-000001130000}"/>
    <hyperlink ref="N2635" r:id="rId4867" xr:uid="{00000000-0004-0000-0C00-000002130000}"/>
    <hyperlink ref="O2635" r:id="rId4868" xr:uid="{00000000-0004-0000-0C00-000003130000}"/>
    <hyperlink ref="N2680" r:id="rId4869" xr:uid="{00000000-0004-0000-0C00-000004130000}"/>
    <hyperlink ref="O2680" r:id="rId4870" xr:uid="{00000000-0004-0000-0C00-000005130000}"/>
    <hyperlink ref="N2645" r:id="rId4871" xr:uid="{00000000-0004-0000-0C00-000006130000}"/>
    <hyperlink ref="O2645" r:id="rId4872" xr:uid="{00000000-0004-0000-0C00-000007130000}"/>
    <hyperlink ref="N2678" r:id="rId4873" xr:uid="{00000000-0004-0000-0C00-000008130000}"/>
    <hyperlink ref="O2678" r:id="rId4874" xr:uid="{00000000-0004-0000-0C00-000009130000}"/>
    <hyperlink ref="N2669" r:id="rId4875" xr:uid="{00000000-0004-0000-0C00-00000A130000}"/>
    <hyperlink ref="O2669" r:id="rId4876" xr:uid="{00000000-0004-0000-0C00-00000B130000}"/>
    <hyperlink ref="N2646" r:id="rId4877" xr:uid="{00000000-0004-0000-0C00-00000C130000}"/>
    <hyperlink ref="O2646" r:id="rId4878" xr:uid="{00000000-0004-0000-0C00-00000D130000}"/>
    <hyperlink ref="N2681" r:id="rId4879" xr:uid="{00000000-0004-0000-0C00-00000E130000}"/>
    <hyperlink ref="O2681" r:id="rId4880" xr:uid="{00000000-0004-0000-0C00-00000F130000}"/>
    <hyperlink ref="N2653" r:id="rId4881" xr:uid="{00000000-0004-0000-0C00-000010130000}"/>
    <hyperlink ref="O2653" r:id="rId4882" xr:uid="{00000000-0004-0000-0C00-000011130000}"/>
    <hyperlink ref="N2649" r:id="rId4883" xr:uid="{00000000-0004-0000-0C00-000012130000}"/>
    <hyperlink ref="O2649" r:id="rId4884" xr:uid="{00000000-0004-0000-0C00-000013130000}"/>
    <hyperlink ref="N2651" r:id="rId4885" xr:uid="{00000000-0004-0000-0C00-000014130000}"/>
    <hyperlink ref="O2651" r:id="rId4886" xr:uid="{00000000-0004-0000-0C00-000015130000}"/>
    <hyperlink ref="N2650" r:id="rId4887" xr:uid="{00000000-0004-0000-0C00-000016130000}"/>
    <hyperlink ref="O2650" r:id="rId4888" xr:uid="{00000000-0004-0000-0C00-000017130000}"/>
    <hyperlink ref="N2647" r:id="rId4889" xr:uid="{00000000-0004-0000-0C00-000018130000}"/>
    <hyperlink ref="O2647" r:id="rId4890" xr:uid="{00000000-0004-0000-0C00-000019130000}"/>
    <hyperlink ref="N2677" r:id="rId4891" xr:uid="{00000000-0004-0000-0C00-00001A130000}"/>
    <hyperlink ref="O2677" r:id="rId4892" xr:uid="{00000000-0004-0000-0C00-00001B130000}"/>
    <hyperlink ref="N2656" r:id="rId4893" xr:uid="{00000000-0004-0000-0C00-00001C130000}"/>
    <hyperlink ref="O2656" r:id="rId4894" xr:uid="{00000000-0004-0000-0C00-00001D130000}"/>
    <hyperlink ref="N2655" r:id="rId4895" xr:uid="{00000000-0004-0000-0C00-00001E130000}"/>
    <hyperlink ref="O2655" r:id="rId4896" xr:uid="{00000000-0004-0000-0C00-00001F130000}"/>
    <hyperlink ref="N2671" r:id="rId4897" xr:uid="{00000000-0004-0000-0C00-000020130000}"/>
    <hyperlink ref="O2671" r:id="rId4898" xr:uid="{00000000-0004-0000-0C00-000021130000}"/>
    <hyperlink ref="N2670" r:id="rId4899" xr:uid="{00000000-0004-0000-0C00-000022130000}"/>
    <hyperlink ref="O2670" r:id="rId4900" xr:uid="{00000000-0004-0000-0C00-000023130000}"/>
    <hyperlink ref="N2657" r:id="rId4901" xr:uid="{00000000-0004-0000-0C00-000024130000}"/>
    <hyperlink ref="O2657" r:id="rId4902" xr:uid="{00000000-0004-0000-0C00-000025130000}"/>
    <hyperlink ref="N2658" r:id="rId4903" xr:uid="{00000000-0004-0000-0C00-000026130000}"/>
    <hyperlink ref="O2658" r:id="rId4904" xr:uid="{00000000-0004-0000-0C00-000027130000}"/>
    <hyperlink ref="N2663" r:id="rId4905" xr:uid="{00000000-0004-0000-0C00-000028130000}"/>
    <hyperlink ref="O2663" r:id="rId4906" xr:uid="{00000000-0004-0000-0C00-000029130000}"/>
    <hyperlink ref="N2675" r:id="rId4907" xr:uid="{00000000-0004-0000-0C00-00002A130000}"/>
    <hyperlink ref="O2675" r:id="rId4908" xr:uid="{00000000-0004-0000-0C00-00002B130000}"/>
    <hyperlink ref="N2666" r:id="rId4909" xr:uid="{00000000-0004-0000-0C00-00002C130000}"/>
    <hyperlink ref="O2666" r:id="rId4910" xr:uid="{00000000-0004-0000-0C00-00002D130000}"/>
    <hyperlink ref="N2667" r:id="rId4911" xr:uid="{00000000-0004-0000-0C00-00002E130000}"/>
    <hyperlink ref="O2667" r:id="rId4912" xr:uid="{00000000-0004-0000-0C00-00002F130000}"/>
    <hyperlink ref="N2654" r:id="rId4913" xr:uid="{00000000-0004-0000-0C00-000030130000}"/>
    <hyperlink ref="O2654" r:id="rId4914" xr:uid="{00000000-0004-0000-0C00-000031130000}"/>
    <hyperlink ref="N2652" r:id="rId4915" xr:uid="{00000000-0004-0000-0C00-000032130000}"/>
    <hyperlink ref="O2652" r:id="rId4916" xr:uid="{00000000-0004-0000-0C00-000033130000}"/>
    <hyperlink ref="N2673" r:id="rId4917" xr:uid="{00000000-0004-0000-0C00-000034130000}"/>
    <hyperlink ref="O2673" r:id="rId4918" xr:uid="{00000000-0004-0000-0C00-000035130000}"/>
    <hyperlink ref="N2659" r:id="rId4919" xr:uid="{00000000-0004-0000-0C00-000036130000}"/>
    <hyperlink ref="O2659" r:id="rId4920" xr:uid="{00000000-0004-0000-0C00-000037130000}"/>
    <hyperlink ref="N2664" r:id="rId4921" xr:uid="{00000000-0004-0000-0C00-000038130000}"/>
    <hyperlink ref="O2664" r:id="rId4922" xr:uid="{00000000-0004-0000-0C00-000039130000}"/>
    <hyperlink ref="N2682" r:id="rId4923" xr:uid="{00000000-0004-0000-0C00-00003A130000}"/>
    <hyperlink ref="O2682" r:id="rId4924" xr:uid="{00000000-0004-0000-0C00-00003B130000}"/>
    <hyperlink ref="N2668" r:id="rId4925" xr:uid="{00000000-0004-0000-0C00-00003C130000}"/>
    <hyperlink ref="O2668" r:id="rId4926" xr:uid="{00000000-0004-0000-0C00-00003D130000}"/>
    <hyperlink ref="N2648" r:id="rId4927" xr:uid="{00000000-0004-0000-0C00-00003E130000}"/>
    <hyperlink ref="O2648" r:id="rId4928" xr:uid="{00000000-0004-0000-0C00-00003F130000}"/>
    <hyperlink ref="N2683" r:id="rId4929" xr:uid="{00000000-0004-0000-0C00-000040130000}"/>
    <hyperlink ref="O2683" r:id="rId4930" xr:uid="{00000000-0004-0000-0C00-000041130000}"/>
    <hyperlink ref="N2672" r:id="rId4931" xr:uid="{00000000-0004-0000-0C00-000042130000}"/>
    <hyperlink ref="O2672" r:id="rId4932" xr:uid="{00000000-0004-0000-0C00-000043130000}"/>
    <hyperlink ref="N2676" r:id="rId4933" xr:uid="{00000000-0004-0000-0C00-000044130000}"/>
    <hyperlink ref="O2676" r:id="rId4934" xr:uid="{00000000-0004-0000-0C00-000045130000}"/>
    <hyperlink ref="N2665" r:id="rId4935" xr:uid="{00000000-0004-0000-0C00-000046130000}"/>
    <hyperlink ref="O2665" r:id="rId4936" xr:uid="{00000000-0004-0000-0C00-000047130000}"/>
    <hyperlink ref="N2660" r:id="rId4937" xr:uid="{00000000-0004-0000-0C00-000048130000}"/>
    <hyperlink ref="O2660" r:id="rId4938" xr:uid="{00000000-0004-0000-0C00-000049130000}"/>
    <hyperlink ref="N2674" r:id="rId4939" xr:uid="{00000000-0004-0000-0C00-00004A130000}"/>
    <hyperlink ref="O2674" r:id="rId4940" xr:uid="{00000000-0004-0000-0C00-00004B130000}"/>
    <hyperlink ref="N2662" r:id="rId4941" xr:uid="{00000000-0004-0000-0C00-00004C130000}"/>
    <hyperlink ref="O2662" r:id="rId4942" xr:uid="{00000000-0004-0000-0C00-00004D130000}"/>
    <hyperlink ref="N2679" r:id="rId4943" xr:uid="{00000000-0004-0000-0C00-00004E130000}"/>
    <hyperlink ref="O2679" r:id="rId4944" xr:uid="{00000000-0004-0000-0C00-00004F130000}"/>
    <hyperlink ref="N2661" r:id="rId4945" xr:uid="{00000000-0004-0000-0C00-000050130000}"/>
    <hyperlink ref="O2661" r:id="rId4946" xr:uid="{00000000-0004-0000-0C00-000051130000}"/>
    <hyperlink ref="N2684" r:id="rId4947" xr:uid="{00000000-0004-0000-0C00-000052130000}"/>
    <hyperlink ref="N2696" r:id="rId4948" xr:uid="{00000000-0004-0000-0C00-000053130000}"/>
    <hyperlink ref="O2696" r:id="rId4949" xr:uid="{00000000-0004-0000-0C00-000054130000}"/>
    <hyperlink ref="N2688" r:id="rId4950" xr:uid="{00000000-0004-0000-0C00-000055130000}"/>
    <hyperlink ref="O2688" r:id="rId4951" xr:uid="{00000000-0004-0000-0C00-000056130000}"/>
    <hyperlink ref="N2685" r:id="rId4952" xr:uid="{00000000-0004-0000-0C00-000057130000}"/>
    <hyperlink ref="O2685" r:id="rId4953" xr:uid="{00000000-0004-0000-0C00-000058130000}"/>
    <hyperlink ref="N2694" r:id="rId4954" xr:uid="{00000000-0004-0000-0C00-000059130000}"/>
    <hyperlink ref="O2694" r:id="rId4955" xr:uid="{00000000-0004-0000-0C00-00005A130000}"/>
    <hyperlink ref="N2692" r:id="rId4956" xr:uid="{00000000-0004-0000-0C00-00005B130000}"/>
    <hyperlink ref="O2692" r:id="rId4957" xr:uid="{00000000-0004-0000-0C00-00005C130000}"/>
    <hyperlink ref="N2686" r:id="rId4958" xr:uid="{00000000-0004-0000-0C00-00005D130000}"/>
    <hyperlink ref="O2686" r:id="rId4959" xr:uid="{00000000-0004-0000-0C00-00005E130000}"/>
    <hyperlink ref="N2689" r:id="rId4960" xr:uid="{00000000-0004-0000-0C00-00005F130000}"/>
    <hyperlink ref="O2689" r:id="rId4961" xr:uid="{00000000-0004-0000-0C00-000060130000}"/>
    <hyperlink ref="N2690" r:id="rId4962" xr:uid="{00000000-0004-0000-0C00-000061130000}"/>
    <hyperlink ref="O2690" r:id="rId4963" xr:uid="{00000000-0004-0000-0C00-000062130000}"/>
    <hyperlink ref="N2691" r:id="rId4964" xr:uid="{00000000-0004-0000-0C00-000063130000}"/>
    <hyperlink ref="O2691" r:id="rId4965" xr:uid="{00000000-0004-0000-0C00-000064130000}"/>
    <hyperlink ref="N2697" r:id="rId4966" xr:uid="{00000000-0004-0000-0C00-000065130000}"/>
    <hyperlink ref="O2697" r:id="rId4967" xr:uid="{00000000-0004-0000-0C00-000066130000}"/>
    <hyperlink ref="N2693" r:id="rId4968" xr:uid="{00000000-0004-0000-0C00-000067130000}"/>
    <hyperlink ref="O2693" r:id="rId4969" xr:uid="{00000000-0004-0000-0C00-000068130000}"/>
    <hyperlink ref="N2698" r:id="rId4970" xr:uid="{00000000-0004-0000-0C00-000069130000}"/>
    <hyperlink ref="O2698" r:id="rId4971" xr:uid="{00000000-0004-0000-0C00-00006A130000}"/>
    <hyperlink ref="N2699" r:id="rId4972" xr:uid="{00000000-0004-0000-0C00-00006B130000}"/>
    <hyperlink ref="O2699" r:id="rId4973" xr:uid="{00000000-0004-0000-0C00-00006C130000}"/>
    <hyperlink ref="N2687" r:id="rId4974" xr:uid="{00000000-0004-0000-0C00-00006D130000}"/>
    <hyperlink ref="O2687" r:id="rId4975" xr:uid="{00000000-0004-0000-0C00-00006E130000}"/>
    <hyperlink ref="N2695" r:id="rId4976" xr:uid="{00000000-0004-0000-0C00-00006F130000}"/>
    <hyperlink ref="O2695" r:id="rId4977" xr:uid="{00000000-0004-0000-0C00-000070130000}"/>
    <hyperlink ref="N2274" r:id="rId4978" xr:uid="{00000000-0004-0000-0C00-000071130000}"/>
    <hyperlink ref="N2104" r:id="rId4979" xr:uid="{00000000-0004-0000-0C00-000072130000}"/>
    <hyperlink ref="N2033" r:id="rId4980" xr:uid="{00000000-0004-0000-0C00-000073130000}"/>
    <hyperlink ref="N2097" r:id="rId4981" xr:uid="{00000000-0004-0000-0C00-000074130000}"/>
    <hyperlink ref="N2103" r:id="rId4982" xr:uid="{00000000-0004-0000-0C00-000075130000}"/>
    <hyperlink ref="N2089" r:id="rId4983" xr:uid="{00000000-0004-0000-0C00-000076130000}"/>
    <hyperlink ref="N2035" r:id="rId4984" xr:uid="{00000000-0004-0000-0C00-000077130000}"/>
    <hyperlink ref="N2042" r:id="rId4985" xr:uid="{00000000-0004-0000-0C00-000078130000}"/>
    <hyperlink ref="N2040" r:id="rId4986" xr:uid="{00000000-0004-0000-0C00-000079130000}"/>
    <hyperlink ref="N2130" r:id="rId4987" xr:uid="{00000000-0004-0000-0C00-00007A130000}"/>
    <hyperlink ref="N2028" r:id="rId4988" xr:uid="{00000000-0004-0000-0C00-00007B130000}"/>
    <hyperlink ref="N2070" r:id="rId4989" xr:uid="{00000000-0004-0000-0C00-00007C130000}"/>
    <hyperlink ref="N2126" r:id="rId4990" xr:uid="{00000000-0004-0000-0C00-00007D130000}"/>
    <hyperlink ref="N2045" r:id="rId4991" xr:uid="{00000000-0004-0000-0C00-00007E130000}"/>
    <hyperlink ref="N2125" r:id="rId4992" xr:uid="{00000000-0004-0000-0C00-00007F130000}"/>
    <hyperlink ref="N2090" r:id="rId4993" xr:uid="{00000000-0004-0000-0C00-000080130000}"/>
    <hyperlink ref="N2055" r:id="rId4994" xr:uid="{00000000-0004-0000-0C00-000081130000}"/>
    <hyperlink ref="N2088" r:id="rId4995" xr:uid="{00000000-0004-0000-0C00-000082130000}"/>
    <hyperlink ref="N2048" r:id="rId4996" xr:uid="{00000000-0004-0000-0C00-000083130000}"/>
    <hyperlink ref="N2065" r:id="rId4997" xr:uid="{00000000-0004-0000-0C00-000084130000}"/>
    <hyperlink ref="N2091" r:id="rId4998" xr:uid="{00000000-0004-0000-0C00-000085130000}"/>
    <hyperlink ref="N2096" r:id="rId4999" xr:uid="{00000000-0004-0000-0C00-000086130000}"/>
    <hyperlink ref="N2086" r:id="rId5000" xr:uid="{00000000-0004-0000-0C00-000087130000}"/>
    <hyperlink ref="N2107" r:id="rId5001" xr:uid="{00000000-0004-0000-0C00-000088130000}"/>
    <hyperlink ref="N2043" r:id="rId5002" xr:uid="{00000000-0004-0000-0C00-000089130000}"/>
    <hyperlink ref="N2095" r:id="rId5003" xr:uid="{00000000-0004-0000-0C00-00008A130000}"/>
    <hyperlink ref="N2054" r:id="rId5004" xr:uid="{00000000-0004-0000-0C00-00008B130000}"/>
    <hyperlink ref="N2039" r:id="rId5005" xr:uid="{00000000-0004-0000-0C00-00008C130000}"/>
    <hyperlink ref="N2110" r:id="rId5006" xr:uid="{00000000-0004-0000-0C00-00008D130000}"/>
    <hyperlink ref="N2061" r:id="rId5007" xr:uid="{00000000-0004-0000-0C00-00008E130000}"/>
    <hyperlink ref="N2084" r:id="rId5008" xr:uid="{00000000-0004-0000-0C00-00008F130000}"/>
    <hyperlink ref="N2108" r:id="rId5009" xr:uid="{00000000-0004-0000-0C00-000090130000}"/>
    <hyperlink ref="N2134" r:id="rId5010" xr:uid="{00000000-0004-0000-0C00-000091130000}"/>
    <hyperlink ref="N2082" r:id="rId5011" xr:uid="{00000000-0004-0000-0C00-000092130000}"/>
    <hyperlink ref="N2021" r:id="rId5012" xr:uid="{00000000-0004-0000-0C00-000093130000}"/>
    <hyperlink ref="N2132" r:id="rId5013" xr:uid="{00000000-0004-0000-0C00-000094130000}"/>
    <hyperlink ref="N2060" r:id="rId5014" xr:uid="{00000000-0004-0000-0C00-000095130000}"/>
    <hyperlink ref="N2113" r:id="rId5015" xr:uid="{00000000-0004-0000-0C00-000096130000}"/>
    <hyperlink ref="N2076" r:id="rId5016" xr:uid="{00000000-0004-0000-0C00-000097130000}"/>
    <hyperlink ref="N2105" r:id="rId5017" xr:uid="{00000000-0004-0000-0C00-000098130000}"/>
    <hyperlink ref="N2119" r:id="rId5018" xr:uid="{00000000-0004-0000-0C00-000099130000}"/>
    <hyperlink ref="N2100" r:id="rId5019" xr:uid="{00000000-0004-0000-0C00-00009A130000}"/>
    <hyperlink ref="N2122" r:id="rId5020" xr:uid="{00000000-0004-0000-0C00-00009B130000}"/>
    <hyperlink ref="N2106" r:id="rId5021" xr:uid="{00000000-0004-0000-0C00-00009C130000}"/>
    <hyperlink ref="N2127" r:id="rId5022" xr:uid="{00000000-0004-0000-0C00-00009D130000}"/>
    <hyperlink ref="N2056" r:id="rId5023" xr:uid="{00000000-0004-0000-0C00-00009E130000}"/>
    <hyperlink ref="N2036" r:id="rId5024" xr:uid="{00000000-0004-0000-0C00-00009F130000}"/>
    <hyperlink ref="N2059" r:id="rId5025" xr:uid="{00000000-0004-0000-0C00-0000A0130000}"/>
    <hyperlink ref="N2073" r:id="rId5026" xr:uid="{00000000-0004-0000-0C00-0000A1130000}"/>
    <hyperlink ref="N2085" r:id="rId5027" xr:uid="{00000000-0004-0000-0C00-0000A2130000}"/>
    <hyperlink ref="N2136" r:id="rId5028" xr:uid="{00000000-0004-0000-0C00-0000A3130000}"/>
    <hyperlink ref="N2128" r:id="rId5029" xr:uid="{00000000-0004-0000-0C00-0000A4130000}"/>
    <hyperlink ref="N2077" r:id="rId5030" xr:uid="{00000000-0004-0000-0C00-0000A5130000}"/>
    <hyperlink ref="N2081" r:id="rId5031" xr:uid="{00000000-0004-0000-0C00-0000A6130000}"/>
    <hyperlink ref="N2050" r:id="rId5032" xr:uid="{00000000-0004-0000-0C00-0000A7130000}"/>
    <hyperlink ref="N2135" r:id="rId5033" xr:uid="{00000000-0004-0000-0C00-0000A8130000}"/>
    <hyperlink ref="N2093" r:id="rId5034" xr:uid="{00000000-0004-0000-0C00-0000A9130000}"/>
    <hyperlink ref="N2094" r:id="rId5035" xr:uid="{00000000-0004-0000-0C00-0000AA130000}"/>
    <hyperlink ref="N2109" r:id="rId5036" xr:uid="{00000000-0004-0000-0C00-0000AB130000}"/>
    <hyperlink ref="N2099" r:id="rId5037" xr:uid="{00000000-0004-0000-0C00-0000AC130000}"/>
    <hyperlink ref="N2057" r:id="rId5038" xr:uid="{00000000-0004-0000-0C00-0000AD130000}"/>
    <hyperlink ref="N2025" r:id="rId5039" xr:uid="{00000000-0004-0000-0C00-0000AE130000}"/>
    <hyperlink ref="N2133" r:id="rId5040" xr:uid="{00000000-0004-0000-0C00-0000AF130000}"/>
    <hyperlink ref="N2068" r:id="rId5041" xr:uid="{00000000-0004-0000-0C00-0000B0130000}"/>
    <hyperlink ref="N2022" r:id="rId5042" xr:uid="{00000000-0004-0000-0C00-0000B1130000}"/>
    <hyperlink ref="N2023" r:id="rId5043" xr:uid="{00000000-0004-0000-0C00-0000B2130000}"/>
    <hyperlink ref="N2131" r:id="rId5044" xr:uid="{00000000-0004-0000-0C00-0000B3130000}"/>
    <hyperlink ref="N2092" r:id="rId5045" xr:uid="{00000000-0004-0000-0C00-0000B4130000}"/>
    <hyperlink ref="N2121" r:id="rId5046" xr:uid="{00000000-0004-0000-0C00-0000B5130000}"/>
    <hyperlink ref="N2047" r:id="rId5047" xr:uid="{00000000-0004-0000-0C00-0000B6130000}"/>
    <hyperlink ref="N2137" r:id="rId5048" xr:uid="{00000000-0004-0000-0C00-0000B7130000}"/>
    <hyperlink ref="N2051" r:id="rId5049" xr:uid="{00000000-0004-0000-0C00-0000B8130000}"/>
    <hyperlink ref="N2138" r:id="rId5050" xr:uid="{00000000-0004-0000-0C00-0000B9130000}"/>
    <hyperlink ref="N2118" r:id="rId5051" xr:uid="{00000000-0004-0000-0C00-0000BA130000}"/>
    <hyperlink ref="N2027" r:id="rId5052" xr:uid="{00000000-0004-0000-0C00-0000BB130000}"/>
    <hyperlink ref="N2079" r:id="rId5053" xr:uid="{00000000-0004-0000-0C00-0000BC130000}"/>
    <hyperlink ref="N2019" r:id="rId5054" xr:uid="{00000000-0004-0000-0C00-0000BD130000}"/>
    <hyperlink ref="N2074" r:id="rId5055" xr:uid="{00000000-0004-0000-0C00-0000BE130000}"/>
    <hyperlink ref="N2031" r:id="rId5056" xr:uid="{00000000-0004-0000-0C00-0000BF130000}"/>
    <hyperlink ref="N2044" r:id="rId5057" xr:uid="{00000000-0004-0000-0C00-0000C0130000}"/>
    <hyperlink ref="N2069" r:id="rId5058" xr:uid="{00000000-0004-0000-0C00-0000C1130000}"/>
    <hyperlink ref="N2063" r:id="rId5059" xr:uid="{00000000-0004-0000-0C00-0000C2130000}"/>
    <hyperlink ref="N2067" r:id="rId5060" xr:uid="{00000000-0004-0000-0C00-0000C3130000}"/>
    <hyperlink ref="N2124" r:id="rId5061" xr:uid="{00000000-0004-0000-0C00-0000C4130000}"/>
    <hyperlink ref="N2041" r:id="rId5062" xr:uid="{00000000-0004-0000-0C00-0000C5130000}"/>
    <hyperlink ref="N2080" r:id="rId5063" xr:uid="{00000000-0004-0000-0C00-0000C6130000}"/>
    <hyperlink ref="N2139" r:id="rId5064" xr:uid="{00000000-0004-0000-0C00-0000C7130000}"/>
    <hyperlink ref="N2078" r:id="rId5065" xr:uid="{00000000-0004-0000-0C00-0000C8130000}"/>
    <hyperlink ref="N2083" r:id="rId5066" xr:uid="{00000000-0004-0000-0C00-0000C9130000}"/>
    <hyperlink ref="N2129" r:id="rId5067" xr:uid="{00000000-0004-0000-0C00-0000CA130000}"/>
    <hyperlink ref="N2120" r:id="rId5068" xr:uid="{00000000-0004-0000-0C00-0000CB130000}"/>
    <hyperlink ref="N2112" r:id="rId5069" xr:uid="{00000000-0004-0000-0C00-0000CC130000}"/>
    <hyperlink ref="N2026" r:id="rId5070" xr:uid="{00000000-0004-0000-0C00-0000CD130000}"/>
    <hyperlink ref="N2123" r:id="rId5071" xr:uid="{00000000-0004-0000-0C00-0000CE130000}"/>
    <hyperlink ref="N2062" r:id="rId5072" xr:uid="{00000000-0004-0000-0C00-0000CF130000}"/>
    <hyperlink ref="N2117" r:id="rId5073" xr:uid="{00000000-0004-0000-0C00-0000D0130000}"/>
    <hyperlink ref="N1126" r:id="rId5074" xr:uid="{00000000-0004-0000-0C00-0000D1130000}"/>
    <hyperlink ref="N1131" r:id="rId5075" xr:uid="{00000000-0004-0000-0C00-0000D2130000}"/>
    <hyperlink ref="N978" r:id="rId5076" xr:uid="{00000000-0004-0000-0C00-0000D3130000}"/>
    <hyperlink ref="N1135" r:id="rId5077" xr:uid="{00000000-0004-0000-0C00-0000D4130000}"/>
    <hyperlink ref="N1008" r:id="rId5078" xr:uid="{00000000-0004-0000-0C00-0000D5130000}"/>
    <hyperlink ref="N921" r:id="rId5079" xr:uid="{00000000-0004-0000-0C00-0000D6130000}"/>
    <hyperlink ref="N1182" r:id="rId5080" xr:uid="{00000000-0004-0000-0C00-0000D7130000}"/>
    <hyperlink ref="N1122" r:id="rId5081" xr:uid="{00000000-0004-0000-0C00-0000D8130000}"/>
    <hyperlink ref="N1130" r:id="rId5082" xr:uid="{00000000-0004-0000-0C00-0000D9130000}"/>
    <hyperlink ref="N1006" r:id="rId5083" xr:uid="{00000000-0004-0000-0C00-0000DA130000}"/>
    <hyperlink ref="N1137" r:id="rId5084" xr:uid="{00000000-0004-0000-0C00-0000DB130000}"/>
    <hyperlink ref="N1025" r:id="rId5085" xr:uid="{00000000-0004-0000-0C00-0000DC130000}"/>
    <hyperlink ref="N938" r:id="rId5086" xr:uid="{00000000-0004-0000-0C00-0000DD130000}"/>
    <hyperlink ref="N1150" r:id="rId5087" xr:uid="{00000000-0004-0000-0C00-0000DE130000}"/>
    <hyperlink ref="N915" r:id="rId5088" xr:uid="{00000000-0004-0000-0C00-0000DF130000}"/>
    <hyperlink ref="N1042" r:id="rId5089" xr:uid="{00000000-0004-0000-0C00-0000E0130000}"/>
    <hyperlink ref="N934" r:id="rId5090" xr:uid="{00000000-0004-0000-0C00-0000E1130000}"/>
    <hyperlink ref="N1054" r:id="rId5091" xr:uid="{00000000-0004-0000-0C00-0000E2130000}"/>
    <hyperlink ref="N1141" r:id="rId5092" xr:uid="{00000000-0004-0000-0C00-0000E3130000}"/>
    <hyperlink ref="N988" r:id="rId5093" xr:uid="{00000000-0004-0000-0C00-0000E4130000}"/>
    <hyperlink ref="N1112" r:id="rId5094" xr:uid="{00000000-0004-0000-0C00-0000E5130000}"/>
    <hyperlink ref="N1017" r:id="rId5095" xr:uid="{00000000-0004-0000-0C00-0000E6130000}"/>
    <hyperlink ref="N914" r:id="rId5096" xr:uid="{00000000-0004-0000-0C00-0000E7130000}"/>
    <hyperlink ref="N959" r:id="rId5097" xr:uid="{00000000-0004-0000-0C00-0000E8130000}"/>
    <hyperlink ref="N961" r:id="rId5098" xr:uid="{00000000-0004-0000-0C00-0000E9130000}"/>
    <hyperlink ref="N940" r:id="rId5099" xr:uid="{00000000-0004-0000-0C00-0000EA130000}"/>
    <hyperlink ref="N1113" r:id="rId5100" xr:uid="{00000000-0004-0000-0C00-0000EB130000}"/>
    <hyperlink ref="N919" r:id="rId5101" xr:uid="{00000000-0004-0000-0C00-0000EC130000}"/>
    <hyperlink ref="N936" r:id="rId5102" xr:uid="{00000000-0004-0000-0C00-0000ED130000}"/>
    <hyperlink ref="N1162" r:id="rId5103" xr:uid="{00000000-0004-0000-0C00-0000EE130000}"/>
    <hyperlink ref="N1143" r:id="rId5104" xr:uid="{00000000-0004-0000-0C00-0000EF130000}"/>
    <hyperlink ref="N989" r:id="rId5105" xr:uid="{00000000-0004-0000-0C00-0000F0130000}"/>
    <hyperlink ref="N1142" r:id="rId5106" xr:uid="{00000000-0004-0000-0C00-0000F1130000}"/>
    <hyperlink ref="N1140" r:id="rId5107" xr:uid="{00000000-0004-0000-0C00-0000F2130000}"/>
    <hyperlink ref="N1149" r:id="rId5108" xr:uid="{00000000-0004-0000-0C00-0000F3130000}"/>
    <hyperlink ref="N1100" r:id="rId5109" xr:uid="{00000000-0004-0000-0C00-0000F4130000}"/>
    <hyperlink ref="N1059" r:id="rId5110" xr:uid="{00000000-0004-0000-0C00-0000F5130000}"/>
    <hyperlink ref="N1083" r:id="rId5111" xr:uid="{00000000-0004-0000-0C00-0000F6130000}"/>
    <hyperlink ref="N1045" r:id="rId5112" xr:uid="{00000000-0004-0000-0C00-0000F7130000}"/>
    <hyperlink ref="N992" r:id="rId5113" xr:uid="{00000000-0004-0000-0C00-0000F8130000}"/>
    <hyperlink ref="N1288" r:id="rId5114" xr:uid="{00000000-0004-0000-0C00-0000F9130000}"/>
    <hyperlink ref="N35" r:id="rId5115" xr:uid="{00000000-0004-0000-0C00-0000FA130000}"/>
    <hyperlink ref="N66" r:id="rId5116" xr:uid="{00000000-0004-0000-0C00-0000FB130000}"/>
    <hyperlink ref="N84" r:id="rId5117" xr:uid="{00000000-0004-0000-0C00-0000FC130000}"/>
    <hyperlink ref="N43" r:id="rId5118" xr:uid="{00000000-0004-0000-0C00-0000FD130000}"/>
    <hyperlink ref="N95" r:id="rId5119" xr:uid="{00000000-0004-0000-0C00-0000FE130000}"/>
    <hyperlink ref="N118" r:id="rId5120" xr:uid="{00000000-0004-0000-0C00-0000FF130000}"/>
    <hyperlink ref="N10" r:id="rId5121" xr:uid="{00000000-0004-0000-0C00-000000140000}"/>
    <hyperlink ref="N93" r:id="rId5122" xr:uid="{00000000-0004-0000-0C00-000001140000}"/>
    <hyperlink ref="N2222" r:id="rId5123" xr:uid="{00000000-0004-0000-0C00-000002140000}"/>
    <hyperlink ref="N1699" r:id="rId5124" xr:uid="{00000000-0004-0000-0C00-000003140000}"/>
    <hyperlink ref="N1691" r:id="rId5125" xr:uid="{00000000-0004-0000-0C00-000004140000}"/>
    <hyperlink ref="N774" r:id="rId5126" xr:uid="{00000000-0004-0000-0C00-000005140000}"/>
    <hyperlink ref="N1335" r:id="rId5127" xr:uid="{00000000-0004-0000-0C00-000006140000}"/>
    <hyperlink ref="N1351" r:id="rId5128" xr:uid="{00000000-0004-0000-0C00-000007140000}"/>
    <hyperlink ref="N1350" r:id="rId5129" xr:uid="{00000000-0004-0000-0C00-000008140000}"/>
    <hyperlink ref="N1349" r:id="rId5130" xr:uid="{00000000-0004-0000-0C00-000009140000}"/>
    <hyperlink ref="N1336" r:id="rId5131" xr:uid="{00000000-0004-0000-0C00-00000A140000}"/>
    <hyperlink ref="N743" r:id="rId5132" xr:uid="{00000000-0004-0000-0C00-00000B140000}"/>
    <hyperlink ref="N744" r:id="rId5133" xr:uid="{00000000-0004-0000-0C00-00000C140000}"/>
    <hyperlink ref="N714" r:id="rId5134" xr:uid="{00000000-0004-0000-0C00-00000D140000}"/>
    <hyperlink ref="N1385" r:id="rId5135" xr:uid="{00000000-0004-0000-0C00-00000E140000}"/>
    <hyperlink ref="N740" r:id="rId5136" xr:uid="{00000000-0004-0000-0C00-00000F140000}"/>
    <hyperlink ref="N734" r:id="rId5137" xr:uid="{00000000-0004-0000-0C00-000010140000}"/>
    <hyperlink ref="N722" r:id="rId5138" xr:uid="{00000000-0004-0000-0C00-000011140000}"/>
    <hyperlink ref="N749" r:id="rId5139" xr:uid="{00000000-0004-0000-0C00-000012140000}"/>
    <hyperlink ref="N713" r:id="rId5140" xr:uid="{00000000-0004-0000-0C00-000013140000}"/>
    <hyperlink ref="N751" r:id="rId5141" xr:uid="{00000000-0004-0000-0C00-000014140000}"/>
    <hyperlink ref="N723" r:id="rId5142" xr:uid="{00000000-0004-0000-0C00-000015140000}"/>
    <hyperlink ref="N725" r:id="rId5143" xr:uid="{00000000-0004-0000-0C00-000016140000}"/>
    <hyperlink ref="N728" r:id="rId5144" xr:uid="{00000000-0004-0000-0C00-000017140000}"/>
    <hyperlink ref="N717" r:id="rId5145" xr:uid="{00000000-0004-0000-0C00-000018140000}"/>
    <hyperlink ref="N747" r:id="rId5146" xr:uid="{00000000-0004-0000-0C00-000019140000}"/>
    <hyperlink ref="N746" r:id="rId5147" xr:uid="{00000000-0004-0000-0C00-00001A140000}"/>
    <hyperlink ref="N716" r:id="rId5148" xr:uid="{00000000-0004-0000-0C00-00001B140000}"/>
    <hyperlink ref="N750" r:id="rId5149" xr:uid="{00000000-0004-0000-0C00-00001C140000}"/>
    <hyperlink ref="O2274" r:id="rId5150" xr:uid="{00000000-0004-0000-0C00-00001D140000}"/>
    <hyperlink ref="O2104" r:id="rId5151" xr:uid="{00000000-0004-0000-0C00-00001E140000}"/>
    <hyperlink ref="O2033" r:id="rId5152" xr:uid="{00000000-0004-0000-0C00-00001F140000}"/>
    <hyperlink ref="O2097" r:id="rId5153" xr:uid="{00000000-0004-0000-0C00-000020140000}"/>
    <hyperlink ref="O2103" r:id="rId5154" xr:uid="{00000000-0004-0000-0C00-000021140000}"/>
    <hyperlink ref="O2035" r:id="rId5155" xr:uid="{00000000-0004-0000-0C00-000022140000}"/>
    <hyperlink ref="O2040" r:id="rId5156" xr:uid="{00000000-0004-0000-0C00-000023140000}"/>
    <hyperlink ref="O2130" r:id="rId5157" xr:uid="{00000000-0004-0000-0C00-000024140000}"/>
    <hyperlink ref="O2028" r:id="rId5158" xr:uid="{00000000-0004-0000-0C00-000025140000}"/>
    <hyperlink ref="O2070" r:id="rId5159" xr:uid="{00000000-0004-0000-0C00-000026140000}"/>
    <hyperlink ref="O2126" r:id="rId5160" xr:uid="{00000000-0004-0000-0C00-000027140000}"/>
    <hyperlink ref="O2045" r:id="rId5161" xr:uid="{00000000-0004-0000-0C00-000028140000}"/>
    <hyperlink ref="O2125" r:id="rId5162" xr:uid="{00000000-0004-0000-0C00-000029140000}"/>
    <hyperlink ref="O2090" r:id="rId5163" xr:uid="{00000000-0004-0000-0C00-00002A140000}"/>
    <hyperlink ref="O2055" r:id="rId5164" xr:uid="{00000000-0004-0000-0C00-00002B140000}"/>
    <hyperlink ref="O2088" r:id="rId5165" xr:uid="{00000000-0004-0000-0C00-00002C140000}"/>
    <hyperlink ref="O2048" r:id="rId5166" xr:uid="{00000000-0004-0000-0C00-00002D140000}"/>
    <hyperlink ref="O2065" r:id="rId5167" xr:uid="{00000000-0004-0000-0C00-00002E140000}"/>
    <hyperlink ref="O2096" r:id="rId5168" xr:uid="{00000000-0004-0000-0C00-00002F140000}"/>
    <hyperlink ref="O2086" r:id="rId5169" xr:uid="{00000000-0004-0000-0C00-000030140000}"/>
    <hyperlink ref="O2107" r:id="rId5170" xr:uid="{00000000-0004-0000-0C00-000031140000}"/>
    <hyperlink ref="O2043" r:id="rId5171" xr:uid="{00000000-0004-0000-0C00-000032140000}"/>
    <hyperlink ref="O2095" r:id="rId5172" xr:uid="{00000000-0004-0000-0C00-000033140000}"/>
    <hyperlink ref="O2054" r:id="rId5173" xr:uid="{00000000-0004-0000-0C00-000034140000}"/>
    <hyperlink ref="O2039" r:id="rId5174" xr:uid="{00000000-0004-0000-0C00-000035140000}"/>
    <hyperlink ref="O2110" r:id="rId5175" xr:uid="{00000000-0004-0000-0C00-000036140000}"/>
    <hyperlink ref="O2061" r:id="rId5176" xr:uid="{00000000-0004-0000-0C00-000037140000}"/>
    <hyperlink ref="O2084" r:id="rId5177" xr:uid="{00000000-0004-0000-0C00-000038140000}"/>
    <hyperlink ref="O2108" r:id="rId5178" xr:uid="{00000000-0004-0000-0C00-000039140000}"/>
    <hyperlink ref="O2134" r:id="rId5179" xr:uid="{00000000-0004-0000-0C00-00003A140000}"/>
    <hyperlink ref="O2082" r:id="rId5180" xr:uid="{00000000-0004-0000-0C00-00003B140000}"/>
    <hyperlink ref="O2021" r:id="rId5181" xr:uid="{00000000-0004-0000-0C00-00003C140000}"/>
    <hyperlink ref="O2132" r:id="rId5182" xr:uid="{00000000-0004-0000-0C00-00003D140000}"/>
    <hyperlink ref="O2060" r:id="rId5183" xr:uid="{00000000-0004-0000-0C00-00003E140000}"/>
    <hyperlink ref="O2113" r:id="rId5184" xr:uid="{00000000-0004-0000-0C00-00003F140000}"/>
    <hyperlink ref="O2076" r:id="rId5185" xr:uid="{00000000-0004-0000-0C00-000040140000}"/>
    <hyperlink ref="O2105" r:id="rId5186" xr:uid="{00000000-0004-0000-0C00-000041140000}"/>
    <hyperlink ref="O2119" r:id="rId5187" xr:uid="{00000000-0004-0000-0C00-000042140000}"/>
    <hyperlink ref="O2100" r:id="rId5188" xr:uid="{00000000-0004-0000-0C00-000043140000}"/>
    <hyperlink ref="O2122" r:id="rId5189" xr:uid="{00000000-0004-0000-0C00-000044140000}"/>
    <hyperlink ref="O2106" r:id="rId5190" xr:uid="{00000000-0004-0000-0C00-000045140000}"/>
    <hyperlink ref="O2127" r:id="rId5191" xr:uid="{00000000-0004-0000-0C00-000046140000}"/>
    <hyperlink ref="O2056" r:id="rId5192" xr:uid="{00000000-0004-0000-0C00-000047140000}"/>
    <hyperlink ref="O2059" r:id="rId5193" xr:uid="{00000000-0004-0000-0C00-000048140000}"/>
    <hyperlink ref="O2073" r:id="rId5194" xr:uid="{00000000-0004-0000-0C00-000049140000}"/>
    <hyperlink ref="O2085" r:id="rId5195" xr:uid="{00000000-0004-0000-0C00-00004A140000}"/>
    <hyperlink ref="O2136" r:id="rId5196" xr:uid="{00000000-0004-0000-0C00-00004B140000}"/>
    <hyperlink ref="O2128" r:id="rId5197" xr:uid="{00000000-0004-0000-0C00-00004C140000}"/>
    <hyperlink ref="O2081" r:id="rId5198" xr:uid="{00000000-0004-0000-0C00-00004D140000}"/>
    <hyperlink ref="O2050" r:id="rId5199" xr:uid="{00000000-0004-0000-0C00-00004E140000}"/>
    <hyperlink ref="O2135" r:id="rId5200" xr:uid="{00000000-0004-0000-0C00-00004F140000}"/>
    <hyperlink ref="O2093" r:id="rId5201" xr:uid="{00000000-0004-0000-0C00-000050140000}"/>
    <hyperlink ref="O2094" r:id="rId5202" xr:uid="{00000000-0004-0000-0C00-000051140000}"/>
    <hyperlink ref="O2109" r:id="rId5203" xr:uid="{00000000-0004-0000-0C00-000052140000}"/>
    <hyperlink ref="O2057" r:id="rId5204" xr:uid="{00000000-0004-0000-0C00-000053140000}"/>
    <hyperlink ref="O2133" r:id="rId5205" xr:uid="{00000000-0004-0000-0C00-000054140000}"/>
    <hyperlink ref="O2022" r:id="rId5206" xr:uid="{00000000-0004-0000-0C00-000055140000}"/>
    <hyperlink ref="O2023" r:id="rId5207" xr:uid="{00000000-0004-0000-0C00-000056140000}"/>
    <hyperlink ref="O2131" r:id="rId5208" xr:uid="{00000000-0004-0000-0C00-000057140000}"/>
    <hyperlink ref="O2092" r:id="rId5209" xr:uid="{00000000-0004-0000-0C00-000058140000}"/>
    <hyperlink ref="O2047" r:id="rId5210" xr:uid="{00000000-0004-0000-0C00-000059140000}"/>
    <hyperlink ref="O2137" r:id="rId5211" xr:uid="{00000000-0004-0000-0C00-00005A140000}"/>
    <hyperlink ref="O2051" r:id="rId5212" xr:uid="{00000000-0004-0000-0C00-00005B140000}"/>
    <hyperlink ref="O2138" r:id="rId5213" xr:uid="{00000000-0004-0000-0C00-00005C140000}"/>
    <hyperlink ref="O2027" r:id="rId5214" xr:uid="{00000000-0004-0000-0C00-00005D140000}"/>
    <hyperlink ref="O2079" r:id="rId5215" xr:uid="{00000000-0004-0000-0C00-00005E140000}"/>
    <hyperlink ref="O2019" r:id="rId5216" xr:uid="{00000000-0004-0000-0C00-00005F140000}"/>
    <hyperlink ref="O2074" r:id="rId5217" xr:uid="{00000000-0004-0000-0C00-000060140000}"/>
    <hyperlink ref="O2031" r:id="rId5218" xr:uid="{00000000-0004-0000-0C00-000061140000}"/>
    <hyperlink ref="O2069" r:id="rId5219" xr:uid="{00000000-0004-0000-0C00-000062140000}"/>
    <hyperlink ref="O2063" r:id="rId5220" xr:uid="{00000000-0004-0000-0C00-000063140000}"/>
    <hyperlink ref="O2067" r:id="rId5221" xr:uid="{00000000-0004-0000-0C00-000064140000}"/>
    <hyperlink ref="O2124" r:id="rId5222" xr:uid="{00000000-0004-0000-0C00-000065140000}"/>
    <hyperlink ref="O2041" r:id="rId5223" xr:uid="{00000000-0004-0000-0C00-000066140000}"/>
    <hyperlink ref="O2139" r:id="rId5224" xr:uid="{00000000-0004-0000-0C00-000067140000}"/>
    <hyperlink ref="O2078" r:id="rId5225" xr:uid="{00000000-0004-0000-0C00-000068140000}"/>
    <hyperlink ref="O2083" r:id="rId5226" xr:uid="{00000000-0004-0000-0C00-000069140000}"/>
    <hyperlink ref="O2129" r:id="rId5227" xr:uid="{00000000-0004-0000-0C00-00006A140000}"/>
    <hyperlink ref="O2120" r:id="rId5228" xr:uid="{00000000-0004-0000-0C00-00006B140000}"/>
    <hyperlink ref="O2112" r:id="rId5229" xr:uid="{00000000-0004-0000-0C00-00006C140000}"/>
    <hyperlink ref="O2123" r:id="rId5230" xr:uid="{00000000-0004-0000-0C00-00006D140000}"/>
    <hyperlink ref="O2062" r:id="rId5231" xr:uid="{00000000-0004-0000-0C00-00006E140000}"/>
    <hyperlink ref="O2117" r:id="rId5232" xr:uid="{00000000-0004-0000-0C00-00006F140000}"/>
    <hyperlink ref="O1126" r:id="rId5233" xr:uid="{00000000-0004-0000-0C00-000070140000}"/>
    <hyperlink ref="O978" r:id="rId5234" xr:uid="{00000000-0004-0000-0C00-000071140000}"/>
    <hyperlink ref="O1135" r:id="rId5235" xr:uid="{00000000-0004-0000-0C00-000072140000}"/>
    <hyperlink ref="O1008" r:id="rId5236" xr:uid="{00000000-0004-0000-0C00-000073140000}"/>
    <hyperlink ref="O921" r:id="rId5237" xr:uid="{00000000-0004-0000-0C00-000074140000}"/>
    <hyperlink ref="O1182" r:id="rId5238" xr:uid="{00000000-0004-0000-0C00-000075140000}"/>
    <hyperlink ref="O1122" r:id="rId5239" xr:uid="{00000000-0004-0000-0C00-000076140000}"/>
    <hyperlink ref="O1130" r:id="rId5240" xr:uid="{00000000-0004-0000-0C00-000077140000}"/>
    <hyperlink ref="O1137" r:id="rId5241" xr:uid="{00000000-0004-0000-0C00-000078140000}"/>
    <hyperlink ref="O1025" r:id="rId5242" xr:uid="{00000000-0004-0000-0C00-000079140000}"/>
    <hyperlink ref="O938" r:id="rId5243" xr:uid="{00000000-0004-0000-0C00-00007A140000}"/>
    <hyperlink ref="O1150" r:id="rId5244" xr:uid="{00000000-0004-0000-0C00-00007B140000}"/>
    <hyperlink ref="O1042" r:id="rId5245" xr:uid="{00000000-0004-0000-0C00-00007C140000}"/>
    <hyperlink ref="O934" r:id="rId5246" xr:uid="{00000000-0004-0000-0C00-00007D140000}"/>
    <hyperlink ref="O1054" r:id="rId5247" xr:uid="{00000000-0004-0000-0C00-00007E140000}"/>
    <hyperlink ref="O1141" r:id="rId5248" xr:uid="{00000000-0004-0000-0C00-00007F140000}"/>
    <hyperlink ref="O988" r:id="rId5249" xr:uid="{00000000-0004-0000-0C00-000080140000}"/>
    <hyperlink ref="O1017" r:id="rId5250" xr:uid="{00000000-0004-0000-0C00-000081140000}"/>
    <hyperlink ref="O914" r:id="rId5251" xr:uid="{00000000-0004-0000-0C00-000082140000}"/>
    <hyperlink ref="O959" r:id="rId5252" xr:uid="{00000000-0004-0000-0C00-000083140000}"/>
    <hyperlink ref="O940" r:id="rId5253" xr:uid="{00000000-0004-0000-0C00-000084140000}"/>
    <hyperlink ref="O1113" r:id="rId5254" xr:uid="{00000000-0004-0000-0C00-000085140000}"/>
    <hyperlink ref="O919" r:id="rId5255" xr:uid="{00000000-0004-0000-0C00-000086140000}"/>
    <hyperlink ref="O1162" r:id="rId5256" xr:uid="{00000000-0004-0000-0C00-000087140000}"/>
    <hyperlink ref="O1143" r:id="rId5257" xr:uid="{00000000-0004-0000-0C00-000088140000}"/>
    <hyperlink ref="O989" r:id="rId5258" xr:uid="{00000000-0004-0000-0C00-000089140000}"/>
    <hyperlink ref="O1142" r:id="rId5259" xr:uid="{00000000-0004-0000-0C00-00008A140000}"/>
    <hyperlink ref="O1140" r:id="rId5260" xr:uid="{00000000-0004-0000-0C00-00008B140000}"/>
    <hyperlink ref="O1149" r:id="rId5261" xr:uid="{00000000-0004-0000-0C00-00008C140000}"/>
    <hyperlink ref="O1059" r:id="rId5262" xr:uid="{00000000-0004-0000-0C00-00008D140000}"/>
    <hyperlink ref="O1045" r:id="rId5263" xr:uid="{00000000-0004-0000-0C00-00008E140000}"/>
    <hyperlink ref="O992" r:id="rId5264" xr:uid="{00000000-0004-0000-0C00-00008F140000}"/>
    <hyperlink ref="O1288" r:id="rId5265" xr:uid="{00000000-0004-0000-0C00-000090140000}"/>
    <hyperlink ref="O35" r:id="rId5266" xr:uid="{00000000-0004-0000-0C00-000091140000}"/>
    <hyperlink ref="O84" r:id="rId5267" xr:uid="{00000000-0004-0000-0C00-000092140000}"/>
    <hyperlink ref="O95" r:id="rId5268" xr:uid="{00000000-0004-0000-0C00-000093140000}"/>
    <hyperlink ref="O10" r:id="rId5269" xr:uid="{00000000-0004-0000-0C00-000094140000}"/>
    <hyperlink ref="O93" r:id="rId5270" xr:uid="{00000000-0004-0000-0C00-000095140000}"/>
    <hyperlink ref="O2222" r:id="rId5271" xr:uid="{00000000-0004-0000-0C00-000096140000}"/>
    <hyperlink ref="O1699" r:id="rId5272" xr:uid="{00000000-0004-0000-0C00-000097140000}"/>
    <hyperlink ref="O1691" r:id="rId5273" xr:uid="{00000000-0004-0000-0C00-000098140000}"/>
    <hyperlink ref="O774" r:id="rId5274" xr:uid="{00000000-0004-0000-0C00-000099140000}"/>
    <hyperlink ref="O1335" r:id="rId5275" xr:uid="{00000000-0004-0000-0C00-00009A140000}"/>
    <hyperlink ref="O1351" r:id="rId5276" xr:uid="{00000000-0004-0000-0C00-00009B140000}"/>
    <hyperlink ref="O1350" r:id="rId5277" xr:uid="{00000000-0004-0000-0C00-00009C140000}"/>
    <hyperlink ref="O1349" r:id="rId5278" xr:uid="{00000000-0004-0000-0C00-00009D140000}"/>
    <hyperlink ref="O743" r:id="rId5279" xr:uid="{00000000-0004-0000-0C00-00009E140000}"/>
    <hyperlink ref="O744" r:id="rId5280" xr:uid="{00000000-0004-0000-0C00-00009F140000}"/>
    <hyperlink ref="O740" r:id="rId5281" xr:uid="{00000000-0004-0000-0C00-0000A0140000}"/>
    <hyperlink ref="O1385" r:id="rId5282" xr:uid="{00000000-0004-0000-0C00-0000A1140000}"/>
    <hyperlink ref="O734" r:id="rId5283" xr:uid="{00000000-0004-0000-0C00-0000A2140000}"/>
    <hyperlink ref="O722" r:id="rId5284" xr:uid="{00000000-0004-0000-0C00-0000A3140000}"/>
    <hyperlink ref="O749" r:id="rId5285" xr:uid="{00000000-0004-0000-0C00-0000A4140000}"/>
    <hyperlink ref="O713" r:id="rId5286" xr:uid="{00000000-0004-0000-0C00-0000A5140000}"/>
    <hyperlink ref="O751" r:id="rId5287" xr:uid="{00000000-0004-0000-0C00-0000A6140000}"/>
    <hyperlink ref="O725" r:id="rId5288" xr:uid="{00000000-0004-0000-0C00-0000A7140000}"/>
    <hyperlink ref="O728" r:id="rId5289" xr:uid="{00000000-0004-0000-0C00-0000A8140000}"/>
    <hyperlink ref="O717" r:id="rId5290" xr:uid="{00000000-0004-0000-0C00-0000A9140000}"/>
    <hyperlink ref="O747" r:id="rId5291" xr:uid="{00000000-0004-0000-0C00-0000AA140000}"/>
    <hyperlink ref="O716" r:id="rId5292" xr:uid="{00000000-0004-0000-0C00-0000AB140000}"/>
  </hyperlinks>
  <pageMargins left="0.75" right="0.75" top="1" bottom="1" header="0.5" footer="0.5"/>
  <pageSetup orientation="portrait" r:id="rId529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K74"/>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6" width="15.7265625" customWidth="1"/>
    <col min="7" max="8" width="30.7265625" customWidth="1"/>
    <col min="9" max="10" width="15.7265625" customWidth="1"/>
    <col min="11" max="11" width="18.7265625" customWidth="1"/>
  </cols>
  <sheetData>
    <row r="1" spans="1:11" ht="27" x14ac:dyDescent="0.35">
      <c r="A1" s="30" t="s">
        <v>17968</v>
      </c>
      <c r="B1" s="31"/>
      <c r="C1" s="31"/>
      <c r="D1" s="31"/>
      <c r="E1" s="31"/>
      <c r="F1" s="31"/>
      <c r="G1" s="31"/>
      <c r="H1" s="31"/>
      <c r="I1" s="31"/>
      <c r="J1" s="31"/>
      <c r="K1" s="31"/>
    </row>
    <row r="2" spans="1:11" ht="25" customHeight="1" x14ac:dyDescent="0.35">
      <c r="A2" s="1" t="s">
        <v>1</v>
      </c>
      <c r="B2" s="1" t="s">
        <v>2</v>
      </c>
      <c r="C2" s="1" t="s">
        <v>3</v>
      </c>
      <c r="D2" s="1" t="s">
        <v>6</v>
      </c>
      <c r="E2" s="1" t="s">
        <v>17969</v>
      </c>
      <c r="F2" s="1" t="s">
        <v>549</v>
      </c>
      <c r="G2" s="1" t="s">
        <v>17970</v>
      </c>
      <c r="H2" s="1" t="s">
        <v>17971</v>
      </c>
      <c r="I2" s="1" t="s">
        <v>17972</v>
      </c>
      <c r="J2" s="1" t="s">
        <v>2751</v>
      </c>
      <c r="K2" s="1" t="s">
        <v>22</v>
      </c>
    </row>
    <row r="3" spans="1:11" ht="15" customHeight="1" x14ac:dyDescent="0.35">
      <c r="A3" s="2" t="s">
        <v>487</v>
      </c>
      <c r="B3" s="2" t="s">
        <v>488</v>
      </c>
      <c r="C3" s="3">
        <v>36</v>
      </c>
      <c r="D3" s="2" t="s">
        <v>489</v>
      </c>
      <c r="E3" s="2" t="s">
        <v>17973</v>
      </c>
      <c r="F3" s="2" t="s">
        <v>2752</v>
      </c>
      <c r="G3" s="2" t="s">
        <v>18160</v>
      </c>
      <c r="H3" s="2" t="s">
        <v>18161</v>
      </c>
      <c r="I3" s="2" t="s">
        <v>17976</v>
      </c>
      <c r="J3" s="2" t="s">
        <v>6575</v>
      </c>
      <c r="K3" s="4" t="s">
        <v>18162</v>
      </c>
    </row>
    <row r="4" spans="1:11" ht="15" customHeight="1" x14ac:dyDescent="0.35">
      <c r="A4" s="2" t="s">
        <v>487</v>
      </c>
      <c r="B4" s="2" t="s">
        <v>488</v>
      </c>
      <c r="C4" s="3">
        <v>36</v>
      </c>
      <c r="D4" s="2" t="s">
        <v>489</v>
      </c>
      <c r="E4" s="2" t="s">
        <v>17973</v>
      </c>
      <c r="F4" s="2" t="s">
        <v>2752</v>
      </c>
      <c r="G4" s="2" t="s">
        <v>14391</v>
      </c>
      <c r="H4" s="2" t="s">
        <v>18163</v>
      </c>
      <c r="I4" s="2" t="s">
        <v>17976</v>
      </c>
      <c r="J4" s="2" t="s">
        <v>3160</v>
      </c>
      <c r="K4" s="4" t="s">
        <v>18164</v>
      </c>
    </row>
    <row r="5" spans="1:11" ht="15" customHeight="1" x14ac:dyDescent="0.35">
      <c r="A5" s="2" t="s">
        <v>487</v>
      </c>
      <c r="B5" s="2" t="s">
        <v>488</v>
      </c>
      <c r="C5" s="3">
        <v>36</v>
      </c>
      <c r="D5" s="2" t="s">
        <v>489</v>
      </c>
      <c r="E5" s="2" t="s">
        <v>17973</v>
      </c>
      <c r="F5" s="2" t="s">
        <v>2752</v>
      </c>
      <c r="G5" s="2" t="s">
        <v>18165</v>
      </c>
      <c r="H5" s="2" t="s">
        <v>18166</v>
      </c>
      <c r="I5" s="2" t="s">
        <v>18113</v>
      </c>
      <c r="J5" s="2" t="s">
        <v>12223</v>
      </c>
      <c r="K5" s="4" t="s">
        <v>18167</v>
      </c>
    </row>
    <row r="6" spans="1:11" ht="15" customHeight="1" x14ac:dyDescent="0.35">
      <c r="A6" s="2" t="s">
        <v>487</v>
      </c>
      <c r="B6" s="2" t="s">
        <v>488</v>
      </c>
      <c r="C6" s="3">
        <v>36</v>
      </c>
      <c r="D6" s="2" t="s">
        <v>489</v>
      </c>
      <c r="E6" s="2" t="s">
        <v>17973</v>
      </c>
      <c r="F6" s="2" t="s">
        <v>2752</v>
      </c>
      <c r="G6" s="2" t="s">
        <v>18168</v>
      </c>
      <c r="H6" s="2" t="s">
        <v>18169</v>
      </c>
      <c r="I6" s="2" t="s">
        <v>17993</v>
      </c>
      <c r="J6" s="2" t="s">
        <v>11032</v>
      </c>
      <c r="K6" s="4" t="s">
        <v>18170</v>
      </c>
    </row>
    <row r="7" spans="1:11" ht="15" customHeight="1" x14ac:dyDescent="0.35">
      <c r="A7" s="2" t="s">
        <v>487</v>
      </c>
      <c r="B7" s="2" t="s">
        <v>488</v>
      </c>
      <c r="C7" s="3">
        <v>36</v>
      </c>
      <c r="D7" s="2" t="s">
        <v>489</v>
      </c>
      <c r="E7" s="2" t="s">
        <v>17973</v>
      </c>
      <c r="F7" s="2" t="s">
        <v>2752</v>
      </c>
      <c r="G7" s="2" t="s">
        <v>18171</v>
      </c>
      <c r="H7" s="2" t="s">
        <v>18172</v>
      </c>
      <c r="I7" s="2" t="s">
        <v>18113</v>
      </c>
      <c r="J7" s="2">
        <v>2017</v>
      </c>
      <c r="K7" s="4" t="s">
        <v>18173</v>
      </c>
    </row>
    <row r="8" spans="1:11" ht="15" customHeight="1" x14ac:dyDescent="0.35">
      <c r="A8" s="2" t="s">
        <v>153</v>
      </c>
      <c r="B8" s="2" t="s">
        <v>154</v>
      </c>
      <c r="C8" s="3">
        <v>10</v>
      </c>
      <c r="D8" s="2" t="s">
        <v>155</v>
      </c>
      <c r="E8" s="2" t="s">
        <v>17973</v>
      </c>
      <c r="F8" s="2" t="s">
        <v>2752</v>
      </c>
      <c r="G8" s="2" t="s">
        <v>18048</v>
      </c>
      <c r="H8" s="2" t="s">
        <v>18049</v>
      </c>
      <c r="I8" s="2" t="s">
        <v>18050</v>
      </c>
      <c r="J8" s="2">
        <v>2013</v>
      </c>
      <c r="K8" s="4" t="s">
        <v>18051</v>
      </c>
    </row>
    <row r="9" spans="1:11" ht="15" customHeight="1" x14ac:dyDescent="0.35">
      <c r="A9" s="2" t="s">
        <v>153</v>
      </c>
      <c r="B9" s="2" t="s">
        <v>154</v>
      </c>
      <c r="C9" s="3">
        <v>10</v>
      </c>
      <c r="D9" s="2" t="s">
        <v>155</v>
      </c>
      <c r="E9" s="2" t="s">
        <v>17987</v>
      </c>
      <c r="F9" s="2" t="s">
        <v>2752</v>
      </c>
      <c r="G9" s="2" t="s">
        <v>18052</v>
      </c>
      <c r="H9" s="2"/>
      <c r="I9" s="2" t="s">
        <v>17985</v>
      </c>
      <c r="J9" s="2">
        <v>2013</v>
      </c>
      <c r="K9" s="4" t="s">
        <v>18053</v>
      </c>
    </row>
    <row r="10" spans="1:11" ht="15" customHeight="1" x14ac:dyDescent="0.35">
      <c r="A10" s="2" t="s">
        <v>456</v>
      </c>
      <c r="B10" s="2" t="s">
        <v>457</v>
      </c>
      <c r="C10" s="3">
        <v>33</v>
      </c>
      <c r="D10" s="2" t="s">
        <v>458</v>
      </c>
      <c r="E10" s="2" t="s">
        <v>17973</v>
      </c>
      <c r="F10" s="2" t="s">
        <v>2752</v>
      </c>
      <c r="G10" s="2" t="s">
        <v>17998</v>
      </c>
      <c r="H10" s="2" t="s">
        <v>18158</v>
      </c>
      <c r="I10" s="2" t="s">
        <v>17999</v>
      </c>
      <c r="J10" s="2" t="s">
        <v>18000</v>
      </c>
      <c r="K10" s="4" t="s">
        <v>18159</v>
      </c>
    </row>
    <row r="11" spans="1:11" ht="15" customHeight="1" x14ac:dyDescent="0.35">
      <c r="A11" s="2" t="s">
        <v>523</v>
      </c>
      <c r="B11" s="2" t="s">
        <v>524</v>
      </c>
      <c r="C11" s="3">
        <v>39</v>
      </c>
      <c r="D11" s="2" t="s">
        <v>525</v>
      </c>
      <c r="E11" s="2" t="s">
        <v>17973</v>
      </c>
      <c r="F11" s="2" t="s">
        <v>2752</v>
      </c>
      <c r="G11" s="2" t="s">
        <v>18174</v>
      </c>
      <c r="H11" s="2" t="s">
        <v>18175</v>
      </c>
      <c r="I11" s="2" t="s">
        <v>17976</v>
      </c>
      <c r="J11" s="2" t="s">
        <v>18176</v>
      </c>
      <c r="K11" s="4" t="s">
        <v>18177</v>
      </c>
    </row>
    <row r="12" spans="1:11" ht="15" customHeight="1" x14ac:dyDescent="0.35">
      <c r="A12" s="2" t="s">
        <v>128</v>
      </c>
      <c r="B12" s="2" t="s">
        <v>129</v>
      </c>
      <c r="C12" s="3">
        <v>8</v>
      </c>
      <c r="D12" s="2" t="s">
        <v>130</v>
      </c>
      <c r="E12" s="2" t="s">
        <v>17973</v>
      </c>
      <c r="F12" s="2" t="s">
        <v>2752</v>
      </c>
      <c r="G12" s="2" t="s">
        <v>18034</v>
      </c>
      <c r="H12" s="2" t="s">
        <v>18035</v>
      </c>
      <c r="I12" s="2" t="s">
        <v>17976</v>
      </c>
      <c r="J12" s="2" t="s">
        <v>18036</v>
      </c>
      <c r="K12" s="4" t="s">
        <v>18037</v>
      </c>
    </row>
    <row r="13" spans="1:11" ht="15" customHeight="1" x14ac:dyDescent="0.35">
      <c r="A13" s="2" t="s">
        <v>128</v>
      </c>
      <c r="B13" s="2" t="s">
        <v>129</v>
      </c>
      <c r="C13" s="3">
        <v>8</v>
      </c>
      <c r="D13" s="2" t="s">
        <v>130</v>
      </c>
      <c r="E13" s="2" t="s">
        <v>17973</v>
      </c>
      <c r="F13" s="2" t="s">
        <v>2752</v>
      </c>
      <c r="G13" s="2" t="s">
        <v>18038</v>
      </c>
      <c r="H13" s="2" t="s">
        <v>18039</v>
      </c>
      <c r="I13" s="2" t="s">
        <v>17976</v>
      </c>
      <c r="J13" s="2" t="s">
        <v>4196</v>
      </c>
      <c r="K13" s="4" t="s">
        <v>18040</v>
      </c>
    </row>
    <row r="14" spans="1:11" ht="15" customHeight="1" x14ac:dyDescent="0.35">
      <c r="A14" s="2" t="s">
        <v>128</v>
      </c>
      <c r="B14" s="2" t="s">
        <v>129</v>
      </c>
      <c r="C14" s="3">
        <v>8</v>
      </c>
      <c r="D14" s="2" t="s">
        <v>130</v>
      </c>
      <c r="E14" s="2" t="s">
        <v>17973</v>
      </c>
      <c r="F14" s="2" t="s">
        <v>2752</v>
      </c>
      <c r="G14" s="2" t="s">
        <v>18041</v>
      </c>
      <c r="H14" s="2" t="s">
        <v>18042</v>
      </c>
      <c r="I14" s="2" t="s">
        <v>17976</v>
      </c>
      <c r="J14" s="2" t="s">
        <v>18043</v>
      </c>
      <c r="K14" s="4" t="s">
        <v>18040</v>
      </c>
    </row>
    <row r="15" spans="1:11" ht="15" customHeight="1" x14ac:dyDescent="0.35">
      <c r="A15" s="2" t="s">
        <v>207</v>
      </c>
      <c r="B15" s="2" t="s">
        <v>208</v>
      </c>
      <c r="C15" s="3">
        <v>14</v>
      </c>
      <c r="D15" s="2" t="s">
        <v>209</v>
      </c>
      <c r="E15" s="2" t="s">
        <v>17973</v>
      </c>
      <c r="F15" s="2" t="s">
        <v>2752</v>
      </c>
      <c r="G15" s="2" t="s">
        <v>17974</v>
      </c>
      <c r="H15" s="2" t="s">
        <v>18065</v>
      </c>
      <c r="I15" s="2" t="s">
        <v>17976</v>
      </c>
      <c r="J15" s="2" t="s">
        <v>17978</v>
      </c>
      <c r="K15" s="4" t="s">
        <v>18066</v>
      </c>
    </row>
    <row r="16" spans="1:11" ht="15" customHeight="1" x14ac:dyDescent="0.35">
      <c r="A16" s="2" t="s">
        <v>207</v>
      </c>
      <c r="B16" s="2" t="s">
        <v>208</v>
      </c>
      <c r="C16" s="3">
        <v>14</v>
      </c>
      <c r="D16" s="2" t="s">
        <v>209</v>
      </c>
      <c r="E16" s="2" t="s">
        <v>17973</v>
      </c>
      <c r="F16" s="2" t="s">
        <v>2752</v>
      </c>
      <c r="G16" s="2" t="s">
        <v>18067</v>
      </c>
      <c r="H16" s="2" t="s">
        <v>18068</v>
      </c>
      <c r="I16" s="2" t="s">
        <v>18069</v>
      </c>
      <c r="J16" s="20" t="s">
        <v>18410</v>
      </c>
      <c r="K16" s="4" t="s">
        <v>18409</v>
      </c>
    </row>
    <row r="17" spans="1:11" ht="15" customHeight="1" x14ac:dyDescent="0.35">
      <c r="A17" s="2" t="s">
        <v>207</v>
      </c>
      <c r="B17" s="2" t="s">
        <v>208</v>
      </c>
      <c r="C17" s="3">
        <v>14</v>
      </c>
      <c r="D17" s="2" t="s">
        <v>209</v>
      </c>
      <c r="E17" s="2" t="s">
        <v>17973</v>
      </c>
      <c r="F17" s="2" t="s">
        <v>2752</v>
      </c>
      <c r="G17" s="2" t="s">
        <v>18070</v>
      </c>
      <c r="H17" s="2" t="s">
        <v>18071</v>
      </c>
      <c r="I17" s="2" t="s">
        <v>17976</v>
      </c>
      <c r="J17" s="2" t="s">
        <v>18072</v>
      </c>
      <c r="K17" s="4" t="s">
        <v>18073</v>
      </c>
    </row>
    <row r="18" spans="1:11" ht="15" customHeight="1" x14ac:dyDescent="0.35">
      <c r="A18" s="2" t="s">
        <v>339</v>
      </c>
      <c r="B18" s="2" t="s">
        <v>340</v>
      </c>
      <c r="C18" s="3">
        <v>23</v>
      </c>
      <c r="D18" s="2" t="s">
        <v>341</v>
      </c>
      <c r="E18" s="2" t="s">
        <v>17987</v>
      </c>
      <c r="F18" s="2" t="s">
        <v>18128</v>
      </c>
      <c r="G18" s="2" t="s">
        <v>18412</v>
      </c>
      <c r="H18" s="2"/>
      <c r="I18" s="2" t="s">
        <v>17985</v>
      </c>
      <c r="J18" s="2">
        <v>2010</v>
      </c>
      <c r="K18" s="24" t="s">
        <v>18413</v>
      </c>
    </row>
    <row r="19" spans="1:11" ht="15" customHeight="1" x14ac:dyDescent="0.35">
      <c r="A19" s="2" t="s">
        <v>339</v>
      </c>
      <c r="B19" s="2" t="s">
        <v>340</v>
      </c>
      <c r="C19" s="3">
        <v>23</v>
      </c>
      <c r="D19" s="2" t="s">
        <v>341</v>
      </c>
      <c r="E19" s="2" t="s">
        <v>17987</v>
      </c>
      <c r="F19" s="2" t="s">
        <v>2859</v>
      </c>
      <c r="G19" s="2" t="s">
        <v>18031</v>
      </c>
      <c r="H19" s="2"/>
      <c r="I19" s="2" t="s">
        <v>17976</v>
      </c>
      <c r="J19" s="2" t="s">
        <v>9965</v>
      </c>
      <c r="K19" s="4" t="s">
        <v>18129</v>
      </c>
    </row>
    <row r="20" spans="1:11" ht="15" customHeight="1" x14ac:dyDescent="0.35">
      <c r="A20" s="2" t="s">
        <v>86</v>
      </c>
      <c r="B20" s="2" t="s">
        <v>87</v>
      </c>
      <c r="C20" s="3">
        <v>5</v>
      </c>
      <c r="D20" s="2" t="s">
        <v>88</v>
      </c>
      <c r="E20" s="2" t="s">
        <v>17987</v>
      </c>
      <c r="F20" s="2" t="s">
        <v>2752</v>
      </c>
      <c r="G20" s="2" t="s">
        <v>18020</v>
      </c>
      <c r="H20" s="2"/>
      <c r="I20" s="2" t="s">
        <v>17976</v>
      </c>
      <c r="J20" s="2" t="s">
        <v>14702</v>
      </c>
      <c r="K20" s="4" t="s">
        <v>18021</v>
      </c>
    </row>
    <row r="21" spans="1:11" ht="15" customHeight="1" x14ac:dyDescent="0.35">
      <c r="A21" s="2" t="s">
        <v>387</v>
      </c>
      <c r="B21" s="2" t="s">
        <v>388</v>
      </c>
      <c r="C21" s="3">
        <v>27</v>
      </c>
      <c r="D21" s="2" t="s">
        <v>389</v>
      </c>
      <c r="E21" s="2" t="s">
        <v>17973</v>
      </c>
      <c r="F21" s="2" t="s">
        <v>2752</v>
      </c>
      <c r="G21" s="2" t="s">
        <v>18149</v>
      </c>
      <c r="H21" s="2" t="s">
        <v>18150</v>
      </c>
      <c r="I21" s="2" t="s">
        <v>18113</v>
      </c>
      <c r="J21" s="2" t="s">
        <v>833</v>
      </c>
      <c r="K21" s="4" t="s">
        <v>18151</v>
      </c>
    </row>
    <row r="22" spans="1:11" ht="15" customHeight="1" x14ac:dyDescent="0.35">
      <c r="A22" s="2" t="s">
        <v>387</v>
      </c>
      <c r="B22" s="2" t="s">
        <v>388</v>
      </c>
      <c r="C22" s="3">
        <v>27</v>
      </c>
      <c r="D22" s="2" t="s">
        <v>389</v>
      </c>
      <c r="E22" s="2" t="s">
        <v>17987</v>
      </c>
      <c r="F22" s="2" t="s">
        <v>2752</v>
      </c>
      <c r="G22" s="2" t="s">
        <v>18152</v>
      </c>
      <c r="H22" s="2"/>
      <c r="I22" s="2" t="s">
        <v>17976</v>
      </c>
      <c r="J22" s="2" t="s">
        <v>7032</v>
      </c>
      <c r="K22" s="4" t="s">
        <v>18153</v>
      </c>
    </row>
    <row r="23" spans="1:11" ht="15" customHeight="1" x14ac:dyDescent="0.35">
      <c r="A23" s="2" t="s">
        <v>537</v>
      </c>
      <c r="B23" s="2" t="s">
        <v>538</v>
      </c>
      <c r="C23" s="3">
        <v>40</v>
      </c>
      <c r="D23" s="2" t="s">
        <v>539</v>
      </c>
      <c r="E23" s="2" t="s">
        <v>17973</v>
      </c>
      <c r="F23" s="2" t="s">
        <v>2752</v>
      </c>
      <c r="G23" s="2" t="s">
        <v>18178</v>
      </c>
      <c r="H23" s="2" t="s">
        <v>18179</v>
      </c>
      <c r="I23" s="2" t="s">
        <v>18180</v>
      </c>
      <c r="J23" s="2" t="s">
        <v>18181</v>
      </c>
      <c r="K23" s="4" t="s">
        <v>18182</v>
      </c>
    </row>
    <row r="24" spans="1:11" ht="15" customHeight="1" x14ac:dyDescent="0.35">
      <c r="A24" s="2" t="s">
        <v>218</v>
      </c>
      <c r="B24" s="2" t="s">
        <v>219</v>
      </c>
      <c r="C24" s="3">
        <v>15</v>
      </c>
      <c r="D24" s="2" t="s">
        <v>220</v>
      </c>
      <c r="E24" s="2" t="s">
        <v>17973</v>
      </c>
      <c r="F24" s="2" t="s">
        <v>2752</v>
      </c>
      <c r="G24" s="2" t="s">
        <v>18074</v>
      </c>
      <c r="H24" s="2" t="s">
        <v>18075</v>
      </c>
      <c r="I24" s="2" t="s">
        <v>17976</v>
      </c>
      <c r="J24" s="2" t="s">
        <v>18076</v>
      </c>
      <c r="K24" s="4" t="s">
        <v>18077</v>
      </c>
    </row>
    <row r="25" spans="1:11" ht="15" customHeight="1" x14ac:dyDescent="0.35">
      <c r="A25" s="2" t="s">
        <v>234</v>
      </c>
      <c r="B25" s="2" t="s">
        <v>235</v>
      </c>
      <c r="C25" s="3">
        <v>16</v>
      </c>
      <c r="D25" s="2" t="s">
        <v>236</v>
      </c>
      <c r="E25" s="2" t="s">
        <v>17973</v>
      </c>
      <c r="F25" s="2" t="s">
        <v>2752</v>
      </c>
      <c r="G25" s="2" t="s">
        <v>18078</v>
      </c>
      <c r="H25" s="2" t="s">
        <v>18079</v>
      </c>
      <c r="I25" s="2" t="s">
        <v>17993</v>
      </c>
      <c r="J25" s="2" t="s">
        <v>18080</v>
      </c>
      <c r="K25" s="4" t="s">
        <v>18081</v>
      </c>
    </row>
    <row r="26" spans="1:11" ht="15" customHeight="1" x14ac:dyDescent="0.35">
      <c r="A26" s="2" t="s">
        <v>234</v>
      </c>
      <c r="B26" s="2" t="s">
        <v>235</v>
      </c>
      <c r="C26" s="3">
        <v>16</v>
      </c>
      <c r="D26" s="2" t="s">
        <v>236</v>
      </c>
      <c r="E26" s="2" t="s">
        <v>17973</v>
      </c>
      <c r="F26" s="2" t="s">
        <v>2752</v>
      </c>
      <c r="G26" s="2" t="s">
        <v>18082</v>
      </c>
      <c r="H26" s="2" t="s">
        <v>18083</v>
      </c>
      <c r="I26" s="2" t="s">
        <v>17999</v>
      </c>
      <c r="J26" s="2">
        <v>2017</v>
      </c>
      <c r="K26" s="4" t="s">
        <v>18084</v>
      </c>
    </row>
    <row r="27" spans="1:11" ht="15" customHeight="1" x14ac:dyDescent="0.35">
      <c r="A27" s="2" t="s">
        <v>234</v>
      </c>
      <c r="B27" s="2" t="s">
        <v>235</v>
      </c>
      <c r="C27" s="3">
        <v>16</v>
      </c>
      <c r="D27" s="2" t="s">
        <v>236</v>
      </c>
      <c r="E27" s="2" t="s">
        <v>17973</v>
      </c>
      <c r="F27" s="2" t="s">
        <v>2752</v>
      </c>
      <c r="G27" s="2" t="s">
        <v>18031</v>
      </c>
      <c r="H27" s="2" t="s">
        <v>18085</v>
      </c>
      <c r="I27" s="2" t="s">
        <v>17976</v>
      </c>
      <c r="J27" s="2" t="s">
        <v>9965</v>
      </c>
      <c r="K27" s="4" t="s">
        <v>18086</v>
      </c>
    </row>
    <row r="28" spans="1:11" ht="15" customHeight="1" x14ac:dyDescent="0.35">
      <c r="A28" s="2" t="s">
        <v>234</v>
      </c>
      <c r="B28" s="2" t="s">
        <v>235</v>
      </c>
      <c r="C28" s="3">
        <v>16</v>
      </c>
      <c r="D28" s="2" t="s">
        <v>236</v>
      </c>
      <c r="E28" s="2" t="s">
        <v>17973</v>
      </c>
      <c r="F28" s="2" t="s">
        <v>2752</v>
      </c>
      <c r="G28" s="2" t="s">
        <v>18087</v>
      </c>
      <c r="H28" s="2" t="s">
        <v>18088</v>
      </c>
      <c r="I28" s="2" t="s">
        <v>17993</v>
      </c>
      <c r="J28" s="2" t="s">
        <v>18089</v>
      </c>
      <c r="K28" s="4" t="s">
        <v>18090</v>
      </c>
    </row>
    <row r="29" spans="1:11" ht="15" customHeight="1" x14ac:dyDescent="0.35">
      <c r="A29" s="2" t="s">
        <v>234</v>
      </c>
      <c r="B29" s="2" t="s">
        <v>235</v>
      </c>
      <c r="C29" s="3">
        <v>16</v>
      </c>
      <c r="D29" s="2" t="s">
        <v>236</v>
      </c>
      <c r="E29" s="2" t="s">
        <v>17973</v>
      </c>
      <c r="F29" s="2" t="s">
        <v>2752</v>
      </c>
      <c r="G29" s="2" t="s">
        <v>18087</v>
      </c>
      <c r="H29" s="2" t="s">
        <v>18091</v>
      </c>
      <c r="I29" s="2" t="s">
        <v>17993</v>
      </c>
      <c r="J29" s="2" t="s">
        <v>18092</v>
      </c>
      <c r="K29" s="4" t="s">
        <v>18093</v>
      </c>
    </row>
    <row r="30" spans="1:11" ht="15" customHeight="1" x14ac:dyDescent="0.35">
      <c r="A30" s="2" t="s">
        <v>234</v>
      </c>
      <c r="B30" s="2" t="s">
        <v>235</v>
      </c>
      <c r="C30" s="3">
        <v>16</v>
      </c>
      <c r="D30" s="2" t="s">
        <v>236</v>
      </c>
      <c r="E30" s="2" t="s">
        <v>17973</v>
      </c>
      <c r="F30" s="2" t="s">
        <v>2752</v>
      </c>
      <c r="G30" s="2" t="s">
        <v>18087</v>
      </c>
      <c r="H30" s="2" t="s">
        <v>18094</v>
      </c>
      <c r="I30" s="2" t="s">
        <v>17993</v>
      </c>
      <c r="J30" s="2" t="s">
        <v>18092</v>
      </c>
      <c r="K30" s="4" t="s">
        <v>18095</v>
      </c>
    </row>
    <row r="31" spans="1:11" ht="15" customHeight="1" x14ac:dyDescent="0.35">
      <c r="A31" s="2" t="s">
        <v>234</v>
      </c>
      <c r="B31" s="2" t="s">
        <v>235</v>
      </c>
      <c r="C31" s="3">
        <v>16</v>
      </c>
      <c r="D31" s="2" t="s">
        <v>236</v>
      </c>
      <c r="E31" s="2" t="s">
        <v>17973</v>
      </c>
      <c r="F31" s="2" t="s">
        <v>2752</v>
      </c>
      <c r="G31" s="2" t="s">
        <v>18087</v>
      </c>
      <c r="H31" s="2" t="s">
        <v>18096</v>
      </c>
      <c r="I31" s="2" t="s">
        <v>17993</v>
      </c>
      <c r="J31" s="2" t="s">
        <v>18092</v>
      </c>
      <c r="K31" s="4" t="s">
        <v>18097</v>
      </c>
    </row>
    <row r="32" spans="1:11" ht="15" customHeight="1" x14ac:dyDescent="0.35">
      <c r="A32" s="2" t="s">
        <v>234</v>
      </c>
      <c r="B32" s="2" t="s">
        <v>235</v>
      </c>
      <c r="C32" s="3">
        <v>16</v>
      </c>
      <c r="D32" s="2" t="s">
        <v>236</v>
      </c>
      <c r="E32" s="2" t="s">
        <v>17973</v>
      </c>
      <c r="F32" s="2" t="s">
        <v>2752</v>
      </c>
      <c r="G32" s="2" t="s">
        <v>18087</v>
      </c>
      <c r="H32" s="2" t="s">
        <v>18098</v>
      </c>
      <c r="I32" s="2" t="s">
        <v>17993</v>
      </c>
      <c r="J32" s="2" t="s">
        <v>18099</v>
      </c>
      <c r="K32" s="4" t="s">
        <v>18100</v>
      </c>
    </row>
    <row r="33" spans="1:11" ht="15" customHeight="1" x14ac:dyDescent="0.35">
      <c r="A33" s="2" t="s">
        <v>234</v>
      </c>
      <c r="B33" s="2" t="s">
        <v>235</v>
      </c>
      <c r="C33" s="3">
        <v>16</v>
      </c>
      <c r="D33" s="2" t="s">
        <v>236</v>
      </c>
      <c r="E33" s="2" t="s">
        <v>17987</v>
      </c>
      <c r="F33" s="2" t="s">
        <v>17988</v>
      </c>
      <c r="G33" s="2" t="s">
        <v>18101</v>
      </c>
      <c r="H33" s="2"/>
      <c r="I33" s="2" t="s">
        <v>18102</v>
      </c>
      <c r="J33" s="2">
        <v>2008</v>
      </c>
      <c r="K33" s="4" t="s">
        <v>18103</v>
      </c>
    </row>
    <row r="34" spans="1:11" ht="15" customHeight="1" x14ac:dyDescent="0.35">
      <c r="A34" s="2" t="s">
        <v>234</v>
      </c>
      <c r="B34" s="2" t="s">
        <v>235</v>
      </c>
      <c r="C34" s="3">
        <v>16</v>
      </c>
      <c r="D34" s="2" t="s">
        <v>236</v>
      </c>
      <c r="E34" s="2" t="s">
        <v>17973</v>
      </c>
      <c r="F34" s="2" t="s">
        <v>2752</v>
      </c>
      <c r="G34" s="2" t="s">
        <v>18104</v>
      </c>
      <c r="H34" s="2" t="s">
        <v>18105</v>
      </c>
      <c r="I34" s="2" t="s">
        <v>18106</v>
      </c>
      <c r="J34" s="2" t="s">
        <v>18107</v>
      </c>
      <c r="K34" s="4" t="s">
        <v>18108</v>
      </c>
    </row>
    <row r="35" spans="1:11" ht="15" customHeight="1" x14ac:dyDescent="0.35">
      <c r="A35" s="2" t="s">
        <v>142</v>
      </c>
      <c r="B35" s="2" t="s">
        <v>143</v>
      </c>
      <c r="C35" s="3">
        <v>9</v>
      </c>
      <c r="D35" s="2" t="s">
        <v>144</v>
      </c>
      <c r="E35" s="2" t="s">
        <v>17973</v>
      </c>
      <c r="F35" s="2" t="s">
        <v>2752</v>
      </c>
      <c r="G35" s="2" t="s">
        <v>17989</v>
      </c>
      <c r="H35" s="2" t="s">
        <v>18044</v>
      </c>
      <c r="I35" s="2" t="s">
        <v>17976</v>
      </c>
      <c r="J35" s="2" t="s">
        <v>7391</v>
      </c>
      <c r="K35" s="4" t="s">
        <v>18045</v>
      </c>
    </row>
    <row r="36" spans="1:11" ht="15" customHeight="1" x14ac:dyDescent="0.35">
      <c r="A36" s="2" t="s">
        <v>142</v>
      </c>
      <c r="B36" s="2" t="s">
        <v>143</v>
      </c>
      <c r="C36" s="3">
        <v>9</v>
      </c>
      <c r="D36" s="2" t="s">
        <v>144</v>
      </c>
      <c r="E36" s="2" t="s">
        <v>17973</v>
      </c>
      <c r="F36" s="2" t="s">
        <v>2752</v>
      </c>
      <c r="G36" s="2" t="s">
        <v>18031</v>
      </c>
      <c r="H36" s="2" t="s">
        <v>18046</v>
      </c>
      <c r="I36" s="2" t="s">
        <v>17976</v>
      </c>
      <c r="J36" s="2" t="s">
        <v>9965</v>
      </c>
      <c r="K36" s="4" t="s">
        <v>18047</v>
      </c>
    </row>
    <row r="37" spans="1:11" ht="15" customHeight="1" x14ac:dyDescent="0.35">
      <c r="A37" s="2" t="s">
        <v>23</v>
      </c>
      <c r="B37" s="2" t="s">
        <v>24</v>
      </c>
      <c r="C37" s="3">
        <v>1</v>
      </c>
      <c r="D37" s="2" t="s">
        <v>26</v>
      </c>
      <c r="E37" s="2" t="s">
        <v>17973</v>
      </c>
      <c r="F37" s="2" t="s">
        <v>2752</v>
      </c>
      <c r="G37" s="2" t="s">
        <v>17974</v>
      </c>
      <c r="H37" s="2" t="s">
        <v>17975</v>
      </c>
      <c r="I37" s="2" t="s">
        <v>17976</v>
      </c>
      <c r="J37" s="2" t="s">
        <v>1500</v>
      </c>
      <c r="K37" s="4" t="s">
        <v>17977</v>
      </c>
    </row>
    <row r="38" spans="1:11" ht="15" customHeight="1" x14ac:dyDescent="0.35">
      <c r="A38" s="2" t="s">
        <v>23</v>
      </c>
      <c r="B38" s="2" t="s">
        <v>24</v>
      </c>
      <c r="C38" s="3">
        <v>1</v>
      </c>
      <c r="D38" s="2" t="s">
        <v>26</v>
      </c>
      <c r="E38" s="2" t="s">
        <v>17973</v>
      </c>
      <c r="F38" s="2" t="s">
        <v>2752</v>
      </c>
      <c r="G38" s="2" t="s">
        <v>17974</v>
      </c>
      <c r="H38" s="2" t="s">
        <v>3052</v>
      </c>
      <c r="I38" s="2" t="s">
        <v>17976</v>
      </c>
      <c r="J38" s="2" t="s">
        <v>17978</v>
      </c>
      <c r="K38" s="4" t="s">
        <v>17979</v>
      </c>
    </row>
    <row r="39" spans="1:11" ht="15" customHeight="1" x14ac:dyDescent="0.35">
      <c r="A39" s="2" t="s">
        <v>23</v>
      </c>
      <c r="B39" s="2" t="s">
        <v>24</v>
      </c>
      <c r="C39" s="3">
        <v>1</v>
      </c>
      <c r="D39" s="2" t="s">
        <v>26</v>
      </c>
      <c r="E39" s="2" t="s">
        <v>17973</v>
      </c>
      <c r="F39" s="2" t="s">
        <v>2752</v>
      </c>
      <c r="G39" s="2" t="s">
        <v>17974</v>
      </c>
      <c r="H39" s="2" t="s">
        <v>1321</v>
      </c>
      <c r="I39" s="2" t="s">
        <v>17976</v>
      </c>
      <c r="J39" s="2" t="s">
        <v>17978</v>
      </c>
      <c r="K39" s="4" t="s">
        <v>17980</v>
      </c>
    </row>
    <row r="40" spans="1:11" ht="15" customHeight="1" x14ac:dyDescent="0.35">
      <c r="A40" s="2" t="s">
        <v>447</v>
      </c>
      <c r="B40" s="2" t="s">
        <v>448</v>
      </c>
      <c r="C40" s="3">
        <v>32</v>
      </c>
      <c r="D40" s="2" t="s">
        <v>449</v>
      </c>
      <c r="E40" s="2" t="s">
        <v>17973</v>
      </c>
      <c r="F40" s="2" t="s">
        <v>2752</v>
      </c>
      <c r="G40" s="2" t="s">
        <v>18154</v>
      </c>
      <c r="H40" s="2" t="s">
        <v>18155</v>
      </c>
      <c r="I40" s="2" t="s">
        <v>17993</v>
      </c>
      <c r="J40" s="2" t="s">
        <v>18156</v>
      </c>
      <c r="K40" s="4" t="s">
        <v>18157</v>
      </c>
    </row>
    <row r="41" spans="1:11" ht="15" customHeight="1" x14ac:dyDescent="0.35">
      <c r="A41" s="2" t="s">
        <v>352</v>
      </c>
      <c r="B41" s="2" t="s">
        <v>353</v>
      </c>
      <c r="C41" s="3">
        <v>24</v>
      </c>
      <c r="D41" s="2" t="s">
        <v>354</v>
      </c>
      <c r="E41" s="2" t="s">
        <v>17973</v>
      </c>
      <c r="F41" s="2" t="s">
        <v>2752</v>
      </c>
      <c r="G41" s="2" t="s">
        <v>18130</v>
      </c>
      <c r="H41" s="2" t="s">
        <v>18131</v>
      </c>
      <c r="I41" s="2" t="s">
        <v>17993</v>
      </c>
      <c r="J41" s="2" t="s">
        <v>5710</v>
      </c>
      <c r="K41" s="4" t="s">
        <v>18132</v>
      </c>
    </row>
    <row r="42" spans="1:11" ht="15" customHeight="1" x14ac:dyDescent="0.35">
      <c r="A42" s="2" t="s">
        <v>352</v>
      </c>
      <c r="B42" s="2" t="s">
        <v>353</v>
      </c>
      <c r="C42" s="3">
        <v>24</v>
      </c>
      <c r="D42" s="2" t="s">
        <v>354</v>
      </c>
      <c r="E42" s="2" t="s">
        <v>17973</v>
      </c>
      <c r="F42" s="2" t="s">
        <v>2752</v>
      </c>
      <c r="G42" s="2" t="s">
        <v>18133</v>
      </c>
      <c r="H42" s="2" t="s">
        <v>18134</v>
      </c>
      <c r="I42" s="2" t="s">
        <v>18135</v>
      </c>
      <c r="J42" s="2" t="s">
        <v>12670</v>
      </c>
      <c r="K42" s="4" t="s">
        <v>18136</v>
      </c>
    </row>
    <row r="43" spans="1:11" ht="15" customHeight="1" x14ac:dyDescent="0.35">
      <c r="A43" s="2" t="s">
        <v>191</v>
      </c>
      <c r="B43" s="2" t="s">
        <v>192</v>
      </c>
      <c r="C43" s="3">
        <v>13</v>
      </c>
      <c r="D43" s="2" t="s">
        <v>193</v>
      </c>
      <c r="E43" s="2" t="s">
        <v>17973</v>
      </c>
      <c r="F43" s="2" t="s">
        <v>2752</v>
      </c>
      <c r="G43" s="2" t="s">
        <v>18061</v>
      </c>
      <c r="H43" s="2" t="s">
        <v>18062</v>
      </c>
      <c r="I43" s="2" t="s">
        <v>17999</v>
      </c>
      <c r="J43" s="2" t="s">
        <v>18063</v>
      </c>
      <c r="K43" s="4" t="s">
        <v>18064</v>
      </c>
    </row>
    <row r="44" spans="1:11" ht="15" customHeight="1" x14ac:dyDescent="0.35">
      <c r="A44" s="2" t="s">
        <v>375</v>
      </c>
      <c r="B44" s="2" t="s">
        <v>376</v>
      </c>
      <c r="C44" s="3">
        <v>26</v>
      </c>
      <c r="D44" s="2" t="s">
        <v>377</v>
      </c>
      <c r="E44" s="2" t="s">
        <v>17973</v>
      </c>
      <c r="F44" s="2" t="s">
        <v>2752</v>
      </c>
      <c r="G44" s="2" t="s">
        <v>18139</v>
      </c>
      <c r="H44" s="2" t="s">
        <v>18140</v>
      </c>
      <c r="I44" s="2" t="s">
        <v>17976</v>
      </c>
      <c r="J44" s="2" t="s">
        <v>2373</v>
      </c>
      <c r="K44" s="4" t="s">
        <v>18141</v>
      </c>
    </row>
    <row r="45" spans="1:11" ht="15" customHeight="1" x14ac:dyDescent="0.35">
      <c r="A45" s="2" t="s">
        <v>375</v>
      </c>
      <c r="B45" s="2" t="s">
        <v>376</v>
      </c>
      <c r="C45" s="3">
        <v>26</v>
      </c>
      <c r="D45" s="2" t="s">
        <v>377</v>
      </c>
      <c r="E45" s="2" t="s">
        <v>17973</v>
      </c>
      <c r="F45" s="2" t="s">
        <v>2752</v>
      </c>
      <c r="G45" s="2" t="s">
        <v>18142</v>
      </c>
      <c r="H45" s="2" t="s">
        <v>2097</v>
      </c>
      <c r="I45" s="2" t="s">
        <v>18143</v>
      </c>
      <c r="J45" s="2" t="s">
        <v>714</v>
      </c>
      <c r="K45" s="4" t="s">
        <v>18144</v>
      </c>
    </row>
    <row r="46" spans="1:11" ht="15" customHeight="1" x14ac:dyDescent="0.35">
      <c r="A46" s="2" t="s">
        <v>375</v>
      </c>
      <c r="B46" s="2" t="s">
        <v>376</v>
      </c>
      <c r="C46" s="3">
        <v>26</v>
      </c>
      <c r="D46" s="2" t="s">
        <v>377</v>
      </c>
      <c r="E46" s="2" t="s">
        <v>17973</v>
      </c>
      <c r="F46" s="2" t="s">
        <v>2752</v>
      </c>
      <c r="G46" s="2" t="s">
        <v>18145</v>
      </c>
      <c r="H46" s="2" t="s">
        <v>18146</v>
      </c>
      <c r="I46" s="2" t="s">
        <v>18147</v>
      </c>
      <c r="J46" s="2">
        <v>2004</v>
      </c>
      <c r="K46" s="4" t="s">
        <v>18148</v>
      </c>
    </row>
    <row r="47" spans="1:11" ht="15" customHeight="1" x14ac:dyDescent="0.35">
      <c r="A47" s="2" t="s">
        <v>310</v>
      </c>
      <c r="B47" s="2" t="s">
        <v>311</v>
      </c>
      <c r="C47" s="3">
        <v>21</v>
      </c>
      <c r="D47" s="2" t="s">
        <v>313</v>
      </c>
      <c r="E47" s="2" t="s">
        <v>17987</v>
      </c>
      <c r="F47" s="2" t="s">
        <v>2752</v>
      </c>
      <c r="G47" s="2" t="s">
        <v>18125</v>
      </c>
      <c r="H47" s="2"/>
      <c r="I47" s="2" t="s">
        <v>18126</v>
      </c>
      <c r="J47" s="2">
        <v>2006</v>
      </c>
      <c r="K47" s="4" t="s">
        <v>18127</v>
      </c>
    </row>
    <row r="48" spans="1:11" ht="15" customHeight="1" x14ac:dyDescent="0.35">
      <c r="A48" s="2" t="s">
        <v>116</v>
      </c>
      <c r="B48" s="2" t="s">
        <v>117</v>
      </c>
      <c r="C48" s="3">
        <v>7</v>
      </c>
      <c r="D48" s="2" t="s">
        <v>118</v>
      </c>
      <c r="E48" s="2" t="s">
        <v>17973</v>
      </c>
      <c r="F48" s="2" t="s">
        <v>2752</v>
      </c>
      <c r="G48" s="2" t="s">
        <v>18022</v>
      </c>
      <c r="H48" s="2" t="s">
        <v>18023</v>
      </c>
      <c r="I48" s="2" t="s">
        <v>17976</v>
      </c>
      <c r="J48" s="2" t="s">
        <v>18024</v>
      </c>
      <c r="K48" s="4" t="s">
        <v>18025</v>
      </c>
    </row>
    <row r="49" spans="1:11" ht="15" customHeight="1" x14ac:dyDescent="0.35">
      <c r="A49" s="2" t="s">
        <v>116</v>
      </c>
      <c r="B49" s="2" t="s">
        <v>117</v>
      </c>
      <c r="C49" s="3">
        <v>7</v>
      </c>
      <c r="D49" s="2" t="s">
        <v>118</v>
      </c>
      <c r="E49" s="2" t="s">
        <v>17973</v>
      </c>
      <c r="F49" s="2" t="s">
        <v>2752</v>
      </c>
      <c r="G49" s="2" t="s">
        <v>18411</v>
      </c>
      <c r="H49" s="2" t="s">
        <v>18026</v>
      </c>
      <c r="I49" s="2" t="s">
        <v>17985</v>
      </c>
      <c r="J49" s="2" t="s">
        <v>1972</v>
      </c>
      <c r="K49" s="4" t="s">
        <v>18027</v>
      </c>
    </row>
    <row r="50" spans="1:11" ht="15" customHeight="1" x14ac:dyDescent="0.35">
      <c r="A50" s="2" t="s">
        <v>116</v>
      </c>
      <c r="B50" s="2" t="s">
        <v>117</v>
      </c>
      <c r="C50" s="3">
        <v>7</v>
      </c>
      <c r="D50" s="2" t="s">
        <v>118</v>
      </c>
      <c r="E50" s="2" t="s">
        <v>17973</v>
      </c>
      <c r="F50" s="2" t="s">
        <v>2752</v>
      </c>
      <c r="G50" s="2" t="s">
        <v>18028</v>
      </c>
      <c r="H50" s="2" t="s">
        <v>18029</v>
      </c>
      <c r="I50" s="2" t="s">
        <v>17976</v>
      </c>
      <c r="J50" s="2" t="s">
        <v>2400</v>
      </c>
      <c r="K50" s="4" t="s">
        <v>18030</v>
      </c>
    </row>
    <row r="51" spans="1:11" ht="15" customHeight="1" x14ac:dyDescent="0.35">
      <c r="A51" s="2" t="s">
        <v>116</v>
      </c>
      <c r="B51" s="2" t="s">
        <v>117</v>
      </c>
      <c r="C51" s="3">
        <v>7</v>
      </c>
      <c r="D51" s="2" t="s">
        <v>118</v>
      </c>
      <c r="E51" s="2" t="s">
        <v>17973</v>
      </c>
      <c r="F51" s="2" t="s">
        <v>2752</v>
      </c>
      <c r="G51" s="2" t="s">
        <v>18031</v>
      </c>
      <c r="H51" s="2" t="s">
        <v>18032</v>
      </c>
      <c r="I51" s="2" t="s">
        <v>17976</v>
      </c>
      <c r="J51" s="2" t="s">
        <v>9965</v>
      </c>
      <c r="K51" s="4" t="s">
        <v>18033</v>
      </c>
    </row>
    <row r="52" spans="1:11" ht="15" customHeight="1" x14ac:dyDescent="0.35">
      <c r="A52" s="2" t="s">
        <v>71</v>
      </c>
      <c r="B52" s="2" t="s">
        <v>72</v>
      </c>
      <c r="C52" s="3">
        <v>4</v>
      </c>
      <c r="D52" s="2" t="s">
        <v>73</v>
      </c>
      <c r="E52" s="2" t="s">
        <v>17987</v>
      </c>
      <c r="F52" s="2" t="s">
        <v>17988</v>
      </c>
      <c r="G52" s="2" t="s">
        <v>17998</v>
      </c>
      <c r="H52" s="2"/>
      <c r="I52" s="2" t="s">
        <v>17999</v>
      </c>
      <c r="J52" s="2" t="s">
        <v>18000</v>
      </c>
      <c r="K52" s="4" t="s">
        <v>18001</v>
      </c>
    </row>
    <row r="53" spans="1:11" ht="15" customHeight="1" x14ac:dyDescent="0.35">
      <c r="A53" s="2" t="s">
        <v>71</v>
      </c>
      <c r="B53" s="2" t="s">
        <v>72</v>
      </c>
      <c r="C53" s="3">
        <v>4</v>
      </c>
      <c r="D53" s="2" t="s">
        <v>73</v>
      </c>
      <c r="E53" s="2" t="s">
        <v>17973</v>
      </c>
      <c r="F53" s="2" t="s">
        <v>2752</v>
      </c>
      <c r="G53" s="2" t="s">
        <v>18002</v>
      </c>
      <c r="H53" s="2" t="s">
        <v>18003</v>
      </c>
      <c r="I53" s="2" t="s">
        <v>17976</v>
      </c>
      <c r="J53" s="2" t="s">
        <v>4066</v>
      </c>
      <c r="K53" s="4" t="s">
        <v>18004</v>
      </c>
    </row>
    <row r="54" spans="1:11" ht="15" customHeight="1" x14ac:dyDescent="0.35">
      <c r="A54" s="2" t="s">
        <v>71</v>
      </c>
      <c r="B54" s="2" t="s">
        <v>72</v>
      </c>
      <c r="C54" s="3">
        <v>4</v>
      </c>
      <c r="D54" s="2" t="s">
        <v>73</v>
      </c>
      <c r="E54" s="2" t="s">
        <v>17973</v>
      </c>
      <c r="F54" s="2" t="s">
        <v>2752</v>
      </c>
      <c r="G54" s="2" t="s">
        <v>18005</v>
      </c>
      <c r="H54" s="2" t="s">
        <v>1356</v>
      </c>
      <c r="I54" s="2" t="s">
        <v>17985</v>
      </c>
      <c r="J54" s="2" t="s">
        <v>667</v>
      </c>
      <c r="K54" s="4" t="s">
        <v>18006</v>
      </c>
    </row>
    <row r="55" spans="1:11" ht="15" customHeight="1" x14ac:dyDescent="0.35">
      <c r="A55" s="2" t="s">
        <v>71</v>
      </c>
      <c r="B55" s="2" t="s">
        <v>72</v>
      </c>
      <c r="C55" s="3">
        <v>4</v>
      </c>
      <c r="D55" s="2" t="s">
        <v>73</v>
      </c>
      <c r="E55" s="2" t="s">
        <v>17973</v>
      </c>
      <c r="F55" s="2" t="s">
        <v>2752</v>
      </c>
      <c r="G55" s="2" t="s">
        <v>18007</v>
      </c>
      <c r="H55" s="2" t="s">
        <v>18008</v>
      </c>
      <c r="I55" s="2" t="s">
        <v>17993</v>
      </c>
      <c r="J55" s="2" t="s">
        <v>4698</v>
      </c>
      <c r="K55" s="4" t="s">
        <v>18009</v>
      </c>
    </row>
    <row r="56" spans="1:11" ht="15" customHeight="1" x14ac:dyDescent="0.35">
      <c r="A56" s="2" t="s">
        <v>71</v>
      </c>
      <c r="B56" s="2" t="s">
        <v>72</v>
      </c>
      <c r="C56" s="3">
        <v>4</v>
      </c>
      <c r="D56" s="2" t="s">
        <v>73</v>
      </c>
      <c r="E56" s="2" t="s">
        <v>17987</v>
      </c>
      <c r="F56" s="2" t="s">
        <v>2752</v>
      </c>
      <c r="G56" s="2" t="s">
        <v>18010</v>
      </c>
      <c r="H56" s="2"/>
      <c r="I56" s="2" t="s">
        <v>17999</v>
      </c>
      <c r="J56" s="2" t="s">
        <v>18011</v>
      </c>
      <c r="K56" s="4" t="s">
        <v>18012</v>
      </c>
    </row>
    <row r="57" spans="1:11" ht="15" customHeight="1" x14ac:dyDescent="0.35">
      <c r="A57" s="2" t="s">
        <v>71</v>
      </c>
      <c r="B57" s="2" t="s">
        <v>72</v>
      </c>
      <c r="C57" s="3">
        <v>4</v>
      </c>
      <c r="D57" s="2" t="s">
        <v>73</v>
      </c>
      <c r="E57" s="2" t="s">
        <v>17987</v>
      </c>
      <c r="F57" s="2" t="s">
        <v>2752</v>
      </c>
      <c r="G57" s="2" t="s">
        <v>18013</v>
      </c>
      <c r="H57" s="2"/>
      <c r="I57" s="2" t="s">
        <v>18014</v>
      </c>
      <c r="J57" s="2">
        <v>2005</v>
      </c>
      <c r="K57" s="4" t="s">
        <v>85</v>
      </c>
    </row>
    <row r="58" spans="1:11" ht="15" customHeight="1" x14ac:dyDescent="0.35">
      <c r="A58" s="2" t="s">
        <v>71</v>
      </c>
      <c r="B58" s="2" t="s">
        <v>72</v>
      </c>
      <c r="C58" s="3">
        <v>4</v>
      </c>
      <c r="D58" s="2" t="s">
        <v>73</v>
      </c>
      <c r="E58" s="2" t="s">
        <v>17973</v>
      </c>
      <c r="F58" s="2" t="s">
        <v>2752</v>
      </c>
      <c r="G58" s="2" t="s">
        <v>18015</v>
      </c>
      <c r="H58" s="2" t="s">
        <v>18016</v>
      </c>
      <c r="I58" s="2" t="s">
        <v>17999</v>
      </c>
      <c r="J58" s="2" t="s">
        <v>8618</v>
      </c>
      <c r="K58" s="4" t="s">
        <v>18017</v>
      </c>
    </row>
    <row r="59" spans="1:11" ht="15" customHeight="1" x14ac:dyDescent="0.35">
      <c r="A59" s="2" t="s">
        <v>71</v>
      </c>
      <c r="B59" s="2" t="s">
        <v>72</v>
      </c>
      <c r="C59" s="3">
        <v>4</v>
      </c>
      <c r="D59" s="2" t="s">
        <v>73</v>
      </c>
      <c r="E59" s="2" t="s">
        <v>17973</v>
      </c>
      <c r="F59" s="2" t="s">
        <v>2752</v>
      </c>
      <c r="G59" s="2" t="s">
        <v>18018</v>
      </c>
      <c r="H59" s="2" t="s">
        <v>18007</v>
      </c>
      <c r="I59" s="2" t="s">
        <v>17999</v>
      </c>
      <c r="J59" s="2" t="s">
        <v>2828</v>
      </c>
      <c r="K59" s="4" t="s">
        <v>18019</v>
      </c>
    </row>
    <row r="60" spans="1:11" ht="15" customHeight="1" x14ac:dyDescent="0.35">
      <c r="A60" s="2" t="s">
        <v>294</v>
      </c>
      <c r="B60" s="2" t="s">
        <v>295</v>
      </c>
      <c r="C60" s="3">
        <v>20</v>
      </c>
      <c r="D60" s="2" t="s">
        <v>296</v>
      </c>
      <c r="E60" s="2" t="s">
        <v>17973</v>
      </c>
      <c r="F60" s="2" t="s">
        <v>2752</v>
      </c>
      <c r="G60" s="2" t="s">
        <v>18109</v>
      </c>
      <c r="H60" s="2" t="s">
        <v>11614</v>
      </c>
      <c r="I60" s="2" t="s">
        <v>18050</v>
      </c>
      <c r="J60" s="2">
        <v>2016</v>
      </c>
      <c r="K60" s="4" t="s">
        <v>18110</v>
      </c>
    </row>
    <row r="61" spans="1:11" ht="15" customHeight="1" x14ac:dyDescent="0.35">
      <c r="A61" s="2" t="s">
        <v>294</v>
      </c>
      <c r="B61" s="2" t="s">
        <v>295</v>
      </c>
      <c r="C61" s="3">
        <v>20</v>
      </c>
      <c r="D61" s="2" t="s">
        <v>296</v>
      </c>
      <c r="E61" s="2" t="s">
        <v>17973</v>
      </c>
      <c r="F61" s="2" t="s">
        <v>2752</v>
      </c>
      <c r="G61" s="2" t="s">
        <v>18111</v>
      </c>
      <c r="H61" s="2" t="s">
        <v>18112</v>
      </c>
      <c r="I61" s="2" t="s">
        <v>18113</v>
      </c>
      <c r="J61" s="2" t="s">
        <v>18114</v>
      </c>
      <c r="K61" s="4" t="s">
        <v>18115</v>
      </c>
    </row>
    <row r="62" spans="1:11" ht="15" customHeight="1" x14ac:dyDescent="0.35">
      <c r="A62" s="2" t="s">
        <v>294</v>
      </c>
      <c r="B62" s="2" t="s">
        <v>295</v>
      </c>
      <c r="C62" s="3">
        <v>20</v>
      </c>
      <c r="D62" s="2" t="s">
        <v>296</v>
      </c>
      <c r="E62" s="2" t="s">
        <v>17973</v>
      </c>
      <c r="F62" s="2" t="s">
        <v>2752</v>
      </c>
      <c r="G62" s="2" t="s">
        <v>18116</v>
      </c>
      <c r="H62" s="2" t="s">
        <v>18117</v>
      </c>
      <c r="I62" s="2" t="s">
        <v>17999</v>
      </c>
      <c r="J62" s="2" t="s">
        <v>18118</v>
      </c>
      <c r="K62" s="4" t="s">
        <v>18119</v>
      </c>
    </row>
    <row r="63" spans="1:11" ht="15" customHeight="1" x14ac:dyDescent="0.35">
      <c r="A63" s="2" t="s">
        <v>294</v>
      </c>
      <c r="B63" s="2" t="s">
        <v>295</v>
      </c>
      <c r="C63" s="3">
        <v>20</v>
      </c>
      <c r="D63" s="2" t="s">
        <v>296</v>
      </c>
      <c r="E63" s="2" t="s">
        <v>17973</v>
      </c>
      <c r="F63" s="2" t="s">
        <v>2752</v>
      </c>
      <c r="G63" s="2" t="s">
        <v>18120</v>
      </c>
      <c r="H63" s="2" t="s">
        <v>18121</v>
      </c>
      <c r="I63" s="2" t="s">
        <v>17976</v>
      </c>
      <c r="J63" s="2" t="s">
        <v>3933</v>
      </c>
      <c r="K63" s="4" t="s">
        <v>18122</v>
      </c>
    </row>
    <row r="64" spans="1:11" ht="15" customHeight="1" x14ac:dyDescent="0.35">
      <c r="A64" s="2" t="s">
        <v>294</v>
      </c>
      <c r="B64" s="2" t="s">
        <v>295</v>
      </c>
      <c r="C64" s="3">
        <v>20</v>
      </c>
      <c r="D64" s="2" t="s">
        <v>296</v>
      </c>
      <c r="E64" s="2" t="s">
        <v>17973</v>
      </c>
      <c r="F64" s="2" t="s">
        <v>2752</v>
      </c>
      <c r="G64" s="2" t="s">
        <v>18034</v>
      </c>
      <c r="H64" s="2" t="s">
        <v>18123</v>
      </c>
      <c r="I64" s="2" t="s">
        <v>17976</v>
      </c>
      <c r="J64" s="2" t="s">
        <v>18036</v>
      </c>
      <c r="K64" s="4" t="s">
        <v>18124</v>
      </c>
    </row>
    <row r="65" spans="1:11" ht="15" customHeight="1" x14ac:dyDescent="0.35">
      <c r="A65" s="2" t="s">
        <v>177</v>
      </c>
      <c r="B65" s="2" t="s">
        <v>178</v>
      </c>
      <c r="C65" s="3">
        <v>12</v>
      </c>
      <c r="D65" s="2" t="s">
        <v>179</v>
      </c>
      <c r="E65" s="2" t="s">
        <v>17973</v>
      </c>
      <c r="F65" s="2" t="s">
        <v>2752</v>
      </c>
      <c r="G65" s="2" t="s">
        <v>17998</v>
      </c>
      <c r="H65" s="2" t="s">
        <v>18058</v>
      </c>
      <c r="I65" s="2" t="s">
        <v>17999</v>
      </c>
      <c r="J65" s="2" t="s">
        <v>18000</v>
      </c>
      <c r="K65" s="4" t="s">
        <v>18059</v>
      </c>
    </row>
    <row r="66" spans="1:11" ht="15" customHeight="1" x14ac:dyDescent="0.35">
      <c r="A66" s="2" t="s">
        <v>177</v>
      </c>
      <c r="B66" s="2" t="s">
        <v>178</v>
      </c>
      <c r="C66" s="3">
        <v>12</v>
      </c>
      <c r="D66" s="2" t="s">
        <v>179</v>
      </c>
      <c r="E66" s="2" t="s">
        <v>17973</v>
      </c>
      <c r="F66" s="2" t="s">
        <v>2752</v>
      </c>
      <c r="G66" s="2" t="s">
        <v>17998</v>
      </c>
      <c r="H66" s="2" t="s">
        <v>18060</v>
      </c>
      <c r="I66" s="2" t="s">
        <v>17999</v>
      </c>
      <c r="J66" s="2" t="s">
        <v>18000</v>
      </c>
      <c r="K66" s="4" t="s">
        <v>18059</v>
      </c>
    </row>
    <row r="67" spans="1:11" ht="15" customHeight="1" x14ac:dyDescent="0.35">
      <c r="A67" s="2" t="s">
        <v>163</v>
      </c>
      <c r="B67" s="2" t="s">
        <v>164</v>
      </c>
      <c r="C67" s="3">
        <v>11</v>
      </c>
      <c r="D67" s="2" t="s">
        <v>165</v>
      </c>
      <c r="E67" s="2" t="s">
        <v>17987</v>
      </c>
      <c r="F67" s="2" t="s">
        <v>17988</v>
      </c>
      <c r="G67" s="2" t="s">
        <v>18002</v>
      </c>
      <c r="H67" s="2"/>
      <c r="I67" s="2" t="s">
        <v>17976</v>
      </c>
      <c r="J67" s="2" t="s">
        <v>4066</v>
      </c>
      <c r="K67" s="4" t="s">
        <v>18004</v>
      </c>
    </row>
    <row r="68" spans="1:11" ht="15" customHeight="1" x14ac:dyDescent="0.35">
      <c r="A68" s="2" t="s">
        <v>163</v>
      </c>
      <c r="B68" s="2" t="s">
        <v>164</v>
      </c>
      <c r="C68" s="3">
        <v>11</v>
      </c>
      <c r="D68" s="2" t="s">
        <v>165</v>
      </c>
      <c r="E68" s="2" t="s">
        <v>17973</v>
      </c>
      <c r="F68" s="2" t="s">
        <v>2752</v>
      </c>
      <c r="G68" s="2" t="s">
        <v>18054</v>
      </c>
      <c r="H68" s="2" t="s">
        <v>18055</v>
      </c>
      <c r="I68" s="2" t="s">
        <v>17985</v>
      </c>
      <c r="J68" s="2" t="s">
        <v>18056</v>
      </c>
      <c r="K68" s="4" t="s">
        <v>18057</v>
      </c>
    </row>
    <row r="69" spans="1:11" ht="15" customHeight="1" x14ac:dyDescent="0.35">
      <c r="A69" s="2" t="s">
        <v>56</v>
      </c>
      <c r="B69" s="2" t="s">
        <v>57</v>
      </c>
      <c r="C69" s="3">
        <v>3</v>
      </c>
      <c r="D69" s="2" t="s">
        <v>59</v>
      </c>
      <c r="E69" s="2" t="s">
        <v>17987</v>
      </c>
      <c r="F69" s="2" t="s">
        <v>2752</v>
      </c>
      <c r="G69" s="2" t="s">
        <v>17996</v>
      </c>
      <c r="H69" s="2"/>
      <c r="I69" s="2" t="s">
        <v>17985</v>
      </c>
      <c r="J69" s="2" t="s">
        <v>3614</v>
      </c>
      <c r="K69" s="4" t="s">
        <v>17997</v>
      </c>
    </row>
    <row r="70" spans="1:11" ht="15" customHeight="1" x14ac:dyDescent="0.35">
      <c r="A70" s="2" t="s">
        <v>365</v>
      </c>
      <c r="B70" s="2" t="s">
        <v>366</v>
      </c>
      <c r="C70" s="3">
        <v>25</v>
      </c>
      <c r="D70" s="2" t="s">
        <v>367</v>
      </c>
      <c r="E70" s="2" t="s">
        <v>17987</v>
      </c>
      <c r="F70" s="2" t="s">
        <v>2752</v>
      </c>
      <c r="G70" s="2" t="s">
        <v>18137</v>
      </c>
      <c r="H70" s="2"/>
      <c r="I70" s="2" t="s">
        <v>17976</v>
      </c>
      <c r="J70" s="2" t="s">
        <v>783</v>
      </c>
      <c r="K70" s="4" t="s">
        <v>18138</v>
      </c>
    </row>
    <row r="71" spans="1:11" ht="15" customHeight="1" x14ac:dyDescent="0.35">
      <c r="A71" s="2" t="s">
        <v>41</v>
      </c>
      <c r="B71" s="2" t="s">
        <v>42</v>
      </c>
      <c r="C71" s="3">
        <v>2</v>
      </c>
      <c r="D71" s="2" t="s">
        <v>43</v>
      </c>
      <c r="E71" s="2" t="s">
        <v>17973</v>
      </c>
      <c r="F71" s="2" t="s">
        <v>2752</v>
      </c>
      <c r="G71" s="2" t="s">
        <v>17974</v>
      </c>
      <c r="H71" s="2" t="s">
        <v>17981</v>
      </c>
      <c r="I71" s="2" t="s">
        <v>17976</v>
      </c>
      <c r="J71" s="2" t="s">
        <v>17978</v>
      </c>
      <c r="K71" s="4" t="s">
        <v>17982</v>
      </c>
    </row>
    <row r="72" spans="1:11" ht="15" customHeight="1" x14ac:dyDescent="0.35">
      <c r="A72" s="2" t="s">
        <v>41</v>
      </c>
      <c r="B72" s="2" t="s">
        <v>42</v>
      </c>
      <c r="C72" s="3">
        <v>2</v>
      </c>
      <c r="D72" s="2" t="s">
        <v>43</v>
      </c>
      <c r="E72" s="2" t="s">
        <v>17973</v>
      </c>
      <c r="F72" s="2" t="s">
        <v>2752</v>
      </c>
      <c r="G72" s="2" t="s">
        <v>17983</v>
      </c>
      <c r="H72" s="2" t="s">
        <v>17984</v>
      </c>
      <c r="I72" s="2" t="s">
        <v>17985</v>
      </c>
      <c r="J72" s="2" t="s">
        <v>895</v>
      </c>
      <c r="K72" s="4" t="s">
        <v>17986</v>
      </c>
    </row>
    <row r="73" spans="1:11" ht="15" customHeight="1" x14ac:dyDescent="0.35">
      <c r="A73" s="2" t="s">
        <v>41</v>
      </c>
      <c r="B73" s="2" t="s">
        <v>42</v>
      </c>
      <c r="C73" s="3">
        <v>2</v>
      </c>
      <c r="D73" s="2" t="s">
        <v>43</v>
      </c>
      <c r="E73" s="2" t="s">
        <v>17987</v>
      </c>
      <c r="F73" s="2" t="s">
        <v>17988</v>
      </c>
      <c r="G73" s="2" t="s">
        <v>17989</v>
      </c>
      <c r="H73" s="2"/>
      <c r="I73" s="2" t="s">
        <v>17976</v>
      </c>
      <c r="J73" s="2" t="s">
        <v>14590</v>
      </c>
      <c r="K73" s="4" t="s">
        <v>17990</v>
      </c>
    </row>
    <row r="74" spans="1:11" ht="15" customHeight="1" x14ac:dyDescent="0.35">
      <c r="A74" s="2" t="s">
        <v>41</v>
      </c>
      <c r="B74" s="2" t="s">
        <v>42</v>
      </c>
      <c r="C74" s="3">
        <v>2</v>
      </c>
      <c r="D74" s="2" t="s">
        <v>43</v>
      </c>
      <c r="E74" s="2" t="s">
        <v>17973</v>
      </c>
      <c r="F74" s="2" t="s">
        <v>2752</v>
      </c>
      <c r="G74" s="2" t="s">
        <v>17991</v>
      </c>
      <c r="H74" s="2" t="s">
        <v>17992</v>
      </c>
      <c r="I74" s="2" t="s">
        <v>17993</v>
      </c>
      <c r="J74" s="2" t="s">
        <v>17994</v>
      </c>
      <c r="K74" s="4" t="s">
        <v>17995</v>
      </c>
    </row>
  </sheetData>
  <autoFilter ref="A2:K74" xr:uid="{00000000-0009-0000-0000-00000D000000}">
    <sortState xmlns:xlrd2="http://schemas.microsoft.com/office/spreadsheetml/2017/richdata2" ref="A3:K74">
      <sortCondition ref="D2:D74"/>
    </sortState>
  </autoFilter>
  <mergeCells count="1">
    <mergeCell ref="A1:K1"/>
  </mergeCells>
  <hyperlinks>
    <hyperlink ref="K37" r:id="rId1" xr:uid="{00000000-0004-0000-0D00-000000000000}"/>
    <hyperlink ref="K38" r:id="rId2" xr:uid="{00000000-0004-0000-0D00-000001000000}"/>
    <hyperlink ref="K39" r:id="rId3" xr:uid="{00000000-0004-0000-0D00-000002000000}"/>
    <hyperlink ref="K71" r:id="rId4" xr:uid="{00000000-0004-0000-0D00-000003000000}"/>
    <hyperlink ref="K72" r:id="rId5" xr:uid="{00000000-0004-0000-0D00-000004000000}"/>
    <hyperlink ref="K73" r:id="rId6" xr:uid="{00000000-0004-0000-0D00-000005000000}"/>
    <hyperlink ref="K74" r:id="rId7" xr:uid="{00000000-0004-0000-0D00-000006000000}"/>
    <hyperlink ref="K69" r:id="rId8" xr:uid="{00000000-0004-0000-0D00-000007000000}"/>
    <hyperlink ref="K52" r:id="rId9" xr:uid="{00000000-0004-0000-0D00-000008000000}"/>
    <hyperlink ref="K53" r:id="rId10" xr:uid="{00000000-0004-0000-0D00-000009000000}"/>
    <hyperlink ref="K54" r:id="rId11" xr:uid="{00000000-0004-0000-0D00-00000A000000}"/>
    <hyperlink ref="K55" r:id="rId12" xr:uid="{00000000-0004-0000-0D00-00000B000000}"/>
    <hyperlink ref="K56" r:id="rId13" xr:uid="{00000000-0004-0000-0D00-00000C000000}"/>
    <hyperlink ref="K57" r:id="rId14" xr:uid="{00000000-0004-0000-0D00-00000D000000}"/>
    <hyperlink ref="K58" r:id="rId15" xr:uid="{00000000-0004-0000-0D00-00000E000000}"/>
    <hyperlink ref="K59" r:id="rId16" xr:uid="{00000000-0004-0000-0D00-00000F000000}"/>
    <hyperlink ref="K20" r:id="rId17" xr:uid="{00000000-0004-0000-0D00-000010000000}"/>
    <hyperlink ref="K48" r:id="rId18" xr:uid="{00000000-0004-0000-0D00-000011000000}"/>
    <hyperlink ref="K49" r:id="rId19" xr:uid="{00000000-0004-0000-0D00-000012000000}"/>
    <hyperlink ref="K50" r:id="rId20" location="evaluation-copy-section" xr:uid="{00000000-0004-0000-0D00-000013000000}"/>
    <hyperlink ref="K51" r:id="rId21" xr:uid="{00000000-0004-0000-0D00-000014000000}"/>
    <hyperlink ref="K12" r:id="rId22" xr:uid="{00000000-0004-0000-0D00-000015000000}"/>
    <hyperlink ref="K13" r:id="rId23" xr:uid="{00000000-0004-0000-0D00-000016000000}"/>
    <hyperlink ref="K14" r:id="rId24" xr:uid="{00000000-0004-0000-0D00-000017000000}"/>
    <hyperlink ref="K35" r:id="rId25" xr:uid="{00000000-0004-0000-0D00-000018000000}"/>
    <hyperlink ref="K36" r:id="rId26" xr:uid="{00000000-0004-0000-0D00-000019000000}"/>
    <hyperlink ref="K8" r:id="rId27" xr:uid="{00000000-0004-0000-0D00-00001A000000}"/>
    <hyperlink ref="K9" r:id="rId28" xr:uid="{00000000-0004-0000-0D00-00001B000000}"/>
    <hyperlink ref="K67" r:id="rId29" xr:uid="{00000000-0004-0000-0D00-00001C000000}"/>
    <hyperlink ref="K68" r:id="rId30" xr:uid="{00000000-0004-0000-0D00-00001D000000}"/>
    <hyperlink ref="K65" r:id="rId31" xr:uid="{00000000-0004-0000-0D00-00001E000000}"/>
    <hyperlink ref="K66" r:id="rId32" xr:uid="{00000000-0004-0000-0D00-00001F000000}"/>
    <hyperlink ref="K43" r:id="rId33" xr:uid="{00000000-0004-0000-0D00-000020000000}"/>
    <hyperlink ref="K15" r:id="rId34" xr:uid="{00000000-0004-0000-0D00-000021000000}"/>
    <hyperlink ref="K17" r:id="rId35" xr:uid="{00000000-0004-0000-0D00-000022000000}"/>
    <hyperlink ref="K24" r:id="rId36" xr:uid="{00000000-0004-0000-0D00-000023000000}"/>
    <hyperlink ref="K25" r:id="rId37" xr:uid="{00000000-0004-0000-0D00-000024000000}"/>
    <hyperlink ref="K26" r:id="rId38" xr:uid="{00000000-0004-0000-0D00-000025000000}"/>
    <hyperlink ref="K27" r:id="rId39" xr:uid="{00000000-0004-0000-0D00-000026000000}"/>
    <hyperlink ref="K28" r:id="rId40" xr:uid="{00000000-0004-0000-0D00-000027000000}"/>
    <hyperlink ref="K29" r:id="rId41" xr:uid="{00000000-0004-0000-0D00-000028000000}"/>
    <hyperlink ref="K30" r:id="rId42" xr:uid="{00000000-0004-0000-0D00-000029000000}"/>
    <hyperlink ref="K31" r:id="rId43" xr:uid="{00000000-0004-0000-0D00-00002A000000}"/>
    <hyperlink ref="K32" r:id="rId44" xr:uid="{00000000-0004-0000-0D00-00002B000000}"/>
    <hyperlink ref="K33" r:id="rId45" xr:uid="{00000000-0004-0000-0D00-00002C000000}"/>
    <hyperlink ref="K34" r:id="rId46" xr:uid="{00000000-0004-0000-0D00-00002D000000}"/>
    <hyperlink ref="K60" r:id="rId47" xr:uid="{00000000-0004-0000-0D00-00002E000000}"/>
    <hyperlink ref="K61" r:id="rId48" location="!/content/book/3-s2.0-B9781455726387000055" xr:uid="{00000000-0004-0000-0D00-00002F000000}"/>
    <hyperlink ref="K62" r:id="rId49" xr:uid="{00000000-0004-0000-0D00-000030000000}"/>
    <hyperlink ref="K63" r:id="rId50" xr:uid="{00000000-0004-0000-0D00-000031000000}"/>
    <hyperlink ref="K64" r:id="rId51" xr:uid="{00000000-0004-0000-0D00-000032000000}"/>
    <hyperlink ref="K47" r:id="rId52" xr:uid="{00000000-0004-0000-0D00-000033000000}"/>
    <hyperlink ref="K19" r:id="rId53" xr:uid="{00000000-0004-0000-0D00-000034000000}"/>
    <hyperlink ref="K41" r:id="rId54" xr:uid="{00000000-0004-0000-0D00-000035000000}"/>
    <hyperlink ref="K42" r:id="rId55" xr:uid="{00000000-0004-0000-0D00-000036000000}"/>
    <hyperlink ref="K70" r:id="rId56" xr:uid="{00000000-0004-0000-0D00-000037000000}"/>
    <hyperlink ref="K44" r:id="rId57" location="tableofcontents-section" xr:uid="{00000000-0004-0000-0D00-000038000000}"/>
    <hyperlink ref="K45" r:id="rId58" xr:uid="{00000000-0004-0000-0D00-000039000000}"/>
    <hyperlink ref="K46" r:id="rId59" xr:uid="{00000000-0004-0000-0D00-00003A000000}"/>
    <hyperlink ref="K21" r:id="rId60" xr:uid="{00000000-0004-0000-0D00-00003B000000}"/>
    <hyperlink ref="K22" r:id="rId61" xr:uid="{00000000-0004-0000-0D00-00003C000000}"/>
    <hyperlink ref="K40" r:id="rId62" xr:uid="{00000000-0004-0000-0D00-00003D000000}"/>
    <hyperlink ref="K10" r:id="rId63" xr:uid="{00000000-0004-0000-0D00-00003E000000}"/>
    <hyperlink ref="K3" r:id="rId64" xr:uid="{00000000-0004-0000-0D00-00003F000000}"/>
    <hyperlink ref="K4" r:id="rId65" xr:uid="{00000000-0004-0000-0D00-000040000000}"/>
    <hyperlink ref="K5" r:id="rId66" xr:uid="{00000000-0004-0000-0D00-000041000000}"/>
    <hyperlink ref="K6" r:id="rId67" xr:uid="{00000000-0004-0000-0D00-000042000000}"/>
    <hyperlink ref="K7" r:id="rId68" xr:uid="{00000000-0004-0000-0D00-000043000000}"/>
    <hyperlink ref="K11" r:id="rId69" xr:uid="{00000000-0004-0000-0D00-000044000000}"/>
    <hyperlink ref="K23" r:id="rId70" xr:uid="{00000000-0004-0000-0D00-000045000000}"/>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H55"/>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18.7265625" customWidth="1"/>
    <col min="6" max="6" width="30.7265625" customWidth="1"/>
    <col min="7" max="7" width="15.7265625" customWidth="1"/>
    <col min="8" max="8" width="18.7265625" customWidth="1"/>
  </cols>
  <sheetData>
    <row r="1" spans="1:8" ht="27" x14ac:dyDescent="0.35">
      <c r="A1" s="30" t="s">
        <v>18183</v>
      </c>
      <c r="B1" s="31"/>
      <c r="C1" s="31"/>
      <c r="D1" s="31"/>
      <c r="E1" s="31"/>
      <c r="F1" s="31"/>
      <c r="G1" s="31"/>
      <c r="H1" s="31"/>
    </row>
    <row r="2" spans="1:8" s="12" customFormat="1" ht="25" customHeight="1" x14ac:dyDescent="0.35">
      <c r="A2" s="15" t="s">
        <v>1</v>
      </c>
      <c r="B2" s="15" t="s">
        <v>2</v>
      </c>
      <c r="C2" s="15" t="s">
        <v>3</v>
      </c>
      <c r="D2" s="15" t="s">
        <v>6</v>
      </c>
      <c r="E2" s="15" t="s">
        <v>18184</v>
      </c>
      <c r="F2" s="15" t="s">
        <v>18396</v>
      </c>
      <c r="G2" s="15" t="s">
        <v>18185</v>
      </c>
      <c r="H2" s="15" t="s">
        <v>22</v>
      </c>
    </row>
    <row r="3" spans="1:8" ht="15" customHeight="1" x14ac:dyDescent="0.35">
      <c r="A3" s="2" t="s">
        <v>23</v>
      </c>
      <c r="B3" s="2" t="s">
        <v>24</v>
      </c>
      <c r="C3" s="3">
        <v>1</v>
      </c>
      <c r="D3" s="2" t="s">
        <v>26</v>
      </c>
      <c r="E3" s="2" t="s">
        <v>18186</v>
      </c>
      <c r="F3" s="2" t="s">
        <v>2754</v>
      </c>
      <c r="G3" s="2" t="s">
        <v>1490</v>
      </c>
      <c r="H3" s="4" t="s">
        <v>18187</v>
      </c>
    </row>
    <row r="4" spans="1:8" ht="15" customHeight="1" x14ac:dyDescent="0.35">
      <c r="A4" s="2" t="s">
        <v>23</v>
      </c>
      <c r="B4" s="2" t="s">
        <v>24</v>
      </c>
      <c r="C4" s="3">
        <v>1</v>
      </c>
      <c r="D4" s="2" t="s">
        <v>26</v>
      </c>
      <c r="E4" s="2" t="s">
        <v>18188</v>
      </c>
      <c r="F4" s="2" t="s">
        <v>18189</v>
      </c>
      <c r="G4" s="2" t="s">
        <v>2023</v>
      </c>
      <c r="H4" s="4" t="s">
        <v>18187</v>
      </c>
    </row>
    <row r="5" spans="1:8" ht="15" customHeight="1" x14ac:dyDescent="0.35">
      <c r="A5" s="2" t="s">
        <v>23</v>
      </c>
      <c r="B5" s="2" t="s">
        <v>24</v>
      </c>
      <c r="C5" s="3">
        <v>1</v>
      </c>
      <c r="D5" s="2" t="s">
        <v>26</v>
      </c>
      <c r="E5" s="2" t="s">
        <v>18190</v>
      </c>
      <c r="F5" s="2" t="s">
        <v>2754</v>
      </c>
      <c r="G5" s="2" t="s">
        <v>2308</v>
      </c>
      <c r="H5" s="4" t="s">
        <v>18187</v>
      </c>
    </row>
    <row r="6" spans="1:8" ht="15" customHeight="1" x14ac:dyDescent="0.35">
      <c r="A6" s="2" t="s">
        <v>23</v>
      </c>
      <c r="B6" s="2" t="s">
        <v>24</v>
      </c>
      <c r="C6" s="3">
        <v>1</v>
      </c>
      <c r="D6" s="2" t="s">
        <v>26</v>
      </c>
      <c r="E6" s="2" t="s">
        <v>18191</v>
      </c>
      <c r="F6" s="2" t="s">
        <v>672</v>
      </c>
      <c r="G6" s="2" t="s">
        <v>2351</v>
      </c>
      <c r="H6" s="4" t="s">
        <v>18187</v>
      </c>
    </row>
    <row r="7" spans="1:8" ht="15" customHeight="1" x14ac:dyDescent="0.35">
      <c r="A7" s="2" t="s">
        <v>23</v>
      </c>
      <c r="B7" s="2" t="s">
        <v>24</v>
      </c>
      <c r="C7" s="3">
        <v>1</v>
      </c>
      <c r="D7" s="2" t="s">
        <v>26</v>
      </c>
      <c r="E7" s="2" t="s">
        <v>18192</v>
      </c>
      <c r="F7" s="2" t="s">
        <v>2754</v>
      </c>
      <c r="G7" s="2">
        <v>2021</v>
      </c>
      <c r="H7" s="4" t="s">
        <v>18193</v>
      </c>
    </row>
    <row r="8" spans="1:8" ht="15" customHeight="1" x14ac:dyDescent="0.35">
      <c r="A8" s="2" t="s">
        <v>23</v>
      </c>
      <c r="B8" s="2" t="s">
        <v>24</v>
      </c>
      <c r="C8" s="3">
        <v>1</v>
      </c>
      <c r="D8" s="2" t="s">
        <v>26</v>
      </c>
      <c r="E8" s="2" t="s">
        <v>18194</v>
      </c>
      <c r="F8" s="2" t="s">
        <v>1098</v>
      </c>
      <c r="G8" s="2" t="s">
        <v>2336</v>
      </c>
      <c r="H8" s="4" t="s">
        <v>18187</v>
      </c>
    </row>
    <row r="9" spans="1:8" ht="15" customHeight="1" x14ac:dyDescent="0.35">
      <c r="A9" s="2" t="s">
        <v>23</v>
      </c>
      <c r="B9" s="2" t="s">
        <v>24</v>
      </c>
      <c r="C9" s="3">
        <v>1</v>
      </c>
      <c r="D9" s="2" t="s">
        <v>26</v>
      </c>
      <c r="E9" s="2" t="s">
        <v>18195</v>
      </c>
      <c r="F9" s="2" t="s">
        <v>1098</v>
      </c>
      <c r="G9" s="2" t="s">
        <v>2336</v>
      </c>
      <c r="H9" s="4" t="s">
        <v>18196</v>
      </c>
    </row>
    <row r="10" spans="1:8" ht="15" customHeight="1" x14ac:dyDescent="0.35">
      <c r="A10" s="2" t="s">
        <v>23</v>
      </c>
      <c r="B10" s="2" t="s">
        <v>24</v>
      </c>
      <c r="C10" s="3">
        <v>1</v>
      </c>
      <c r="D10" s="2" t="s">
        <v>26</v>
      </c>
      <c r="E10" s="2" t="s">
        <v>18197</v>
      </c>
      <c r="F10" s="2" t="s">
        <v>552</v>
      </c>
      <c r="G10" s="2" t="s">
        <v>18198</v>
      </c>
      <c r="H10" s="4" t="s">
        <v>1324</v>
      </c>
    </row>
    <row r="11" spans="1:8" ht="15" customHeight="1" x14ac:dyDescent="0.35">
      <c r="A11" s="2" t="s">
        <v>41</v>
      </c>
      <c r="B11" s="2" t="s">
        <v>42</v>
      </c>
      <c r="C11" s="3">
        <v>2</v>
      </c>
      <c r="D11" s="2" t="s">
        <v>43</v>
      </c>
      <c r="E11" s="2" t="s">
        <v>18199</v>
      </c>
      <c r="F11" s="2" t="s">
        <v>672</v>
      </c>
      <c r="G11" s="2">
        <v>2021</v>
      </c>
      <c r="H11" s="4" t="s">
        <v>18200</v>
      </c>
    </row>
    <row r="12" spans="1:8" ht="15" customHeight="1" x14ac:dyDescent="0.35">
      <c r="A12" s="2" t="s">
        <v>41</v>
      </c>
      <c r="B12" s="2" t="s">
        <v>42</v>
      </c>
      <c r="C12" s="3">
        <v>2</v>
      </c>
      <c r="D12" s="2" t="s">
        <v>43</v>
      </c>
      <c r="E12" s="2" t="s">
        <v>18201</v>
      </c>
      <c r="F12" s="2" t="s">
        <v>48</v>
      </c>
      <c r="G12" s="2">
        <v>2015</v>
      </c>
      <c r="H12" s="4" t="s">
        <v>18202</v>
      </c>
    </row>
    <row r="13" spans="1:8" ht="15" customHeight="1" x14ac:dyDescent="0.35">
      <c r="A13" s="2" t="s">
        <v>56</v>
      </c>
      <c r="B13" s="2" t="s">
        <v>57</v>
      </c>
      <c r="C13" s="3">
        <v>3</v>
      </c>
      <c r="D13" s="2" t="s">
        <v>59</v>
      </c>
      <c r="E13" s="2" t="s">
        <v>18203</v>
      </c>
      <c r="F13" s="2" t="s">
        <v>18204</v>
      </c>
      <c r="G13" s="2">
        <v>2021</v>
      </c>
      <c r="H13" s="4" t="s">
        <v>616</v>
      </c>
    </row>
    <row r="14" spans="1:8" ht="15" customHeight="1" x14ac:dyDescent="0.35">
      <c r="A14" s="2" t="s">
        <v>56</v>
      </c>
      <c r="B14" s="2" t="s">
        <v>57</v>
      </c>
      <c r="C14" s="3">
        <v>3</v>
      </c>
      <c r="D14" s="2" t="s">
        <v>59</v>
      </c>
      <c r="E14" s="2" t="s">
        <v>18205</v>
      </c>
      <c r="F14" s="2" t="s">
        <v>3968</v>
      </c>
      <c r="G14" s="2">
        <v>2019</v>
      </c>
      <c r="H14" s="4" t="s">
        <v>616</v>
      </c>
    </row>
    <row r="15" spans="1:8" ht="15" customHeight="1" x14ac:dyDescent="0.35">
      <c r="A15" s="2" t="s">
        <v>86</v>
      </c>
      <c r="B15" s="2" t="s">
        <v>87</v>
      </c>
      <c r="C15" s="3">
        <v>5</v>
      </c>
      <c r="D15" s="2" t="s">
        <v>88</v>
      </c>
      <c r="E15" s="2" t="s">
        <v>18206</v>
      </c>
      <c r="F15" s="2" t="s">
        <v>672</v>
      </c>
      <c r="G15" s="2"/>
      <c r="H15" s="4" t="s">
        <v>99</v>
      </c>
    </row>
    <row r="16" spans="1:8" ht="15" customHeight="1" x14ac:dyDescent="0.35">
      <c r="A16" s="2" t="s">
        <v>100</v>
      </c>
      <c r="B16" s="2" t="s">
        <v>101</v>
      </c>
      <c r="C16" s="3">
        <v>6</v>
      </c>
      <c r="D16" s="2" t="s">
        <v>102</v>
      </c>
      <c r="E16" s="2" t="s">
        <v>18207</v>
      </c>
      <c r="F16" s="2" t="s">
        <v>1127</v>
      </c>
      <c r="G16" s="2">
        <v>2016</v>
      </c>
      <c r="H16" s="4" t="s">
        <v>115</v>
      </c>
    </row>
    <row r="17" spans="1:8" ht="15" customHeight="1" x14ac:dyDescent="0.35">
      <c r="A17" s="2" t="s">
        <v>128</v>
      </c>
      <c r="B17" s="2" t="s">
        <v>129</v>
      </c>
      <c r="C17" s="3">
        <v>8</v>
      </c>
      <c r="D17" s="2" t="s">
        <v>130</v>
      </c>
      <c r="E17" s="2" t="s">
        <v>18190</v>
      </c>
      <c r="F17" s="2" t="s">
        <v>2754</v>
      </c>
      <c r="G17" s="2"/>
      <c r="H17" s="4" t="s">
        <v>18208</v>
      </c>
    </row>
    <row r="18" spans="1:8" ht="15" customHeight="1" x14ac:dyDescent="0.35">
      <c r="A18" s="2" t="s">
        <v>128</v>
      </c>
      <c r="B18" s="2" t="s">
        <v>129</v>
      </c>
      <c r="C18" s="3">
        <v>8</v>
      </c>
      <c r="D18" s="2" t="s">
        <v>130</v>
      </c>
      <c r="E18" s="2" t="s">
        <v>18209</v>
      </c>
      <c r="F18" s="2" t="s">
        <v>18189</v>
      </c>
      <c r="G18" s="2">
        <v>2016</v>
      </c>
      <c r="H18" s="4" t="s">
        <v>18210</v>
      </c>
    </row>
    <row r="19" spans="1:8" ht="15" customHeight="1" x14ac:dyDescent="0.35">
      <c r="A19" s="2" t="s">
        <v>128</v>
      </c>
      <c r="B19" s="2" t="s">
        <v>129</v>
      </c>
      <c r="C19" s="3">
        <v>8</v>
      </c>
      <c r="D19" s="2" t="s">
        <v>130</v>
      </c>
      <c r="E19" s="2" t="s">
        <v>18211</v>
      </c>
      <c r="F19" s="2" t="s">
        <v>1120</v>
      </c>
      <c r="G19" s="2">
        <v>2012</v>
      </c>
      <c r="H19" s="4" t="s">
        <v>18210</v>
      </c>
    </row>
    <row r="20" spans="1:8" ht="15" customHeight="1" x14ac:dyDescent="0.35">
      <c r="A20" s="2" t="s">
        <v>128</v>
      </c>
      <c r="B20" s="2" t="s">
        <v>129</v>
      </c>
      <c r="C20" s="3">
        <v>8</v>
      </c>
      <c r="D20" s="2" t="s">
        <v>130</v>
      </c>
      <c r="E20" s="2" t="s">
        <v>18212</v>
      </c>
      <c r="F20" s="2" t="s">
        <v>1120</v>
      </c>
      <c r="G20" s="2">
        <v>2011</v>
      </c>
      <c r="H20" s="4" t="s">
        <v>18210</v>
      </c>
    </row>
    <row r="21" spans="1:8" ht="15" customHeight="1" x14ac:dyDescent="0.35">
      <c r="A21" s="2" t="s">
        <v>153</v>
      </c>
      <c r="B21" s="2" t="s">
        <v>154</v>
      </c>
      <c r="C21" s="3">
        <v>10</v>
      </c>
      <c r="D21" s="2" t="s">
        <v>155</v>
      </c>
      <c r="E21" s="2" t="s">
        <v>18213</v>
      </c>
      <c r="F21" s="2" t="s">
        <v>3993</v>
      </c>
      <c r="G21" s="2">
        <v>2015</v>
      </c>
      <c r="H21" s="4" t="s">
        <v>162</v>
      </c>
    </row>
    <row r="22" spans="1:8" ht="15" customHeight="1" x14ac:dyDescent="0.35">
      <c r="A22" s="2" t="s">
        <v>163</v>
      </c>
      <c r="B22" s="2" t="s">
        <v>164</v>
      </c>
      <c r="C22" s="3">
        <v>11</v>
      </c>
      <c r="D22" s="2" t="s">
        <v>165</v>
      </c>
      <c r="E22" s="2" t="s">
        <v>18214</v>
      </c>
      <c r="F22" s="2" t="s">
        <v>2754</v>
      </c>
      <c r="G22" s="2">
        <v>2021</v>
      </c>
      <c r="H22" s="4" t="s">
        <v>18215</v>
      </c>
    </row>
    <row r="23" spans="1:8" ht="15" customHeight="1" x14ac:dyDescent="0.35">
      <c r="A23" s="2" t="s">
        <v>234</v>
      </c>
      <c r="B23" s="2" t="s">
        <v>235</v>
      </c>
      <c r="C23" s="3">
        <v>16</v>
      </c>
      <c r="D23" s="2" t="s">
        <v>236</v>
      </c>
      <c r="E23" s="2" t="s">
        <v>18216</v>
      </c>
      <c r="F23" s="2" t="s">
        <v>3443</v>
      </c>
      <c r="G23" s="2">
        <v>2016</v>
      </c>
      <c r="H23" s="4" t="s">
        <v>249</v>
      </c>
    </row>
    <row r="24" spans="1:8" ht="15" customHeight="1" x14ac:dyDescent="0.35">
      <c r="A24" s="2" t="s">
        <v>234</v>
      </c>
      <c r="B24" s="2" t="s">
        <v>235</v>
      </c>
      <c r="C24" s="3">
        <v>16</v>
      </c>
      <c r="D24" s="2" t="s">
        <v>236</v>
      </c>
      <c r="E24" s="2" t="s">
        <v>18217</v>
      </c>
      <c r="F24" s="2" t="s">
        <v>3443</v>
      </c>
      <c r="G24" s="2">
        <v>2016</v>
      </c>
      <c r="H24" s="4" t="s">
        <v>249</v>
      </c>
    </row>
    <row r="25" spans="1:8" ht="15" customHeight="1" x14ac:dyDescent="0.35">
      <c r="A25" s="2" t="s">
        <v>234</v>
      </c>
      <c r="B25" s="2" t="s">
        <v>235</v>
      </c>
      <c r="C25" s="3">
        <v>16</v>
      </c>
      <c r="D25" s="2" t="s">
        <v>236</v>
      </c>
      <c r="E25" s="2" t="s">
        <v>18216</v>
      </c>
      <c r="F25" s="2" t="s">
        <v>774</v>
      </c>
      <c r="G25" s="2">
        <v>2014</v>
      </c>
      <c r="H25" s="4" t="s">
        <v>249</v>
      </c>
    </row>
    <row r="26" spans="1:8" ht="15" customHeight="1" x14ac:dyDescent="0.35">
      <c r="A26" s="2" t="s">
        <v>234</v>
      </c>
      <c r="B26" s="2" t="s">
        <v>235</v>
      </c>
      <c r="C26" s="3">
        <v>16</v>
      </c>
      <c r="D26" s="2" t="s">
        <v>236</v>
      </c>
      <c r="E26" s="2" t="s">
        <v>18218</v>
      </c>
      <c r="F26" s="2" t="s">
        <v>18219</v>
      </c>
      <c r="G26" s="2">
        <v>2004</v>
      </c>
      <c r="H26" s="4" t="s">
        <v>1191</v>
      </c>
    </row>
    <row r="27" spans="1:8" ht="15" customHeight="1" x14ac:dyDescent="0.35">
      <c r="A27" s="2" t="s">
        <v>234</v>
      </c>
      <c r="B27" s="2" t="s">
        <v>235</v>
      </c>
      <c r="C27" s="3">
        <v>16</v>
      </c>
      <c r="D27" s="2" t="s">
        <v>236</v>
      </c>
      <c r="E27" s="2" t="s">
        <v>18220</v>
      </c>
      <c r="F27" s="2" t="s">
        <v>18221</v>
      </c>
      <c r="G27" s="2">
        <v>2004</v>
      </c>
      <c r="H27" s="4" t="s">
        <v>18222</v>
      </c>
    </row>
    <row r="28" spans="1:8" ht="15" customHeight="1" x14ac:dyDescent="0.35">
      <c r="A28" s="2" t="s">
        <v>234</v>
      </c>
      <c r="B28" s="2" t="s">
        <v>235</v>
      </c>
      <c r="C28" s="3">
        <v>16</v>
      </c>
      <c r="D28" s="2" t="s">
        <v>236</v>
      </c>
      <c r="E28" s="2" t="s">
        <v>18223</v>
      </c>
      <c r="F28" s="2" t="s">
        <v>4077</v>
      </c>
      <c r="G28" s="2">
        <v>2001</v>
      </c>
      <c r="H28" s="4" t="s">
        <v>18222</v>
      </c>
    </row>
    <row r="29" spans="1:8" ht="15" customHeight="1" x14ac:dyDescent="0.35">
      <c r="A29" s="2" t="s">
        <v>234</v>
      </c>
      <c r="B29" s="2" t="s">
        <v>235</v>
      </c>
      <c r="C29" s="3">
        <v>16</v>
      </c>
      <c r="D29" s="2" t="s">
        <v>236</v>
      </c>
      <c r="E29" s="2" t="s">
        <v>18224</v>
      </c>
      <c r="F29" s="2" t="s">
        <v>4237</v>
      </c>
      <c r="G29" s="2">
        <v>2000</v>
      </c>
      <c r="H29" s="4" t="s">
        <v>18222</v>
      </c>
    </row>
    <row r="30" spans="1:8" ht="15" customHeight="1" x14ac:dyDescent="0.35">
      <c r="A30" s="2" t="s">
        <v>234</v>
      </c>
      <c r="B30" s="2" t="s">
        <v>235</v>
      </c>
      <c r="C30" s="3">
        <v>16</v>
      </c>
      <c r="D30" s="2" t="s">
        <v>236</v>
      </c>
      <c r="E30" s="2" t="s">
        <v>18225</v>
      </c>
      <c r="F30" s="2" t="s">
        <v>18226</v>
      </c>
      <c r="G30" s="2">
        <v>1996</v>
      </c>
      <c r="H30" s="4" t="s">
        <v>1191</v>
      </c>
    </row>
    <row r="31" spans="1:8" ht="15" customHeight="1" x14ac:dyDescent="0.35">
      <c r="A31" s="2" t="s">
        <v>264</v>
      </c>
      <c r="B31" s="2" t="s">
        <v>265</v>
      </c>
      <c r="C31" s="3">
        <v>18</v>
      </c>
      <c r="D31" s="2" t="s">
        <v>266</v>
      </c>
      <c r="E31" s="2" t="s">
        <v>18227</v>
      </c>
      <c r="F31" s="2" t="s">
        <v>3380</v>
      </c>
      <c r="G31" s="2">
        <v>2024</v>
      </c>
      <c r="H31" s="4" t="s">
        <v>1363</v>
      </c>
    </row>
    <row r="32" spans="1:8" ht="15" customHeight="1" x14ac:dyDescent="0.35">
      <c r="A32" s="2" t="s">
        <v>264</v>
      </c>
      <c r="B32" s="2" t="s">
        <v>265</v>
      </c>
      <c r="C32" s="3">
        <v>18</v>
      </c>
      <c r="D32" s="2" t="s">
        <v>266</v>
      </c>
      <c r="E32" s="2" t="s">
        <v>18228</v>
      </c>
      <c r="F32" s="2" t="s">
        <v>1127</v>
      </c>
      <c r="G32" s="2">
        <v>2019</v>
      </c>
      <c r="H32" s="4" t="s">
        <v>1363</v>
      </c>
    </row>
    <row r="33" spans="1:8" ht="15" customHeight="1" x14ac:dyDescent="0.35">
      <c r="A33" s="2" t="s">
        <v>279</v>
      </c>
      <c r="B33" s="2" t="s">
        <v>280</v>
      </c>
      <c r="C33" s="3">
        <v>19</v>
      </c>
      <c r="D33" s="2" t="s">
        <v>281</v>
      </c>
      <c r="E33" s="2" t="s">
        <v>18229</v>
      </c>
      <c r="F33" s="2" t="s">
        <v>286</v>
      </c>
      <c r="G33" s="2"/>
      <c r="H33" s="4" t="s">
        <v>18230</v>
      </c>
    </row>
    <row r="34" spans="1:8" ht="15" customHeight="1" x14ac:dyDescent="0.35">
      <c r="A34" s="2" t="s">
        <v>294</v>
      </c>
      <c r="B34" s="2" t="s">
        <v>295</v>
      </c>
      <c r="C34" s="3">
        <v>20</v>
      </c>
      <c r="D34" s="2" t="s">
        <v>296</v>
      </c>
      <c r="E34" s="2" t="s">
        <v>18231</v>
      </c>
      <c r="F34" s="2" t="s">
        <v>301</v>
      </c>
      <c r="G34" s="2" t="s">
        <v>677</v>
      </c>
      <c r="H34" s="4" t="s">
        <v>844</v>
      </c>
    </row>
    <row r="35" spans="1:8" ht="15" customHeight="1" x14ac:dyDescent="0.35">
      <c r="A35" s="2" t="s">
        <v>310</v>
      </c>
      <c r="B35" s="2" t="s">
        <v>311</v>
      </c>
      <c r="C35" s="3">
        <v>21</v>
      </c>
      <c r="D35" s="2" t="s">
        <v>313</v>
      </c>
      <c r="E35" s="2" t="s">
        <v>18232</v>
      </c>
      <c r="F35" s="2" t="s">
        <v>225</v>
      </c>
      <c r="G35" s="2">
        <v>2011</v>
      </c>
      <c r="H35" s="4" t="s">
        <v>324</v>
      </c>
    </row>
    <row r="36" spans="1:8" ht="15" customHeight="1" x14ac:dyDescent="0.35">
      <c r="A36" s="2" t="s">
        <v>310</v>
      </c>
      <c r="B36" s="2" t="s">
        <v>311</v>
      </c>
      <c r="C36" s="3">
        <v>21</v>
      </c>
      <c r="D36" s="2" t="s">
        <v>313</v>
      </c>
      <c r="E36" s="2" t="s">
        <v>18233</v>
      </c>
      <c r="F36" s="2" t="s">
        <v>18234</v>
      </c>
      <c r="G36" s="2">
        <v>2010</v>
      </c>
      <c r="H36" s="4" t="s">
        <v>324</v>
      </c>
    </row>
    <row r="37" spans="1:8" ht="15" customHeight="1" x14ac:dyDescent="0.35">
      <c r="A37" s="2" t="s">
        <v>310</v>
      </c>
      <c r="B37" s="2" t="s">
        <v>311</v>
      </c>
      <c r="C37" s="3">
        <v>21</v>
      </c>
      <c r="D37" s="2" t="s">
        <v>313</v>
      </c>
      <c r="E37" s="2" t="s">
        <v>18209</v>
      </c>
      <c r="F37" s="2" t="s">
        <v>18189</v>
      </c>
      <c r="G37" s="2">
        <v>2007</v>
      </c>
      <c r="H37" s="4" t="s">
        <v>1212</v>
      </c>
    </row>
    <row r="38" spans="1:8" ht="15" customHeight="1" x14ac:dyDescent="0.35">
      <c r="A38" s="2" t="s">
        <v>310</v>
      </c>
      <c r="B38" s="2" t="s">
        <v>311</v>
      </c>
      <c r="C38" s="3">
        <v>21</v>
      </c>
      <c r="D38" s="2" t="s">
        <v>313</v>
      </c>
      <c r="E38" s="2" t="s">
        <v>18235</v>
      </c>
      <c r="F38" s="2" t="s">
        <v>18234</v>
      </c>
      <c r="G38" s="2">
        <v>2003</v>
      </c>
      <c r="H38" s="4" t="s">
        <v>1212</v>
      </c>
    </row>
    <row r="39" spans="1:8" ht="15" customHeight="1" x14ac:dyDescent="0.35">
      <c r="A39" s="2" t="s">
        <v>339</v>
      </c>
      <c r="B39" s="2" t="s">
        <v>340</v>
      </c>
      <c r="C39" s="3">
        <v>23</v>
      </c>
      <c r="D39" s="2" t="s">
        <v>341</v>
      </c>
      <c r="E39" s="2" t="s">
        <v>18236</v>
      </c>
      <c r="F39" s="2" t="s">
        <v>1178</v>
      </c>
      <c r="G39" s="2">
        <v>2024</v>
      </c>
      <c r="H39" s="4" t="s">
        <v>18414</v>
      </c>
    </row>
    <row r="40" spans="1:8" ht="15" customHeight="1" x14ac:dyDescent="0.35">
      <c r="A40" s="2" t="s">
        <v>352</v>
      </c>
      <c r="B40" s="2" t="s">
        <v>353</v>
      </c>
      <c r="C40" s="3">
        <v>24</v>
      </c>
      <c r="D40" s="2" t="s">
        <v>354</v>
      </c>
      <c r="E40" s="2" t="s">
        <v>18237</v>
      </c>
      <c r="F40" s="2" t="s">
        <v>1406</v>
      </c>
      <c r="G40" s="2">
        <v>2018</v>
      </c>
      <c r="H40" s="4" t="s">
        <v>896</v>
      </c>
    </row>
    <row r="41" spans="1:8" ht="15" customHeight="1" x14ac:dyDescent="0.35">
      <c r="A41" s="2" t="s">
        <v>352</v>
      </c>
      <c r="B41" s="2" t="s">
        <v>353</v>
      </c>
      <c r="C41" s="3">
        <v>24</v>
      </c>
      <c r="D41" s="2" t="s">
        <v>354</v>
      </c>
      <c r="E41" s="2" t="s">
        <v>18238</v>
      </c>
      <c r="F41" s="2" t="s">
        <v>2754</v>
      </c>
      <c r="G41" s="2">
        <v>2018</v>
      </c>
      <c r="H41" s="4" t="s">
        <v>896</v>
      </c>
    </row>
    <row r="42" spans="1:8" ht="15" customHeight="1" x14ac:dyDescent="0.35">
      <c r="A42" s="2" t="s">
        <v>365</v>
      </c>
      <c r="B42" s="2" t="s">
        <v>366</v>
      </c>
      <c r="C42" s="3">
        <v>25</v>
      </c>
      <c r="D42" s="2" t="s">
        <v>367</v>
      </c>
      <c r="E42" s="2" t="s">
        <v>18239</v>
      </c>
      <c r="F42" s="2" t="s">
        <v>552</v>
      </c>
      <c r="G42" s="2">
        <v>2019</v>
      </c>
      <c r="H42" s="4" t="s">
        <v>18240</v>
      </c>
    </row>
    <row r="43" spans="1:8" ht="15" customHeight="1" x14ac:dyDescent="0.35">
      <c r="A43" s="2" t="s">
        <v>365</v>
      </c>
      <c r="B43" s="2" t="s">
        <v>366</v>
      </c>
      <c r="C43" s="3">
        <v>25</v>
      </c>
      <c r="D43" s="2" t="s">
        <v>367</v>
      </c>
      <c r="E43" s="2" t="s">
        <v>18241</v>
      </c>
      <c r="F43" s="2" t="s">
        <v>552</v>
      </c>
      <c r="G43" s="2">
        <v>2015</v>
      </c>
      <c r="H43" s="4" t="s">
        <v>18240</v>
      </c>
    </row>
    <row r="44" spans="1:8" ht="15" customHeight="1" x14ac:dyDescent="0.35">
      <c r="A44" s="2" t="s">
        <v>365</v>
      </c>
      <c r="B44" s="2" t="s">
        <v>366</v>
      </c>
      <c r="C44" s="3">
        <v>25</v>
      </c>
      <c r="D44" s="2" t="s">
        <v>367</v>
      </c>
      <c r="E44" s="2" t="s">
        <v>18242</v>
      </c>
      <c r="F44" s="2" t="s">
        <v>1127</v>
      </c>
      <c r="G44" s="2" t="s">
        <v>4065</v>
      </c>
      <c r="H44" s="4" t="s">
        <v>18240</v>
      </c>
    </row>
    <row r="45" spans="1:8" ht="15" customHeight="1" x14ac:dyDescent="0.35">
      <c r="A45" s="2" t="s">
        <v>365</v>
      </c>
      <c r="B45" s="2" t="s">
        <v>366</v>
      </c>
      <c r="C45" s="3">
        <v>25</v>
      </c>
      <c r="D45" s="2" t="s">
        <v>367</v>
      </c>
      <c r="E45" s="2" t="s">
        <v>18243</v>
      </c>
      <c r="F45" s="2" t="s">
        <v>18244</v>
      </c>
      <c r="G45" s="2">
        <v>1999</v>
      </c>
      <c r="H45" s="4" t="s">
        <v>18240</v>
      </c>
    </row>
    <row r="46" spans="1:8" ht="15" customHeight="1" x14ac:dyDescent="0.35">
      <c r="A46" s="2" t="s">
        <v>387</v>
      </c>
      <c r="B46" s="2" t="s">
        <v>388</v>
      </c>
      <c r="C46" s="3">
        <v>27</v>
      </c>
      <c r="D46" s="2" t="s">
        <v>389</v>
      </c>
      <c r="E46" s="2" t="s">
        <v>18245</v>
      </c>
      <c r="F46" s="2" t="s">
        <v>1300</v>
      </c>
      <c r="G46" s="2">
        <v>2020</v>
      </c>
      <c r="H46" s="4" t="s">
        <v>2252</v>
      </c>
    </row>
    <row r="47" spans="1:8" ht="15" customHeight="1" x14ac:dyDescent="0.35">
      <c r="A47" s="2" t="s">
        <v>387</v>
      </c>
      <c r="B47" s="2" t="s">
        <v>388</v>
      </c>
      <c r="C47" s="3">
        <v>27</v>
      </c>
      <c r="D47" s="2" t="s">
        <v>389</v>
      </c>
      <c r="E47" s="2" t="s">
        <v>18246</v>
      </c>
      <c r="F47" s="2" t="s">
        <v>18247</v>
      </c>
      <c r="G47" s="2">
        <v>2013</v>
      </c>
      <c r="H47" s="4" t="s">
        <v>2252</v>
      </c>
    </row>
    <row r="48" spans="1:8" ht="15" customHeight="1" x14ac:dyDescent="0.35">
      <c r="A48" s="2" t="s">
        <v>387</v>
      </c>
      <c r="B48" s="2" t="s">
        <v>388</v>
      </c>
      <c r="C48" s="3">
        <v>27</v>
      </c>
      <c r="D48" s="2" t="s">
        <v>389</v>
      </c>
      <c r="E48" s="2" t="s">
        <v>18248</v>
      </c>
      <c r="F48" s="2" t="s">
        <v>18249</v>
      </c>
      <c r="G48" s="2">
        <v>2010</v>
      </c>
      <c r="H48" s="4" t="s">
        <v>2252</v>
      </c>
    </row>
    <row r="49" spans="1:8" ht="15" customHeight="1" x14ac:dyDescent="0.35">
      <c r="A49" s="2" t="s">
        <v>410</v>
      </c>
      <c r="B49" s="2" t="s">
        <v>411</v>
      </c>
      <c r="C49" s="3">
        <v>29</v>
      </c>
      <c r="D49" s="2" t="s">
        <v>413</v>
      </c>
      <c r="E49" s="2" t="s">
        <v>18250</v>
      </c>
      <c r="F49" s="2" t="s">
        <v>18251</v>
      </c>
      <c r="G49" s="2">
        <v>2023</v>
      </c>
      <c r="H49" s="4" t="s">
        <v>18252</v>
      </c>
    </row>
    <row r="50" spans="1:8" ht="15" customHeight="1" x14ac:dyDescent="0.35">
      <c r="A50" s="2" t="s">
        <v>447</v>
      </c>
      <c r="B50" s="2" t="s">
        <v>448</v>
      </c>
      <c r="C50" s="3">
        <v>32</v>
      </c>
      <c r="D50" s="2" t="s">
        <v>449</v>
      </c>
      <c r="E50" s="2" t="s">
        <v>18253</v>
      </c>
      <c r="F50" s="2" t="s">
        <v>4184</v>
      </c>
      <c r="G50" s="2" t="s">
        <v>1273</v>
      </c>
      <c r="H50" s="4" t="s">
        <v>984</v>
      </c>
    </row>
    <row r="51" spans="1:8" ht="15" customHeight="1" x14ac:dyDescent="0.35">
      <c r="A51" s="2" t="s">
        <v>456</v>
      </c>
      <c r="B51" s="2" t="s">
        <v>457</v>
      </c>
      <c r="C51" s="3">
        <v>33</v>
      </c>
      <c r="D51" s="2" t="s">
        <v>458</v>
      </c>
      <c r="E51" s="2" t="s">
        <v>18254</v>
      </c>
      <c r="F51" s="2" t="s">
        <v>63</v>
      </c>
      <c r="G51" s="2">
        <v>2019</v>
      </c>
      <c r="H51" s="4" t="s">
        <v>995</v>
      </c>
    </row>
    <row r="52" spans="1:8" ht="15" customHeight="1" x14ac:dyDescent="0.35">
      <c r="A52" s="2" t="s">
        <v>456</v>
      </c>
      <c r="B52" s="2" t="s">
        <v>457</v>
      </c>
      <c r="C52" s="3">
        <v>33</v>
      </c>
      <c r="D52" s="2" t="s">
        <v>458</v>
      </c>
      <c r="E52" s="2" t="s">
        <v>18255</v>
      </c>
      <c r="F52" s="2" t="s">
        <v>1584</v>
      </c>
      <c r="G52" s="2">
        <v>2014</v>
      </c>
      <c r="H52" s="4" t="s">
        <v>995</v>
      </c>
    </row>
    <row r="53" spans="1:8" ht="15" customHeight="1" x14ac:dyDescent="0.35">
      <c r="A53" s="2" t="s">
        <v>477</v>
      </c>
      <c r="B53" s="2" t="s">
        <v>478</v>
      </c>
      <c r="C53" s="3">
        <v>35</v>
      </c>
      <c r="D53" s="2" t="s">
        <v>479</v>
      </c>
      <c r="E53" s="2" t="s">
        <v>18256</v>
      </c>
      <c r="F53" s="2" t="s">
        <v>18257</v>
      </c>
      <c r="G53" s="2">
        <v>2023</v>
      </c>
      <c r="H53" s="4" t="s">
        <v>486</v>
      </c>
    </row>
    <row r="54" spans="1:8" ht="15" customHeight="1" x14ac:dyDescent="0.35">
      <c r="A54" s="2" t="s">
        <v>487</v>
      </c>
      <c r="B54" s="2" t="s">
        <v>488</v>
      </c>
      <c r="C54" s="3">
        <v>36</v>
      </c>
      <c r="D54" s="2" t="s">
        <v>489</v>
      </c>
      <c r="E54" s="2" t="s">
        <v>18258</v>
      </c>
      <c r="F54" s="2" t="s">
        <v>18259</v>
      </c>
      <c r="G54" s="2" t="s">
        <v>18260</v>
      </c>
      <c r="H54" s="4" t="s">
        <v>18261</v>
      </c>
    </row>
    <row r="55" spans="1:8" ht="15" customHeight="1" x14ac:dyDescent="0.35">
      <c r="A55" s="2" t="s">
        <v>487</v>
      </c>
      <c r="B55" s="2" t="s">
        <v>488</v>
      </c>
      <c r="C55" s="3">
        <v>36</v>
      </c>
      <c r="D55" s="2" t="s">
        <v>489</v>
      </c>
      <c r="E55" s="2" t="s">
        <v>18262</v>
      </c>
      <c r="F55" s="2" t="s">
        <v>18247</v>
      </c>
      <c r="G55" s="2">
        <v>2013</v>
      </c>
      <c r="H55" s="4" t="s">
        <v>1013</v>
      </c>
    </row>
  </sheetData>
  <autoFilter ref="A2:H55" xr:uid="{00000000-0009-0000-0000-00000E000000}"/>
  <mergeCells count="1">
    <mergeCell ref="A1:H1"/>
  </mergeCells>
  <hyperlinks>
    <hyperlink ref="H3" r:id="rId1" xr:uid="{00000000-0004-0000-0E00-000000000000}"/>
    <hyperlink ref="H4" r:id="rId2" xr:uid="{00000000-0004-0000-0E00-000001000000}"/>
    <hyperlink ref="H5" r:id="rId3" xr:uid="{00000000-0004-0000-0E00-000002000000}"/>
    <hyperlink ref="H6" r:id="rId4" xr:uid="{00000000-0004-0000-0E00-000003000000}"/>
    <hyperlink ref="H7" r:id="rId5" xr:uid="{00000000-0004-0000-0E00-000004000000}"/>
    <hyperlink ref="H8" r:id="rId6" xr:uid="{00000000-0004-0000-0E00-000005000000}"/>
    <hyperlink ref="H9" r:id="rId7" xr:uid="{00000000-0004-0000-0E00-000006000000}"/>
    <hyperlink ref="H10" r:id="rId8" xr:uid="{00000000-0004-0000-0E00-000007000000}"/>
    <hyperlink ref="H11" r:id="rId9" xr:uid="{00000000-0004-0000-0E00-000008000000}"/>
    <hyperlink ref="H12" r:id="rId10" xr:uid="{00000000-0004-0000-0E00-000009000000}"/>
    <hyperlink ref="H13" r:id="rId11" xr:uid="{00000000-0004-0000-0E00-00000A000000}"/>
    <hyperlink ref="H14" r:id="rId12" xr:uid="{00000000-0004-0000-0E00-00000B000000}"/>
    <hyperlink ref="H15" r:id="rId13" xr:uid="{00000000-0004-0000-0E00-00000C000000}"/>
    <hyperlink ref="H16" r:id="rId14" xr:uid="{00000000-0004-0000-0E00-00000D000000}"/>
    <hyperlink ref="H17" r:id="rId15" xr:uid="{00000000-0004-0000-0E00-00000E000000}"/>
    <hyperlink ref="H18" r:id="rId16" xr:uid="{00000000-0004-0000-0E00-00000F000000}"/>
    <hyperlink ref="H19" r:id="rId17" xr:uid="{00000000-0004-0000-0E00-000010000000}"/>
    <hyperlink ref="H20" r:id="rId18" xr:uid="{00000000-0004-0000-0E00-000011000000}"/>
    <hyperlink ref="H21" r:id="rId19" xr:uid="{00000000-0004-0000-0E00-000012000000}"/>
    <hyperlink ref="H22" r:id="rId20" xr:uid="{00000000-0004-0000-0E00-000013000000}"/>
    <hyperlink ref="H23" r:id="rId21" xr:uid="{00000000-0004-0000-0E00-000014000000}"/>
    <hyperlink ref="H24" r:id="rId22" xr:uid="{00000000-0004-0000-0E00-000015000000}"/>
    <hyperlink ref="H25" r:id="rId23" xr:uid="{00000000-0004-0000-0E00-000016000000}"/>
    <hyperlink ref="H26" r:id="rId24" xr:uid="{00000000-0004-0000-0E00-000017000000}"/>
    <hyperlink ref="H27" r:id="rId25" location=":~:text=He%20had%20received%20number%20of,Healing%2C%20Weimar%2C%20Germany%20%5B2004" xr:uid="{00000000-0004-0000-0E00-000018000000}"/>
    <hyperlink ref="H28" r:id="rId26" location=":~:text=He%20had%20received%20number%20of,Healing%2C%20Weimar%2C%20Germany%20%5B2004" xr:uid="{00000000-0004-0000-0E00-000019000000}"/>
    <hyperlink ref="H29" r:id="rId27" location=":~:text=He%20had%20received%20number%20of,Healing%2C%20Weimar%2C%20Germany%20%5B2004" xr:uid="{00000000-0004-0000-0E00-00001A000000}"/>
    <hyperlink ref="H30" r:id="rId28" xr:uid="{00000000-0004-0000-0E00-00001B000000}"/>
    <hyperlink ref="H31" r:id="rId29" location="biography" xr:uid="{00000000-0004-0000-0E00-00001C000000}"/>
    <hyperlink ref="H32" r:id="rId30" location="biography" xr:uid="{00000000-0004-0000-0E00-00001D000000}"/>
    <hyperlink ref="H33" r:id="rId31" xr:uid="{00000000-0004-0000-0E00-00001E000000}"/>
    <hyperlink ref="H34" r:id="rId32" xr:uid="{00000000-0004-0000-0E00-00001F000000}"/>
    <hyperlink ref="H35" r:id="rId33" xr:uid="{00000000-0004-0000-0E00-000020000000}"/>
    <hyperlink ref="H36" r:id="rId34" xr:uid="{00000000-0004-0000-0E00-000021000000}"/>
    <hyperlink ref="H37" r:id="rId35" xr:uid="{00000000-0004-0000-0E00-000022000000}"/>
    <hyperlink ref="H38" r:id="rId36" xr:uid="{00000000-0004-0000-0E00-000023000000}"/>
    <hyperlink ref="H40" r:id="rId37" xr:uid="{00000000-0004-0000-0E00-000024000000}"/>
    <hyperlink ref="H41" r:id="rId38" xr:uid="{00000000-0004-0000-0E00-000025000000}"/>
    <hyperlink ref="H42" r:id="rId39" location="biography" xr:uid="{00000000-0004-0000-0E00-000026000000}"/>
    <hyperlink ref="H43" r:id="rId40" location="biography" xr:uid="{00000000-0004-0000-0E00-000027000000}"/>
    <hyperlink ref="H44" r:id="rId41" location="biography" xr:uid="{00000000-0004-0000-0E00-000028000000}"/>
    <hyperlink ref="H45" r:id="rId42" location="biography" xr:uid="{00000000-0004-0000-0E00-000029000000}"/>
    <hyperlink ref="H46" r:id="rId43" xr:uid="{00000000-0004-0000-0E00-00002A000000}"/>
    <hyperlink ref="H47" r:id="rId44" xr:uid="{00000000-0004-0000-0E00-00002B000000}"/>
    <hyperlink ref="H48" r:id="rId45" xr:uid="{00000000-0004-0000-0E00-00002C000000}"/>
    <hyperlink ref="H49" r:id="rId46" xr:uid="{00000000-0004-0000-0E00-00002D000000}"/>
    <hyperlink ref="H50" r:id="rId47" xr:uid="{00000000-0004-0000-0E00-00002E000000}"/>
    <hyperlink ref="H51" r:id="rId48" xr:uid="{00000000-0004-0000-0E00-00002F000000}"/>
    <hyperlink ref="H52" r:id="rId49" xr:uid="{00000000-0004-0000-0E00-000030000000}"/>
    <hyperlink ref="H53" r:id="rId50" xr:uid="{00000000-0004-0000-0E00-000031000000}"/>
    <hyperlink ref="H54" r:id="rId51" xr:uid="{00000000-0004-0000-0E00-000032000000}"/>
    <hyperlink ref="H55" r:id="rId52" xr:uid="{00000000-0004-0000-0E00-000033000000}"/>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L15"/>
  <sheetViews>
    <sheetView showGridLines="0" workbookViewId="0">
      <pane xSplit="4" ySplit="2" topLeftCell="E3" activePane="bottomRight" state="frozen"/>
      <selection pane="topRight" activeCell="E1" sqref="E1"/>
      <selection pane="bottomLeft" activeCell="A3" sqref="A3"/>
      <selection pane="bottomRight" activeCell="E3" sqref="E3"/>
    </sheetView>
  </sheetViews>
  <sheetFormatPr defaultColWidth="9.1796875" defaultRowHeight="14.5" x14ac:dyDescent="0.35"/>
  <cols>
    <col min="1" max="3" width="12.7265625" customWidth="1"/>
    <col min="4" max="10" width="25.7265625" customWidth="1"/>
    <col min="11" max="11" width="18.7265625" customWidth="1"/>
    <col min="12" max="12" width="15.7265625" customWidth="1"/>
  </cols>
  <sheetData>
    <row r="1" spans="1:12" ht="27" customHeight="1" x14ac:dyDescent="0.35">
      <c r="A1" s="32" t="s">
        <v>18293</v>
      </c>
      <c r="B1" s="33"/>
      <c r="C1" s="33"/>
      <c r="D1" s="33"/>
      <c r="E1" s="33"/>
      <c r="F1" s="33"/>
      <c r="G1" s="33"/>
      <c r="H1" s="33"/>
      <c r="I1" s="33"/>
      <c r="J1" s="33"/>
      <c r="K1" s="33"/>
      <c r="L1" s="34"/>
    </row>
    <row r="2" spans="1:12" ht="22" customHeight="1" x14ac:dyDescent="0.35">
      <c r="A2" s="21" t="s">
        <v>1</v>
      </c>
      <c r="B2" s="21" t="s">
        <v>2</v>
      </c>
      <c r="C2" s="21" t="s">
        <v>3</v>
      </c>
      <c r="D2" s="21" t="s">
        <v>6</v>
      </c>
      <c r="E2" s="21" t="s">
        <v>18291</v>
      </c>
      <c r="F2" s="21" t="s">
        <v>18290</v>
      </c>
      <c r="G2" s="21" t="s">
        <v>18289</v>
      </c>
      <c r="H2" s="21" t="s">
        <v>18288</v>
      </c>
      <c r="I2" s="21" t="s">
        <v>18287</v>
      </c>
      <c r="J2" s="21" t="s">
        <v>18286</v>
      </c>
      <c r="K2" s="21" t="s">
        <v>18292</v>
      </c>
      <c r="L2" s="21" t="s">
        <v>22</v>
      </c>
    </row>
    <row r="3" spans="1:12" s="7" customFormat="1" ht="15" customHeight="1" x14ac:dyDescent="0.35">
      <c r="A3" s="9" t="s">
        <v>41</v>
      </c>
      <c r="B3" s="11" t="s">
        <v>42</v>
      </c>
      <c r="C3" s="16">
        <v>2</v>
      </c>
      <c r="D3" s="9" t="s">
        <v>43</v>
      </c>
      <c r="E3" s="9" t="s">
        <v>18353</v>
      </c>
      <c r="F3" s="9" t="s">
        <v>18354</v>
      </c>
      <c r="G3" s="9" t="s">
        <v>18355</v>
      </c>
      <c r="H3" s="9" t="s">
        <v>18356</v>
      </c>
      <c r="I3" s="9" t="s">
        <v>18357</v>
      </c>
      <c r="J3" s="9" t="s">
        <v>18331</v>
      </c>
      <c r="K3" s="13" t="s">
        <v>11294</v>
      </c>
      <c r="L3" s="8" t="s">
        <v>18370</v>
      </c>
    </row>
    <row r="4" spans="1:12" s="7" customFormat="1" ht="15" customHeight="1" x14ac:dyDescent="0.35">
      <c r="A4" s="9" t="s">
        <v>41</v>
      </c>
      <c r="B4" s="11" t="s">
        <v>42</v>
      </c>
      <c r="C4" s="10">
        <v>2</v>
      </c>
      <c r="D4" s="9" t="s">
        <v>43</v>
      </c>
      <c r="E4" s="9" t="s">
        <v>18348</v>
      </c>
      <c r="F4" s="9" t="s">
        <v>18349</v>
      </c>
      <c r="G4" s="9" t="s">
        <v>18350</v>
      </c>
      <c r="H4" s="9" t="s">
        <v>18351</v>
      </c>
      <c r="I4" s="9" t="s">
        <v>18352</v>
      </c>
      <c r="J4" s="9" t="s">
        <v>18347</v>
      </c>
      <c r="K4" s="13" t="s">
        <v>3142</v>
      </c>
      <c r="L4" s="8" t="s">
        <v>18369</v>
      </c>
    </row>
    <row r="5" spans="1:12" s="7" customFormat="1" ht="15" customHeight="1" x14ac:dyDescent="0.35">
      <c r="A5" s="9" t="s">
        <v>234</v>
      </c>
      <c r="B5" s="11" t="s">
        <v>235</v>
      </c>
      <c r="C5" s="10">
        <v>16</v>
      </c>
      <c r="D5" s="9" t="s">
        <v>236</v>
      </c>
      <c r="E5" s="9" t="s">
        <v>18306</v>
      </c>
      <c r="F5" s="9" t="s">
        <v>18307</v>
      </c>
      <c r="G5" s="9" t="s">
        <v>18302</v>
      </c>
      <c r="H5" s="9" t="s">
        <v>18308</v>
      </c>
      <c r="I5" s="9" t="s">
        <v>18309</v>
      </c>
      <c r="J5" s="9" t="s">
        <v>18305</v>
      </c>
      <c r="K5" s="13" t="s">
        <v>18373</v>
      </c>
      <c r="L5" s="8" t="s">
        <v>18360</v>
      </c>
    </row>
    <row r="6" spans="1:12" s="7" customFormat="1" ht="15" customHeight="1" x14ac:dyDescent="0.35">
      <c r="A6" s="9" t="s">
        <v>234</v>
      </c>
      <c r="B6" s="11" t="s">
        <v>235</v>
      </c>
      <c r="C6" s="10">
        <v>16</v>
      </c>
      <c r="D6" s="9" t="s">
        <v>236</v>
      </c>
      <c r="E6" s="9" t="s">
        <v>18321</v>
      </c>
      <c r="F6" s="9" t="s">
        <v>18322</v>
      </c>
      <c r="G6" s="9" t="s">
        <v>18323</v>
      </c>
      <c r="H6" s="9" t="s">
        <v>18324</v>
      </c>
      <c r="I6" s="9" t="s">
        <v>18325</v>
      </c>
      <c r="J6" s="9" t="s">
        <v>18305</v>
      </c>
      <c r="K6" s="13" t="s">
        <v>11726</v>
      </c>
      <c r="L6" s="8" t="s">
        <v>18364</v>
      </c>
    </row>
    <row r="7" spans="1:12" s="7" customFormat="1" ht="15" customHeight="1" x14ac:dyDescent="0.35">
      <c r="A7" s="9" t="s">
        <v>234</v>
      </c>
      <c r="B7" s="11" t="s">
        <v>235</v>
      </c>
      <c r="C7" s="10">
        <v>16</v>
      </c>
      <c r="D7" s="9" t="s">
        <v>236</v>
      </c>
      <c r="E7" s="9" t="s">
        <v>18332</v>
      </c>
      <c r="F7" s="9" t="s">
        <v>18333</v>
      </c>
      <c r="G7" s="9" t="s">
        <v>18334</v>
      </c>
      <c r="H7" s="9" t="s">
        <v>18324</v>
      </c>
      <c r="I7" s="9" t="s">
        <v>18335</v>
      </c>
      <c r="J7" s="9" t="s">
        <v>18336</v>
      </c>
      <c r="K7" s="13" t="s">
        <v>18379</v>
      </c>
      <c r="L7" s="23" t="s">
        <v>18366</v>
      </c>
    </row>
    <row r="8" spans="1:12" s="7" customFormat="1" ht="15" customHeight="1" x14ac:dyDescent="0.35">
      <c r="A8" s="9" t="s">
        <v>234</v>
      </c>
      <c r="B8" s="11" t="s">
        <v>235</v>
      </c>
      <c r="C8" s="10">
        <v>16</v>
      </c>
      <c r="D8" s="9" t="s">
        <v>236</v>
      </c>
      <c r="E8" s="9" t="s">
        <v>18300</v>
      </c>
      <c r="F8" s="9" t="s">
        <v>18301</v>
      </c>
      <c r="G8" s="9" t="s">
        <v>18302</v>
      </c>
      <c r="H8" s="9" t="s">
        <v>18303</v>
      </c>
      <c r="I8" s="9" t="s">
        <v>18304</v>
      </c>
      <c r="J8" s="7" t="s">
        <v>18305</v>
      </c>
      <c r="K8" s="13" t="s">
        <v>18372</v>
      </c>
      <c r="L8" s="23" t="s">
        <v>18359</v>
      </c>
    </row>
    <row r="9" spans="1:12" s="7" customFormat="1" ht="15" customHeight="1" x14ac:dyDescent="0.35">
      <c r="A9" s="9" t="s">
        <v>234</v>
      </c>
      <c r="B9" s="11" t="s">
        <v>235</v>
      </c>
      <c r="C9" s="10">
        <v>16</v>
      </c>
      <c r="D9" s="9" t="s">
        <v>236</v>
      </c>
      <c r="E9" s="9" t="s">
        <v>18326</v>
      </c>
      <c r="F9" s="9" t="s">
        <v>18327</v>
      </c>
      <c r="G9" s="9" t="s">
        <v>18328</v>
      </c>
      <c r="H9" s="9" t="s">
        <v>18329</v>
      </c>
      <c r="I9" s="9" t="s">
        <v>18330</v>
      </c>
      <c r="J9" s="9" t="s">
        <v>18331</v>
      </c>
      <c r="K9" s="13" t="s">
        <v>18377</v>
      </c>
      <c r="L9" s="8" t="s">
        <v>18365</v>
      </c>
    </row>
    <row r="10" spans="1:12" s="7" customFormat="1" ht="15" customHeight="1" x14ac:dyDescent="0.35">
      <c r="A10" s="9" t="s">
        <v>234</v>
      </c>
      <c r="B10" s="11" t="s">
        <v>235</v>
      </c>
      <c r="C10" s="10">
        <v>16</v>
      </c>
      <c r="D10" s="9" t="s">
        <v>236</v>
      </c>
      <c r="E10" s="9" t="s">
        <v>18337</v>
      </c>
      <c r="F10" s="9" t="s">
        <v>18338</v>
      </c>
      <c r="G10" s="9" t="s">
        <v>18339</v>
      </c>
      <c r="H10" s="9" t="s">
        <v>18340</v>
      </c>
      <c r="I10" s="9" t="s">
        <v>18341</v>
      </c>
      <c r="J10" s="9" t="s">
        <v>18305</v>
      </c>
      <c r="K10" s="13" t="s">
        <v>12652</v>
      </c>
      <c r="L10" s="8" t="s">
        <v>18367</v>
      </c>
    </row>
    <row r="11" spans="1:12" s="7" customFormat="1" ht="15" customHeight="1" x14ac:dyDescent="0.35">
      <c r="A11" s="9" t="s">
        <v>234</v>
      </c>
      <c r="B11" s="11" t="s">
        <v>235</v>
      </c>
      <c r="C11" s="10">
        <v>16</v>
      </c>
      <c r="D11" s="9" t="s">
        <v>236</v>
      </c>
      <c r="E11" s="9" t="s">
        <v>18318</v>
      </c>
      <c r="F11" s="9" t="s">
        <v>18319</v>
      </c>
      <c r="G11" s="9" t="s">
        <v>18316</v>
      </c>
      <c r="H11" s="9" t="s">
        <v>18308</v>
      </c>
      <c r="I11" s="9" t="s">
        <v>18320</v>
      </c>
      <c r="J11" s="18" t="s">
        <v>18305</v>
      </c>
      <c r="K11" s="13" t="s">
        <v>18376</v>
      </c>
      <c r="L11" s="8" t="s">
        <v>18363</v>
      </c>
    </row>
    <row r="12" spans="1:12" s="7" customFormat="1" ht="15" customHeight="1" x14ac:dyDescent="0.35">
      <c r="A12" s="9" t="s">
        <v>234</v>
      </c>
      <c r="B12" s="11" t="s">
        <v>235</v>
      </c>
      <c r="C12" s="10">
        <v>16</v>
      </c>
      <c r="D12" s="9" t="s">
        <v>236</v>
      </c>
      <c r="E12" s="9" t="s">
        <v>18310</v>
      </c>
      <c r="F12" s="9" t="s">
        <v>18311</v>
      </c>
      <c r="G12" s="9" t="s">
        <v>18312</v>
      </c>
      <c r="H12" s="9" t="s">
        <v>18308</v>
      </c>
      <c r="I12" s="9" t="s">
        <v>18313</v>
      </c>
      <c r="J12" s="9" t="s">
        <v>18336</v>
      </c>
      <c r="K12" s="13" t="s">
        <v>18374</v>
      </c>
      <c r="L12" s="23" t="s">
        <v>18361</v>
      </c>
    </row>
    <row r="13" spans="1:12" s="7" customFormat="1" ht="15" customHeight="1" x14ac:dyDescent="0.35">
      <c r="A13" s="9" t="s">
        <v>234</v>
      </c>
      <c r="B13" s="11" t="s">
        <v>235</v>
      </c>
      <c r="C13" s="10">
        <v>16</v>
      </c>
      <c r="D13" s="9" t="s">
        <v>236</v>
      </c>
      <c r="E13" s="9" t="s">
        <v>18314</v>
      </c>
      <c r="F13" s="9" t="s">
        <v>18315</v>
      </c>
      <c r="G13" s="9" t="s">
        <v>18316</v>
      </c>
      <c r="H13" s="9" t="s">
        <v>18308</v>
      </c>
      <c r="I13" s="9" t="s">
        <v>18317</v>
      </c>
      <c r="J13" s="9" t="s">
        <v>18305</v>
      </c>
      <c r="K13" s="13" t="s">
        <v>18375</v>
      </c>
      <c r="L13" s="23" t="s">
        <v>18362</v>
      </c>
    </row>
    <row r="14" spans="1:12" s="7" customFormat="1" ht="15" customHeight="1" x14ac:dyDescent="0.35">
      <c r="A14" s="9" t="s">
        <v>487</v>
      </c>
      <c r="B14" s="11" t="s">
        <v>488</v>
      </c>
      <c r="C14" s="17">
        <v>36</v>
      </c>
      <c r="D14" s="9" t="s">
        <v>489</v>
      </c>
      <c r="E14" s="9" t="s">
        <v>18294</v>
      </c>
      <c r="F14" s="9" t="s">
        <v>18295</v>
      </c>
      <c r="G14" s="9" t="s">
        <v>18296</v>
      </c>
      <c r="H14" s="9" t="s">
        <v>18297</v>
      </c>
      <c r="I14" s="9" t="s">
        <v>18298</v>
      </c>
      <c r="J14" s="9" t="s">
        <v>18299</v>
      </c>
      <c r="K14" s="13" t="s">
        <v>18371</v>
      </c>
      <c r="L14" s="23" t="s">
        <v>18358</v>
      </c>
    </row>
    <row r="15" spans="1:12" s="7" customFormat="1" ht="15" customHeight="1" x14ac:dyDescent="0.35">
      <c r="A15" s="9" t="s">
        <v>294</v>
      </c>
      <c r="B15" s="11" t="s">
        <v>295</v>
      </c>
      <c r="C15" s="10">
        <v>20</v>
      </c>
      <c r="D15" s="9" t="s">
        <v>296</v>
      </c>
      <c r="E15" s="9" t="s">
        <v>18342</v>
      </c>
      <c r="F15" s="9" t="s">
        <v>18343</v>
      </c>
      <c r="G15" s="9" t="s">
        <v>18344</v>
      </c>
      <c r="H15" s="9" t="s">
        <v>18345</v>
      </c>
      <c r="I15" s="9" t="s">
        <v>18346</v>
      </c>
      <c r="J15" s="9" t="s">
        <v>18347</v>
      </c>
      <c r="K15" s="13" t="s">
        <v>18378</v>
      </c>
      <c r="L15" s="8" t="s">
        <v>18368</v>
      </c>
    </row>
  </sheetData>
  <autoFilter ref="A2:L2" xr:uid="{00000000-0009-0000-0000-00000F000000}"/>
  <mergeCells count="1">
    <mergeCell ref="A1:L1"/>
  </mergeCells>
  <hyperlinks>
    <hyperlink ref="L12" r:id="rId1" xr:uid="{00000000-0004-0000-0F00-000000000000}"/>
    <hyperlink ref="L14" r:id="rId2" xr:uid="{5BFEFB3B-598F-4FF4-B6FD-2D895035BF48}"/>
    <hyperlink ref="L7" r:id="rId3" xr:uid="{D56EE71A-1D11-47C7-9AE2-24B3D3A3F307}"/>
    <hyperlink ref="L13" r:id="rId4" xr:uid="{1DC5AA78-9D61-4369-9513-284BD9C3B98F}"/>
    <hyperlink ref="L8" r:id="rId5" xr:uid="{559FC998-25D2-4964-8123-8199FE8EB0E8}"/>
  </hyperlinks>
  <pageMargins left="0.7" right="0.7" top="0.75" bottom="0.75" header="0.3" footer="0.3"/>
  <pageSetup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4338"/>
  <sheetViews>
    <sheetView showGridLines="0" workbookViewId="0">
      <pane xSplit="8" ySplit="2" topLeftCell="I3" activePane="bottomRight" state="frozen"/>
      <selection pane="topRight" activeCell="I1" sqref="I1"/>
      <selection pane="bottomLeft" activeCell="A3" sqref="A3"/>
      <selection pane="bottomRight" activeCell="I3" sqref="I3"/>
    </sheetView>
  </sheetViews>
  <sheetFormatPr defaultRowHeight="14.5" x14ac:dyDescent="0.35"/>
  <cols>
    <col min="1" max="4" width="14.54296875" customWidth="1"/>
    <col min="5" max="5" width="11.26953125" customWidth="1"/>
    <col min="6" max="6" width="12.54296875" customWidth="1"/>
    <col min="7" max="9" width="15.7265625" customWidth="1"/>
    <col min="10" max="10" width="75.7265625" customWidth="1"/>
  </cols>
  <sheetData>
    <row r="1" spans="1:10" ht="27" x14ac:dyDescent="0.35">
      <c r="A1" s="30" t="s">
        <v>18263</v>
      </c>
      <c r="B1" s="31"/>
      <c r="C1" s="31"/>
      <c r="D1" s="31"/>
      <c r="E1" s="31"/>
      <c r="F1" s="31"/>
      <c r="G1" s="31"/>
      <c r="H1" s="31"/>
      <c r="I1" s="31"/>
      <c r="J1" s="31"/>
    </row>
    <row r="2" spans="1:10" s="12" customFormat="1" ht="25" customHeight="1" x14ac:dyDescent="0.35">
      <c r="A2" s="15" t="s">
        <v>18264</v>
      </c>
      <c r="B2" s="15" t="s">
        <v>18265</v>
      </c>
      <c r="C2" s="15" t="s">
        <v>18266</v>
      </c>
      <c r="D2" s="15" t="s">
        <v>18267</v>
      </c>
      <c r="E2" s="15" t="s">
        <v>18268</v>
      </c>
      <c r="F2" s="15" t="s">
        <v>18269</v>
      </c>
      <c r="G2" s="15" t="s">
        <v>18270</v>
      </c>
      <c r="H2" s="15" t="s">
        <v>18271</v>
      </c>
      <c r="I2" s="15" t="s">
        <v>18272</v>
      </c>
      <c r="J2" s="15" t="s">
        <v>18273</v>
      </c>
    </row>
    <row r="3" spans="1:10" ht="15" customHeight="1" x14ac:dyDescent="0.35">
      <c r="A3" s="2" t="s">
        <v>23</v>
      </c>
      <c r="B3" s="2" t="s">
        <v>24</v>
      </c>
      <c r="C3" s="2" t="s">
        <v>207</v>
      </c>
      <c r="D3" s="2" t="s">
        <v>208</v>
      </c>
      <c r="E3" s="3">
        <v>1</v>
      </c>
      <c r="F3" s="3">
        <v>14</v>
      </c>
      <c r="G3" s="2" t="s">
        <v>26</v>
      </c>
      <c r="H3" s="2" t="s">
        <v>209</v>
      </c>
      <c r="I3" s="2" t="s">
        <v>18274</v>
      </c>
      <c r="J3" s="2" t="s">
        <v>31</v>
      </c>
    </row>
    <row r="4" spans="1:10" ht="15" customHeight="1" x14ac:dyDescent="0.35">
      <c r="A4" s="2" t="s">
        <v>387</v>
      </c>
      <c r="B4" s="2" t="s">
        <v>388</v>
      </c>
      <c r="C4" s="2" t="s">
        <v>487</v>
      </c>
      <c r="D4" s="2" t="s">
        <v>488</v>
      </c>
      <c r="E4" s="3">
        <v>27</v>
      </c>
      <c r="F4" s="3">
        <v>36</v>
      </c>
      <c r="G4" s="2" t="s">
        <v>389</v>
      </c>
      <c r="H4" s="2" t="s">
        <v>489</v>
      </c>
      <c r="I4" s="2" t="s">
        <v>18274</v>
      </c>
      <c r="J4" s="2" t="s">
        <v>286</v>
      </c>
    </row>
    <row r="5" spans="1:10" ht="15" customHeight="1" x14ac:dyDescent="0.35">
      <c r="A5" s="2" t="s">
        <v>387</v>
      </c>
      <c r="B5" s="2" t="s">
        <v>388</v>
      </c>
      <c r="C5" s="2" t="s">
        <v>279</v>
      </c>
      <c r="D5" s="2" t="s">
        <v>280</v>
      </c>
      <c r="E5" s="3">
        <v>27</v>
      </c>
      <c r="F5" s="3">
        <v>19</v>
      </c>
      <c r="G5" s="2" t="s">
        <v>389</v>
      </c>
      <c r="H5" s="2" t="s">
        <v>281</v>
      </c>
      <c r="I5" s="2" t="s">
        <v>18274</v>
      </c>
      <c r="J5" s="2" t="s">
        <v>286</v>
      </c>
    </row>
    <row r="6" spans="1:10" ht="15" customHeight="1" x14ac:dyDescent="0.35">
      <c r="A6" s="2" t="s">
        <v>387</v>
      </c>
      <c r="B6" s="2" t="s">
        <v>388</v>
      </c>
      <c r="C6" s="2" t="s">
        <v>71</v>
      </c>
      <c r="D6" s="2" t="s">
        <v>72</v>
      </c>
      <c r="E6" s="3">
        <v>27</v>
      </c>
      <c r="F6" s="3">
        <v>4</v>
      </c>
      <c r="G6" s="2" t="s">
        <v>389</v>
      </c>
      <c r="H6" s="2" t="s">
        <v>73</v>
      </c>
      <c r="I6" s="2" t="s">
        <v>18274</v>
      </c>
      <c r="J6" s="2" t="s">
        <v>286</v>
      </c>
    </row>
    <row r="7" spans="1:10" ht="15" customHeight="1" x14ac:dyDescent="0.35">
      <c r="A7" s="2" t="s">
        <v>387</v>
      </c>
      <c r="B7" s="2" t="s">
        <v>388</v>
      </c>
      <c r="C7" s="2" t="s">
        <v>477</v>
      </c>
      <c r="D7" s="2" t="s">
        <v>478</v>
      </c>
      <c r="E7" s="3">
        <v>27</v>
      </c>
      <c r="F7" s="3">
        <v>35</v>
      </c>
      <c r="G7" s="2" t="s">
        <v>389</v>
      </c>
      <c r="H7" s="2" t="s">
        <v>479</v>
      </c>
      <c r="I7" s="2" t="s">
        <v>18274</v>
      </c>
      <c r="J7" s="2" t="s">
        <v>393</v>
      </c>
    </row>
    <row r="8" spans="1:10" ht="15" customHeight="1" x14ac:dyDescent="0.35">
      <c r="A8" s="2" t="s">
        <v>387</v>
      </c>
      <c r="B8" s="2" t="s">
        <v>388</v>
      </c>
      <c r="C8" s="2" t="s">
        <v>177</v>
      </c>
      <c r="D8" s="2" t="s">
        <v>178</v>
      </c>
      <c r="E8" s="3">
        <v>27</v>
      </c>
      <c r="F8" s="3">
        <v>12</v>
      </c>
      <c r="G8" s="2" t="s">
        <v>389</v>
      </c>
      <c r="H8" s="2" t="s">
        <v>179</v>
      </c>
      <c r="I8" s="2" t="s">
        <v>18274</v>
      </c>
      <c r="J8" s="2" t="s">
        <v>393</v>
      </c>
    </row>
    <row r="9" spans="1:10" ht="15" customHeight="1" x14ac:dyDescent="0.35">
      <c r="A9" s="2" t="s">
        <v>387</v>
      </c>
      <c r="B9" s="2" t="s">
        <v>388</v>
      </c>
      <c r="C9" s="2" t="s">
        <v>467</v>
      </c>
      <c r="D9" s="2" t="s">
        <v>468</v>
      </c>
      <c r="E9" s="3">
        <v>27</v>
      </c>
      <c r="F9" s="3">
        <v>34</v>
      </c>
      <c r="G9" s="2" t="s">
        <v>389</v>
      </c>
      <c r="H9" s="2" t="s">
        <v>469</v>
      </c>
      <c r="I9" s="2" t="s">
        <v>18274</v>
      </c>
      <c r="J9" s="2" t="s">
        <v>473</v>
      </c>
    </row>
    <row r="10" spans="1:10" ht="15" customHeight="1" x14ac:dyDescent="0.35">
      <c r="A10" s="2" t="s">
        <v>375</v>
      </c>
      <c r="B10" s="2" t="s">
        <v>376</v>
      </c>
      <c r="C10" s="2" t="s">
        <v>487</v>
      </c>
      <c r="D10" s="2" t="s">
        <v>488</v>
      </c>
      <c r="E10" s="3">
        <v>26</v>
      </c>
      <c r="F10" s="3">
        <v>36</v>
      </c>
      <c r="G10" s="2" t="s">
        <v>377</v>
      </c>
      <c r="H10" s="2" t="s">
        <v>489</v>
      </c>
      <c r="I10" s="2" t="s">
        <v>18274</v>
      </c>
      <c r="J10" s="2" t="s">
        <v>93</v>
      </c>
    </row>
    <row r="11" spans="1:10" ht="15" customHeight="1" x14ac:dyDescent="0.35">
      <c r="A11" s="2" t="s">
        <v>375</v>
      </c>
      <c r="B11" s="2" t="s">
        <v>376</v>
      </c>
      <c r="C11" s="2" t="s">
        <v>163</v>
      </c>
      <c r="D11" s="2" t="s">
        <v>164</v>
      </c>
      <c r="E11" s="3">
        <v>26</v>
      </c>
      <c r="F11" s="3">
        <v>11</v>
      </c>
      <c r="G11" s="2" t="s">
        <v>377</v>
      </c>
      <c r="H11" s="2" t="s">
        <v>165</v>
      </c>
      <c r="I11" s="2" t="s">
        <v>18274</v>
      </c>
      <c r="J11" s="2" t="s">
        <v>93</v>
      </c>
    </row>
    <row r="12" spans="1:10" ht="15" customHeight="1" x14ac:dyDescent="0.35">
      <c r="A12" s="2" t="s">
        <v>375</v>
      </c>
      <c r="B12" s="2" t="s">
        <v>376</v>
      </c>
      <c r="C12" s="2" t="s">
        <v>153</v>
      </c>
      <c r="D12" s="2" t="s">
        <v>154</v>
      </c>
      <c r="E12" s="3">
        <v>26</v>
      </c>
      <c r="F12" s="3">
        <v>10</v>
      </c>
      <c r="G12" s="2" t="s">
        <v>377</v>
      </c>
      <c r="H12" s="2" t="s">
        <v>155</v>
      </c>
      <c r="I12" s="2" t="s">
        <v>18274</v>
      </c>
      <c r="J12" s="2" t="s">
        <v>93</v>
      </c>
    </row>
    <row r="13" spans="1:10" ht="15" customHeight="1" x14ac:dyDescent="0.35">
      <c r="A13" s="2" t="s">
        <v>375</v>
      </c>
      <c r="B13" s="2" t="s">
        <v>376</v>
      </c>
      <c r="C13" s="2" t="s">
        <v>86</v>
      </c>
      <c r="D13" s="2" t="s">
        <v>87</v>
      </c>
      <c r="E13" s="3">
        <v>26</v>
      </c>
      <c r="F13" s="3">
        <v>5</v>
      </c>
      <c r="G13" s="2" t="s">
        <v>377</v>
      </c>
      <c r="H13" s="2" t="s">
        <v>88</v>
      </c>
      <c r="I13" s="2" t="s">
        <v>18274</v>
      </c>
      <c r="J13" s="2" t="s">
        <v>93</v>
      </c>
    </row>
    <row r="14" spans="1:10" ht="15" customHeight="1" x14ac:dyDescent="0.35">
      <c r="A14" s="2" t="s">
        <v>365</v>
      </c>
      <c r="B14" s="2" t="s">
        <v>366</v>
      </c>
      <c r="C14" s="2" t="s">
        <v>398</v>
      </c>
      <c r="D14" s="2" t="s">
        <v>399</v>
      </c>
      <c r="E14" s="3">
        <v>25</v>
      </c>
      <c r="F14" s="3">
        <v>28</v>
      </c>
      <c r="G14" s="2" t="s">
        <v>367</v>
      </c>
      <c r="H14" s="2" t="s">
        <v>400</v>
      </c>
      <c r="I14" s="2" t="s">
        <v>18274</v>
      </c>
      <c r="J14" s="2" t="s">
        <v>225</v>
      </c>
    </row>
    <row r="15" spans="1:10" ht="15" customHeight="1" x14ac:dyDescent="0.35">
      <c r="A15" s="2" t="s">
        <v>365</v>
      </c>
      <c r="B15" s="2" t="s">
        <v>366</v>
      </c>
      <c r="C15" s="2" t="s">
        <v>218</v>
      </c>
      <c r="D15" s="2" t="s">
        <v>219</v>
      </c>
      <c r="E15" s="3">
        <v>25</v>
      </c>
      <c r="F15" s="3">
        <v>15</v>
      </c>
      <c r="G15" s="2" t="s">
        <v>367</v>
      </c>
      <c r="H15" s="2" t="s">
        <v>220</v>
      </c>
      <c r="I15" s="2" t="s">
        <v>18274</v>
      </c>
      <c r="J15" s="2" t="s">
        <v>225</v>
      </c>
    </row>
    <row r="16" spans="1:10" ht="15" customHeight="1" x14ac:dyDescent="0.35">
      <c r="A16" s="2" t="s">
        <v>365</v>
      </c>
      <c r="B16" s="2" t="s">
        <v>366</v>
      </c>
      <c r="C16" s="2" t="s">
        <v>264</v>
      </c>
      <c r="D16" s="2" t="s">
        <v>265</v>
      </c>
      <c r="E16" s="3">
        <v>25</v>
      </c>
      <c r="F16" s="3">
        <v>18</v>
      </c>
      <c r="G16" s="2" t="s">
        <v>367</v>
      </c>
      <c r="H16" s="2" t="s">
        <v>266</v>
      </c>
      <c r="I16" s="2" t="s">
        <v>18274</v>
      </c>
      <c r="J16" s="2" t="s">
        <v>271</v>
      </c>
    </row>
    <row r="17" spans="1:10" ht="15" customHeight="1" x14ac:dyDescent="0.35">
      <c r="A17" s="2" t="s">
        <v>365</v>
      </c>
      <c r="B17" s="2" t="s">
        <v>366</v>
      </c>
      <c r="C17" s="2" t="s">
        <v>264</v>
      </c>
      <c r="D17" s="2" t="s">
        <v>265</v>
      </c>
      <c r="E17" s="3">
        <v>25</v>
      </c>
      <c r="F17" s="3">
        <v>18</v>
      </c>
      <c r="G17" s="2" t="s">
        <v>367</v>
      </c>
      <c r="H17" s="2" t="s">
        <v>266</v>
      </c>
      <c r="I17" s="2" t="s">
        <v>18274</v>
      </c>
      <c r="J17" s="2" t="s">
        <v>271</v>
      </c>
    </row>
    <row r="18" spans="1:10" ht="15" customHeight="1" x14ac:dyDescent="0.35">
      <c r="A18" s="2" t="s">
        <v>365</v>
      </c>
      <c r="B18" s="2" t="s">
        <v>366</v>
      </c>
      <c r="C18" s="2" t="s">
        <v>207</v>
      </c>
      <c r="D18" s="2" t="s">
        <v>208</v>
      </c>
      <c r="E18" s="3">
        <v>25</v>
      </c>
      <c r="F18" s="3">
        <v>14</v>
      </c>
      <c r="G18" s="2" t="s">
        <v>367</v>
      </c>
      <c r="H18" s="2" t="s">
        <v>209</v>
      </c>
      <c r="I18" s="2" t="s">
        <v>18274</v>
      </c>
      <c r="J18" s="2" t="s">
        <v>552</v>
      </c>
    </row>
    <row r="19" spans="1:10" ht="15" customHeight="1" x14ac:dyDescent="0.35">
      <c r="A19" s="2" t="s">
        <v>365</v>
      </c>
      <c r="B19" s="2" t="s">
        <v>366</v>
      </c>
      <c r="C19" s="2" t="s">
        <v>23</v>
      </c>
      <c r="D19" s="2" t="s">
        <v>24</v>
      </c>
      <c r="E19" s="3">
        <v>25</v>
      </c>
      <c r="F19" s="3">
        <v>1</v>
      </c>
      <c r="G19" s="2" t="s">
        <v>367</v>
      </c>
      <c r="H19" s="2" t="s">
        <v>26</v>
      </c>
      <c r="I19" s="2" t="s">
        <v>18274</v>
      </c>
      <c r="J19" s="2" t="s">
        <v>552</v>
      </c>
    </row>
    <row r="20" spans="1:10" ht="15" customHeight="1" x14ac:dyDescent="0.35">
      <c r="A20" s="2" t="s">
        <v>352</v>
      </c>
      <c r="B20" s="2" t="s">
        <v>353</v>
      </c>
      <c r="C20" s="2" t="s">
        <v>177</v>
      </c>
      <c r="D20" s="2" t="s">
        <v>178</v>
      </c>
      <c r="E20" s="3">
        <v>24</v>
      </c>
      <c r="F20" s="3">
        <v>12</v>
      </c>
      <c r="G20" s="2" t="s">
        <v>354</v>
      </c>
      <c r="H20" s="2" t="s">
        <v>179</v>
      </c>
      <c r="I20" s="2" t="s">
        <v>18274</v>
      </c>
      <c r="J20" s="2" t="s">
        <v>725</v>
      </c>
    </row>
    <row r="21" spans="1:10" ht="15" customHeight="1" x14ac:dyDescent="0.35">
      <c r="A21" s="2" t="s">
        <v>352</v>
      </c>
      <c r="B21" s="2" t="s">
        <v>353</v>
      </c>
      <c r="C21" s="2" t="s">
        <v>510</v>
      </c>
      <c r="D21" s="2" t="s">
        <v>511</v>
      </c>
      <c r="E21" s="3">
        <v>24</v>
      </c>
      <c r="F21" s="3">
        <v>38</v>
      </c>
      <c r="G21" s="2" t="s">
        <v>354</v>
      </c>
      <c r="H21" s="2" t="s">
        <v>512</v>
      </c>
      <c r="I21" s="2" t="s">
        <v>18274</v>
      </c>
      <c r="J21" s="2" t="s">
        <v>898</v>
      </c>
    </row>
    <row r="22" spans="1:10" ht="15" customHeight="1" x14ac:dyDescent="0.35">
      <c r="A22" s="2" t="s">
        <v>339</v>
      </c>
      <c r="B22" s="2" t="s">
        <v>340</v>
      </c>
      <c r="C22" s="2" t="s">
        <v>456</v>
      </c>
      <c r="D22" s="2" t="s">
        <v>457</v>
      </c>
      <c r="E22" s="3">
        <v>23</v>
      </c>
      <c r="F22" s="3">
        <v>33</v>
      </c>
      <c r="G22" s="2" t="s">
        <v>341</v>
      </c>
      <c r="H22" s="2" t="s">
        <v>458</v>
      </c>
      <c r="I22" s="2" t="s">
        <v>18274</v>
      </c>
      <c r="J22" s="2" t="s">
        <v>63</v>
      </c>
    </row>
    <row r="23" spans="1:10" ht="15" customHeight="1" x14ac:dyDescent="0.35">
      <c r="A23" s="2" t="s">
        <v>339</v>
      </c>
      <c r="B23" s="2" t="s">
        <v>340</v>
      </c>
      <c r="C23" s="2" t="s">
        <v>56</v>
      </c>
      <c r="D23" s="2" t="s">
        <v>57</v>
      </c>
      <c r="E23" s="3">
        <v>23</v>
      </c>
      <c r="F23" s="3">
        <v>3</v>
      </c>
      <c r="G23" s="2" t="s">
        <v>341</v>
      </c>
      <c r="H23" s="2" t="s">
        <v>59</v>
      </c>
      <c r="I23" s="2" t="s">
        <v>18274</v>
      </c>
      <c r="J23" s="2" t="s">
        <v>63</v>
      </c>
    </row>
    <row r="24" spans="1:10" ht="15" customHeight="1" x14ac:dyDescent="0.35">
      <c r="A24" s="2" t="s">
        <v>339</v>
      </c>
      <c r="B24" s="2" t="s">
        <v>340</v>
      </c>
      <c r="C24" s="2" t="s">
        <v>71</v>
      </c>
      <c r="D24" s="2" t="s">
        <v>72</v>
      </c>
      <c r="E24" s="3">
        <v>23</v>
      </c>
      <c r="F24" s="3">
        <v>4</v>
      </c>
      <c r="G24" s="2" t="s">
        <v>341</v>
      </c>
      <c r="H24" s="2" t="s">
        <v>73</v>
      </c>
      <c r="I24" s="2" t="s">
        <v>18274</v>
      </c>
      <c r="J24" s="2" t="s">
        <v>633</v>
      </c>
    </row>
    <row r="25" spans="1:10" ht="15" customHeight="1" x14ac:dyDescent="0.35">
      <c r="A25" s="2" t="s">
        <v>339</v>
      </c>
      <c r="B25" s="2" t="s">
        <v>340</v>
      </c>
      <c r="C25" s="2" t="s">
        <v>56</v>
      </c>
      <c r="D25" s="2" t="s">
        <v>57</v>
      </c>
      <c r="E25" s="3">
        <v>23</v>
      </c>
      <c r="F25" s="3">
        <v>3</v>
      </c>
      <c r="G25" s="2" t="s">
        <v>341</v>
      </c>
      <c r="H25" s="2" t="s">
        <v>59</v>
      </c>
      <c r="I25" s="2" t="s">
        <v>18274</v>
      </c>
      <c r="J25" s="2" t="s">
        <v>346</v>
      </c>
    </row>
    <row r="26" spans="1:10" ht="15" customHeight="1" x14ac:dyDescent="0.35">
      <c r="A26" s="2" t="s">
        <v>325</v>
      </c>
      <c r="B26" s="2" t="s">
        <v>326</v>
      </c>
      <c r="C26" s="2" t="s">
        <v>447</v>
      </c>
      <c r="D26" s="2" t="s">
        <v>448</v>
      </c>
      <c r="E26" s="3">
        <v>22</v>
      </c>
      <c r="F26" s="3">
        <v>32</v>
      </c>
      <c r="G26" s="2" t="s">
        <v>327</v>
      </c>
      <c r="H26" s="2" t="s">
        <v>449</v>
      </c>
      <c r="I26" s="2" t="s">
        <v>18274</v>
      </c>
      <c r="J26" s="2" t="s">
        <v>332</v>
      </c>
    </row>
    <row r="27" spans="1:10" ht="15" customHeight="1" x14ac:dyDescent="0.35">
      <c r="A27" s="2" t="s">
        <v>279</v>
      </c>
      <c r="B27" s="2" t="s">
        <v>280</v>
      </c>
      <c r="C27" s="2" t="s">
        <v>487</v>
      </c>
      <c r="D27" s="2" t="s">
        <v>488</v>
      </c>
      <c r="E27" s="3">
        <v>19</v>
      </c>
      <c r="F27" s="3">
        <v>36</v>
      </c>
      <c r="G27" s="2" t="s">
        <v>281</v>
      </c>
      <c r="H27" s="2" t="s">
        <v>489</v>
      </c>
      <c r="I27" s="2" t="s">
        <v>18274</v>
      </c>
      <c r="J27" s="2" t="s">
        <v>286</v>
      </c>
    </row>
    <row r="28" spans="1:10" ht="15" customHeight="1" x14ac:dyDescent="0.35">
      <c r="A28" s="2" t="s">
        <v>279</v>
      </c>
      <c r="B28" s="2" t="s">
        <v>280</v>
      </c>
      <c r="C28" s="2" t="s">
        <v>387</v>
      </c>
      <c r="D28" s="2" t="s">
        <v>388</v>
      </c>
      <c r="E28" s="3">
        <v>19</v>
      </c>
      <c r="F28" s="3">
        <v>27</v>
      </c>
      <c r="G28" s="2" t="s">
        <v>281</v>
      </c>
      <c r="H28" s="2" t="s">
        <v>389</v>
      </c>
      <c r="I28" s="2" t="s">
        <v>18274</v>
      </c>
      <c r="J28" s="2" t="s">
        <v>286</v>
      </c>
    </row>
    <row r="29" spans="1:10" ht="15" customHeight="1" x14ac:dyDescent="0.35">
      <c r="A29" s="2" t="s">
        <v>398</v>
      </c>
      <c r="B29" s="2" t="s">
        <v>399</v>
      </c>
      <c r="C29" s="2" t="s">
        <v>218</v>
      </c>
      <c r="D29" s="2" t="s">
        <v>219</v>
      </c>
      <c r="E29" s="3">
        <v>28</v>
      </c>
      <c r="F29" s="3">
        <v>15</v>
      </c>
      <c r="G29" s="2" t="s">
        <v>400</v>
      </c>
      <c r="H29" s="2" t="s">
        <v>220</v>
      </c>
      <c r="I29" s="2" t="s">
        <v>18274</v>
      </c>
      <c r="J29" s="2" t="s">
        <v>225</v>
      </c>
    </row>
    <row r="30" spans="1:10" ht="15" customHeight="1" x14ac:dyDescent="0.35">
      <c r="A30" s="2" t="s">
        <v>398</v>
      </c>
      <c r="B30" s="2" t="s">
        <v>399</v>
      </c>
      <c r="C30" s="2" t="s">
        <v>365</v>
      </c>
      <c r="D30" s="2" t="s">
        <v>366</v>
      </c>
      <c r="E30" s="3">
        <v>28</v>
      </c>
      <c r="F30" s="3">
        <v>25</v>
      </c>
      <c r="G30" s="2" t="s">
        <v>400</v>
      </c>
      <c r="H30" s="2" t="s">
        <v>367</v>
      </c>
      <c r="I30" s="2" t="s">
        <v>18274</v>
      </c>
      <c r="J30" s="2" t="s">
        <v>225</v>
      </c>
    </row>
    <row r="31" spans="1:10" ht="15" customHeight="1" x14ac:dyDescent="0.35">
      <c r="A31" s="2" t="s">
        <v>410</v>
      </c>
      <c r="B31" s="2" t="s">
        <v>411</v>
      </c>
      <c r="C31" s="2" t="s">
        <v>100</v>
      </c>
      <c r="D31" s="2" t="s">
        <v>101</v>
      </c>
      <c r="E31" s="3">
        <v>29</v>
      </c>
      <c r="F31" s="3">
        <v>6</v>
      </c>
      <c r="G31" s="2" t="s">
        <v>413</v>
      </c>
      <c r="H31" s="2" t="s">
        <v>102</v>
      </c>
      <c r="I31" s="2" t="s">
        <v>18274</v>
      </c>
      <c r="J31" s="2" t="s">
        <v>107</v>
      </c>
    </row>
    <row r="32" spans="1:10" ht="15" customHeight="1" x14ac:dyDescent="0.35">
      <c r="A32" s="2" t="s">
        <v>424</v>
      </c>
      <c r="B32" s="2" t="s">
        <v>425</v>
      </c>
      <c r="C32" s="2" t="s">
        <v>234</v>
      </c>
      <c r="D32" s="2" t="s">
        <v>235</v>
      </c>
      <c r="E32" s="3">
        <v>30</v>
      </c>
      <c r="F32" s="3">
        <v>16</v>
      </c>
      <c r="G32" s="2" t="s">
        <v>426</v>
      </c>
      <c r="H32" s="2" t="s">
        <v>236</v>
      </c>
      <c r="I32" s="2" t="s">
        <v>18274</v>
      </c>
      <c r="J32" s="2" t="s">
        <v>775</v>
      </c>
    </row>
    <row r="33" spans="1:10" ht="15" customHeight="1" x14ac:dyDescent="0.35">
      <c r="A33" s="2" t="s">
        <v>537</v>
      </c>
      <c r="B33" s="2" t="s">
        <v>538</v>
      </c>
      <c r="C33" s="2" t="s">
        <v>467</v>
      </c>
      <c r="D33" s="2" t="s">
        <v>468</v>
      </c>
      <c r="E33" s="3">
        <v>40</v>
      </c>
      <c r="F33" s="3">
        <v>34</v>
      </c>
      <c r="G33" s="2" t="s">
        <v>539</v>
      </c>
      <c r="H33" s="2" t="s">
        <v>469</v>
      </c>
      <c r="I33" s="2" t="s">
        <v>18274</v>
      </c>
      <c r="J33" s="2" t="s">
        <v>184</v>
      </c>
    </row>
    <row r="34" spans="1:10" ht="15" customHeight="1" x14ac:dyDescent="0.35">
      <c r="A34" s="2" t="s">
        <v>537</v>
      </c>
      <c r="B34" s="2" t="s">
        <v>538</v>
      </c>
      <c r="C34" s="2" t="s">
        <v>177</v>
      </c>
      <c r="D34" s="2" t="s">
        <v>178</v>
      </c>
      <c r="E34" s="3">
        <v>40</v>
      </c>
      <c r="F34" s="3">
        <v>12</v>
      </c>
      <c r="G34" s="2" t="s">
        <v>539</v>
      </c>
      <c r="H34" s="2" t="s">
        <v>179</v>
      </c>
      <c r="I34" s="2" t="s">
        <v>18274</v>
      </c>
      <c r="J34" s="2" t="s">
        <v>184</v>
      </c>
    </row>
    <row r="35" spans="1:10" ht="15" customHeight="1" x14ac:dyDescent="0.35">
      <c r="A35" s="2" t="s">
        <v>537</v>
      </c>
      <c r="B35" s="2" t="s">
        <v>538</v>
      </c>
      <c r="C35" s="2" t="s">
        <v>71</v>
      </c>
      <c r="D35" s="2" t="s">
        <v>72</v>
      </c>
      <c r="E35" s="3">
        <v>40</v>
      </c>
      <c r="F35" s="3">
        <v>4</v>
      </c>
      <c r="G35" s="2" t="s">
        <v>539</v>
      </c>
      <c r="H35" s="2" t="s">
        <v>73</v>
      </c>
      <c r="I35" s="2" t="s">
        <v>18274</v>
      </c>
      <c r="J35" s="2" t="s">
        <v>184</v>
      </c>
    </row>
    <row r="36" spans="1:10" ht="15" customHeight="1" x14ac:dyDescent="0.35">
      <c r="A36" s="2" t="s">
        <v>510</v>
      </c>
      <c r="B36" s="2" t="s">
        <v>511</v>
      </c>
      <c r="C36" s="2" t="s">
        <v>352</v>
      </c>
      <c r="D36" s="2" t="s">
        <v>353</v>
      </c>
      <c r="E36" s="3">
        <v>38</v>
      </c>
      <c r="F36" s="3">
        <v>24</v>
      </c>
      <c r="G36" s="2" t="s">
        <v>512</v>
      </c>
      <c r="H36" s="2" t="s">
        <v>354</v>
      </c>
      <c r="I36" s="2" t="s">
        <v>18274</v>
      </c>
      <c r="J36" s="2" t="s">
        <v>898</v>
      </c>
    </row>
    <row r="37" spans="1:10" ht="15" customHeight="1" x14ac:dyDescent="0.35">
      <c r="A37" s="2" t="s">
        <v>498</v>
      </c>
      <c r="B37" s="2" t="s">
        <v>499</v>
      </c>
      <c r="C37" s="2" t="s">
        <v>487</v>
      </c>
      <c r="D37" s="2" t="s">
        <v>488</v>
      </c>
      <c r="E37" s="3">
        <v>37</v>
      </c>
      <c r="F37" s="3">
        <v>36</v>
      </c>
      <c r="G37" s="2" t="s">
        <v>500</v>
      </c>
      <c r="H37" s="2" t="s">
        <v>489</v>
      </c>
      <c r="I37" s="2" t="s">
        <v>18274</v>
      </c>
      <c r="J37" s="2" t="s">
        <v>579</v>
      </c>
    </row>
    <row r="38" spans="1:10" ht="15" customHeight="1" x14ac:dyDescent="0.35">
      <c r="A38" s="2" t="s">
        <v>498</v>
      </c>
      <c r="B38" s="2" t="s">
        <v>499</v>
      </c>
      <c r="C38" s="2" t="s">
        <v>23</v>
      </c>
      <c r="D38" s="2" t="s">
        <v>24</v>
      </c>
      <c r="E38" s="3">
        <v>37</v>
      </c>
      <c r="F38" s="3">
        <v>1</v>
      </c>
      <c r="G38" s="2" t="s">
        <v>500</v>
      </c>
      <c r="H38" s="2" t="s">
        <v>26</v>
      </c>
      <c r="I38" s="2" t="s">
        <v>18274</v>
      </c>
      <c r="J38" s="2" t="s">
        <v>579</v>
      </c>
    </row>
    <row r="39" spans="1:10" ht="15" customHeight="1" x14ac:dyDescent="0.35">
      <c r="A39" s="2" t="s">
        <v>487</v>
      </c>
      <c r="B39" s="2" t="s">
        <v>488</v>
      </c>
      <c r="C39" s="2" t="s">
        <v>23</v>
      </c>
      <c r="D39" s="2" t="s">
        <v>24</v>
      </c>
      <c r="E39" s="3">
        <v>36</v>
      </c>
      <c r="F39" s="3">
        <v>1</v>
      </c>
      <c r="G39" s="2" t="s">
        <v>489</v>
      </c>
      <c r="H39" s="2" t="s">
        <v>26</v>
      </c>
      <c r="I39" s="2" t="s">
        <v>18274</v>
      </c>
      <c r="J39" s="2" t="s">
        <v>568</v>
      </c>
    </row>
    <row r="40" spans="1:10" ht="15" customHeight="1" x14ac:dyDescent="0.35">
      <c r="A40" s="2" t="s">
        <v>487</v>
      </c>
      <c r="B40" s="2" t="s">
        <v>488</v>
      </c>
      <c r="C40" s="2" t="s">
        <v>498</v>
      </c>
      <c r="D40" s="2" t="s">
        <v>499</v>
      </c>
      <c r="E40" s="3">
        <v>36</v>
      </c>
      <c r="F40" s="3">
        <v>37</v>
      </c>
      <c r="G40" s="2" t="s">
        <v>489</v>
      </c>
      <c r="H40" s="2" t="s">
        <v>500</v>
      </c>
      <c r="I40" s="2" t="s">
        <v>18274</v>
      </c>
      <c r="J40" s="2" t="s">
        <v>579</v>
      </c>
    </row>
    <row r="41" spans="1:10" ht="15" customHeight="1" x14ac:dyDescent="0.35">
      <c r="A41" s="2" t="s">
        <v>487</v>
      </c>
      <c r="B41" s="2" t="s">
        <v>488</v>
      </c>
      <c r="C41" s="2" t="s">
        <v>23</v>
      </c>
      <c r="D41" s="2" t="s">
        <v>24</v>
      </c>
      <c r="E41" s="3">
        <v>36</v>
      </c>
      <c r="F41" s="3">
        <v>1</v>
      </c>
      <c r="G41" s="2" t="s">
        <v>489</v>
      </c>
      <c r="H41" s="2" t="s">
        <v>26</v>
      </c>
      <c r="I41" s="2" t="s">
        <v>18274</v>
      </c>
      <c r="J41" s="2" t="s">
        <v>579</v>
      </c>
    </row>
    <row r="42" spans="1:10" ht="15" customHeight="1" x14ac:dyDescent="0.35">
      <c r="A42" s="2" t="s">
        <v>487</v>
      </c>
      <c r="B42" s="2" t="s">
        <v>488</v>
      </c>
      <c r="C42" s="2" t="s">
        <v>71</v>
      </c>
      <c r="D42" s="2" t="s">
        <v>72</v>
      </c>
      <c r="E42" s="3">
        <v>36</v>
      </c>
      <c r="F42" s="3">
        <v>4</v>
      </c>
      <c r="G42" s="2" t="s">
        <v>489</v>
      </c>
      <c r="H42" s="2" t="s">
        <v>73</v>
      </c>
      <c r="I42" s="2" t="s">
        <v>18274</v>
      </c>
      <c r="J42" s="2" t="s">
        <v>78</v>
      </c>
    </row>
    <row r="43" spans="1:10" ht="15" customHeight="1" x14ac:dyDescent="0.35">
      <c r="A43" s="2" t="s">
        <v>487</v>
      </c>
      <c r="B43" s="2" t="s">
        <v>488</v>
      </c>
      <c r="C43" s="2" t="s">
        <v>387</v>
      </c>
      <c r="D43" s="2" t="s">
        <v>388</v>
      </c>
      <c r="E43" s="3">
        <v>36</v>
      </c>
      <c r="F43" s="3">
        <v>27</v>
      </c>
      <c r="G43" s="2" t="s">
        <v>489</v>
      </c>
      <c r="H43" s="2" t="s">
        <v>389</v>
      </c>
      <c r="I43" s="2" t="s">
        <v>18274</v>
      </c>
      <c r="J43" s="2" t="s">
        <v>286</v>
      </c>
    </row>
    <row r="44" spans="1:10" ht="15" customHeight="1" x14ac:dyDescent="0.35">
      <c r="A44" s="2" t="s">
        <v>487</v>
      </c>
      <c r="B44" s="2" t="s">
        <v>488</v>
      </c>
      <c r="C44" s="2" t="s">
        <v>71</v>
      </c>
      <c r="D44" s="2" t="s">
        <v>72</v>
      </c>
      <c r="E44" s="3">
        <v>36</v>
      </c>
      <c r="F44" s="3">
        <v>4</v>
      </c>
      <c r="G44" s="2" t="s">
        <v>489</v>
      </c>
      <c r="H44" s="2" t="s">
        <v>73</v>
      </c>
      <c r="I44" s="2" t="s">
        <v>18274</v>
      </c>
      <c r="J44" s="2" t="s">
        <v>286</v>
      </c>
    </row>
    <row r="45" spans="1:10" ht="15" customHeight="1" x14ac:dyDescent="0.35">
      <c r="A45" s="2" t="s">
        <v>279</v>
      </c>
      <c r="B45" s="2" t="s">
        <v>280</v>
      </c>
      <c r="C45" s="2" t="s">
        <v>71</v>
      </c>
      <c r="D45" s="2" t="s">
        <v>72</v>
      </c>
      <c r="E45" s="3">
        <v>19</v>
      </c>
      <c r="F45" s="3">
        <v>4</v>
      </c>
      <c r="G45" s="2" t="s">
        <v>281</v>
      </c>
      <c r="H45" s="2" t="s">
        <v>73</v>
      </c>
      <c r="I45" s="2" t="s">
        <v>18274</v>
      </c>
      <c r="J45" s="2" t="s">
        <v>286</v>
      </c>
    </row>
    <row r="46" spans="1:10" ht="15" customHeight="1" x14ac:dyDescent="0.35">
      <c r="A46" s="2" t="s">
        <v>487</v>
      </c>
      <c r="B46" s="2" t="s">
        <v>488</v>
      </c>
      <c r="C46" s="2" t="s">
        <v>375</v>
      </c>
      <c r="D46" s="2" t="s">
        <v>376</v>
      </c>
      <c r="E46" s="3">
        <v>36</v>
      </c>
      <c r="F46" s="3">
        <v>26</v>
      </c>
      <c r="G46" s="2" t="s">
        <v>489</v>
      </c>
      <c r="H46" s="2" t="s">
        <v>377</v>
      </c>
      <c r="I46" s="2" t="s">
        <v>18274</v>
      </c>
      <c r="J46" s="2" t="s">
        <v>93</v>
      </c>
    </row>
    <row r="47" spans="1:10" ht="15" customHeight="1" x14ac:dyDescent="0.35">
      <c r="A47" s="2" t="s">
        <v>487</v>
      </c>
      <c r="B47" s="2" t="s">
        <v>488</v>
      </c>
      <c r="C47" s="2" t="s">
        <v>153</v>
      </c>
      <c r="D47" s="2" t="s">
        <v>154</v>
      </c>
      <c r="E47" s="3">
        <v>36</v>
      </c>
      <c r="F47" s="3">
        <v>10</v>
      </c>
      <c r="G47" s="2" t="s">
        <v>489</v>
      </c>
      <c r="H47" s="2" t="s">
        <v>155</v>
      </c>
      <c r="I47" s="2" t="s">
        <v>18274</v>
      </c>
      <c r="J47" s="2" t="s">
        <v>93</v>
      </c>
    </row>
    <row r="48" spans="1:10" ht="15" customHeight="1" x14ac:dyDescent="0.35">
      <c r="A48" s="2" t="s">
        <v>487</v>
      </c>
      <c r="B48" s="2" t="s">
        <v>488</v>
      </c>
      <c r="C48" s="2" t="s">
        <v>86</v>
      </c>
      <c r="D48" s="2" t="s">
        <v>87</v>
      </c>
      <c r="E48" s="3">
        <v>36</v>
      </c>
      <c r="F48" s="3">
        <v>5</v>
      </c>
      <c r="G48" s="2" t="s">
        <v>489</v>
      </c>
      <c r="H48" s="2" t="s">
        <v>88</v>
      </c>
      <c r="I48" s="2" t="s">
        <v>18274</v>
      </c>
      <c r="J48" s="2" t="s">
        <v>93</v>
      </c>
    </row>
    <row r="49" spans="1:10" ht="15" customHeight="1" x14ac:dyDescent="0.35">
      <c r="A49" s="2" t="s">
        <v>477</v>
      </c>
      <c r="B49" s="2" t="s">
        <v>478</v>
      </c>
      <c r="C49" s="2" t="s">
        <v>387</v>
      </c>
      <c r="D49" s="2" t="s">
        <v>388</v>
      </c>
      <c r="E49" s="3">
        <v>35</v>
      </c>
      <c r="F49" s="3">
        <v>27</v>
      </c>
      <c r="G49" s="2" t="s">
        <v>479</v>
      </c>
      <c r="H49" s="2" t="s">
        <v>389</v>
      </c>
      <c r="I49" s="2" t="s">
        <v>18274</v>
      </c>
      <c r="J49" s="2" t="s">
        <v>393</v>
      </c>
    </row>
    <row r="50" spans="1:10" ht="15" customHeight="1" x14ac:dyDescent="0.35">
      <c r="A50" s="2" t="s">
        <v>477</v>
      </c>
      <c r="B50" s="2" t="s">
        <v>478</v>
      </c>
      <c r="C50" s="2" t="s">
        <v>177</v>
      </c>
      <c r="D50" s="2" t="s">
        <v>178</v>
      </c>
      <c r="E50" s="3">
        <v>35</v>
      </c>
      <c r="F50" s="3">
        <v>12</v>
      </c>
      <c r="G50" s="2" t="s">
        <v>479</v>
      </c>
      <c r="H50" s="2" t="s">
        <v>179</v>
      </c>
      <c r="I50" s="2" t="s">
        <v>18274</v>
      </c>
      <c r="J50" s="2" t="s">
        <v>393</v>
      </c>
    </row>
    <row r="51" spans="1:10" ht="15" customHeight="1" x14ac:dyDescent="0.35">
      <c r="A51" s="2" t="s">
        <v>467</v>
      </c>
      <c r="B51" s="2" t="s">
        <v>468</v>
      </c>
      <c r="C51" s="2" t="s">
        <v>387</v>
      </c>
      <c r="D51" s="2" t="s">
        <v>388</v>
      </c>
      <c r="E51" s="3">
        <v>34</v>
      </c>
      <c r="F51" s="3">
        <v>27</v>
      </c>
      <c r="G51" s="2" t="s">
        <v>469</v>
      </c>
      <c r="H51" s="2" t="s">
        <v>389</v>
      </c>
      <c r="I51" s="2" t="s">
        <v>18274</v>
      </c>
      <c r="J51" s="2" t="s">
        <v>473</v>
      </c>
    </row>
    <row r="52" spans="1:10" ht="15" customHeight="1" x14ac:dyDescent="0.35">
      <c r="A52" s="2" t="s">
        <v>467</v>
      </c>
      <c r="B52" s="2" t="s">
        <v>468</v>
      </c>
      <c r="C52" s="2" t="s">
        <v>537</v>
      </c>
      <c r="D52" s="2" t="s">
        <v>538</v>
      </c>
      <c r="E52" s="3">
        <v>34</v>
      </c>
      <c r="F52" s="3">
        <v>40</v>
      </c>
      <c r="G52" s="2" t="s">
        <v>469</v>
      </c>
      <c r="H52" s="2" t="s">
        <v>539</v>
      </c>
      <c r="I52" s="2" t="s">
        <v>18274</v>
      </c>
      <c r="J52" s="2" t="s">
        <v>184</v>
      </c>
    </row>
    <row r="53" spans="1:10" ht="15" customHeight="1" x14ac:dyDescent="0.35">
      <c r="A53" s="2" t="s">
        <v>467</v>
      </c>
      <c r="B53" s="2" t="s">
        <v>468</v>
      </c>
      <c r="C53" s="2" t="s">
        <v>177</v>
      </c>
      <c r="D53" s="2" t="s">
        <v>178</v>
      </c>
      <c r="E53" s="3">
        <v>34</v>
      </c>
      <c r="F53" s="3">
        <v>12</v>
      </c>
      <c r="G53" s="2" t="s">
        <v>469</v>
      </c>
      <c r="H53" s="2" t="s">
        <v>179</v>
      </c>
      <c r="I53" s="2" t="s">
        <v>18274</v>
      </c>
      <c r="J53" s="2" t="s">
        <v>184</v>
      </c>
    </row>
    <row r="54" spans="1:10" ht="15" customHeight="1" x14ac:dyDescent="0.35">
      <c r="A54" s="2" t="s">
        <v>467</v>
      </c>
      <c r="B54" s="2" t="s">
        <v>468</v>
      </c>
      <c r="C54" s="2" t="s">
        <v>71</v>
      </c>
      <c r="D54" s="2" t="s">
        <v>72</v>
      </c>
      <c r="E54" s="3">
        <v>34</v>
      </c>
      <c r="F54" s="3">
        <v>4</v>
      </c>
      <c r="G54" s="2" t="s">
        <v>469</v>
      </c>
      <c r="H54" s="2" t="s">
        <v>73</v>
      </c>
      <c r="I54" s="2" t="s">
        <v>18274</v>
      </c>
      <c r="J54" s="2" t="s">
        <v>184</v>
      </c>
    </row>
    <row r="55" spans="1:10" ht="15" customHeight="1" x14ac:dyDescent="0.35">
      <c r="A55" s="2" t="s">
        <v>456</v>
      </c>
      <c r="B55" s="2" t="s">
        <v>457</v>
      </c>
      <c r="C55" s="2" t="s">
        <v>56</v>
      </c>
      <c r="D55" s="2" t="s">
        <v>57</v>
      </c>
      <c r="E55" s="3">
        <v>33</v>
      </c>
      <c r="F55" s="3">
        <v>3</v>
      </c>
      <c r="G55" s="2" t="s">
        <v>458</v>
      </c>
      <c r="H55" s="2" t="s">
        <v>59</v>
      </c>
      <c r="I55" s="2" t="s">
        <v>18274</v>
      </c>
      <c r="J55" s="2" t="s">
        <v>617</v>
      </c>
    </row>
    <row r="56" spans="1:10" ht="15" customHeight="1" x14ac:dyDescent="0.35">
      <c r="A56" s="2" t="s">
        <v>456</v>
      </c>
      <c r="B56" s="2" t="s">
        <v>457</v>
      </c>
      <c r="C56" s="2" t="s">
        <v>339</v>
      </c>
      <c r="D56" s="2" t="s">
        <v>340</v>
      </c>
      <c r="E56" s="3">
        <v>33</v>
      </c>
      <c r="F56" s="3">
        <v>23</v>
      </c>
      <c r="G56" s="2" t="s">
        <v>458</v>
      </c>
      <c r="H56" s="2" t="s">
        <v>341</v>
      </c>
      <c r="I56" s="2" t="s">
        <v>18274</v>
      </c>
      <c r="J56" s="2" t="s">
        <v>63</v>
      </c>
    </row>
    <row r="57" spans="1:10" ht="15" customHeight="1" x14ac:dyDescent="0.35">
      <c r="A57" s="2" t="s">
        <v>456</v>
      </c>
      <c r="B57" s="2" t="s">
        <v>457</v>
      </c>
      <c r="C57" s="2" t="s">
        <v>56</v>
      </c>
      <c r="D57" s="2" t="s">
        <v>57</v>
      </c>
      <c r="E57" s="3">
        <v>33</v>
      </c>
      <c r="F57" s="3">
        <v>3</v>
      </c>
      <c r="G57" s="2" t="s">
        <v>458</v>
      </c>
      <c r="H57" s="2" t="s">
        <v>59</v>
      </c>
      <c r="I57" s="2" t="s">
        <v>18274</v>
      </c>
      <c r="J57" s="2" t="s">
        <v>63</v>
      </c>
    </row>
    <row r="58" spans="1:10" ht="15" customHeight="1" x14ac:dyDescent="0.35">
      <c r="A58" s="2" t="s">
        <v>447</v>
      </c>
      <c r="B58" s="2" t="s">
        <v>448</v>
      </c>
      <c r="C58" s="2" t="s">
        <v>325</v>
      </c>
      <c r="D58" s="2" t="s">
        <v>326</v>
      </c>
      <c r="E58" s="3">
        <v>32</v>
      </c>
      <c r="F58" s="3">
        <v>22</v>
      </c>
      <c r="G58" s="2" t="s">
        <v>449</v>
      </c>
      <c r="H58" s="2" t="s">
        <v>327</v>
      </c>
      <c r="I58" s="2" t="s">
        <v>18274</v>
      </c>
      <c r="J58" s="2" t="s">
        <v>332</v>
      </c>
    </row>
    <row r="59" spans="1:10" ht="15" customHeight="1" x14ac:dyDescent="0.35">
      <c r="A59" s="2" t="s">
        <v>487</v>
      </c>
      <c r="B59" s="2" t="s">
        <v>488</v>
      </c>
      <c r="C59" s="2" t="s">
        <v>163</v>
      </c>
      <c r="D59" s="2" t="s">
        <v>164</v>
      </c>
      <c r="E59" s="3">
        <v>36</v>
      </c>
      <c r="F59" s="3">
        <v>11</v>
      </c>
      <c r="G59" s="2" t="s">
        <v>489</v>
      </c>
      <c r="H59" s="2" t="s">
        <v>165</v>
      </c>
      <c r="I59" s="2" t="s">
        <v>18274</v>
      </c>
      <c r="J59" s="2" t="s">
        <v>93</v>
      </c>
    </row>
    <row r="60" spans="1:10" ht="15" customHeight="1" x14ac:dyDescent="0.35">
      <c r="A60" s="2" t="s">
        <v>264</v>
      </c>
      <c r="B60" s="2" t="s">
        <v>265</v>
      </c>
      <c r="C60" s="2" t="s">
        <v>365</v>
      </c>
      <c r="D60" s="2" t="s">
        <v>366</v>
      </c>
      <c r="E60" s="3">
        <v>18</v>
      </c>
      <c r="F60" s="3">
        <v>25</v>
      </c>
      <c r="G60" s="2" t="s">
        <v>266</v>
      </c>
      <c r="H60" s="2" t="s">
        <v>367</v>
      </c>
      <c r="I60" s="2" t="s">
        <v>18274</v>
      </c>
      <c r="J60" s="2" t="s">
        <v>271</v>
      </c>
    </row>
    <row r="61" spans="1:10" ht="15" customHeight="1" x14ac:dyDescent="0.35">
      <c r="A61" s="2" t="s">
        <v>487</v>
      </c>
      <c r="B61" s="2" t="s">
        <v>488</v>
      </c>
      <c r="C61" s="2" t="s">
        <v>279</v>
      </c>
      <c r="D61" s="2" t="s">
        <v>280</v>
      </c>
      <c r="E61" s="3">
        <v>36</v>
      </c>
      <c r="F61" s="3">
        <v>19</v>
      </c>
      <c r="G61" s="2" t="s">
        <v>489</v>
      </c>
      <c r="H61" s="2" t="s">
        <v>281</v>
      </c>
      <c r="I61" s="2" t="s">
        <v>18274</v>
      </c>
      <c r="J61" s="2" t="s">
        <v>286</v>
      </c>
    </row>
    <row r="62" spans="1:10" ht="15" customHeight="1" x14ac:dyDescent="0.35">
      <c r="A62" s="2" t="s">
        <v>234</v>
      </c>
      <c r="B62" s="2" t="s">
        <v>235</v>
      </c>
      <c r="C62" s="2" t="s">
        <v>424</v>
      </c>
      <c r="D62" s="2" t="s">
        <v>425</v>
      </c>
      <c r="E62" s="3">
        <v>16</v>
      </c>
      <c r="F62" s="3">
        <v>30</v>
      </c>
      <c r="G62" s="2" t="s">
        <v>236</v>
      </c>
      <c r="H62" s="2" t="s">
        <v>426</v>
      </c>
      <c r="I62" s="2" t="s">
        <v>18274</v>
      </c>
      <c r="J62" s="2" t="s">
        <v>775</v>
      </c>
    </row>
    <row r="63" spans="1:10" ht="15" customHeight="1" x14ac:dyDescent="0.35">
      <c r="A63" s="2" t="s">
        <v>86</v>
      </c>
      <c r="B63" s="2" t="s">
        <v>87</v>
      </c>
      <c r="C63" s="2" t="s">
        <v>153</v>
      </c>
      <c r="D63" s="2" t="s">
        <v>154</v>
      </c>
      <c r="E63" s="3">
        <v>5</v>
      </c>
      <c r="F63" s="3">
        <v>10</v>
      </c>
      <c r="G63" s="2" t="s">
        <v>88</v>
      </c>
      <c r="H63" s="2" t="s">
        <v>155</v>
      </c>
      <c r="I63" s="2" t="s">
        <v>18274</v>
      </c>
      <c r="J63" s="2" t="s">
        <v>654</v>
      </c>
    </row>
    <row r="64" spans="1:10" ht="15" customHeight="1" x14ac:dyDescent="0.35">
      <c r="A64" s="2" t="s">
        <v>86</v>
      </c>
      <c r="B64" s="2" t="s">
        <v>87</v>
      </c>
      <c r="C64" s="2" t="s">
        <v>487</v>
      </c>
      <c r="D64" s="2" t="s">
        <v>488</v>
      </c>
      <c r="E64" s="3">
        <v>5</v>
      </c>
      <c r="F64" s="3">
        <v>36</v>
      </c>
      <c r="G64" s="2" t="s">
        <v>88</v>
      </c>
      <c r="H64" s="2" t="s">
        <v>489</v>
      </c>
      <c r="I64" s="2" t="s">
        <v>18274</v>
      </c>
      <c r="J64" s="2" t="s">
        <v>93</v>
      </c>
    </row>
    <row r="65" spans="1:10" ht="15" customHeight="1" x14ac:dyDescent="0.35">
      <c r="A65" s="2" t="s">
        <v>86</v>
      </c>
      <c r="B65" s="2" t="s">
        <v>87</v>
      </c>
      <c r="C65" s="2" t="s">
        <v>375</v>
      </c>
      <c r="D65" s="2" t="s">
        <v>376</v>
      </c>
      <c r="E65" s="3">
        <v>5</v>
      </c>
      <c r="F65" s="3">
        <v>26</v>
      </c>
      <c r="G65" s="2" t="s">
        <v>88</v>
      </c>
      <c r="H65" s="2" t="s">
        <v>377</v>
      </c>
      <c r="I65" s="2" t="s">
        <v>18274</v>
      </c>
      <c r="J65" s="2" t="s">
        <v>93</v>
      </c>
    </row>
    <row r="66" spans="1:10" ht="15" customHeight="1" x14ac:dyDescent="0.35">
      <c r="A66" s="2" t="s">
        <v>86</v>
      </c>
      <c r="B66" s="2" t="s">
        <v>87</v>
      </c>
      <c r="C66" s="2" t="s">
        <v>163</v>
      </c>
      <c r="D66" s="2" t="s">
        <v>164</v>
      </c>
      <c r="E66" s="3">
        <v>5</v>
      </c>
      <c r="F66" s="3">
        <v>11</v>
      </c>
      <c r="G66" s="2" t="s">
        <v>88</v>
      </c>
      <c r="H66" s="2" t="s">
        <v>165</v>
      </c>
      <c r="I66" s="2" t="s">
        <v>18274</v>
      </c>
      <c r="J66" s="2" t="s">
        <v>93</v>
      </c>
    </row>
    <row r="67" spans="1:10" ht="15" customHeight="1" x14ac:dyDescent="0.35">
      <c r="A67" s="2" t="s">
        <v>86</v>
      </c>
      <c r="B67" s="2" t="s">
        <v>87</v>
      </c>
      <c r="C67" s="2" t="s">
        <v>153</v>
      </c>
      <c r="D67" s="2" t="s">
        <v>154</v>
      </c>
      <c r="E67" s="3">
        <v>5</v>
      </c>
      <c r="F67" s="3">
        <v>10</v>
      </c>
      <c r="G67" s="2" t="s">
        <v>88</v>
      </c>
      <c r="H67" s="2" t="s">
        <v>155</v>
      </c>
      <c r="I67" s="2" t="s">
        <v>18274</v>
      </c>
      <c r="J67" s="2" t="s">
        <v>93</v>
      </c>
    </row>
    <row r="68" spans="1:10" ht="15" customHeight="1" x14ac:dyDescent="0.35">
      <c r="A68" s="2" t="s">
        <v>71</v>
      </c>
      <c r="B68" s="2" t="s">
        <v>72</v>
      </c>
      <c r="C68" s="2" t="s">
        <v>487</v>
      </c>
      <c r="D68" s="2" t="s">
        <v>488</v>
      </c>
      <c r="E68" s="3">
        <v>4</v>
      </c>
      <c r="F68" s="3">
        <v>36</v>
      </c>
      <c r="G68" s="2" t="s">
        <v>73</v>
      </c>
      <c r="H68" s="2" t="s">
        <v>489</v>
      </c>
      <c r="I68" s="2" t="s">
        <v>18274</v>
      </c>
      <c r="J68" s="2" t="s">
        <v>78</v>
      </c>
    </row>
    <row r="69" spans="1:10" ht="15" customHeight="1" x14ac:dyDescent="0.35">
      <c r="A69" s="2" t="s">
        <v>71</v>
      </c>
      <c r="B69" s="2" t="s">
        <v>72</v>
      </c>
      <c r="C69" s="2" t="s">
        <v>487</v>
      </c>
      <c r="D69" s="2" t="s">
        <v>488</v>
      </c>
      <c r="E69" s="3">
        <v>4</v>
      </c>
      <c r="F69" s="3">
        <v>36</v>
      </c>
      <c r="G69" s="2" t="s">
        <v>73</v>
      </c>
      <c r="H69" s="2" t="s">
        <v>489</v>
      </c>
      <c r="I69" s="2" t="s">
        <v>18274</v>
      </c>
      <c r="J69" s="2" t="s">
        <v>286</v>
      </c>
    </row>
    <row r="70" spans="1:10" ht="15" customHeight="1" x14ac:dyDescent="0.35">
      <c r="A70" s="2" t="s">
        <v>71</v>
      </c>
      <c r="B70" s="2" t="s">
        <v>72</v>
      </c>
      <c r="C70" s="2" t="s">
        <v>387</v>
      </c>
      <c r="D70" s="2" t="s">
        <v>388</v>
      </c>
      <c r="E70" s="3">
        <v>4</v>
      </c>
      <c r="F70" s="3">
        <v>27</v>
      </c>
      <c r="G70" s="2" t="s">
        <v>73</v>
      </c>
      <c r="H70" s="2" t="s">
        <v>389</v>
      </c>
      <c r="I70" s="2" t="s">
        <v>18274</v>
      </c>
      <c r="J70" s="2" t="s">
        <v>286</v>
      </c>
    </row>
    <row r="71" spans="1:10" ht="15" customHeight="1" x14ac:dyDescent="0.35">
      <c r="A71" s="2" t="s">
        <v>71</v>
      </c>
      <c r="B71" s="2" t="s">
        <v>72</v>
      </c>
      <c r="C71" s="2" t="s">
        <v>279</v>
      </c>
      <c r="D71" s="2" t="s">
        <v>280</v>
      </c>
      <c r="E71" s="3">
        <v>4</v>
      </c>
      <c r="F71" s="3">
        <v>19</v>
      </c>
      <c r="G71" s="2" t="s">
        <v>73</v>
      </c>
      <c r="H71" s="2" t="s">
        <v>281</v>
      </c>
      <c r="I71" s="2" t="s">
        <v>18274</v>
      </c>
      <c r="J71" s="2" t="s">
        <v>286</v>
      </c>
    </row>
    <row r="72" spans="1:10" ht="15" customHeight="1" x14ac:dyDescent="0.35">
      <c r="A72" s="2" t="s">
        <v>71</v>
      </c>
      <c r="B72" s="2" t="s">
        <v>72</v>
      </c>
      <c r="C72" s="2" t="s">
        <v>339</v>
      </c>
      <c r="D72" s="2" t="s">
        <v>340</v>
      </c>
      <c r="E72" s="3">
        <v>4</v>
      </c>
      <c r="F72" s="3">
        <v>23</v>
      </c>
      <c r="G72" s="2" t="s">
        <v>73</v>
      </c>
      <c r="H72" s="2" t="s">
        <v>341</v>
      </c>
      <c r="I72" s="2" t="s">
        <v>18274</v>
      </c>
      <c r="J72" s="2" t="s">
        <v>633</v>
      </c>
    </row>
    <row r="73" spans="1:10" ht="15" customHeight="1" x14ac:dyDescent="0.35">
      <c r="A73" s="2" t="s">
        <v>71</v>
      </c>
      <c r="B73" s="2" t="s">
        <v>72</v>
      </c>
      <c r="C73" s="2" t="s">
        <v>537</v>
      </c>
      <c r="D73" s="2" t="s">
        <v>538</v>
      </c>
      <c r="E73" s="3">
        <v>4</v>
      </c>
      <c r="F73" s="3">
        <v>40</v>
      </c>
      <c r="G73" s="2" t="s">
        <v>73</v>
      </c>
      <c r="H73" s="2" t="s">
        <v>539</v>
      </c>
      <c r="I73" s="2" t="s">
        <v>18274</v>
      </c>
      <c r="J73" s="2" t="s">
        <v>184</v>
      </c>
    </row>
    <row r="74" spans="1:10" ht="15" customHeight="1" x14ac:dyDescent="0.35">
      <c r="A74" s="2" t="s">
        <v>71</v>
      </c>
      <c r="B74" s="2" t="s">
        <v>72</v>
      </c>
      <c r="C74" s="2" t="s">
        <v>467</v>
      </c>
      <c r="D74" s="2" t="s">
        <v>468</v>
      </c>
      <c r="E74" s="3">
        <v>4</v>
      </c>
      <c r="F74" s="3">
        <v>34</v>
      </c>
      <c r="G74" s="2" t="s">
        <v>73</v>
      </c>
      <c r="H74" s="2" t="s">
        <v>469</v>
      </c>
      <c r="I74" s="2" t="s">
        <v>18274</v>
      </c>
      <c r="J74" s="2" t="s">
        <v>184</v>
      </c>
    </row>
    <row r="75" spans="1:10" ht="15" customHeight="1" x14ac:dyDescent="0.35">
      <c r="A75" s="2" t="s">
        <v>71</v>
      </c>
      <c r="B75" s="2" t="s">
        <v>72</v>
      </c>
      <c r="C75" s="2" t="s">
        <v>177</v>
      </c>
      <c r="D75" s="2" t="s">
        <v>178</v>
      </c>
      <c r="E75" s="3">
        <v>4</v>
      </c>
      <c r="F75" s="3">
        <v>12</v>
      </c>
      <c r="G75" s="2" t="s">
        <v>73</v>
      </c>
      <c r="H75" s="2" t="s">
        <v>179</v>
      </c>
      <c r="I75" s="2" t="s">
        <v>18274</v>
      </c>
      <c r="J75" s="2" t="s">
        <v>184</v>
      </c>
    </row>
    <row r="76" spans="1:10" ht="15" customHeight="1" x14ac:dyDescent="0.35">
      <c r="A76" s="2" t="s">
        <v>56</v>
      </c>
      <c r="B76" s="2" t="s">
        <v>57</v>
      </c>
      <c r="C76" s="2" t="s">
        <v>456</v>
      </c>
      <c r="D76" s="2" t="s">
        <v>457</v>
      </c>
      <c r="E76" s="3">
        <v>3</v>
      </c>
      <c r="F76" s="3">
        <v>33</v>
      </c>
      <c r="G76" s="2" t="s">
        <v>59</v>
      </c>
      <c r="H76" s="2" t="s">
        <v>458</v>
      </c>
      <c r="I76" s="2" t="s">
        <v>18274</v>
      </c>
      <c r="J76" s="2" t="s">
        <v>617</v>
      </c>
    </row>
    <row r="77" spans="1:10" ht="15" customHeight="1" x14ac:dyDescent="0.35">
      <c r="A77" s="2" t="s">
        <v>56</v>
      </c>
      <c r="B77" s="2" t="s">
        <v>57</v>
      </c>
      <c r="C77" s="2" t="s">
        <v>456</v>
      </c>
      <c r="D77" s="2" t="s">
        <v>457</v>
      </c>
      <c r="E77" s="3">
        <v>3</v>
      </c>
      <c r="F77" s="3">
        <v>33</v>
      </c>
      <c r="G77" s="2" t="s">
        <v>59</v>
      </c>
      <c r="H77" s="2" t="s">
        <v>458</v>
      </c>
      <c r="I77" s="2" t="s">
        <v>18274</v>
      </c>
      <c r="J77" s="2" t="s">
        <v>63</v>
      </c>
    </row>
    <row r="78" spans="1:10" ht="15" customHeight="1" x14ac:dyDescent="0.35">
      <c r="A78" s="2" t="s">
        <v>56</v>
      </c>
      <c r="B78" s="2" t="s">
        <v>57</v>
      </c>
      <c r="C78" s="2" t="s">
        <v>339</v>
      </c>
      <c r="D78" s="2" t="s">
        <v>340</v>
      </c>
      <c r="E78" s="3">
        <v>3</v>
      </c>
      <c r="F78" s="3">
        <v>23</v>
      </c>
      <c r="G78" s="2" t="s">
        <v>59</v>
      </c>
      <c r="H78" s="2" t="s">
        <v>341</v>
      </c>
      <c r="I78" s="2" t="s">
        <v>18274</v>
      </c>
      <c r="J78" s="2" t="s">
        <v>63</v>
      </c>
    </row>
    <row r="79" spans="1:10" ht="15" customHeight="1" x14ac:dyDescent="0.35">
      <c r="A79" s="2" t="s">
        <v>56</v>
      </c>
      <c r="B79" s="2" t="s">
        <v>57</v>
      </c>
      <c r="C79" s="2" t="s">
        <v>339</v>
      </c>
      <c r="D79" s="2" t="s">
        <v>340</v>
      </c>
      <c r="E79" s="3">
        <v>3</v>
      </c>
      <c r="F79" s="3">
        <v>23</v>
      </c>
      <c r="G79" s="2" t="s">
        <v>59</v>
      </c>
      <c r="H79" s="2" t="s">
        <v>341</v>
      </c>
      <c r="I79" s="2" t="s">
        <v>18274</v>
      </c>
      <c r="J79" s="2" t="s">
        <v>346</v>
      </c>
    </row>
    <row r="80" spans="1:10" ht="15" customHeight="1" x14ac:dyDescent="0.35">
      <c r="A80" s="2" t="s">
        <v>41</v>
      </c>
      <c r="B80" s="2" t="s">
        <v>42</v>
      </c>
      <c r="C80" s="2" t="s">
        <v>191</v>
      </c>
      <c r="D80" s="2" t="s">
        <v>192</v>
      </c>
      <c r="E80" s="3">
        <v>2</v>
      </c>
      <c r="F80" s="3">
        <v>13</v>
      </c>
      <c r="G80" s="2" t="s">
        <v>43</v>
      </c>
      <c r="H80" s="2" t="s">
        <v>193</v>
      </c>
      <c r="I80" s="2" t="s">
        <v>18274</v>
      </c>
      <c r="J80" s="2" t="s">
        <v>48</v>
      </c>
    </row>
    <row r="81" spans="1:10" ht="15" customHeight="1" x14ac:dyDescent="0.35">
      <c r="A81" s="2" t="s">
        <v>23</v>
      </c>
      <c r="B81" s="2" t="s">
        <v>24</v>
      </c>
      <c r="C81" s="2" t="s">
        <v>498</v>
      </c>
      <c r="D81" s="2" t="s">
        <v>499</v>
      </c>
      <c r="E81" s="3">
        <v>1</v>
      </c>
      <c r="F81" s="3">
        <v>37</v>
      </c>
      <c r="G81" s="2" t="s">
        <v>26</v>
      </c>
      <c r="H81" s="2" t="s">
        <v>500</v>
      </c>
      <c r="I81" s="2" t="s">
        <v>18274</v>
      </c>
      <c r="J81" s="2" t="s">
        <v>579</v>
      </c>
    </row>
    <row r="82" spans="1:10" ht="15" customHeight="1" x14ac:dyDescent="0.35">
      <c r="A82" s="2" t="s">
        <v>23</v>
      </c>
      <c r="B82" s="2" t="s">
        <v>24</v>
      </c>
      <c r="C82" s="2" t="s">
        <v>487</v>
      </c>
      <c r="D82" s="2" t="s">
        <v>488</v>
      </c>
      <c r="E82" s="3">
        <v>1</v>
      </c>
      <c r="F82" s="3">
        <v>36</v>
      </c>
      <c r="G82" s="2" t="s">
        <v>26</v>
      </c>
      <c r="H82" s="2" t="s">
        <v>489</v>
      </c>
      <c r="I82" s="2" t="s">
        <v>18274</v>
      </c>
      <c r="J82" s="2" t="s">
        <v>579</v>
      </c>
    </row>
    <row r="83" spans="1:10" ht="15" customHeight="1" x14ac:dyDescent="0.35">
      <c r="A83" s="2" t="s">
        <v>23</v>
      </c>
      <c r="B83" s="2" t="s">
        <v>24</v>
      </c>
      <c r="C83" s="2" t="s">
        <v>365</v>
      </c>
      <c r="D83" s="2" t="s">
        <v>366</v>
      </c>
      <c r="E83" s="3">
        <v>1</v>
      </c>
      <c r="F83" s="3">
        <v>25</v>
      </c>
      <c r="G83" s="2" t="s">
        <v>26</v>
      </c>
      <c r="H83" s="2" t="s">
        <v>367</v>
      </c>
      <c r="I83" s="2" t="s">
        <v>18274</v>
      </c>
      <c r="J83" s="2" t="s">
        <v>552</v>
      </c>
    </row>
    <row r="84" spans="1:10" ht="15" customHeight="1" x14ac:dyDescent="0.35">
      <c r="A84" s="2" t="s">
        <v>23</v>
      </c>
      <c r="B84" s="2" t="s">
        <v>24</v>
      </c>
      <c r="C84" s="2" t="s">
        <v>207</v>
      </c>
      <c r="D84" s="2" t="s">
        <v>208</v>
      </c>
      <c r="E84" s="3">
        <v>1</v>
      </c>
      <c r="F84" s="3">
        <v>14</v>
      </c>
      <c r="G84" s="2" t="s">
        <v>26</v>
      </c>
      <c r="H84" s="2" t="s">
        <v>209</v>
      </c>
      <c r="I84" s="2" t="s">
        <v>18274</v>
      </c>
      <c r="J84" s="2" t="s">
        <v>552</v>
      </c>
    </row>
    <row r="85" spans="1:10" ht="15" customHeight="1" x14ac:dyDescent="0.35">
      <c r="A85" s="2" t="s">
        <v>23</v>
      </c>
      <c r="B85" s="2" t="s">
        <v>24</v>
      </c>
      <c r="C85" s="2" t="s">
        <v>487</v>
      </c>
      <c r="D85" s="2" t="s">
        <v>488</v>
      </c>
      <c r="E85" s="3">
        <v>1</v>
      </c>
      <c r="F85" s="3">
        <v>36</v>
      </c>
      <c r="G85" s="2" t="s">
        <v>26</v>
      </c>
      <c r="H85" s="2" t="s">
        <v>489</v>
      </c>
      <c r="I85" s="2" t="s">
        <v>18274</v>
      </c>
      <c r="J85" s="2" t="s">
        <v>568</v>
      </c>
    </row>
    <row r="86" spans="1:10" ht="15" customHeight="1" x14ac:dyDescent="0.35">
      <c r="A86" s="2" t="s">
        <v>23</v>
      </c>
      <c r="B86" s="2" t="s">
        <v>24</v>
      </c>
      <c r="C86" s="2" t="s">
        <v>153</v>
      </c>
      <c r="D86" s="2" t="s">
        <v>154</v>
      </c>
      <c r="E86" s="3">
        <v>1</v>
      </c>
      <c r="F86" s="3">
        <v>10</v>
      </c>
      <c r="G86" s="2" t="s">
        <v>26</v>
      </c>
      <c r="H86" s="2" t="s">
        <v>155</v>
      </c>
      <c r="I86" s="2" t="s">
        <v>18274</v>
      </c>
      <c r="J86" s="2" t="s">
        <v>565</v>
      </c>
    </row>
    <row r="87" spans="1:10" ht="15" customHeight="1" x14ac:dyDescent="0.35">
      <c r="A87" s="2" t="s">
        <v>264</v>
      </c>
      <c r="B87" s="2" t="s">
        <v>265</v>
      </c>
      <c r="C87" s="2" t="s">
        <v>365</v>
      </c>
      <c r="D87" s="2" t="s">
        <v>366</v>
      </c>
      <c r="E87" s="3">
        <v>18</v>
      </c>
      <c r="F87" s="3">
        <v>25</v>
      </c>
      <c r="G87" s="2" t="s">
        <v>266</v>
      </c>
      <c r="H87" s="2" t="s">
        <v>367</v>
      </c>
      <c r="I87" s="2" t="s">
        <v>18274</v>
      </c>
      <c r="J87" s="2" t="s">
        <v>271</v>
      </c>
    </row>
    <row r="88" spans="1:10" ht="15" customHeight="1" x14ac:dyDescent="0.35">
      <c r="A88" s="2" t="s">
        <v>86</v>
      </c>
      <c r="B88" s="2" t="s">
        <v>87</v>
      </c>
      <c r="C88" s="2" t="s">
        <v>163</v>
      </c>
      <c r="D88" s="2" t="s">
        <v>164</v>
      </c>
      <c r="E88" s="3">
        <v>5</v>
      </c>
      <c r="F88" s="3">
        <v>11</v>
      </c>
      <c r="G88" s="2" t="s">
        <v>88</v>
      </c>
      <c r="H88" s="2" t="s">
        <v>165</v>
      </c>
      <c r="I88" s="2" t="s">
        <v>18274</v>
      </c>
      <c r="J88" s="2" t="s">
        <v>654</v>
      </c>
    </row>
    <row r="89" spans="1:10" ht="15" customHeight="1" x14ac:dyDescent="0.35">
      <c r="A89" s="2" t="s">
        <v>100</v>
      </c>
      <c r="B89" s="2" t="s">
        <v>101</v>
      </c>
      <c r="C89" s="2" t="s">
        <v>410</v>
      </c>
      <c r="D89" s="2" t="s">
        <v>411</v>
      </c>
      <c r="E89" s="3">
        <v>6</v>
      </c>
      <c r="F89" s="3">
        <v>29</v>
      </c>
      <c r="G89" s="2" t="s">
        <v>102</v>
      </c>
      <c r="H89" s="2" t="s">
        <v>413</v>
      </c>
      <c r="I89" s="2" t="s">
        <v>18274</v>
      </c>
      <c r="J89" s="2" t="s">
        <v>107</v>
      </c>
    </row>
    <row r="90" spans="1:10" ht="15" customHeight="1" x14ac:dyDescent="0.35">
      <c r="A90" s="2" t="s">
        <v>41</v>
      </c>
      <c r="B90" s="2" t="s">
        <v>42</v>
      </c>
      <c r="C90" s="2" t="s">
        <v>142</v>
      </c>
      <c r="D90" s="2" t="s">
        <v>143</v>
      </c>
      <c r="E90" s="3">
        <v>2</v>
      </c>
      <c r="F90" s="3">
        <v>9</v>
      </c>
      <c r="G90" s="2" t="s">
        <v>43</v>
      </c>
      <c r="H90" s="2" t="s">
        <v>144</v>
      </c>
      <c r="I90" s="2" t="s">
        <v>18274</v>
      </c>
      <c r="J90" s="2" t="s">
        <v>48</v>
      </c>
    </row>
    <row r="91" spans="1:10" ht="15" customHeight="1" x14ac:dyDescent="0.35">
      <c r="A91" s="2" t="s">
        <v>142</v>
      </c>
      <c r="B91" s="2" t="s">
        <v>143</v>
      </c>
      <c r="C91" s="2" t="s">
        <v>191</v>
      </c>
      <c r="D91" s="2" t="s">
        <v>192</v>
      </c>
      <c r="E91" s="3">
        <v>9</v>
      </c>
      <c r="F91" s="3">
        <v>13</v>
      </c>
      <c r="G91" s="2" t="s">
        <v>144</v>
      </c>
      <c r="H91" s="2" t="s">
        <v>193</v>
      </c>
      <c r="I91" s="2" t="s">
        <v>18274</v>
      </c>
      <c r="J91" s="2" t="s">
        <v>48</v>
      </c>
    </row>
    <row r="92" spans="1:10" ht="15" customHeight="1" x14ac:dyDescent="0.35">
      <c r="A92" s="2" t="s">
        <v>218</v>
      </c>
      <c r="B92" s="2" t="s">
        <v>219</v>
      </c>
      <c r="C92" s="2" t="s">
        <v>398</v>
      </c>
      <c r="D92" s="2" t="s">
        <v>399</v>
      </c>
      <c r="E92" s="3">
        <v>15</v>
      </c>
      <c r="F92" s="3">
        <v>28</v>
      </c>
      <c r="G92" s="2" t="s">
        <v>220</v>
      </c>
      <c r="H92" s="2" t="s">
        <v>400</v>
      </c>
      <c r="I92" s="2" t="s">
        <v>18274</v>
      </c>
      <c r="J92" s="2" t="s">
        <v>225</v>
      </c>
    </row>
    <row r="93" spans="1:10" ht="15" customHeight="1" x14ac:dyDescent="0.35">
      <c r="A93" s="2" t="s">
        <v>142</v>
      </c>
      <c r="B93" s="2" t="s">
        <v>143</v>
      </c>
      <c r="C93" s="2" t="s">
        <v>41</v>
      </c>
      <c r="D93" s="2" t="s">
        <v>42</v>
      </c>
      <c r="E93" s="3">
        <v>9</v>
      </c>
      <c r="F93" s="3">
        <v>2</v>
      </c>
      <c r="G93" s="2" t="s">
        <v>144</v>
      </c>
      <c r="H93" s="2" t="s">
        <v>43</v>
      </c>
      <c r="I93" s="2" t="s">
        <v>18274</v>
      </c>
      <c r="J93" s="2" t="s">
        <v>48</v>
      </c>
    </row>
    <row r="94" spans="1:10" ht="15" customHeight="1" x14ac:dyDescent="0.35">
      <c r="A94" s="2" t="s">
        <v>218</v>
      </c>
      <c r="B94" s="2" t="s">
        <v>219</v>
      </c>
      <c r="C94" s="2" t="s">
        <v>365</v>
      </c>
      <c r="D94" s="2" t="s">
        <v>366</v>
      </c>
      <c r="E94" s="3">
        <v>15</v>
      </c>
      <c r="F94" s="3">
        <v>25</v>
      </c>
      <c r="G94" s="2" t="s">
        <v>220</v>
      </c>
      <c r="H94" s="2" t="s">
        <v>367</v>
      </c>
      <c r="I94" s="2" t="s">
        <v>18274</v>
      </c>
      <c r="J94" s="2" t="s">
        <v>225</v>
      </c>
    </row>
    <row r="95" spans="1:10" ht="15" customHeight="1" x14ac:dyDescent="0.35">
      <c r="A95" s="2" t="s">
        <v>207</v>
      </c>
      <c r="B95" s="2" t="s">
        <v>208</v>
      </c>
      <c r="C95" s="2" t="s">
        <v>365</v>
      </c>
      <c r="D95" s="2" t="s">
        <v>366</v>
      </c>
      <c r="E95" s="3">
        <v>14</v>
      </c>
      <c r="F95" s="3">
        <v>25</v>
      </c>
      <c r="G95" s="2" t="s">
        <v>209</v>
      </c>
      <c r="H95" s="2" t="s">
        <v>367</v>
      </c>
      <c r="I95" s="2" t="s">
        <v>18274</v>
      </c>
      <c r="J95" s="2" t="s">
        <v>552</v>
      </c>
    </row>
    <row r="96" spans="1:10" ht="15" customHeight="1" x14ac:dyDescent="0.35">
      <c r="A96" s="2" t="s">
        <v>207</v>
      </c>
      <c r="B96" s="2" t="s">
        <v>208</v>
      </c>
      <c r="C96" s="2" t="s">
        <v>23</v>
      </c>
      <c r="D96" s="2" t="s">
        <v>24</v>
      </c>
      <c r="E96" s="3">
        <v>14</v>
      </c>
      <c r="F96" s="3">
        <v>1</v>
      </c>
      <c r="G96" s="2" t="s">
        <v>209</v>
      </c>
      <c r="H96" s="2" t="s">
        <v>26</v>
      </c>
      <c r="I96" s="2" t="s">
        <v>18274</v>
      </c>
      <c r="J96" s="2" t="s">
        <v>552</v>
      </c>
    </row>
    <row r="97" spans="1:10" ht="15" customHeight="1" x14ac:dyDescent="0.35">
      <c r="A97" s="2" t="s">
        <v>191</v>
      </c>
      <c r="B97" s="2" t="s">
        <v>192</v>
      </c>
      <c r="C97" s="2" t="s">
        <v>142</v>
      </c>
      <c r="D97" s="2" t="s">
        <v>143</v>
      </c>
      <c r="E97" s="3">
        <v>13</v>
      </c>
      <c r="F97" s="3">
        <v>9</v>
      </c>
      <c r="G97" s="2" t="s">
        <v>193</v>
      </c>
      <c r="H97" s="2" t="s">
        <v>144</v>
      </c>
      <c r="I97" s="2" t="s">
        <v>18274</v>
      </c>
      <c r="J97" s="2" t="s">
        <v>48</v>
      </c>
    </row>
    <row r="98" spans="1:10" ht="15" customHeight="1" x14ac:dyDescent="0.35">
      <c r="A98" s="2" t="s">
        <v>191</v>
      </c>
      <c r="B98" s="2" t="s">
        <v>192</v>
      </c>
      <c r="C98" s="2" t="s">
        <v>41</v>
      </c>
      <c r="D98" s="2" t="s">
        <v>42</v>
      </c>
      <c r="E98" s="3">
        <v>13</v>
      </c>
      <c r="F98" s="3">
        <v>2</v>
      </c>
      <c r="G98" s="2" t="s">
        <v>193</v>
      </c>
      <c r="H98" s="2" t="s">
        <v>43</v>
      </c>
      <c r="I98" s="2" t="s">
        <v>18274</v>
      </c>
      <c r="J98" s="2" t="s">
        <v>48</v>
      </c>
    </row>
    <row r="99" spans="1:10" ht="15" customHeight="1" x14ac:dyDescent="0.35">
      <c r="A99" s="2" t="s">
        <v>177</v>
      </c>
      <c r="B99" s="2" t="s">
        <v>178</v>
      </c>
      <c r="C99" s="2" t="s">
        <v>477</v>
      </c>
      <c r="D99" s="2" t="s">
        <v>478</v>
      </c>
      <c r="E99" s="3">
        <v>12</v>
      </c>
      <c r="F99" s="3">
        <v>35</v>
      </c>
      <c r="G99" s="2" t="s">
        <v>179</v>
      </c>
      <c r="H99" s="2" t="s">
        <v>479</v>
      </c>
      <c r="I99" s="2" t="s">
        <v>18274</v>
      </c>
      <c r="J99" s="2" t="s">
        <v>393</v>
      </c>
    </row>
    <row r="100" spans="1:10" ht="15" customHeight="1" x14ac:dyDescent="0.35">
      <c r="A100" s="2" t="s">
        <v>177</v>
      </c>
      <c r="B100" s="2" t="s">
        <v>178</v>
      </c>
      <c r="C100" s="2" t="s">
        <v>387</v>
      </c>
      <c r="D100" s="2" t="s">
        <v>388</v>
      </c>
      <c r="E100" s="3">
        <v>12</v>
      </c>
      <c r="F100" s="3">
        <v>27</v>
      </c>
      <c r="G100" s="2" t="s">
        <v>179</v>
      </c>
      <c r="H100" s="2" t="s">
        <v>389</v>
      </c>
      <c r="I100" s="2" t="s">
        <v>18274</v>
      </c>
      <c r="J100" s="2" t="s">
        <v>393</v>
      </c>
    </row>
    <row r="101" spans="1:10" ht="15" customHeight="1" x14ac:dyDescent="0.35">
      <c r="A101" s="2" t="s">
        <v>177</v>
      </c>
      <c r="B101" s="2" t="s">
        <v>178</v>
      </c>
      <c r="C101" s="2" t="s">
        <v>352</v>
      </c>
      <c r="D101" s="2" t="s">
        <v>353</v>
      </c>
      <c r="E101" s="3">
        <v>12</v>
      </c>
      <c r="F101" s="3">
        <v>24</v>
      </c>
      <c r="G101" s="2" t="s">
        <v>179</v>
      </c>
      <c r="H101" s="2" t="s">
        <v>354</v>
      </c>
      <c r="I101" s="2" t="s">
        <v>18274</v>
      </c>
      <c r="J101" s="2" t="s">
        <v>725</v>
      </c>
    </row>
    <row r="102" spans="1:10" ht="15" customHeight="1" x14ac:dyDescent="0.35">
      <c r="A102" s="2" t="s">
        <v>177</v>
      </c>
      <c r="B102" s="2" t="s">
        <v>178</v>
      </c>
      <c r="C102" s="2" t="s">
        <v>537</v>
      </c>
      <c r="D102" s="2" t="s">
        <v>538</v>
      </c>
      <c r="E102" s="3">
        <v>12</v>
      </c>
      <c r="F102" s="3">
        <v>40</v>
      </c>
      <c r="G102" s="2" t="s">
        <v>179</v>
      </c>
      <c r="H102" s="2" t="s">
        <v>539</v>
      </c>
      <c r="I102" s="2" t="s">
        <v>18274</v>
      </c>
      <c r="J102" s="2" t="s">
        <v>184</v>
      </c>
    </row>
    <row r="103" spans="1:10" ht="15" customHeight="1" x14ac:dyDescent="0.35">
      <c r="A103" s="2" t="s">
        <v>177</v>
      </c>
      <c r="B103" s="2" t="s">
        <v>178</v>
      </c>
      <c r="C103" s="2" t="s">
        <v>467</v>
      </c>
      <c r="D103" s="2" t="s">
        <v>468</v>
      </c>
      <c r="E103" s="3">
        <v>12</v>
      </c>
      <c r="F103" s="3">
        <v>34</v>
      </c>
      <c r="G103" s="2" t="s">
        <v>179</v>
      </c>
      <c r="H103" s="2" t="s">
        <v>469</v>
      </c>
      <c r="I103" s="2" t="s">
        <v>18274</v>
      </c>
      <c r="J103" s="2" t="s">
        <v>184</v>
      </c>
    </row>
    <row r="104" spans="1:10" ht="15" customHeight="1" x14ac:dyDescent="0.35">
      <c r="A104" s="2" t="s">
        <v>177</v>
      </c>
      <c r="B104" s="2" t="s">
        <v>178</v>
      </c>
      <c r="C104" s="2" t="s">
        <v>71</v>
      </c>
      <c r="D104" s="2" t="s">
        <v>72</v>
      </c>
      <c r="E104" s="3">
        <v>12</v>
      </c>
      <c r="F104" s="3">
        <v>4</v>
      </c>
      <c r="G104" s="2" t="s">
        <v>179</v>
      </c>
      <c r="H104" s="2" t="s">
        <v>73</v>
      </c>
      <c r="I104" s="2" t="s">
        <v>18274</v>
      </c>
      <c r="J104" s="2" t="s">
        <v>184</v>
      </c>
    </row>
    <row r="105" spans="1:10" ht="15" customHeight="1" x14ac:dyDescent="0.35">
      <c r="A105" s="2" t="s">
        <v>207</v>
      </c>
      <c r="B105" s="2" t="s">
        <v>208</v>
      </c>
      <c r="C105" s="2" t="s">
        <v>23</v>
      </c>
      <c r="D105" s="2" t="s">
        <v>24</v>
      </c>
      <c r="E105" s="3">
        <v>14</v>
      </c>
      <c r="F105" s="3">
        <v>1</v>
      </c>
      <c r="G105" s="2" t="s">
        <v>209</v>
      </c>
      <c r="H105" s="2" t="s">
        <v>26</v>
      </c>
      <c r="I105" s="2" t="s">
        <v>18274</v>
      </c>
      <c r="J105" s="2" t="s">
        <v>31</v>
      </c>
    </row>
    <row r="106" spans="1:10" ht="15" customHeight="1" x14ac:dyDescent="0.35">
      <c r="A106" s="2" t="s">
        <v>163</v>
      </c>
      <c r="B106" s="2" t="s">
        <v>164</v>
      </c>
      <c r="C106" s="2" t="s">
        <v>86</v>
      </c>
      <c r="D106" s="2" t="s">
        <v>87</v>
      </c>
      <c r="E106" s="3">
        <v>11</v>
      </c>
      <c r="F106" s="3">
        <v>5</v>
      </c>
      <c r="G106" s="2" t="s">
        <v>165</v>
      </c>
      <c r="H106" s="2" t="s">
        <v>88</v>
      </c>
      <c r="I106" s="2" t="s">
        <v>18274</v>
      </c>
      <c r="J106" s="2" t="s">
        <v>654</v>
      </c>
    </row>
    <row r="107" spans="1:10" ht="15" customHeight="1" x14ac:dyDescent="0.35">
      <c r="A107" s="2" t="s">
        <v>163</v>
      </c>
      <c r="B107" s="2" t="s">
        <v>164</v>
      </c>
      <c r="C107" s="2" t="s">
        <v>153</v>
      </c>
      <c r="D107" s="2" t="s">
        <v>154</v>
      </c>
      <c r="E107" s="3">
        <v>11</v>
      </c>
      <c r="F107" s="3">
        <v>10</v>
      </c>
      <c r="G107" s="2" t="s">
        <v>165</v>
      </c>
      <c r="H107" s="2" t="s">
        <v>155</v>
      </c>
      <c r="I107" s="2" t="s">
        <v>18274</v>
      </c>
      <c r="J107" s="2" t="s">
        <v>654</v>
      </c>
    </row>
    <row r="108" spans="1:10" ht="15" customHeight="1" x14ac:dyDescent="0.35">
      <c r="A108" s="2" t="s">
        <v>153</v>
      </c>
      <c r="B108" s="2" t="s">
        <v>154</v>
      </c>
      <c r="C108" s="2" t="s">
        <v>375</v>
      </c>
      <c r="D108" s="2" t="s">
        <v>376</v>
      </c>
      <c r="E108" s="3">
        <v>10</v>
      </c>
      <c r="F108" s="3">
        <v>26</v>
      </c>
      <c r="G108" s="2" t="s">
        <v>155</v>
      </c>
      <c r="H108" s="2" t="s">
        <v>377</v>
      </c>
      <c r="I108" s="2" t="s">
        <v>18274</v>
      </c>
      <c r="J108" s="2" t="s">
        <v>93</v>
      </c>
    </row>
    <row r="109" spans="1:10" ht="15" customHeight="1" x14ac:dyDescent="0.35">
      <c r="A109" s="2" t="s">
        <v>153</v>
      </c>
      <c r="B109" s="2" t="s">
        <v>154</v>
      </c>
      <c r="C109" s="2" t="s">
        <v>487</v>
      </c>
      <c r="D109" s="2" t="s">
        <v>488</v>
      </c>
      <c r="E109" s="3">
        <v>10</v>
      </c>
      <c r="F109" s="3">
        <v>36</v>
      </c>
      <c r="G109" s="2" t="s">
        <v>155</v>
      </c>
      <c r="H109" s="2" t="s">
        <v>489</v>
      </c>
      <c r="I109" s="2" t="s">
        <v>18274</v>
      </c>
      <c r="J109" s="2" t="s">
        <v>93</v>
      </c>
    </row>
    <row r="110" spans="1:10" ht="15" customHeight="1" x14ac:dyDescent="0.35">
      <c r="A110" s="2" t="s">
        <v>153</v>
      </c>
      <c r="B110" s="2" t="s">
        <v>154</v>
      </c>
      <c r="C110" s="2" t="s">
        <v>163</v>
      </c>
      <c r="D110" s="2" t="s">
        <v>164</v>
      </c>
      <c r="E110" s="3">
        <v>10</v>
      </c>
      <c r="F110" s="3">
        <v>11</v>
      </c>
      <c r="G110" s="2" t="s">
        <v>155</v>
      </c>
      <c r="H110" s="2" t="s">
        <v>165</v>
      </c>
      <c r="I110" s="2" t="s">
        <v>18274</v>
      </c>
      <c r="J110" s="2" t="s">
        <v>654</v>
      </c>
    </row>
    <row r="111" spans="1:10" ht="15" customHeight="1" x14ac:dyDescent="0.35">
      <c r="A111" s="2" t="s">
        <v>153</v>
      </c>
      <c r="B111" s="2" t="s">
        <v>154</v>
      </c>
      <c r="C111" s="2" t="s">
        <v>23</v>
      </c>
      <c r="D111" s="2" t="s">
        <v>24</v>
      </c>
      <c r="E111" s="3">
        <v>10</v>
      </c>
      <c r="F111" s="3">
        <v>1</v>
      </c>
      <c r="G111" s="2" t="s">
        <v>155</v>
      </c>
      <c r="H111" s="2" t="s">
        <v>26</v>
      </c>
      <c r="I111" s="2" t="s">
        <v>18274</v>
      </c>
      <c r="J111" s="2" t="s">
        <v>565</v>
      </c>
    </row>
    <row r="112" spans="1:10" ht="15" customHeight="1" x14ac:dyDescent="0.35">
      <c r="A112" s="2" t="s">
        <v>153</v>
      </c>
      <c r="B112" s="2" t="s">
        <v>154</v>
      </c>
      <c r="C112" s="2" t="s">
        <v>86</v>
      </c>
      <c r="D112" s="2" t="s">
        <v>87</v>
      </c>
      <c r="E112" s="3">
        <v>10</v>
      </c>
      <c r="F112" s="3">
        <v>5</v>
      </c>
      <c r="G112" s="2" t="s">
        <v>155</v>
      </c>
      <c r="H112" s="2" t="s">
        <v>88</v>
      </c>
      <c r="I112" s="2" t="s">
        <v>18274</v>
      </c>
      <c r="J112" s="2" t="s">
        <v>654</v>
      </c>
    </row>
    <row r="113" spans="1:10" ht="15" customHeight="1" x14ac:dyDescent="0.35">
      <c r="A113" s="2" t="s">
        <v>163</v>
      </c>
      <c r="B113" s="2" t="s">
        <v>164</v>
      </c>
      <c r="C113" s="2" t="s">
        <v>86</v>
      </c>
      <c r="D113" s="2" t="s">
        <v>87</v>
      </c>
      <c r="E113" s="3">
        <v>11</v>
      </c>
      <c r="F113" s="3">
        <v>5</v>
      </c>
      <c r="G113" s="2" t="s">
        <v>165</v>
      </c>
      <c r="H113" s="2" t="s">
        <v>88</v>
      </c>
      <c r="I113" s="2" t="s">
        <v>18274</v>
      </c>
      <c r="J113" s="2" t="s">
        <v>93</v>
      </c>
    </row>
    <row r="114" spans="1:10" ht="15" customHeight="1" x14ac:dyDescent="0.35">
      <c r="A114" s="2" t="s">
        <v>163</v>
      </c>
      <c r="B114" s="2" t="s">
        <v>164</v>
      </c>
      <c r="C114" s="2" t="s">
        <v>153</v>
      </c>
      <c r="D114" s="2" t="s">
        <v>154</v>
      </c>
      <c r="E114" s="3">
        <v>11</v>
      </c>
      <c r="F114" s="3">
        <v>10</v>
      </c>
      <c r="G114" s="2" t="s">
        <v>165</v>
      </c>
      <c r="H114" s="2" t="s">
        <v>155</v>
      </c>
      <c r="I114" s="2" t="s">
        <v>18274</v>
      </c>
      <c r="J114" s="2" t="s">
        <v>93</v>
      </c>
    </row>
    <row r="115" spans="1:10" ht="15" customHeight="1" x14ac:dyDescent="0.35">
      <c r="A115" s="2" t="s">
        <v>163</v>
      </c>
      <c r="B115" s="2" t="s">
        <v>164</v>
      </c>
      <c r="C115" s="2" t="s">
        <v>375</v>
      </c>
      <c r="D115" s="2" t="s">
        <v>376</v>
      </c>
      <c r="E115" s="3">
        <v>11</v>
      </c>
      <c r="F115" s="3">
        <v>26</v>
      </c>
      <c r="G115" s="2" t="s">
        <v>165</v>
      </c>
      <c r="H115" s="2" t="s">
        <v>377</v>
      </c>
      <c r="I115" s="2" t="s">
        <v>18274</v>
      </c>
      <c r="J115" s="2" t="s">
        <v>93</v>
      </c>
    </row>
    <row r="116" spans="1:10" ht="15" customHeight="1" x14ac:dyDescent="0.35">
      <c r="A116" s="2" t="s">
        <v>163</v>
      </c>
      <c r="B116" s="2" t="s">
        <v>164</v>
      </c>
      <c r="C116" s="2" t="s">
        <v>487</v>
      </c>
      <c r="D116" s="2" t="s">
        <v>488</v>
      </c>
      <c r="E116" s="3">
        <v>11</v>
      </c>
      <c r="F116" s="3">
        <v>36</v>
      </c>
      <c r="G116" s="2" t="s">
        <v>165</v>
      </c>
      <c r="H116" s="2" t="s">
        <v>489</v>
      </c>
      <c r="I116" s="2" t="s">
        <v>18274</v>
      </c>
      <c r="J116" s="2" t="s">
        <v>93</v>
      </c>
    </row>
    <row r="117" spans="1:10" ht="15" customHeight="1" x14ac:dyDescent="0.35">
      <c r="A117" s="2" t="s">
        <v>153</v>
      </c>
      <c r="B117" s="2" t="s">
        <v>154</v>
      </c>
      <c r="C117" s="2" t="s">
        <v>86</v>
      </c>
      <c r="D117" s="2" t="s">
        <v>87</v>
      </c>
      <c r="E117" s="3">
        <v>10</v>
      </c>
      <c r="F117" s="3">
        <v>5</v>
      </c>
      <c r="G117" s="2" t="s">
        <v>155</v>
      </c>
      <c r="H117" s="2" t="s">
        <v>88</v>
      </c>
      <c r="I117" s="2" t="s">
        <v>18274</v>
      </c>
      <c r="J117" s="2" t="s">
        <v>93</v>
      </c>
    </row>
    <row r="118" spans="1:10" ht="15" customHeight="1" x14ac:dyDescent="0.35">
      <c r="A118" s="2" t="s">
        <v>153</v>
      </c>
      <c r="B118" s="2" t="s">
        <v>154</v>
      </c>
      <c r="C118" s="2" t="s">
        <v>163</v>
      </c>
      <c r="D118" s="2" t="s">
        <v>164</v>
      </c>
      <c r="E118" s="3">
        <v>10</v>
      </c>
      <c r="F118" s="3">
        <v>11</v>
      </c>
      <c r="G118" s="2" t="s">
        <v>155</v>
      </c>
      <c r="H118" s="2" t="s">
        <v>165</v>
      </c>
      <c r="I118" s="2" t="s">
        <v>18274</v>
      </c>
      <c r="J118" s="2" t="s">
        <v>93</v>
      </c>
    </row>
    <row r="119" spans="1:10" ht="15" customHeight="1" x14ac:dyDescent="0.35">
      <c r="A119" s="2" t="s">
        <v>398</v>
      </c>
      <c r="B119" s="2" t="s">
        <v>399</v>
      </c>
      <c r="C119" s="2" t="s">
        <v>218</v>
      </c>
      <c r="D119" s="2" t="s">
        <v>219</v>
      </c>
      <c r="E119" s="3">
        <v>28</v>
      </c>
      <c r="F119" s="3">
        <v>15</v>
      </c>
      <c r="G119" s="2" t="s">
        <v>400</v>
      </c>
      <c r="H119" s="2" t="s">
        <v>220</v>
      </c>
      <c r="I119" s="2" t="s">
        <v>13</v>
      </c>
      <c r="J119" s="2" t="s">
        <v>227</v>
      </c>
    </row>
    <row r="120" spans="1:10" ht="15" customHeight="1" x14ac:dyDescent="0.35">
      <c r="A120" s="2" t="s">
        <v>467</v>
      </c>
      <c r="B120" s="2" t="s">
        <v>468</v>
      </c>
      <c r="C120" s="2" t="s">
        <v>41</v>
      </c>
      <c r="D120" s="2" t="s">
        <v>42</v>
      </c>
      <c r="E120" s="3">
        <v>34</v>
      </c>
      <c r="F120" s="3">
        <v>2</v>
      </c>
      <c r="G120" s="2" t="s">
        <v>469</v>
      </c>
      <c r="H120" s="2" t="s">
        <v>43</v>
      </c>
      <c r="I120" s="2" t="s">
        <v>13</v>
      </c>
      <c r="J120" s="2" t="s">
        <v>50</v>
      </c>
    </row>
    <row r="121" spans="1:10" ht="15" customHeight="1" x14ac:dyDescent="0.35">
      <c r="A121" s="2" t="s">
        <v>410</v>
      </c>
      <c r="B121" s="2" t="s">
        <v>411</v>
      </c>
      <c r="C121" s="2" t="s">
        <v>100</v>
      </c>
      <c r="D121" s="2" t="s">
        <v>101</v>
      </c>
      <c r="E121" s="3">
        <v>29</v>
      </c>
      <c r="F121" s="3">
        <v>6</v>
      </c>
      <c r="G121" s="2" t="s">
        <v>413</v>
      </c>
      <c r="H121" s="2" t="s">
        <v>102</v>
      </c>
      <c r="I121" s="2" t="s">
        <v>13</v>
      </c>
      <c r="J121" s="2" t="s">
        <v>109</v>
      </c>
    </row>
    <row r="122" spans="1:10" ht="15" customHeight="1" x14ac:dyDescent="0.35">
      <c r="A122" s="2" t="s">
        <v>424</v>
      </c>
      <c r="B122" s="2" t="s">
        <v>425</v>
      </c>
      <c r="C122" s="2" t="s">
        <v>234</v>
      </c>
      <c r="D122" s="2" t="s">
        <v>235</v>
      </c>
      <c r="E122" s="3">
        <v>30</v>
      </c>
      <c r="F122" s="3">
        <v>16</v>
      </c>
      <c r="G122" s="2" t="s">
        <v>426</v>
      </c>
      <c r="H122" s="2" t="s">
        <v>236</v>
      </c>
      <c r="I122" s="2" t="s">
        <v>13</v>
      </c>
      <c r="J122" s="2" t="s">
        <v>242</v>
      </c>
    </row>
    <row r="123" spans="1:10" ht="15" customHeight="1" x14ac:dyDescent="0.35">
      <c r="A123" s="2" t="s">
        <v>434</v>
      </c>
      <c r="B123" s="2" t="s">
        <v>435</v>
      </c>
      <c r="C123" s="2" t="s">
        <v>128</v>
      </c>
      <c r="D123" s="2" t="s">
        <v>129</v>
      </c>
      <c r="E123" s="3">
        <v>31</v>
      </c>
      <c r="F123" s="3">
        <v>8</v>
      </c>
      <c r="G123" s="2" t="s">
        <v>436</v>
      </c>
      <c r="H123" s="2" t="s">
        <v>130</v>
      </c>
      <c r="I123" s="2" t="s">
        <v>13</v>
      </c>
      <c r="J123" s="2" t="s">
        <v>136</v>
      </c>
    </row>
    <row r="124" spans="1:10" ht="15" customHeight="1" x14ac:dyDescent="0.35">
      <c r="A124" s="2" t="s">
        <v>387</v>
      </c>
      <c r="B124" s="2" t="s">
        <v>388</v>
      </c>
      <c r="C124" s="2" t="s">
        <v>537</v>
      </c>
      <c r="D124" s="2" t="s">
        <v>538</v>
      </c>
      <c r="E124" s="3">
        <v>27</v>
      </c>
      <c r="F124" s="3">
        <v>40</v>
      </c>
      <c r="G124" s="2" t="s">
        <v>389</v>
      </c>
      <c r="H124" s="2" t="s">
        <v>539</v>
      </c>
      <c r="I124" s="2" t="s">
        <v>13</v>
      </c>
      <c r="J124" s="2" t="s">
        <v>50</v>
      </c>
    </row>
    <row r="125" spans="1:10" ht="15" customHeight="1" x14ac:dyDescent="0.35">
      <c r="A125" s="2" t="s">
        <v>447</v>
      </c>
      <c r="B125" s="2" t="s">
        <v>448</v>
      </c>
      <c r="C125" s="2" t="s">
        <v>325</v>
      </c>
      <c r="D125" s="2" t="s">
        <v>326</v>
      </c>
      <c r="E125" s="3">
        <v>32</v>
      </c>
      <c r="F125" s="3">
        <v>22</v>
      </c>
      <c r="G125" s="2" t="s">
        <v>449</v>
      </c>
      <c r="H125" s="2" t="s">
        <v>327</v>
      </c>
      <c r="I125" s="2" t="s">
        <v>13</v>
      </c>
      <c r="J125" s="2" t="s">
        <v>334</v>
      </c>
    </row>
    <row r="126" spans="1:10" ht="15" customHeight="1" x14ac:dyDescent="0.35">
      <c r="A126" s="2" t="s">
        <v>456</v>
      </c>
      <c r="B126" s="2" t="s">
        <v>457</v>
      </c>
      <c r="C126" s="2" t="s">
        <v>56</v>
      </c>
      <c r="D126" s="2" t="s">
        <v>57</v>
      </c>
      <c r="E126" s="3">
        <v>33</v>
      </c>
      <c r="F126" s="3">
        <v>3</v>
      </c>
      <c r="G126" s="2" t="s">
        <v>458</v>
      </c>
      <c r="H126" s="2" t="s">
        <v>59</v>
      </c>
      <c r="I126" s="2" t="s">
        <v>13</v>
      </c>
      <c r="J126" s="2" t="s">
        <v>65</v>
      </c>
    </row>
    <row r="127" spans="1:10" ht="15" customHeight="1" x14ac:dyDescent="0.35">
      <c r="A127" s="2" t="s">
        <v>456</v>
      </c>
      <c r="B127" s="2" t="s">
        <v>457</v>
      </c>
      <c r="C127" s="2" t="s">
        <v>339</v>
      </c>
      <c r="D127" s="2" t="s">
        <v>340</v>
      </c>
      <c r="E127" s="3">
        <v>33</v>
      </c>
      <c r="F127" s="3">
        <v>23</v>
      </c>
      <c r="G127" s="2" t="s">
        <v>458</v>
      </c>
      <c r="H127" s="2" t="s">
        <v>341</v>
      </c>
      <c r="I127" s="2" t="s">
        <v>13</v>
      </c>
      <c r="J127" s="2" t="s">
        <v>65</v>
      </c>
    </row>
    <row r="128" spans="1:10" ht="15" customHeight="1" x14ac:dyDescent="0.35">
      <c r="A128" s="2" t="s">
        <v>467</v>
      </c>
      <c r="B128" s="2" t="s">
        <v>468</v>
      </c>
      <c r="C128" s="2" t="s">
        <v>279</v>
      </c>
      <c r="D128" s="2" t="s">
        <v>280</v>
      </c>
      <c r="E128" s="3">
        <v>34</v>
      </c>
      <c r="F128" s="3">
        <v>19</v>
      </c>
      <c r="G128" s="2" t="s">
        <v>469</v>
      </c>
      <c r="H128" s="2" t="s">
        <v>281</v>
      </c>
      <c r="I128" s="2" t="s">
        <v>13</v>
      </c>
      <c r="J128" s="2" t="s">
        <v>50</v>
      </c>
    </row>
    <row r="129" spans="1:10" ht="15" customHeight="1" x14ac:dyDescent="0.35">
      <c r="A129" s="2" t="s">
        <v>467</v>
      </c>
      <c r="B129" s="2" t="s">
        <v>468</v>
      </c>
      <c r="C129" s="2" t="s">
        <v>116</v>
      </c>
      <c r="D129" s="2" t="s">
        <v>117</v>
      </c>
      <c r="E129" s="3">
        <v>34</v>
      </c>
      <c r="F129" s="3">
        <v>7</v>
      </c>
      <c r="G129" s="2" t="s">
        <v>469</v>
      </c>
      <c r="H129" s="2" t="s">
        <v>118</v>
      </c>
      <c r="I129" s="2" t="s">
        <v>13</v>
      </c>
      <c r="J129" s="2" t="s">
        <v>50</v>
      </c>
    </row>
    <row r="130" spans="1:10" ht="15" customHeight="1" x14ac:dyDescent="0.35">
      <c r="A130" s="2" t="s">
        <v>467</v>
      </c>
      <c r="B130" s="2" t="s">
        <v>468</v>
      </c>
      <c r="C130" s="2" t="s">
        <v>142</v>
      </c>
      <c r="D130" s="2" t="s">
        <v>143</v>
      </c>
      <c r="E130" s="3">
        <v>34</v>
      </c>
      <c r="F130" s="3">
        <v>9</v>
      </c>
      <c r="G130" s="2" t="s">
        <v>469</v>
      </c>
      <c r="H130" s="2" t="s">
        <v>144</v>
      </c>
      <c r="I130" s="2" t="s">
        <v>13</v>
      </c>
      <c r="J130" s="2" t="s">
        <v>50</v>
      </c>
    </row>
    <row r="131" spans="1:10" ht="15" customHeight="1" x14ac:dyDescent="0.35">
      <c r="A131" s="2" t="s">
        <v>467</v>
      </c>
      <c r="B131" s="2" t="s">
        <v>468</v>
      </c>
      <c r="C131" s="2" t="s">
        <v>177</v>
      </c>
      <c r="D131" s="2" t="s">
        <v>178</v>
      </c>
      <c r="E131" s="3">
        <v>34</v>
      </c>
      <c r="F131" s="3">
        <v>12</v>
      </c>
      <c r="G131" s="2" t="s">
        <v>469</v>
      </c>
      <c r="H131" s="2" t="s">
        <v>179</v>
      </c>
      <c r="I131" s="2" t="s">
        <v>13</v>
      </c>
      <c r="J131" s="2" t="s">
        <v>50</v>
      </c>
    </row>
    <row r="132" spans="1:10" ht="15" customHeight="1" x14ac:dyDescent="0.35">
      <c r="A132" s="2" t="s">
        <v>467</v>
      </c>
      <c r="B132" s="2" t="s">
        <v>468</v>
      </c>
      <c r="C132" s="2" t="s">
        <v>352</v>
      </c>
      <c r="D132" s="2" t="s">
        <v>353</v>
      </c>
      <c r="E132" s="3">
        <v>34</v>
      </c>
      <c r="F132" s="3">
        <v>24</v>
      </c>
      <c r="G132" s="2" t="s">
        <v>469</v>
      </c>
      <c r="H132" s="2" t="s">
        <v>354</v>
      </c>
      <c r="I132" s="2" t="s">
        <v>13</v>
      </c>
      <c r="J132" s="2" t="s">
        <v>50</v>
      </c>
    </row>
    <row r="133" spans="1:10" ht="15" customHeight="1" x14ac:dyDescent="0.35">
      <c r="A133" s="2" t="s">
        <v>467</v>
      </c>
      <c r="B133" s="2" t="s">
        <v>468</v>
      </c>
      <c r="C133" s="2" t="s">
        <v>387</v>
      </c>
      <c r="D133" s="2" t="s">
        <v>388</v>
      </c>
      <c r="E133" s="3">
        <v>34</v>
      </c>
      <c r="F133" s="3">
        <v>27</v>
      </c>
      <c r="G133" s="2" t="s">
        <v>469</v>
      </c>
      <c r="H133" s="2" t="s">
        <v>389</v>
      </c>
      <c r="I133" s="2" t="s">
        <v>13</v>
      </c>
      <c r="J133" s="2" t="s">
        <v>50</v>
      </c>
    </row>
    <row r="134" spans="1:10" ht="15" customHeight="1" x14ac:dyDescent="0.35">
      <c r="A134" s="2" t="s">
        <v>467</v>
      </c>
      <c r="B134" s="2" t="s">
        <v>468</v>
      </c>
      <c r="C134" s="2" t="s">
        <v>477</v>
      </c>
      <c r="D134" s="2" t="s">
        <v>478</v>
      </c>
      <c r="E134" s="3">
        <v>34</v>
      </c>
      <c r="F134" s="3">
        <v>35</v>
      </c>
      <c r="G134" s="2" t="s">
        <v>469</v>
      </c>
      <c r="H134" s="2" t="s">
        <v>479</v>
      </c>
      <c r="I134" s="2" t="s">
        <v>13</v>
      </c>
      <c r="J134" s="2" t="s">
        <v>50</v>
      </c>
    </row>
    <row r="135" spans="1:10" ht="15" customHeight="1" x14ac:dyDescent="0.35">
      <c r="A135" s="2" t="s">
        <v>387</v>
      </c>
      <c r="B135" s="2" t="s">
        <v>388</v>
      </c>
      <c r="C135" s="2" t="s">
        <v>510</v>
      </c>
      <c r="D135" s="2" t="s">
        <v>511</v>
      </c>
      <c r="E135" s="3">
        <v>27</v>
      </c>
      <c r="F135" s="3">
        <v>38</v>
      </c>
      <c r="G135" s="2" t="s">
        <v>389</v>
      </c>
      <c r="H135" s="2" t="s">
        <v>512</v>
      </c>
      <c r="I135" s="2" t="s">
        <v>13</v>
      </c>
      <c r="J135" s="2" t="s">
        <v>50</v>
      </c>
    </row>
    <row r="136" spans="1:10" ht="15" customHeight="1" x14ac:dyDescent="0.35">
      <c r="A136" s="2" t="s">
        <v>467</v>
      </c>
      <c r="B136" s="2" t="s">
        <v>468</v>
      </c>
      <c r="C136" s="2" t="s">
        <v>487</v>
      </c>
      <c r="D136" s="2" t="s">
        <v>488</v>
      </c>
      <c r="E136" s="3">
        <v>34</v>
      </c>
      <c r="F136" s="3">
        <v>36</v>
      </c>
      <c r="G136" s="2" t="s">
        <v>469</v>
      </c>
      <c r="H136" s="2" t="s">
        <v>489</v>
      </c>
      <c r="I136" s="2" t="s">
        <v>13</v>
      </c>
      <c r="J136" s="2" t="s">
        <v>50</v>
      </c>
    </row>
    <row r="137" spans="1:10" ht="15" customHeight="1" x14ac:dyDescent="0.35">
      <c r="A137" s="2" t="s">
        <v>467</v>
      </c>
      <c r="B137" s="2" t="s">
        <v>468</v>
      </c>
      <c r="C137" s="2" t="s">
        <v>510</v>
      </c>
      <c r="D137" s="2" t="s">
        <v>511</v>
      </c>
      <c r="E137" s="3">
        <v>34</v>
      </c>
      <c r="F137" s="3">
        <v>38</v>
      </c>
      <c r="G137" s="2" t="s">
        <v>469</v>
      </c>
      <c r="H137" s="2" t="s">
        <v>512</v>
      </c>
      <c r="I137" s="2" t="s">
        <v>13</v>
      </c>
      <c r="J137" s="2" t="s">
        <v>50</v>
      </c>
    </row>
    <row r="138" spans="1:10" ht="15" customHeight="1" x14ac:dyDescent="0.35">
      <c r="A138" s="2" t="s">
        <v>467</v>
      </c>
      <c r="B138" s="2" t="s">
        <v>468</v>
      </c>
      <c r="C138" s="2" t="s">
        <v>71</v>
      </c>
      <c r="D138" s="2" t="s">
        <v>72</v>
      </c>
      <c r="E138" s="3">
        <v>34</v>
      </c>
      <c r="F138" s="3">
        <v>4</v>
      </c>
      <c r="G138" s="2" t="s">
        <v>469</v>
      </c>
      <c r="H138" s="2" t="s">
        <v>73</v>
      </c>
      <c r="I138" s="2" t="s">
        <v>13</v>
      </c>
      <c r="J138" s="2" t="s">
        <v>50</v>
      </c>
    </row>
    <row r="139" spans="1:10" ht="15" customHeight="1" x14ac:dyDescent="0.35">
      <c r="A139" s="2" t="s">
        <v>387</v>
      </c>
      <c r="B139" s="2" t="s">
        <v>388</v>
      </c>
      <c r="C139" s="2" t="s">
        <v>487</v>
      </c>
      <c r="D139" s="2" t="s">
        <v>488</v>
      </c>
      <c r="E139" s="3">
        <v>27</v>
      </c>
      <c r="F139" s="3">
        <v>36</v>
      </c>
      <c r="G139" s="2" t="s">
        <v>389</v>
      </c>
      <c r="H139" s="2" t="s">
        <v>489</v>
      </c>
      <c r="I139" s="2" t="s">
        <v>13</v>
      </c>
      <c r="J139" s="2" t="s">
        <v>50</v>
      </c>
    </row>
    <row r="140" spans="1:10" ht="15" customHeight="1" x14ac:dyDescent="0.35">
      <c r="A140" s="2" t="s">
        <v>365</v>
      </c>
      <c r="B140" s="2" t="s">
        <v>366</v>
      </c>
      <c r="C140" s="2" t="s">
        <v>264</v>
      </c>
      <c r="D140" s="2" t="s">
        <v>265</v>
      </c>
      <c r="E140" s="3">
        <v>25</v>
      </c>
      <c r="F140" s="3">
        <v>18</v>
      </c>
      <c r="G140" s="2" t="s">
        <v>367</v>
      </c>
      <c r="H140" s="2" t="s">
        <v>266</v>
      </c>
      <c r="I140" s="2" t="s">
        <v>13</v>
      </c>
      <c r="J140" s="2" t="s">
        <v>273</v>
      </c>
    </row>
    <row r="141" spans="1:10" ht="15" customHeight="1" x14ac:dyDescent="0.35">
      <c r="A141" s="2" t="s">
        <v>387</v>
      </c>
      <c r="B141" s="2" t="s">
        <v>388</v>
      </c>
      <c r="C141" s="2" t="s">
        <v>467</v>
      </c>
      <c r="D141" s="2" t="s">
        <v>468</v>
      </c>
      <c r="E141" s="3">
        <v>27</v>
      </c>
      <c r="F141" s="3">
        <v>34</v>
      </c>
      <c r="G141" s="2" t="s">
        <v>389</v>
      </c>
      <c r="H141" s="2" t="s">
        <v>469</v>
      </c>
      <c r="I141" s="2" t="s">
        <v>13</v>
      </c>
      <c r="J141" s="2" t="s">
        <v>50</v>
      </c>
    </row>
    <row r="142" spans="1:10" ht="15" customHeight="1" x14ac:dyDescent="0.35">
      <c r="A142" s="2" t="s">
        <v>352</v>
      </c>
      <c r="B142" s="2" t="s">
        <v>353</v>
      </c>
      <c r="C142" s="2" t="s">
        <v>142</v>
      </c>
      <c r="D142" s="2" t="s">
        <v>143</v>
      </c>
      <c r="E142" s="3">
        <v>24</v>
      </c>
      <c r="F142" s="3">
        <v>9</v>
      </c>
      <c r="G142" s="2" t="s">
        <v>354</v>
      </c>
      <c r="H142" s="2" t="s">
        <v>144</v>
      </c>
      <c r="I142" s="2" t="s">
        <v>13</v>
      </c>
      <c r="J142" s="2" t="s">
        <v>50</v>
      </c>
    </row>
    <row r="143" spans="1:10" ht="15" customHeight="1" x14ac:dyDescent="0.35">
      <c r="A143" s="2" t="s">
        <v>467</v>
      </c>
      <c r="B143" s="2" t="s">
        <v>468</v>
      </c>
      <c r="C143" s="2" t="s">
        <v>537</v>
      </c>
      <c r="D143" s="2" t="s">
        <v>538</v>
      </c>
      <c r="E143" s="3">
        <v>34</v>
      </c>
      <c r="F143" s="3">
        <v>40</v>
      </c>
      <c r="G143" s="2" t="s">
        <v>469</v>
      </c>
      <c r="H143" s="2" t="s">
        <v>539</v>
      </c>
      <c r="I143" s="2" t="s">
        <v>13</v>
      </c>
      <c r="J143" s="2" t="s">
        <v>50</v>
      </c>
    </row>
    <row r="144" spans="1:10" ht="15" customHeight="1" x14ac:dyDescent="0.35">
      <c r="A144" s="2" t="s">
        <v>352</v>
      </c>
      <c r="B144" s="2" t="s">
        <v>353</v>
      </c>
      <c r="C144" s="2" t="s">
        <v>177</v>
      </c>
      <c r="D144" s="2" t="s">
        <v>178</v>
      </c>
      <c r="E144" s="3">
        <v>24</v>
      </c>
      <c r="F144" s="3">
        <v>12</v>
      </c>
      <c r="G144" s="2" t="s">
        <v>354</v>
      </c>
      <c r="H144" s="2" t="s">
        <v>179</v>
      </c>
      <c r="I144" s="2" t="s">
        <v>13</v>
      </c>
      <c r="J144" s="2" t="s">
        <v>50</v>
      </c>
    </row>
    <row r="145" spans="1:10" ht="15" customHeight="1" x14ac:dyDescent="0.35">
      <c r="A145" s="2" t="s">
        <v>352</v>
      </c>
      <c r="B145" s="2" t="s">
        <v>353</v>
      </c>
      <c r="C145" s="2" t="s">
        <v>279</v>
      </c>
      <c r="D145" s="2" t="s">
        <v>280</v>
      </c>
      <c r="E145" s="3">
        <v>24</v>
      </c>
      <c r="F145" s="3">
        <v>19</v>
      </c>
      <c r="G145" s="2" t="s">
        <v>354</v>
      </c>
      <c r="H145" s="2" t="s">
        <v>281</v>
      </c>
      <c r="I145" s="2" t="s">
        <v>13</v>
      </c>
      <c r="J145" s="2" t="s">
        <v>50</v>
      </c>
    </row>
    <row r="146" spans="1:10" ht="15" customHeight="1" x14ac:dyDescent="0.35">
      <c r="A146" s="2" t="s">
        <v>352</v>
      </c>
      <c r="B146" s="2" t="s">
        <v>353</v>
      </c>
      <c r="C146" s="2" t="s">
        <v>387</v>
      </c>
      <c r="D146" s="2" t="s">
        <v>388</v>
      </c>
      <c r="E146" s="3">
        <v>24</v>
      </c>
      <c r="F146" s="3">
        <v>27</v>
      </c>
      <c r="G146" s="2" t="s">
        <v>354</v>
      </c>
      <c r="H146" s="2" t="s">
        <v>389</v>
      </c>
      <c r="I146" s="2" t="s">
        <v>13</v>
      </c>
      <c r="J146" s="2" t="s">
        <v>50</v>
      </c>
    </row>
    <row r="147" spans="1:10" ht="15" customHeight="1" x14ac:dyDescent="0.35">
      <c r="A147" s="2" t="s">
        <v>352</v>
      </c>
      <c r="B147" s="2" t="s">
        <v>353</v>
      </c>
      <c r="C147" s="2" t="s">
        <v>467</v>
      </c>
      <c r="D147" s="2" t="s">
        <v>468</v>
      </c>
      <c r="E147" s="3">
        <v>24</v>
      </c>
      <c r="F147" s="3">
        <v>34</v>
      </c>
      <c r="G147" s="2" t="s">
        <v>354</v>
      </c>
      <c r="H147" s="2" t="s">
        <v>469</v>
      </c>
      <c r="I147" s="2" t="s">
        <v>13</v>
      </c>
      <c r="J147" s="2" t="s">
        <v>50</v>
      </c>
    </row>
    <row r="148" spans="1:10" ht="15" customHeight="1" x14ac:dyDescent="0.35">
      <c r="A148" s="2" t="s">
        <v>352</v>
      </c>
      <c r="B148" s="2" t="s">
        <v>353</v>
      </c>
      <c r="C148" s="2" t="s">
        <v>477</v>
      </c>
      <c r="D148" s="2" t="s">
        <v>478</v>
      </c>
      <c r="E148" s="3">
        <v>24</v>
      </c>
      <c r="F148" s="3">
        <v>35</v>
      </c>
      <c r="G148" s="2" t="s">
        <v>354</v>
      </c>
      <c r="H148" s="2" t="s">
        <v>479</v>
      </c>
      <c r="I148" s="2" t="s">
        <v>13</v>
      </c>
      <c r="J148" s="2" t="s">
        <v>50</v>
      </c>
    </row>
    <row r="149" spans="1:10" ht="15" customHeight="1" x14ac:dyDescent="0.35">
      <c r="A149" s="2" t="s">
        <v>352</v>
      </c>
      <c r="B149" s="2" t="s">
        <v>353</v>
      </c>
      <c r="C149" s="2" t="s">
        <v>487</v>
      </c>
      <c r="D149" s="2" t="s">
        <v>488</v>
      </c>
      <c r="E149" s="3">
        <v>24</v>
      </c>
      <c r="F149" s="3">
        <v>36</v>
      </c>
      <c r="G149" s="2" t="s">
        <v>354</v>
      </c>
      <c r="H149" s="2" t="s">
        <v>489</v>
      </c>
      <c r="I149" s="2" t="s">
        <v>13</v>
      </c>
      <c r="J149" s="2" t="s">
        <v>50</v>
      </c>
    </row>
    <row r="150" spans="1:10" ht="15" customHeight="1" x14ac:dyDescent="0.35">
      <c r="A150" s="2" t="s">
        <v>352</v>
      </c>
      <c r="B150" s="2" t="s">
        <v>353</v>
      </c>
      <c r="C150" s="2" t="s">
        <v>510</v>
      </c>
      <c r="D150" s="2" t="s">
        <v>511</v>
      </c>
      <c r="E150" s="3">
        <v>24</v>
      </c>
      <c r="F150" s="3">
        <v>38</v>
      </c>
      <c r="G150" s="2" t="s">
        <v>354</v>
      </c>
      <c r="H150" s="2" t="s">
        <v>512</v>
      </c>
      <c r="I150" s="2" t="s">
        <v>13</v>
      </c>
      <c r="J150" s="2" t="s">
        <v>50</v>
      </c>
    </row>
    <row r="151" spans="1:10" ht="15" customHeight="1" x14ac:dyDescent="0.35">
      <c r="A151" s="2" t="s">
        <v>387</v>
      </c>
      <c r="B151" s="2" t="s">
        <v>388</v>
      </c>
      <c r="C151" s="2" t="s">
        <v>477</v>
      </c>
      <c r="D151" s="2" t="s">
        <v>478</v>
      </c>
      <c r="E151" s="3">
        <v>27</v>
      </c>
      <c r="F151" s="3">
        <v>35</v>
      </c>
      <c r="G151" s="2" t="s">
        <v>389</v>
      </c>
      <c r="H151" s="2" t="s">
        <v>479</v>
      </c>
      <c r="I151" s="2" t="s">
        <v>13</v>
      </c>
      <c r="J151" s="2" t="s">
        <v>50</v>
      </c>
    </row>
    <row r="152" spans="1:10" ht="15" customHeight="1" x14ac:dyDescent="0.35">
      <c r="A152" s="2" t="s">
        <v>352</v>
      </c>
      <c r="B152" s="2" t="s">
        <v>353</v>
      </c>
      <c r="C152" s="2" t="s">
        <v>537</v>
      </c>
      <c r="D152" s="2" t="s">
        <v>538</v>
      </c>
      <c r="E152" s="3">
        <v>24</v>
      </c>
      <c r="F152" s="3">
        <v>40</v>
      </c>
      <c r="G152" s="2" t="s">
        <v>354</v>
      </c>
      <c r="H152" s="2" t="s">
        <v>539</v>
      </c>
      <c r="I152" s="2" t="s">
        <v>13</v>
      </c>
      <c r="J152" s="2" t="s">
        <v>50</v>
      </c>
    </row>
    <row r="153" spans="1:10" ht="15" customHeight="1" x14ac:dyDescent="0.35">
      <c r="A153" s="2" t="s">
        <v>375</v>
      </c>
      <c r="B153" s="2" t="s">
        <v>376</v>
      </c>
      <c r="C153" s="2" t="s">
        <v>153</v>
      </c>
      <c r="D153" s="2" t="s">
        <v>154</v>
      </c>
      <c r="E153" s="3">
        <v>26</v>
      </c>
      <c r="F153" s="3">
        <v>10</v>
      </c>
      <c r="G153" s="2" t="s">
        <v>377</v>
      </c>
      <c r="H153" s="2" t="s">
        <v>155</v>
      </c>
      <c r="I153" s="2" t="s">
        <v>13</v>
      </c>
      <c r="J153" s="2" t="s">
        <v>95</v>
      </c>
    </row>
    <row r="154" spans="1:10" ht="15" customHeight="1" x14ac:dyDescent="0.35">
      <c r="A154" s="2" t="s">
        <v>375</v>
      </c>
      <c r="B154" s="2" t="s">
        <v>376</v>
      </c>
      <c r="C154" s="2" t="s">
        <v>163</v>
      </c>
      <c r="D154" s="2" t="s">
        <v>164</v>
      </c>
      <c r="E154" s="3">
        <v>26</v>
      </c>
      <c r="F154" s="3">
        <v>11</v>
      </c>
      <c r="G154" s="2" t="s">
        <v>377</v>
      </c>
      <c r="H154" s="2" t="s">
        <v>165</v>
      </c>
      <c r="I154" s="2" t="s">
        <v>13</v>
      </c>
      <c r="J154" s="2" t="s">
        <v>95</v>
      </c>
    </row>
    <row r="155" spans="1:10" ht="15" customHeight="1" x14ac:dyDescent="0.35">
      <c r="A155" s="2" t="s">
        <v>387</v>
      </c>
      <c r="B155" s="2" t="s">
        <v>388</v>
      </c>
      <c r="C155" s="2" t="s">
        <v>41</v>
      </c>
      <c r="D155" s="2" t="s">
        <v>42</v>
      </c>
      <c r="E155" s="3">
        <v>27</v>
      </c>
      <c r="F155" s="3">
        <v>2</v>
      </c>
      <c r="G155" s="2" t="s">
        <v>389</v>
      </c>
      <c r="H155" s="2" t="s">
        <v>43</v>
      </c>
      <c r="I155" s="2" t="s">
        <v>13</v>
      </c>
      <c r="J155" s="2" t="s">
        <v>50</v>
      </c>
    </row>
    <row r="156" spans="1:10" ht="15" customHeight="1" x14ac:dyDescent="0.35">
      <c r="A156" s="2" t="s">
        <v>387</v>
      </c>
      <c r="B156" s="2" t="s">
        <v>388</v>
      </c>
      <c r="C156" s="2" t="s">
        <v>71</v>
      </c>
      <c r="D156" s="2" t="s">
        <v>72</v>
      </c>
      <c r="E156" s="3">
        <v>27</v>
      </c>
      <c r="F156" s="3">
        <v>4</v>
      </c>
      <c r="G156" s="2" t="s">
        <v>389</v>
      </c>
      <c r="H156" s="2" t="s">
        <v>73</v>
      </c>
      <c r="I156" s="2" t="s">
        <v>13</v>
      </c>
      <c r="J156" s="2" t="s">
        <v>50</v>
      </c>
    </row>
    <row r="157" spans="1:10" ht="15" customHeight="1" x14ac:dyDescent="0.35">
      <c r="A157" s="2" t="s">
        <v>387</v>
      </c>
      <c r="B157" s="2" t="s">
        <v>388</v>
      </c>
      <c r="C157" s="2" t="s">
        <v>116</v>
      </c>
      <c r="D157" s="2" t="s">
        <v>117</v>
      </c>
      <c r="E157" s="3">
        <v>27</v>
      </c>
      <c r="F157" s="3">
        <v>7</v>
      </c>
      <c r="G157" s="2" t="s">
        <v>389</v>
      </c>
      <c r="H157" s="2" t="s">
        <v>118</v>
      </c>
      <c r="I157" s="2" t="s">
        <v>13</v>
      </c>
      <c r="J157" s="2" t="s">
        <v>50</v>
      </c>
    </row>
    <row r="158" spans="1:10" ht="15" customHeight="1" x14ac:dyDescent="0.35">
      <c r="A158" s="2" t="s">
        <v>387</v>
      </c>
      <c r="B158" s="2" t="s">
        <v>388</v>
      </c>
      <c r="C158" s="2" t="s">
        <v>142</v>
      </c>
      <c r="D158" s="2" t="s">
        <v>143</v>
      </c>
      <c r="E158" s="3">
        <v>27</v>
      </c>
      <c r="F158" s="3">
        <v>9</v>
      </c>
      <c r="G158" s="2" t="s">
        <v>389</v>
      </c>
      <c r="H158" s="2" t="s">
        <v>144</v>
      </c>
      <c r="I158" s="2" t="s">
        <v>13</v>
      </c>
      <c r="J158" s="2" t="s">
        <v>50</v>
      </c>
    </row>
    <row r="159" spans="1:10" ht="15" customHeight="1" x14ac:dyDescent="0.35">
      <c r="A159" s="2" t="s">
        <v>387</v>
      </c>
      <c r="B159" s="2" t="s">
        <v>388</v>
      </c>
      <c r="C159" s="2" t="s">
        <v>177</v>
      </c>
      <c r="D159" s="2" t="s">
        <v>178</v>
      </c>
      <c r="E159" s="3">
        <v>27</v>
      </c>
      <c r="F159" s="3">
        <v>12</v>
      </c>
      <c r="G159" s="2" t="s">
        <v>389</v>
      </c>
      <c r="H159" s="2" t="s">
        <v>179</v>
      </c>
      <c r="I159" s="2" t="s">
        <v>13</v>
      </c>
      <c r="J159" s="2" t="s">
        <v>50</v>
      </c>
    </row>
    <row r="160" spans="1:10" ht="15" customHeight="1" x14ac:dyDescent="0.35">
      <c r="A160" s="2" t="s">
        <v>387</v>
      </c>
      <c r="B160" s="2" t="s">
        <v>388</v>
      </c>
      <c r="C160" s="2" t="s">
        <v>279</v>
      </c>
      <c r="D160" s="2" t="s">
        <v>280</v>
      </c>
      <c r="E160" s="3">
        <v>27</v>
      </c>
      <c r="F160" s="3">
        <v>19</v>
      </c>
      <c r="G160" s="2" t="s">
        <v>389</v>
      </c>
      <c r="H160" s="2" t="s">
        <v>281</v>
      </c>
      <c r="I160" s="2" t="s">
        <v>13</v>
      </c>
      <c r="J160" s="2" t="s">
        <v>50</v>
      </c>
    </row>
    <row r="161" spans="1:10" ht="15" customHeight="1" x14ac:dyDescent="0.35">
      <c r="A161" s="2" t="s">
        <v>387</v>
      </c>
      <c r="B161" s="2" t="s">
        <v>388</v>
      </c>
      <c r="C161" s="2" t="s">
        <v>352</v>
      </c>
      <c r="D161" s="2" t="s">
        <v>353</v>
      </c>
      <c r="E161" s="3">
        <v>27</v>
      </c>
      <c r="F161" s="3">
        <v>24</v>
      </c>
      <c r="G161" s="2" t="s">
        <v>389</v>
      </c>
      <c r="H161" s="2" t="s">
        <v>354</v>
      </c>
      <c r="I161" s="2" t="s">
        <v>13</v>
      </c>
      <c r="J161" s="2" t="s">
        <v>50</v>
      </c>
    </row>
    <row r="162" spans="1:10" ht="15" customHeight="1" x14ac:dyDescent="0.35">
      <c r="A162" s="2" t="s">
        <v>375</v>
      </c>
      <c r="B162" s="2" t="s">
        <v>376</v>
      </c>
      <c r="C162" s="2" t="s">
        <v>86</v>
      </c>
      <c r="D162" s="2" t="s">
        <v>87</v>
      </c>
      <c r="E162" s="3">
        <v>26</v>
      </c>
      <c r="F162" s="3">
        <v>5</v>
      </c>
      <c r="G162" s="2" t="s">
        <v>377</v>
      </c>
      <c r="H162" s="2" t="s">
        <v>88</v>
      </c>
      <c r="I162" s="2" t="s">
        <v>13</v>
      </c>
      <c r="J162" s="2" t="s">
        <v>95</v>
      </c>
    </row>
    <row r="163" spans="1:10" ht="15" customHeight="1" x14ac:dyDescent="0.35">
      <c r="A163" s="2" t="s">
        <v>477</v>
      </c>
      <c r="B163" s="2" t="s">
        <v>478</v>
      </c>
      <c r="C163" s="2" t="s">
        <v>41</v>
      </c>
      <c r="D163" s="2" t="s">
        <v>42</v>
      </c>
      <c r="E163" s="3">
        <v>35</v>
      </c>
      <c r="F163" s="3">
        <v>2</v>
      </c>
      <c r="G163" s="2" t="s">
        <v>479</v>
      </c>
      <c r="H163" s="2" t="s">
        <v>43</v>
      </c>
      <c r="I163" s="2" t="s">
        <v>13</v>
      </c>
      <c r="J163" s="2" t="s">
        <v>50</v>
      </c>
    </row>
    <row r="164" spans="1:10" ht="15" customHeight="1" x14ac:dyDescent="0.35">
      <c r="A164" s="2" t="s">
        <v>510</v>
      </c>
      <c r="B164" s="2" t="s">
        <v>511</v>
      </c>
      <c r="C164" s="2" t="s">
        <v>352</v>
      </c>
      <c r="D164" s="2" t="s">
        <v>353</v>
      </c>
      <c r="E164" s="3">
        <v>38</v>
      </c>
      <c r="F164" s="3">
        <v>24</v>
      </c>
      <c r="G164" s="2" t="s">
        <v>512</v>
      </c>
      <c r="H164" s="2" t="s">
        <v>354</v>
      </c>
      <c r="I164" s="2" t="s">
        <v>13</v>
      </c>
      <c r="J164" s="2" t="s">
        <v>50</v>
      </c>
    </row>
    <row r="165" spans="1:10" ht="15" customHeight="1" x14ac:dyDescent="0.35">
      <c r="A165" s="2" t="s">
        <v>477</v>
      </c>
      <c r="B165" s="2" t="s">
        <v>478</v>
      </c>
      <c r="C165" s="2" t="s">
        <v>142</v>
      </c>
      <c r="D165" s="2" t="s">
        <v>143</v>
      </c>
      <c r="E165" s="3">
        <v>35</v>
      </c>
      <c r="F165" s="3">
        <v>9</v>
      </c>
      <c r="G165" s="2" t="s">
        <v>479</v>
      </c>
      <c r="H165" s="2" t="s">
        <v>144</v>
      </c>
      <c r="I165" s="2" t="s">
        <v>13</v>
      </c>
      <c r="J165" s="2" t="s">
        <v>50</v>
      </c>
    </row>
    <row r="166" spans="1:10" ht="15" customHeight="1" x14ac:dyDescent="0.35">
      <c r="A166" s="2" t="s">
        <v>510</v>
      </c>
      <c r="B166" s="2" t="s">
        <v>511</v>
      </c>
      <c r="C166" s="2" t="s">
        <v>177</v>
      </c>
      <c r="D166" s="2" t="s">
        <v>178</v>
      </c>
      <c r="E166" s="3">
        <v>38</v>
      </c>
      <c r="F166" s="3">
        <v>12</v>
      </c>
      <c r="G166" s="2" t="s">
        <v>512</v>
      </c>
      <c r="H166" s="2" t="s">
        <v>179</v>
      </c>
      <c r="I166" s="2" t="s">
        <v>13</v>
      </c>
      <c r="J166" s="2" t="s">
        <v>50</v>
      </c>
    </row>
    <row r="167" spans="1:10" ht="15" customHeight="1" x14ac:dyDescent="0.35">
      <c r="A167" s="2" t="s">
        <v>510</v>
      </c>
      <c r="B167" s="2" t="s">
        <v>511</v>
      </c>
      <c r="C167" s="2" t="s">
        <v>279</v>
      </c>
      <c r="D167" s="2" t="s">
        <v>280</v>
      </c>
      <c r="E167" s="3">
        <v>38</v>
      </c>
      <c r="F167" s="3">
        <v>19</v>
      </c>
      <c r="G167" s="2" t="s">
        <v>512</v>
      </c>
      <c r="H167" s="2" t="s">
        <v>281</v>
      </c>
      <c r="I167" s="2" t="s">
        <v>13</v>
      </c>
      <c r="J167" s="2" t="s">
        <v>50</v>
      </c>
    </row>
    <row r="168" spans="1:10" ht="15" customHeight="1" x14ac:dyDescent="0.35">
      <c r="A168" s="2" t="s">
        <v>510</v>
      </c>
      <c r="B168" s="2" t="s">
        <v>511</v>
      </c>
      <c r="C168" s="2" t="s">
        <v>387</v>
      </c>
      <c r="D168" s="2" t="s">
        <v>388</v>
      </c>
      <c r="E168" s="3">
        <v>38</v>
      </c>
      <c r="F168" s="3">
        <v>27</v>
      </c>
      <c r="G168" s="2" t="s">
        <v>512</v>
      </c>
      <c r="H168" s="2" t="s">
        <v>389</v>
      </c>
      <c r="I168" s="2" t="s">
        <v>13</v>
      </c>
      <c r="J168" s="2" t="s">
        <v>50</v>
      </c>
    </row>
    <row r="169" spans="1:10" ht="15" customHeight="1" x14ac:dyDescent="0.35">
      <c r="A169" s="2" t="s">
        <v>510</v>
      </c>
      <c r="B169" s="2" t="s">
        <v>511</v>
      </c>
      <c r="C169" s="2" t="s">
        <v>467</v>
      </c>
      <c r="D169" s="2" t="s">
        <v>468</v>
      </c>
      <c r="E169" s="3">
        <v>38</v>
      </c>
      <c r="F169" s="3">
        <v>34</v>
      </c>
      <c r="G169" s="2" t="s">
        <v>512</v>
      </c>
      <c r="H169" s="2" t="s">
        <v>469</v>
      </c>
      <c r="I169" s="2" t="s">
        <v>13</v>
      </c>
      <c r="J169" s="2" t="s">
        <v>50</v>
      </c>
    </row>
    <row r="170" spans="1:10" ht="15" customHeight="1" x14ac:dyDescent="0.35">
      <c r="A170" s="2" t="s">
        <v>510</v>
      </c>
      <c r="B170" s="2" t="s">
        <v>511</v>
      </c>
      <c r="C170" s="2" t="s">
        <v>477</v>
      </c>
      <c r="D170" s="2" t="s">
        <v>478</v>
      </c>
      <c r="E170" s="3">
        <v>38</v>
      </c>
      <c r="F170" s="3">
        <v>35</v>
      </c>
      <c r="G170" s="2" t="s">
        <v>512</v>
      </c>
      <c r="H170" s="2" t="s">
        <v>479</v>
      </c>
      <c r="I170" s="2" t="s">
        <v>13</v>
      </c>
      <c r="J170" s="2" t="s">
        <v>50</v>
      </c>
    </row>
    <row r="171" spans="1:10" ht="15" customHeight="1" x14ac:dyDescent="0.35">
      <c r="A171" s="2" t="s">
        <v>510</v>
      </c>
      <c r="B171" s="2" t="s">
        <v>511</v>
      </c>
      <c r="C171" s="2" t="s">
        <v>487</v>
      </c>
      <c r="D171" s="2" t="s">
        <v>488</v>
      </c>
      <c r="E171" s="3">
        <v>38</v>
      </c>
      <c r="F171" s="3">
        <v>36</v>
      </c>
      <c r="G171" s="2" t="s">
        <v>512</v>
      </c>
      <c r="H171" s="2" t="s">
        <v>489</v>
      </c>
      <c r="I171" s="2" t="s">
        <v>13</v>
      </c>
      <c r="J171" s="2" t="s">
        <v>50</v>
      </c>
    </row>
    <row r="172" spans="1:10" ht="15" customHeight="1" x14ac:dyDescent="0.35">
      <c r="A172" s="2" t="s">
        <v>510</v>
      </c>
      <c r="B172" s="2" t="s">
        <v>511</v>
      </c>
      <c r="C172" s="2" t="s">
        <v>537</v>
      </c>
      <c r="D172" s="2" t="s">
        <v>538</v>
      </c>
      <c r="E172" s="3">
        <v>38</v>
      </c>
      <c r="F172" s="3">
        <v>40</v>
      </c>
      <c r="G172" s="2" t="s">
        <v>512</v>
      </c>
      <c r="H172" s="2" t="s">
        <v>539</v>
      </c>
      <c r="I172" s="2" t="s">
        <v>13</v>
      </c>
      <c r="J172" s="2" t="s">
        <v>50</v>
      </c>
    </row>
    <row r="173" spans="1:10" ht="15" customHeight="1" x14ac:dyDescent="0.35">
      <c r="A173" s="2" t="s">
        <v>537</v>
      </c>
      <c r="B173" s="2" t="s">
        <v>538</v>
      </c>
      <c r="C173" s="2" t="s">
        <v>41</v>
      </c>
      <c r="D173" s="2" t="s">
        <v>42</v>
      </c>
      <c r="E173" s="3">
        <v>40</v>
      </c>
      <c r="F173" s="3">
        <v>2</v>
      </c>
      <c r="G173" s="2" t="s">
        <v>539</v>
      </c>
      <c r="H173" s="2" t="s">
        <v>43</v>
      </c>
      <c r="I173" s="2" t="s">
        <v>13</v>
      </c>
      <c r="J173" s="2" t="s">
        <v>50</v>
      </c>
    </row>
    <row r="174" spans="1:10" ht="15" customHeight="1" x14ac:dyDescent="0.35">
      <c r="A174" s="2" t="s">
        <v>537</v>
      </c>
      <c r="B174" s="2" t="s">
        <v>538</v>
      </c>
      <c r="C174" s="2" t="s">
        <v>71</v>
      </c>
      <c r="D174" s="2" t="s">
        <v>72</v>
      </c>
      <c r="E174" s="3">
        <v>40</v>
      </c>
      <c r="F174" s="3">
        <v>4</v>
      </c>
      <c r="G174" s="2" t="s">
        <v>539</v>
      </c>
      <c r="H174" s="2" t="s">
        <v>73</v>
      </c>
      <c r="I174" s="2" t="s">
        <v>13</v>
      </c>
      <c r="J174" s="2" t="s">
        <v>50</v>
      </c>
    </row>
    <row r="175" spans="1:10" ht="15" customHeight="1" x14ac:dyDescent="0.35">
      <c r="A175" s="2" t="s">
        <v>510</v>
      </c>
      <c r="B175" s="2" t="s">
        <v>511</v>
      </c>
      <c r="C175" s="2" t="s">
        <v>142</v>
      </c>
      <c r="D175" s="2" t="s">
        <v>143</v>
      </c>
      <c r="E175" s="3">
        <v>38</v>
      </c>
      <c r="F175" s="3">
        <v>9</v>
      </c>
      <c r="G175" s="2" t="s">
        <v>512</v>
      </c>
      <c r="H175" s="2" t="s">
        <v>144</v>
      </c>
      <c r="I175" s="2" t="s">
        <v>13</v>
      </c>
      <c r="J175" s="2" t="s">
        <v>50</v>
      </c>
    </row>
    <row r="176" spans="1:10" ht="15" customHeight="1" x14ac:dyDescent="0.35">
      <c r="A176" s="2" t="s">
        <v>537</v>
      </c>
      <c r="B176" s="2" t="s">
        <v>538</v>
      </c>
      <c r="C176" s="2" t="s">
        <v>116</v>
      </c>
      <c r="D176" s="2" t="s">
        <v>117</v>
      </c>
      <c r="E176" s="3">
        <v>40</v>
      </c>
      <c r="F176" s="3">
        <v>7</v>
      </c>
      <c r="G176" s="2" t="s">
        <v>539</v>
      </c>
      <c r="H176" s="2" t="s">
        <v>118</v>
      </c>
      <c r="I176" s="2" t="s">
        <v>13</v>
      </c>
      <c r="J176" s="2" t="s">
        <v>50</v>
      </c>
    </row>
    <row r="177" spans="1:10" ht="15" customHeight="1" x14ac:dyDescent="0.35">
      <c r="A177" s="2" t="s">
        <v>537</v>
      </c>
      <c r="B177" s="2" t="s">
        <v>538</v>
      </c>
      <c r="C177" s="2" t="s">
        <v>177</v>
      </c>
      <c r="D177" s="2" t="s">
        <v>178</v>
      </c>
      <c r="E177" s="3">
        <v>40</v>
      </c>
      <c r="F177" s="3">
        <v>12</v>
      </c>
      <c r="G177" s="2" t="s">
        <v>539</v>
      </c>
      <c r="H177" s="2" t="s">
        <v>179</v>
      </c>
      <c r="I177" s="2" t="s">
        <v>13</v>
      </c>
      <c r="J177" s="2" t="s">
        <v>50</v>
      </c>
    </row>
    <row r="178" spans="1:10" ht="15" customHeight="1" x14ac:dyDescent="0.35">
      <c r="A178" s="2" t="s">
        <v>537</v>
      </c>
      <c r="B178" s="2" t="s">
        <v>538</v>
      </c>
      <c r="C178" s="2" t="s">
        <v>279</v>
      </c>
      <c r="D178" s="2" t="s">
        <v>280</v>
      </c>
      <c r="E178" s="3">
        <v>40</v>
      </c>
      <c r="F178" s="3">
        <v>19</v>
      </c>
      <c r="G178" s="2" t="s">
        <v>539</v>
      </c>
      <c r="H178" s="2" t="s">
        <v>281</v>
      </c>
      <c r="I178" s="2" t="s">
        <v>13</v>
      </c>
      <c r="J178" s="2" t="s">
        <v>50</v>
      </c>
    </row>
    <row r="179" spans="1:10" ht="15" customHeight="1" x14ac:dyDescent="0.35">
      <c r="A179" s="2" t="s">
        <v>537</v>
      </c>
      <c r="B179" s="2" t="s">
        <v>538</v>
      </c>
      <c r="C179" s="2" t="s">
        <v>352</v>
      </c>
      <c r="D179" s="2" t="s">
        <v>353</v>
      </c>
      <c r="E179" s="3">
        <v>40</v>
      </c>
      <c r="F179" s="3">
        <v>24</v>
      </c>
      <c r="G179" s="2" t="s">
        <v>539</v>
      </c>
      <c r="H179" s="2" t="s">
        <v>354</v>
      </c>
      <c r="I179" s="2" t="s">
        <v>13</v>
      </c>
      <c r="J179" s="2" t="s">
        <v>50</v>
      </c>
    </row>
    <row r="180" spans="1:10" ht="15" customHeight="1" x14ac:dyDescent="0.35">
      <c r="A180" s="2" t="s">
        <v>537</v>
      </c>
      <c r="B180" s="2" t="s">
        <v>538</v>
      </c>
      <c r="C180" s="2" t="s">
        <v>387</v>
      </c>
      <c r="D180" s="2" t="s">
        <v>388</v>
      </c>
      <c r="E180" s="3">
        <v>40</v>
      </c>
      <c r="F180" s="3">
        <v>27</v>
      </c>
      <c r="G180" s="2" t="s">
        <v>539</v>
      </c>
      <c r="H180" s="2" t="s">
        <v>389</v>
      </c>
      <c r="I180" s="2" t="s">
        <v>13</v>
      </c>
      <c r="J180" s="2" t="s">
        <v>50</v>
      </c>
    </row>
    <row r="181" spans="1:10" ht="15" customHeight="1" x14ac:dyDescent="0.35">
      <c r="A181" s="2" t="s">
        <v>537</v>
      </c>
      <c r="B181" s="2" t="s">
        <v>538</v>
      </c>
      <c r="C181" s="2" t="s">
        <v>467</v>
      </c>
      <c r="D181" s="2" t="s">
        <v>468</v>
      </c>
      <c r="E181" s="3">
        <v>40</v>
      </c>
      <c r="F181" s="3">
        <v>34</v>
      </c>
      <c r="G181" s="2" t="s">
        <v>539</v>
      </c>
      <c r="H181" s="2" t="s">
        <v>469</v>
      </c>
      <c r="I181" s="2" t="s">
        <v>13</v>
      </c>
      <c r="J181" s="2" t="s">
        <v>50</v>
      </c>
    </row>
    <row r="182" spans="1:10" ht="15" customHeight="1" x14ac:dyDescent="0.35">
      <c r="A182" s="2" t="s">
        <v>537</v>
      </c>
      <c r="B182" s="2" t="s">
        <v>538</v>
      </c>
      <c r="C182" s="2" t="s">
        <v>477</v>
      </c>
      <c r="D182" s="2" t="s">
        <v>478</v>
      </c>
      <c r="E182" s="3">
        <v>40</v>
      </c>
      <c r="F182" s="3">
        <v>35</v>
      </c>
      <c r="G182" s="2" t="s">
        <v>539</v>
      </c>
      <c r="H182" s="2" t="s">
        <v>479</v>
      </c>
      <c r="I182" s="2" t="s">
        <v>13</v>
      </c>
      <c r="J182" s="2" t="s">
        <v>50</v>
      </c>
    </row>
    <row r="183" spans="1:10" ht="15" customHeight="1" x14ac:dyDescent="0.35">
      <c r="A183" s="2" t="s">
        <v>537</v>
      </c>
      <c r="B183" s="2" t="s">
        <v>538</v>
      </c>
      <c r="C183" s="2" t="s">
        <v>487</v>
      </c>
      <c r="D183" s="2" t="s">
        <v>488</v>
      </c>
      <c r="E183" s="3">
        <v>40</v>
      </c>
      <c r="F183" s="3">
        <v>36</v>
      </c>
      <c r="G183" s="2" t="s">
        <v>539</v>
      </c>
      <c r="H183" s="2" t="s">
        <v>489</v>
      </c>
      <c r="I183" s="2" t="s">
        <v>13</v>
      </c>
      <c r="J183" s="2" t="s">
        <v>50</v>
      </c>
    </row>
    <row r="184" spans="1:10" ht="15" customHeight="1" x14ac:dyDescent="0.35">
      <c r="A184" s="2" t="s">
        <v>537</v>
      </c>
      <c r="B184" s="2" t="s">
        <v>538</v>
      </c>
      <c r="C184" s="2" t="s">
        <v>510</v>
      </c>
      <c r="D184" s="2" t="s">
        <v>511</v>
      </c>
      <c r="E184" s="3">
        <v>40</v>
      </c>
      <c r="F184" s="3">
        <v>38</v>
      </c>
      <c r="G184" s="2" t="s">
        <v>539</v>
      </c>
      <c r="H184" s="2" t="s">
        <v>512</v>
      </c>
      <c r="I184" s="2" t="s">
        <v>13</v>
      </c>
      <c r="J184" s="2" t="s">
        <v>50</v>
      </c>
    </row>
    <row r="185" spans="1:10" ht="15" customHeight="1" x14ac:dyDescent="0.35">
      <c r="A185" s="2" t="s">
        <v>352</v>
      </c>
      <c r="B185" s="2" t="s">
        <v>353</v>
      </c>
      <c r="C185" s="2" t="s">
        <v>116</v>
      </c>
      <c r="D185" s="2" t="s">
        <v>117</v>
      </c>
      <c r="E185" s="3">
        <v>24</v>
      </c>
      <c r="F185" s="3">
        <v>7</v>
      </c>
      <c r="G185" s="2" t="s">
        <v>354</v>
      </c>
      <c r="H185" s="2" t="s">
        <v>118</v>
      </c>
      <c r="I185" s="2" t="s">
        <v>13</v>
      </c>
      <c r="J185" s="2" t="s">
        <v>50</v>
      </c>
    </row>
    <row r="186" spans="1:10" ht="15" customHeight="1" x14ac:dyDescent="0.35">
      <c r="A186" s="2" t="s">
        <v>537</v>
      </c>
      <c r="B186" s="2" t="s">
        <v>538</v>
      </c>
      <c r="C186" s="2" t="s">
        <v>142</v>
      </c>
      <c r="D186" s="2" t="s">
        <v>143</v>
      </c>
      <c r="E186" s="3">
        <v>40</v>
      </c>
      <c r="F186" s="3">
        <v>9</v>
      </c>
      <c r="G186" s="2" t="s">
        <v>539</v>
      </c>
      <c r="H186" s="2" t="s">
        <v>144</v>
      </c>
      <c r="I186" s="2" t="s">
        <v>13</v>
      </c>
      <c r="J186" s="2" t="s">
        <v>50</v>
      </c>
    </row>
    <row r="187" spans="1:10" ht="15" customHeight="1" x14ac:dyDescent="0.35">
      <c r="A187" s="2" t="s">
        <v>477</v>
      </c>
      <c r="B187" s="2" t="s">
        <v>478</v>
      </c>
      <c r="C187" s="2" t="s">
        <v>116</v>
      </c>
      <c r="D187" s="2" t="s">
        <v>117</v>
      </c>
      <c r="E187" s="3">
        <v>35</v>
      </c>
      <c r="F187" s="3">
        <v>7</v>
      </c>
      <c r="G187" s="2" t="s">
        <v>479</v>
      </c>
      <c r="H187" s="2" t="s">
        <v>118</v>
      </c>
      <c r="I187" s="2" t="s">
        <v>13</v>
      </c>
      <c r="J187" s="2" t="s">
        <v>50</v>
      </c>
    </row>
    <row r="188" spans="1:10" ht="15" customHeight="1" x14ac:dyDescent="0.35">
      <c r="A188" s="2" t="s">
        <v>510</v>
      </c>
      <c r="B188" s="2" t="s">
        <v>511</v>
      </c>
      <c r="C188" s="2" t="s">
        <v>116</v>
      </c>
      <c r="D188" s="2" t="s">
        <v>117</v>
      </c>
      <c r="E188" s="3">
        <v>38</v>
      </c>
      <c r="F188" s="3">
        <v>7</v>
      </c>
      <c r="G188" s="2" t="s">
        <v>512</v>
      </c>
      <c r="H188" s="2" t="s">
        <v>118</v>
      </c>
      <c r="I188" s="2" t="s">
        <v>13</v>
      </c>
      <c r="J188" s="2" t="s">
        <v>50</v>
      </c>
    </row>
    <row r="189" spans="1:10" ht="15" customHeight="1" x14ac:dyDescent="0.35">
      <c r="A189" s="2" t="s">
        <v>510</v>
      </c>
      <c r="B189" s="2" t="s">
        <v>511</v>
      </c>
      <c r="C189" s="2" t="s">
        <v>41</v>
      </c>
      <c r="D189" s="2" t="s">
        <v>42</v>
      </c>
      <c r="E189" s="3">
        <v>38</v>
      </c>
      <c r="F189" s="3">
        <v>2</v>
      </c>
      <c r="G189" s="2" t="s">
        <v>512</v>
      </c>
      <c r="H189" s="2" t="s">
        <v>43</v>
      </c>
      <c r="I189" s="2" t="s">
        <v>13</v>
      </c>
      <c r="J189" s="2" t="s">
        <v>50</v>
      </c>
    </row>
    <row r="190" spans="1:10" ht="15" customHeight="1" x14ac:dyDescent="0.35">
      <c r="A190" s="2" t="s">
        <v>477</v>
      </c>
      <c r="B190" s="2" t="s">
        <v>478</v>
      </c>
      <c r="C190" s="2" t="s">
        <v>177</v>
      </c>
      <c r="D190" s="2" t="s">
        <v>178</v>
      </c>
      <c r="E190" s="3">
        <v>35</v>
      </c>
      <c r="F190" s="3">
        <v>12</v>
      </c>
      <c r="G190" s="2" t="s">
        <v>479</v>
      </c>
      <c r="H190" s="2" t="s">
        <v>179</v>
      </c>
      <c r="I190" s="2" t="s">
        <v>13</v>
      </c>
      <c r="J190" s="2" t="s">
        <v>50</v>
      </c>
    </row>
    <row r="191" spans="1:10" ht="15" customHeight="1" x14ac:dyDescent="0.35">
      <c r="A191" s="2" t="s">
        <v>477</v>
      </c>
      <c r="B191" s="2" t="s">
        <v>478</v>
      </c>
      <c r="C191" s="2" t="s">
        <v>279</v>
      </c>
      <c r="D191" s="2" t="s">
        <v>280</v>
      </c>
      <c r="E191" s="3">
        <v>35</v>
      </c>
      <c r="F191" s="3">
        <v>19</v>
      </c>
      <c r="G191" s="2" t="s">
        <v>479</v>
      </c>
      <c r="H191" s="2" t="s">
        <v>281</v>
      </c>
      <c r="I191" s="2" t="s">
        <v>13</v>
      </c>
      <c r="J191" s="2" t="s">
        <v>50</v>
      </c>
    </row>
    <row r="192" spans="1:10" ht="15" customHeight="1" x14ac:dyDescent="0.35">
      <c r="A192" s="2" t="s">
        <v>477</v>
      </c>
      <c r="B192" s="2" t="s">
        <v>478</v>
      </c>
      <c r="C192" s="2" t="s">
        <v>352</v>
      </c>
      <c r="D192" s="2" t="s">
        <v>353</v>
      </c>
      <c r="E192" s="3">
        <v>35</v>
      </c>
      <c r="F192" s="3">
        <v>24</v>
      </c>
      <c r="G192" s="2" t="s">
        <v>479</v>
      </c>
      <c r="H192" s="2" t="s">
        <v>354</v>
      </c>
      <c r="I192" s="2" t="s">
        <v>13</v>
      </c>
      <c r="J192" s="2" t="s">
        <v>50</v>
      </c>
    </row>
    <row r="193" spans="1:10" ht="15" customHeight="1" x14ac:dyDescent="0.35">
      <c r="A193" s="2" t="s">
        <v>477</v>
      </c>
      <c r="B193" s="2" t="s">
        <v>478</v>
      </c>
      <c r="C193" s="2" t="s">
        <v>387</v>
      </c>
      <c r="D193" s="2" t="s">
        <v>388</v>
      </c>
      <c r="E193" s="3">
        <v>35</v>
      </c>
      <c r="F193" s="3">
        <v>27</v>
      </c>
      <c r="G193" s="2" t="s">
        <v>479</v>
      </c>
      <c r="H193" s="2" t="s">
        <v>389</v>
      </c>
      <c r="I193" s="2" t="s">
        <v>13</v>
      </c>
      <c r="J193" s="2" t="s">
        <v>50</v>
      </c>
    </row>
    <row r="194" spans="1:10" ht="15" customHeight="1" x14ac:dyDescent="0.35">
      <c r="A194" s="2" t="s">
        <v>477</v>
      </c>
      <c r="B194" s="2" t="s">
        <v>478</v>
      </c>
      <c r="C194" s="2" t="s">
        <v>467</v>
      </c>
      <c r="D194" s="2" t="s">
        <v>468</v>
      </c>
      <c r="E194" s="3">
        <v>35</v>
      </c>
      <c r="F194" s="3">
        <v>34</v>
      </c>
      <c r="G194" s="2" t="s">
        <v>479</v>
      </c>
      <c r="H194" s="2" t="s">
        <v>469</v>
      </c>
      <c r="I194" s="2" t="s">
        <v>13</v>
      </c>
      <c r="J194" s="2" t="s">
        <v>50</v>
      </c>
    </row>
    <row r="195" spans="1:10" ht="15" customHeight="1" x14ac:dyDescent="0.35">
      <c r="A195" s="2" t="s">
        <v>477</v>
      </c>
      <c r="B195" s="2" t="s">
        <v>478</v>
      </c>
      <c r="C195" s="2" t="s">
        <v>487</v>
      </c>
      <c r="D195" s="2" t="s">
        <v>488</v>
      </c>
      <c r="E195" s="3">
        <v>35</v>
      </c>
      <c r="F195" s="3">
        <v>36</v>
      </c>
      <c r="G195" s="2" t="s">
        <v>479</v>
      </c>
      <c r="H195" s="2" t="s">
        <v>489</v>
      </c>
      <c r="I195" s="2" t="s">
        <v>13</v>
      </c>
      <c r="J195" s="2" t="s">
        <v>50</v>
      </c>
    </row>
    <row r="196" spans="1:10" ht="15" customHeight="1" x14ac:dyDescent="0.35">
      <c r="A196" s="2" t="s">
        <v>477</v>
      </c>
      <c r="B196" s="2" t="s">
        <v>478</v>
      </c>
      <c r="C196" s="2" t="s">
        <v>510</v>
      </c>
      <c r="D196" s="2" t="s">
        <v>511</v>
      </c>
      <c r="E196" s="3">
        <v>35</v>
      </c>
      <c r="F196" s="3">
        <v>38</v>
      </c>
      <c r="G196" s="2" t="s">
        <v>479</v>
      </c>
      <c r="H196" s="2" t="s">
        <v>512</v>
      </c>
      <c r="I196" s="2" t="s">
        <v>13</v>
      </c>
      <c r="J196" s="2" t="s">
        <v>50</v>
      </c>
    </row>
    <row r="197" spans="1:10" ht="15" customHeight="1" x14ac:dyDescent="0.35">
      <c r="A197" s="2" t="s">
        <v>477</v>
      </c>
      <c r="B197" s="2" t="s">
        <v>478</v>
      </c>
      <c r="C197" s="2" t="s">
        <v>537</v>
      </c>
      <c r="D197" s="2" t="s">
        <v>538</v>
      </c>
      <c r="E197" s="3">
        <v>35</v>
      </c>
      <c r="F197" s="3">
        <v>40</v>
      </c>
      <c r="G197" s="2" t="s">
        <v>479</v>
      </c>
      <c r="H197" s="2" t="s">
        <v>539</v>
      </c>
      <c r="I197" s="2" t="s">
        <v>13</v>
      </c>
      <c r="J197" s="2" t="s">
        <v>50</v>
      </c>
    </row>
    <row r="198" spans="1:10" ht="15" customHeight="1" x14ac:dyDescent="0.35">
      <c r="A198" s="2" t="s">
        <v>487</v>
      </c>
      <c r="B198" s="2" t="s">
        <v>488</v>
      </c>
      <c r="C198" s="2" t="s">
        <v>41</v>
      </c>
      <c r="D198" s="2" t="s">
        <v>42</v>
      </c>
      <c r="E198" s="3">
        <v>36</v>
      </c>
      <c r="F198" s="3">
        <v>2</v>
      </c>
      <c r="G198" s="2" t="s">
        <v>489</v>
      </c>
      <c r="H198" s="2" t="s">
        <v>43</v>
      </c>
      <c r="I198" s="2" t="s">
        <v>13</v>
      </c>
      <c r="J198" s="2" t="s">
        <v>50</v>
      </c>
    </row>
    <row r="199" spans="1:10" ht="15" customHeight="1" x14ac:dyDescent="0.35">
      <c r="A199" s="2" t="s">
        <v>510</v>
      </c>
      <c r="B199" s="2" t="s">
        <v>511</v>
      </c>
      <c r="C199" s="2" t="s">
        <v>71</v>
      </c>
      <c r="D199" s="2" t="s">
        <v>72</v>
      </c>
      <c r="E199" s="3">
        <v>38</v>
      </c>
      <c r="F199" s="3">
        <v>4</v>
      </c>
      <c r="G199" s="2" t="s">
        <v>512</v>
      </c>
      <c r="H199" s="2" t="s">
        <v>73</v>
      </c>
      <c r="I199" s="2" t="s">
        <v>13</v>
      </c>
      <c r="J199" s="2" t="s">
        <v>50</v>
      </c>
    </row>
    <row r="200" spans="1:10" ht="15" customHeight="1" x14ac:dyDescent="0.35">
      <c r="A200" s="2" t="s">
        <v>487</v>
      </c>
      <c r="B200" s="2" t="s">
        <v>488</v>
      </c>
      <c r="C200" s="2" t="s">
        <v>71</v>
      </c>
      <c r="D200" s="2" t="s">
        <v>72</v>
      </c>
      <c r="E200" s="3">
        <v>36</v>
      </c>
      <c r="F200" s="3">
        <v>4</v>
      </c>
      <c r="G200" s="2" t="s">
        <v>489</v>
      </c>
      <c r="H200" s="2" t="s">
        <v>73</v>
      </c>
      <c r="I200" s="2" t="s">
        <v>13</v>
      </c>
      <c r="J200" s="2" t="s">
        <v>50</v>
      </c>
    </row>
    <row r="201" spans="1:10" ht="15" customHeight="1" x14ac:dyDescent="0.35">
      <c r="A201" s="2" t="s">
        <v>487</v>
      </c>
      <c r="B201" s="2" t="s">
        <v>488</v>
      </c>
      <c r="C201" s="2" t="s">
        <v>142</v>
      </c>
      <c r="D201" s="2" t="s">
        <v>143</v>
      </c>
      <c r="E201" s="3">
        <v>36</v>
      </c>
      <c r="F201" s="3">
        <v>9</v>
      </c>
      <c r="G201" s="2" t="s">
        <v>489</v>
      </c>
      <c r="H201" s="2" t="s">
        <v>144</v>
      </c>
      <c r="I201" s="2" t="s">
        <v>13</v>
      </c>
      <c r="J201" s="2" t="s">
        <v>50</v>
      </c>
    </row>
    <row r="202" spans="1:10" ht="15" customHeight="1" x14ac:dyDescent="0.35">
      <c r="A202" s="2" t="s">
        <v>487</v>
      </c>
      <c r="B202" s="2" t="s">
        <v>488</v>
      </c>
      <c r="C202" s="2" t="s">
        <v>177</v>
      </c>
      <c r="D202" s="2" t="s">
        <v>178</v>
      </c>
      <c r="E202" s="3">
        <v>36</v>
      </c>
      <c r="F202" s="3">
        <v>12</v>
      </c>
      <c r="G202" s="2" t="s">
        <v>489</v>
      </c>
      <c r="H202" s="2" t="s">
        <v>179</v>
      </c>
      <c r="I202" s="2" t="s">
        <v>13</v>
      </c>
      <c r="J202" s="2" t="s">
        <v>50</v>
      </c>
    </row>
    <row r="203" spans="1:10" ht="15" customHeight="1" x14ac:dyDescent="0.35">
      <c r="A203" s="2" t="s">
        <v>487</v>
      </c>
      <c r="B203" s="2" t="s">
        <v>488</v>
      </c>
      <c r="C203" s="2" t="s">
        <v>279</v>
      </c>
      <c r="D203" s="2" t="s">
        <v>280</v>
      </c>
      <c r="E203" s="3">
        <v>36</v>
      </c>
      <c r="F203" s="3">
        <v>19</v>
      </c>
      <c r="G203" s="2" t="s">
        <v>489</v>
      </c>
      <c r="H203" s="2" t="s">
        <v>281</v>
      </c>
      <c r="I203" s="2" t="s">
        <v>13</v>
      </c>
      <c r="J203" s="2" t="s">
        <v>50</v>
      </c>
    </row>
    <row r="204" spans="1:10" ht="15" customHeight="1" x14ac:dyDescent="0.35">
      <c r="A204" s="2" t="s">
        <v>487</v>
      </c>
      <c r="B204" s="2" t="s">
        <v>488</v>
      </c>
      <c r="C204" s="2" t="s">
        <v>352</v>
      </c>
      <c r="D204" s="2" t="s">
        <v>353</v>
      </c>
      <c r="E204" s="3">
        <v>36</v>
      </c>
      <c r="F204" s="3">
        <v>24</v>
      </c>
      <c r="G204" s="2" t="s">
        <v>489</v>
      </c>
      <c r="H204" s="2" t="s">
        <v>354</v>
      </c>
      <c r="I204" s="2" t="s">
        <v>13</v>
      </c>
      <c r="J204" s="2" t="s">
        <v>50</v>
      </c>
    </row>
    <row r="205" spans="1:10" ht="15" customHeight="1" x14ac:dyDescent="0.35">
      <c r="A205" s="2" t="s">
        <v>487</v>
      </c>
      <c r="B205" s="2" t="s">
        <v>488</v>
      </c>
      <c r="C205" s="2" t="s">
        <v>387</v>
      </c>
      <c r="D205" s="2" t="s">
        <v>388</v>
      </c>
      <c r="E205" s="3">
        <v>36</v>
      </c>
      <c r="F205" s="3">
        <v>27</v>
      </c>
      <c r="G205" s="2" t="s">
        <v>489</v>
      </c>
      <c r="H205" s="2" t="s">
        <v>389</v>
      </c>
      <c r="I205" s="2" t="s">
        <v>13</v>
      </c>
      <c r="J205" s="2" t="s">
        <v>50</v>
      </c>
    </row>
    <row r="206" spans="1:10" ht="15" customHeight="1" x14ac:dyDescent="0.35">
      <c r="A206" s="2" t="s">
        <v>487</v>
      </c>
      <c r="B206" s="2" t="s">
        <v>488</v>
      </c>
      <c r="C206" s="2" t="s">
        <v>467</v>
      </c>
      <c r="D206" s="2" t="s">
        <v>468</v>
      </c>
      <c r="E206" s="3">
        <v>36</v>
      </c>
      <c r="F206" s="3">
        <v>34</v>
      </c>
      <c r="G206" s="2" t="s">
        <v>489</v>
      </c>
      <c r="H206" s="2" t="s">
        <v>469</v>
      </c>
      <c r="I206" s="2" t="s">
        <v>13</v>
      </c>
      <c r="J206" s="2" t="s">
        <v>50</v>
      </c>
    </row>
    <row r="207" spans="1:10" ht="15" customHeight="1" x14ac:dyDescent="0.35">
      <c r="A207" s="2" t="s">
        <v>487</v>
      </c>
      <c r="B207" s="2" t="s">
        <v>488</v>
      </c>
      <c r="C207" s="2" t="s">
        <v>477</v>
      </c>
      <c r="D207" s="2" t="s">
        <v>478</v>
      </c>
      <c r="E207" s="3">
        <v>36</v>
      </c>
      <c r="F207" s="3">
        <v>35</v>
      </c>
      <c r="G207" s="2" t="s">
        <v>489</v>
      </c>
      <c r="H207" s="2" t="s">
        <v>479</v>
      </c>
      <c r="I207" s="2" t="s">
        <v>13</v>
      </c>
      <c r="J207" s="2" t="s">
        <v>50</v>
      </c>
    </row>
    <row r="208" spans="1:10" ht="15" customHeight="1" x14ac:dyDescent="0.35">
      <c r="A208" s="2" t="s">
        <v>487</v>
      </c>
      <c r="B208" s="2" t="s">
        <v>488</v>
      </c>
      <c r="C208" s="2" t="s">
        <v>510</v>
      </c>
      <c r="D208" s="2" t="s">
        <v>511</v>
      </c>
      <c r="E208" s="3">
        <v>36</v>
      </c>
      <c r="F208" s="3">
        <v>38</v>
      </c>
      <c r="G208" s="2" t="s">
        <v>489</v>
      </c>
      <c r="H208" s="2" t="s">
        <v>512</v>
      </c>
      <c r="I208" s="2" t="s">
        <v>13</v>
      </c>
      <c r="J208" s="2" t="s">
        <v>50</v>
      </c>
    </row>
    <row r="209" spans="1:10" ht="15" customHeight="1" x14ac:dyDescent="0.35">
      <c r="A209" s="2" t="s">
        <v>487</v>
      </c>
      <c r="B209" s="2" t="s">
        <v>488</v>
      </c>
      <c r="C209" s="2" t="s">
        <v>537</v>
      </c>
      <c r="D209" s="2" t="s">
        <v>538</v>
      </c>
      <c r="E209" s="3">
        <v>36</v>
      </c>
      <c r="F209" s="3">
        <v>40</v>
      </c>
      <c r="G209" s="2" t="s">
        <v>489</v>
      </c>
      <c r="H209" s="2" t="s">
        <v>539</v>
      </c>
      <c r="I209" s="2" t="s">
        <v>13</v>
      </c>
      <c r="J209" s="2" t="s">
        <v>50</v>
      </c>
    </row>
    <row r="210" spans="1:10" ht="15" customHeight="1" x14ac:dyDescent="0.35">
      <c r="A210" s="2" t="s">
        <v>487</v>
      </c>
      <c r="B210" s="2" t="s">
        <v>488</v>
      </c>
      <c r="C210" s="2" t="s">
        <v>116</v>
      </c>
      <c r="D210" s="2" t="s">
        <v>117</v>
      </c>
      <c r="E210" s="3">
        <v>36</v>
      </c>
      <c r="F210" s="3">
        <v>7</v>
      </c>
      <c r="G210" s="2" t="s">
        <v>489</v>
      </c>
      <c r="H210" s="2" t="s">
        <v>118</v>
      </c>
      <c r="I210" s="2" t="s">
        <v>13</v>
      </c>
      <c r="J210" s="2" t="s">
        <v>50</v>
      </c>
    </row>
    <row r="211" spans="1:10" ht="15" customHeight="1" x14ac:dyDescent="0.35">
      <c r="A211" s="2" t="s">
        <v>352</v>
      </c>
      <c r="B211" s="2" t="s">
        <v>353</v>
      </c>
      <c r="C211" s="2" t="s">
        <v>71</v>
      </c>
      <c r="D211" s="2" t="s">
        <v>72</v>
      </c>
      <c r="E211" s="3">
        <v>24</v>
      </c>
      <c r="F211" s="3">
        <v>4</v>
      </c>
      <c r="G211" s="2" t="s">
        <v>354</v>
      </c>
      <c r="H211" s="2" t="s">
        <v>73</v>
      </c>
      <c r="I211" s="2" t="s">
        <v>13</v>
      </c>
      <c r="J211" s="2" t="s">
        <v>50</v>
      </c>
    </row>
    <row r="212" spans="1:10" ht="15" customHeight="1" x14ac:dyDescent="0.35">
      <c r="A212" s="2" t="s">
        <v>477</v>
      </c>
      <c r="B212" s="2" t="s">
        <v>478</v>
      </c>
      <c r="C212" s="2" t="s">
        <v>71</v>
      </c>
      <c r="D212" s="2" t="s">
        <v>72</v>
      </c>
      <c r="E212" s="3">
        <v>35</v>
      </c>
      <c r="F212" s="3">
        <v>4</v>
      </c>
      <c r="G212" s="2" t="s">
        <v>479</v>
      </c>
      <c r="H212" s="2" t="s">
        <v>73</v>
      </c>
      <c r="I212" s="2" t="s">
        <v>13</v>
      </c>
      <c r="J212" s="2" t="s">
        <v>50</v>
      </c>
    </row>
    <row r="213" spans="1:10" ht="15" customHeight="1" x14ac:dyDescent="0.35">
      <c r="A213" s="2" t="s">
        <v>339</v>
      </c>
      <c r="B213" s="2" t="s">
        <v>340</v>
      </c>
      <c r="C213" s="2" t="s">
        <v>456</v>
      </c>
      <c r="D213" s="2" t="s">
        <v>457</v>
      </c>
      <c r="E213" s="3">
        <v>23</v>
      </c>
      <c r="F213" s="3">
        <v>33</v>
      </c>
      <c r="G213" s="2" t="s">
        <v>341</v>
      </c>
      <c r="H213" s="2" t="s">
        <v>458</v>
      </c>
      <c r="I213" s="2" t="s">
        <v>13</v>
      </c>
      <c r="J213" s="2" t="s">
        <v>65</v>
      </c>
    </row>
    <row r="214" spans="1:10" ht="15" customHeight="1" x14ac:dyDescent="0.35">
      <c r="A214" s="2" t="s">
        <v>71</v>
      </c>
      <c r="B214" s="2" t="s">
        <v>72</v>
      </c>
      <c r="C214" s="2" t="s">
        <v>487</v>
      </c>
      <c r="D214" s="2" t="s">
        <v>488</v>
      </c>
      <c r="E214" s="3">
        <v>4</v>
      </c>
      <c r="F214" s="3">
        <v>36</v>
      </c>
      <c r="G214" s="2" t="s">
        <v>73</v>
      </c>
      <c r="H214" s="2" t="s">
        <v>489</v>
      </c>
      <c r="I214" s="2" t="s">
        <v>13</v>
      </c>
      <c r="J214" s="2" t="s">
        <v>50</v>
      </c>
    </row>
    <row r="215" spans="1:10" ht="15" customHeight="1" x14ac:dyDescent="0.35">
      <c r="A215" s="2" t="s">
        <v>71</v>
      </c>
      <c r="B215" s="2" t="s">
        <v>72</v>
      </c>
      <c r="C215" s="2" t="s">
        <v>510</v>
      </c>
      <c r="D215" s="2" t="s">
        <v>511</v>
      </c>
      <c r="E215" s="3">
        <v>4</v>
      </c>
      <c r="F215" s="3">
        <v>38</v>
      </c>
      <c r="G215" s="2" t="s">
        <v>73</v>
      </c>
      <c r="H215" s="2" t="s">
        <v>512</v>
      </c>
      <c r="I215" s="2" t="s">
        <v>13</v>
      </c>
      <c r="J215" s="2" t="s">
        <v>50</v>
      </c>
    </row>
    <row r="216" spans="1:10" ht="15" customHeight="1" x14ac:dyDescent="0.35">
      <c r="A216" s="2" t="s">
        <v>71</v>
      </c>
      <c r="B216" s="2" t="s">
        <v>72</v>
      </c>
      <c r="C216" s="2" t="s">
        <v>537</v>
      </c>
      <c r="D216" s="2" t="s">
        <v>538</v>
      </c>
      <c r="E216" s="3">
        <v>4</v>
      </c>
      <c r="F216" s="3">
        <v>40</v>
      </c>
      <c r="G216" s="2" t="s">
        <v>73</v>
      </c>
      <c r="H216" s="2" t="s">
        <v>539</v>
      </c>
      <c r="I216" s="2" t="s">
        <v>13</v>
      </c>
      <c r="J216" s="2" t="s">
        <v>50</v>
      </c>
    </row>
    <row r="217" spans="1:10" ht="15" customHeight="1" x14ac:dyDescent="0.35">
      <c r="A217" s="2" t="s">
        <v>86</v>
      </c>
      <c r="B217" s="2" t="s">
        <v>87</v>
      </c>
      <c r="C217" s="2" t="s">
        <v>153</v>
      </c>
      <c r="D217" s="2" t="s">
        <v>154</v>
      </c>
      <c r="E217" s="3">
        <v>5</v>
      </c>
      <c r="F217" s="3">
        <v>10</v>
      </c>
      <c r="G217" s="2" t="s">
        <v>88</v>
      </c>
      <c r="H217" s="2" t="s">
        <v>155</v>
      </c>
      <c r="I217" s="2" t="s">
        <v>13</v>
      </c>
      <c r="J217" s="2" t="s">
        <v>95</v>
      </c>
    </row>
    <row r="218" spans="1:10" ht="15" customHeight="1" x14ac:dyDescent="0.35">
      <c r="A218" s="2" t="s">
        <v>86</v>
      </c>
      <c r="B218" s="2" t="s">
        <v>87</v>
      </c>
      <c r="C218" s="2" t="s">
        <v>163</v>
      </c>
      <c r="D218" s="2" t="s">
        <v>164</v>
      </c>
      <c r="E218" s="3">
        <v>5</v>
      </c>
      <c r="F218" s="3">
        <v>11</v>
      </c>
      <c r="G218" s="2" t="s">
        <v>88</v>
      </c>
      <c r="H218" s="2" t="s">
        <v>165</v>
      </c>
      <c r="I218" s="2" t="s">
        <v>13</v>
      </c>
      <c r="J218" s="2" t="s">
        <v>95</v>
      </c>
    </row>
    <row r="219" spans="1:10" ht="15" customHeight="1" x14ac:dyDescent="0.35">
      <c r="A219" s="2" t="s">
        <v>86</v>
      </c>
      <c r="B219" s="2" t="s">
        <v>87</v>
      </c>
      <c r="C219" s="2" t="s">
        <v>375</v>
      </c>
      <c r="D219" s="2" t="s">
        <v>376</v>
      </c>
      <c r="E219" s="3">
        <v>5</v>
      </c>
      <c r="F219" s="3">
        <v>26</v>
      </c>
      <c r="G219" s="2" t="s">
        <v>88</v>
      </c>
      <c r="H219" s="2" t="s">
        <v>377</v>
      </c>
      <c r="I219" s="2" t="s">
        <v>13</v>
      </c>
      <c r="J219" s="2" t="s">
        <v>95</v>
      </c>
    </row>
    <row r="220" spans="1:10" ht="15" customHeight="1" x14ac:dyDescent="0.35">
      <c r="A220" s="2" t="s">
        <v>100</v>
      </c>
      <c r="B220" s="2" t="s">
        <v>101</v>
      </c>
      <c r="C220" s="2" t="s">
        <v>410</v>
      </c>
      <c r="D220" s="2" t="s">
        <v>411</v>
      </c>
      <c r="E220" s="3">
        <v>6</v>
      </c>
      <c r="F220" s="3">
        <v>29</v>
      </c>
      <c r="G220" s="2" t="s">
        <v>102</v>
      </c>
      <c r="H220" s="2" t="s">
        <v>413</v>
      </c>
      <c r="I220" s="2" t="s">
        <v>13</v>
      </c>
      <c r="J220" s="2" t="s">
        <v>109</v>
      </c>
    </row>
    <row r="221" spans="1:10" ht="15" customHeight="1" x14ac:dyDescent="0.35">
      <c r="A221" s="2" t="s">
        <v>116</v>
      </c>
      <c r="B221" s="2" t="s">
        <v>117</v>
      </c>
      <c r="C221" s="2" t="s">
        <v>41</v>
      </c>
      <c r="D221" s="2" t="s">
        <v>42</v>
      </c>
      <c r="E221" s="3">
        <v>7</v>
      </c>
      <c r="F221" s="3">
        <v>2</v>
      </c>
      <c r="G221" s="2" t="s">
        <v>118</v>
      </c>
      <c r="H221" s="2" t="s">
        <v>43</v>
      </c>
      <c r="I221" s="2" t="s">
        <v>13</v>
      </c>
      <c r="J221" s="2" t="s">
        <v>50</v>
      </c>
    </row>
    <row r="222" spans="1:10" ht="15" customHeight="1" x14ac:dyDescent="0.35">
      <c r="A222" s="2" t="s">
        <v>116</v>
      </c>
      <c r="B222" s="2" t="s">
        <v>117</v>
      </c>
      <c r="C222" s="2" t="s">
        <v>71</v>
      </c>
      <c r="D222" s="2" t="s">
        <v>72</v>
      </c>
      <c r="E222" s="3">
        <v>7</v>
      </c>
      <c r="F222" s="3">
        <v>4</v>
      </c>
      <c r="G222" s="2" t="s">
        <v>118</v>
      </c>
      <c r="H222" s="2" t="s">
        <v>73</v>
      </c>
      <c r="I222" s="2" t="s">
        <v>13</v>
      </c>
      <c r="J222" s="2" t="s">
        <v>50</v>
      </c>
    </row>
    <row r="223" spans="1:10" ht="15" customHeight="1" x14ac:dyDescent="0.35">
      <c r="A223" s="2" t="s">
        <v>71</v>
      </c>
      <c r="B223" s="2" t="s">
        <v>72</v>
      </c>
      <c r="C223" s="2" t="s">
        <v>477</v>
      </c>
      <c r="D223" s="2" t="s">
        <v>478</v>
      </c>
      <c r="E223" s="3">
        <v>4</v>
      </c>
      <c r="F223" s="3">
        <v>35</v>
      </c>
      <c r="G223" s="2" t="s">
        <v>73</v>
      </c>
      <c r="H223" s="2" t="s">
        <v>479</v>
      </c>
      <c r="I223" s="2" t="s">
        <v>13</v>
      </c>
      <c r="J223" s="2" t="s">
        <v>50</v>
      </c>
    </row>
    <row r="224" spans="1:10" ht="15" customHeight="1" x14ac:dyDescent="0.35">
      <c r="A224" s="2" t="s">
        <v>116</v>
      </c>
      <c r="B224" s="2" t="s">
        <v>117</v>
      </c>
      <c r="C224" s="2" t="s">
        <v>142</v>
      </c>
      <c r="D224" s="2" t="s">
        <v>143</v>
      </c>
      <c r="E224" s="3">
        <v>7</v>
      </c>
      <c r="F224" s="3">
        <v>9</v>
      </c>
      <c r="G224" s="2" t="s">
        <v>118</v>
      </c>
      <c r="H224" s="2" t="s">
        <v>144</v>
      </c>
      <c r="I224" s="2" t="s">
        <v>13</v>
      </c>
      <c r="J224" s="2" t="s">
        <v>50</v>
      </c>
    </row>
    <row r="225" spans="1:10" ht="15" customHeight="1" x14ac:dyDescent="0.35">
      <c r="A225" s="2" t="s">
        <v>116</v>
      </c>
      <c r="B225" s="2" t="s">
        <v>117</v>
      </c>
      <c r="C225" s="2" t="s">
        <v>279</v>
      </c>
      <c r="D225" s="2" t="s">
        <v>280</v>
      </c>
      <c r="E225" s="3">
        <v>7</v>
      </c>
      <c r="F225" s="3">
        <v>19</v>
      </c>
      <c r="G225" s="2" t="s">
        <v>118</v>
      </c>
      <c r="H225" s="2" t="s">
        <v>281</v>
      </c>
      <c r="I225" s="2" t="s">
        <v>13</v>
      </c>
      <c r="J225" s="2" t="s">
        <v>50</v>
      </c>
    </row>
    <row r="226" spans="1:10" ht="15" customHeight="1" x14ac:dyDescent="0.35">
      <c r="A226" s="2" t="s">
        <v>116</v>
      </c>
      <c r="B226" s="2" t="s">
        <v>117</v>
      </c>
      <c r="C226" s="2" t="s">
        <v>352</v>
      </c>
      <c r="D226" s="2" t="s">
        <v>353</v>
      </c>
      <c r="E226" s="3">
        <v>7</v>
      </c>
      <c r="F226" s="3">
        <v>24</v>
      </c>
      <c r="G226" s="2" t="s">
        <v>118</v>
      </c>
      <c r="H226" s="2" t="s">
        <v>354</v>
      </c>
      <c r="I226" s="2" t="s">
        <v>13</v>
      </c>
      <c r="J226" s="2" t="s">
        <v>50</v>
      </c>
    </row>
    <row r="227" spans="1:10" ht="15" customHeight="1" x14ac:dyDescent="0.35">
      <c r="A227" s="2" t="s">
        <v>116</v>
      </c>
      <c r="B227" s="2" t="s">
        <v>117</v>
      </c>
      <c r="C227" s="2" t="s">
        <v>387</v>
      </c>
      <c r="D227" s="2" t="s">
        <v>388</v>
      </c>
      <c r="E227" s="3">
        <v>7</v>
      </c>
      <c r="F227" s="3">
        <v>27</v>
      </c>
      <c r="G227" s="2" t="s">
        <v>118</v>
      </c>
      <c r="H227" s="2" t="s">
        <v>389</v>
      </c>
      <c r="I227" s="2" t="s">
        <v>13</v>
      </c>
      <c r="J227" s="2" t="s">
        <v>50</v>
      </c>
    </row>
    <row r="228" spans="1:10" ht="15" customHeight="1" x14ac:dyDescent="0.35">
      <c r="A228" s="2" t="s">
        <v>116</v>
      </c>
      <c r="B228" s="2" t="s">
        <v>117</v>
      </c>
      <c r="C228" s="2" t="s">
        <v>467</v>
      </c>
      <c r="D228" s="2" t="s">
        <v>468</v>
      </c>
      <c r="E228" s="3">
        <v>7</v>
      </c>
      <c r="F228" s="3">
        <v>34</v>
      </c>
      <c r="G228" s="2" t="s">
        <v>118</v>
      </c>
      <c r="H228" s="2" t="s">
        <v>469</v>
      </c>
      <c r="I228" s="2" t="s">
        <v>13</v>
      </c>
      <c r="J228" s="2" t="s">
        <v>50</v>
      </c>
    </row>
    <row r="229" spans="1:10" ht="15" customHeight="1" x14ac:dyDescent="0.35">
      <c r="A229" s="2" t="s">
        <v>116</v>
      </c>
      <c r="B229" s="2" t="s">
        <v>117</v>
      </c>
      <c r="C229" s="2" t="s">
        <v>477</v>
      </c>
      <c r="D229" s="2" t="s">
        <v>478</v>
      </c>
      <c r="E229" s="3">
        <v>7</v>
      </c>
      <c r="F229" s="3">
        <v>35</v>
      </c>
      <c r="G229" s="2" t="s">
        <v>118</v>
      </c>
      <c r="H229" s="2" t="s">
        <v>479</v>
      </c>
      <c r="I229" s="2" t="s">
        <v>13</v>
      </c>
      <c r="J229" s="2" t="s">
        <v>50</v>
      </c>
    </row>
    <row r="230" spans="1:10" ht="15" customHeight="1" x14ac:dyDescent="0.35">
      <c r="A230" s="2" t="s">
        <v>116</v>
      </c>
      <c r="B230" s="2" t="s">
        <v>117</v>
      </c>
      <c r="C230" s="2" t="s">
        <v>487</v>
      </c>
      <c r="D230" s="2" t="s">
        <v>488</v>
      </c>
      <c r="E230" s="3">
        <v>7</v>
      </c>
      <c r="F230" s="3">
        <v>36</v>
      </c>
      <c r="G230" s="2" t="s">
        <v>118</v>
      </c>
      <c r="H230" s="2" t="s">
        <v>489</v>
      </c>
      <c r="I230" s="2" t="s">
        <v>13</v>
      </c>
      <c r="J230" s="2" t="s">
        <v>50</v>
      </c>
    </row>
    <row r="231" spans="1:10" ht="15" customHeight="1" x14ac:dyDescent="0.35">
      <c r="A231" s="2" t="s">
        <v>116</v>
      </c>
      <c r="B231" s="2" t="s">
        <v>117</v>
      </c>
      <c r="C231" s="2" t="s">
        <v>510</v>
      </c>
      <c r="D231" s="2" t="s">
        <v>511</v>
      </c>
      <c r="E231" s="3">
        <v>7</v>
      </c>
      <c r="F231" s="3">
        <v>38</v>
      </c>
      <c r="G231" s="2" t="s">
        <v>118</v>
      </c>
      <c r="H231" s="2" t="s">
        <v>512</v>
      </c>
      <c r="I231" s="2" t="s">
        <v>13</v>
      </c>
      <c r="J231" s="2" t="s">
        <v>50</v>
      </c>
    </row>
    <row r="232" spans="1:10" ht="15" customHeight="1" x14ac:dyDescent="0.35">
      <c r="A232" s="2" t="s">
        <v>116</v>
      </c>
      <c r="B232" s="2" t="s">
        <v>117</v>
      </c>
      <c r="C232" s="2" t="s">
        <v>537</v>
      </c>
      <c r="D232" s="2" t="s">
        <v>538</v>
      </c>
      <c r="E232" s="3">
        <v>7</v>
      </c>
      <c r="F232" s="3">
        <v>40</v>
      </c>
      <c r="G232" s="2" t="s">
        <v>118</v>
      </c>
      <c r="H232" s="2" t="s">
        <v>539</v>
      </c>
      <c r="I232" s="2" t="s">
        <v>13</v>
      </c>
      <c r="J232" s="2" t="s">
        <v>50</v>
      </c>
    </row>
    <row r="233" spans="1:10" ht="15" customHeight="1" x14ac:dyDescent="0.35">
      <c r="A233" s="2" t="s">
        <v>128</v>
      </c>
      <c r="B233" s="2" t="s">
        <v>129</v>
      </c>
      <c r="C233" s="2" t="s">
        <v>434</v>
      </c>
      <c r="D233" s="2" t="s">
        <v>435</v>
      </c>
      <c r="E233" s="3">
        <v>8</v>
      </c>
      <c r="F233" s="3">
        <v>31</v>
      </c>
      <c r="G233" s="2" t="s">
        <v>130</v>
      </c>
      <c r="H233" s="2" t="s">
        <v>436</v>
      </c>
      <c r="I233" s="2" t="s">
        <v>13</v>
      </c>
      <c r="J233" s="2" t="s">
        <v>136</v>
      </c>
    </row>
    <row r="234" spans="1:10" ht="15" customHeight="1" x14ac:dyDescent="0.35">
      <c r="A234" s="2" t="s">
        <v>116</v>
      </c>
      <c r="B234" s="2" t="s">
        <v>117</v>
      </c>
      <c r="C234" s="2" t="s">
        <v>177</v>
      </c>
      <c r="D234" s="2" t="s">
        <v>178</v>
      </c>
      <c r="E234" s="3">
        <v>7</v>
      </c>
      <c r="F234" s="3">
        <v>12</v>
      </c>
      <c r="G234" s="2" t="s">
        <v>118</v>
      </c>
      <c r="H234" s="2" t="s">
        <v>179</v>
      </c>
      <c r="I234" s="2" t="s">
        <v>13</v>
      </c>
      <c r="J234" s="2" t="s">
        <v>50</v>
      </c>
    </row>
    <row r="235" spans="1:10" ht="15" customHeight="1" x14ac:dyDescent="0.35">
      <c r="A235" s="2" t="s">
        <v>142</v>
      </c>
      <c r="B235" s="2" t="s">
        <v>143</v>
      </c>
      <c r="C235" s="2" t="s">
        <v>41</v>
      </c>
      <c r="D235" s="2" t="s">
        <v>42</v>
      </c>
      <c r="E235" s="3">
        <v>9</v>
      </c>
      <c r="F235" s="3">
        <v>2</v>
      </c>
      <c r="G235" s="2" t="s">
        <v>144</v>
      </c>
      <c r="H235" s="2" t="s">
        <v>43</v>
      </c>
      <c r="I235" s="2" t="s">
        <v>13</v>
      </c>
      <c r="J235" s="2" t="s">
        <v>50</v>
      </c>
    </row>
    <row r="236" spans="1:10" ht="15" customHeight="1" x14ac:dyDescent="0.35">
      <c r="A236" s="2" t="s">
        <v>71</v>
      </c>
      <c r="B236" s="2" t="s">
        <v>72</v>
      </c>
      <c r="C236" s="2" t="s">
        <v>387</v>
      </c>
      <c r="D236" s="2" t="s">
        <v>388</v>
      </c>
      <c r="E236" s="3">
        <v>4</v>
      </c>
      <c r="F236" s="3">
        <v>27</v>
      </c>
      <c r="G236" s="2" t="s">
        <v>73</v>
      </c>
      <c r="H236" s="2" t="s">
        <v>389</v>
      </c>
      <c r="I236" s="2" t="s">
        <v>13</v>
      </c>
      <c r="J236" s="2" t="s">
        <v>50</v>
      </c>
    </row>
    <row r="237" spans="1:10" ht="15" customHeight="1" x14ac:dyDescent="0.35">
      <c r="A237" s="2" t="s">
        <v>71</v>
      </c>
      <c r="B237" s="2" t="s">
        <v>72</v>
      </c>
      <c r="C237" s="2" t="s">
        <v>279</v>
      </c>
      <c r="D237" s="2" t="s">
        <v>280</v>
      </c>
      <c r="E237" s="3">
        <v>4</v>
      </c>
      <c r="F237" s="3">
        <v>19</v>
      </c>
      <c r="G237" s="2" t="s">
        <v>73</v>
      </c>
      <c r="H237" s="2" t="s">
        <v>281</v>
      </c>
      <c r="I237" s="2" t="s">
        <v>13</v>
      </c>
      <c r="J237" s="2" t="s">
        <v>50</v>
      </c>
    </row>
    <row r="238" spans="1:10" ht="15" customHeight="1" x14ac:dyDescent="0.35">
      <c r="A238" s="2" t="s">
        <v>352</v>
      </c>
      <c r="B238" s="2" t="s">
        <v>353</v>
      </c>
      <c r="C238" s="2" t="s">
        <v>41</v>
      </c>
      <c r="D238" s="2" t="s">
        <v>42</v>
      </c>
      <c r="E238" s="3">
        <v>24</v>
      </c>
      <c r="F238" s="3">
        <v>2</v>
      </c>
      <c r="G238" s="2" t="s">
        <v>354</v>
      </c>
      <c r="H238" s="2" t="s">
        <v>43</v>
      </c>
      <c r="I238" s="2" t="s">
        <v>13</v>
      </c>
      <c r="J238" s="2" t="s">
        <v>50</v>
      </c>
    </row>
    <row r="239" spans="1:10" ht="15" customHeight="1" x14ac:dyDescent="0.35">
      <c r="A239" s="2" t="s">
        <v>23</v>
      </c>
      <c r="B239" s="2" t="s">
        <v>24</v>
      </c>
      <c r="C239" s="2" t="s">
        <v>207</v>
      </c>
      <c r="D239" s="2" t="s">
        <v>208</v>
      </c>
      <c r="E239" s="3">
        <v>1</v>
      </c>
      <c r="F239" s="3">
        <v>14</v>
      </c>
      <c r="G239" s="2" t="s">
        <v>26</v>
      </c>
      <c r="H239" s="2" t="s">
        <v>209</v>
      </c>
      <c r="I239" s="2" t="s">
        <v>13</v>
      </c>
      <c r="J239" s="2" t="s">
        <v>33</v>
      </c>
    </row>
    <row r="240" spans="1:10" ht="15" customHeight="1" x14ac:dyDescent="0.35">
      <c r="A240" s="2" t="s">
        <v>41</v>
      </c>
      <c r="B240" s="2" t="s">
        <v>42</v>
      </c>
      <c r="C240" s="2" t="s">
        <v>71</v>
      </c>
      <c r="D240" s="2" t="s">
        <v>72</v>
      </c>
      <c r="E240" s="3">
        <v>2</v>
      </c>
      <c r="F240" s="3">
        <v>4</v>
      </c>
      <c r="G240" s="2" t="s">
        <v>43</v>
      </c>
      <c r="H240" s="2" t="s">
        <v>73</v>
      </c>
      <c r="I240" s="2" t="s">
        <v>13</v>
      </c>
      <c r="J240" s="2" t="s">
        <v>50</v>
      </c>
    </row>
    <row r="241" spans="1:10" ht="15" customHeight="1" x14ac:dyDescent="0.35">
      <c r="A241" s="2" t="s">
        <v>41</v>
      </c>
      <c r="B241" s="2" t="s">
        <v>42</v>
      </c>
      <c r="C241" s="2" t="s">
        <v>116</v>
      </c>
      <c r="D241" s="2" t="s">
        <v>117</v>
      </c>
      <c r="E241" s="3">
        <v>2</v>
      </c>
      <c r="F241" s="3">
        <v>7</v>
      </c>
      <c r="G241" s="2" t="s">
        <v>43</v>
      </c>
      <c r="H241" s="2" t="s">
        <v>118</v>
      </c>
      <c r="I241" s="2" t="s">
        <v>13</v>
      </c>
      <c r="J241" s="2" t="s">
        <v>50</v>
      </c>
    </row>
    <row r="242" spans="1:10" ht="15" customHeight="1" x14ac:dyDescent="0.35">
      <c r="A242" s="2" t="s">
        <v>41</v>
      </c>
      <c r="B242" s="2" t="s">
        <v>42</v>
      </c>
      <c r="C242" s="2" t="s">
        <v>142</v>
      </c>
      <c r="D242" s="2" t="s">
        <v>143</v>
      </c>
      <c r="E242" s="3">
        <v>2</v>
      </c>
      <c r="F242" s="3">
        <v>9</v>
      </c>
      <c r="G242" s="2" t="s">
        <v>43</v>
      </c>
      <c r="H242" s="2" t="s">
        <v>144</v>
      </c>
      <c r="I242" s="2" t="s">
        <v>13</v>
      </c>
      <c r="J242" s="2" t="s">
        <v>50</v>
      </c>
    </row>
    <row r="243" spans="1:10" ht="15" customHeight="1" x14ac:dyDescent="0.35">
      <c r="A243" s="2" t="s">
        <v>41</v>
      </c>
      <c r="B243" s="2" t="s">
        <v>42</v>
      </c>
      <c r="C243" s="2" t="s">
        <v>177</v>
      </c>
      <c r="D243" s="2" t="s">
        <v>178</v>
      </c>
      <c r="E243" s="3">
        <v>2</v>
      </c>
      <c r="F243" s="3">
        <v>12</v>
      </c>
      <c r="G243" s="2" t="s">
        <v>43</v>
      </c>
      <c r="H243" s="2" t="s">
        <v>179</v>
      </c>
      <c r="I243" s="2" t="s">
        <v>13</v>
      </c>
      <c r="J243" s="2" t="s">
        <v>50</v>
      </c>
    </row>
    <row r="244" spans="1:10" ht="15" customHeight="1" x14ac:dyDescent="0.35">
      <c r="A244" s="2" t="s">
        <v>41</v>
      </c>
      <c r="B244" s="2" t="s">
        <v>42</v>
      </c>
      <c r="C244" s="2" t="s">
        <v>279</v>
      </c>
      <c r="D244" s="2" t="s">
        <v>280</v>
      </c>
      <c r="E244" s="3">
        <v>2</v>
      </c>
      <c r="F244" s="3">
        <v>19</v>
      </c>
      <c r="G244" s="2" t="s">
        <v>43</v>
      </c>
      <c r="H244" s="2" t="s">
        <v>281</v>
      </c>
      <c r="I244" s="2" t="s">
        <v>13</v>
      </c>
      <c r="J244" s="2" t="s">
        <v>50</v>
      </c>
    </row>
    <row r="245" spans="1:10" ht="15" customHeight="1" x14ac:dyDescent="0.35">
      <c r="A245" s="2" t="s">
        <v>41</v>
      </c>
      <c r="B245" s="2" t="s">
        <v>42</v>
      </c>
      <c r="C245" s="2" t="s">
        <v>352</v>
      </c>
      <c r="D245" s="2" t="s">
        <v>353</v>
      </c>
      <c r="E245" s="3">
        <v>2</v>
      </c>
      <c r="F245" s="3">
        <v>24</v>
      </c>
      <c r="G245" s="2" t="s">
        <v>43</v>
      </c>
      <c r="H245" s="2" t="s">
        <v>354</v>
      </c>
      <c r="I245" s="2" t="s">
        <v>13</v>
      </c>
      <c r="J245" s="2" t="s">
        <v>50</v>
      </c>
    </row>
    <row r="246" spans="1:10" ht="15" customHeight="1" x14ac:dyDescent="0.35">
      <c r="A246" s="2" t="s">
        <v>41</v>
      </c>
      <c r="B246" s="2" t="s">
        <v>42</v>
      </c>
      <c r="C246" s="2" t="s">
        <v>387</v>
      </c>
      <c r="D246" s="2" t="s">
        <v>388</v>
      </c>
      <c r="E246" s="3">
        <v>2</v>
      </c>
      <c r="F246" s="3">
        <v>27</v>
      </c>
      <c r="G246" s="2" t="s">
        <v>43</v>
      </c>
      <c r="H246" s="2" t="s">
        <v>389</v>
      </c>
      <c r="I246" s="2" t="s">
        <v>13</v>
      </c>
      <c r="J246" s="2" t="s">
        <v>50</v>
      </c>
    </row>
    <row r="247" spans="1:10" ht="15" customHeight="1" x14ac:dyDescent="0.35">
      <c r="A247" s="2" t="s">
        <v>71</v>
      </c>
      <c r="B247" s="2" t="s">
        <v>72</v>
      </c>
      <c r="C247" s="2" t="s">
        <v>352</v>
      </c>
      <c r="D247" s="2" t="s">
        <v>353</v>
      </c>
      <c r="E247" s="3">
        <v>4</v>
      </c>
      <c r="F247" s="3">
        <v>24</v>
      </c>
      <c r="G247" s="2" t="s">
        <v>73</v>
      </c>
      <c r="H247" s="2" t="s">
        <v>354</v>
      </c>
      <c r="I247" s="2" t="s">
        <v>13</v>
      </c>
      <c r="J247" s="2" t="s">
        <v>50</v>
      </c>
    </row>
    <row r="248" spans="1:10" ht="15" customHeight="1" x14ac:dyDescent="0.35">
      <c r="A248" s="2" t="s">
        <v>41</v>
      </c>
      <c r="B248" s="2" t="s">
        <v>42</v>
      </c>
      <c r="C248" s="2" t="s">
        <v>467</v>
      </c>
      <c r="D248" s="2" t="s">
        <v>468</v>
      </c>
      <c r="E248" s="3">
        <v>2</v>
      </c>
      <c r="F248" s="3">
        <v>34</v>
      </c>
      <c r="G248" s="2" t="s">
        <v>43</v>
      </c>
      <c r="H248" s="2" t="s">
        <v>469</v>
      </c>
      <c r="I248" s="2" t="s">
        <v>13</v>
      </c>
      <c r="J248" s="2" t="s">
        <v>50</v>
      </c>
    </row>
    <row r="249" spans="1:10" ht="15" customHeight="1" x14ac:dyDescent="0.35">
      <c r="A249" s="2" t="s">
        <v>41</v>
      </c>
      <c r="B249" s="2" t="s">
        <v>42</v>
      </c>
      <c r="C249" s="2" t="s">
        <v>487</v>
      </c>
      <c r="D249" s="2" t="s">
        <v>488</v>
      </c>
      <c r="E249" s="3">
        <v>2</v>
      </c>
      <c r="F249" s="3">
        <v>36</v>
      </c>
      <c r="G249" s="2" t="s">
        <v>43</v>
      </c>
      <c r="H249" s="2" t="s">
        <v>489</v>
      </c>
      <c r="I249" s="2" t="s">
        <v>13</v>
      </c>
      <c r="J249" s="2" t="s">
        <v>50</v>
      </c>
    </row>
    <row r="250" spans="1:10" ht="15" customHeight="1" x14ac:dyDescent="0.35">
      <c r="A250" s="2" t="s">
        <v>41</v>
      </c>
      <c r="B250" s="2" t="s">
        <v>42</v>
      </c>
      <c r="C250" s="2" t="s">
        <v>510</v>
      </c>
      <c r="D250" s="2" t="s">
        <v>511</v>
      </c>
      <c r="E250" s="3">
        <v>2</v>
      </c>
      <c r="F250" s="3">
        <v>38</v>
      </c>
      <c r="G250" s="2" t="s">
        <v>43</v>
      </c>
      <c r="H250" s="2" t="s">
        <v>512</v>
      </c>
      <c r="I250" s="2" t="s">
        <v>13</v>
      </c>
      <c r="J250" s="2" t="s">
        <v>50</v>
      </c>
    </row>
    <row r="251" spans="1:10" ht="15" customHeight="1" x14ac:dyDescent="0.35">
      <c r="A251" s="2" t="s">
        <v>41</v>
      </c>
      <c r="B251" s="2" t="s">
        <v>42</v>
      </c>
      <c r="C251" s="2" t="s">
        <v>537</v>
      </c>
      <c r="D251" s="2" t="s">
        <v>538</v>
      </c>
      <c r="E251" s="3">
        <v>2</v>
      </c>
      <c r="F251" s="3">
        <v>40</v>
      </c>
      <c r="G251" s="2" t="s">
        <v>43</v>
      </c>
      <c r="H251" s="2" t="s">
        <v>539</v>
      </c>
      <c r="I251" s="2" t="s">
        <v>13</v>
      </c>
      <c r="J251" s="2" t="s">
        <v>50</v>
      </c>
    </row>
    <row r="252" spans="1:10" ht="15" customHeight="1" x14ac:dyDescent="0.35">
      <c r="A252" s="2" t="s">
        <v>56</v>
      </c>
      <c r="B252" s="2" t="s">
        <v>57</v>
      </c>
      <c r="C252" s="2" t="s">
        <v>339</v>
      </c>
      <c r="D252" s="2" t="s">
        <v>340</v>
      </c>
      <c r="E252" s="3">
        <v>3</v>
      </c>
      <c r="F252" s="3">
        <v>23</v>
      </c>
      <c r="G252" s="2" t="s">
        <v>59</v>
      </c>
      <c r="H252" s="2" t="s">
        <v>341</v>
      </c>
      <c r="I252" s="2" t="s">
        <v>13</v>
      </c>
      <c r="J252" s="2" t="s">
        <v>65</v>
      </c>
    </row>
    <row r="253" spans="1:10" ht="15" customHeight="1" x14ac:dyDescent="0.35">
      <c r="A253" s="2" t="s">
        <v>56</v>
      </c>
      <c r="B253" s="2" t="s">
        <v>57</v>
      </c>
      <c r="C253" s="2" t="s">
        <v>456</v>
      </c>
      <c r="D253" s="2" t="s">
        <v>457</v>
      </c>
      <c r="E253" s="3">
        <v>3</v>
      </c>
      <c r="F253" s="3">
        <v>33</v>
      </c>
      <c r="G253" s="2" t="s">
        <v>59</v>
      </c>
      <c r="H253" s="2" t="s">
        <v>458</v>
      </c>
      <c r="I253" s="2" t="s">
        <v>13</v>
      </c>
      <c r="J253" s="2" t="s">
        <v>65</v>
      </c>
    </row>
    <row r="254" spans="1:10" ht="15" customHeight="1" x14ac:dyDescent="0.35">
      <c r="A254" s="2" t="s">
        <v>71</v>
      </c>
      <c r="B254" s="2" t="s">
        <v>72</v>
      </c>
      <c r="C254" s="2" t="s">
        <v>41</v>
      </c>
      <c r="D254" s="2" t="s">
        <v>42</v>
      </c>
      <c r="E254" s="3">
        <v>4</v>
      </c>
      <c r="F254" s="3">
        <v>2</v>
      </c>
      <c r="G254" s="2" t="s">
        <v>73</v>
      </c>
      <c r="H254" s="2" t="s">
        <v>43</v>
      </c>
      <c r="I254" s="2" t="s">
        <v>13</v>
      </c>
      <c r="J254" s="2" t="s">
        <v>50</v>
      </c>
    </row>
    <row r="255" spans="1:10" ht="15" customHeight="1" x14ac:dyDescent="0.35">
      <c r="A255" s="2" t="s">
        <v>71</v>
      </c>
      <c r="B255" s="2" t="s">
        <v>72</v>
      </c>
      <c r="C255" s="2" t="s">
        <v>116</v>
      </c>
      <c r="D255" s="2" t="s">
        <v>117</v>
      </c>
      <c r="E255" s="3">
        <v>4</v>
      </c>
      <c r="F255" s="3">
        <v>7</v>
      </c>
      <c r="G255" s="2" t="s">
        <v>73</v>
      </c>
      <c r="H255" s="2" t="s">
        <v>118</v>
      </c>
      <c r="I255" s="2" t="s">
        <v>13</v>
      </c>
      <c r="J255" s="2" t="s">
        <v>50</v>
      </c>
    </row>
    <row r="256" spans="1:10" ht="15" customHeight="1" x14ac:dyDescent="0.35">
      <c r="A256" s="2" t="s">
        <v>71</v>
      </c>
      <c r="B256" s="2" t="s">
        <v>72</v>
      </c>
      <c r="C256" s="2" t="s">
        <v>142</v>
      </c>
      <c r="D256" s="2" t="s">
        <v>143</v>
      </c>
      <c r="E256" s="3">
        <v>4</v>
      </c>
      <c r="F256" s="3">
        <v>9</v>
      </c>
      <c r="G256" s="2" t="s">
        <v>73</v>
      </c>
      <c r="H256" s="2" t="s">
        <v>144</v>
      </c>
      <c r="I256" s="2" t="s">
        <v>13</v>
      </c>
      <c r="J256" s="2" t="s">
        <v>50</v>
      </c>
    </row>
    <row r="257" spans="1:10" ht="15" customHeight="1" x14ac:dyDescent="0.35">
      <c r="A257" s="2" t="s">
        <v>71</v>
      </c>
      <c r="B257" s="2" t="s">
        <v>72</v>
      </c>
      <c r="C257" s="2" t="s">
        <v>177</v>
      </c>
      <c r="D257" s="2" t="s">
        <v>178</v>
      </c>
      <c r="E257" s="3">
        <v>4</v>
      </c>
      <c r="F257" s="3">
        <v>12</v>
      </c>
      <c r="G257" s="2" t="s">
        <v>73</v>
      </c>
      <c r="H257" s="2" t="s">
        <v>179</v>
      </c>
      <c r="I257" s="2" t="s">
        <v>13</v>
      </c>
      <c r="J257" s="2" t="s">
        <v>50</v>
      </c>
    </row>
    <row r="258" spans="1:10" ht="15" customHeight="1" x14ac:dyDescent="0.35">
      <c r="A258" s="2" t="s">
        <v>41</v>
      </c>
      <c r="B258" s="2" t="s">
        <v>42</v>
      </c>
      <c r="C258" s="2" t="s">
        <v>477</v>
      </c>
      <c r="D258" s="2" t="s">
        <v>478</v>
      </c>
      <c r="E258" s="3">
        <v>2</v>
      </c>
      <c r="F258" s="3">
        <v>35</v>
      </c>
      <c r="G258" s="2" t="s">
        <v>43</v>
      </c>
      <c r="H258" s="2" t="s">
        <v>479</v>
      </c>
      <c r="I258" s="2" t="s">
        <v>13</v>
      </c>
      <c r="J258" s="2" t="s">
        <v>50</v>
      </c>
    </row>
    <row r="259" spans="1:10" ht="15" customHeight="1" x14ac:dyDescent="0.35">
      <c r="A259" s="2" t="s">
        <v>142</v>
      </c>
      <c r="B259" s="2" t="s">
        <v>143</v>
      </c>
      <c r="C259" s="2" t="s">
        <v>71</v>
      </c>
      <c r="D259" s="2" t="s">
        <v>72</v>
      </c>
      <c r="E259" s="3">
        <v>9</v>
      </c>
      <c r="F259" s="3">
        <v>4</v>
      </c>
      <c r="G259" s="2" t="s">
        <v>144</v>
      </c>
      <c r="H259" s="2" t="s">
        <v>73</v>
      </c>
      <c r="I259" s="2" t="s">
        <v>13</v>
      </c>
      <c r="J259" s="2" t="s">
        <v>50</v>
      </c>
    </row>
    <row r="260" spans="1:10" ht="15" customHeight="1" x14ac:dyDescent="0.35">
      <c r="A260" s="2" t="s">
        <v>71</v>
      </c>
      <c r="B260" s="2" t="s">
        <v>72</v>
      </c>
      <c r="C260" s="2" t="s">
        <v>467</v>
      </c>
      <c r="D260" s="2" t="s">
        <v>468</v>
      </c>
      <c r="E260" s="3">
        <v>4</v>
      </c>
      <c r="F260" s="3">
        <v>34</v>
      </c>
      <c r="G260" s="2" t="s">
        <v>73</v>
      </c>
      <c r="H260" s="2" t="s">
        <v>469</v>
      </c>
      <c r="I260" s="2" t="s">
        <v>13</v>
      </c>
      <c r="J260" s="2" t="s">
        <v>50</v>
      </c>
    </row>
    <row r="261" spans="1:10" ht="15" customHeight="1" x14ac:dyDescent="0.35">
      <c r="A261" s="2" t="s">
        <v>142</v>
      </c>
      <c r="B261" s="2" t="s">
        <v>143</v>
      </c>
      <c r="C261" s="2" t="s">
        <v>116</v>
      </c>
      <c r="D261" s="2" t="s">
        <v>117</v>
      </c>
      <c r="E261" s="3">
        <v>9</v>
      </c>
      <c r="F261" s="3">
        <v>7</v>
      </c>
      <c r="G261" s="2" t="s">
        <v>144</v>
      </c>
      <c r="H261" s="2" t="s">
        <v>118</v>
      </c>
      <c r="I261" s="2" t="s">
        <v>13</v>
      </c>
      <c r="J261" s="2" t="s">
        <v>50</v>
      </c>
    </row>
    <row r="262" spans="1:10" ht="15" customHeight="1" x14ac:dyDescent="0.35">
      <c r="A262" s="2" t="s">
        <v>177</v>
      </c>
      <c r="B262" s="2" t="s">
        <v>178</v>
      </c>
      <c r="C262" s="2" t="s">
        <v>487</v>
      </c>
      <c r="D262" s="2" t="s">
        <v>488</v>
      </c>
      <c r="E262" s="3">
        <v>12</v>
      </c>
      <c r="F262" s="3">
        <v>36</v>
      </c>
      <c r="G262" s="2" t="s">
        <v>179</v>
      </c>
      <c r="H262" s="2" t="s">
        <v>489</v>
      </c>
      <c r="I262" s="2" t="s">
        <v>13</v>
      </c>
      <c r="J262" s="2" t="s">
        <v>50</v>
      </c>
    </row>
    <row r="263" spans="1:10" ht="15" customHeight="1" x14ac:dyDescent="0.35">
      <c r="A263" s="2" t="s">
        <v>177</v>
      </c>
      <c r="B263" s="2" t="s">
        <v>178</v>
      </c>
      <c r="C263" s="2" t="s">
        <v>510</v>
      </c>
      <c r="D263" s="2" t="s">
        <v>511</v>
      </c>
      <c r="E263" s="3">
        <v>12</v>
      </c>
      <c r="F263" s="3">
        <v>38</v>
      </c>
      <c r="G263" s="2" t="s">
        <v>179</v>
      </c>
      <c r="H263" s="2" t="s">
        <v>512</v>
      </c>
      <c r="I263" s="2" t="s">
        <v>13</v>
      </c>
      <c r="J263" s="2" t="s">
        <v>50</v>
      </c>
    </row>
    <row r="264" spans="1:10" ht="15" customHeight="1" x14ac:dyDescent="0.35">
      <c r="A264" s="2" t="s">
        <v>177</v>
      </c>
      <c r="B264" s="2" t="s">
        <v>178</v>
      </c>
      <c r="C264" s="2" t="s">
        <v>537</v>
      </c>
      <c r="D264" s="2" t="s">
        <v>538</v>
      </c>
      <c r="E264" s="3">
        <v>12</v>
      </c>
      <c r="F264" s="3">
        <v>40</v>
      </c>
      <c r="G264" s="2" t="s">
        <v>179</v>
      </c>
      <c r="H264" s="2" t="s">
        <v>539</v>
      </c>
      <c r="I264" s="2" t="s">
        <v>13</v>
      </c>
      <c r="J264" s="2" t="s">
        <v>50</v>
      </c>
    </row>
    <row r="265" spans="1:10" ht="15" customHeight="1" x14ac:dyDescent="0.35">
      <c r="A265" s="2" t="s">
        <v>207</v>
      </c>
      <c r="B265" s="2" t="s">
        <v>208</v>
      </c>
      <c r="C265" s="2" t="s">
        <v>23</v>
      </c>
      <c r="D265" s="2" t="s">
        <v>24</v>
      </c>
      <c r="E265" s="3">
        <v>14</v>
      </c>
      <c r="F265" s="3">
        <v>1</v>
      </c>
      <c r="G265" s="2" t="s">
        <v>209</v>
      </c>
      <c r="H265" s="2" t="s">
        <v>26</v>
      </c>
      <c r="I265" s="2" t="s">
        <v>13</v>
      </c>
      <c r="J265" s="2" t="s">
        <v>33</v>
      </c>
    </row>
    <row r="266" spans="1:10" ht="15" customHeight="1" x14ac:dyDescent="0.35">
      <c r="A266" s="2" t="s">
        <v>218</v>
      </c>
      <c r="B266" s="2" t="s">
        <v>219</v>
      </c>
      <c r="C266" s="2" t="s">
        <v>398</v>
      </c>
      <c r="D266" s="2" t="s">
        <v>399</v>
      </c>
      <c r="E266" s="3">
        <v>15</v>
      </c>
      <c r="F266" s="3">
        <v>28</v>
      </c>
      <c r="G266" s="2" t="s">
        <v>220</v>
      </c>
      <c r="H266" s="2" t="s">
        <v>400</v>
      </c>
      <c r="I266" s="2" t="s">
        <v>13</v>
      </c>
      <c r="J266" s="2" t="s">
        <v>227</v>
      </c>
    </row>
    <row r="267" spans="1:10" ht="15" customHeight="1" x14ac:dyDescent="0.35">
      <c r="A267" s="2" t="s">
        <v>234</v>
      </c>
      <c r="B267" s="2" t="s">
        <v>235</v>
      </c>
      <c r="C267" s="2" t="s">
        <v>424</v>
      </c>
      <c r="D267" s="2" t="s">
        <v>425</v>
      </c>
      <c r="E267" s="3">
        <v>16</v>
      </c>
      <c r="F267" s="3">
        <v>30</v>
      </c>
      <c r="G267" s="2" t="s">
        <v>236</v>
      </c>
      <c r="H267" s="2" t="s">
        <v>426</v>
      </c>
      <c r="I267" s="2" t="s">
        <v>13</v>
      </c>
      <c r="J267" s="2" t="s">
        <v>242</v>
      </c>
    </row>
    <row r="268" spans="1:10" ht="15" customHeight="1" x14ac:dyDescent="0.35">
      <c r="A268" s="2" t="s">
        <v>264</v>
      </c>
      <c r="B268" s="2" t="s">
        <v>265</v>
      </c>
      <c r="C268" s="2" t="s">
        <v>365</v>
      </c>
      <c r="D268" s="2" t="s">
        <v>366</v>
      </c>
      <c r="E268" s="3">
        <v>18</v>
      </c>
      <c r="F268" s="3">
        <v>25</v>
      </c>
      <c r="G268" s="2" t="s">
        <v>266</v>
      </c>
      <c r="H268" s="2" t="s">
        <v>367</v>
      </c>
      <c r="I268" s="2" t="s">
        <v>13</v>
      </c>
      <c r="J268" s="2" t="s">
        <v>273</v>
      </c>
    </row>
    <row r="269" spans="1:10" ht="15" customHeight="1" x14ac:dyDescent="0.35">
      <c r="A269" s="2" t="s">
        <v>279</v>
      </c>
      <c r="B269" s="2" t="s">
        <v>280</v>
      </c>
      <c r="C269" s="2" t="s">
        <v>41</v>
      </c>
      <c r="D269" s="2" t="s">
        <v>42</v>
      </c>
      <c r="E269" s="3">
        <v>19</v>
      </c>
      <c r="F269" s="3">
        <v>2</v>
      </c>
      <c r="G269" s="2" t="s">
        <v>281</v>
      </c>
      <c r="H269" s="2" t="s">
        <v>43</v>
      </c>
      <c r="I269" s="2" t="s">
        <v>13</v>
      </c>
      <c r="J269" s="2" t="s">
        <v>50</v>
      </c>
    </row>
    <row r="270" spans="1:10" ht="15" customHeight="1" x14ac:dyDescent="0.35">
      <c r="A270" s="2" t="s">
        <v>279</v>
      </c>
      <c r="B270" s="2" t="s">
        <v>280</v>
      </c>
      <c r="C270" s="2" t="s">
        <v>116</v>
      </c>
      <c r="D270" s="2" t="s">
        <v>117</v>
      </c>
      <c r="E270" s="3">
        <v>19</v>
      </c>
      <c r="F270" s="3">
        <v>7</v>
      </c>
      <c r="G270" s="2" t="s">
        <v>281</v>
      </c>
      <c r="H270" s="2" t="s">
        <v>118</v>
      </c>
      <c r="I270" s="2" t="s">
        <v>13</v>
      </c>
      <c r="J270" s="2" t="s">
        <v>50</v>
      </c>
    </row>
    <row r="271" spans="1:10" ht="15" customHeight="1" x14ac:dyDescent="0.35">
      <c r="A271" s="2" t="s">
        <v>177</v>
      </c>
      <c r="B271" s="2" t="s">
        <v>178</v>
      </c>
      <c r="C271" s="2" t="s">
        <v>477</v>
      </c>
      <c r="D271" s="2" t="s">
        <v>478</v>
      </c>
      <c r="E271" s="3">
        <v>12</v>
      </c>
      <c r="F271" s="3">
        <v>35</v>
      </c>
      <c r="G271" s="2" t="s">
        <v>179</v>
      </c>
      <c r="H271" s="2" t="s">
        <v>479</v>
      </c>
      <c r="I271" s="2" t="s">
        <v>13</v>
      </c>
      <c r="J271" s="2" t="s">
        <v>50</v>
      </c>
    </row>
    <row r="272" spans="1:10" ht="15" customHeight="1" x14ac:dyDescent="0.35">
      <c r="A272" s="2" t="s">
        <v>279</v>
      </c>
      <c r="B272" s="2" t="s">
        <v>280</v>
      </c>
      <c r="C272" s="2" t="s">
        <v>142</v>
      </c>
      <c r="D272" s="2" t="s">
        <v>143</v>
      </c>
      <c r="E272" s="3">
        <v>19</v>
      </c>
      <c r="F272" s="3">
        <v>9</v>
      </c>
      <c r="G272" s="2" t="s">
        <v>281</v>
      </c>
      <c r="H272" s="2" t="s">
        <v>144</v>
      </c>
      <c r="I272" s="2" t="s">
        <v>13</v>
      </c>
      <c r="J272" s="2" t="s">
        <v>50</v>
      </c>
    </row>
    <row r="273" spans="1:10" ht="15" customHeight="1" x14ac:dyDescent="0.35">
      <c r="A273" s="2" t="s">
        <v>279</v>
      </c>
      <c r="B273" s="2" t="s">
        <v>280</v>
      </c>
      <c r="C273" s="2" t="s">
        <v>352</v>
      </c>
      <c r="D273" s="2" t="s">
        <v>353</v>
      </c>
      <c r="E273" s="3">
        <v>19</v>
      </c>
      <c r="F273" s="3">
        <v>24</v>
      </c>
      <c r="G273" s="2" t="s">
        <v>281</v>
      </c>
      <c r="H273" s="2" t="s">
        <v>354</v>
      </c>
      <c r="I273" s="2" t="s">
        <v>13</v>
      </c>
      <c r="J273" s="2" t="s">
        <v>50</v>
      </c>
    </row>
    <row r="274" spans="1:10" ht="15" customHeight="1" x14ac:dyDescent="0.35">
      <c r="A274" s="2" t="s">
        <v>279</v>
      </c>
      <c r="B274" s="2" t="s">
        <v>280</v>
      </c>
      <c r="C274" s="2" t="s">
        <v>387</v>
      </c>
      <c r="D274" s="2" t="s">
        <v>388</v>
      </c>
      <c r="E274" s="3">
        <v>19</v>
      </c>
      <c r="F274" s="3">
        <v>27</v>
      </c>
      <c r="G274" s="2" t="s">
        <v>281</v>
      </c>
      <c r="H274" s="2" t="s">
        <v>389</v>
      </c>
      <c r="I274" s="2" t="s">
        <v>13</v>
      </c>
      <c r="J274" s="2" t="s">
        <v>50</v>
      </c>
    </row>
    <row r="275" spans="1:10" ht="15" customHeight="1" x14ac:dyDescent="0.35">
      <c r="A275" s="2" t="s">
        <v>279</v>
      </c>
      <c r="B275" s="2" t="s">
        <v>280</v>
      </c>
      <c r="C275" s="2" t="s">
        <v>467</v>
      </c>
      <c r="D275" s="2" t="s">
        <v>468</v>
      </c>
      <c r="E275" s="3">
        <v>19</v>
      </c>
      <c r="F275" s="3">
        <v>34</v>
      </c>
      <c r="G275" s="2" t="s">
        <v>281</v>
      </c>
      <c r="H275" s="2" t="s">
        <v>469</v>
      </c>
      <c r="I275" s="2" t="s">
        <v>13</v>
      </c>
      <c r="J275" s="2" t="s">
        <v>50</v>
      </c>
    </row>
    <row r="276" spans="1:10" ht="15" customHeight="1" x14ac:dyDescent="0.35">
      <c r="A276" s="2" t="s">
        <v>279</v>
      </c>
      <c r="B276" s="2" t="s">
        <v>280</v>
      </c>
      <c r="C276" s="2" t="s">
        <v>477</v>
      </c>
      <c r="D276" s="2" t="s">
        <v>478</v>
      </c>
      <c r="E276" s="3">
        <v>19</v>
      </c>
      <c r="F276" s="3">
        <v>35</v>
      </c>
      <c r="G276" s="2" t="s">
        <v>281</v>
      </c>
      <c r="H276" s="2" t="s">
        <v>479</v>
      </c>
      <c r="I276" s="2" t="s">
        <v>13</v>
      </c>
      <c r="J276" s="2" t="s">
        <v>50</v>
      </c>
    </row>
    <row r="277" spans="1:10" ht="15" customHeight="1" x14ac:dyDescent="0.35">
      <c r="A277" s="2" t="s">
        <v>279</v>
      </c>
      <c r="B277" s="2" t="s">
        <v>280</v>
      </c>
      <c r="C277" s="2" t="s">
        <v>487</v>
      </c>
      <c r="D277" s="2" t="s">
        <v>488</v>
      </c>
      <c r="E277" s="3">
        <v>19</v>
      </c>
      <c r="F277" s="3">
        <v>36</v>
      </c>
      <c r="G277" s="2" t="s">
        <v>281</v>
      </c>
      <c r="H277" s="2" t="s">
        <v>489</v>
      </c>
      <c r="I277" s="2" t="s">
        <v>13</v>
      </c>
      <c r="J277" s="2" t="s">
        <v>50</v>
      </c>
    </row>
    <row r="278" spans="1:10" ht="15" customHeight="1" x14ac:dyDescent="0.35">
      <c r="A278" s="2" t="s">
        <v>279</v>
      </c>
      <c r="B278" s="2" t="s">
        <v>280</v>
      </c>
      <c r="C278" s="2" t="s">
        <v>510</v>
      </c>
      <c r="D278" s="2" t="s">
        <v>511</v>
      </c>
      <c r="E278" s="3">
        <v>19</v>
      </c>
      <c r="F278" s="3">
        <v>38</v>
      </c>
      <c r="G278" s="2" t="s">
        <v>281</v>
      </c>
      <c r="H278" s="2" t="s">
        <v>512</v>
      </c>
      <c r="I278" s="2" t="s">
        <v>13</v>
      </c>
      <c r="J278" s="2" t="s">
        <v>50</v>
      </c>
    </row>
    <row r="279" spans="1:10" ht="15" customHeight="1" x14ac:dyDescent="0.35">
      <c r="A279" s="2" t="s">
        <v>279</v>
      </c>
      <c r="B279" s="2" t="s">
        <v>280</v>
      </c>
      <c r="C279" s="2" t="s">
        <v>537</v>
      </c>
      <c r="D279" s="2" t="s">
        <v>538</v>
      </c>
      <c r="E279" s="3">
        <v>19</v>
      </c>
      <c r="F279" s="3">
        <v>40</v>
      </c>
      <c r="G279" s="2" t="s">
        <v>281</v>
      </c>
      <c r="H279" s="2" t="s">
        <v>539</v>
      </c>
      <c r="I279" s="2" t="s">
        <v>13</v>
      </c>
      <c r="J279" s="2" t="s">
        <v>50</v>
      </c>
    </row>
    <row r="280" spans="1:10" ht="15" customHeight="1" x14ac:dyDescent="0.35">
      <c r="A280" s="2" t="s">
        <v>325</v>
      </c>
      <c r="B280" s="2" t="s">
        <v>326</v>
      </c>
      <c r="C280" s="2" t="s">
        <v>447</v>
      </c>
      <c r="D280" s="2" t="s">
        <v>448</v>
      </c>
      <c r="E280" s="3">
        <v>22</v>
      </c>
      <c r="F280" s="3">
        <v>32</v>
      </c>
      <c r="G280" s="2" t="s">
        <v>327</v>
      </c>
      <c r="H280" s="2" t="s">
        <v>449</v>
      </c>
      <c r="I280" s="2" t="s">
        <v>13</v>
      </c>
      <c r="J280" s="2" t="s">
        <v>334</v>
      </c>
    </row>
    <row r="281" spans="1:10" ht="15" customHeight="1" x14ac:dyDescent="0.35">
      <c r="A281" s="2" t="s">
        <v>339</v>
      </c>
      <c r="B281" s="2" t="s">
        <v>340</v>
      </c>
      <c r="C281" s="2" t="s">
        <v>56</v>
      </c>
      <c r="D281" s="2" t="s">
        <v>57</v>
      </c>
      <c r="E281" s="3">
        <v>23</v>
      </c>
      <c r="F281" s="3">
        <v>3</v>
      </c>
      <c r="G281" s="2" t="s">
        <v>341</v>
      </c>
      <c r="H281" s="2" t="s">
        <v>59</v>
      </c>
      <c r="I281" s="2" t="s">
        <v>13</v>
      </c>
      <c r="J281" s="2" t="s">
        <v>65</v>
      </c>
    </row>
    <row r="282" spans="1:10" ht="15" customHeight="1" x14ac:dyDescent="0.35">
      <c r="A282" s="2" t="s">
        <v>279</v>
      </c>
      <c r="B282" s="2" t="s">
        <v>280</v>
      </c>
      <c r="C282" s="2" t="s">
        <v>177</v>
      </c>
      <c r="D282" s="2" t="s">
        <v>178</v>
      </c>
      <c r="E282" s="3">
        <v>19</v>
      </c>
      <c r="F282" s="3">
        <v>12</v>
      </c>
      <c r="G282" s="2" t="s">
        <v>281</v>
      </c>
      <c r="H282" s="2" t="s">
        <v>179</v>
      </c>
      <c r="I282" s="2" t="s">
        <v>13</v>
      </c>
      <c r="J282" s="2" t="s">
        <v>50</v>
      </c>
    </row>
    <row r="283" spans="1:10" ht="15" customHeight="1" x14ac:dyDescent="0.35">
      <c r="A283" s="2" t="s">
        <v>177</v>
      </c>
      <c r="B283" s="2" t="s">
        <v>178</v>
      </c>
      <c r="C283" s="2" t="s">
        <v>467</v>
      </c>
      <c r="D283" s="2" t="s">
        <v>468</v>
      </c>
      <c r="E283" s="3">
        <v>12</v>
      </c>
      <c r="F283" s="3">
        <v>34</v>
      </c>
      <c r="G283" s="2" t="s">
        <v>179</v>
      </c>
      <c r="H283" s="2" t="s">
        <v>469</v>
      </c>
      <c r="I283" s="2" t="s">
        <v>13</v>
      </c>
      <c r="J283" s="2" t="s">
        <v>50</v>
      </c>
    </row>
    <row r="284" spans="1:10" ht="15" customHeight="1" x14ac:dyDescent="0.35">
      <c r="A284" s="2" t="s">
        <v>279</v>
      </c>
      <c r="B284" s="2" t="s">
        <v>280</v>
      </c>
      <c r="C284" s="2" t="s">
        <v>71</v>
      </c>
      <c r="D284" s="2" t="s">
        <v>72</v>
      </c>
      <c r="E284" s="3">
        <v>19</v>
      </c>
      <c r="F284" s="3">
        <v>4</v>
      </c>
      <c r="G284" s="2" t="s">
        <v>281</v>
      </c>
      <c r="H284" s="2" t="s">
        <v>73</v>
      </c>
      <c r="I284" s="2" t="s">
        <v>13</v>
      </c>
      <c r="J284" s="2" t="s">
        <v>50</v>
      </c>
    </row>
    <row r="285" spans="1:10" ht="15" customHeight="1" x14ac:dyDescent="0.35">
      <c r="A285" s="2" t="s">
        <v>177</v>
      </c>
      <c r="B285" s="2" t="s">
        <v>178</v>
      </c>
      <c r="C285" s="2" t="s">
        <v>387</v>
      </c>
      <c r="D285" s="2" t="s">
        <v>388</v>
      </c>
      <c r="E285" s="3">
        <v>12</v>
      </c>
      <c r="F285" s="3">
        <v>27</v>
      </c>
      <c r="G285" s="2" t="s">
        <v>179</v>
      </c>
      <c r="H285" s="2" t="s">
        <v>389</v>
      </c>
      <c r="I285" s="2" t="s">
        <v>13</v>
      </c>
      <c r="J285" s="2" t="s">
        <v>50</v>
      </c>
    </row>
    <row r="286" spans="1:10" ht="15" customHeight="1" x14ac:dyDescent="0.35">
      <c r="A286" s="2" t="s">
        <v>142</v>
      </c>
      <c r="B286" s="2" t="s">
        <v>143</v>
      </c>
      <c r="C286" s="2" t="s">
        <v>177</v>
      </c>
      <c r="D286" s="2" t="s">
        <v>178</v>
      </c>
      <c r="E286" s="3">
        <v>9</v>
      </c>
      <c r="F286" s="3">
        <v>12</v>
      </c>
      <c r="G286" s="2" t="s">
        <v>144</v>
      </c>
      <c r="H286" s="2" t="s">
        <v>179</v>
      </c>
      <c r="I286" s="2" t="s">
        <v>13</v>
      </c>
      <c r="J286" s="2" t="s">
        <v>50</v>
      </c>
    </row>
    <row r="287" spans="1:10" ht="15" customHeight="1" x14ac:dyDescent="0.35">
      <c r="A287" s="2" t="s">
        <v>142</v>
      </c>
      <c r="B287" s="2" t="s">
        <v>143</v>
      </c>
      <c r="C287" s="2" t="s">
        <v>279</v>
      </c>
      <c r="D287" s="2" t="s">
        <v>280</v>
      </c>
      <c r="E287" s="3">
        <v>9</v>
      </c>
      <c r="F287" s="3">
        <v>19</v>
      </c>
      <c r="G287" s="2" t="s">
        <v>144</v>
      </c>
      <c r="H287" s="2" t="s">
        <v>281</v>
      </c>
      <c r="I287" s="2" t="s">
        <v>13</v>
      </c>
      <c r="J287" s="2" t="s">
        <v>50</v>
      </c>
    </row>
    <row r="288" spans="1:10" ht="15" customHeight="1" x14ac:dyDescent="0.35">
      <c r="A288" s="2" t="s">
        <v>142</v>
      </c>
      <c r="B288" s="2" t="s">
        <v>143</v>
      </c>
      <c r="C288" s="2" t="s">
        <v>352</v>
      </c>
      <c r="D288" s="2" t="s">
        <v>353</v>
      </c>
      <c r="E288" s="3">
        <v>9</v>
      </c>
      <c r="F288" s="3">
        <v>24</v>
      </c>
      <c r="G288" s="2" t="s">
        <v>144</v>
      </c>
      <c r="H288" s="2" t="s">
        <v>354</v>
      </c>
      <c r="I288" s="2" t="s">
        <v>13</v>
      </c>
      <c r="J288" s="2" t="s">
        <v>50</v>
      </c>
    </row>
    <row r="289" spans="1:10" ht="15" customHeight="1" x14ac:dyDescent="0.35">
      <c r="A289" s="2" t="s">
        <v>142</v>
      </c>
      <c r="B289" s="2" t="s">
        <v>143</v>
      </c>
      <c r="C289" s="2" t="s">
        <v>387</v>
      </c>
      <c r="D289" s="2" t="s">
        <v>388</v>
      </c>
      <c r="E289" s="3">
        <v>9</v>
      </c>
      <c r="F289" s="3">
        <v>27</v>
      </c>
      <c r="G289" s="2" t="s">
        <v>144</v>
      </c>
      <c r="H289" s="2" t="s">
        <v>389</v>
      </c>
      <c r="I289" s="2" t="s">
        <v>13</v>
      </c>
      <c r="J289" s="2" t="s">
        <v>50</v>
      </c>
    </row>
    <row r="290" spans="1:10" ht="15" customHeight="1" x14ac:dyDescent="0.35">
      <c r="A290" s="2" t="s">
        <v>142</v>
      </c>
      <c r="B290" s="2" t="s">
        <v>143</v>
      </c>
      <c r="C290" s="2" t="s">
        <v>467</v>
      </c>
      <c r="D290" s="2" t="s">
        <v>468</v>
      </c>
      <c r="E290" s="3">
        <v>9</v>
      </c>
      <c r="F290" s="3">
        <v>34</v>
      </c>
      <c r="G290" s="2" t="s">
        <v>144</v>
      </c>
      <c r="H290" s="2" t="s">
        <v>469</v>
      </c>
      <c r="I290" s="2" t="s">
        <v>13</v>
      </c>
      <c r="J290" s="2" t="s">
        <v>50</v>
      </c>
    </row>
    <row r="291" spans="1:10" ht="15" customHeight="1" x14ac:dyDescent="0.35">
      <c r="A291" s="2" t="s">
        <v>142</v>
      </c>
      <c r="B291" s="2" t="s">
        <v>143</v>
      </c>
      <c r="C291" s="2" t="s">
        <v>477</v>
      </c>
      <c r="D291" s="2" t="s">
        <v>478</v>
      </c>
      <c r="E291" s="3">
        <v>9</v>
      </c>
      <c r="F291" s="3">
        <v>35</v>
      </c>
      <c r="G291" s="2" t="s">
        <v>144</v>
      </c>
      <c r="H291" s="2" t="s">
        <v>479</v>
      </c>
      <c r="I291" s="2" t="s">
        <v>13</v>
      </c>
      <c r="J291" s="2" t="s">
        <v>50</v>
      </c>
    </row>
    <row r="292" spans="1:10" ht="15" customHeight="1" x14ac:dyDescent="0.35">
      <c r="A292" s="2" t="s">
        <v>142</v>
      </c>
      <c r="B292" s="2" t="s">
        <v>143</v>
      </c>
      <c r="C292" s="2" t="s">
        <v>487</v>
      </c>
      <c r="D292" s="2" t="s">
        <v>488</v>
      </c>
      <c r="E292" s="3">
        <v>9</v>
      </c>
      <c r="F292" s="3">
        <v>36</v>
      </c>
      <c r="G292" s="2" t="s">
        <v>144</v>
      </c>
      <c r="H292" s="2" t="s">
        <v>489</v>
      </c>
      <c r="I292" s="2" t="s">
        <v>13</v>
      </c>
      <c r="J292" s="2" t="s">
        <v>50</v>
      </c>
    </row>
    <row r="293" spans="1:10" ht="15" customHeight="1" x14ac:dyDescent="0.35">
      <c r="A293" s="2" t="s">
        <v>142</v>
      </c>
      <c r="B293" s="2" t="s">
        <v>143</v>
      </c>
      <c r="C293" s="2" t="s">
        <v>537</v>
      </c>
      <c r="D293" s="2" t="s">
        <v>538</v>
      </c>
      <c r="E293" s="3">
        <v>9</v>
      </c>
      <c r="F293" s="3">
        <v>40</v>
      </c>
      <c r="G293" s="2" t="s">
        <v>144</v>
      </c>
      <c r="H293" s="2" t="s">
        <v>539</v>
      </c>
      <c r="I293" s="2" t="s">
        <v>13</v>
      </c>
      <c r="J293" s="2" t="s">
        <v>50</v>
      </c>
    </row>
    <row r="294" spans="1:10" ht="15" customHeight="1" x14ac:dyDescent="0.35">
      <c r="A294" s="2" t="s">
        <v>153</v>
      </c>
      <c r="B294" s="2" t="s">
        <v>154</v>
      </c>
      <c r="C294" s="2" t="s">
        <v>86</v>
      </c>
      <c r="D294" s="2" t="s">
        <v>87</v>
      </c>
      <c r="E294" s="3">
        <v>10</v>
      </c>
      <c r="F294" s="3">
        <v>5</v>
      </c>
      <c r="G294" s="2" t="s">
        <v>155</v>
      </c>
      <c r="H294" s="2" t="s">
        <v>88</v>
      </c>
      <c r="I294" s="2" t="s">
        <v>13</v>
      </c>
      <c r="J294" s="2" t="s">
        <v>95</v>
      </c>
    </row>
    <row r="295" spans="1:10" ht="15" customHeight="1" x14ac:dyDescent="0.35">
      <c r="A295" s="2" t="s">
        <v>153</v>
      </c>
      <c r="B295" s="2" t="s">
        <v>154</v>
      </c>
      <c r="C295" s="2" t="s">
        <v>163</v>
      </c>
      <c r="D295" s="2" t="s">
        <v>164</v>
      </c>
      <c r="E295" s="3">
        <v>10</v>
      </c>
      <c r="F295" s="3">
        <v>11</v>
      </c>
      <c r="G295" s="2" t="s">
        <v>155</v>
      </c>
      <c r="H295" s="2" t="s">
        <v>165</v>
      </c>
      <c r="I295" s="2" t="s">
        <v>13</v>
      </c>
      <c r="J295" s="2" t="s">
        <v>95</v>
      </c>
    </row>
    <row r="296" spans="1:10" ht="15" customHeight="1" x14ac:dyDescent="0.35">
      <c r="A296" s="2" t="s">
        <v>142</v>
      </c>
      <c r="B296" s="2" t="s">
        <v>143</v>
      </c>
      <c r="C296" s="2" t="s">
        <v>510</v>
      </c>
      <c r="D296" s="2" t="s">
        <v>511</v>
      </c>
      <c r="E296" s="3">
        <v>9</v>
      </c>
      <c r="F296" s="3">
        <v>38</v>
      </c>
      <c r="G296" s="2" t="s">
        <v>144</v>
      </c>
      <c r="H296" s="2" t="s">
        <v>512</v>
      </c>
      <c r="I296" s="2" t="s">
        <v>13</v>
      </c>
      <c r="J296" s="2" t="s">
        <v>50</v>
      </c>
    </row>
    <row r="297" spans="1:10" ht="15" customHeight="1" x14ac:dyDescent="0.35">
      <c r="A297" s="2" t="s">
        <v>177</v>
      </c>
      <c r="B297" s="2" t="s">
        <v>178</v>
      </c>
      <c r="C297" s="2" t="s">
        <v>279</v>
      </c>
      <c r="D297" s="2" t="s">
        <v>280</v>
      </c>
      <c r="E297" s="3">
        <v>12</v>
      </c>
      <c r="F297" s="3">
        <v>19</v>
      </c>
      <c r="G297" s="2" t="s">
        <v>179</v>
      </c>
      <c r="H297" s="2" t="s">
        <v>281</v>
      </c>
      <c r="I297" s="2" t="s">
        <v>13</v>
      </c>
      <c r="J297" s="2" t="s">
        <v>50</v>
      </c>
    </row>
    <row r="298" spans="1:10" ht="15" customHeight="1" x14ac:dyDescent="0.35">
      <c r="A298" s="2" t="s">
        <v>163</v>
      </c>
      <c r="B298" s="2" t="s">
        <v>164</v>
      </c>
      <c r="C298" s="2" t="s">
        <v>86</v>
      </c>
      <c r="D298" s="2" t="s">
        <v>87</v>
      </c>
      <c r="E298" s="3">
        <v>11</v>
      </c>
      <c r="F298" s="3">
        <v>5</v>
      </c>
      <c r="G298" s="2" t="s">
        <v>165</v>
      </c>
      <c r="H298" s="2" t="s">
        <v>88</v>
      </c>
      <c r="I298" s="2" t="s">
        <v>13</v>
      </c>
      <c r="J298" s="2" t="s">
        <v>95</v>
      </c>
    </row>
    <row r="299" spans="1:10" ht="15" customHeight="1" x14ac:dyDescent="0.35">
      <c r="A299" s="2" t="s">
        <v>163</v>
      </c>
      <c r="B299" s="2" t="s">
        <v>164</v>
      </c>
      <c r="C299" s="2" t="s">
        <v>153</v>
      </c>
      <c r="D299" s="2" t="s">
        <v>154</v>
      </c>
      <c r="E299" s="3">
        <v>11</v>
      </c>
      <c r="F299" s="3">
        <v>10</v>
      </c>
      <c r="G299" s="2" t="s">
        <v>165</v>
      </c>
      <c r="H299" s="2" t="s">
        <v>155</v>
      </c>
      <c r="I299" s="2" t="s">
        <v>13</v>
      </c>
      <c r="J299" s="2" t="s">
        <v>95</v>
      </c>
    </row>
    <row r="300" spans="1:10" ht="15" customHeight="1" x14ac:dyDescent="0.35">
      <c r="A300" s="2" t="s">
        <v>163</v>
      </c>
      <c r="B300" s="2" t="s">
        <v>164</v>
      </c>
      <c r="C300" s="2" t="s">
        <v>375</v>
      </c>
      <c r="D300" s="2" t="s">
        <v>376</v>
      </c>
      <c r="E300" s="3">
        <v>11</v>
      </c>
      <c r="F300" s="3">
        <v>26</v>
      </c>
      <c r="G300" s="2" t="s">
        <v>165</v>
      </c>
      <c r="H300" s="2" t="s">
        <v>377</v>
      </c>
      <c r="I300" s="2" t="s">
        <v>13</v>
      </c>
      <c r="J300" s="2" t="s">
        <v>95</v>
      </c>
    </row>
    <row r="301" spans="1:10" ht="15" customHeight="1" x14ac:dyDescent="0.35">
      <c r="A301" s="2" t="s">
        <v>177</v>
      </c>
      <c r="B301" s="2" t="s">
        <v>178</v>
      </c>
      <c r="C301" s="2" t="s">
        <v>41</v>
      </c>
      <c r="D301" s="2" t="s">
        <v>42</v>
      </c>
      <c r="E301" s="3">
        <v>12</v>
      </c>
      <c r="F301" s="3">
        <v>2</v>
      </c>
      <c r="G301" s="2" t="s">
        <v>179</v>
      </c>
      <c r="H301" s="2" t="s">
        <v>43</v>
      </c>
      <c r="I301" s="2" t="s">
        <v>13</v>
      </c>
      <c r="J301" s="2" t="s">
        <v>50</v>
      </c>
    </row>
    <row r="302" spans="1:10" ht="15" customHeight="1" x14ac:dyDescent="0.35">
      <c r="A302" s="2" t="s">
        <v>177</v>
      </c>
      <c r="B302" s="2" t="s">
        <v>178</v>
      </c>
      <c r="C302" s="2" t="s">
        <v>71</v>
      </c>
      <c r="D302" s="2" t="s">
        <v>72</v>
      </c>
      <c r="E302" s="3">
        <v>12</v>
      </c>
      <c r="F302" s="3">
        <v>4</v>
      </c>
      <c r="G302" s="2" t="s">
        <v>179</v>
      </c>
      <c r="H302" s="2" t="s">
        <v>73</v>
      </c>
      <c r="I302" s="2" t="s">
        <v>13</v>
      </c>
      <c r="J302" s="2" t="s">
        <v>50</v>
      </c>
    </row>
    <row r="303" spans="1:10" ht="15" customHeight="1" x14ac:dyDescent="0.35">
      <c r="A303" s="2" t="s">
        <v>177</v>
      </c>
      <c r="B303" s="2" t="s">
        <v>178</v>
      </c>
      <c r="C303" s="2" t="s">
        <v>116</v>
      </c>
      <c r="D303" s="2" t="s">
        <v>117</v>
      </c>
      <c r="E303" s="3">
        <v>12</v>
      </c>
      <c r="F303" s="3">
        <v>7</v>
      </c>
      <c r="G303" s="2" t="s">
        <v>179</v>
      </c>
      <c r="H303" s="2" t="s">
        <v>118</v>
      </c>
      <c r="I303" s="2" t="s">
        <v>13</v>
      </c>
      <c r="J303" s="2" t="s">
        <v>50</v>
      </c>
    </row>
    <row r="304" spans="1:10" ht="15" customHeight="1" x14ac:dyDescent="0.35">
      <c r="A304" s="2" t="s">
        <v>177</v>
      </c>
      <c r="B304" s="2" t="s">
        <v>178</v>
      </c>
      <c r="C304" s="2" t="s">
        <v>142</v>
      </c>
      <c r="D304" s="2" t="s">
        <v>143</v>
      </c>
      <c r="E304" s="3">
        <v>12</v>
      </c>
      <c r="F304" s="3">
        <v>9</v>
      </c>
      <c r="G304" s="2" t="s">
        <v>179</v>
      </c>
      <c r="H304" s="2" t="s">
        <v>144</v>
      </c>
      <c r="I304" s="2" t="s">
        <v>13</v>
      </c>
      <c r="J304" s="2" t="s">
        <v>50</v>
      </c>
    </row>
    <row r="305" spans="1:10" ht="15" customHeight="1" x14ac:dyDescent="0.35">
      <c r="A305" s="2" t="s">
        <v>153</v>
      </c>
      <c r="B305" s="2" t="s">
        <v>154</v>
      </c>
      <c r="C305" s="2" t="s">
        <v>375</v>
      </c>
      <c r="D305" s="2" t="s">
        <v>376</v>
      </c>
      <c r="E305" s="3">
        <v>10</v>
      </c>
      <c r="F305" s="3">
        <v>26</v>
      </c>
      <c r="G305" s="2" t="s">
        <v>155</v>
      </c>
      <c r="H305" s="2" t="s">
        <v>377</v>
      </c>
      <c r="I305" s="2" t="s">
        <v>13</v>
      </c>
      <c r="J305" s="2" t="s">
        <v>95</v>
      </c>
    </row>
    <row r="306" spans="1:10" ht="15" customHeight="1" x14ac:dyDescent="0.35">
      <c r="A306" s="2" t="s">
        <v>177</v>
      </c>
      <c r="B306" s="2" t="s">
        <v>178</v>
      </c>
      <c r="C306" s="2" t="s">
        <v>352</v>
      </c>
      <c r="D306" s="2" t="s">
        <v>353</v>
      </c>
      <c r="E306" s="3">
        <v>12</v>
      </c>
      <c r="F306" s="3">
        <v>24</v>
      </c>
      <c r="G306" s="2" t="s">
        <v>179</v>
      </c>
      <c r="H306" s="2" t="s">
        <v>354</v>
      </c>
      <c r="I306" s="2" t="s">
        <v>13</v>
      </c>
      <c r="J306" s="2" t="s">
        <v>50</v>
      </c>
    </row>
    <row r="307" spans="1:10" ht="15" customHeight="1" x14ac:dyDescent="0.35">
      <c r="A307" s="2" t="s">
        <v>339</v>
      </c>
      <c r="B307" s="2" t="s">
        <v>340</v>
      </c>
      <c r="C307" s="2" t="s">
        <v>456</v>
      </c>
      <c r="D307" s="2" t="s">
        <v>457</v>
      </c>
      <c r="E307" s="3">
        <v>23</v>
      </c>
      <c r="F307" s="3">
        <v>33</v>
      </c>
      <c r="G307" s="2" t="s">
        <v>341</v>
      </c>
      <c r="H307" s="2" t="s">
        <v>458</v>
      </c>
      <c r="I307" s="2" t="s">
        <v>18275</v>
      </c>
      <c r="J307" s="2" t="s">
        <v>2754</v>
      </c>
    </row>
    <row r="308" spans="1:10" ht="15" customHeight="1" x14ac:dyDescent="0.35">
      <c r="A308" s="2" t="s">
        <v>339</v>
      </c>
      <c r="B308" s="2" t="s">
        <v>340</v>
      </c>
      <c r="C308" s="2" t="s">
        <v>467</v>
      </c>
      <c r="D308" s="2" t="s">
        <v>468</v>
      </c>
      <c r="E308" s="3">
        <v>23</v>
      </c>
      <c r="F308" s="3">
        <v>34</v>
      </c>
      <c r="G308" s="2" t="s">
        <v>341</v>
      </c>
      <c r="H308" s="2" t="s">
        <v>469</v>
      </c>
      <c r="I308" s="2" t="s">
        <v>18275</v>
      </c>
      <c r="J308" s="2" t="s">
        <v>2754</v>
      </c>
    </row>
    <row r="309" spans="1:10" ht="15" customHeight="1" x14ac:dyDescent="0.35">
      <c r="A309" s="2" t="s">
        <v>339</v>
      </c>
      <c r="B309" s="2" t="s">
        <v>340</v>
      </c>
      <c r="C309" s="2" t="s">
        <v>23</v>
      </c>
      <c r="D309" s="2" t="s">
        <v>24</v>
      </c>
      <c r="E309" s="3">
        <v>23</v>
      </c>
      <c r="F309" s="3">
        <v>1</v>
      </c>
      <c r="G309" s="2" t="s">
        <v>341</v>
      </c>
      <c r="H309" s="2" t="s">
        <v>26</v>
      </c>
      <c r="I309" s="2" t="s">
        <v>18275</v>
      </c>
      <c r="J309" s="2" t="s">
        <v>1406</v>
      </c>
    </row>
    <row r="310" spans="1:10" ht="15" customHeight="1" x14ac:dyDescent="0.35">
      <c r="A310" s="2" t="s">
        <v>352</v>
      </c>
      <c r="B310" s="2" t="s">
        <v>353</v>
      </c>
      <c r="C310" s="2" t="s">
        <v>71</v>
      </c>
      <c r="D310" s="2" t="s">
        <v>72</v>
      </c>
      <c r="E310" s="3">
        <v>24</v>
      </c>
      <c r="F310" s="3">
        <v>4</v>
      </c>
      <c r="G310" s="2" t="s">
        <v>354</v>
      </c>
      <c r="H310" s="2" t="s">
        <v>73</v>
      </c>
      <c r="I310" s="2" t="s">
        <v>18275</v>
      </c>
      <c r="J310" s="2" t="s">
        <v>1098</v>
      </c>
    </row>
    <row r="311" spans="1:10" ht="15" customHeight="1" x14ac:dyDescent="0.35">
      <c r="A311" s="2" t="s">
        <v>339</v>
      </c>
      <c r="B311" s="2" t="s">
        <v>340</v>
      </c>
      <c r="C311" s="2" t="s">
        <v>487</v>
      </c>
      <c r="D311" s="2" t="s">
        <v>488</v>
      </c>
      <c r="E311" s="3">
        <v>23</v>
      </c>
      <c r="F311" s="3">
        <v>36</v>
      </c>
      <c r="G311" s="2" t="s">
        <v>341</v>
      </c>
      <c r="H311" s="2" t="s">
        <v>489</v>
      </c>
      <c r="I311" s="2" t="s">
        <v>18275</v>
      </c>
      <c r="J311" s="2" t="s">
        <v>1406</v>
      </c>
    </row>
    <row r="312" spans="1:10" ht="15" customHeight="1" x14ac:dyDescent="0.35">
      <c r="A312" s="2" t="s">
        <v>352</v>
      </c>
      <c r="B312" s="2" t="s">
        <v>353</v>
      </c>
      <c r="C312" s="2" t="s">
        <v>128</v>
      </c>
      <c r="D312" s="2" t="s">
        <v>129</v>
      </c>
      <c r="E312" s="3">
        <v>24</v>
      </c>
      <c r="F312" s="3">
        <v>8</v>
      </c>
      <c r="G312" s="2" t="s">
        <v>354</v>
      </c>
      <c r="H312" s="2" t="s">
        <v>130</v>
      </c>
      <c r="I312" s="2" t="s">
        <v>18275</v>
      </c>
      <c r="J312" s="2" t="s">
        <v>672</v>
      </c>
    </row>
    <row r="313" spans="1:10" ht="15" customHeight="1" x14ac:dyDescent="0.35">
      <c r="A313" s="2" t="s">
        <v>352</v>
      </c>
      <c r="B313" s="2" t="s">
        <v>353</v>
      </c>
      <c r="C313" s="2" t="s">
        <v>56</v>
      </c>
      <c r="D313" s="2" t="s">
        <v>57</v>
      </c>
      <c r="E313" s="3">
        <v>24</v>
      </c>
      <c r="F313" s="3">
        <v>3</v>
      </c>
      <c r="G313" s="2" t="s">
        <v>354</v>
      </c>
      <c r="H313" s="2" t="s">
        <v>59</v>
      </c>
      <c r="I313" s="2" t="s">
        <v>18275</v>
      </c>
      <c r="J313" s="2" t="s">
        <v>1098</v>
      </c>
    </row>
    <row r="314" spans="1:10" ht="15" customHeight="1" x14ac:dyDescent="0.35">
      <c r="A314" s="2" t="s">
        <v>339</v>
      </c>
      <c r="B314" s="2" t="s">
        <v>340</v>
      </c>
      <c r="C314" s="2" t="s">
        <v>434</v>
      </c>
      <c r="D314" s="2" t="s">
        <v>435</v>
      </c>
      <c r="E314" s="3">
        <v>23</v>
      </c>
      <c r="F314" s="3">
        <v>31</v>
      </c>
      <c r="G314" s="2" t="s">
        <v>341</v>
      </c>
      <c r="H314" s="2" t="s">
        <v>436</v>
      </c>
      <c r="I314" s="2" t="s">
        <v>18275</v>
      </c>
      <c r="J314" s="2" t="s">
        <v>2754</v>
      </c>
    </row>
    <row r="315" spans="1:10" ht="15" customHeight="1" x14ac:dyDescent="0.35">
      <c r="A315" s="2" t="s">
        <v>339</v>
      </c>
      <c r="B315" s="2" t="s">
        <v>340</v>
      </c>
      <c r="C315" s="2" t="s">
        <v>365</v>
      </c>
      <c r="D315" s="2" t="s">
        <v>366</v>
      </c>
      <c r="E315" s="3">
        <v>23</v>
      </c>
      <c r="F315" s="3">
        <v>25</v>
      </c>
      <c r="G315" s="2" t="s">
        <v>341</v>
      </c>
      <c r="H315" s="2" t="s">
        <v>367</v>
      </c>
      <c r="I315" s="2" t="s">
        <v>18275</v>
      </c>
      <c r="J315" s="2" t="s">
        <v>1406</v>
      </c>
    </row>
    <row r="316" spans="1:10" ht="15" customHeight="1" x14ac:dyDescent="0.35">
      <c r="A316" s="2" t="s">
        <v>339</v>
      </c>
      <c r="B316" s="2" t="s">
        <v>340</v>
      </c>
      <c r="C316" s="2" t="s">
        <v>352</v>
      </c>
      <c r="D316" s="2" t="s">
        <v>353</v>
      </c>
      <c r="E316" s="3">
        <v>23</v>
      </c>
      <c r="F316" s="3">
        <v>24</v>
      </c>
      <c r="G316" s="2" t="s">
        <v>341</v>
      </c>
      <c r="H316" s="2" t="s">
        <v>354</v>
      </c>
      <c r="I316" s="2" t="s">
        <v>18275</v>
      </c>
      <c r="J316" s="2" t="s">
        <v>2754</v>
      </c>
    </row>
    <row r="317" spans="1:10" ht="15" customHeight="1" x14ac:dyDescent="0.35">
      <c r="A317" s="2" t="s">
        <v>310</v>
      </c>
      <c r="B317" s="2" t="s">
        <v>311</v>
      </c>
      <c r="C317" s="2" t="s">
        <v>23</v>
      </c>
      <c r="D317" s="2" t="s">
        <v>24</v>
      </c>
      <c r="E317" s="3">
        <v>21</v>
      </c>
      <c r="F317" s="3">
        <v>1</v>
      </c>
      <c r="G317" s="2" t="s">
        <v>313</v>
      </c>
      <c r="H317" s="2" t="s">
        <v>26</v>
      </c>
      <c r="I317" s="2" t="s">
        <v>18275</v>
      </c>
      <c r="J317" s="2" t="s">
        <v>3031</v>
      </c>
    </row>
    <row r="318" spans="1:10" ht="15" customHeight="1" x14ac:dyDescent="0.35">
      <c r="A318" s="2" t="s">
        <v>339</v>
      </c>
      <c r="B318" s="2" t="s">
        <v>340</v>
      </c>
      <c r="C318" s="2" t="s">
        <v>177</v>
      </c>
      <c r="D318" s="2" t="s">
        <v>178</v>
      </c>
      <c r="E318" s="3">
        <v>23</v>
      </c>
      <c r="F318" s="3">
        <v>12</v>
      </c>
      <c r="G318" s="2" t="s">
        <v>341</v>
      </c>
      <c r="H318" s="2" t="s">
        <v>179</v>
      </c>
      <c r="I318" s="2" t="s">
        <v>18275</v>
      </c>
      <c r="J318" s="2" t="s">
        <v>2754</v>
      </c>
    </row>
    <row r="319" spans="1:10" ht="15" customHeight="1" x14ac:dyDescent="0.35">
      <c r="A319" s="2" t="s">
        <v>339</v>
      </c>
      <c r="B319" s="2" t="s">
        <v>340</v>
      </c>
      <c r="C319" s="2" t="s">
        <v>163</v>
      </c>
      <c r="D319" s="2" t="s">
        <v>164</v>
      </c>
      <c r="E319" s="3">
        <v>23</v>
      </c>
      <c r="F319" s="3">
        <v>11</v>
      </c>
      <c r="G319" s="2" t="s">
        <v>341</v>
      </c>
      <c r="H319" s="2" t="s">
        <v>165</v>
      </c>
      <c r="I319" s="2" t="s">
        <v>18275</v>
      </c>
      <c r="J319" s="2" t="s">
        <v>2754</v>
      </c>
    </row>
    <row r="320" spans="1:10" ht="15" customHeight="1" x14ac:dyDescent="0.35">
      <c r="A320" s="2" t="s">
        <v>339</v>
      </c>
      <c r="B320" s="2" t="s">
        <v>340</v>
      </c>
      <c r="C320" s="2" t="s">
        <v>153</v>
      </c>
      <c r="D320" s="2" t="s">
        <v>154</v>
      </c>
      <c r="E320" s="3">
        <v>23</v>
      </c>
      <c r="F320" s="3">
        <v>10</v>
      </c>
      <c r="G320" s="2" t="s">
        <v>341</v>
      </c>
      <c r="H320" s="2" t="s">
        <v>155</v>
      </c>
      <c r="I320" s="2" t="s">
        <v>18275</v>
      </c>
      <c r="J320" s="2" t="s">
        <v>2754</v>
      </c>
    </row>
    <row r="321" spans="1:10" ht="15" customHeight="1" x14ac:dyDescent="0.35">
      <c r="A321" s="2" t="s">
        <v>339</v>
      </c>
      <c r="B321" s="2" t="s">
        <v>340</v>
      </c>
      <c r="C321" s="2" t="s">
        <v>116</v>
      </c>
      <c r="D321" s="2" t="s">
        <v>117</v>
      </c>
      <c r="E321" s="3">
        <v>23</v>
      </c>
      <c r="F321" s="3">
        <v>7</v>
      </c>
      <c r="G321" s="2" t="s">
        <v>341</v>
      </c>
      <c r="H321" s="2" t="s">
        <v>118</v>
      </c>
      <c r="I321" s="2" t="s">
        <v>18275</v>
      </c>
      <c r="J321" s="2" t="s">
        <v>2754</v>
      </c>
    </row>
    <row r="322" spans="1:10" ht="15" customHeight="1" x14ac:dyDescent="0.35">
      <c r="A322" s="2" t="s">
        <v>339</v>
      </c>
      <c r="B322" s="2" t="s">
        <v>340</v>
      </c>
      <c r="C322" s="2" t="s">
        <v>71</v>
      </c>
      <c r="D322" s="2" t="s">
        <v>72</v>
      </c>
      <c r="E322" s="3">
        <v>23</v>
      </c>
      <c r="F322" s="3">
        <v>4</v>
      </c>
      <c r="G322" s="2" t="s">
        <v>341</v>
      </c>
      <c r="H322" s="2" t="s">
        <v>73</v>
      </c>
      <c r="I322" s="2" t="s">
        <v>18275</v>
      </c>
      <c r="J322" s="2" t="s">
        <v>2754</v>
      </c>
    </row>
    <row r="323" spans="1:10" ht="15" customHeight="1" x14ac:dyDescent="0.35">
      <c r="A323" s="2" t="s">
        <v>339</v>
      </c>
      <c r="B323" s="2" t="s">
        <v>340</v>
      </c>
      <c r="C323" s="2" t="s">
        <v>56</v>
      </c>
      <c r="D323" s="2" t="s">
        <v>57</v>
      </c>
      <c r="E323" s="3">
        <v>23</v>
      </c>
      <c r="F323" s="3">
        <v>3</v>
      </c>
      <c r="G323" s="2" t="s">
        <v>341</v>
      </c>
      <c r="H323" s="2" t="s">
        <v>59</v>
      </c>
      <c r="I323" s="2" t="s">
        <v>18275</v>
      </c>
      <c r="J323" s="2" t="s">
        <v>2754</v>
      </c>
    </row>
    <row r="324" spans="1:10" ht="15" customHeight="1" x14ac:dyDescent="0.35">
      <c r="A324" s="2" t="s">
        <v>339</v>
      </c>
      <c r="B324" s="2" t="s">
        <v>340</v>
      </c>
      <c r="C324" s="2" t="s">
        <v>23</v>
      </c>
      <c r="D324" s="2" t="s">
        <v>24</v>
      </c>
      <c r="E324" s="3">
        <v>23</v>
      </c>
      <c r="F324" s="3">
        <v>1</v>
      </c>
      <c r="G324" s="2" t="s">
        <v>341</v>
      </c>
      <c r="H324" s="2" t="s">
        <v>26</v>
      </c>
      <c r="I324" s="2" t="s">
        <v>18275</v>
      </c>
      <c r="J324" s="2" t="s">
        <v>2754</v>
      </c>
    </row>
    <row r="325" spans="1:10" ht="15" customHeight="1" x14ac:dyDescent="0.35">
      <c r="A325" s="2" t="s">
        <v>310</v>
      </c>
      <c r="B325" s="2" t="s">
        <v>311</v>
      </c>
      <c r="C325" s="2" t="s">
        <v>71</v>
      </c>
      <c r="D325" s="2" t="s">
        <v>72</v>
      </c>
      <c r="E325" s="3">
        <v>21</v>
      </c>
      <c r="F325" s="3">
        <v>4</v>
      </c>
      <c r="G325" s="2" t="s">
        <v>313</v>
      </c>
      <c r="H325" s="2" t="s">
        <v>73</v>
      </c>
      <c r="I325" s="2" t="s">
        <v>18275</v>
      </c>
      <c r="J325" s="2" t="s">
        <v>3031</v>
      </c>
    </row>
    <row r="326" spans="1:10" ht="15" customHeight="1" x14ac:dyDescent="0.35">
      <c r="A326" s="2" t="s">
        <v>310</v>
      </c>
      <c r="B326" s="2" t="s">
        <v>311</v>
      </c>
      <c r="C326" s="2" t="s">
        <v>264</v>
      </c>
      <c r="D326" s="2" t="s">
        <v>265</v>
      </c>
      <c r="E326" s="3">
        <v>21</v>
      </c>
      <c r="F326" s="3">
        <v>18</v>
      </c>
      <c r="G326" s="2" t="s">
        <v>313</v>
      </c>
      <c r="H326" s="2" t="s">
        <v>266</v>
      </c>
      <c r="I326" s="2" t="s">
        <v>18275</v>
      </c>
      <c r="J326" s="2" t="s">
        <v>4007</v>
      </c>
    </row>
    <row r="327" spans="1:10" ht="15" customHeight="1" x14ac:dyDescent="0.35">
      <c r="A327" s="2" t="s">
        <v>352</v>
      </c>
      <c r="B327" s="2" t="s">
        <v>353</v>
      </c>
      <c r="C327" s="2" t="s">
        <v>142</v>
      </c>
      <c r="D327" s="2" t="s">
        <v>143</v>
      </c>
      <c r="E327" s="3">
        <v>24</v>
      </c>
      <c r="F327" s="3">
        <v>9</v>
      </c>
      <c r="G327" s="2" t="s">
        <v>354</v>
      </c>
      <c r="H327" s="2" t="s">
        <v>144</v>
      </c>
      <c r="I327" s="2" t="s">
        <v>18275</v>
      </c>
      <c r="J327" s="2" t="s">
        <v>1098</v>
      </c>
    </row>
    <row r="328" spans="1:10" ht="15" customHeight="1" x14ac:dyDescent="0.35">
      <c r="A328" s="2" t="s">
        <v>339</v>
      </c>
      <c r="B328" s="2" t="s">
        <v>340</v>
      </c>
      <c r="C328" s="2" t="s">
        <v>207</v>
      </c>
      <c r="D328" s="2" t="s">
        <v>208</v>
      </c>
      <c r="E328" s="3">
        <v>23</v>
      </c>
      <c r="F328" s="3">
        <v>14</v>
      </c>
      <c r="G328" s="2" t="s">
        <v>341</v>
      </c>
      <c r="H328" s="2" t="s">
        <v>209</v>
      </c>
      <c r="I328" s="2" t="s">
        <v>18275</v>
      </c>
      <c r="J328" s="2" t="s">
        <v>2754</v>
      </c>
    </row>
    <row r="329" spans="1:10" ht="15" customHeight="1" x14ac:dyDescent="0.35">
      <c r="A329" s="2" t="s">
        <v>352</v>
      </c>
      <c r="B329" s="2" t="s">
        <v>353</v>
      </c>
      <c r="C329" s="2" t="s">
        <v>163</v>
      </c>
      <c r="D329" s="2" t="s">
        <v>164</v>
      </c>
      <c r="E329" s="3">
        <v>24</v>
      </c>
      <c r="F329" s="3">
        <v>11</v>
      </c>
      <c r="G329" s="2" t="s">
        <v>354</v>
      </c>
      <c r="H329" s="2" t="s">
        <v>165</v>
      </c>
      <c r="I329" s="2" t="s">
        <v>18275</v>
      </c>
      <c r="J329" s="2" t="s">
        <v>1098</v>
      </c>
    </row>
    <row r="330" spans="1:10" ht="15" customHeight="1" x14ac:dyDescent="0.35">
      <c r="A330" s="2" t="s">
        <v>352</v>
      </c>
      <c r="B330" s="2" t="s">
        <v>353</v>
      </c>
      <c r="C330" s="2" t="s">
        <v>456</v>
      </c>
      <c r="D330" s="2" t="s">
        <v>457</v>
      </c>
      <c r="E330" s="3">
        <v>24</v>
      </c>
      <c r="F330" s="3">
        <v>33</v>
      </c>
      <c r="G330" s="2" t="s">
        <v>354</v>
      </c>
      <c r="H330" s="2" t="s">
        <v>458</v>
      </c>
      <c r="I330" s="2" t="s">
        <v>18275</v>
      </c>
      <c r="J330" s="2" t="s">
        <v>2754</v>
      </c>
    </row>
    <row r="331" spans="1:10" ht="15" customHeight="1" x14ac:dyDescent="0.35">
      <c r="A331" s="2" t="s">
        <v>352</v>
      </c>
      <c r="B331" s="2" t="s">
        <v>353</v>
      </c>
      <c r="C331" s="2" t="s">
        <v>207</v>
      </c>
      <c r="D331" s="2" t="s">
        <v>208</v>
      </c>
      <c r="E331" s="3">
        <v>24</v>
      </c>
      <c r="F331" s="3">
        <v>14</v>
      </c>
      <c r="G331" s="2" t="s">
        <v>354</v>
      </c>
      <c r="H331" s="2" t="s">
        <v>209</v>
      </c>
      <c r="I331" s="2" t="s">
        <v>18275</v>
      </c>
      <c r="J331" s="2" t="s">
        <v>1098</v>
      </c>
    </row>
    <row r="332" spans="1:10" ht="15" customHeight="1" x14ac:dyDescent="0.35">
      <c r="A332" s="2" t="s">
        <v>310</v>
      </c>
      <c r="B332" s="2" t="s">
        <v>311</v>
      </c>
      <c r="C332" s="2" t="s">
        <v>100</v>
      </c>
      <c r="D332" s="2" t="s">
        <v>101</v>
      </c>
      <c r="E332" s="3">
        <v>21</v>
      </c>
      <c r="F332" s="3">
        <v>6</v>
      </c>
      <c r="G332" s="2" t="s">
        <v>313</v>
      </c>
      <c r="H332" s="2" t="s">
        <v>102</v>
      </c>
      <c r="I332" s="2" t="s">
        <v>18275</v>
      </c>
      <c r="J332" s="2" t="s">
        <v>4007</v>
      </c>
    </row>
    <row r="333" spans="1:10" ht="15" customHeight="1" x14ac:dyDescent="0.35">
      <c r="A333" s="2" t="s">
        <v>352</v>
      </c>
      <c r="B333" s="2" t="s">
        <v>353</v>
      </c>
      <c r="C333" s="2" t="s">
        <v>467</v>
      </c>
      <c r="D333" s="2" t="s">
        <v>468</v>
      </c>
      <c r="E333" s="3">
        <v>24</v>
      </c>
      <c r="F333" s="3">
        <v>34</v>
      </c>
      <c r="G333" s="2" t="s">
        <v>354</v>
      </c>
      <c r="H333" s="2" t="s">
        <v>469</v>
      </c>
      <c r="I333" s="2" t="s">
        <v>18275</v>
      </c>
      <c r="J333" s="2" t="s">
        <v>2754</v>
      </c>
    </row>
    <row r="334" spans="1:10" ht="15" customHeight="1" x14ac:dyDescent="0.35">
      <c r="A334" s="2" t="s">
        <v>352</v>
      </c>
      <c r="B334" s="2" t="s">
        <v>353</v>
      </c>
      <c r="C334" s="2" t="s">
        <v>434</v>
      </c>
      <c r="D334" s="2" t="s">
        <v>435</v>
      </c>
      <c r="E334" s="3">
        <v>24</v>
      </c>
      <c r="F334" s="3">
        <v>31</v>
      </c>
      <c r="G334" s="2" t="s">
        <v>354</v>
      </c>
      <c r="H334" s="2" t="s">
        <v>436</v>
      </c>
      <c r="I334" s="2" t="s">
        <v>18275</v>
      </c>
      <c r="J334" s="2" t="s">
        <v>4117</v>
      </c>
    </row>
    <row r="335" spans="1:10" ht="15" customHeight="1" x14ac:dyDescent="0.35">
      <c r="A335" s="2" t="s">
        <v>352</v>
      </c>
      <c r="B335" s="2" t="s">
        <v>353</v>
      </c>
      <c r="C335" s="2" t="s">
        <v>434</v>
      </c>
      <c r="D335" s="2" t="s">
        <v>435</v>
      </c>
      <c r="E335" s="3">
        <v>24</v>
      </c>
      <c r="F335" s="3">
        <v>31</v>
      </c>
      <c r="G335" s="2" t="s">
        <v>354</v>
      </c>
      <c r="H335" s="2" t="s">
        <v>436</v>
      </c>
      <c r="I335" s="2" t="s">
        <v>18275</v>
      </c>
      <c r="J335" s="2" t="s">
        <v>2754</v>
      </c>
    </row>
    <row r="336" spans="1:10" ht="15" customHeight="1" x14ac:dyDescent="0.35">
      <c r="A336" s="2" t="s">
        <v>352</v>
      </c>
      <c r="B336" s="2" t="s">
        <v>353</v>
      </c>
      <c r="C336" s="2" t="s">
        <v>339</v>
      </c>
      <c r="D336" s="2" t="s">
        <v>340</v>
      </c>
      <c r="E336" s="3">
        <v>24</v>
      </c>
      <c r="F336" s="3">
        <v>23</v>
      </c>
      <c r="G336" s="2" t="s">
        <v>354</v>
      </c>
      <c r="H336" s="2" t="s">
        <v>341</v>
      </c>
      <c r="I336" s="2" t="s">
        <v>18275</v>
      </c>
      <c r="J336" s="2" t="s">
        <v>2754</v>
      </c>
    </row>
    <row r="337" spans="1:10" ht="15" customHeight="1" x14ac:dyDescent="0.35">
      <c r="A337" s="2" t="s">
        <v>352</v>
      </c>
      <c r="B337" s="2" t="s">
        <v>353</v>
      </c>
      <c r="C337" s="2" t="s">
        <v>207</v>
      </c>
      <c r="D337" s="2" t="s">
        <v>208</v>
      </c>
      <c r="E337" s="3">
        <v>24</v>
      </c>
      <c r="F337" s="3">
        <v>14</v>
      </c>
      <c r="G337" s="2" t="s">
        <v>354</v>
      </c>
      <c r="H337" s="2" t="s">
        <v>209</v>
      </c>
      <c r="I337" s="2" t="s">
        <v>18275</v>
      </c>
      <c r="J337" s="2" t="s">
        <v>2754</v>
      </c>
    </row>
    <row r="338" spans="1:10" ht="15" customHeight="1" x14ac:dyDescent="0.35">
      <c r="A338" s="2" t="s">
        <v>352</v>
      </c>
      <c r="B338" s="2" t="s">
        <v>353</v>
      </c>
      <c r="C338" s="2" t="s">
        <v>177</v>
      </c>
      <c r="D338" s="2" t="s">
        <v>178</v>
      </c>
      <c r="E338" s="3">
        <v>24</v>
      </c>
      <c r="F338" s="3">
        <v>12</v>
      </c>
      <c r="G338" s="2" t="s">
        <v>354</v>
      </c>
      <c r="H338" s="2" t="s">
        <v>179</v>
      </c>
      <c r="I338" s="2" t="s">
        <v>18275</v>
      </c>
      <c r="J338" s="2" t="s">
        <v>2754</v>
      </c>
    </row>
    <row r="339" spans="1:10" ht="15" customHeight="1" x14ac:dyDescent="0.35">
      <c r="A339" s="2" t="s">
        <v>352</v>
      </c>
      <c r="B339" s="2" t="s">
        <v>353</v>
      </c>
      <c r="C339" s="2" t="s">
        <v>163</v>
      </c>
      <c r="D339" s="2" t="s">
        <v>164</v>
      </c>
      <c r="E339" s="3">
        <v>24</v>
      </c>
      <c r="F339" s="3">
        <v>11</v>
      </c>
      <c r="G339" s="2" t="s">
        <v>354</v>
      </c>
      <c r="H339" s="2" t="s">
        <v>165</v>
      </c>
      <c r="I339" s="2" t="s">
        <v>18275</v>
      </c>
      <c r="J339" s="2" t="s">
        <v>2754</v>
      </c>
    </row>
    <row r="340" spans="1:10" ht="15" customHeight="1" x14ac:dyDescent="0.35">
      <c r="A340" s="2" t="s">
        <v>352</v>
      </c>
      <c r="B340" s="2" t="s">
        <v>353</v>
      </c>
      <c r="C340" s="2" t="s">
        <v>153</v>
      </c>
      <c r="D340" s="2" t="s">
        <v>154</v>
      </c>
      <c r="E340" s="3">
        <v>24</v>
      </c>
      <c r="F340" s="3">
        <v>10</v>
      </c>
      <c r="G340" s="2" t="s">
        <v>354</v>
      </c>
      <c r="H340" s="2" t="s">
        <v>155</v>
      </c>
      <c r="I340" s="2" t="s">
        <v>18275</v>
      </c>
      <c r="J340" s="2" t="s">
        <v>2754</v>
      </c>
    </row>
    <row r="341" spans="1:10" ht="15" customHeight="1" x14ac:dyDescent="0.35">
      <c r="A341" s="2" t="s">
        <v>352</v>
      </c>
      <c r="B341" s="2" t="s">
        <v>353</v>
      </c>
      <c r="C341" s="2" t="s">
        <v>116</v>
      </c>
      <c r="D341" s="2" t="s">
        <v>117</v>
      </c>
      <c r="E341" s="3">
        <v>24</v>
      </c>
      <c r="F341" s="3">
        <v>7</v>
      </c>
      <c r="G341" s="2" t="s">
        <v>354</v>
      </c>
      <c r="H341" s="2" t="s">
        <v>118</v>
      </c>
      <c r="I341" s="2" t="s">
        <v>18275</v>
      </c>
      <c r="J341" s="2" t="s">
        <v>2754</v>
      </c>
    </row>
    <row r="342" spans="1:10" ht="15" customHeight="1" x14ac:dyDescent="0.35">
      <c r="A342" s="2" t="s">
        <v>352</v>
      </c>
      <c r="B342" s="2" t="s">
        <v>353</v>
      </c>
      <c r="C342" s="2" t="s">
        <v>71</v>
      </c>
      <c r="D342" s="2" t="s">
        <v>72</v>
      </c>
      <c r="E342" s="3">
        <v>24</v>
      </c>
      <c r="F342" s="3">
        <v>4</v>
      </c>
      <c r="G342" s="2" t="s">
        <v>354</v>
      </c>
      <c r="H342" s="2" t="s">
        <v>73</v>
      </c>
      <c r="I342" s="2" t="s">
        <v>18275</v>
      </c>
      <c r="J342" s="2" t="s">
        <v>2754</v>
      </c>
    </row>
    <row r="343" spans="1:10" ht="15" customHeight="1" x14ac:dyDescent="0.35">
      <c r="A343" s="2" t="s">
        <v>352</v>
      </c>
      <c r="B343" s="2" t="s">
        <v>353</v>
      </c>
      <c r="C343" s="2" t="s">
        <v>56</v>
      </c>
      <c r="D343" s="2" t="s">
        <v>57</v>
      </c>
      <c r="E343" s="3">
        <v>24</v>
      </c>
      <c r="F343" s="3">
        <v>3</v>
      </c>
      <c r="G343" s="2" t="s">
        <v>354</v>
      </c>
      <c r="H343" s="2" t="s">
        <v>59</v>
      </c>
      <c r="I343" s="2" t="s">
        <v>18275</v>
      </c>
      <c r="J343" s="2" t="s">
        <v>2754</v>
      </c>
    </row>
    <row r="344" spans="1:10" ht="15" customHeight="1" x14ac:dyDescent="0.35">
      <c r="A344" s="2" t="s">
        <v>352</v>
      </c>
      <c r="B344" s="2" t="s">
        <v>353</v>
      </c>
      <c r="C344" s="2" t="s">
        <v>23</v>
      </c>
      <c r="D344" s="2" t="s">
        <v>24</v>
      </c>
      <c r="E344" s="3">
        <v>24</v>
      </c>
      <c r="F344" s="3">
        <v>1</v>
      </c>
      <c r="G344" s="2" t="s">
        <v>354</v>
      </c>
      <c r="H344" s="2" t="s">
        <v>26</v>
      </c>
      <c r="I344" s="2" t="s">
        <v>18275</v>
      </c>
      <c r="J344" s="2" t="s">
        <v>2754</v>
      </c>
    </row>
    <row r="345" spans="1:10" ht="15" customHeight="1" x14ac:dyDescent="0.35">
      <c r="A345" s="2" t="s">
        <v>352</v>
      </c>
      <c r="B345" s="2" t="s">
        <v>353</v>
      </c>
      <c r="C345" s="2" t="s">
        <v>477</v>
      </c>
      <c r="D345" s="2" t="s">
        <v>478</v>
      </c>
      <c r="E345" s="3">
        <v>24</v>
      </c>
      <c r="F345" s="3">
        <v>35</v>
      </c>
      <c r="G345" s="2" t="s">
        <v>354</v>
      </c>
      <c r="H345" s="2" t="s">
        <v>479</v>
      </c>
      <c r="I345" s="2" t="s">
        <v>18275</v>
      </c>
      <c r="J345" s="2" t="s">
        <v>3597</v>
      </c>
    </row>
    <row r="346" spans="1:10" ht="15" customHeight="1" x14ac:dyDescent="0.35">
      <c r="A346" s="2" t="s">
        <v>352</v>
      </c>
      <c r="B346" s="2" t="s">
        <v>353</v>
      </c>
      <c r="C346" s="2" t="s">
        <v>177</v>
      </c>
      <c r="D346" s="2" t="s">
        <v>178</v>
      </c>
      <c r="E346" s="3">
        <v>24</v>
      </c>
      <c r="F346" s="3">
        <v>12</v>
      </c>
      <c r="G346" s="2" t="s">
        <v>354</v>
      </c>
      <c r="H346" s="2" t="s">
        <v>179</v>
      </c>
      <c r="I346" s="2" t="s">
        <v>18275</v>
      </c>
      <c r="J346" s="2" t="s">
        <v>3597</v>
      </c>
    </row>
    <row r="347" spans="1:10" ht="15" customHeight="1" x14ac:dyDescent="0.35">
      <c r="A347" s="2" t="s">
        <v>352</v>
      </c>
      <c r="B347" s="2" t="s">
        <v>353</v>
      </c>
      <c r="C347" s="2" t="s">
        <v>456</v>
      </c>
      <c r="D347" s="2" t="s">
        <v>457</v>
      </c>
      <c r="E347" s="3">
        <v>24</v>
      </c>
      <c r="F347" s="3">
        <v>33</v>
      </c>
      <c r="G347" s="2" t="s">
        <v>354</v>
      </c>
      <c r="H347" s="2" t="s">
        <v>458</v>
      </c>
      <c r="I347" s="2" t="s">
        <v>18275</v>
      </c>
      <c r="J347" s="2" t="s">
        <v>3993</v>
      </c>
    </row>
    <row r="348" spans="1:10" ht="15" customHeight="1" x14ac:dyDescent="0.35">
      <c r="A348" s="2" t="s">
        <v>352</v>
      </c>
      <c r="B348" s="2" t="s">
        <v>353</v>
      </c>
      <c r="C348" s="2" t="s">
        <v>387</v>
      </c>
      <c r="D348" s="2" t="s">
        <v>388</v>
      </c>
      <c r="E348" s="3">
        <v>24</v>
      </c>
      <c r="F348" s="3">
        <v>27</v>
      </c>
      <c r="G348" s="2" t="s">
        <v>354</v>
      </c>
      <c r="H348" s="2" t="s">
        <v>389</v>
      </c>
      <c r="I348" s="2" t="s">
        <v>18275</v>
      </c>
      <c r="J348" s="2" t="s">
        <v>3993</v>
      </c>
    </row>
    <row r="349" spans="1:10" ht="15" customHeight="1" x14ac:dyDescent="0.35">
      <c r="A349" s="2" t="s">
        <v>352</v>
      </c>
      <c r="B349" s="2" t="s">
        <v>353</v>
      </c>
      <c r="C349" s="2" t="s">
        <v>177</v>
      </c>
      <c r="D349" s="2" t="s">
        <v>178</v>
      </c>
      <c r="E349" s="3">
        <v>24</v>
      </c>
      <c r="F349" s="3">
        <v>12</v>
      </c>
      <c r="G349" s="2" t="s">
        <v>354</v>
      </c>
      <c r="H349" s="2" t="s">
        <v>179</v>
      </c>
      <c r="I349" s="2" t="s">
        <v>18275</v>
      </c>
      <c r="J349" s="2" t="s">
        <v>3993</v>
      </c>
    </row>
    <row r="350" spans="1:10" ht="15" customHeight="1" x14ac:dyDescent="0.35">
      <c r="A350" s="2" t="s">
        <v>352</v>
      </c>
      <c r="B350" s="2" t="s">
        <v>353</v>
      </c>
      <c r="C350" s="2" t="s">
        <v>142</v>
      </c>
      <c r="D350" s="2" t="s">
        <v>143</v>
      </c>
      <c r="E350" s="3">
        <v>24</v>
      </c>
      <c r="F350" s="3">
        <v>9</v>
      </c>
      <c r="G350" s="2" t="s">
        <v>354</v>
      </c>
      <c r="H350" s="2" t="s">
        <v>144</v>
      </c>
      <c r="I350" s="2" t="s">
        <v>18275</v>
      </c>
      <c r="J350" s="2" t="s">
        <v>3993</v>
      </c>
    </row>
    <row r="351" spans="1:10" ht="15" customHeight="1" x14ac:dyDescent="0.35">
      <c r="A351" s="2" t="s">
        <v>352</v>
      </c>
      <c r="B351" s="2" t="s">
        <v>353</v>
      </c>
      <c r="C351" s="2" t="s">
        <v>128</v>
      </c>
      <c r="D351" s="2" t="s">
        <v>129</v>
      </c>
      <c r="E351" s="3">
        <v>24</v>
      </c>
      <c r="F351" s="3">
        <v>8</v>
      </c>
      <c r="G351" s="2" t="s">
        <v>354</v>
      </c>
      <c r="H351" s="2" t="s">
        <v>130</v>
      </c>
      <c r="I351" s="2" t="s">
        <v>18275</v>
      </c>
      <c r="J351" s="2" t="s">
        <v>3993</v>
      </c>
    </row>
    <row r="352" spans="1:10" ht="15" customHeight="1" x14ac:dyDescent="0.35">
      <c r="A352" s="2" t="s">
        <v>352</v>
      </c>
      <c r="B352" s="2" t="s">
        <v>353</v>
      </c>
      <c r="C352" s="2" t="s">
        <v>71</v>
      </c>
      <c r="D352" s="2" t="s">
        <v>72</v>
      </c>
      <c r="E352" s="3">
        <v>24</v>
      </c>
      <c r="F352" s="3">
        <v>4</v>
      </c>
      <c r="G352" s="2" t="s">
        <v>354</v>
      </c>
      <c r="H352" s="2" t="s">
        <v>73</v>
      </c>
      <c r="I352" s="2" t="s">
        <v>18275</v>
      </c>
      <c r="J352" s="2" t="s">
        <v>3993</v>
      </c>
    </row>
    <row r="353" spans="1:10" ht="15" customHeight="1" x14ac:dyDescent="0.35">
      <c r="A353" s="2" t="s">
        <v>352</v>
      </c>
      <c r="B353" s="2" t="s">
        <v>353</v>
      </c>
      <c r="C353" s="2" t="s">
        <v>56</v>
      </c>
      <c r="D353" s="2" t="s">
        <v>57</v>
      </c>
      <c r="E353" s="3">
        <v>24</v>
      </c>
      <c r="F353" s="3">
        <v>3</v>
      </c>
      <c r="G353" s="2" t="s">
        <v>354</v>
      </c>
      <c r="H353" s="2" t="s">
        <v>59</v>
      </c>
      <c r="I353" s="2" t="s">
        <v>18275</v>
      </c>
      <c r="J353" s="2" t="s">
        <v>3993</v>
      </c>
    </row>
    <row r="354" spans="1:10" ht="15" customHeight="1" x14ac:dyDescent="0.35">
      <c r="A354" s="2" t="s">
        <v>352</v>
      </c>
      <c r="B354" s="2" t="s">
        <v>353</v>
      </c>
      <c r="C354" s="2" t="s">
        <v>456</v>
      </c>
      <c r="D354" s="2" t="s">
        <v>457</v>
      </c>
      <c r="E354" s="3">
        <v>24</v>
      </c>
      <c r="F354" s="3">
        <v>33</v>
      </c>
      <c r="G354" s="2" t="s">
        <v>354</v>
      </c>
      <c r="H354" s="2" t="s">
        <v>458</v>
      </c>
      <c r="I354" s="2" t="s">
        <v>18275</v>
      </c>
      <c r="J354" s="2" t="s">
        <v>1098</v>
      </c>
    </row>
    <row r="355" spans="1:10" ht="15" customHeight="1" x14ac:dyDescent="0.35">
      <c r="A355" s="2" t="s">
        <v>352</v>
      </c>
      <c r="B355" s="2" t="s">
        <v>353</v>
      </c>
      <c r="C355" s="2" t="s">
        <v>177</v>
      </c>
      <c r="D355" s="2" t="s">
        <v>178</v>
      </c>
      <c r="E355" s="3">
        <v>24</v>
      </c>
      <c r="F355" s="3">
        <v>12</v>
      </c>
      <c r="G355" s="2" t="s">
        <v>354</v>
      </c>
      <c r="H355" s="2" t="s">
        <v>179</v>
      </c>
      <c r="I355" s="2" t="s">
        <v>18275</v>
      </c>
      <c r="J355" s="2" t="s">
        <v>1098</v>
      </c>
    </row>
    <row r="356" spans="1:10" ht="15" customHeight="1" x14ac:dyDescent="0.35">
      <c r="A356" s="2" t="s">
        <v>294</v>
      </c>
      <c r="B356" s="2" t="s">
        <v>295</v>
      </c>
      <c r="C356" s="2" t="s">
        <v>234</v>
      </c>
      <c r="D356" s="2" t="s">
        <v>235</v>
      </c>
      <c r="E356" s="3">
        <v>20</v>
      </c>
      <c r="F356" s="3">
        <v>16</v>
      </c>
      <c r="G356" s="2" t="s">
        <v>296</v>
      </c>
      <c r="H356" s="2" t="s">
        <v>236</v>
      </c>
      <c r="I356" s="2" t="s">
        <v>18275</v>
      </c>
      <c r="J356" s="2" t="s">
        <v>3124</v>
      </c>
    </row>
    <row r="357" spans="1:10" ht="15" customHeight="1" x14ac:dyDescent="0.35">
      <c r="A357" s="2" t="s">
        <v>191</v>
      </c>
      <c r="B357" s="2" t="s">
        <v>192</v>
      </c>
      <c r="C357" s="2" t="s">
        <v>128</v>
      </c>
      <c r="D357" s="2" t="s">
        <v>129</v>
      </c>
      <c r="E357" s="3">
        <v>13</v>
      </c>
      <c r="F357" s="3">
        <v>8</v>
      </c>
      <c r="G357" s="2" t="s">
        <v>193</v>
      </c>
      <c r="H357" s="2" t="s">
        <v>130</v>
      </c>
      <c r="I357" s="2" t="s">
        <v>18275</v>
      </c>
      <c r="J357" s="2" t="s">
        <v>4027</v>
      </c>
    </row>
    <row r="358" spans="1:10" ht="15" customHeight="1" x14ac:dyDescent="0.35">
      <c r="A358" s="2" t="s">
        <v>279</v>
      </c>
      <c r="B358" s="2" t="s">
        <v>280</v>
      </c>
      <c r="C358" s="2" t="s">
        <v>100</v>
      </c>
      <c r="D358" s="2" t="s">
        <v>101</v>
      </c>
      <c r="E358" s="3">
        <v>19</v>
      </c>
      <c r="F358" s="3">
        <v>6</v>
      </c>
      <c r="G358" s="2" t="s">
        <v>281</v>
      </c>
      <c r="H358" s="2" t="s">
        <v>102</v>
      </c>
      <c r="I358" s="2" t="s">
        <v>18275</v>
      </c>
      <c r="J358" s="2" t="s">
        <v>4011</v>
      </c>
    </row>
    <row r="359" spans="1:10" ht="15" customHeight="1" x14ac:dyDescent="0.35">
      <c r="A359" s="2" t="s">
        <v>207</v>
      </c>
      <c r="B359" s="2" t="s">
        <v>208</v>
      </c>
      <c r="C359" s="2" t="s">
        <v>163</v>
      </c>
      <c r="D359" s="2" t="s">
        <v>164</v>
      </c>
      <c r="E359" s="3">
        <v>14</v>
      </c>
      <c r="F359" s="3">
        <v>11</v>
      </c>
      <c r="G359" s="2" t="s">
        <v>209</v>
      </c>
      <c r="H359" s="2" t="s">
        <v>165</v>
      </c>
      <c r="I359" s="2" t="s">
        <v>18275</v>
      </c>
      <c r="J359" s="2" t="s">
        <v>4051</v>
      </c>
    </row>
    <row r="360" spans="1:10" ht="15" customHeight="1" x14ac:dyDescent="0.35">
      <c r="A360" s="2" t="s">
        <v>207</v>
      </c>
      <c r="B360" s="2" t="s">
        <v>208</v>
      </c>
      <c r="C360" s="2" t="s">
        <v>398</v>
      </c>
      <c r="D360" s="2" t="s">
        <v>399</v>
      </c>
      <c r="E360" s="3">
        <v>14</v>
      </c>
      <c r="F360" s="3">
        <v>28</v>
      </c>
      <c r="G360" s="2" t="s">
        <v>209</v>
      </c>
      <c r="H360" s="2" t="s">
        <v>400</v>
      </c>
      <c r="I360" s="2" t="s">
        <v>18275</v>
      </c>
      <c r="J360" s="2" t="s">
        <v>1721</v>
      </c>
    </row>
    <row r="361" spans="1:10" ht="15" customHeight="1" x14ac:dyDescent="0.35">
      <c r="A361" s="2" t="s">
        <v>207</v>
      </c>
      <c r="B361" s="2" t="s">
        <v>208</v>
      </c>
      <c r="C361" s="2" t="s">
        <v>191</v>
      </c>
      <c r="D361" s="2" t="s">
        <v>192</v>
      </c>
      <c r="E361" s="3">
        <v>14</v>
      </c>
      <c r="F361" s="3">
        <v>13</v>
      </c>
      <c r="G361" s="2" t="s">
        <v>209</v>
      </c>
      <c r="H361" s="2" t="s">
        <v>193</v>
      </c>
      <c r="I361" s="2" t="s">
        <v>18275</v>
      </c>
      <c r="J361" s="2" t="s">
        <v>1721</v>
      </c>
    </row>
    <row r="362" spans="1:10" ht="15" customHeight="1" x14ac:dyDescent="0.35">
      <c r="A362" s="2" t="s">
        <v>207</v>
      </c>
      <c r="B362" s="2" t="s">
        <v>208</v>
      </c>
      <c r="C362" s="2" t="s">
        <v>163</v>
      </c>
      <c r="D362" s="2" t="s">
        <v>164</v>
      </c>
      <c r="E362" s="3">
        <v>14</v>
      </c>
      <c r="F362" s="3">
        <v>11</v>
      </c>
      <c r="G362" s="2" t="s">
        <v>209</v>
      </c>
      <c r="H362" s="2" t="s">
        <v>165</v>
      </c>
      <c r="I362" s="2" t="s">
        <v>18275</v>
      </c>
      <c r="J362" s="2" t="s">
        <v>1721</v>
      </c>
    </row>
    <row r="363" spans="1:10" ht="15" customHeight="1" x14ac:dyDescent="0.35">
      <c r="A363" s="2" t="s">
        <v>207</v>
      </c>
      <c r="B363" s="2" t="s">
        <v>208</v>
      </c>
      <c r="C363" s="2" t="s">
        <v>467</v>
      </c>
      <c r="D363" s="2" t="s">
        <v>468</v>
      </c>
      <c r="E363" s="3">
        <v>14</v>
      </c>
      <c r="F363" s="3">
        <v>34</v>
      </c>
      <c r="G363" s="2" t="s">
        <v>209</v>
      </c>
      <c r="H363" s="2" t="s">
        <v>469</v>
      </c>
      <c r="I363" s="2" t="s">
        <v>18275</v>
      </c>
      <c r="J363" s="2" t="s">
        <v>2754</v>
      </c>
    </row>
    <row r="364" spans="1:10" ht="15" customHeight="1" x14ac:dyDescent="0.35">
      <c r="A364" s="2" t="s">
        <v>207</v>
      </c>
      <c r="B364" s="2" t="s">
        <v>208</v>
      </c>
      <c r="C364" s="2" t="s">
        <v>456</v>
      </c>
      <c r="D364" s="2" t="s">
        <v>457</v>
      </c>
      <c r="E364" s="3">
        <v>14</v>
      </c>
      <c r="F364" s="3">
        <v>33</v>
      </c>
      <c r="G364" s="2" t="s">
        <v>209</v>
      </c>
      <c r="H364" s="2" t="s">
        <v>458</v>
      </c>
      <c r="I364" s="2" t="s">
        <v>18275</v>
      </c>
      <c r="J364" s="2" t="s">
        <v>2754</v>
      </c>
    </row>
    <row r="365" spans="1:10" ht="15" customHeight="1" x14ac:dyDescent="0.35">
      <c r="A365" s="2" t="s">
        <v>207</v>
      </c>
      <c r="B365" s="2" t="s">
        <v>208</v>
      </c>
      <c r="C365" s="2" t="s">
        <v>434</v>
      </c>
      <c r="D365" s="2" t="s">
        <v>435</v>
      </c>
      <c r="E365" s="3">
        <v>14</v>
      </c>
      <c r="F365" s="3">
        <v>31</v>
      </c>
      <c r="G365" s="2" t="s">
        <v>209</v>
      </c>
      <c r="H365" s="2" t="s">
        <v>436</v>
      </c>
      <c r="I365" s="2" t="s">
        <v>18275</v>
      </c>
      <c r="J365" s="2" t="s">
        <v>2754</v>
      </c>
    </row>
    <row r="366" spans="1:10" ht="15" customHeight="1" x14ac:dyDescent="0.35">
      <c r="A366" s="2" t="s">
        <v>207</v>
      </c>
      <c r="B366" s="2" t="s">
        <v>208</v>
      </c>
      <c r="C366" s="2" t="s">
        <v>352</v>
      </c>
      <c r="D366" s="2" t="s">
        <v>353</v>
      </c>
      <c r="E366" s="3">
        <v>14</v>
      </c>
      <c r="F366" s="3">
        <v>24</v>
      </c>
      <c r="G366" s="2" t="s">
        <v>209</v>
      </c>
      <c r="H366" s="2" t="s">
        <v>354</v>
      </c>
      <c r="I366" s="2" t="s">
        <v>18275</v>
      </c>
      <c r="J366" s="2" t="s">
        <v>2754</v>
      </c>
    </row>
    <row r="367" spans="1:10" ht="15" customHeight="1" x14ac:dyDescent="0.35">
      <c r="A367" s="2" t="s">
        <v>207</v>
      </c>
      <c r="B367" s="2" t="s">
        <v>208</v>
      </c>
      <c r="C367" s="2" t="s">
        <v>339</v>
      </c>
      <c r="D367" s="2" t="s">
        <v>340</v>
      </c>
      <c r="E367" s="3">
        <v>14</v>
      </c>
      <c r="F367" s="3">
        <v>23</v>
      </c>
      <c r="G367" s="2" t="s">
        <v>209</v>
      </c>
      <c r="H367" s="2" t="s">
        <v>341</v>
      </c>
      <c r="I367" s="2" t="s">
        <v>18275</v>
      </c>
      <c r="J367" s="2" t="s">
        <v>2754</v>
      </c>
    </row>
    <row r="368" spans="1:10" ht="15" customHeight="1" x14ac:dyDescent="0.35">
      <c r="A368" s="2" t="s">
        <v>207</v>
      </c>
      <c r="B368" s="2" t="s">
        <v>208</v>
      </c>
      <c r="C368" s="2" t="s">
        <v>177</v>
      </c>
      <c r="D368" s="2" t="s">
        <v>178</v>
      </c>
      <c r="E368" s="3">
        <v>14</v>
      </c>
      <c r="F368" s="3">
        <v>12</v>
      </c>
      <c r="G368" s="2" t="s">
        <v>209</v>
      </c>
      <c r="H368" s="2" t="s">
        <v>179</v>
      </c>
      <c r="I368" s="2" t="s">
        <v>18275</v>
      </c>
      <c r="J368" s="2" t="s">
        <v>2754</v>
      </c>
    </row>
    <row r="369" spans="1:10" ht="15" customHeight="1" x14ac:dyDescent="0.35">
      <c r="A369" s="2" t="s">
        <v>207</v>
      </c>
      <c r="B369" s="2" t="s">
        <v>208</v>
      </c>
      <c r="C369" s="2" t="s">
        <v>163</v>
      </c>
      <c r="D369" s="2" t="s">
        <v>164</v>
      </c>
      <c r="E369" s="3">
        <v>14</v>
      </c>
      <c r="F369" s="3">
        <v>11</v>
      </c>
      <c r="G369" s="2" t="s">
        <v>209</v>
      </c>
      <c r="H369" s="2" t="s">
        <v>165</v>
      </c>
      <c r="I369" s="2" t="s">
        <v>18275</v>
      </c>
      <c r="J369" s="2" t="s">
        <v>2754</v>
      </c>
    </row>
    <row r="370" spans="1:10" ht="15" customHeight="1" x14ac:dyDescent="0.35">
      <c r="A370" s="2" t="s">
        <v>207</v>
      </c>
      <c r="B370" s="2" t="s">
        <v>208</v>
      </c>
      <c r="C370" s="2" t="s">
        <v>153</v>
      </c>
      <c r="D370" s="2" t="s">
        <v>154</v>
      </c>
      <c r="E370" s="3">
        <v>14</v>
      </c>
      <c r="F370" s="3">
        <v>10</v>
      </c>
      <c r="G370" s="2" t="s">
        <v>209</v>
      </c>
      <c r="H370" s="2" t="s">
        <v>155</v>
      </c>
      <c r="I370" s="2" t="s">
        <v>18275</v>
      </c>
      <c r="J370" s="2" t="s">
        <v>2754</v>
      </c>
    </row>
    <row r="371" spans="1:10" ht="15" customHeight="1" x14ac:dyDescent="0.35">
      <c r="A371" s="2" t="s">
        <v>207</v>
      </c>
      <c r="B371" s="2" t="s">
        <v>208</v>
      </c>
      <c r="C371" s="2" t="s">
        <v>116</v>
      </c>
      <c r="D371" s="2" t="s">
        <v>117</v>
      </c>
      <c r="E371" s="3">
        <v>14</v>
      </c>
      <c r="F371" s="3">
        <v>7</v>
      </c>
      <c r="G371" s="2" t="s">
        <v>209</v>
      </c>
      <c r="H371" s="2" t="s">
        <v>118</v>
      </c>
      <c r="I371" s="2" t="s">
        <v>18275</v>
      </c>
      <c r="J371" s="2" t="s">
        <v>2754</v>
      </c>
    </row>
    <row r="372" spans="1:10" ht="15" customHeight="1" x14ac:dyDescent="0.35">
      <c r="A372" s="2" t="s">
        <v>207</v>
      </c>
      <c r="B372" s="2" t="s">
        <v>208</v>
      </c>
      <c r="C372" s="2" t="s">
        <v>71</v>
      </c>
      <c r="D372" s="2" t="s">
        <v>72</v>
      </c>
      <c r="E372" s="3">
        <v>14</v>
      </c>
      <c r="F372" s="3">
        <v>4</v>
      </c>
      <c r="G372" s="2" t="s">
        <v>209</v>
      </c>
      <c r="H372" s="2" t="s">
        <v>73</v>
      </c>
      <c r="I372" s="2" t="s">
        <v>18275</v>
      </c>
      <c r="J372" s="2" t="s">
        <v>2754</v>
      </c>
    </row>
    <row r="373" spans="1:10" ht="15" customHeight="1" x14ac:dyDescent="0.35">
      <c r="A373" s="2" t="s">
        <v>207</v>
      </c>
      <c r="B373" s="2" t="s">
        <v>208</v>
      </c>
      <c r="C373" s="2" t="s">
        <v>56</v>
      </c>
      <c r="D373" s="2" t="s">
        <v>57</v>
      </c>
      <c r="E373" s="3">
        <v>14</v>
      </c>
      <c r="F373" s="3">
        <v>3</v>
      </c>
      <c r="G373" s="2" t="s">
        <v>209</v>
      </c>
      <c r="H373" s="2" t="s">
        <v>59</v>
      </c>
      <c r="I373" s="2" t="s">
        <v>18275</v>
      </c>
      <c r="J373" s="2" t="s">
        <v>2754</v>
      </c>
    </row>
    <row r="374" spans="1:10" ht="15" customHeight="1" x14ac:dyDescent="0.35">
      <c r="A374" s="2" t="s">
        <v>207</v>
      </c>
      <c r="B374" s="2" t="s">
        <v>208</v>
      </c>
      <c r="C374" s="2" t="s">
        <v>23</v>
      </c>
      <c r="D374" s="2" t="s">
        <v>24</v>
      </c>
      <c r="E374" s="3">
        <v>14</v>
      </c>
      <c r="F374" s="3">
        <v>1</v>
      </c>
      <c r="G374" s="2" t="s">
        <v>209</v>
      </c>
      <c r="H374" s="2" t="s">
        <v>26</v>
      </c>
      <c r="I374" s="2" t="s">
        <v>18275</v>
      </c>
      <c r="J374" s="2" t="s">
        <v>2754</v>
      </c>
    </row>
    <row r="375" spans="1:10" ht="15" customHeight="1" x14ac:dyDescent="0.35">
      <c r="A375" s="2" t="s">
        <v>191</v>
      </c>
      <c r="B375" s="2" t="s">
        <v>192</v>
      </c>
      <c r="C375" s="2" t="s">
        <v>477</v>
      </c>
      <c r="D375" s="2" t="s">
        <v>478</v>
      </c>
      <c r="E375" s="3">
        <v>13</v>
      </c>
      <c r="F375" s="3">
        <v>35</v>
      </c>
      <c r="G375" s="2" t="s">
        <v>193</v>
      </c>
      <c r="H375" s="2" t="s">
        <v>479</v>
      </c>
      <c r="I375" s="2" t="s">
        <v>18275</v>
      </c>
      <c r="J375" s="2" t="s">
        <v>4027</v>
      </c>
    </row>
    <row r="376" spans="1:10" ht="15" customHeight="1" x14ac:dyDescent="0.35">
      <c r="A376" s="2" t="s">
        <v>365</v>
      </c>
      <c r="B376" s="2" t="s">
        <v>366</v>
      </c>
      <c r="C376" s="2" t="s">
        <v>23</v>
      </c>
      <c r="D376" s="2" t="s">
        <v>24</v>
      </c>
      <c r="E376" s="3">
        <v>25</v>
      </c>
      <c r="F376" s="3">
        <v>1</v>
      </c>
      <c r="G376" s="2" t="s">
        <v>367</v>
      </c>
      <c r="H376" s="2" t="s">
        <v>26</v>
      </c>
      <c r="I376" s="2" t="s">
        <v>18275</v>
      </c>
      <c r="J376" s="2" t="s">
        <v>1406</v>
      </c>
    </row>
    <row r="377" spans="1:10" ht="15" customHeight="1" x14ac:dyDescent="0.35">
      <c r="A377" s="2" t="s">
        <v>191</v>
      </c>
      <c r="B377" s="2" t="s">
        <v>192</v>
      </c>
      <c r="C377" s="2" t="s">
        <v>398</v>
      </c>
      <c r="D377" s="2" t="s">
        <v>399</v>
      </c>
      <c r="E377" s="3">
        <v>13</v>
      </c>
      <c r="F377" s="3">
        <v>28</v>
      </c>
      <c r="G377" s="2" t="s">
        <v>193</v>
      </c>
      <c r="H377" s="2" t="s">
        <v>400</v>
      </c>
      <c r="I377" s="2" t="s">
        <v>18275</v>
      </c>
      <c r="J377" s="2" t="s">
        <v>1721</v>
      </c>
    </row>
    <row r="378" spans="1:10" ht="15" customHeight="1" x14ac:dyDescent="0.35">
      <c r="A378" s="2" t="s">
        <v>191</v>
      </c>
      <c r="B378" s="2" t="s">
        <v>192</v>
      </c>
      <c r="C378" s="2" t="s">
        <v>207</v>
      </c>
      <c r="D378" s="2" t="s">
        <v>208</v>
      </c>
      <c r="E378" s="3">
        <v>13</v>
      </c>
      <c r="F378" s="3">
        <v>14</v>
      </c>
      <c r="G378" s="2" t="s">
        <v>193</v>
      </c>
      <c r="H378" s="2" t="s">
        <v>209</v>
      </c>
      <c r="I378" s="2" t="s">
        <v>18275</v>
      </c>
      <c r="J378" s="2" t="s">
        <v>1721</v>
      </c>
    </row>
    <row r="379" spans="1:10" ht="15" customHeight="1" x14ac:dyDescent="0.35">
      <c r="A379" s="2" t="s">
        <v>191</v>
      </c>
      <c r="B379" s="2" t="s">
        <v>192</v>
      </c>
      <c r="C379" s="2" t="s">
        <v>163</v>
      </c>
      <c r="D379" s="2" t="s">
        <v>164</v>
      </c>
      <c r="E379" s="3">
        <v>13</v>
      </c>
      <c r="F379" s="3">
        <v>11</v>
      </c>
      <c r="G379" s="2" t="s">
        <v>193</v>
      </c>
      <c r="H379" s="2" t="s">
        <v>165</v>
      </c>
      <c r="I379" s="2" t="s">
        <v>18275</v>
      </c>
      <c r="J379" s="2" t="s">
        <v>1721</v>
      </c>
    </row>
    <row r="380" spans="1:10" ht="15" customHeight="1" x14ac:dyDescent="0.35">
      <c r="A380" s="2" t="s">
        <v>177</v>
      </c>
      <c r="B380" s="2" t="s">
        <v>178</v>
      </c>
      <c r="C380" s="2" t="s">
        <v>477</v>
      </c>
      <c r="D380" s="2" t="s">
        <v>478</v>
      </c>
      <c r="E380" s="3">
        <v>12</v>
      </c>
      <c r="F380" s="3">
        <v>35</v>
      </c>
      <c r="G380" s="2" t="s">
        <v>179</v>
      </c>
      <c r="H380" s="2" t="s">
        <v>479</v>
      </c>
      <c r="I380" s="2" t="s">
        <v>18275</v>
      </c>
      <c r="J380" s="2" t="s">
        <v>3597</v>
      </c>
    </row>
    <row r="381" spans="1:10" ht="15" customHeight="1" x14ac:dyDescent="0.35">
      <c r="A381" s="2" t="s">
        <v>177</v>
      </c>
      <c r="B381" s="2" t="s">
        <v>178</v>
      </c>
      <c r="C381" s="2" t="s">
        <v>352</v>
      </c>
      <c r="D381" s="2" t="s">
        <v>353</v>
      </c>
      <c r="E381" s="3">
        <v>12</v>
      </c>
      <c r="F381" s="3">
        <v>24</v>
      </c>
      <c r="G381" s="2" t="s">
        <v>179</v>
      </c>
      <c r="H381" s="2" t="s">
        <v>354</v>
      </c>
      <c r="I381" s="2" t="s">
        <v>18275</v>
      </c>
      <c r="J381" s="2" t="s">
        <v>3597</v>
      </c>
    </row>
    <row r="382" spans="1:10" ht="15" customHeight="1" x14ac:dyDescent="0.35">
      <c r="A382" s="2" t="s">
        <v>207</v>
      </c>
      <c r="B382" s="2" t="s">
        <v>208</v>
      </c>
      <c r="C382" s="2" t="s">
        <v>56</v>
      </c>
      <c r="D382" s="2" t="s">
        <v>57</v>
      </c>
      <c r="E382" s="3">
        <v>14</v>
      </c>
      <c r="F382" s="3">
        <v>3</v>
      </c>
      <c r="G382" s="2" t="s">
        <v>209</v>
      </c>
      <c r="H382" s="2" t="s">
        <v>59</v>
      </c>
      <c r="I382" s="2" t="s">
        <v>18275</v>
      </c>
      <c r="J382" s="2" t="s">
        <v>1098</v>
      </c>
    </row>
    <row r="383" spans="1:10" ht="15" customHeight="1" x14ac:dyDescent="0.35">
      <c r="A383" s="2" t="s">
        <v>279</v>
      </c>
      <c r="B383" s="2" t="s">
        <v>280</v>
      </c>
      <c r="C383" s="2" t="s">
        <v>264</v>
      </c>
      <c r="D383" s="2" t="s">
        <v>265</v>
      </c>
      <c r="E383" s="3">
        <v>19</v>
      </c>
      <c r="F383" s="3">
        <v>18</v>
      </c>
      <c r="G383" s="2" t="s">
        <v>281</v>
      </c>
      <c r="H383" s="2" t="s">
        <v>266</v>
      </c>
      <c r="I383" s="2" t="s">
        <v>18275</v>
      </c>
      <c r="J383" s="2" t="s">
        <v>4011</v>
      </c>
    </row>
    <row r="384" spans="1:10" ht="15" customHeight="1" x14ac:dyDescent="0.35">
      <c r="A384" s="2" t="s">
        <v>207</v>
      </c>
      <c r="B384" s="2" t="s">
        <v>208</v>
      </c>
      <c r="C384" s="2" t="s">
        <v>71</v>
      </c>
      <c r="D384" s="2" t="s">
        <v>72</v>
      </c>
      <c r="E384" s="3">
        <v>14</v>
      </c>
      <c r="F384" s="3">
        <v>4</v>
      </c>
      <c r="G384" s="2" t="s">
        <v>209</v>
      </c>
      <c r="H384" s="2" t="s">
        <v>73</v>
      </c>
      <c r="I384" s="2" t="s">
        <v>18275</v>
      </c>
      <c r="J384" s="2" t="s">
        <v>1098</v>
      </c>
    </row>
    <row r="385" spans="1:10" ht="15" customHeight="1" x14ac:dyDescent="0.35">
      <c r="A385" s="2" t="s">
        <v>207</v>
      </c>
      <c r="B385" s="2" t="s">
        <v>208</v>
      </c>
      <c r="C385" s="2" t="s">
        <v>163</v>
      </c>
      <c r="D385" s="2" t="s">
        <v>164</v>
      </c>
      <c r="E385" s="3">
        <v>14</v>
      </c>
      <c r="F385" s="3">
        <v>11</v>
      </c>
      <c r="G385" s="2" t="s">
        <v>209</v>
      </c>
      <c r="H385" s="2" t="s">
        <v>165</v>
      </c>
      <c r="I385" s="2" t="s">
        <v>18275</v>
      </c>
      <c r="J385" s="2" t="s">
        <v>1098</v>
      </c>
    </row>
    <row r="386" spans="1:10" ht="15" customHeight="1" x14ac:dyDescent="0.35">
      <c r="A386" s="2" t="s">
        <v>264</v>
      </c>
      <c r="B386" s="2" t="s">
        <v>265</v>
      </c>
      <c r="C386" s="2" t="s">
        <v>310</v>
      </c>
      <c r="D386" s="2" t="s">
        <v>311</v>
      </c>
      <c r="E386" s="3">
        <v>18</v>
      </c>
      <c r="F386" s="3">
        <v>21</v>
      </c>
      <c r="G386" s="2" t="s">
        <v>266</v>
      </c>
      <c r="H386" s="2" t="s">
        <v>313</v>
      </c>
      <c r="I386" s="2" t="s">
        <v>18275</v>
      </c>
      <c r="J386" s="2" t="s">
        <v>4007</v>
      </c>
    </row>
    <row r="387" spans="1:10" ht="15" customHeight="1" x14ac:dyDescent="0.35">
      <c r="A387" s="2" t="s">
        <v>264</v>
      </c>
      <c r="B387" s="2" t="s">
        <v>265</v>
      </c>
      <c r="C387" s="2" t="s">
        <v>100</v>
      </c>
      <c r="D387" s="2" t="s">
        <v>101</v>
      </c>
      <c r="E387" s="3">
        <v>18</v>
      </c>
      <c r="F387" s="3">
        <v>6</v>
      </c>
      <c r="G387" s="2" t="s">
        <v>266</v>
      </c>
      <c r="H387" s="2" t="s">
        <v>102</v>
      </c>
      <c r="I387" s="2" t="s">
        <v>18275</v>
      </c>
      <c r="J387" s="2" t="s">
        <v>4007</v>
      </c>
    </row>
    <row r="388" spans="1:10" ht="15" customHeight="1" x14ac:dyDescent="0.35">
      <c r="A388" s="2" t="s">
        <v>264</v>
      </c>
      <c r="B388" s="2" t="s">
        <v>265</v>
      </c>
      <c r="C388" s="2" t="s">
        <v>279</v>
      </c>
      <c r="D388" s="2" t="s">
        <v>280</v>
      </c>
      <c r="E388" s="3">
        <v>18</v>
      </c>
      <c r="F388" s="3">
        <v>19</v>
      </c>
      <c r="G388" s="2" t="s">
        <v>266</v>
      </c>
      <c r="H388" s="2" t="s">
        <v>281</v>
      </c>
      <c r="I388" s="2" t="s">
        <v>18275</v>
      </c>
      <c r="J388" s="2" t="s">
        <v>4011</v>
      </c>
    </row>
    <row r="389" spans="1:10" ht="15" customHeight="1" x14ac:dyDescent="0.35">
      <c r="A389" s="2" t="s">
        <v>264</v>
      </c>
      <c r="B389" s="2" t="s">
        <v>265</v>
      </c>
      <c r="C389" s="2" t="s">
        <v>100</v>
      </c>
      <c r="D389" s="2" t="s">
        <v>101</v>
      </c>
      <c r="E389" s="3">
        <v>18</v>
      </c>
      <c r="F389" s="3">
        <v>6</v>
      </c>
      <c r="G389" s="2" t="s">
        <v>266</v>
      </c>
      <c r="H389" s="2" t="s">
        <v>102</v>
      </c>
      <c r="I389" s="2" t="s">
        <v>18275</v>
      </c>
      <c r="J389" s="2" t="s">
        <v>4011</v>
      </c>
    </row>
    <row r="390" spans="1:10" ht="15" customHeight="1" x14ac:dyDescent="0.35">
      <c r="A390" s="2" t="s">
        <v>250</v>
      </c>
      <c r="B390" s="2" t="s">
        <v>251</v>
      </c>
      <c r="C390" s="2" t="s">
        <v>456</v>
      </c>
      <c r="D390" s="2" t="s">
        <v>457</v>
      </c>
      <c r="E390" s="3">
        <v>17</v>
      </c>
      <c r="F390" s="3">
        <v>33</v>
      </c>
      <c r="G390" s="2" t="s">
        <v>252</v>
      </c>
      <c r="H390" s="2" t="s">
        <v>458</v>
      </c>
      <c r="I390" s="2" t="s">
        <v>18275</v>
      </c>
      <c r="J390" s="2" t="s">
        <v>3228</v>
      </c>
    </row>
    <row r="391" spans="1:10" ht="15" customHeight="1" x14ac:dyDescent="0.35">
      <c r="A391" s="2" t="s">
        <v>250</v>
      </c>
      <c r="B391" s="2" t="s">
        <v>251</v>
      </c>
      <c r="C391" s="2" t="s">
        <v>207</v>
      </c>
      <c r="D391" s="2" t="s">
        <v>208</v>
      </c>
      <c r="E391" s="3">
        <v>17</v>
      </c>
      <c r="F391" s="3">
        <v>14</v>
      </c>
      <c r="G391" s="2" t="s">
        <v>252</v>
      </c>
      <c r="H391" s="2" t="s">
        <v>209</v>
      </c>
      <c r="I391" s="2" t="s">
        <v>18275</v>
      </c>
      <c r="J391" s="2" t="s">
        <v>3228</v>
      </c>
    </row>
    <row r="392" spans="1:10" ht="15" customHeight="1" x14ac:dyDescent="0.35">
      <c r="A392" s="2" t="s">
        <v>250</v>
      </c>
      <c r="B392" s="2" t="s">
        <v>251</v>
      </c>
      <c r="C392" s="2" t="s">
        <v>23</v>
      </c>
      <c r="D392" s="2" t="s">
        <v>24</v>
      </c>
      <c r="E392" s="3">
        <v>17</v>
      </c>
      <c r="F392" s="3">
        <v>1</v>
      </c>
      <c r="G392" s="2" t="s">
        <v>252</v>
      </c>
      <c r="H392" s="2" t="s">
        <v>26</v>
      </c>
      <c r="I392" s="2" t="s">
        <v>18275</v>
      </c>
      <c r="J392" s="2" t="s">
        <v>3228</v>
      </c>
    </row>
    <row r="393" spans="1:10" ht="15" customHeight="1" x14ac:dyDescent="0.35">
      <c r="A393" s="2" t="s">
        <v>234</v>
      </c>
      <c r="B393" s="2" t="s">
        <v>235</v>
      </c>
      <c r="C393" s="2" t="s">
        <v>294</v>
      </c>
      <c r="D393" s="2" t="s">
        <v>295</v>
      </c>
      <c r="E393" s="3">
        <v>16</v>
      </c>
      <c r="F393" s="3">
        <v>20</v>
      </c>
      <c r="G393" s="2" t="s">
        <v>236</v>
      </c>
      <c r="H393" s="2" t="s">
        <v>296</v>
      </c>
      <c r="I393" s="2" t="s">
        <v>18275</v>
      </c>
      <c r="J393" s="2" t="s">
        <v>3124</v>
      </c>
    </row>
    <row r="394" spans="1:10" ht="15" customHeight="1" x14ac:dyDescent="0.35">
      <c r="A394" s="2" t="s">
        <v>234</v>
      </c>
      <c r="B394" s="2" t="s">
        <v>235</v>
      </c>
      <c r="C394" s="2" t="s">
        <v>163</v>
      </c>
      <c r="D394" s="2" t="s">
        <v>164</v>
      </c>
      <c r="E394" s="3">
        <v>16</v>
      </c>
      <c r="F394" s="3">
        <v>11</v>
      </c>
      <c r="G394" s="2" t="s">
        <v>236</v>
      </c>
      <c r="H394" s="2" t="s">
        <v>165</v>
      </c>
      <c r="I394" s="2" t="s">
        <v>18275</v>
      </c>
      <c r="J394" s="2" t="s">
        <v>4043</v>
      </c>
    </row>
    <row r="395" spans="1:10" ht="15" customHeight="1" x14ac:dyDescent="0.35">
      <c r="A395" s="2" t="s">
        <v>218</v>
      </c>
      <c r="B395" s="2" t="s">
        <v>219</v>
      </c>
      <c r="C395" s="2" t="s">
        <v>456</v>
      </c>
      <c r="D395" s="2" t="s">
        <v>457</v>
      </c>
      <c r="E395" s="3">
        <v>15</v>
      </c>
      <c r="F395" s="3">
        <v>33</v>
      </c>
      <c r="G395" s="2" t="s">
        <v>220</v>
      </c>
      <c r="H395" s="2" t="s">
        <v>458</v>
      </c>
      <c r="I395" s="2" t="s">
        <v>18275</v>
      </c>
      <c r="J395" s="2" t="s">
        <v>1584</v>
      </c>
    </row>
    <row r="396" spans="1:10" ht="15" customHeight="1" x14ac:dyDescent="0.35">
      <c r="A396" s="2" t="s">
        <v>218</v>
      </c>
      <c r="B396" s="2" t="s">
        <v>219</v>
      </c>
      <c r="C396" s="2" t="s">
        <v>398</v>
      </c>
      <c r="D396" s="2" t="s">
        <v>399</v>
      </c>
      <c r="E396" s="3">
        <v>15</v>
      </c>
      <c r="F396" s="3">
        <v>28</v>
      </c>
      <c r="G396" s="2" t="s">
        <v>220</v>
      </c>
      <c r="H396" s="2" t="s">
        <v>400</v>
      </c>
      <c r="I396" s="2" t="s">
        <v>18275</v>
      </c>
      <c r="J396" s="2" t="s">
        <v>1584</v>
      </c>
    </row>
    <row r="397" spans="1:10" ht="15" customHeight="1" x14ac:dyDescent="0.35">
      <c r="A397" s="2" t="s">
        <v>218</v>
      </c>
      <c r="B397" s="2" t="s">
        <v>219</v>
      </c>
      <c r="C397" s="2" t="s">
        <v>365</v>
      </c>
      <c r="D397" s="2" t="s">
        <v>366</v>
      </c>
      <c r="E397" s="3">
        <v>15</v>
      </c>
      <c r="F397" s="3">
        <v>25</v>
      </c>
      <c r="G397" s="2" t="s">
        <v>220</v>
      </c>
      <c r="H397" s="2" t="s">
        <v>367</v>
      </c>
      <c r="I397" s="2" t="s">
        <v>18275</v>
      </c>
      <c r="J397" s="2" t="s">
        <v>1584</v>
      </c>
    </row>
    <row r="398" spans="1:10" ht="15" customHeight="1" x14ac:dyDescent="0.35">
      <c r="A398" s="2" t="s">
        <v>218</v>
      </c>
      <c r="B398" s="2" t="s">
        <v>219</v>
      </c>
      <c r="C398" s="2" t="s">
        <v>56</v>
      </c>
      <c r="D398" s="2" t="s">
        <v>57</v>
      </c>
      <c r="E398" s="3">
        <v>15</v>
      </c>
      <c r="F398" s="3">
        <v>3</v>
      </c>
      <c r="G398" s="2" t="s">
        <v>220</v>
      </c>
      <c r="H398" s="2" t="s">
        <v>59</v>
      </c>
      <c r="I398" s="2" t="s">
        <v>18275</v>
      </c>
      <c r="J398" s="2" t="s">
        <v>1584</v>
      </c>
    </row>
    <row r="399" spans="1:10" ht="15" customHeight="1" x14ac:dyDescent="0.35">
      <c r="A399" s="2" t="s">
        <v>218</v>
      </c>
      <c r="B399" s="2" t="s">
        <v>219</v>
      </c>
      <c r="C399" s="2" t="s">
        <v>23</v>
      </c>
      <c r="D399" s="2" t="s">
        <v>24</v>
      </c>
      <c r="E399" s="3">
        <v>15</v>
      </c>
      <c r="F399" s="3">
        <v>1</v>
      </c>
      <c r="G399" s="2" t="s">
        <v>220</v>
      </c>
      <c r="H399" s="2" t="s">
        <v>26</v>
      </c>
      <c r="I399" s="2" t="s">
        <v>18275</v>
      </c>
      <c r="J399" s="2" t="s">
        <v>1584</v>
      </c>
    </row>
    <row r="400" spans="1:10" ht="15" customHeight="1" x14ac:dyDescent="0.35">
      <c r="A400" s="2" t="s">
        <v>218</v>
      </c>
      <c r="B400" s="2" t="s">
        <v>219</v>
      </c>
      <c r="C400" s="2" t="s">
        <v>398</v>
      </c>
      <c r="D400" s="2" t="s">
        <v>399</v>
      </c>
      <c r="E400" s="3">
        <v>15</v>
      </c>
      <c r="F400" s="3">
        <v>28</v>
      </c>
      <c r="G400" s="2" t="s">
        <v>220</v>
      </c>
      <c r="H400" s="2" t="s">
        <v>400</v>
      </c>
      <c r="I400" s="2" t="s">
        <v>18275</v>
      </c>
      <c r="J400" s="2" t="s">
        <v>4072</v>
      </c>
    </row>
    <row r="401" spans="1:10" ht="15" customHeight="1" x14ac:dyDescent="0.35">
      <c r="A401" s="2" t="s">
        <v>207</v>
      </c>
      <c r="B401" s="2" t="s">
        <v>208</v>
      </c>
      <c r="C401" s="2" t="s">
        <v>456</v>
      </c>
      <c r="D401" s="2" t="s">
        <v>457</v>
      </c>
      <c r="E401" s="3">
        <v>14</v>
      </c>
      <c r="F401" s="3">
        <v>33</v>
      </c>
      <c r="G401" s="2" t="s">
        <v>209</v>
      </c>
      <c r="H401" s="2" t="s">
        <v>458</v>
      </c>
      <c r="I401" s="2" t="s">
        <v>18275</v>
      </c>
      <c r="J401" s="2" t="s">
        <v>3228</v>
      </c>
    </row>
    <row r="402" spans="1:10" ht="15" customHeight="1" x14ac:dyDescent="0.35">
      <c r="A402" s="2" t="s">
        <v>207</v>
      </c>
      <c r="B402" s="2" t="s">
        <v>208</v>
      </c>
      <c r="C402" s="2" t="s">
        <v>250</v>
      </c>
      <c r="D402" s="2" t="s">
        <v>251</v>
      </c>
      <c r="E402" s="3">
        <v>14</v>
      </c>
      <c r="F402" s="3">
        <v>17</v>
      </c>
      <c r="G402" s="2" t="s">
        <v>209</v>
      </c>
      <c r="H402" s="2" t="s">
        <v>252</v>
      </c>
      <c r="I402" s="2" t="s">
        <v>18275</v>
      </c>
      <c r="J402" s="2" t="s">
        <v>3228</v>
      </c>
    </row>
    <row r="403" spans="1:10" ht="15" customHeight="1" x14ac:dyDescent="0.35">
      <c r="A403" s="2" t="s">
        <v>207</v>
      </c>
      <c r="B403" s="2" t="s">
        <v>208</v>
      </c>
      <c r="C403" s="2" t="s">
        <v>23</v>
      </c>
      <c r="D403" s="2" t="s">
        <v>24</v>
      </c>
      <c r="E403" s="3">
        <v>14</v>
      </c>
      <c r="F403" s="3">
        <v>1</v>
      </c>
      <c r="G403" s="2" t="s">
        <v>209</v>
      </c>
      <c r="H403" s="2" t="s">
        <v>26</v>
      </c>
      <c r="I403" s="2" t="s">
        <v>18275</v>
      </c>
      <c r="J403" s="2" t="s">
        <v>3228</v>
      </c>
    </row>
    <row r="404" spans="1:10" ht="15" customHeight="1" x14ac:dyDescent="0.35">
      <c r="A404" s="2" t="s">
        <v>207</v>
      </c>
      <c r="B404" s="2" t="s">
        <v>208</v>
      </c>
      <c r="C404" s="2" t="s">
        <v>177</v>
      </c>
      <c r="D404" s="2" t="s">
        <v>178</v>
      </c>
      <c r="E404" s="3">
        <v>14</v>
      </c>
      <c r="F404" s="3">
        <v>12</v>
      </c>
      <c r="G404" s="2" t="s">
        <v>209</v>
      </c>
      <c r="H404" s="2" t="s">
        <v>179</v>
      </c>
      <c r="I404" s="2" t="s">
        <v>18275</v>
      </c>
      <c r="J404" s="2" t="s">
        <v>3995</v>
      </c>
    </row>
    <row r="405" spans="1:10" ht="15" customHeight="1" x14ac:dyDescent="0.35">
      <c r="A405" s="2" t="s">
        <v>207</v>
      </c>
      <c r="B405" s="2" t="s">
        <v>208</v>
      </c>
      <c r="C405" s="2" t="s">
        <v>56</v>
      </c>
      <c r="D405" s="2" t="s">
        <v>57</v>
      </c>
      <c r="E405" s="3">
        <v>14</v>
      </c>
      <c r="F405" s="3">
        <v>3</v>
      </c>
      <c r="G405" s="2" t="s">
        <v>209</v>
      </c>
      <c r="H405" s="2" t="s">
        <v>59</v>
      </c>
      <c r="I405" s="2" t="s">
        <v>18275</v>
      </c>
      <c r="J405" s="2" t="s">
        <v>3995</v>
      </c>
    </row>
    <row r="406" spans="1:10" ht="15" customHeight="1" x14ac:dyDescent="0.35">
      <c r="A406" s="2" t="s">
        <v>207</v>
      </c>
      <c r="B406" s="2" t="s">
        <v>208</v>
      </c>
      <c r="C406" s="2" t="s">
        <v>456</v>
      </c>
      <c r="D406" s="2" t="s">
        <v>457</v>
      </c>
      <c r="E406" s="3">
        <v>14</v>
      </c>
      <c r="F406" s="3">
        <v>33</v>
      </c>
      <c r="G406" s="2" t="s">
        <v>209</v>
      </c>
      <c r="H406" s="2" t="s">
        <v>458</v>
      </c>
      <c r="I406" s="2" t="s">
        <v>18275</v>
      </c>
      <c r="J406" s="2" t="s">
        <v>1098</v>
      </c>
    </row>
    <row r="407" spans="1:10" ht="15" customHeight="1" x14ac:dyDescent="0.35">
      <c r="A407" s="2" t="s">
        <v>207</v>
      </c>
      <c r="B407" s="2" t="s">
        <v>208</v>
      </c>
      <c r="C407" s="2" t="s">
        <v>352</v>
      </c>
      <c r="D407" s="2" t="s">
        <v>353</v>
      </c>
      <c r="E407" s="3">
        <v>14</v>
      </c>
      <c r="F407" s="3">
        <v>24</v>
      </c>
      <c r="G407" s="2" t="s">
        <v>209</v>
      </c>
      <c r="H407" s="2" t="s">
        <v>354</v>
      </c>
      <c r="I407" s="2" t="s">
        <v>18275</v>
      </c>
      <c r="J407" s="2" t="s">
        <v>1098</v>
      </c>
    </row>
    <row r="408" spans="1:10" ht="15" customHeight="1" x14ac:dyDescent="0.35">
      <c r="A408" s="2" t="s">
        <v>207</v>
      </c>
      <c r="B408" s="2" t="s">
        <v>208</v>
      </c>
      <c r="C408" s="2" t="s">
        <v>177</v>
      </c>
      <c r="D408" s="2" t="s">
        <v>178</v>
      </c>
      <c r="E408" s="3">
        <v>14</v>
      </c>
      <c r="F408" s="3">
        <v>12</v>
      </c>
      <c r="G408" s="2" t="s">
        <v>209</v>
      </c>
      <c r="H408" s="2" t="s">
        <v>179</v>
      </c>
      <c r="I408" s="2" t="s">
        <v>18275</v>
      </c>
      <c r="J408" s="2" t="s">
        <v>1098</v>
      </c>
    </row>
    <row r="409" spans="1:10" ht="15" customHeight="1" x14ac:dyDescent="0.35">
      <c r="A409" s="2" t="s">
        <v>207</v>
      </c>
      <c r="B409" s="2" t="s">
        <v>208</v>
      </c>
      <c r="C409" s="2" t="s">
        <v>142</v>
      </c>
      <c r="D409" s="2" t="s">
        <v>143</v>
      </c>
      <c r="E409" s="3">
        <v>14</v>
      </c>
      <c r="F409" s="3">
        <v>9</v>
      </c>
      <c r="G409" s="2" t="s">
        <v>209</v>
      </c>
      <c r="H409" s="2" t="s">
        <v>144</v>
      </c>
      <c r="I409" s="2" t="s">
        <v>18275</v>
      </c>
      <c r="J409" s="2" t="s">
        <v>1098</v>
      </c>
    </row>
    <row r="410" spans="1:10" ht="15" customHeight="1" x14ac:dyDescent="0.35">
      <c r="A410" s="2" t="s">
        <v>365</v>
      </c>
      <c r="B410" s="2" t="s">
        <v>366</v>
      </c>
      <c r="C410" s="2" t="s">
        <v>339</v>
      </c>
      <c r="D410" s="2" t="s">
        <v>340</v>
      </c>
      <c r="E410" s="3">
        <v>25</v>
      </c>
      <c r="F410" s="3">
        <v>23</v>
      </c>
      <c r="G410" s="2" t="s">
        <v>367</v>
      </c>
      <c r="H410" s="2" t="s">
        <v>341</v>
      </c>
      <c r="I410" s="2" t="s">
        <v>18275</v>
      </c>
      <c r="J410" s="2" t="s">
        <v>1406</v>
      </c>
    </row>
    <row r="411" spans="1:10" ht="15" customHeight="1" x14ac:dyDescent="0.35">
      <c r="A411" s="2" t="s">
        <v>456</v>
      </c>
      <c r="B411" s="2" t="s">
        <v>457</v>
      </c>
      <c r="C411" s="2" t="s">
        <v>56</v>
      </c>
      <c r="D411" s="2" t="s">
        <v>57</v>
      </c>
      <c r="E411" s="3">
        <v>33</v>
      </c>
      <c r="F411" s="3">
        <v>3</v>
      </c>
      <c r="G411" s="2" t="s">
        <v>458</v>
      </c>
      <c r="H411" s="2" t="s">
        <v>59</v>
      </c>
      <c r="I411" s="2" t="s">
        <v>18275</v>
      </c>
      <c r="J411" s="2" t="s">
        <v>1584</v>
      </c>
    </row>
    <row r="412" spans="1:10" ht="15" customHeight="1" x14ac:dyDescent="0.35">
      <c r="A412" s="2" t="s">
        <v>365</v>
      </c>
      <c r="B412" s="2" t="s">
        <v>366</v>
      </c>
      <c r="C412" s="2" t="s">
        <v>23</v>
      </c>
      <c r="D412" s="2" t="s">
        <v>24</v>
      </c>
      <c r="E412" s="3">
        <v>25</v>
      </c>
      <c r="F412" s="3">
        <v>1</v>
      </c>
      <c r="G412" s="2" t="s">
        <v>367</v>
      </c>
      <c r="H412" s="2" t="s">
        <v>26</v>
      </c>
      <c r="I412" s="2" t="s">
        <v>18275</v>
      </c>
      <c r="J412" s="2" t="s">
        <v>1584</v>
      </c>
    </row>
    <row r="413" spans="1:10" ht="15" customHeight="1" x14ac:dyDescent="0.35">
      <c r="A413" s="2" t="s">
        <v>456</v>
      </c>
      <c r="B413" s="2" t="s">
        <v>457</v>
      </c>
      <c r="C413" s="2" t="s">
        <v>177</v>
      </c>
      <c r="D413" s="2" t="s">
        <v>178</v>
      </c>
      <c r="E413" s="3">
        <v>33</v>
      </c>
      <c r="F413" s="3">
        <v>12</v>
      </c>
      <c r="G413" s="2" t="s">
        <v>458</v>
      </c>
      <c r="H413" s="2" t="s">
        <v>179</v>
      </c>
      <c r="I413" s="2" t="s">
        <v>18275</v>
      </c>
      <c r="J413" s="2" t="s">
        <v>3993</v>
      </c>
    </row>
    <row r="414" spans="1:10" ht="15" customHeight="1" x14ac:dyDescent="0.35">
      <c r="A414" s="2" t="s">
        <v>456</v>
      </c>
      <c r="B414" s="2" t="s">
        <v>457</v>
      </c>
      <c r="C414" s="2" t="s">
        <v>142</v>
      </c>
      <c r="D414" s="2" t="s">
        <v>143</v>
      </c>
      <c r="E414" s="3">
        <v>33</v>
      </c>
      <c r="F414" s="3">
        <v>9</v>
      </c>
      <c r="G414" s="2" t="s">
        <v>458</v>
      </c>
      <c r="H414" s="2" t="s">
        <v>144</v>
      </c>
      <c r="I414" s="2" t="s">
        <v>18275</v>
      </c>
      <c r="J414" s="2" t="s">
        <v>3993</v>
      </c>
    </row>
    <row r="415" spans="1:10" ht="15" customHeight="1" x14ac:dyDescent="0.35">
      <c r="A415" s="2" t="s">
        <v>456</v>
      </c>
      <c r="B415" s="2" t="s">
        <v>457</v>
      </c>
      <c r="C415" s="2" t="s">
        <v>128</v>
      </c>
      <c r="D415" s="2" t="s">
        <v>129</v>
      </c>
      <c r="E415" s="3">
        <v>33</v>
      </c>
      <c r="F415" s="3">
        <v>8</v>
      </c>
      <c r="G415" s="2" t="s">
        <v>458</v>
      </c>
      <c r="H415" s="2" t="s">
        <v>130</v>
      </c>
      <c r="I415" s="2" t="s">
        <v>18275</v>
      </c>
      <c r="J415" s="2" t="s">
        <v>3993</v>
      </c>
    </row>
    <row r="416" spans="1:10" ht="15" customHeight="1" x14ac:dyDescent="0.35">
      <c r="A416" s="2" t="s">
        <v>456</v>
      </c>
      <c r="B416" s="2" t="s">
        <v>457</v>
      </c>
      <c r="C416" s="2" t="s">
        <v>71</v>
      </c>
      <c r="D416" s="2" t="s">
        <v>72</v>
      </c>
      <c r="E416" s="3">
        <v>33</v>
      </c>
      <c r="F416" s="3">
        <v>4</v>
      </c>
      <c r="G416" s="2" t="s">
        <v>458</v>
      </c>
      <c r="H416" s="2" t="s">
        <v>73</v>
      </c>
      <c r="I416" s="2" t="s">
        <v>18275</v>
      </c>
      <c r="J416" s="2" t="s">
        <v>3993</v>
      </c>
    </row>
    <row r="417" spans="1:10" ht="15" customHeight="1" x14ac:dyDescent="0.35">
      <c r="A417" s="2" t="s">
        <v>456</v>
      </c>
      <c r="B417" s="2" t="s">
        <v>457</v>
      </c>
      <c r="C417" s="2" t="s">
        <v>56</v>
      </c>
      <c r="D417" s="2" t="s">
        <v>57</v>
      </c>
      <c r="E417" s="3">
        <v>33</v>
      </c>
      <c r="F417" s="3">
        <v>3</v>
      </c>
      <c r="G417" s="2" t="s">
        <v>458</v>
      </c>
      <c r="H417" s="2" t="s">
        <v>59</v>
      </c>
      <c r="I417" s="2" t="s">
        <v>18275</v>
      </c>
      <c r="J417" s="2" t="s">
        <v>3993</v>
      </c>
    </row>
    <row r="418" spans="1:10" ht="15" customHeight="1" x14ac:dyDescent="0.35">
      <c r="A418" s="2" t="s">
        <v>456</v>
      </c>
      <c r="B418" s="2" t="s">
        <v>457</v>
      </c>
      <c r="C418" s="2" t="s">
        <v>467</v>
      </c>
      <c r="D418" s="2" t="s">
        <v>468</v>
      </c>
      <c r="E418" s="3">
        <v>33</v>
      </c>
      <c r="F418" s="3">
        <v>34</v>
      </c>
      <c r="G418" s="2" t="s">
        <v>458</v>
      </c>
      <c r="H418" s="2" t="s">
        <v>469</v>
      </c>
      <c r="I418" s="2" t="s">
        <v>18275</v>
      </c>
      <c r="J418" s="2" t="s">
        <v>2754</v>
      </c>
    </row>
    <row r="419" spans="1:10" ht="15" customHeight="1" x14ac:dyDescent="0.35">
      <c r="A419" s="2" t="s">
        <v>456</v>
      </c>
      <c r="B419" s="2" t="s">
        <v>457</v>
      </c>
      <c r="C419" s="2" t="s">
        <v>434</v>
      </c>
      <c r="D419" s="2" t="s">
        <v>435</v>
      </c>
      <c r="E419" s="3">
        <v>33</v>
      </c>
      <c r="F419" s="3">
        <v>31</v>
      </c>
      <c r="G419" s="2" t="s">
        <v>458</v>
      </c>
      <c r="H419" s="2" t="s">
        <v>436</v>
      </c>
      <c r="I419" s="2" t="s">
        <v>18275</v>
      </c>
      <c r="J419" s="2" t="s">
        <v>2754</v>
      </c>
    </row>
    <row r="420" spans="1:10" ht="15" customHeight="1" x14ac:dyDescent="0.35">
      <c r="A420" s="2" t="s">
        <v>456</v>
      </c>
      <c r="B420" s="2" t="s">
        <v>457</v>
      </c>
      <c r="C420" s="2" t="s">
        <v>352</v>
      </c>
      <c r="D420" s="2" t="s">
        <v>353</v>
      </c>
      <c r="E420" s="3">
        <v>33</v>
      </c>
      <c r="F420" s="3">
        <v>24</v>
      </c>
      <c r="G420" s="2" t="s">
        <v>458</v>
      </c>
      <c r="H420" s="2" t="s">
        <v>354</v>
      </c>
      <c r="I420" s="2" t="s">
        <v>18275</v>
      </c>
      <c r="J420" s="2" t="s">
        <v>2754</v>
      </c>
    </row>
    <row r="421" spans="1:10" ht="15" customHeight="1" x14ac:dyDescent="0.35">
      <c r="A421" s="2" t="s">
        <v>456</v>
      </c>
      <c r="B421" s="2" t="s">
        <v>457</v>
      </c>
      <c r="C421" s="2" t="s">
        <v>339</v>
      </c>
      <c r="D421" s="2" t="s">
        <v>340</v>
      </c>
      <c r="E421" s="3">
        <v>33</v>
      </c>
      <c r="F421" s="3">
        <v>23</v>
      </c>
      <c r="G421" s="2" t="s">
        <v>458</v>
      </c>
      <c r="H421" s="2" t="s">
        <v>341</v>
      </c>
      <c r="I421" s="2" t="s">
        <v>18275</v>
      </c>
      <c r="J421" s="2" t="s">
        <v>2754</v>
      </c>
    </row>
    <row r="422" spans="1:10" ht="15" customHeight="1" x14ac:dyDescent="0.35">
      <c r="A422" s="2" t="s">
        <v>456</v>
      </c>
      <c r="B422" s="2" t="s">
        <v>457</v>
      </c>
      <c r="C422" s="2" t="s">
        <v>207</v>
      </c>
      <c r="D422" s="2" t="s">
        <v>208</v>
      </c>
      <c r="E422" s="3">
        <v>33</v>
      </c>
      <c r="F422" s="3">
        <v>14</v>
      </c>
      <c r="G422" s="2" t="s">
        <v>458</v>
      </c>
      <c r="H422" s="2" t="s">
        <v>209</v>
      </c>
      <c r="I422" s="2" t="s">
        <v>18275</v>
      </c>
      <c r="J422" s="2" t="s">
        <v>2754</v>
      </c>
    </row>
    <row r="423" spans="1:10" ht="15" customHeight="1" x14ac:dyDescent="0.35">
      <c r="A423" s="2" t="s">
        <v>456</v>
      </c>
      <c r="B423" s="2" t="s">
        <v>457</v>
      </c>
      <c r="C423" s="2" t="s">
        <v>352</v>
      </c>
      <c r="D423" s="2" t="s">
        <v>353</v>
      </c>
      <c r="E423" s="3">
        <v>33</v>
      </c>
      <c r="F423" s="3">
        <v>24</v>
      </c>
      <c r="G423" s="2" t="s">
        <v>458</v>
      </c>
      <c r="H423" s="2" t="s">
        <v>354</v>
      </c>
      <c r="I423" s="2" t="s">
        <v>18275</v>
      </c>
      <c r="J423" s="2" t="s">
        <v>3993</v>
      </c>
    </row>
    <row r="424" spans="1:10" ht="15" customHeight="1" x14ac:dyDescent="0.35">
      <c r="A424" s="2" t="s">
        <v>456</v>
      </c>
      <c r="B424" s="2" t="s">
        <v>457</v>
      </c>
      <c r="C424" s="2" t="s">
        <v>177</v>
      </c>
      <c r="D424" s="2" t="s">
        <v>178</v>
      </c>
      <c r="E424" s="3">
        <v>33</v>
      </c>
      <c r="F424" s="3">
        <v>12</v>
      </c>
      <c r="G424" s="2" t="s">
        <v>458</v>
      </c>
      <c r="H424" s="2" t="s">
        <v>179</v>
      </c>
      <c r="I424" s="2" t="s">
        <v>18275</v>
      </c>
      <c r="J424" s="2" t="s">
        <v>2754</v>
      </c>
    </row>
    <row r="425" spans="1:10" ht="15" customHeight="1" x14ac:dyDescent="0.35">
      <c r="A425" s="2" t="s">
        <v>456</v>
      </c>
      <c r="B425" s="2" t="s">
        <v>457</v>
      </c>
      <c r="C425" s="2" t="s">
        <v>153</v>
      </c>
      <c r="D425" s="2" t="s">
        <v>154</v>
      </c>
      <c r="E425" s="3">
        <v>33</v>
      </c>
      <c r="F425" s="3">
        <v>10</v>
      </c>
      <c r="G425" s="2" t="s">
        <v>458</v>
      </c>
      <c r="H425" s="2" t="s">
        <v>155</v>
      </c>
      <c r="I425" s="2" t="s">
        <v>18275</v>
      </c>
      <c r="J425" s="2" t="s">
        <v>2754</v>
      </c>
    </row>
    <row r="426" spans="1:10" ht="15" customHeight="1" x14ac:dyDescent="0.35">
      <c r="A426" s="2" t="s">
        <v>456</v>
      </c>
      <c r="B426" s="2" t="s">
        <v>457</v>
      </c>
      <c r="C426" s="2" t="s">
        <v>116</v>
      </c>
      <c r="D426" s="2" t="s">
        <v>117</v>
      </c>
      <c r="E426" s="3">
        <v>33</v>
      </c>
      <c r="F426" s="3">
        <v>7</v>
      </c>
      <c r="G426" s="2" t="s">
        <v>458</v>
      </c>
      <c r="H426" s="2" t="s">
        <v>118</v>
      </c>
      <c r="I426" s="2" t="s">
        <v>18275</v>
      </c>
      <c r="J426" s="2" t="s">
        <v>2754</v>
      </c>
    </row>
    <row r="427" spans="1:10" ht="15" customHeight="1" x14ac:dyDescent="0.35">
      <c r="A427" s="2" t="s">
        <v>456</v>
      </c>
      <c r="B427" s="2" t="s">
        <v>457</v>
      </c>
      <c r="C427" s="2" t="s">
        <v>71</v>
      </c>
      <c r="D427" s="2" t="s">
        <v>72</v>
      </c>
      <c r="E427" s="3">
        <v>33</v>
      </c>
      <c r="F427" s="3">
        <v>4</v>
      </c>
      <c r="G427" s="2" t="s">
        <v>458</v>
      </c>
      <c r="H427" s="2" t="s">
        <v>73</v>
      </c>
      <c r="I427" s="2" t="s">
        <v>18275</v>
      </c>
      <c r="J427" s="2" t="s">
        <v>2754</v>
      </c>
    </row>
    <row r="428" spans="1:10" ht="15" customHeight="1" x14ac:dyDescent="0.35">
      <c r="A428" s="2" t="s">
        <v>456</v>
      </c>
      <c r="B428" s="2" t="s">
        <v>457</v>
      </c>
      <c r="C428" s="2" t="s">
        <v>56</v>
      </c>
      <c r="D428" s="2" t="s">
        <v>57</v>
      </c>
      <c r="E428" s="3">
        <v>33</v>
      </c>
      <c r="F428" s="3">
        <v>3</v>
      </c>
      <c r="G428" s="2" t="s">
        <v>458</v>
      </c>
      <c r="H428" s="2" t="s">
        <v>59</v>
      </c>
      <c r="I428" s="2" t="s">
        <v>18275</v>
      </c>
      <c r="J428" s="2" t="s">
        <v>2754</v>
      </c>
    </row>
    <row r="429" spans="1:10" ht="15" customHeight="1" x14ac:dyDescent="0.35">
      <c r="A429" s="2" t="s">
        <v>456</v>
      </c>
      <c r="B429" s="2" t="s">
        <v>457</v>
      </c>
      <c r="C429" s="2" t="s">
        <v>23</v>
      </c>
      <c r="D429" s="2" t="s">
        <v>24</v>
      </c>
      <c r="E429" s="3">
        <v>33</v>
      </c>
      <c r="F429" s="3">
        <v>1</v>
      </c>
      <c r="G429" s="2" t="s">
        <v>458</v>
      </c>
      <c r="H429" s="2" t="s">
        <v>26</v>
      </c>
      <c r="I429" s="2" t="s">
        <v>18275</v>
      </c>
      <c r="J429" s="2" t="s">
        <v>2754</v>
      </c>
    </row>
    <row r="430" spans="1:10" ht="15" customHeight="1" x14ac:dyDescent="0.35">
      <c r="A430" s="2" t="s">
        <v>456</v>
      </c>
      <c r="B430" s="2" t="s">
        <v>457</v>
      </c>
      <c r="C430" s="2" t="s">
        <v>447</v>
      </c>
      <c r="D430" s="2" t="s">
        <v>448</v>
      </c>
      <c r="E430" s="3">
        <v>33</v>
      </c>
      <c r="F430" s="3">
        <v>32</v>
      </c>
      <c r="G430" s="2" t="s">
        <v>458</v>
      </c>
      <c r="H430" s="2" t="s">
        <v>449</v>
      </c>
      <c r="I430" s="2" t="s">
        <v>18275</v>
      </c>
      <c r="J430" s="2" t="s">
        <v>2254</v>
      </c>
    </row>
    <row r="431" spans="1:10" ht="15" customHeight="1" x14ac:dyDescent="0.35">
      <c r="A431" s="2" t="s">
        <v>456</v>
      </c>
      <c r="B431" s="2" t="s">
        <v>457</v>
      </c>
      <c r="C431" s="2" t="s">
        <v>56</v>
      </c>
      <c r="D431" s="2" t="s">
        <v>57</v>
      </c>
      <c r="E431" s="3">
        <v>33</v>
      </c>
      <c r="F431" s="3">
        <v>3</v>
      </c>
      <c r="G431" s="2" t="s">
        <v>458</v>
      </c>
      <c r="H431" s="2" t="s">
        <v>59</v>
      </c>
      <c r="I431" s="2" t="s">
        <v>18275</v>
      </c>
      <c r="J431" s="2" t="s">
        <v>2254</v>
      </c>
    </row>
    <row r="432" spans="1:10" ht="15" customHeight="1" x14ac:dyDescent="0.35">
      <c r="A432" s="2" t="s">
        <v>456</v>
      </c>
      <c r="B432" s="2" t="s">
        <v>457</v>
      </c>
      <c r="C432" s="2" t="s">
        <v>352</v>
      </c>
      <c r="D432" s="2" t="s">
        <v>353</v>
      </c>
      <c r="E432" s="3">
        <v>33</v>
      </c>
      <c r="F432" s="3">
        <v>24</v>
      </c>
      <c r="G432" s="2" t="s">
        <v>458</v>
      </c>
      <c r="H432" s="2" t="s">
        <v>354</v>
      </c>
      <c r="I432" s="2" t="s">
        <v>18275</v>
      </c>
      <c r="J432" s="2" t="s">
        <v>1098</v>
      </c>
    </row>
    <row r="433" spans="1:10" ht="15" customHeight="1" x14ac:dyDescent="0.35">
      <c r="A433" s="2" t="s">
        <v>456</v>
      </c>
      <c r="B433" s="2" t="s">
        <v>457</v>
      </c>
      <c r="C433" s="2" t="s">
        <v>207</v>
      </c>
      <c r="D433" s="2" t="s">
        <v>208</v>
      </c>
      <c r="E433" s="3">
        <v>33</v>
      </c>
      <c r="F433" s="3">
        <v>14</v>
      </c>
      <c r="G433" s="2" t="s">
        <v>458</v>
      </c>
      <c r="H433" s="2" t="s">
        <v>209</v>
      </c>
      <c r="I433" s="2" t="s">
        <v>18275</v>
      </c>
      <c r="J433" s="2" t="s">
        <v>1098</v>
      </c>
    </row>
    <row r="434" spans="1:10" ht="15" customHeight="1" x14ac:dyDescent="0.35">
      <c r="A434" s="2" t="s">
        <v>456</v>
      </c>
      <c r="B434" s="2" t="s">
        <v>457</v>
      </c>
      <c r="C434" s="2" t="s">
        <v>177</v>
      </c>
      <c r="D434" s="2" t="s">
        <v>178</v>
      </c>
      <c r="E434" s="3">
        <v>33</v>
      </c>
      <c r="F434" s="3">
        <v>12</v>
      </c>
      <c r="G434" s="2" t="s">
        <v>458</v>
      </c>
      <c r="H434" s="2" t="s">
        <v>179</v>
      </c>
      <c r="I434" s="2" t="s">
        <v>18275</v>
      </c>
      <c r="J434" s="2" t="s">
        <v>1098</v>
      </c>
    </row>
    <row r="435" spans="1:10" ht="15" customHeight="1" x14ac:dyDescent="0.35">
      <c r="A435" s="2" t="s">
        <v>456</v>
      </c>
      <c r="B435" s="2" t="s">
        <v>457</v>
      </c>
      <c r="C435" s="2" t="s">
        <v>163</v>
      </c>
      <c r="D435" s="2" t="s">
        <v>164</v>
      </c>
      <c r="E435" s="3">
        <v>33</v>
      </c>
      <c r="F435" s="3">
        <v>11</v>
      </c>
      <c r="G435" s="2" t="s">
        <v>458</v>
      </c>
      <c r="H435" s="2" t="s">
        <v>165</v>
      </c>
      <c r="I435" s="2" t="s">
        <v>18275</v>
      </c>
      <c r="J435" s="2" t="s">
        <v>2754</v>
      </c>
    </row>
    <row r="436" spans="1:10" ht="15" customHeight="1" x14ac:dyDescent="0.35">
      <c r="A436" s="2" t="s">
        <v>456</v>
      </c>
      <c r="B436" s="2" t="s">
        <v>457</v>
      </c>
      <c r="C436" s="2" t="s">
        <v>387</v>
      </c>
      <c r="D436" s="2" t="s">
        <v>388</v>
      </c>
      <c r="E436" s="3">
        <v>33</v>
      </c>
      <c r="F436" s="3">
        <v>27</v>
      </c>
      <c r="G436" s="2" t="s">
        <v>458</v>
      </c>
      <c r="H436" s="2" t="s">
        <v>389</v>
      </c>
      <c r="I436" s="2" t="s">
        <v>18275</v>
      </c>
      <c r="J436" s="2" t="s">
        <v>3993</v>
      </c>
    </row>
    <row r="437" spans="1:10" ht="15" customHeight="1" x14ac:dyDescent="0.35">
      <c r="A437" s="2" t="s">
        <v>467</v>
      </c>
      <c r="B437" s="2" t="s">
        <v>468</v>
      </c>
      <c r="C437" s="2" t="s">
        <v>23</v>
      </c>
      <c r="D437" s="2" t="s">
        <v>24</v>
      </c>
      <c r="E437" s="3">
        <v>34</v>
      </c>
      <c r="F437" s="3">
        <v>1</v>
      </c>
      <c r="G437" s="2" t="s">
        <v>469</v>
      </c>
      <c r="H437" s="2" t="s">
        <v>26</v>
      </c>
      <c r="I437" s="2" t="s">
        <v>18275</v>
      </c>
      <c r="J437" s="2" t="s">
        <v>2754</v>
      </c>
    </row>
    <row r="438" spans="1:10" ht="15" customHeight="1" x14ac:dyDescent="0.35">
      <c r="A438" s="2" t="s">
        <v>467</v>
      </c>
      <c r="B438" s="2" t="s">
        <v>468</v>
      </c>
      <c r="C438" s="2" t="s">
        <v>56</v>
      </c>
      <c r="D438" s="2" t="s">
        <v>57</v>
      </c>
      <c r="E438" s="3">
        <v>34</v>
      </c>
      <c r="F438" s="3">
        <v>3</v>
      </c>
      <c r="G438" s="2" t="s">
        <v>469</v>
      </c>
      <c r="H438" s="2" t="s">
        <v>59</v>
      </c>
      <c r="I438" s="2" t="s">
        <v>18275</v>
      </c>
      <c r="J438" s="2" t="s">
        <v>2754</v>
      </c>
    </row>
    <row r="439" spans="1:10" ht="15" customHeight="1" x14ac:dyDescent="0.35">
      <c r="A439" s="2" t="s">
        <v>177</v>
      </c>
      <c r="B439" s="2" t="s">
        <v>178</v>
      </c>
      <c r="C439" s="2" t="s">
        <v>23</v>
      </c>
      <c r="D439" s="2" t="s">
        <v>24</v>
      </c>
      <c r="E439" s="3">
        <v>12</v>
      </c>
      <c r="F439" s="3">
        <v>1</v>
      </c>
      <c r="G439" s="2" t="s">
        <v>179</v>
      </c>
      <c r="H439" s="2" t="s">
        <v>26</v>
      </c>
      <c r="I439" s="2" t="s">
        <v>18275</v>
      </c>
      <c r="J439" s="2" t="s">
        <v>3974</v>
      </c>
    </row>
    <row r="440" spans="1:10" ht="15" customHeight="1" x14ac:dyDescent="0.35">
      <c r="A440" s="2" t="s">
        <v>498</v>
      </c>
      <c r="B440" s="2" t="s">
        <v>499</v>
      </c>
      <c r="C440" s="2" t="s">
        <v>23</v>
      </c>
      <c r="D440" s="2" t="s">
        <v>24</v>
      </c>
      <c r="E440" s="3">
        <v>37</v>
      </c>
      <c r="F440" s="3">
        <v>1</v>
      </c>
      <c r="G440" s="2" t="s">
        <v>500</v>
      </c>
      <c r="H440" s="2" t="s">
        <v>26</v>
      </c>
      <c r="I440" s="2" t="s">
        <v>18275</v>
      </c>
      <c r="J440" s="2" t="s">
        <v>3968</v>
      </c>
    </row>
    <row r="441" spans="1:10" ht="15" customHeight="1" x14ac:dyDescent="0.35">
      <c r="A441" s="2" t="s">
        <v>498</v>
      </c>
      <c r="B441" s="2" t="s">
        <v>499</v>
      </c>
      <c r="C441" s="2" t="s">
        <v>365</v>
      </c>
      <c r="D441" s="2" t="s">
        <v>366</v>
      </c>
      <c r="E441" s="3">
        <v>37</v>
      </c>
      <c r="F441" s="3">
        <v>25</v>
      </c>
      <c r="G441" s="2" t="s">
        <v>500</v>
      </c>
      <c r="H441" s="2" t="s">
        <v>367</v>
      </c>
      <c r="I441" s="2" t="s">
        <v>18275</v>
      </c>
      <c r="J441" s="2" t="s">
        <v>2766</v>
      </c>
    </row>
    <row r="442" spans="1:10" ht="15" customHeight="1" x14ac:dyDescent="0.35">
      <c r="A442" s="2" t="s">
        <v>487</v>
      </c>
      <c r="B442" s="2" t="s">
        <v>488</v>
      </c>
      <c r="C442" s="2" t="s">
        <v>387</v>
      </c>
      <c r="D442" s="2" t="s">
        <v>388</v>
      </c>
      <c r="E442" s="3">
        <v>36</v>
      </c>
      <c r="F442" s="3">
        <v>27</v>
      </c>
      <c r="G442" s="2" t="s">
        <v>489</v>
      </c>
      <c r="H442" s="2" t="s">
        <v>389</v>
      </c>
      <c r="I442" s="2" t="s">
        <v>18275</v>
      </c>
      <c r="J442" s="2" t="s">
        <v>3373</v>
      </c>
    </row>
    <row r="443" spans="1:10" ht="15" customHeight="1" x14ac:dyDescent="0.35">
      <c r="A443" s="2" t="s">
        <v>487</v>
      </c>
      <c r="B443" s="2" t="s">
        <v>488</v>
      </c>
      <c r="C443" s="2" t="s">
        <v>387</v>
      </c>
      <c r="D443" s="2" t="s">
        <v>388</v>
      </c>
      <c r="E443" s="3">
        <v>36</v>
      </c>
      <c r="F443" s="3">
        <v>27</v>
      </c>
      <c r="G443" s="2" t="s">
        <v>489</v>
      </c>
      <c r="H443" s="2" t="s">
        <v>389</v>
      </c>
      <c r="I443" s="2" t="s">
        <v>18275</v>
      </c>
      <c r="J443" s="2" t="s">
        <v>1291</v>
      </c>
    </row>
    <row r="444" spans="1:10" ht="15" customHeight="1" x14ac:dyDescent="0.35">
      <c r="A444" s="2" t="s">
        <v>487</v>
      </c>
      <c r="B444" s="2" t="s">
        <v>488</v>
      </c>
      <c r="C444" s="2" t="s">
        <v>365</v>
      </c>
      <c r="D444" s="2" t="s">
        <v>366</v>
      </c>
      <c r="E444" s="3">
        <v>36</v>
      </c>
      <c r="F444" s="3">
        <v>25</v>
      </c>
      <c r="G444" s="2" t="s">
        <v>489</v>
      </c>
      <c r="H444" s="2" t="s">
        <v>367</v>
      </c>
      <c r="I444" s="2" t="s">
        <v>18275</v>
      </c>
      <c r="J444" s="2" t="s">
        <v>1406</v>
      </c>
    </row>
    <row r="445" spans="1:10" ht="15" customHeight="1" x14ac:dyDescent="0.35">
      <c r="A445" s="2" t="s">
        <v>487</v>
      </c>
      <c r="B445" s="2" t="s">
        <v>488</v>
      </c>
      <c r="C445" s="2" t="s">
        <v>339</v>
      </c>
      <c r="D445" s="2" t="s">
        <v>340</v>
      </c>
      <c r="E445" s="3">
        <v>36</v>
      </c>
      <c r="F445" s="3">
        <v>23</v>
      </c>
      <c r="G445" s="2" t="s">
        <v>489</v>
      </c>
      <c r="H445" s="2" t="s">
        <v>341</v>
      </c>
      <c r="I445" s="2" t="s">
        <v>18275</v>
      </c>
      <c r="J445" s="2" t="s">
        <v>1406</v>
      </c>
    </row>
    <row r="446" spans="1:10" ht="15" customHeight="1" x14ac:dyDescent="0.35">
      <c r="A446" s="2" t="s">
        <v>487</v>
      </c>
      <c r="B446" s="2" t="s">
        <v>488</v>
      </c>
      <c r="C446" s="2" t="s">
        <v>23</v>
      </c>
      <c r="D446" s="2" t="s">
        <v>24</v>
      </c>
      <c r="E446" s="3">
        <v>36</v>
      </c>
      <c r="F446" s="3">
        <v>1</v>
      </c>
      <c r="G446" s="2" t="s">
        <v>489</v>
      </c>
      <c r="H446" s="2" t="s">
        <v>26</v>
      </c>
      <c r="I446" s="2" t="s">
        <v>18275</v>
      </c>
      <c r="J446" s="2" t="s">
        <v>1406</v>
      </c>
    </row>
    <row r="447" spans="1:10" ht="15" customHeight="1" x14ac:dyDescent="0.35">
      <c r="A447" s="2" t="s">
        <v>487</v>
      </c>
      <c r="B447" s="2" t="s">
        <v>488</v>
      </c>
      <c r="C447" s="2" t="s">
        <v>365</v>
      </c>
      <c r="D447" s="2" t="s">
        <v>366</v>
      </c>
      <c r="E447" s="3">
        <v>36</v>
      </c>
      <c r="F447" s="3">
        <v>25</v>
      </c>
      <c r="G447" s="2" t="s">
        <v>489</v>
      </c>
      <c r="H447" s="2" t="s">
        <v>367</v>
      </c>
      <c r="I447" s="2" t="s">
        <v>18275</v>
      </c>
      <c r="J447" s="2" t="s">
        <v>4124</v>
      </c>
    </row>
    <row r="448" spans="1:10" ht="15" customHeight="1" x14ac:dyDescent="0.35">
      <c r="A448" s="2" t="s">
        <v>477</v>
      </c>
      <c r="B448" s="2" t="s">
        <v>478</v>
      </c>
      <c r="C448" s="2" t="s">
        <v>191</v>
      </c>
      <c r="D448" s="2" t="s">
        <v>192</v>
      </c>
      <c r="E448" s="3">
        <v>35</v>
      </c>
      <c r="F448" s="3">
        <v>13</v>
      </c>
      <c r="G448" s="2" t="s">
        <v>479</v>
      </c>
      <c r="H448" s="2" t="s">
        <v>193</v>
      </c>
      <c r="I448" s="2" t="s">
        <v>18275</v>
      </c>
      <c r="J448" s="2" t="s">
        <v>4027</v>
      </c>
    </row>
    <row r="449" spans="1:10" ht="15" customHeight="1" x14ac:dyDescent="0.35">
      <c r="A449" s="2" t="s">
        <v>477</v>
      </c>
      <c r="B449" s="2" t="s">
        <v>478</v>
      </c>
      <c r="C449" s="2" t="s">
        <v>128</v>
      </c>
      <c r="D449" s="2" t="s">
        <v>129</v>
      </c>
      <c r="E449" s="3">
        <v>35</v>
      </c>
      <c r="F449" s="3">
        <v>8</v>
      </c>
      <c r="G449" s="2" t="s">
        <v>479</v>
      </c>
      <c r="H449" s="2" t="s">
        <v>130</v>
      </c>
      <c r="I449" s="2" t="s">
        <v>18275</v>
      </c>
      <c r="J449" s="2" t="s">
        <v>4027</v>
      </c>
    </row>
    <row r="450" spans="1:10" ht="15" customHeight="1" x14ac:dyDescent="0.35">
      <c r="A450" s="2" t="s">
        <v>477</v>
      </c>
      <c r="B450" s="2" t="s">
        <v>478</v>
      </c>
      <c r="C450" s="2" t="s">
        <v>352</v>
      </c>
      <c r="D450" s="2" t="s">
        <v>353</v>
      </c>
      <c r="E450" s="3">
        <v>35</v>
      </c>
      <c r="F450" s="3">
        <v>24</v>
      </c>
      <c r="G450" s="2" t="s">
        <v>479</v>
      </c>
      <c r="H450" s="2" t="s">
        <v>354</v>
      </c>
      <c r="I450" s="2" t="s">
        <v>18275</v>
      </c>
      <c r="J450" s="2" t="s">
        <v>3597</v>
      </c>
    </row>
    <row r="451" spans="1:10" ht="15" customHeight="1" x14ac:dyDescent="0.35">
      <c r="A451" s="2" t="s">
        <v>477</v>
      </c>
      <c r="B451" s="2" t="s">
        <v>478</v>
      </c>
      <c r="C451" s="2" t="s">
        <v>177</v>
      </c>
      <c r="D451" s="2" t="s">
        <v>178</v>
      </c>
      <c r="E451" s="3">
        <v>35</v>
      </c>
      <c r="F451" s="3">
        <v>12</v>
      </c>
      <c r="G451" s="2" t="s">
        <v>479</v>
      </c>
      <c r="H451" s="2" t="s">
        <v>179</v>
      </c>
      <c r="I451" s="2" t="s">
        <v>18275</v>
      </c>
      <c r="J451" s="2" t="s">
        <v>3597</v>
      </c>
    </row>
    <row r="452" spans="1:10" ht="15" customHeight="1" x14ac:dyDescent="0.35">
      <c r="A452" s="2" t="s">
        <v>467</v>
      </c>
      <c r="B452" s="2" t="s">
        <v>468</v>
      </c>
      <c r="C452" s="2" t="s">
        <v>456</v>
      </c>
      <c r="D452" s="2" t="s">
        <v>457</v>
      </c>
      <c r="E452" s="3">
        <v>34</v>
      </c>
      <c r="F452" s="3">
        <v>33</v>
      </c>
      <c r="G452" s="2" t="s">
        <v>469</v>
      </c>
      <c r="H452" s="2" t="s">
        <v>458</v>
      </c>
      <c r="I452" s="2" t="s">
        <v>18275</v>
      </c>
      <c r="J452" s="2" t="s">
        <v>2754</v>
      </c>
    </row>
    <row r="453" spans="1:10" ht="15" customHeight="1" x14ac:dyDescent="0.35">
      <c r="A453" s="2" t="s">
        <v>467</v>
      </c>
      <c r="B453" s="2" t="s">
        <v>468</v>
      </c>
      <c r="C453" s="2" t="s">
        <v>434</v>
      </c>
      <c r="D453" s="2" t="s">
        <v>435</v>
      </c>
      <c r="E453" s="3">
        <v>34</v>
      </c>
      <c r="F453" s="3">
        <v>31</v>
      </c>
      <c r="G453" s="2" t="s">
        <v>469</v>
      </c>
      <c r="H453" s="2" t="s">
        <v>436</v>
      </c>
      <c r="I453" s="2" t="s">
        <v>18275</v>
      </c>
      <c r="J453" s="2" t="s">
        <v>2754</v>
      </c>
    </row>
    <row r="454" spans="1:10" ht="15" customHeight="1" x14ac:dyDescent="0.35">
      <c r="A454" s="2" t="s">
        <v>467</v>
      </c>
      <c r="B454" s="2" t="s">
        <v>468</v>
      </c>
      <c r="C454" s="2" t="s">
        <v>352</v>
      </c>
      <c r="D454" s="2" t="s">
        <v>353</v>
      </c>
      <c r="E454" s="3">
        <v>34</v>
      </c>
      <c r="F454" s="3">
        <v>24</v>
      </c>
      <c r="G454" s="2" t="s">
        <v>469</v>
      </c>
      <c r="H454" s="2" t="s">
        <v>354</v>
      </c>
      <c r="I454" s="2" t="s">
        <v>18275</v>
      </c>
      <c r="J454" s="2" t="s">
        <v>2754</v>
      </c>
    </row>
    <row r="455" spans="1:10" ht="15" customHeight="1" x14ac:dyDescent="0.35">
      <c r="A455" s="2" t="s">
        <v>467</v>
      </c>
      <c r="B455" s="2" t="s">
        <v>468</v>
      </c>
      <c r="C455" s="2" t="s">
        <v>339</v>
      </c>
      <c r="D455" s="2" t="s">
        <v>340</v>
      </c>
      <c r="E455" s="3">
        <v>34</v>
      </c>
      <c r="F455" s="3">
        <v>23</v>
      </c>
      <c r="G455" s="2" t="s">
        <v>469</v>
      </c>
      <c r="H455" s="2" t="s">
        <v>341</v>
      </c>
      <c r="I455" s="2" t="s">
        <v>18275</v>
      </c>
      <c r="J455" s="2" t="s">
        <v>2754</v>
      </c>
    </row>
    <row r="456" spans="1:10" ht="15" customHeight="1" x14ac:dyDescent="0.35">
      <c r="A456" s="2" t="s">
        <v>467</v>
      </c>
      <c r="B456" s="2" t="s">
        <v>468</v>
      </c>
      <c r="C456" s="2" t="s">
        <v>207</v>
      </c>
      <c r="D456" s="2" t="s">
        <v>208</v>
      </c>
      <c r="E456" s="3">
        <v>34</v>
      </c>
      <c r="F456" s="3">
        <v>14</v>
      </c>
      <c r="G456" s="2" t="s">
        <v>469</v>
      </c>
      <c r="H456" s="2" t="s">
        <v>209</v>
      </c>
      <c r="I456" s="2" t="s">
        <v>18275</v>
      </c>
      <c r="J456" s="2" t="s">
        <v>2754</v>
      </c>
    </row>
    <row r="457" spans="1:10" ht="15" customHeight="1" x14ac:dyDescent="0.35">
      <c r="A457" s="2" t="s">
        <v>467</v>
      </c>
      <c r="B457" s="2" t="s">
        <v>468</v>
      </c>
      <c r="C457" s="2" t="s">
        <v>177</v>
      </c>
      <c r="D457" s="2" t="s">
        <v>178</v>
      </c>
      <c r="E457" s="3">
        <v>34</v>
      </c>
      <c r="F457" s="3">
        <v>12</v>
      </c>
      <c r="G457" s="2" t="s">
        <v>469</v>
      </c>
      <c r="H457" s="2" t="s">
        <v>179</v>
      </c>
      <c r="I457" s="2" t="s">
        <v>18275</v>
      </c>
      <c r="J457" s="2" t="s">
        <v>2754</v>
      </c>
    </row>
    <row r="458" spans="1:10" ht="15" customHeight="1" x14ac:dyDescent="0.35">
      <c r="A458" s="2" t="s">
        <v>467</v>
      </c>
      <c r="B458" s="2" t="s">
        <v>468</v>
      </c>
      <c r="C458" s="2" t="s">
        <v>163</v>
      </c>
      <c r="D458" s="2" t="s">
        <v>164</v>
      </c>
      <c r="E458" s="3">
        <v>34</v>
      </c>
      <c r="F458" s="3">
        <v>11</v>
      </c>
      <c r="G458" s="2" t="s">
        <v>469</v>
      </c>
      <c r="H458" s="2" t="s">
        <v>165</v>
      </c>
      <c r="I458" s="2" t="s">
        <v>18275</v>
      </c>
      <c r="J458" s="2" t="s">
        <v>2754</v>
      </c>
    </row>
    <row r="459" spans="1:10" ht="15" customHeight="1" x14ac:dyDescent="0.35">
      <c r="A459" s="2" t="s">
        <v>467</v>
      </c>
      <c r="B459" s="2" t="s">
        <v>468</v>
      </c>
      <c r="C459" s="2" t="s">
        <v>153</v>
      </c>
      <c r="D459" s="2" t="s">
        <v>154</v>
      </c>
      <c r="E459" s="3">
        <v>34</v>
      </c>
      <c r="F459" s="3">
        <v>10</v>
      </c>
      <c r="G459" s="2" t="s">
        <v>469</v>
      </c>
      <c r="H459" s="2" t="s">
        <v>155</v>
      </c>
      <c r="I459" s="2" t="s">
        <v>18275</v>
      </c>
      <c r="J459" s="2" t="s">
        <v>2754</v>
      </c>
    </row>
    <row r="460" spans="1:10" ht="15" customHeight="1" x14ac:dyDescent="0.35">
      <c r="A460" s="2" t="s">
        <v>467</v>
      </c>
      <c r="B460" s="2" t="s">
        <v>468</v>
      </c>
      <c r="C460" s="2" t="s">
        <v>116</v>
      </c>
      <c r="D460" s="2" t="s">
        <v>117</v>
      </c>
      <c r="E460" s="3">
        <v>34</v>
      </c>
      <c r="F460" s="3">
        <v>7</v>
      </c>
      <c r="G460" s="2" t="s">
        <v>469</v>
      </c>
      <c r="H460" s="2" t="s">
        <v>118</v>
      </c>
      <c r="I460" s="2" t="s">
        <v>18275</v>
      </c>
      <c r="J460" s="2" t="s">
        <v>2754</v>
      </c>
    </row>
    <row r="461" spans="1:10" ht="15" customHeight="1" x14ac:dyDescent="0.35">
      <c r="A461" s="2" t="s">
        <v>467</v>
      </c>
      <c r="B461" s="2" t="s">
        <v>468</v>
      </c>
      <c r="C461" s="2" t="s">
        <v>71</v>
      </c>
      <c r="D461" s="2" t="s">
        <v>72</v>
      </c>
      <c r="E461" s="3">
        <v>34</v>
      </c>
      <c r="F461" s="3">
        <v>4</v>
      </c>
      <c r="G461" s="2" t="s">
        <v>469</v>
      </c>
      <c r="H461" s="2" t="s">
        <v>73</v>
      </c>
      <c r="I461" s="2" t="s">
        <v>18275</v>
      </c>
      <c r="J461" s="2" t="s">
        <v>2754</v>
      </c>
    </row>
    <row r="462" spans="1:10" ht="15" customHeight="1" x14ac:dyDescent="0.35">
      <c r="A462" s="2" t="s">
        <v>456</v>
      </c>
      <c r="B462" s="2" t="s">
        <v>457</v>
      </c>
      <c r="C462" s="2" t="s">
        <v>163</v>
      </c>
      <c r="D462" s="2" t="s">
        <v>164</v>
      </c>
      <c r="E462" s="3">
        <v>33</v>
      </c>
      <c r="F462" s="3">
        <v>11</v>
      </c>
      <c r="G462" s="2" t="s">
        <v>458</v>
      </c>
      <c r="H462" s="2" t="s">
        <v>165</v>
      </c>
      <c r="I462" s="2" t="s">
        <v>18275</v>
      </c>
      <c r="J462" s="2" t="s">
        <v>1098</v>
      </c>
    </row>
    <row r="463" spans="1:10" ht="15" customHeight="1" x14ac:dyDescent="0.35">
      <c r="A463" s="2" t="s">
        <v>456</v>
      </c>
      <c r="B463" s="2" t="s">
        <v>457</v>
      </c>
      <c r="C463" s="2" t="s">
        <v>142</v>
      </c>
      <c r="D463" s="2" t="s">
        <v>143</v>
      </c>
      <c r="E463" s="3">
        <v>33</v>
      </c>
      <c r="F463" s="3">
        <v>9</v>
      </c>
      <c r="G463" s="2" t="s">
        <v>458</v>
      </c>
      <c r="H463" s="2" t="s">
        <v>144</v>
      </c>
      <c r="I463" s="2" t="s">
        <v>18275</v>
      </c>
      <c r="J463" s="2" t="s">
        <v>1098</v>
      </c>
    </row>
    <row r="464" spans="1:10" ht="15" customHeight="1" x14ac:dyDescent="0.35">
      <c r="A464" s="2" t="s">
        <v>456</v>
      </c>
      <c r="B464" s="2" t="s">
        <v>457</v>
      </c>
      <c r="C464" s="2" t="s">
        <v>71</v>
      </c>
      <c r="D464" s="2" t="s">
        <v>72</v>
      </c>
      <c r="E464" s="3">
        <v>33</v>
      </c>
      <c r="F464" s="3">
        <v>4</v>
      </c>
      <c r="G464" s="2" t="s">
        <v>458</v>
      </c>
      <c r="H464" s="2" t="s">
        <v>73</v>
      </c>
      <c r="I464" s="2" t="s">
        <v>18275</v>
      </c>
      <c r="J464" s="2" t="s">
        <v>1098</v>
      </c>
    </row>
    <row r="465" spans="1:10" ht="15" customHeight="1" x14ac:dyDescent="0.35">
      <c r="A465" s="2" t="s">
        <v>456</v>
      </c>
      <c r="B465" s="2" t="s">
        <v>457</v>
      </c>
      <c r="C465" s="2" t="s">
        <v>56</v>
      </c>
      <c r="D465" s="2" t="s">
        <v>57</v>
      </c>
      <c r="E465" s="3">
        <v>33</v>
      </c>
      <c r="F465" s="3">
        <v>3</v>
      </c>
      <c r="G465" s="2" t="s">
        <v>458</v>
      </c>
      <c r="H465" s="2" t="s">
        <v>59</v>
      </c>
      <c r="I465" s="2" t="s">
        <v>18275</v>
      </c>
      <c r="J465" s="2" t="s">
        <v>1098</v>
      </c>
    </row>
    <row r="466" spans="1:10" ht="15" customHeight="1" x14ac:dyDescent="0.35">
      <c r="A466" s="2" t="s">
        <v>398</v>
      </c>
      <c r="B466" s="2" t="s">
        <v>399</v>
      </c>
      <c r="C466" s="2" t="s">
        <v>56</v>
      </c>
      <c r="D466" s="2" t="s">
        <v>57</v>
      </c>
      <c r="E466" s="3">
        <v>28</v>
      </c>
      <c r="F466" s="3">
        <v>3</v>
      </c>
      <c r="G466" s="2" t="s">
        <v>400</v>
      </c>
      <c r="H466" s="2" t="s">
        <v>59</v>
      </c>
      <c r="I466" s="2" t="s">
        <v>18275</v>
      </c>
      <c r="J466" s="2" t="s">
        <v>1584</v>
      </c>
    </row>
    <row r="467" spans="1:10" ht="15" customHeight="1" x14ac:dyDescent="0.35">
      <c r="A467" s="2" t="s">
        <v>398</v>
      </c>
      <c r="B467" s="2" t="s">
        <v>399</v>
      </c>
      <c r="C467" s="2" t="s">
        <v>23</v>
      </c>
      <c r="D467" s="2" t="s">
        <v>24</v>
      </c>
      <c r="E467" s="3">
        <v>28</v>
      </c>
      <c r="F467" s="3">
        <v>1</v>
      </c>
      <c r="G467" s="2" t="s">
        <v>400</v>
      </c>
      <c r="H467" s="2" t="s">
        <v>26</v>
      </c>
      <c r="I467" s="2" t="s">
        <v>18275</v>
      </c>
      <c r="J467" s="2" t="s">
        <v>1584</v>
      </c>
    </row>
    <row r="468" spans="1:10" ht="15" customHeight="1" x14ac:dyDescent="0.35">
      <c r="A468" s="2" t="s">
        <v>398</v>
      </c>
      <c r="B468" s="2" t="s">
        <v>399</v>
      </c>
      <c r="C468" s="2" t="s">
        <v>218</v>
      </c>
      <c r="D468" s="2" t="s">
        <v>219</v>
      </c>
      <c r="E468" s="3">
        <v>28</v>
      </c>
      <c r="F468" s="3">
        <v>15</v>
      </c>
      <c r="G468" s="2" t="s">
        <v>400</v>
      </c>
      <c r="H468" s="2" t="s">
        <v>220</v>
      </c>
      <c r="I468" s="2" t="s">
        <v>18275</v>
      </c>
      <c r="J468" s="2" t="s">
        <v>4072</v>
      </c>
    </row>
    <row r="469" spans="1:10" ht="15" customHeight="1" x14ac:dyDescent="0.35">
      <c r="A469" s="2" t="s">
        <v>398</v>
      </c>
      <c r="B469" s="2" t="s">
        <v>399</v>
      </c>
      <c r="C469" s="2" t="s">
        <v>207</v>
      </c>
      <c r="D469" s="2" t="s">
        <v>208</v>
      </c>
      <c r="E469" s="3">
        <v>28</v>
      </c>
      <c r="F469" s="3">
        <v>14</v>
      </c>
      <c r="G469" s="2" t="s">
        <v>400</v>
      </c>
      <c r="H469" s="2" t="s">
        <v>209</v>
      </c>
      <c r="I469" s="2" t="s">
        <v>18275</v>
      </c>
      <c r="J469" s="2" t="s">
        <v>1721</v>
      </c>
    </row>
    <row r="470" spans="1:10" ht="15" customHeight="1" x14ac:dyDescent="0.35">
      <c r="A470" s="2" t="s">
        <v>398</v>
      </c>
      <c r="B470" s="2" t="s">
        <v>399</v>
      </c>
      <c r="C470" s="2" t="s">
        <v>191</v>
      </c>
      <c r="D470" s="2" t="s">
        <v>192</v>
      </c>
      <c r="E470" s="3">
        <v>28</v>
      </c>
      <c r="F470" s="3">
        <v>13</v>
      </c>
      <c r="G470" s="2" t="s">
        <v>400</v>
      </c>
      <c r="H470" s="2" t="s">
        <v>193</v>
      </c>
      <c r="I470" s="2" t="s">
        <v>18275</v>
      </c>
      <c r="J470" s="2" t="s">
        <v>1721</v>
      </c>
    </row>
    <row r="471" spans="1:10" ht="15" customHeight="1" x14ac:dyDescent="0.35">
      <c r="A471" s="2" t="s">
        <v>398</v>
      </c>
      <c r="B471" s="2" t="s">
        <v>399</v>
      </c>
      <c r="C471" s="2" t="s">
        <v>163</v>
      </c>
      <c r="D471" s="2" t="s">
        <v>164</v>
      </c>
      <c r="E471" s="3">
        <v>28</v>
      </c>
      <c r="F471" s="3">
        <v>11</v>
      </c>
      <c r="G471" s="2" t="s">
        <v>400</v>
      </c>
      <c r="H471" s="2" t="s">
        <v>165</v>
      </c>
      <c r="I471" s="2" t="s">
        <v>18275</v>
      </c>
      <c r="J471" s="2" t="s">
        <v>1721</v>
      </c>
    </row>
    <row r="472" spans="1:10" ht="15" customHeight="1" x14ac:dyDescent="0.35">
      <c r="A472" s="2" t="s">
        <v>387</v>
      </c>
      <c r="B472" s="2" t="s">
        <v>388</v>
      </c>
      <c r="C472" s="2" t="s">
        <v>487</v>
      </c>
      <c r="D472" s="2" t="s">
        <v>488</v>
      </c>
      <c r="E472" s="3">
        <v>27</v>
      </c>
      <c r="F472" s="3">
        <v>36</v>
      </c>
      <c r="G472" s="2" t="s">
        <v>389</v>
      </c>
      <c r="H472" s="2" t="s">
        <v>489</v>
      </c>
      <c r="I472" s="2" t="s">
        <v>18275</v>
      </c>
      <c r="J472" s="2" t="s">
        <v>3373</v>
      </c>
    </row>
    <row r="473" spans="1:10" ht="15" customHeight="1" x14ac:dyDescent="0.35">
      <c r="A473" s="2" t="s">
        <v>387</v>
      </c>
      <c r="B473" s="2" t="s">
        <v>388</v>
      </c>
      <c r="C473" s="2" t="s">
        <v>487</v>
      </c>
      <c r="D473" s="2" t="s">
        <v>488</v>
      </c>
      <c r="E473" s="3">
        <v>27</v>
      </c>
      <c r="F473" s="3">
        <v>36</v>
      </c>
      <c r="G473" s="2" t="s">
        <v>389</v>
      </c>
      <c r="H473" s="2" t="s">
        <v>489</v>
      </c>
      <c r="I473" s="2" t="s">
        <v>18275</v>
      </c>
      <c r="J473" s="2" t="s">
        <v>1291</v>
      </c>
    </row>
    <row r="474" spans="1:10" ht="15" customHeight="1" x14ac:dyDescent="0.35">
      <c r="A474" s="2" t="s">
        <v>387</v>
      </c>
      <c r="B474" s="2" t="s">
        <v>388</v>
      </c>
      <c r="C474" s="2" t="s">
        <v>456</v>
      </c>
      <c r="D474" s="2" t="s">
        <v>457</v>
      </c>
      <c r="E474" s="3">
        <v>27</v>
      </c>
      <c r="F474" s="3">
        <v>33</v>
      </c>
      <c r="G474" s="2" t="s">
        <v>389</v>
      </c>
      <c r="H474" s="2" t="s">
        <v>458</v>
      </c>
      <c r="I474" s="2" t="s">
        <v>18275</v>
      </c>
      <c r="J474" s="2" t="s">
        <v>3993</v>
      </c>
    </row>
    <row r="475" spans="1:10" ht="15" customHeight="1" x14ac:dyDescent="0.35">
      <c r="A475" s="2" t="s">
        <v>387</v>
      </c>
      <c r="B475" s="2" t="s">
        <v>388</v>
      </c>
      <c r="C475" s="2" t="s">
        <v>352</v>
      </c>
      <c r="D475" s="2" t="s">
        <v>353</v>
      </c>
      <c r="E475" s="3">
        <v>27</v>
      </c>
      <c r="F475" s="3">
        <v>24</v>
      </c>
      <c r="G475" s="2" t="s">
        <v>389</v>
      </c>
      <c r="H475" s="2" t="s">
        <v>354</v>
      </c>
      <c r="I475" s="2" t="s">
        <v>18275</v>
      </c>
      <c r="J475" s="2" t="s">
        <v>3993</v>
      </c>
    </row>
    <row r="476" spans="1:10" ht="15" customHeight="1" x14ac:dyDescent="0.35">
      <c r="A476" s="2" t="s">
        <v>387</v>
      </c>
      <c r="B476" s="2" t="s">
        <v>388</v>
      </c>
      <c r="C476" s="2" t="s">
        <v>177</v>
      </c>
      <c r="D476" s="2" t="s">
        <v>178</v>
      </c>
      <c r="E476" s="3">
        <v>27</v>
      </c>
      <c r="F476" s="3">
        <v>12</v>
      </c>
      <c r="G476" s="2" t="s">
        <v>389</v>
      </c>
      <c r="H476" s="2" t="s">
        <v>179</v>
      </c>
      <c r="I476" s="2" t="s">
        <v>18275</v>
      </c>
      <c r="J476" s="2" t="s">
        <v>3993</v>
      </c>
    </row>
    <row r="477" spans="1:10" ht="15" customHeight="1" x14ac:dyDescent="0.35">
      <c r="A477" s="2" t="s">
        <v>387</v>
      </c>
      <c r="B477" s="2" t="s">
        <v>388</v>
      </c>
      <c r="C477" s="2" t="s">
        <v>142</v>
      </c>
      <c r="D477" s="2" t="s">
        <v>143</v>
      </c>
      <c r="E477" s="3">
        <v>27</v>
      </c>
      <c r="F477" s="3">
        <v>9</v>
      </c>
      <c r="G477" s="2" t="s">
        <v>389</v>
      </c>
      <c r="H477" s="2" t="s">
        <v>144</v>
      </c>
      <c r="I477" s="2" t="s">
        <v>18275</v>
      </c>
      <c r="J477" s="2" t="s">
        <v>3993</v>
      </c>
    </row>
    <row r="478" spans="1:10" ht="15" customHeight="1" x14ac:dyDescent="0.35">
      <c r="A478" s="2" t="s">
        <v>387</v>
      </c>
      <c r="B478" s="2" t="s">
        <v>388</v>
      </c>
      <c r="C478" s="2" t="s">
        <v>128</v>
      </c>
      <c r="D478" s="2" t="s">
        <v>129</v>
      </c>
      <c r="E478" s="3">
        <v>27</v>
      </c>
      <c r="F478" s="3">
        <v>8</v>
      </c>
      <c r="G478" s="2" t="s">
        <v>389</v>
      </c>
      <c r="H478" s="2" t="s">
        <v>130</v>
      </c>
      <c r="I478" s="2" t="s">
        <v>18275</v>
      </c>
      <c r="J478" s="2" t="s">
        <v>3993</v>
      </c>
    </row>
    <row r="479" spans="1:10" ht="15" customHeight="1" x14ac:dyDescent="0.35">
      <c r="A479" s="2" t="s">
        <v>387</v>
      </c>
      <c r="B479" s="2" t="s">
        <v>388</v>
      </c>
      <c r="C479" s="2" t="s">
        <v>71</v>
      </c>
      <c r="D479" s="2" t="s">
        <v>72</v>
      </c>
      <c r="E479" s="3">
        <v>27</v>
      </c>
      <c r="F479" s="3">
        <v>4</v>
      </c>
      <c r="G479" s="2" t="s">
        <v>389</v>
      </c>
      <c r="H479" s="2" t="s">
        <v>73</v>
      </c>
      <c r="I479" s="2" t="s">
        <v>18275</v>
      </c>
      <c r="J479" s="2" t="s">
        <v>3993</v>
      </c>
    </row>
    <row r="480" spans="1:10" ht="15" customHeight="1" x14ac:dyDescent="0.35">
      <c r="A480" s="2" t="s">
        <v>387</v>
      </c>
      <c r="B480" s="2" t="s">
        <v>388</v>
      </c>
      <c r="C480" s="2" t="s">
        <v>56</v>
      </c>
      <c r="D480" s="2" t="s">
        <v>57</v>
      </c>
      <c r="E480" s="3">
        <v>27</v>
      </c>
      <c r="F480" s="3">
        <v>3</v>
      </c>
      <c r="G480" s="2" t="s">
        <v>389</v>
      </c>
      <c r="H480" s="2" t="s">
        <v>59</v>
      </c>
      <c r="I480" s="2" t="s">
        <v>18275</v>
      </c>
      <c r="J480" s="2" t="s">
        <v>3993</v>
      </c>
    </row>
    <row r="481" spans="1:10" ht="15" customHeight="1" x14ac:dyDescent="0.35">
      <c r="A481" s="2" t="s">
        <v>375</v>
      </c>
      <c r="B481" s="2" t="s">
        <v>376</v>
      </c>
      <c r="C481" s="2" t="s">
        <v>142</v>
      </c>
      <c r="D481" s="2" t="s">
        <v>143</v>
      </c>
      <c r="E481" s="3">
        <v>26</v>
      </c>
      <c r="F481" s="3">
        <v>9</v>
      </c>
      <c r="G481" s="2" t="s">
        <v>377</v>
      </c>
      <c r="H481" s="2" t="s">
        <v>144</v>
      </c>
      <c r="I481" s="2" t="s">
        <v>18275</v>
      </c>
      <c r="J481" s="2" t="s">
        <v>1109</v>
      </c>
    </row>
    <row r="482" spans="1:10" ht="15" customHeight="1" x14ac:dyDescent="0.35">
      <c r="A482" s="2" t="s">
        <v>375</v>
      </c>
      <c r="B482" s="2" t="s">
        <v>376</v>
      </c>
      <c r="C482" s="2" t="s">
        <v>128</v>
      </c>
      <c r="D482" s="2" t="s">
        <v>129</v>
      </c>
      <c r="E482" s="3">
        <v>26</v>
      </c>
      <c r="F482" s="3">
        <v>8</v>
      </c>
      <c r="G482" s="2" t="s">
        <v>377</v>
      </c>
      <c r="H482" s="2" t="s">
        <v>130</v>
      </c>
      <c r="I482" s="2" t="s">
        <v>18275</v>
      </c>
      <c r="J482" s="2" t="s">
        <v>1109</v>
      </c>
    </row>
    <row r="483" spans="1:10" ht="15" customHeight="1" x14ac:dyDescent="0.35">
      <c r="A483" s="2" t="s">
        <v>365</v>
      </c>
      <c r="B483" s="2" t="s">
        <v>366</v>
      </c>
      <c r="C483" s="2" t="s">
        <v>487</v>
      </c>
      <c r="D483" s="2" t="s">
        <v>488</v>
      </c>
      <c r="E483" s="3">
        <v>25</v>
      </c>
      <c r="F483" s="3">
        <v>36</v>
      </c>
      <c r="G483" s="2" t="s">
        <v>367</v>
      </c>
      <c r="H483" s="2" t="s">
        <v>489</v>
      </c>
      <c r="I483" s="2" t="s">
        <v>18275</v>
      </c>
      <c r="J483" s="2" t="s">
        <v>4124</v>
      </c>
    </row>
    <row r="484" spans="1:10" ht="15" customHeight="1" x14ac:dyDescent="0.35">
      <c r="A484" s="2" t="s">
        <v>365</v>
      </c>
      <c r="B484" s="2" t="s">
        <v>366</v>
      </c>
      <c r="C484" s="2" t="s">
        <v>498</v>
      </c>
      <c r="D484" s="2" t="s">
        <v>499</v>
      </c>
      <c r="E484" s="3">
        <v>25</v>
      </c>
      <c r="F484" s="3">
        <v>37</v>
      </c>
      <c r="G484" s="2" t="s">
        <v>367</v>
      </c>
      <c r="H484" s="2" t="s">
        <v>500</v>
      </c>
      <c r="I484" s="2" t="s">
        <v>18275</v>
      </c>
      <c r="J484" s="2" t="s">
        <v>2766</v>
      </c>
    </row>
    <row r="485" spans="1:10" ht="15" customHeight="1" x14ac:dyDescent="0.35">
      <c r="A485" s="2" t="s">
        <v>365</v>
      </c>
      <c r="B485" s="2" t="s">
        <v>366</v>
      </c>
      <c r="C485" s="2" t="s">
        <v>456</v>
      </c>
      <c r="D485" s="2" t="s">
        <v>457</v>
      </c>
      <c r="E485" s="3">
        <v>25</v>
      </c>
      <c r="F485" s="3">
        <v>33</v>
      </c>
      <c r="G485" s="2" t="s">
        <v>367</v>
      </c>
      <c r="H485" s="2" t="s">
        <v>458</v>
      </c>
      <c r="I485" s="2" t="s">
        <v>18275</v>
      </c>
      <c r="J485" s="2" t="s">
        <v>1584</v>
      </c>
    </row>
    <row r="486" spans="1:10" ht="15" customHeight="1" x14ac:dyDescent="0.35">
      <c r="A486" s="2" t="s">
        <v>365</v>
      </c>
      <c r="B486" s="2" t="s">
        <v>366</v>
      </c>
      <c r="C486" s="2" t="s">
        <v>398</v>
      </c>
      <c r="D486" s="2" t="s">
        <v>399</v>
      </c>
      <c r="E486" s="3">
        <v>25</v>
      </c>
      <c r="F486" s="3">
        <v>28</v>
      </c>
      <c r="G486" s="2" t="s">
        <v>367</v>
      </c>
      <c r="H486" s="2" t="s">
        <v>400</v>
      </c>
      <c r="I486" s="2" t="s">
        <v>18275</v>
      </c>
      <c r="J486" s="2" t="s">
        <v>1584</v>
      </c>
    </row>
    <row r="487" spans="1:10" ht="15" customHeight="1" x14ac:dyDescent="0.35">
      <c r="A487" s="2" t="s">
        <v>365</v>
      </c>
      <c r="B487" s="2" t="s">
        <v>366</v>
      </c>
      <c r="C487" s="2" t="s">
        <v>218</v>
      </c>
      <c r="D487" s="2" t="s">
        <v>219</v>
      </c>
      <c r="E487" s="3">
        <v>25</v>
      </c>
      <c r="F487" s="3">
        <v>15</v>
      </c>
      <c r="G487" s="2" t="s">
        <v>367</v>
      </c>
      <c r="H487" s="2" t="s">
        <v>220</v>
      </c>
      <c r="I487" s="2" t="s">
        <v>18275</v>
      </c>
      <c r="J487" s="2" t="s">
        <v>1584</v>
      </c>
    </row>
    <row r="488" spans="1:10" ht="15" customHeight="1" x14ac:dyDescent="0.35">
      <c r="A488" s="2" t="s">
        <v>365</v>
      </c>
      <c r="B488" s="2" t="s">
        <v>366</v>
      </c>
      <c r="C488" s="2" t="s">
        <v>56</v>
      </c>
      <c r="D488" s="2" t="s">
        <v>57</v>
      </c>
      <c r="E488" s="3">
        <v>25</v>
      </c>
      <c r="F488" s="3">
        <v>3</v>
      </c>
      <c r="G488" s="2" t="s">
        <v>367</v>
      </c>
      <c r="H488" s="2" t="s">
        <v>59</v>
      </c>
      <c r="I488" s="2" t="s">
        <v>18275</v>
      </c>
      <c r="J488" s="2" t="s">
        <v>1584</v>
      </c>
    </row>
    <row r="489" spans="1:10" ht="15" customHeight="1" x14ac:dyDescent="0.35">
      <c r="A489" s="2" t="s">
        <v>398</v>
      </c>
      <c r="B489" s="2" t="s">
        <v>399</v>
      </c>
      <c r="C489" s="2" t="s">
        <v>218</v>
      </c>
      <c r="D489" s="2" t="s">
        <v>219</v>
      </c>
      <c r="E489" s="3">
        <v>28</v>
      </c>
      <c r="F489" s="3">
        <v>15</v>
      </c>
      <c r="G489" s="2" t="s">
        <v>400</v>
      </c>
      <c r="H489" s="2" t="s">
        <v>220</v>
      </c>
      <c r="I489" s="2" t="s">
        <v>18275</v>
      </c>
      <c r="J489" s="2" t="s">
        <v>1584</v>
      </c>
    </row>
    <row r="490" spans="1:10" ht="15" customHeight="1" x14ac:dyDescent="0.35">
      <c r="A490" s="2" t="s">
        <v>365</v>
      </c>
      <c r="B490" s="2" t="s">
        <v>366</v>
      </c>
      <c r="C490" s="2" t="s">
        <v>487</v>
      </c>
      <c r="D490" s="2" t="s">
        <v>488</v>
      </c>
      <c r="E490" s="3">
        <v>25</v>
      </c>
      <c r="F490" s="3">
        <v>36</v>
      </c>
      <c r="G490" s="2" t="s">
        <v>367</v>
      </c>
      <c r="H490" s="2" t="s">
        <v>489</v>
      </c>
      <c r="I490" s="2" t="s">
        <v>18275</v>
      </c>
      <c r="J490" s="2" t="s">
        <v>1406</v>
      </c>
    </row>
    <row r="491" spans="1:10" ht="15" customHeight="1" x14ac:dyDescent="0.35">
      <c r="A491" s="2" t="s">
        <v>398</v>
      </c>
      <c r="B491" s="2" t="s">
        <v>399</v>
      </c>
      <c r="C491" s="2" t="s">
        <v>365</v>
      </c>
      <c r="D491" s="2" t="s">
        <v>366</v>
      </c>
      <c r="E491" s="3">
        <v>28</v>
      </c>
      <c r="F491" s="3">
        <v>25</v>
      </c>
      <c r="G491" s="2" t="s">
        <v>400</v>
      </c>
      <c r="H491" s="2" t="s">
        <v>367</v>
      </c>
      <c r="I491" s="2" t="s">
        <v>18275</v>
      </c>
      <c r="J491" s="2" t="s">
        <v>1584</v>
      </c>
    </row>
    <row r="492" spans="1:10" ht="15" customHeight="1" x14ac:dyDescent="0.35">
      <c r="A492" s="2" t="s">
        <v>434</v>
      </c>
      <c r="B492" s="2" t="s">
        <v>435</v>
      </c>
      <c r="C492" s="2" t="s">
        <v>23</v>
      </c>
      <c r="D492" s="2" t="s">
        <v>24</v>
      </c>
      <c r="E492" s="3">
        <v>31</v>
      </c>
      <c r="F492" s="3">
        <v>1</v>
      </c>
      <c r="G492" s="2" t="s">
        <v>436</v>
      </c>
      <c r="H492" s="2" t="s">
        <v>26</v>
      </c>
      <c r="I492" s="2" t="s">
        <v>18275</v>
      </c>
      <c r="J492" s="2" t="s">
        <v>2754</v>
      </c>
    </row>
    <row r="493" spans="1:10" ht="15" customHeight="1" x14ac:dyDescent="0.35">
      <c r="A493" s="2" t="s">
        <v>456</v>
      </c>
      <c r="B493" s="2" t="s">
        <v>457</v>
      </c>
      <c r="C493" s="2" t="s">
        <v>250</v>
      </c>
      <c r="D493" s="2" t="s">
        <v>251</v>
      </c>
      <c r="E493" s="3">
        <v>33</v>
      </c>
      <c r="F493" s="3">
        <v>17</v>
      </c>
      <c r="G493" s="2" t="s">
        <v>458</v>
      </c>
      <c r="H493" s="2" t="s">
        <v>252</v>
      </c>
      <c r="I493" s="2" t="s">
        <v>18275</v>
      </c>
      <c r="J493" s="2" t="s">
        <v>3228</v>
      </c>
    </row>
    <row r="494" spans="1:10" ht="15" customHeight="1" x14ac:dyDescent="0.35">
      <c r="A494" s="2" t="s">
        <v>456</v>
      </c>
      <c r="B494" s="2" t="s">
        <v>457</v>
      </c>
      <c r="C494" s="2" t="s">
        <v>207</v>
      </c>
      <c r="D494" s="2" t="s">
        <v>208</v>
      </c>
      <c r="E494" s="3">
        <v>33</v>
      </c>
      <c r="F494" s="3">
        <v>14</v>
      </c>
      <c r="G494" s="2" t="s">
        <v>458</v>
      </c>
      <c r="H494" s="2" t="s">
        <v>209</v>
      </c>
      <c r="I494" s="2" t="s">
        <v>18275</v>
      </c>
      <c r="J494" s="2" t="s">
        <v>3228</v>
      </c>
    </row>
    <row r="495" spans="1:10" ht="15" customHeight="1" x14ac:dyDescent="0.35">
      <c r="A495" s="2" t="s">
        <v>456</v>
      </c>
      <c r="B495" s="2" t="s">
        <v>457</v>
      </c>
      <c r="C495" s="2" t="s">
        <v>23</v>
      </c>
      <c r="D495" s="2" t="s">
        <v>24</v>
      </c>
      <c r="E495" s="3">
        <v>33</v>
      </c>
      <c r="F495" s="3">
        <v>1</v>
      </c>
      <c r="G495" s="2" t="s">
        <v>458</v>
      </c>
      <c r="H495" s="2" t="s">
        <v>26</v>
      </c>
      <c r="I495" s="2" t="s">
        <v>18275</v>
      </c>
      <c r="J495" s="2" t="s">
        <v>3228</v>
      </c>
    </row>
    <row r="496" spans="1:10" ht="15" customHeight="1" x14ac:dyDescent="0.35">
      <c r="A496" s="2" t="s">
        <v>456</v>
      </c>
      <c r="B496" s="2" t="s">
        <v>457</v>
      </c>
      <c r="C496" s="2" t="s">
        <v>398</v>
      </c>
      <c r="D496" s="2" t="s">
        <v>399</v>
      </c>
      <c r="E496" s="3">
        <v>33</v>
      </c>
      <c r="F496" s="3">
        <v>28</v>
      </c>
      <c r="G496" s="2" t="s">
        <v>458</v>
      </c>
      <c r="H496" s="2" t="s">
        <v>400</v>
      </c>
      <c r="I496" s="2" t="s">
        <v>18275</v>
      </c>
      <c r="J496" s="2" t="s">
        <v>1584</v>
      </c>
    </row>
    <row r="497" spans="1:10" ht="15" customHeight="1" x14ac:dyDescent="0.35">
      <c r="A497" s="2" t="s">
        <v>456</v>
      </c>
      <c r="B497" s="2" t="s">
        <v>457</v>
      </c>
      <c r="C497" s="2" t="s">
        <v>365</v>
      </c>
      <c r="D497" s="2" t="s">
        <v>366</v>
      </c>
      <c r="E497" s="3">
        <v>33</v>
      </c>
      <c r="F497" s="3">
        <v>25</v>
      </c>
      <c r="G497" s="2" t="s">
        <v>458</v>
      </c>
      <c r="H497" s="2" t="s">
        <v>367</v>
      </c>
      <c r="I497" s="2" t="s">
        <v>18275</v>
      </c>
      <c r="J497" s="2" t="s">
        <v>1584</v>
      </c>
    </row>
    <row r="498" spans="1:10" ht="15" customHeight="1" x14ac:dyDescent="0.35">
      <c r="A498" s="2" t="s">
        <v>456</v>
      </c>
      <c r="B498" s="2" t="s">
        <v>457</v>
      </c>
      <c r="C498" s="2" t="s">
        <v>218</v>
      </c>
      <c r="D498" s="2" t="s">
        <v>219</v>
      </c>
      <c r="E498" s="3">
        <v>33</v>
      </c>
      <c r="F498" s="3">
        <v>15</v>
      </c>
      <c r="G498" s="2" t="s">
        <v>458</v>
      </c>
      <c r="H498" s="2" t="s">
        <v>220</v>
      </c>
      <c r="I498" s="2" t="s">
        <v>18275</v>
      </c>
      <c r="J498" s="2" t="s">
        <v>1584</v>
      </c>
    </row>
    <row r="499" spans="1:10" ht="15" customHeight="1" x14ac:dyDescent="0.35">
      <c r="A499" s="2" t="s">
        <v>456</v>
      </c>
      <c r="B499" s="2" t="s">
        <v>457</v>
      </c>
      <c r="C499" s="2" t="s">
        <v>23</v>
      </c>
      <c r="D499" s="2" t="s">
        <v>24</v>
      </c>
      <c r="E499" s="3">
        <v>33</v>
      </c>
      <c r="F499" s="3">
        <v>1</v>
      </c>
      <c r="G499" s="2" t="s">
        <v>458</v>
      </c>
      <c r="H499" s="2" t="s">
        <v>26</v>
      </c>
      <c r="I499" s="2" t="s">
        <v>18275</v>
      </c>
      <c r="J499" s="2" t="s">
        <v>1584</v>
      </c>
    </row>
    <row r="500" spans="1:10" ht="15" customHeight="1" x14ac:dyDescent="0.35">
      <c r="A500" s="2" t="s">
        <v>447</v>
      </c>
      <c r="B500" s="2" t="s">
        <v>448</v>
      </c>
      <c r="C500" s="2" t="s">
        <v>456</v>
      </c>
      <c r="D500" s="2" t="s">
        <v>457</v>
      </c>
      <c r="E500" s="3">
        <v>32</v>
      </c>
      <c r="F500" s="3">
        <v>33</v>
      </c>
      <c r="G500" s="2" t="s">
        <v>449</v>
      </c>
      <c r="H500" s="2" t="s">
        <v>458</v>
      </c>
      <c r="I500" s="2" t="s">
        <v>18275</v>
      </c>
      <c r="J500" s="2" t="s">
        <v>2254</v>
      </c>
    </row>
    <row r="501" spans="1:10" ht="15" customHeight="1" x14ac:dyDescent="0.35">
      <c r="A501" s="2" t="s">
        <v>447</v>
      </c>
      <c r="B501" s="2" t="s">
        <v>448</v>
      </c>
      <c r="C501" s="2" t="s">
        <v>56</v>
      </c>
      <c r="D501" s="2" t="s">
        <v>57</v>
      </c>
      <c r="E501" s="3">
        <v>32</v>
      </c>
      <c r="F501" s="3">
        <v>3</v>
      </c>
      <c r="G501" s="2" t="s">
        <v>449</v>
      </c>
      <c r="H501" s="2" t="s">
        <v>59</v>
      </c>
      <c r="I501" s="2" t="s">
        <v>18275</v>
      </c>
      <c r="J501" s="2" t="s">
        <v>2254</v>
      </c>
    </row>
    <row r="502" spans="1:10" ht="15" customHeight="1" x14ac:dyDescent="0.35">
      <c r="A502" s="2" t="s">
        <v>434</v>
      </c>
      <c r="B502" s="2" t="s">
        <v>435</v>
      </c>
      <c r="C502" s="2" t="s">
        <v>352</v>
      </c>
      <c r="D502" s="2" t="s">
        <v>353</v>
      </c>
      <c r="E502" s="3">
        <v>31</v>
      </c>
      <c r="F502" s="3">
        <v>24</v>
      </c>
      <c r="G502" s="2" t="s">
        <v>436</v>
      </c>
      <c r="H502" s="2" t="s">
        <v>354</v>
      </c>
      <c r="I502" s="2" t="s">
        <v>18275</v>
      </c>
      <c r="J502" s="2" t="s">
        <v>4117</v>
      </c>
    </row>
    <row r="503" spans="1:10" ht="15" customHeight="1" x14ac:dyDescent="0.35">
      <c r="A503" s="2" t="s">
        <v>434</v>
      </c>
      <c r="B503" s="2" t="s">
        <v>435</v>
      </c>
      <c r="C503" s="2" t="s">
        <v>116</v>
      </c>
      <c r="D503" s="2" t="s">
        <v>117</v>
      </c>
      <c r="E503" s="3">
        <v>31</v>
      </c>
      <c r="F503" s="3">
        <v>7</v>
      </c>
      <c r="G503" s="2" t="s">
        <v>436</v>
      </c>
      <c r="H503" s="2" t="s">
        <v>118</v>
      </c>
      <c r="I503" s="2" t="s">
        <v>18275</v>
      </c>
      <c r="J503" s="2" t="s">
        <v>3010</v>
      </c>
    </row>
    <row r="504" spans="1:10" ht="15" customHeight="1" x14ac:dyDescent="0.35">
      <c r="A504" s="2" t="s">
        <v>434</v>
      </c>
      <c r="B504" s="2" t="s">
        <v>435</v>
      </c>
      <c r="C504" s="2" t="s">
        <v>23</v>
      </c>
      <c r="D504" s="2" t="s">
        <v>24</v>
      </c>
      <c r="E504" s="3">
        <v>31</v>
      </c>
      <c r="F504" s="3">
        <v>1</v>
      </c>
      <c r="G504" s="2" t="s">
        <v>436</v>
      </c>
      <c r="H504" s="2" t="s">
        <v>26</v>
      </c>
      <c r="I504" s="2" t="s">
        <v>18275</v>
      </c>
      <c r="J504" s="2" t="s">
        <v>3010</v>
      </c>
    </row>
    <row r="505" spans="1:10" ht="15" customHeight="1" x14ac:dyDescent="0.35">
      <c r="A505" s="2" t="s">
        <v>434</v>
      </c>
      <c r="B505" s="2" t="s">
        <v>435</v>
      </c>
      <c r="C505" s="2" t="s">
        <v>467</v>
      </c>
      <c r="D505" s="2" t="s">
        <v>468</v>
      </c>
      <c r="E505" s="3">
        <v>31</v>
      </c>
      <c r="F505" s="3">
        <v>34</v>
      </c>
      <c r="G505" s="2" t="s">
        <v>436</v>
      </c>
      <c r="H505" s="2" t="s">
        <v>469</v>
      </c>
      <c r="I505" s="2" t="s">
        <v>18275</v>
      </c>
      <c r="J505" s="2" t="s">
        <v>2754</v>
      </c>
    </row>
    <row r="506" spans="1:10" ht="15" customHeight="1" x14ac:dyDescent="0.35">
      <c r="A506" s="2" t="s">
        <v>434</v>
      </c>
      <c r="B506" s="2" t="s">
        <v>435</v>
      </c>
      <c r="C506" s="2" t="s">
        <v>456</v>
      </c>
      <c r="D506" s="2" t="s">
        <v>457</v>
      </c>
      <c r="E506" s="3">
        <v>31</v>
      </c>
      <c r="F506" s="3">
        <v>33</v>
      </c>
      <c r="G506" s="2" t="s">
        <v>436</v>
      </c>
      <c r="H506" s="2" t="s">
        <v>458</v>
      </c>
      <c r="I506" s="2" t="s">
        <v>18275</v>
      </c>
      <c r="J506" s="2" t="s">
        <v>2754</v>
      </c>
    </row>
    <row r="507" spans="1:10" ht="15" customHeight="1" x14ac:dyDescent="0.35">
      <c r="A507" s="2" t="s">
        <v>434</v>
      </c>
      <c r="B507" s="2" t="s">
        <v>435</v>
      </c>
      <c r="C507" s="2" t="s">
        <v>352</v>
      </c>
      <c r="D507" s="2" t="s">
        <v>353</v>
      </c>
      <c r="E507" s="3">
        <v>31</v>
      </c>
      <c r="F507" s="3">
        <v>24</v>
      </c>
      <c r="G507" s="2" t="s">
        <v>436</v>
      </c>
      <c r="H507" s="2" t="s">
        <v>354</v>
      </c>
      <c r="I507" s="2" t="s">
        <v>18275</v>
      </c>
      <c r="J507" s="2" t="s">
        <v>2754</v>
      </c>
    </row>
    <row r="508" spans="1:10" ht="15" customHeight="1" x14ac:dyDescent="0.35">
      <c r="A508" s="2" t="s">
        <v>434</v>
      </c>
      <c r="B508" s="2" t="s">
        <v>435</v>
      </c>
      <c r="C508" s="2" t="s">
        <v>339</v>
      </c>
      <c r="D508" s="2" t="s">
        <v>340</v>
      </c>
      <c r="E508" s="3">
        <v>31</v>
      </c>
      <c r="F508" s="3">
        <v>23</v>
      </c>
      <c r="G508" s="2" t="s">
        <v>436</v>
      </c>
      <c r="H508" s="2" t="s">
        <v>341</v>
      </c>
      <c r="I508" s="2" t="s">
        <v>18275</v>
      </c>
      <c r="J508" s="2" t="s">
        <v>2754</v>
      </c>
    </row>
    <row r="509" spans="1:10" ht="15" customHeight="1" x14ac:dyDescent="0.35">
      <c r="A509" s="2" t="s">
        <v>434</v>
      </c>
      <c r="B509" s="2" t="s">
        <v>435</v>
      </c>
      <c r="C509" s="2" t="s">
        <v>207</v>
      </c>
      <c r="D509" s="2" t="s">
        <v>208</v>
      </c>
      <c r="E509" s="3">
        <v>31</v>
      </c>
      <c r="F509" s="3">
        <v>14</v>
      </c>
      <c r="G509" s="2" t="s">
        <v>436</v>
      </c>
      <c r="H509" s="2" t="s">
        <v>209</v>
      </c>
      <c r="I509" s="2" t="s">
        <v>18275</v>
      </c>
      <c r="J509" s="2" t="s">
        <v>2754</v>
      </c>
    </row>
    <row r="510" spans="1:10" ht="15" customHeight="1" x14ac:dyDescent="0.35">
      <c r="A510" s="2" t="s">
        <v>434</v>
      </c>
      <c r="B510" s="2" t="s">
        <v>435</v>
      </c>
      <c r="C510" s="2" t="s">
        <v>177</v>
      </c>
      <c r="D510" s="2" t="s">
        <v>178</v>
      </c>
      <c r="E510" s="3">
        <v>31</v>
      </c>
      <c r="F510" s="3">
        <v>12</v>
      </c>
      <c r="G510" s="2" t="s">
        <v>436</v>
      </c>
      <c r="H510" s="2" t="s">
        <v>179</v>
      </c>
      <c r="I510" s="2" t="s">
        <v>18275</v>
      </c>
      <c r="J510" s="2" t="s">
        <v>2754</v>
      </c>
    </row>
    <row r="511" spans="1:10" ht="15" customHeight="1" x14ac:dyDescent="0.35">
      <c r="A511" s="2" t="s">
        <v>434</v>
      </c>
      <c r="B511" s="2" t="s">
        <v>435</v>
      </c>
      <c r="C511" s="2" t="s">
        <v>163</v>
      </c>
      <c r="D511" s="2" t="s">
        <v>164</v>
      </c>
      <c r="E511" s="3">
        <v>31</v>
      </c>
      <c r="F511" s="3">
        <v>11</v>
      </c>
      <c r="G511" s="2" t="s">
        <v>436</v>
      </c>
      <c r="H511" s="2" t="s">
        <v>165</v>
      </c>
      <c r="I511" s="2" t="s">
        <v>18275</v>
      </c>
      <c r="J511" s="2" t="s">
        <v>2754</v>
      </c>
    </row>
    <row r="512" spans="1:10" ht="15" customHeight="1" x14ac:dyDescent="0.35">
      <c r="A512" s="2" t="s">
        <v>434</v>
      </c>
      <c r="B512" s="2" t="s">
        <v>435</v>
      </c>
      <c r="C512" s="2" t="s">
        <v>153</v>
      </c>
      <c r="D512" s="2" t="s">
        <v>154</v>
      </c>
      <c r="E512" s="3">
        <v>31</v>
      </c>
      <c r="F512" s="3">
        <v>10</v>
      </c>
      <c r="G512" s="2" t="s">
        <v>436</v>
      </c>
      <c r="H512" s="2" t="s">
        <v>155</v>
      </c>
      <c r="I512" s="2" t="s">
        <v>18275</v>
      </c>
      <c r="J512" s="2" t="s">
        <v>2754</v>
      </c>
    </row>
    <row r="513" spans="1:10" ht="15" customHeight="1" x14ac:dyDescent="0.35">
      <c r="A513" s="2" t="s">
        <v>434</v>
      </c>
      <c r="B513" s="2" t="s">
        <v>435</v>
      </c>
      <c r="C513" s="2" t="s">
        <v>116</v>
      </c>
      <c r="D513" s="2" t="s">
        <v>117</v>
      </c>
      <c r="E513" s="3">
        <v>31</v>
      </c>
      <c r="F513" s="3">
        <v>7</v>
      </c>
      <c r="G513" s="2" t="s">
        <v>436</v>
      </c>
      <c r="H513" s="2" t="s">
        <v>118</v>
      </c>
      <c r="I513" s="2" t="s">
        <v>18275</v>
      </c>
      <c r="J513" s="2" t="s">
        <v>2754</v>
      </c>
    </row>
    <row r="514" spans="1:10" ht="15" customHeight="1" x14ac:dyDescent="0.35">
      <c r="A514" s="2" t="s">
        <v>434</v>
      </c>
      <c r="B514" s="2" t="s">
        <v>435</v>
      </c>
      <c r="C514" s="2" t="s">
        <v>71</v>
      </c>
      <c r="D514" s="2" t="s">
        <v>72</v>
      </c>
      <c r="E514" s="3">
        <v>31</v>
      </c>
      <c r="F514" s="3">
        <v>4</v>
      </c>
      <c r="G514" s="2" t="s">
        <v>436</v>
      </c>
      <c r="H514" s="2" t="s">
        <v>73</v>
      </c>
      <c r="I514" s="2" t="s">
        <v>18275</v>
      </c>
      <c r="J514" s="2" t="s">
        <v>2754</v>
      </c>
    </row>
    <row r="515" spans="1:10" ht="15" customHeight="1" x14ac:dyDescent="0.35">
      <c r="A515" s="2" t="s">
        <v>434</v>
      </c>
      <c r="B515" s="2" t="s">
        <v>435</v>
      </c>
      <c r="C515" s="2" t="s">
        <v>56</v>
      </c>
      <c r="D515" s="2" t="s">
        <v>57</v>
      </c>
      <c r="E515" s="3">
        <v>31</v>
      </c>
      <c r="F515" s="3">
        <v>3</v>
      </c>
      <c r="G515" s="2" t="s">
        <v>436</v>
      </c>
      <c r="H515" s="2" t="s">
        <v>59</v>
      </c>
      <c r="I515" s="2" t="s">
        <v>18275</v>
      </c>
      <c r="J515" s="2" t="s">
        <v>2754</v>
      </c>
    </row>
    <row r="516" spans="1:10" ht="15" customHeight="1" x14ac:dyDescent="0.35">
      <c r="A516" s="2" t="s">
        <v>398</v>
      </c>
      <c r="B516" s="2" t="s">
        <v>399</v>
      </c>
      <c r="C516" s="2" t="s">
        <v>456</v>
      </c>
      <c r="D516" s="2" t="s">
        <v>457</v>
      </c>
      <c r="E516" s="3">
        <v>28</v>
      </c>
      <c r="F516" s="3">
        <v>33</v>
      </c>
      <c r="G516" s="2" t="s">
        <v>400</v>
      </c>
      <c r="H516" s="2" t="s">
        <v>458</v>
      </c>
      <c r="I516" s="2" t="s">
        <v>18275</v>
      </c>
      <c r="J516" s="2" t="s">
        <v>1584</v>
      </c>
    </row>
    <row r="517" spans="1:10" ht="15" customHeight="1" x14ac:dyDescent="0.35">
      <c r="A517" s="2" t="s">
        <v>177</v>
      </c>
      <c r="B517" s="2" t="s">
        <v>178</v>
      </c>
      <c r="C517" s="2" t="s">
        <v>71</v>
      </c>
      <c r="D517" s="2" t="s">
        <v>72</v>
      </c>
      <c r="E517" s="3">
        <v>12</v>
      </c>
      <c r="F517" s="3">
        <v>4</v>
      </c>
      <c r="G517" s="2" t="s">
        <v>179</v>
      </c>
      <c r="H517" s="2" t="s">
        <v>73</v>
      </c>
      <c r="I517" s="2" t="s">
        <v>18275</v>
      </c>
      <c r="J517" s="2" t="s">
        <v>3999</v>
      </c>
    </row>
    <row r="518" spans="1:10" ht="15" customHeight="1" x14ac:dyDescent="0.35">
      <c r="A518" s="2" t="s">
        <v>250</v>
      </c>
      <c r="B518" s="2" t="s">
        <v>251</v>
      </c>
      <c r="C518" s="2" t="s">
        <v>23</v>
      </c>
      <c r="D518" s="2" t="s">
        <v>24</v>
      </c>
      <c r="E518" s="3">
        <v>17</v>
      </c>
      <c r="F518" s="3">
        <v>1</v>
      </c>
      <c r="G518" s="2" t="s">
        <v>252</v>
      </c>
      <c r="H518" s="2" t="s">
        <v>26</v>
      </c>
      <c r="I518" s="2" t="s">
        <v>18275</v>
      </c>
      <c r="J518" s="2" t="s">
        <v>3962</v>
      </c>
    </row>
    <row r="519" spans="1:10" ht="15" customHeight="1" x14ac:dyDescent="0.35">
      <c r="A519" s="2" t="s">
        <v>177</v>
      </c>
      <c r="B519" s="2" t="s">
        <v>178</v>
      </c>
      <c r="C519" s="2" t="s">
        <v>56</v>
      </c>
      <c r="D519" s="2" t="s">
        <v>57</v>
      </c>
      <c r="E519" s="3">
        <v>12</v>
      </c>
      <c r="F519" s="3">
        <v>3</v>
      </c>
      <c r="G519" s="2" t="s">
        <v>179</v>
      </c>
      <c r="H519" s="2" t="s">
        <v>59</v>
      </c>
      <c r="I519" s="2" t="s">
        <v>18275</v>
      </c>
      <c r="J519" s="2" t="s">
        <v>3995</v>
      </c>
    </row>
    <row r="520" spans="1:10" ht="15" customHeight="1" x14ac:dyDescent="0.35">
      <c r="A520" s="2" t="s">
        <v>71</v>
      </c>
      <c r="B520" s="2" t="s">
        <v>72</v>
      </c>
      <c r="C520" s="2" t="s">
        <v>339</v>
      </c>
      <c r="D520" s="2" t="s">
        <v>340</v>
      </c>
      <c r="E520" s="3">
        <v>4</v>
      </c>
      <c r="F520" s="3">
        <v>23</v>
      </c>
      <c r="G520" s="2" t="s">
        <v>73</v>
      </c>
      <c r="H520" s="2" t="s">
        <v>341</v>
      </c>
      <c r="I520" s="2" t="s">
        <v>18275</v>
      </c>
      <c r="J520" s="2" t="s">
        <v>2754</v>
      </c>
    </row>
    <row r="521" spans="1:10" ht="15" customHeight="1" x14ac:dyDescent="0.35">
      <c r="A521" s="2" t="s">
        <v>71</v>
      </c>
      <c r="B521" s="2" t="s">
        <v>72</v>
      </c>
      <c r="C521" s="2" t="s">
        <v>207</v>
      </c>
      <c r="D521" s="2" t="s">
        <v>208</v>
      </c>
      <c r="E521" s="3">
        <v>4</v>
      </c>
      <c r="F521" s="3">
        <v>14</v>
      </c>
      <c r="G521" s="2" t="s">
        <v>73</v>
      </c>
      <c r="H521" s="2" t="s">
        <v>209</v>
      </c>
      <c r="I521" s="2" t="s">
        <v>18275</v>
      </c>
      <c r="J521" s="2" t="s">
        <v>2754</v>
      </c>
    </row>
    <row r="522" spans="1:10" ht="15" customHeight="1" x14ac:dyDescent="0.35">
      <c r="A522" s="2" t="s">
        <v>71</v>
      </c>
      <c r="B522" s="2" t="s">
        <v>72</v>
      </c>
      <c r="C522" s="2" t="s">
        <v>177</v>
      </c>
      <c r="D522" s="2" t="s">
        <v>178</v>
      </c>
      <c r="E522" s="3">
        <v>4</v>
      </c>
      <c r="F522" s="3">
        <v>12</v>
      </c>
      <c r="G522" s="2" t="s">
        <v>73</v>
      </c>
      <c r="H522" s="2" t="s">
        <v>179</v>
      </c>
      <c r="I522" s="2" t="s">
        <v>18275</v>
      </c>
      <c r="J522" s="2" t="s">
        <v>2754</v>
      </c>
    </row>
    <row r="523" spans="1:10" ht="15" customHeight="1" x14ac:dyDescent="0.35">
      <c r="A523" s="2" t="s">
        <v>71</v>
      </c>
      <c r="B523" s="2" t="s">
        <v>72</v>
      </c>
      <c r="C523" s="2" t="s">
        <v>163</v>
      </c>
      <c r="D523" s="2" t="s">
        <v>164</v>
      </c>
      <c r="E523" s="3">
        <v>4</v>
      </c>
      <c r="F523" s="3">
        <v>11</v>
      </c>
      <c r="G523" s="2" t="s">
        <v>73</v>
      </c>
      <c r="H523" s="2" t="s">
        <v>165</v>
      </c>
      <c r="I523" s="2" t="s">
        <v>18275</v>
      </c>
      <c r="J523" s="2" t="s">
        <v>2754</v>
      </c>
    </row>
    <row r="524" spans="1:10" ht="15" customHeight="1" x14ac:dyDescent="0.35">
      <c r="A524" s="2" t="s">
        <v>71</v>
      </c>
      <c r="B524" s="2" t="s">
        <v>72</v>
      </c>
      <c r="C524" s="2" t="s">
        <v>153</v>
      </c>
      <c r="D524" s="2" t="s">
        <v>154</v>
      </c>
      <c r="E524" s="3">
        <v>4</v>
      </c>
      <c r="F524" s="3">
        <v>10</v>
      </c>
      <c r="G524" s="2" t="s">
        <v>73</v>
      </c>
      <c r="H524" s="2" t="s">
        <v>155</v>
      </c>
      <c r="I524" s="2" t="s">
        <v>18275</v>
      </c>
      <c r="J524" s="2" t="s">
        <v>2754</v>
      </c>
    </row>
    <row r="525" spans="1:10" ht="15" customHeight="1" x14ac:dyDescent="0.35">
      <c r="A525" s="2" t="s">
        <v>71</v>
      </c>
      <c r="B525" s="2" t="s">
        <v>72</v>
      </c>
      <c r="C525" s="2" t="s">
        <v>116</v>
      </c>
      <c r="D525" s="2" t="s">
        <v>117</v>
      </c>
      <c r="E525" s="3">
        <v>4</v>
      </c>
      <c r="F525" s="3">
        <v>7</v>
      </c>
      <c r="G525" s="2" t="s">
        <v>73</v>
      </c>
      <c r="H525" s="2" t="s">
        <v>118</v>
      </c>
      <c r="I525" s="2" t="s">
        <v>18275</v>
      </c>
      <c r="J525" s="2" t="s">
        <v>2754</v>
      </c>
    </row>
    <row r="526" spans="1:10" ht="15" customHeight="1" x14ac:dyDescent="0.35">
      <c r="A526" s="2" t="s">
        <v>71</v>
      </c>
      <c r="B526" s="2" t="s">
        <v>72</v>
      </c>
      <c r="C526" s="2" t="s">
        <v>56</v>
      </c>
      <c r="D526" s="2" t="s">
        <v>57</v>
      </c>
      <c r="E526" s="3">
        <v>4</v>
      </c>
      <c r="F526" s="3">
        <v>3</v>
      </c>
      <c r="G526" s="2" t="s">
        <v>73</v>
      </c>
      <c r="H526" s="2" t="s">
        <v>59</v>
      </c>
      <c r="I526" s="2" t="s">
        <v>18275</v>
      </c>
      <c r="J526" s="2" t="s">
        <v>2754</v>
      </c>
    </row>
    <row r="527" spans="1:10" ht="15" customHeight="1" x14ac:dyDescent="0.35">
      <c r="A527" s="2" t="s">
        <v>71</v>
      </c>
      <c r="B527" s="2" t="s">
        <v>72</v>
      </c>
      <c r="C527" s="2" t="s">
        <v>23</v>
      </c>
      <c r="D527" s="2" t="s">
        <v>24</v>
      </c>
      <c r="E527" s="3">
        <v>4</v>
      </c>
      <c r="F527" s="3">
        <v>1</v>
      </c>
      <c r="G527" s="2" t="s">
        <v>73</v>
      </c>
      <c r="H527" s="2" t="s">
        <v>26</v>
      </c>
      <c r="I527" s="2" t="s">
        <v>18275</v>
      </c>
      <c r="J527" s="2" t="s">
        <v>2754</v>
      </c>
    </row>
    <row r="528" spans="1:10" ht="15" customHeight="1" x14ac:dyDescent="0.35">
      <c r="A528" s="2" t="s">
        <v>56</v>
      </c>
      <c r="B528" s="2" t="s">
        <v>57</v>
      </c>
      <c r="C528" s="2" t="s">
        <v>456</v>
      </c>
      <c r="D528" s="2" t="s">
        <v>457</v>
      </c>
      <c r="E528" s="3">
        <v>3</v>
      </c>
      <c r="F528" s="3">
        <v>33</v>
      </c>
      <c r="G528" s="2" t="s">
        <v>59</v>
      </c>
      <c r="H528" s="2" t="s">
        <v>458</v>
      </c>
      <c r="I528" s="2" t="s">
        <v>18275</v>
      </c>
      <c r="J528" s="2" t="s">
        <v>2254</v>
      </c>
    </row>
    <row r="529" spans="1:10" ht="15" customHeight="1" x14ac:dyDescent="0.35">
      <c r="A529" s="2" t="s">
        <v>56</v>
      </c>
      <c r="B529" s="2" t="s">
        <v>57</v>
      </c>
      <c r="C529" s="2" t="s">
        <v>447</v>
      </c>
      <c r="D529" s="2" t="s">
        <v>448</v>
      </c>
      <c r="E529" s="3">
        <v>3</v>
      </c>
      <c r="F529" s="3">
        <v>32</v>
      </c>
      <c r="G529" s="2" t="s">
        <v>59</v>
      </c>
      <c r="H529" s="2" t="s">
        <v>449</v>
      </c>
      <c r="I529" s="2" t="s">
        <v>18275</v>
      </c>
      <c r="J529" s="2" t="s">
        <v>2254</v>
      </c>
    </row>
    <row r="530" spans="1:10" ht="15" customHeight="1" x14ac:dyDescent="0.35">
      <c r="A530" s="2" t="s">
        <v>71</v>
      </c>
      <c r="B530" s="2" t="s">
        <v>72</v>
      </c>
      <c r="C530" s="2" t="s">
        <v>352</v>
      </c>
      <c r="D530" s="2" t="s">
        <v>353</v>
      </c>
      <c r="E530" s="3">
        <v>4</v>
      </c>
      <c r="F530" s="3">
        <v>24</v>
      </c>
      <c r="G530" s="2" t="s">
        <v>73</v>
      </c>
      <c r="H530" s="2" t="s">
        <v>354</v>
      </c>
      <c r="I530" s="2" t="s">
        <v>18275</v>
      </c>
      <c r="J530" s="2" t="s">
        <v>2754</v>
      </c>
    </row>
    <row r="531" spans="1:10" ht="15" customHeight="1" x14ac:dyDescent="0.35">
      <c r="A531" s="2" t="s">
        <v>56</v>
      </c>
      <c r="B531" s="2" t="s">
        <v>57</v>
      </c>
      <c r="C531" s="2" t="s">
        <v>467</v>
      </c>
      <c r="D531" s="2" t="s">
        <v>468</v>
      </c>
      <c r="E531" s="3">
        <v>3</v>
      </c>
      <c r="F531" s="3">
        <v>34</v>
      </c>
      <c r="G531" s="2" t="s">
        <v>59</v>
      </c>
      <c r="H531" s="2" t="s">
        <v>469</v>
      </c>
      <c r="I531" s="2" t="s">
        <v>18275</v>
      </c>
      <c r="J531" s="2" t="s">
        <v>2754</v>
      </c>
    </row>
    <row r="532" spans="1:10" ht="15" customHeight="1" x14ac:dyDescent="0.35">
      <c r="A532" s="2" t="s">
        <v>56</v>
      </c>
      <c r="B532" s="2" t="s">
        <v>57</v>
      </c>
      <c r="C532" s="2" t="s">
        <v>434</v>
      </c>
      <c r="D532" s="2" t="s">
        <v>435</v>
      </c>
      <c r="E532" s="3">
        <v>3</v>
      </c>
      <c r="F532" s="3">
        <v>31</v>
      </c>
      <c r="G532" s="2" t="s">
        <v>59</v>
      </c>
      <c r="H532" s="2" t="s">
        <v>436</v>
      </c>
      <c r="I532" s="2" t="s">
        <v>18275</v>
      </c>
      <c r="J532" s="2" t="s">
        <v>2754</v>
      </c>
    </row>
    <row r="533" spans="1:10" ht="15" customHeight="1" x14ac:dyDescent="0.35">
      <c r="A533" s="2" t="s">
        <v>56</v>
      </c>
      <c r="B533" s="2" t="s">
        <v>57</v>
      </c>
      <c r="C533" s="2" t="s">
        <v>352</v>
      </c>
      <c r="D533" s="2" t="s">
        <v>353</v>
      </c>
      <c r="E533" s="3">
        <v>3</v>
      </c>
      <c r="F533" s="3">
        <v>24</v>
      </c>
      <c r="G533" s="2" t="s">
        <v>59</v>
      </c>
      <c r="H533" s="2" t="s">
        <v>354</v>
      </c>
      <c r="I533" s="2" t="s">
        <v>18275</v>
      </c>
      <c r="J533" s="2" t="s">
        <v>2754</v>
      </c>
    </row>
    <row r="534" spans="1:10" ht="15" customHeight="1" x14ac:dyDescent="0.35">
      <c r="A534" s="2" t="s">
        <v>56</v>
      </c>
      <c r="B534" s="2" t="s">
        <v>57</v>
      </c>
      <c r="C534" s="2" t="s">
        <v>339</v>
      </c>
      <c r="D534" s="2" t="s">
        <v>340</v>
      </c>
      <c r="E534" s="3">
        <v>3</v>
      </c>
      <c r="F534" s="3">
        <v>23</v>
      </c>
      <c r="G534" s="2" t="s">
        <v>59</v>
      </c>
      <c r="H534" s="2" t="s">
        <v>341</v>
      </c>
      <c r="I534" s="2" t="s">
        <v>18275</v>
      </c>
      <c r="J534" s="2" t="s">
        <v>2754</v>
      </c>
    </row>
    <row r="535" spans="1:10" ht="15" customHeight="1" x14ac:dyDescent="0.35">
      <c r="A535" s="2" t="s">
        <v>56</v>
      </c>
      <c r="B535" s="2" t="s">
        <v>57</v>
      </c>
      <c r="C535" s="2" t="s">
        <v>207</v>
      </c>
      <c r="D535" s="2" t="s">
        <v>208</v>
      </c>
      <c r="E535" s="3">
        <v>3</v>
      </c>
      <c r="F535" s="3">
        <v>14</v>
      </c>
      <c r="G535" s="2" t="s">
        <v>59</v>
      </c>
      <c r="H535" s="2" t="s">
        <v>209</v>
      </c>
      <c r="I535" s="2" t="s">
        <v>18275</v>
      </c>
      <c r="J535" s="2" t="s">
        <v>2754</v>
      </c>
    </row>
    <row r="536" spans="1:10" ht="15" customHeight="1" x14ac:dyDescent="0.35">
      <c r="A536" s="2" t="s">
        <v>56</v>
      </c>
      <c r="B536" s="2" t="s">
        <v>57</v>
      </c>
      <c r="C536" s="2" t="s">
        <v>177</v>
      </c>
      <c r="D536" s="2" t="s">
        <v>178</v>
      </c>
      <c r="E536" s="3">
        <v>3</v>
      </c>
      <c r="F536" s="3">
        <v>12</v>
      </c>
      <c r="G536" s="2" t="s">
        <v>59</v>
      </c>
      <c r="H536" s="2" t="s">
        <v>179</v>
      </c>
      <c r="I536" s="2" t="s">
        <v>18275</v>
      </c>
      <c r="J536" s="2" t="s">
        <v>2754</v>
      </c>
    </row>
    <row r="537" spans="1:10" ht="15" customHeight="1" x14ac:dyDescent="0.35">
      <c r="A537" s="2" t="s">
        <v>56</v>
      </c>
      <c r="B537" s="2" t="s">
        <v>57</v>
      </c>
      <c r="C537" s="2" t="s">
        <v>163</v>
      </c>
      <c r="D537" s="2" t="s">
        <v>164</v>
      </c>
      <c r="E537" s="3">
        <v>3</v>
      </c>
      <c r="F537" s="3">
        <v>11</v>
      </c>
      <c r="G537" s="2" t="s">
        <v>59</v>
      </c>
      <c r="H537" s="2" t="s">
        <v>165</v>
      </c>
      <c r="I537" s="2" t="s">
        <v>18275</v>
      </c>
      <c r="J537" s="2" t="s">
        <v>2754</v>
      </c>
    </row>
    <row r="538" spans="1:10" ht="15" customHeight="1" x14ac:dyDescent="0.35">
      <c r="A538" s="2" t="s">
        <v>56</v>
      </c>
      <c r="B538" s="2" t="s">
        <v>57</v>
      </c>
      <c r="C538" s="2" t="s">
        <v>153</v>
      </c>
      <c r="D538" s="2" t="s">
        <v>154</v>
      </c>
      <c r="E538" s="3">
        <v>3</v>
      </c>
      <c r="F538" s="3">
        <v>10</v>
      </c>
      <c r="G538" s="2" t="s">
        <v>59</v>
      </c>
      <c r="H538" s="2" t="s">
        <v>155</v>
      </c>
      <c r="I538" s="2" t="s">
        <v>18275</v>
      </c>
      <c r="J538" s="2" t="s">
        <v>2754</v>
      </c>
    </row>
    <row r="539" spans="1:10" ht="15" customHeight="1" x14ac:dyDescent="0.35">
      <c r="A539" s="2" t="s">
        <v>56</v>
      </c>
      <c r="B539" s="2" t="s">
        <v>57</v>
      </c>
      <c r="C539" s="2" t="s">
        <v>116</v>
      </c>
      <c r="D539" s="2" t="s">
        <v>117</v>
      </c>
      <c r="E539" s="3">
        <v>3</v>
      </c>
      <c r="F539" s="3">
        <v>7</v>
      </c>
      <c r="G539" s="2" t="s">
        <v>59</v>
      </c>
      <c r="H539" s="2" t="s">
        <v>118</v>
      </c>
      <c r="I539" s="2" t="s">
        <v>18275</v>
      </c>
      <c r="J539" s="2" t="s">
        <v>2754</v>
      </c>
    </row>
    <row r="540" spans="1:10" ht="15" customHeight="1" x14ac:dyDescent="0.35">
      <c r="A540" s="2" t="s">
        <v>56</v>
      </c>
      <c r="B540" s="2" t="s">
        <v>57</v>
      </c>
      <c r="C540" s="2" t="s">
        <v>71</v>
      </c>
      <c r="D540" s="2" t="s">
        <v>72</v>
      </c>
      <c r="E540" s="3">
        <v>3</v>
      </c>
      <c r="F540" s="3">
        <v>4</v>
      </c>
      <c r="G540" s="2" t="s">
        <v>59</v>
      </c>
      <c r="H540" s="2" t="s">
        <v>73</v>
      </c>
      <c r="I540" s="2" t="s">
        <v>18275</v>
      </c>
      <c r="J540" s="2" t="s">
        <v>2754</v>
      </c>
    </row>
    <row r="541" spans="1:10" ht="15" customHeight="1" x14ac:dyDescent="0.35">
      <c r="A541" s="2" t="s">
        <v>56</v>
      </c>
      <c r="B541" s="2" t="s">
        <v>57</v>
      </c>
      <c r="C541" s="2" t="s">
        <v>23</v>
      </c>
      <c r="D541" s="2" t="s">
        <v>24</v>
      </c>
      <c r="E541" s="3">
        <v>3</v>
      </c>
      <c r="F541" s="3">
        <v>1</v>
      </c>
      <c r="G541" s="2" t="s">
        <v>59</v>
      </c>
      <c r="H541" s="2" t="s">
        <v>26</v>
      </c>
      <c r="I541" s="2" t="s">
        <v>18275</v>
      </c>
      <c r="J541" s="2" t="s">
        <v>2754</v>
      </c>
    </row>
    <row r="542" spans="1:10" ht="15" customHeight="1" x14ac:dyDescent="0.35">
      <c r="A542" s="2" t="s">
        <v>56</v>
      </c>
      <c r="B542" s="2" t="s">
        <v>57</v>
      </c>
      <c r="C542" s="2" t="s">
        <v>456</v>
      </c>
      <c r="D542" s="2" t="s">
        <v>457</v>
      </c>
      <c r="E542" s="3">
        <v>3</v>
      </c>
      <c r="F542" s="3">
        <v>33</v>
      </c>
      <c r="G542" s="2" t="s">
        <v>59</v>
      </c>
      <c r="H542" s="2" t="s">
        <v>458</v>
      </c>
      <c r="I542" s="2" t="s">
        <v>18275</v>
      </c>
      <c r="J542" s="2" t="s">
        <v>2754</v>
      </c>
    </row>
    <row r="543" spans="1:10" ht="15" customHeight="1" x14ac:dyDescent="0.35">
      <c r="A543" s="2" t="s">
        <v>71</v>
      </c>
      <c r="B543" s="2" t="s">
        <v>72</v>
      </c>
      <c r="C543" s="2" t="s">
        <v>434</v>
      </c>
      <c r="D543" s="2" t="s">
        <v>435</v>
      </c>
      <c r="E543" s="3">
        <v>4</v>
      </c>
      <c r="F543" s="3">
        <v>31</v>
      </c>
      <c r="G543" s="2" t="s">
        <v>73</v>
      </c>
      <c r="H543" s="2" t="s">
        <v>436</v>
      </c>
      <c r="I543" s="2" t="s">
        <v>18275</v>
      </c>
      <c r="J543" s="2" t="s">
        <v>2754</v>
      </c>
    </row>
    <row r="544" spans="1:10" ht="15" customHeight="1" x14ac:dyDescent="0.35">
      <c r="A544" s="2" t="s">
        <v>71</v>
      </c>
      <c r="B544" s="2" t="s">
        <v>72</v>
      </c>
      <c r="C544" s="2" t="s">
        <v>456</v>
      </c>
      <c r="D544" s="2" t="s">
        <v>457</v>
      </c>
      <c r="E544" s="3">
        <v>4</v>
      </c>
      <c r="F544" s="3">
        <v>33</v>
      </c>
      <c r="G544" s="2" t="s">
        <v>73</v>
      </c>
      <c r="H544" s="2" t="s">
        <v>458</v>
      </c>
      <c r="I544" s="2" t="s">
        <v>18275</v>
      </c>
      <c r="J544" s="2" t="s">
        <v>2754</v>
      </c>
    </row>
    <row r="545" spans="1:10" ht="15" customHeight="1" x14ac:dyDescent="0.35">
      <c r="A545" s="2" t="s">
        <v>71</v>
      </c>
      <c r="B545" s="2" t="s">
        <v>72</v>
      </c>
      <c r="C545" s="2" t="s">
        <v>467</v>
      </c>
      <c r="D545" s="2" t="s">
        <v>468</v>
      </c>
      <c r="E545" s="3">
        <v>4</v>
      </c>
      <c r="F545" s="3">
        <v>34</v>
      </c>
      <c r="G545" s="2" t="s">
        <v>73</v>
      </c>
      <c r="H545" s="2" t="s">
        <v>469</v>
      </c>
      <c r="I545" s="2" t="s">
        <v>18275</v>
      </c>
      <c r="J545" s="2" t="s">
        <v>2754</v>
      </c>
    </row>
    <row r="546" spans="1:10" ht="15" customHeight="1" x14ac:dyDescent="0.35">
      <c r="A546" s="2" t="s">
        <v>116</v>
      </c>
      <c r="B546" s="2" t="s">
        <v>117</v>
      </c>
      <c r="C546" s="2" t="s">
        <v>56</v>
      </c>
      <c r="D546" s="2" t="s">
        <v>57</v>
      </c>
      <c r="E546" s="3">
        <v>7</v>
      </c>
      <c r="F546" s="3">
        <v>3</v>
      </c>
      <c r="G546" s="2" t="s">
        <v>118</v>
      </c>
      <c r="H546" s="2" t="s">
        <v>59</v>
      </c>
      <c r="I546" s="2" t="s">
        <v>18275</v>
      </c>
      <c r="J546" s="2" t="s">
        <v>2754</v>
      </c>
    </row>
    <row r="547" spans="1:10" ht="15" customHeight="1" x14ac:dyDescent="0.35">
      <c r="A547" s="2" t="s">
        <v>116</v>
      </c>
      <c r="B547" s="2" t="s">
        <v>117</v>
      </c>
      <c r="C547" s="2" t="s">
        <v>23</v>
      </c>
      <c r="D547" s="2" t="s">
        <v>24</v>
      </c>
      <c r="E547" s="3">
        <v>7</v>
      </c>
      <c r="F547" s="3">
        <v>1</v>
      </c>
      <c r="G547" s="2" t="s">
        <v>118</v>
      </c>
      <c r="H547" s="2" t="s">
        <v>26</v>
      </c>
      <c r="I547" s="2" t="s">
        <v>18275</v>
      </c>
      <c r="J547" s="2" t="s">
        <v>2754</v>
      </c>
    </row>
    <row r="548" spans="1:10" ht="15" customHeight="1" x14ac:dyDescent="0.35">
      <c r="A548" s="2" t="s">
        <v>100</v>
      </c>
      <c r="B548" s="2" t="s">
        <v>101</v>
      </c>
      <c r="C548" s="2" t="s">
        <v>279</v>
      </c>
      <c r="D548" s="2" t="s">
        <v>280</v>
      </c>
      <c r="E548" s="3">
        <v>6</v>
      </c>
      <c r="F548" s="3">
        <v>19</v>
      </c>
      <c r="G548" s="2" t="s">
        <v>102</v>
      </c>
      <c r="H548" s="2" t="s">
        <v>281</v>
      </c>
      <c r="I548" s="2" t="s">
        <v>18275</v>
      </c>
      <c r="J548" s="2" t="s">
        <v>4011</v>
      </c>
    </row>
    <row r="549" spans="1:10" ht="15" customHeight="1" x14ac:dyDescent="0.35">
      <c r="A549" s="2" t="s">
        <v>100</v>
      </c>
      <c r="B549" s="2" t="s">
        <v>101</v>
      </c>
      <c r="C549" s="2" t="s">
        <v>264</v>
      </c>
      <c r="D549" s="2" t="s">
        <v>265</v>
      </c>
      <c r="E549" s="3">
        <v>6</v>
      </c>
      <c r="F549" s="3">
        <v>18</v>
      </c>
      <c r="G549" s="2" t="s">
        <v>102</v>
      </c>
      <c r="H549" s="2" t="s">
        <v>266</v>
      </c>
      <c r="I549" s="2" t="s">
        <v>18275</v>
      </c>
      <c r="J549" s="2" t="s">
        <v>4011</v>
      </c>
    </row>
    <row r="550" spans="1:10" ht="15" customHeight="1" x14ac:dyDescent="0.35">
      <c r="A550" s="2" t="s">
        <v>100</v>
      </c>
      <c r="B550" s="2" t="s">
        <v>101</v>
      </c>
      <c r="C550" s="2" t="s">
        <v>310</v>
      </c>
      <c r="D550" s="2" t="s">
        <v>311</v>
      </c>
      <c r="E550" s="3">
        <v>6</v>
      </c>
      <c r="F550" s="3">
        <v>21</v>
      </c>
      <c r="G550" s="2" t="s">
        <v>102</v>
      </c>
      <c r="H550" s="2" t="s">
        <v>313</v>
      </c>
      <c r="I550" s="2" t="s">
        <v>18275</v>
      </c>
      <c r="J550" s="2" t="s">
        <v>4007</v>
      </c>
    </row>
    <row r="551" spans="1:10" ht="15" customHeight="1" x14ac:dyDescent="0.35">
      <c r="A551" s="2" t="s">
        <v>100</v>
      </c>
      <c r="B551" s="2" t="s">
        <v>101</v>
      </c>
      <c r="C551" s="2" t="s">
        <v>264</v>
      </c>
      <c r="D551" s="2" t="s">
        <v>265</v>
      </c>
      <c r="E551" s="3">
        <v>6</v>
      </c>
      <c r="F551" s="3">
        <v>18</v>
      </c>
      <c r="G551" s="2" t="s">
        <v>102</v>
      </c>
      <c r="H551" s="2" t="s">
        <v>266</v>
      </c>
      <c r="I551" s="2" t="s">
        <v>18275</v>
      </c>
      <c r="J551" s="2" t="s">
        <v>4007</v>
      </c>
    </row>
    <row r="552" spans="1:10" ht="15" customHeight="1" x14ac:dyDescent="0.35">
      <c r="A552" s="2" t="s">
        <v>71</v>
      </c>
      <c r="B552" s="2" t="s">
        <v>72</v>
      </c>
      <c r="C552" s="2" t="s">
        <v>456</v>
      </c>
      <c r="D552" s="2" t="s">
        <v>457</v>
      </c>
      <c r="E552" s="3">
        <v>4</v>
      </c>
      <c r="F552" s="3">
        <v>33</v>
      </c>
      <c r="G552" s="2" t="s">
        <v>73</v>
      </c>
      <c r="H552" s="2" t="s">
        <v>458</v>
      </c>
      <c r="I552" s="2" t="s">
        <v>18275</v>
      </c>
      <c r="J552" s="2" t="s">
        <v>3993</v>
      </c>
    </row>
    <row r="553" spans="1:10" ht="15" customHeight="1" x14ac:dyDescent="0.35">
      <c r="A553" s="2" t="s">
        <v>71</v>
      </c>
      <c r="B553" s="2" t="s">
        <v>72</v>
      </c>
      <c r="C553" s="2" t="s">
        <v>387</v>
      </c>
      <c r="D553" s="2" t="s">
        <v>388</v>
      </c>
      <c r="E553" s="3">
        <v>4</v>
      </c>
      <c r="F553" s="3">
        <v>27</v>
      </c>
      <c r="G553" s="2" t="s">
        <v>73</v>
      </c>
      <c r="H553" s="2" t="s">
        <v>389</v>
      </c>
      <c r="I553" s="2" t="s">
        <v>18275</v>
      </c>
      <c r="J553" s="2" t="s">
        <v>3993</v>
      </c>
    </row>
    <row r="554" spans="1:10" ht="15" customHeight="1" x14ac:dyDescent="0.35">
      <c r="A554" s="2" t="s">
        <v>71</v>
      </c>
      <c r="B554" s="2" t="s">
        <v>72</v>
      </c>
      <c r="C554" s="2" t="s">
        <v>352</v>
      </c>
      <c r="D554" s="2" t="s">
        <v>353</v>
      </c>
      <c r="E554" s="3">
        <v>4</v>
      </c>
      <c r="F554" s="3">
        <v>24</v>
      </c>
      <c r="G554" s="2" t="s">
        <v>73</v>
      </c>
      <c r="H554" s="2" t="s">
        <v>354</v>
      </c>
      <c r="I554" s="2" t="s">
        <v>18275</v>
      </c>
      <c r="J554" s="2" t="s">
        <v>3993</v>
      </c>
    </row>
    <row r="555" spans="1:10" ht="15" customHeight="1" x14ac:dyDescent="0.35">
      <c r="A555" s="2" t="s">
        <v>71</v>
      </c>
      <c r="B555" s="2" t="s">
        <v>72</v>
      </c>
      <c r="C555" s="2" t="s">
        <v>177</v>
      </c>
      <c r="D555" s="2" t="s">
        <v>178</v>
      </c>
      <c r="E555" s="3">
        <v>4</v>
      </c>
      <c r="F555" s="3">
        <v>12</v>
      </c>
      <c r="G555" s="2" t="s">
        <v>73</v>
      </c>
      <c r="H555" s="2" t="s">
        <v>179</v>
      </c>
      <c r="I555" s="2" t="s">
        <v>18275</v>
      </c>
      <c r="J555" s="2" t="s">
        <v>3993</v>
      </c>
    </row>
    <row r="556" spans="1:10" ht="15" customHeight="1" x14ac:dyDescent="0.35">
      <c r="A556" s="2" t="s">
        <v>71</v>
      </c>
      <c r="B556" s="2" t="s">
        <v>72</v>
      </c>
      <c r="C556" s="2" t="s">
        <v>142</v>
      </c>
      <c r="D556" s="2" t="s">
        <v>143</v>
      </c>
      <c r="E556" s="3">
        <v>4</v>
      </c>
      <c r="F556" s="3">
        <v>9</v>
      </c>
      <c r="G556" s="2" t="s">
        <v>73</v>
      </c>
      <c r="H556" s="2" t="s">
        <v>144</v>
      </c>
      <c r="I556" s="2" t="s">
        <v>18275</v>
      </c>
      <c r="J556" s="2" t="s">
        <v>3993</v>
      </c>
    </row>
    <row r="557" spans="1:10" ht="15" customHeight="1" x14ac:dyDescent="0.35">
      <c r="A557" s="2" t="s">
        <v>71</v>
      </c>
      <c r="B557" s="2" t="s">
        <v>72</v>
      </c>
      <c r="C557" s="2" t="s">
        <v>128</v>
      </c>
      <c r="D557" s="2" t="s">
        <v>129</v>
      </c>
      <c r="E557" s="3">
        <v>4</v>
      </c>
      <c r="F557" s="3">
        <v>8</v>
      </c>
      <c r="G557" s="2" t="s">
        <v>73</v>
      </c>
      <c r="H557" s="2" t="s">
        <v>130</v>
      </c>
      <c r="I557" s="2" t="s">
        <v>18275</v>
      </c>
      <c r="J557" s="2" t="s">
        <v>3993</v>
      </c>
    </row>
    <row r="558" spans="1:10" ht="15" customHeight="1" x14ac:dyDescent="0.35">
      <c r="A558" s="2" t="s">
        <v>71</v>
      </c>
      <c r="B558" s="2" t="s">
        <v>72</v>
      </c>
      <c r="C558" s="2" t="s">
        <v>56</v>
      </c>
      <c r="D558" s="2" t="s">
        <v>57</v>
      </c>
      <c r="E558" s="3">
        <v>4</v>
      </c>
      <c r="F558" s="3">
        <v>3</v>
      </c>
      <c r="G558" s="2" t="s">
        <v>73</v>
      </c>
      <c r="H558" s="2" t="s">
        <v>59</v>
      </c>
      <c r="I558" s="2" t="s">
        <v>18275</v>
      </c>
      <c r="J558" s="2" t="s">
        <v>3993</v>
      </c>
    </row>
    <row r="559" spans="1:10" ht="15" customHeight="1" x14ac:dyDescent="0.35">
      <c r="A559" s="2" t="s">
        <v>71</v>
      </c>
      <c r="B559" s="2" t="s">
        <v>72</v>
      </c>
      <c r="C559" s="2" t="s">
        <v>456</v>
      </c>
      <c r="D559" s="2" t="s">
        <v>457</v>
      </c>
      <c r="E559" s="3">
        <v>4</v>
      </c>
      <c r="F559" s="3">
        <v>33</v>
      </c>
      <c r="G559" s="2" t="s">
        <v>73</v>
      </c>
      <c r="H559" s="2" t="s">
        <v>458</v>
      </c>
      <c r="I559" s="2" t="s">
        <v>18275</v>
      </c>
      <c r="J559" s="2" t="s">
        <v>1098</v>
      </c>
    </row>
    <row r="560" spans="1:10" ht="15" customHeight="1" x14ac:dyDescent="0.35">
      <c r="A560" s="2" t="s">
        <v>71</v>
      </c>
      <c r="B560" s="2" t="s">
        <v>72</v>
      </c>
      <c r="C560" s="2" t="s">
        <v>352</v>
      </c>
      <c r="D560" s="2" t="s">
        <v>353</v>
      </c>
      <c r="E560" s="3">
        <v>4</v>
      </c>
      <c r="F560" s="3">
        <v>24</v>
      </c>
      <c r="G560" s="2" t="s">
        <v>73</v>
      </c>
      <c r="H560" s="2" t="s">
        <v>354</v>
      </c>
      <c r="I560" s="2" t="s">
        <v>18275</v>
      </c>
      <c r="J560" s="2" t="s">
        <v>1098</v>
      </c>
    </row>
    <row r="561" spans="1:10" ht="15" customHeight="1" x14ac:dyDescent="0.35">
      <c r="A561" s="2" t="s">
        <v>71</v>
      </c>
      <c r="B561" s="2" t="s">
        <v>72</v>
      </c>
      <c r="C561" s="2" t="s">
        <v>207</v>
      </c>
      <c r="D561" s="2" t="s">
        <v>208</v>
      </c>
      <c r="E561" s="3">
        <v>4</v>
      </c>
      <c r="F561" s="3">
        <v>14</v>
      </c>
      <c r="G561" s="2" t="s">
        <v>73</v>
      </c>
      <c r="H561" s="2" t="s">
        <v>209</v>
      </c>
      <c r="I561" s="2" t="s">
        <v>18275</v>
      </c>
      <c r="J561" s="2" t="s">
        <v>1098</v>
      </c>
    </row>
    <row r="562" spans="1:10" ht="15" customHeight="1" x14ac:dyDescent="0.35">
      <c r="A562" s="2" t="s">
        <v>71</v>
      </c>
      <c r="B562" s="2" t="s">
        <v>72</v>
      </c>
      <c r="C562" s="2" t="s">
        <v>177</v>
      </c>
      <c r="D562" s="2" t="s">
        <v>178</v>
      </c>
      <c r="E562" s="3">
        <v>4</v>
      </c>
      <c r="F562" s="3">
        <v>12</v>
      </c>
      <c r="G562" s="2" t="s">
        <v>73</v>
      </c>
      <c r="H562" s="2" t="s">
        <v>179</v>
      </c>
      <c r="I562" s="2" t="s">
        <v>18275</v>
      </c>
      <c r="J562" s="2" t="s">
        <v>1098</v>
      </c>
    </row>
    <row r="563" spans="1:10" ht="15" customHeight="1" x14ac:dyDescent="0.35">
      <c r="A563" s="2" t="s">
        <v>71</v>
      </c>
      <c r="B563" s="2" t="s">
        <v>72</v>
      </c>
      <c r="C563" s="2" t="s">
        <v>163</v>
      </c>
      <c r="D563" s="2" t="s">
        <v>164</v>
      </c>
      <c r="E563" s="3">
        <v>4</v>
      </c>
      <c r="F563" s="3">
        <v>11</v>
      </c>
      <c r="G563" s="2" t="s">
        <v>73</v>
      </c>
      <c r="H563" s="2" t="s">
        <v>165</v>
      </c>
      <c r="I563" s="2" t="s">
        <v>18275</v>
      </c>
      <c r="J563" s="2" t="s">
        <v>1098</v>
      </c>
    </row>
    <row r="564" spans="1:10" ht="15" customHeight="1" x14ac:dyDescent="0.35">
      <c r="A564" s="2" t="s">
        <v>71</v>
      </c>
      <c r="B564" s="2" t="s">
        <v>72</v>
      </c>
      <c r="C564" s="2" t="s">
        <v>142</v>
      </c>
      <c r="D564" s="2" t="s">
        <v>143</v>
      </c>
      <c r="E564" s="3">
        <v>4</v>
      </c>
      <c r="F564" s="3">
        <v>9</v>
      </c>
      <c r="G564" s="2" t="s">
        <v>73</v>
      </c>
      <c r="H564" s="2" t="s">
        <v>144</v>
      </c>
      <c r="I564" s="2" t="s">
        <v>18275</v>
      </c>
      <c r="J564" s="2" t="s">
        <v>1098</v>
      </c>
    </row>
    <row r="565" spans="1:10" ht="15" customHeight="1" x14ac:dyDescent="0.35">
      <c r="A565" s="2" t="s">
        <v>71</v>
      </c>
      <c r="B565" s="2" t="s">
        <v>72</v>
      </c>
      <c r="C565" s="2" t="s">
        <v>56</v>
      </c>
      <c r="D565" s="2" t="s">
        <v>57</v>
      </c>
      <c r="E565" s="3">
        <v>4</v>
      </c>
      <c r="F565" s="3">
        <v>3</v>
      </c>
      <c r="G565" s="2" t="s">
        <v>73</v>
      </c>
      <c r="H565" s="2" t="s">
        <v>59</v>
      </c>
      <c r="I565" s="2" t="s">
        <v>18275</v>
      </c>
      <c r="J565" s="2" t="s">
        <v>1098</v>
      </c>
    </row>
    <row r="566" spans="1:10" ht="15" customHeight="1" x14ac:dyDescent="0.35">
      <c r="A566" s="2" t="s">
        <v>71</v>
      </c>
      <c r="B566" s="2" t="s">
        <v>72</v>
      </c>
      <c r="C566" s="2" t="s">
        <v>177</v>
      </c>
      <c r="D566" s="2" t="s">
        <v>178</v>
      </c>
      <c r="E566" s="3">
        <v>4</v>
      </c>
      <c r="F566" s="3">
        <v>12</v>
      </c>
      <c r="G566" s="2" t="s">
        <v>73</v>
      </c>
      <c r="H566" s="2" t="s">
        <v>179</v>
      </c>
      <c r="I566" s="2" t="s">
        <v>18275</v>
      </c>
      <c r="J566" s="2" t="s">
        <v>3999</v>
      </c>
    </row>
    <row r="567" spans="1:10" ht="15" customHeight="1" x14ac:dyDescent="0.35">
      <c r="A567" s="2" t="s">
        <v>71</v>
      </c>
      <c r="B567" s="2" t="s">
        <v>72</v>
      </c>
      <c r="C567" s="2" t="s">
        <v>310</v>
      </c>
      <c r="D567" s="2" t="s">
        <v>311</v>
      </c>
      <c r="E567" s="3">
        <v>4</v>
      </c>
      <c r="F567" s="3">
        <v>21</v>
      </c>
      <c r="G567" s="2" t="s">
        <v>73</v>
      </c>
      <c r="H567" s="2" t="s">
        <v>313</v>
      </c>
      <c r="I567" s="2" t="s">
        <v>18275</v>
      </c>
      <c r="J567" s="2" t="s">
        <v>3031</v>
      </c>
    </row>
    <row r="568" spans="1:10" ht="15" customHeight="1" x14ac:dyDescent="0.35">
      <c r="A568" s="2" t="s">
        <v>71</v>
      </c>
      <c r="B568" s="2" t="s">
        <v>72</v>
      </c>
      <c r="C568" s="2" t="s">
        <v>23</v>
      </c>
      <c r="D568" s="2" t="s">
        <v>24</v>
      </c>
      <c r="E568" s="3">
        <v>4</v>
      </c>
      <c r="F568" s="3">
        <v>1</v>
      </c>
      <c r="G568" s="2" t="s">
        <v>73</v>
      </c>
      <c r="H568" s="2" t="s">
        <v>26</v>
      </c>
      <c r="I568" s="2" t="s">
        <v>18275</v>
      </c>
      <c r="J568" s="2" t="s">
        <v>3031</v>
      </c>
    </row>
    <row r="569" spans="1:10" ht="15" customHeight="1" x14ac:dyDescent="0.35">
      <c r="A569" s="2" t="s">
        <v>56</v>
      </c>
      <c r="B569" s="2" t="s">
        <v>57</v>
      </c>
      <c r="C569" s="2" t="s">
        <v>456</v>
      </c>
      <c r="D569" s="2" t="s">
        <v>457</v>
      </c>
      <c r="E569" s="3">
        <v>3</v>
      </c>
      <c r="F569" s="3">
        <v>33</v>
      </c>
      <c r="G569" s="2" t="s">
        <v>59</v>
      </c>
      <c r="H569" s="2" t="s">
        <v>458</v>
      </c>
      <c r="I569" s="2" t="s">
        <v>18275</v>
      </c>
      <c r="J569" s="2" t="s">
        <v>1584</v>
      </c>
    </row>
    <row r="570" spans="1:10" ht="15" customHeight="1" x14ac:dyDescent="0.35">
      <c r="A570" s="2" t="s">
        <v>56</v>
      </c>
      <c r="B570" s="2" t="s">
        <v>57</v>
      </c>
      <c r="C570" s="2" t="s">
        <v>398</v>
      </c>
      <c r="D570" s="2" t="s">
        <v>399</v>
      </c>
      <c r="E570" s="3">
        <v>3</v>
      </c>
      <c r="F570" s="3">
        <v>28</v>
      </c>
      <c r="G570" s="2" t="s">
        <v>59</v>
      </c>
      <c r="H570" s="2" t="s">
        <v>400</v>
      </c>
      <c r="I570" s="2" t="s">
        <v>18275</v>
      </c>
      <c r="J570" s="2" t="s">
        <v>1584</v>
      </c>
    </row>
    <row r="571" spans="1:10" ht="15" customHeight="1" x14ac:dyDescent="0.35">
      <c r="A571" s="2" t="s">
        <v>56</v>
      </c>
      <c r="B571" s="2" t="s">
        <v>57</v>
      </c>
      <c r="C571" s="2" t="s">
        <v>365</v>
      </c>
      <c r="D571" s="2" t="s">
        <v>366</v>
      </c>
      <c r="E571" s="3">
        <v>3</v>
      </c>
      <c r="F571" s="3">
        <v>25</v>
      </c>
      <c r="G571" s="2" t="s">
        <v>59</v>
      </c>
      <c r="H571" s="2" t="s">
        <v>367</v>
      </c>
      <c r="I571" s="2" t="s">
        <v>18275</v>
      </c>
      <c r="J571" s="2" t="s">
        <v>1584</v>
      </c>
    </row>
    <row r="572" spans="1:10" ht="15" customHeight="1" x14ac:dyDescent="0.35">
      <c r="A572" s="2" t="s">
        <v>56</v>
      </c>
      <c r="B572" s="2" t="s">
        <v>57</v>
      </c>
      <c r="C572" s="2" t="s">
        <v>218</v>
      </c>
      <c r="D572" s="2" t="s">
        <v>219</v>
      </c>
      <c r="E572" s="3">
        <v>3</v>
      </c>
      <c r="F572" s="3">
        <v>15</v>
      </c>
      <c r="G572" s="2" t="s">
        <v>59</v>
      </c>
      <c r="H572" s="2" t="s">
        <v>220</v>
      </c>
      <c r="I572" s="2" t="s">
        <v>18275</v>
      </c>
      <c r="J572" s="2" t="s">
        <v>1584</v>
      </c>
    </row>
    <row r="573" spans="1:10" ht="15" customHeight="1" x14ac:dyDescent="0.35">
      <c r="A573" s="2" t="s">
        <v>23</v>
      </c>
      <c r="B573" s="2" t="s">
        <v>24</v>
      </c>
      <c r="C573" s="2" t="s">
        <v>116</v>
      </c>
      <c r="D573" s="2" t="s">
        <v>117</v>
      </c>
      <c r="E573" s="3">
        <v>1</v>
      </c>
      <c r="F573" s="3">
        <v>7</v>
      </c>
      <c r="G573" s="2" t="s">
        <v>26</v>
      </c>
      <c r="H573" s="2" t="s">
        <v>118</v>
      </c>
      <c r="I573" s="2" t="s">
        <v>18275</v>
      </c>
      <c r="J573" s="2" t="s">
        <v>3010</v>
      </c>
    </row>
    <row r="574" spans="1:10" ht="15" customHeight="1" x14ac:dyDescent="0.35">
      <c r="A574" s="2" t="s">
        <v>23</v>
      </c>
      <c r="B574" s="2" t="s">
        <v>24</v>
      </c>
      <c r="C574" s="2" t="s">
        <v>310</v>
      </c>
      <c r="D574" s="2" t="s">
        <v>311</v>
      </c>
      <c r="E574" s="3">
        <v>1</v>
      </c>
      <c r="F574" s="3">
        <v>21</v>
      </c>
      <c r="G574" s="2" t="s">
        <v>26</v>
      </c>
      <c r="H574" s="2" t="s">
        <v>313</v>
      </c>
      <c r="I574" s="2" t="s">
        <v>18275</v>
      </c>
      <c r="J574" s="2" t="s">
        <v>3031</v>
      </c>
    </row>
    <row r="575" spans="1:10" ht="15" customHeight="1" x14ac:dyDescent="0.35">
      <c r="A575" s="2" t="s">
        <v>23</v>
      </c>
      <c r="B575" s="2" t="s">
        <v>24</v>
      </c>
      <c r="C575" s="2" t="s">
        <v>71</v>
      </c>
      <c r="D575" s="2" t="s">
        <v>72</v>
      </c>
      <c r="E575" s="3">
        <v>1</v>
      </c>
      <c r="F575" s="3">
        <v>4</v>
      </c>
      <c r="G575" s="2" t="s">
        <v>26</v>
      </c>
      <c r="H575" s="2" t="s">
        <v>73</v>
      </c>
      <c r="I575" s="2" t="s">
        <v>18275</v>
      </c>
      <c r="J575" s="2" t="s">
        <v>3031</v>
      </c>
    </row>
    <row r="576" spans="1:10" ht="15" customHeight="1" x14ac:dyDescent="0.35">
      <c r="A576" s="2" t="s">
        <v>23</v>
      </c>
      <c r="B576" s="2" t="s">
        <v>24</v>
      </c>
      <c r="C576" s="2" t="s">
        <v>487</v>
      </c>
      <c r="D576" s="2" t="s">
        <v>488</v>
      </c>
      <c r="E576" s="3">
        <v>1</v>
      </c>
      <c r="F576" s="3">
        <v>36</v>
      </c>
      <c r="G576" s="2" t="s">
        <v>26</v>
      </c>
      <c r="H576" s="2" t="s">
        <v>489</v>
      </c>
      <c r="I576" s="2" t="s">
        <v>18275</v>
      </c>
      <c r="J576" s="2" t="s">
        <v>1406</v>
      </c>
    </row>
    <row r="577" spans="1:10" ht="15" customHeight="1" x14ac:dyDescent="0.35">
      <c r="A577" s="2" t="s">
        <v>23</v>
      </c>
      <c r="B577" s="2" t="s">
        <v>24</v>
      </c>
      <c r="C577" s="2" t="s">
        <v>365</v>
      </c>
      <c r="D577" s="2" t="s">
        <v>366</v>
      </c>
      <c r="E577" s="3">
        <v>1</v>
      </c>
      <c r="F577" s="3">
        <v>25</v>
      </c>
      <c r="G577" s="2" t="s">
        <v>26</v>
      </c>
      <c r="H577" s="2" t="s">
        <v>367</v>
      </c>
      <c r="I577" s="2" t="s">
        <v>18275</v>
      </c>
      <c r="J577" s="2" t="s">
        <v>1406</v>
      </c>
    </row>
    <row r="578" spans="1:10" ht="15" customHeight="1" x14ac:dyDescent="0.35">
      <c r="A578" s="2" t="s">
        <v>23</v>
      </c>
      <c r="B578" s="2" t="s">
        <v>24</v>
      </c>
      <c r="C578" s="2" t="s">
        <v>339</v>
      </c>
      <c r="D578" s="2" t="s">
        <v>340</v>
      </c>
      <c r="E578" s="3">
        <v>1</v>
      </c>
      <c r="F578" s="3">
        <v>23</v>
      </c>
      <c r="G578" s="2" t="s">
        <v>26</v>
      </c>
      <c r="H578" s="2" t="s">
        <v>341</v>
      </c>
      <c r="I578" s="2" t="s">
        <v>18275</v>
      </c>
      <c r="J578" s="2" t="s">
        <v>1406</v>
      </c>
    </row>
    <row r="579" spans="1:10" ht="15" customHeight="1" x14ac:dyDescent="0.35">
      <c r="A579" s="2" t="s">
        <v>23</v>
      </c>
      <c r="B579" s="2" t="s">
        <v>24</v>
      </c>
      <c r="C579" s="2" t="s">
        <v>467</v>
      </c>
      <c r="D579" s="2" t="s">
        <v>468</v>
      </c>
      <c r="E579" s="3">
        <v>1</v>
      </c>
      <c r="F579" s="3">
        <v>34</v>
      </c>
      <c r="G579" s="2" t="s">
        <v>26</v>
      </c>
      <c r="H579" s="2" t="s">
        <v>469</v>
      </c>
      <c r="I579" s="2" t="s">
        <v>18275</v>
      </c>
      <c r="J579" s="2" t="s">
        <v>2754</v>
      </c>
    </row>
    <row r="580" spans="1:10" ht="15" customHeight="1" x14ac:dyDescent="0.35">
      <c r="A580" s="2" t="s">
        <v>23</v>
      </c>
      <c r="B580" s="2" t="s">
        <v>24</v>
      </c>
      <c r="C580" s="2" t="s">
        <v>456</v>
      </c>
      <c r="D580" s="2" t="s">
        <v>457</v>
      </c>
      <c r="E580" s="3">
        <v>1</v>
      </c>
      <c r="F580" s="3">
        <v>33</v>
      </c>
      <c r="G580" s="2" t="s">
        <v>26</v>
      </c>
      <c r="H580" s="2" t="s">
        <v>458</v>
      </c>
      <c r="I580" s="2" t="s">
        <v>18275</v>
      </c>
      <c r="J580" s="2" t="s">
        <v>2754</v>
      </c>
    </row>
    <row r="581" spans="1:10" ht="15" customHeight="1" x14ac:dyDescent="0.35">
      <c r="A581" s="2" t="s">
        <v>23</v>
      </c>
      <c r="B581" s="2" t="s">
        <v>24</v>
      </c>
      <c r="C581" s="2" t="s">
        <v>434</v>
      </c>
      <c r="D581" s="2" t="s">
        <v>435</v>
      </c>
      <c r="E581" s="3">
        <v>1</v>
      </c>
      <c r="F581" s="3">
        <v>31</v>
      </c>
      <c r="G581" s="2" t="s">
        <v>26</v>
      </c>
      <c r="H581" s="2" t="s">
        <v>436</v>
      </c>
      <c r="I581" s="2" t="s">
        <v>18275</v>
      </c>
      <c r="J581" s="2" t="s">
        <v>2754</v>
      </c>
    </row>
    <row r="582" spans="1:10" ht="15" customHeight="1" x14ac:dyDescent="0.35">
      <c r="A582" s="2" t="s">
        <v>23</v>
      </c>
      <c r="B582" s="2" t="s">
        <v>24</v>
      </c>
      <c r="C582" s="2" t="s">
        <v>352</v>
      </c>
      <c r="D582" s="2" t="s">
        <v>353</v>
      </c>
      <c r="E582" s="3">
        <v>1</v>
      </c>
      <c r="F582" s="3">
        <v>24</v>
      </c>
      <c r="G582" s="2" t="s">
        <v>26</v>
      </c>
      <c r="H582" s="2" t="s">
        <v>354</v>
      </c>
      <c r="I582" s="2" t="s">
        <v>18275</v>
      </c>
      <c r="J582" s="2" t="s">
        <v>2754</v>
      </c>
    </row>
    <row r="583" spans="1:10" ht="15" customHeight="1" x14ac:dyDescent="0.35">
      <c r="A583" s="2" t="s">
        <v>23</v>
      </c>
      <c r="B583" s="2" t="s">
        <v>24</v>
      </c>
      <c r="C583" s="2" t="s">
        <v>339</v>
      </c>
      <c r="D583" s="2" t="s">
        <v>340</v>
      </c>
      <c r="E583" s="3">
        <v>1</v>
      </c>
      <c r="F583" s="3">
        <v>23</v>
      </c>
      <c r="G583" s="2" t="s">
        <v>26</v>
      </c>
      <c r="H583" s="2" t="s">
        <v>341</v>
      </c>
      <c r="I583" s="2" t="s">
        <v>18275</v>
      </c>
      <c r="J583" s="2" t="s">
        <v>2754</v>
      </c>
    </row>
    <row r="584" spans="1:10" ht="15" customHeight="1" x14ac:dyDescent="0.35">
      <c r="A584" s="2" t="s">
        <v>23</v>
      </c>
      <c r="B584" s="2" t="s">
        <v>24</v>
      </c>
      <c r="C584" s="2" t="s">
        <v>207</v>
      </c>
      <c r="D584" s="2" t="s">
        <v>208</v>
      </c>
      <c r="E584" s="3">
        <v>1</v>
      </c>
      <c r="F584" s="3">
        <v>14</v>
      </c>
      <c r="G584" s="2" t="s">
        <v>26</v>
      </c>
      <c r="H584" s="2" t="s">
        <v>209</v>
      </c>
      <c r="I584" s="2" t="s">
        <v>18275</v>
      </c>
      <c r="J584" s="2" t="s">
        <v>2754</v>
      </c>
    </row>
    <row r="585" spans="1:10" ht="15" customHeight="1" x14ac:dyDescent="0.35">
      <c r="A585" s="2" t="s">
        <v>23</v>
      </c>
      <c r="B585" s="2" t="s">
        <v>24</v>
      </c>
      <c r="C585" s="2" t="s">
        <v>177</v>
      </c>
      <c r="D585" s="2" t="s">
        <v>178</v>
      </c>
      <c r="E585" s="3">
        <v>1</v>
      </c>
      <c r="F585" s="3">
        <v>12</v>
      </c>
      <c r="G585" s="2" t="s">
        <v>26</v>
      </c>
      <c r="H585" s="2" t="s">
        <v>179</v>
      </c>
      <c r="I585" s="2" t="s">
        <v>18275</v>
      </c>
      <c r="J585" s="2" t="s">
        <v>2754</v>
      </c>
    </row>
    <row r="586" spans="1:10" ht="15" customHeight="1" x14ac:dyDescent="0.35">
      <c r="A586" s="2" t="s">
        <v>23</v>
      </c>
      <c r="B586" s="2" t="s">
        <v>24</v>
      </c>
      <c r="C586" s="2" t="s">
        <v>163</v>
      </c>
      <c r="D586" s="2" t="s">
        <v>164</v>
      </c>
      <c r="E586" s="3">
        <v>1</v>
      </c>
      <c r="F586" s="3">
        <v>11</v>
      </c>
      <c r="G586" s="2" t="s">
        <v>26</v>
      </c>
      <c r="H586" s="2" t="s">
        <v>165</v>
      </c>
      <c r="I586" s="2" t="s">
        <v>18275</v>
      </c>
      <c r="J586" s="2" t="s">
        <v>2754</v>
      </c>
    </row>
    <row r="587" spans="1:10" ht="15" customHeight="1" x14ac:dyDescent="0.35">
      <c r="A587" s="2" t="s">
        <v>23</v>
      </c>
      <c r="B587" s="2" t="s">
        <v>24</v>
      </c>
      <c r="C587" s="2" t="s">
        <v>153</v>
      </c>
      <c r="D587" s="2" t="s">
        <v>154</v>
      </c>
      <c r="E587" s="3">
        <v>1</v>
      </c>
      <c r="F587" s="3">
        <v>10</v>
      </c>
      <c r="G587" s="2" t="s">
        <v>26</v>
      </c>
      <c r="H587" s="2" t="s">
        <v>155</v>
      </c>
      <c r="I587" s="2" t="s">
        <v>18275</v>
      </c>
      <c r="J587" s="2" t="s">
        <v>2754</v>
      </c>
    </row>
    <row r="588" spans="1:10" ht="15" customHeight="1" x14ac:dyDescent="0.35">
      <c r="A588" s="2" t="s">
        <v>23</v>
      </c>
      <c r="B588" s="2" t="s">
        <v>24</v>
      </c>
      <c r="C588" s="2" t="s">
        <v>71</v>
      </c>
      <c r="D588" s="2" t="s">
        <v>72</v>
      </c>
      <c r="E588" s="3">
        <v>1</v>
      </c>
      <c r="F588" s="3">
        <v>4</v>
      </c>
      <c r="G588" s="2" t="s">
        <v>26</v>
      </c>
      <c r="H588" s="2" t="s">
        <v>73</v>
      </c>
      <c r="I588" s="2" t="s">
        <v>18275</v>
      </c>
      <c r="J588" s="2" t="s">
        <v>2754</v>
      </c>
    </row>
    <row r="589" spans="1:10" ht="15" customHeight="1" x14ac:dyDescent="0.35">
      <c r="A589" s="2" t="s">
        <v>23</v>
      </c>
      <c r="B589" s="2" t="s">
        <v>24</v>
      </c>
      <c r="C589" s="2" t="s">
        <v>56</v>
      </c>
      <c r="D589" s="2" t="s">
        <v>57</v>
      </c>
      <c r="E589" s="3">
        <v>1</v>
      </c>
      <c r="F589" s="3">
        <v>3</v>
      </c>
      <c r="G589" s="2" t="s">
        <v>26</v>
      </c>
      <c r="H589" s="2" t="s">
        <v>59</v>
      </c>
      <c r="I589" s="2" t="s">
        <v>18275</v>
      </c>
      <c r="J589" s="2" t="s">
        <v>2754</v>
      </c>
    </row>
    <row r="590" spans="1:10" ht="15" customHeight="1" x14ac:dyDescent="0.35">
      <c r="A590" s="2" t="s">
        <v>23</v>
      </c>
      <c r="B590" s="2" t="s">
        <v>24</v>
      </c>
      <c r="C590" s="2" t="s">
        <v>456</v>
      </c>
      <c r="D590" s="2" t="s">
        <v>457</v>
      </c>
      <c r="E590" s="3">
        <v>1</v>
      </c>
      <c r="F590" s="3">
        <v>33</v>
      </c>
      <c r="G590" s="2" t="s">
        <v>26</v>
      </c>
      <c r="H590" s="2" t="s">
        <v>458</v>
      </c>
      <c r="I590" s="2" t="s">
        <v>18275</v>
      </c>
      <c r="J590" s="2" t="s">
        <v>3228</v>
      </c>
    </row>
    <row r="591" spans="1:10" ht="15" customHeight="1" x14ac:dyDescent="0.35">
      <c r="A591" s="2" t="s">
        <v>23</v>
      </c>
      <c r="B591" s="2" t="s">
        <v>24</v>
      </c>
      <c r="C591" s="2" t="s">
        <v>250</v>
      </c>
      <c r="D591" s="2" t="s">
        <v>251</v>
      </c>
      <c r="E591" s="3">
        <v>1</v>
      </c>
      <c r="F591" s="3">
        <v>17</v>
      </c>
      <c r="G591" s="2" t="s">
        <v>26</v>
      </c>
      <c r="H591" s="2" t="s">
        <v>252</v>
      </c>
      <c r="I591" s="2" t="s">
        <v>18275</v>
      </c>
      <c r="J591" s="2" t="s">
        <v>3228</v>
      </c>
    </row>
    <row r="592" spans="1:10" ht="15" customHeight="1" x14ac:dyDescent="0.35">
      <c r="A592" s="2" t="s">
        <v>23</v>
      </c>
      <c r="B592" s="2" t="s">
        <v>24</v>
      </c>
      <c r="C592" s="2" t="s">
        <v>207</v>
      </c>
      <c r="D592" s="2" t="s">
        <v>208</v>
      </c>
      <c r="E592" s="3">
        <v>1</v>
      </c>
      <c r="F592" s="3">
        <v>14</v>
      </c>
      <c r="G592" s="2" t="s">
        <v>26</v>
      </c>
      <c r="H592" s="2" t="s">
        <v>209</v>
      </c>
      <c r="I592" s="2" t="s">
        <v>18275</v>
      </c>
      <c r="J592" s="2" t="s">
        <v>3228</v>
      </c>
    </row>
    <row r="593" spans="1:10" ht="15" customHeight="1" x14ac:dyDescent="0.35">
      <c r="A593" s="2" t="s">
        <v>23</v>
      </c>
      <c r="B593" s="2" t="s">
        <v>24</v>
      </c>
      <c r="C593" s="2" t="s">
        <v>250</v>
      </c>
      <c r="D593" s="2" t="s">
        <v>251</v>
      </c>
      <c r="E593" s="3">
        <v>1</v>
      </c>
      <c r="F593" s="3">
        <v>17</v>
      </c>
      <c r="G593" s="2" t="s">
        <v>26</v>
      </c>
      <c r="H593" s="2" t="s">
        <v>252</v>
      </c>
      <c r="I593" s="2" t="s">
        <v>18275</v>
      </c>
      <c r="J593" s="2" t="s">
        <v>3962</v>
      </c>
    </row>
    <row r="594" spans="1:10" ht="15" customHeight="1" x14ac:dyDescent="0.35">
      <c r="A594" s="2" t="s">
        <v>23</v>
      </c>
      <c r="B594" s="2" t="s">
        <v>24</v>
      </c>
      <c r="C594" s="2" t="s">
        <v>498</v>
      </c>
      <c r="D594" s="2" t="s">
        <v>499</v>
      </c>
      <c r="E594" s="3">
        <v>1</v>
      </c>
      <c r="F594" s="3">
        <v>37</v>
      </c>
      <c r="G594" s="2" t="s">
        <v>26</v>
      </c>
      <c r="H594" s="2" t="s">
        <v>500</v>
      </c>
      <c r="I594" s="2" t="s">
        <v>18275</v>
      </c>
      <c r="J594" s="2" t="s">
        <v>3968</v>
      </c>
    </row>
    <row r="595" spans="1:10" ht="15" customHeight="1" x14ac:dyDescent="0.35">
      <c r="A595" s="2" t="s">
        <v>177</v>
      </c>
      <c r="B595" s="2" t="s">
        <v>178</v>
      </c>
      <c r="C595" s="2" t="s">
        <v>207</v>
      </c>
      <c r="D595" s="2" t="s">
        <v>208</v>
      </c>
      <c r="E595" s="3">
        <v>12</v>
      </c>
      <c r="F595" s="3">
        <v>14</v>
      </c>
      <c r="G595" s="2" t="s">
        <v>179</v>
      </c>
      <c r="H595" s="2" t="s">
        <v>209</v>
      </c>
      <c r="I595" s="2" t="s">
        <v>18275</v>
      </c>
      <c r="J595" s="2" t="s">
        <v>3995</v>
      </c>
    </row>
    <row r="596" spans="1:10" ht="15" customHeight="1" x14ac:dyDescent="0.35">
      <c r="A596" s="2" t="s">
        <v>23</v>
      </c>
      <c r="B596" s="2" t="s">
        <v>24</v>
      </c>
      <c r="C596" s="2" t="s">
        <v>434</v>
      </c>
      <c r="D596" s="2" t="s">
        <v>435</v>
      </c>
      <c r="E596" s="3">
        <v>1</v>
      </c>
      <c r="F596" s="3">
        <v>31</v>
      </c>
      <c r="G596" s="2" t="s">
        <v>26</v>
      </c>
      <c r="H596" s="2" t="s">
        <v>436</v>
      </c>
      <c r="I596" s="2" t="s">
        <v>18275</v>
      </c>
      <c r="J596" s="2" t="s">
        <v>3010</v>
      </c>
    </row>
    <row r="597" spans="1:10" ht="15" customHeight="1" x14ac:dyDescent="0.35">
      <c r="A597" s="2" t="s">
        <v>116</v>
      </c>
      <c r="B597" s="2" t="s">
        <v>117</v>
      </c>
      <c r="C597" s="2" t="s">
        <v>71</v>
      </c>
      <c r="D597" s="2" t="s">
        <v>72</v>
      </c>
      <c r="E597" s="3">
        <v>7</v>
      </c>
      <c r="F597" s="3">
        <v>4</v>
      </c>
      <c r="G597" s="2" t="s">
        <v>118</v>
      </c>
      <c r="H597" s="2" t="s">
        <v>73</v>
      </c>
      <c r="I597" s="2" t="s">
        <v>18275</v>
      </c>
      <c r="J597" s="2" t="s">
        <v>2754</v>
      </c>
    </row>
    <row r="598" spans="1:10" ht="15" customHeight="1" x14ac:dyDescent="0.35">
      <c r="A598" s="2" t="s">
        <v>23</v>
      </c>
      <c r="B598" s="2" t="s">
        <v>24</v>
      </c>
      <c r="C598" s="2" t="s">
        <v>56</v>
      </c>
      <c r="D598" s="2" t="s">
        <v>57</v>
      </c>
      <c r="E598" s="3">
        <v>1</v>
      </c>
      <c r="F598" s="3">
        <v>3</v>
      </c>
      <c r="G598" s="2" t="s">
        <v>26</v>
      </c>
      <c r="H598" s="2" t="s">
        <v>59</v>
      </c>
      <c r="I598" s="2" t="s">
        <v>18275</v>
      </c>
      <c r="J598" s="2" t="s">
        <v>1584</v>
      </c>
    </row>
    <row r="599" spans="1:10" ht="15" customHeight="1" x14ac:dyDescent="0.35">
      <c r="A599" s="2" t="s">
        <v>23</v>
      </c>
      <c r="B599" s="2" t="s">
        <v>24</v>
      </c>
      <c r="C599" s="2" t="s">
        <v>365</v>
      </c>
      <c r="D599" s="2" t="s">
        <v>366</v>
      </c>
      <c r="E599" s="3">
        <v>1</v>
      </c>
      <c r="F599" s="3">
        <v>25</v>
      </c>
      <c r="G599" s="2" t="s">
        <v>26</v>
      </c>
      <c r="H599" s="2" t="s">
        <v>367</v>
      </c>
      <c r="I599" s="2" t="s">
        <v>18275</v>
      </c>
      <c r="J599" s="2" t="s">
        <v>1584</v>
      </c>
    </row>
    <row r="600" spans="1:10" ht="15" customHeight="1" x14ac:dyDescent="0.35">
      <c r="A600" s="2" t="s">
        <v>56</v>
      </c>
      <c r="B600" s="2" t="s">
        <v>57</v>
      </c>
      <c r="C600" s="2" t="s">
        <v>23</v>
      </c>
      <c r="D600" s="2" t="s">
        <v>24</v>
      </c>
      <c r="E600" s="3">
        <v>3</v>
      </c>
      <c r="F600" s="3">
        <v>1</v>
      </c>
      <c r="G600" s="2" t="s">
        <v>59</v>
      </c>
      <c r="H600" s="2" t="s">
        <v>26</v>
      </c>
      <c r="I600" s="2" t="s">
        <v>18275</v>
      </c>
      <c r="J600" s="2" t="s">
        <v>1584</v>
      </c>
    </row>
    <row r="601" spans="1:10" ht="15" customHeight="1" x14ac:dyDescent="0.35">
      <c r="A601" s="2" t="s">
        <v>56</v>
      </c>
      <c r="B601" s="2" t="s">
        <v>57</v>
      </c>
      <c r="C601" s="2" t="s">
        <v>456</v>
      </c>
      <c r="D601" s="2" t="s">
        <v>457</v>
      </c>
      <c r="E601" s="3">
        <v>3</v>
      </c>
      <c r="F601" s="3">
        <v>33</v>
      </c>
      <c r="G601" s="2" t="s">
        <v>59</v>
      </c>
      <c r="H601" s="2" t="s">
        <v>458</v>
      </c>
      <c r="I601" s="2" t="s">
        <v>18275</v>
      </c>
      <c r="J601" s="2" t="s">
        <v>1098</v>
      </c>
    </row>
    <row r="602" spans="1:10" ht="15" customHeight="1" x14ac:dyDescent="0.35">
      <c r="A602" s="2" t="s">
        <v>56</v>
      </c>
      <c r="B602" s="2" t="s">
        <v>57</v>
      </c>
      <c r="C602" s="2" t="s">
        <v>352</v>
      </c>
      <c r="D602" s="2" t="s">
        <v>353</v>
      </c>
      <c r="E602" s="3">
        <v>3</v>
      </c>
      <c r="F602" s="3">
        <v>24</v>
      </c>
      <c r="G602" s="2" t="s">
        <v>59</v>
      </c>
      <c r="H602" s="2" t="s">
        <v>354</v>
      </c>
      <c r="I602" s="2" t="s">
        <v>18275</v>
      </c>
      <c r="J602" s="2" t="s">
        <v>1098</v>
      </c>
    </row>
    <row r="603" spans="1:10" ht="15" customHeight="1" x14ac:dyDescent="0.35">
      <c r="A603" s="2" t="s">
        <v>56</v>
      </c>
      <c r="B603" s="2" t="s">
        <v>57</v>
      </c>
      <c r="C603" s="2" t="s">
        <v>207</v>
      </c>
      <c r="D603" s="2" t="s">
        <v>208</v>
      </c>
      <c r="E603" s="3">
        <v>3</v>
      </c>
      <c r="F603" s="3">
        <v>14</v>
      </c>
      <c r="G603" s="2" t="s">
        <v>59</v>
      </c>
      <c r="H603" s="2" t="s">
        <v>209</v>
      </c>
      <c r="I603" s="2" t="s">
        <v>18275</v>
      </c>
      <c r="J603" s="2" t="s">
        <v>1098</v>
      </c>
    </row>
    <row r="604" spans="1:10" ht="15" customHeight="1" x14ac:dyDescent="0.35">
      <c r="A604" s="2" t="s">
        <v>56</v>
      </c>
      <c r="B604" s="2" t="s">
        <v>57</v>
      </c>
      <c r="C604" s="2" t="s">
        <v>177</v>
      </c>
      <c r="D604" s="2" t="s">
        <v>178</v>
      </c>
      <c r="E604" s="3">
        <v>3</v>
      </c>
      <c r="F604" s="3">
        <v>12</v>
      </c>
      <c r="G604" s="2" t="s">
        <v>59</v>
      </c>
      <c r="H604" s="2" t="s">
        <v>179</v>
      </c>
      <c r="I604" s="2" t="s">
        <v>18275</v>
      </c>
      <c r="J604" s="2" t="s">
        <v>1098</v>
      </c>
    </row>
    <row r="605" spans="1:10" ht="15" customHeight="1" x14ac:dyDescent="0.35">
      <c r="A605" s="2" t="s">
        <v>56</v>
      </c>
      <c r="B605" s="2" t="s">
        <v>57</v>
      </c>
      <c r="C605" s="2" t="s">
        <v>163</v>
      </c>
      <c r="D605" s="2" t="s">
        <v>164</v>
      </c>
      <c r="E605" s="3">
        <v>3</v>
      </c>
      <c r="F605" s="3">
        <v>11</v>
      </c>
      <c r="G605" s="2" t="s">
        <v>59</v>
      </c>
      <c r="H605" s="2" t="s">
        <v>165</v>
      </c>
      <c r="I605" s="2" t="s">
        <v>18275</v>
      </c>
      <c r="J605" s="2" t="s">
        <v>1098</v>
      </c>
    </row>
    <row r="606" spans="1:10" ht="15" customHeight="1" x14ac:dyDescent="0.35">
      <c r="A606" s="2" t="s">
        <v>56</v>
      </c>
      <c r="B606" s="2" t="s">
        <v>57</v>
      </c>
      <c r="C606" s="2" t="s">
        <v>142</v>
      </c>
      <c r="D606" s="2" t="s">
        <v>143</v>
      </c>
      <c r="E606" s="3">
        <v>3</v>
      </c>
      <c r="F606" s="3">
        <v>9</v>
      </c>
      <c r="G606" s="2" t="s">
        <v>59</v>
      </c>
      <c r="H606" s="2" t="s">
        <v>144</v>
      </c>
      <c r="I606" s="2" t="s">
        <v>18275</v>
      </c>
      <c r="J606" s="2" t="s">
        <v>1098</v>
      </c>
    </row>
    <row r="607" spans="1:10" ht="15" customHeight="1" x14ac:dyDescent="0.35">
      <c r="A607" s="2" t="s">
        <v>56</v>
      </c>
      <c r="B607" s="2" t="s">
        <v>57</v>
      </c>
      <c r="C607" s="2" t="s">
        <v>71</v>
      </c>
      <c r="D607" s="2" t="s">
        <v>72</v>
      </c>
      <c r="E607" s="3">
        <v>3</v>
      </c>
      <c r="F607" s="3">
        <v>4</v>
      </c>
      <c r="G607" s="2" t="s">
        <v>59</v>
      </c>
      <c r="H607" s="2" t="s">
        <v>73</v>
      </c>
      <c r="I607" s="2" t="s">
        <v>18275</v>
      </c>
      <c r="J607" s="2" t="s">
        <v>1098</v>
      </c>
    </row>
    <row r="608" spans="1:10" ht="15" customHeight="1" x14ac:dyDescent="0.35">
      <c r="A608" s="2" t="s">
        <v>56</v>
      </c>
      <c r="B608" s="2" t="s">
        <v>57</v>
      </c>
      <c r="C608" s="2" t="s">
        <v>456</v>
      </c>
      <c r="D608" s="2" t="s">
        <v>457</v>
      </c>
      <c r="E608" s="3">
        <v>3</v>
      </c>
      <c r="F608" s="3">
        <v>33</v>
      </c>
      <c r="G608" s="2" t="s">
        <v>59</v>
      </c>
      <c r="H608" s="2" t="s">
        <v>458</v>
      </c>
      <c r="I608" s="2" t="s">
        <v>18275</v>
      </c>
      <c r="J608" s="2" t="s">
        <v>3993</v>
      </c>
    </row>
    <row r="609" spans="1:10" ht="15" customHeight="1" x14ac:dyDescent="0.35">
      <c r="A609" s="2" t="s">
        <v>56</v>
      </c>
      <c r="B609" s="2" t="s">
        <v>57</v>
      </c>
      <c r="C609" s="2" t="s">
        <v>387</v>
      </c>
      <c r="D609" s="2" t="s">
        <v>388</v>
      </c>
      <c r="E609" s="3">
        <v>3</v>
      </c>
      <c r="F609" s="3">
        <v>27</v>
      </c>
      <c r="G609" s="2" t="s">
        <v>59</v>
      </c>
      <c r="H609" s="2" t="s">
        <v>389</v>
      </c>
      <c r="I609" s="2" t="s">
        <v>18275</v>
      </c>
      <c r="J609" s="2" t="s">
        <v>3993</v>
      </c>
    </row>
    <row r="610" spans="1:10" ht="15" customHeight="1" x14ac:dyDescent="0.35">
      <c r="A610" s="2" t="s">
        <v>56</v>
      </c>
      <c r="B610" s="2" t="s">
        <v>57</v>
      </c>
      <c r="C610" s="2" t="s">
        <v>352</v>
      </c>
      <c r="D610" s="2" t="s">
        <v>353</v>
      </c>
      <c r="E610" s="3">
        <v>3</v>
      </c>
      <c r="F610" s="3">
        <v>24</v>
      </c>
      <c r="G610" s="2" t="s">
        <v>59</v>
      </c>
      <c r="H610" s="2" t="s">
        <v>354</v>
      </c>
      <c r="I610" s="2" t="s">
        <v>18275</v>
      </c>
      <c r="J610" s="2" t="s">
        <v>3993</v>
      </c>
    </row>
    <row r="611" spans="1:10" ht="15" customHeight="1" x14ac:dyDescent="0.35">
      <c r="A611" s="2" t="s">
        <v>56</v>
      </c>
      <c r="B611" s="2" t="s">
        <v>57</v>
      </c>
      <c r="C611" s="2" t="s">
        <v>177</v>
      </c>
      <c r="D611" s="2" t="s">
        <v>178</v>
      </c>
      <c r="E611" s="3">
        <v>3</v>
      </c>
      <c r="F611" s="3">
        <v>12</v>
      </c>
      <c r="G611" s="2" t="s">
        <v>59</v>
      </c>
      <c r="H611" s="2" t="s">
        <v>179</v>
      </c>
      <c r="I611" s="2" t="s">
        <v>18275</v>
      </c>
      <c r="J611" s="2" t="s">
        <v>3993</v>
      </c>
    </row>
    <row r="612" spans="1:10" ht="15" customHeight="1" x14ac:dyDescent="0.35">
      <c r="A612" s="2" t="s">
        <v>56</v>
      </c>
      <c r="B612" s="2" t="s">
        <v>57</v>
      </c>
      <c r="C612" s="2" t="s">
        <v>142</v>
      </c>
      <c r="D612" s="2" t="s">
        <v>143</v>
      </c>
      <c r="E612" s="3">
        <v>3</v>
      </c>
      <c r="F612" s="3">
        <v>9</v>
      </c>
      <c r="G612" s="2" t="s">
        <v>59</v>
      </c>
      <c r="H612" s="2" t="s">
        <v>144</v>
      </c>
      <c r="I612" s="2" t="s">
        <v>18275</v>
      </c>
      <c r="J612" s="2" t="s">
        <v>3993</v>
      </c>
    </row>
    <row r="613" spans="1:10" ht="15" customHeight="1" x14ac:dyDescent="0.35">
      <c r="A613" s="2" t="s">
        <v>56</v>
      </c>
      <c r="B613" s="2" t="s">
        <v>57</v>
      </c>
      <c r="C613" s="2" t="s">
        <v>128</v>
      </c>
      <c r="D613" s="2" t="s">
        <v>129</v>
      </c>
      <c r="E613" s="3">
        <v>3</v>
      </c>
      <c r="F613" s="3">
        <v>8</v>
      </c>
      <c r="G613" s="2" t="s">
        <v>59</v>
      </c>
      <c r="H613" s="2" t="s">
        <v>130</v>
      </c>
      <c r="I613" s="2" t="s">
        <v>18275</v>
      </c>
      <c r="J613" s="2" t="s">
        <v>3993</v>
      </c>
    </row>
    <row r="614" spans="1:10" ht="15" customHeight="1" x14ac:dyDescent="0.35">
      <c r="A614" s="2" t="s">
        <v>56</v>
      </c>
      <c r="B614" s="2" t="s">
        <v>57</v>
      </c>
      <c r="C614" s="2" t="s">
        <v>71</v>
      </c>
      <c r="D614" s="2" t="s">
        <v>72</v>
      </c>
      <c r="E614" s="3">
        <v>3</v>
      </c>
      <c r="F614" s="3">
        <v>4</v>
      </c>
      <c r="G614" s="2" t="s">
        <v>59</v>
      </c>
      <c r="H614" s="2" t="s">
        <v>73</v>
      </c>
      <c r="I614" s="2" t="s">
        <v>18275</v>
      </c>
      <c r="J614" s="2" t="s">
        <v>3993</v>
      </c>
    </row>
    <row r="615" spans="1:10" ht="15" customHeight="1" x14ac:dyDescent="0.35">
      <c r="A615" s="2" t="s">
        <v>56</v>
      </c>
      <c r="B615" s="2" t="s">
        <v>57</v>
      </c>
      <c r="C615" s="2" t="s">
        <v>207</v>
      </c>
      <c r="D615" s="2" t="s">
        <v>208</v>
      </c>
      <c r="E615" s="3">
        <v>3</v>
      </c>
      <c r="F615" s="3">
        <v>14</v>
      </c>
      <c r="G615" s="2" t="s">
        <v>59</v>
      </c>
      <c r="H615" s="2" t="s">
        <v>209</v>
      </c>
      <c r="I615" s="2" t="s">
        <v>18275</v>
      </c>
      <c r="J615" s="2" t="s">
        <v>3995</v>
      </c>
    </row>
    <row r="616" spans="1:10" ht="15" customHeight="1" x14ac:dyDescent="0.35">
      <c r="A616" s="2" t="s">
        <v>56</v>
      </c>
      <c r="B616" s="2" t="s">
        <v>57</v>
      </c>
      <c r="C616" s="2" t="s">
        <v>177</v>
      </c>
      <c r="D616" s="2" t="s">
        <v>178</v>
      </c>
      <c r="E616" s="3">
        <v>3</v>
      </c>
      <c r="F616" s="3">
        <v>12</v>
      </c>
      <c r="G616" s="2" t="s">
        <v>59</v>
      </c>
      <c r="H616" s="2" t="s">
        <v>179</v>
      </c>
      <c r="I616" s="2" t="s">
        <v>18275</v>
      </c>
      <c r="J616" s="2" t="s">
        <v>3995</v>
      </c>
    </row>
    <row r="617" spans="1:10" ht="15" customHeight="1" x14ac:dyDescent="0.35">
      <c r="A617" s="2" t="s">
        <v>56</v>
      </c>
      <c r="B617" s="2" t="s">
        <v>57</v>
      </c>
      <c r="C617" s="2" t="s">
        <v>142</v>
      </c>
      <c r="D617" s="2" t="s">
        <v>143</v>
      </c>
      <c r="E617" s="3">
        <v>3</v>
      </c>
      <c r="F617" s="3">
        <v>9</v>
      </c>
      <c r="G617" s="2" t="s">
        <v>59</v>
      </c>
      <c r="H617" s="2" t="s">
        <v>144</v>
      </c>
      <c r="I617" s="2" t="s">
        <v>18275</v>
      </c>
      <c r="J617" s="2" t="s">
        <v>2794</v>
      </c>
    </row>
    <row r="618" spans="1:10" ht="15" customHeight="1" x14ac:dyDescent="0.35">
      <c r="A618" s="2" t="s">
        <v>56</v>
      </c>
      <c r="B618" s="2" t="s">
        <v>57</v>
      </c>
      <c r="C618" s="2" t="s">
        <v>128</v>
      </c>
      <c r="D618" s="2" t="s">
        <v>129</v>
      </c>
      <c r="E618" s="3">
        <v>3</v>
      </c>
      <c r="F618" s="3">
        <v>8</v>
      </c>
      <c r="G618" s="2" t="s">
        <v>59</v>
      </c>
      <c r="H618" s="2" t="s">
        <v>130</v>
      </c>
      <c r="I618" s="2" t="s">
        <v>18275</v>
      </c>
      <c r="J618" s="2" t="s">
        <v>2794</v>
      </c>
    </row>
    <row r="619" spans="1:10" ht="15" customHeight="1" x14ac:dyDescent="0.35">
      <c r="A619" s="2" t="s">
        <v>41</v>
      </c>
      <c r="B619" s="2" t="s">
        <v>42</v>
      </c>
      <c r="C619" s="2" t="s">
        <v>142</v>
      </c>
      <c r="D619" s="2" t="s">
        <v>143</v>
      </c>
      <c r="E619" s="3">
        <v>2</v>
      </c>
      <c r="F619" s="3">
        <v>9</v>
      </c>
      <c r="G619" s="2" t="s">
        <v>43</v>
      </c>
      <c r="H619" s="2" t="s">
        <v>144</v>
      </c>
      <c r="I619" s="2" t="s">
        <v>18275</v>
      </c>
      <c r="J619" s="2" t="s">
        <v>3141</v>
      </c>
    </row>
    <row r="620" spans="1:10" ht="15" customHeight="1" x14ac:dyDescent="0.35">
      <c r="A620" s="2" t="s">
        <v>23</v>
      </c>
      <c r="B620" s="2" t="s">
        <v>24</v>
      </c>
      <c r="C620" s="2" t="s">
        <v>177</v>
      </c>
      <c r="D620" s="2" t="s">
        <v>178</v>
      </c>
      <c r="E620" s="3">
        <v>1</v>
      </c>
      <c r="F620" s="3">
        <v>12</v>
      </c>
      <c r="G620" s="2" t="s">
        <v>26</v>
      </c>
      <c r="H620" s="2" t="s">
        <v>179</v>
      </c>
      <c r="I620" s="2" t="s">
        <v>18275</v>
      </c>
      <c r="J620" s="2" t="s">
        <v>3974</v>
      </c>
    </row>
    <row r="621" spans="1:10" ht="15" customHeight="1" x14ac:dyDescent="0.35">
      <c r="A621" s="2" t="s">
        <v>23</v>
      </c>
      <c r="B621" s="2" t="s">
        <v>24</v>
      </c>
      <c r="C621" s="2" t="s">
        <v>456</v>
      </c>
      <c r="D621" s="2" t="s">
        <v>457</v>
      </c>
      <c r="E621" s="3">
        <v>1</v>
      </c>
      <c r="F621" s="3">
        <v>33</v>
      </c>
      <c r="G621" s="2" t="s">
        <v>26</v>
      </c>
      <c r="H621" s="2" t="s">
        <v>458</v>
      </c>
      <c r="I621" s="2" t="s">
        <v>18275</v>
      </c>
      <c r="J621" s="2" t="s">
        <v>1584</v>
      </c>
    </row>
    <row r="622" spans="1:10" ht="15" customHeight="1" x14ac:dyDescent="0.35">
      <c r="A622" s="2" t="s">
        <v>23</v>
      </c>
      <c r="B622" s="2" t="s">
        <v>24</v>
      </c>
      <c r="C622" s="2" t="s">
        <v>398</v>
      </c>
      <c r="D622" s="2" t="s">
        <v>399</v>
      </c>
      <c r="E622" s="3">
        <v>1</v>
      </c>
      <c r="F622" s="3">
        <v>28</v>
      </c>
      <c r="G622" s="2" t="s">
        <v>26</v>
      </c>
      <c r="H622" s="2" t="s">
        <v>400</v>
      </c>
      <c r="I622" s="2" t="s">
        <v>18275</v>
      </c>
      <c r="J622" s="2" t="s">
        <v>1584</v>
      </c>
    </row>
    <row r="623" spans="1:10" ht="15" customHeight="1" x14ac:dyDescent="0.35">
      <c r="A623" s="2" t="s">
        <v>23</v>
      </c>
      <c r="B623" s="2" t="s">
        <v>24</v>
      </c>
      <c r="C623" s="2" t="s">
        <v>218</v>
      </c>
      <c r="D623" s="2" t="s">
        <v>219</v>
      </c>
      <c r="E623" s="3">
        <v>1</v>
      </c>
      <c r="F623" s="3">
        <v>15</v>
      </c>
      <c r="G623" s="2" t="s">
        <v>26</v>
      </c>
      <c r="H623" s="2" t="s">
        <v>220</v>
      </c>
      <c r="I623" s="2" t="s">
        <v>18275</v>
      </c>
      <c r="J623" s="2" t="s">
        <v>1584</v>
      </c>
    </row>
    <row r="624" spans="1:10" ht="15" customHeight="1" x14ac:dyDescent="0.35">
      <c r="A624" s="2" t="s">
        <v>116</v>
      </c>
      <c r="B624" s="2" t="s">
        <v>117</v>
      </c>
      <c r="C624" s="2" t="s">
        <v>153</v>
      </c>
      <c r="D624" s="2" t="s">
        <v>154</v>
      </c>
      <c r="E624" s="3">
        <v>7</v>
      </c>
      <c r="F624" s="3">
        <v>10</v>
      </c>
      <c r="G624" s="2" t="s">
        <v>118</v>
      </c>
      <c r="H624" s="2" t="s">
        <v>155</v>
      </c>
      <c r="I624" s="2" t="s">
        <v>18275</v>
      </c>
      <c r="J624" s="2" t="s">
        <v>2754</v>
      </c>
    </row>
    <row r="625" spans="1:10" ht="15" customHeight="1" x14ac:dyDescent="0.35">
      <c r="A625" s="2" t="s">
        <v>23</v>
      </c>
      <c r="B625" s="2" t="s">
        <v>24</v>
      </c>
      <c r="C625" s="2" t="s">
        <v>116</v>
      </c>
      <c r="D625" s="2" t="s">
        <v>117</v>
      </c>
      <c r="E625" s="3">
        <v>1</v>
      </c>
      <c r="F625" s="3">
        <v>7</v>
      </c>
      <c r="G625" s="2" t="s">
        <v>26</v>
      </c>
      <c r="H625" s="2" t="s">
        <v>118</v>
      </c>
      <c r="I625" s="2" t="s">
        <v>18275</v>
      </c>
      <c r="J625" s="2" t="s">
        <v>2754</v>
      </c>
    </row>
    <row r="626" spans="1:10" ht="15" customHeight="1" x14ac:dyDescent="0.35">
      <c r="A626" s="2" t="s">
        <v>116</v>
      </c>
      <c r="B626" s="2" t="s">
        <v>117</v>
      </c>
      <c r="C626" s="2" t="s">
        <v>177</v>
      </c>
      <c r="D626" s="2" t="s">
        <v>178</v>
      </c>
      <c r="E626" s="3">
        <v>7</v>
      </c>
      <c r="F626" s="3">
        <v>12</v>
      </c>
      <c r="G626" s="2" t="s">
        <v>118</v>
      </c>
      <c r="H626" s="2" t="s">
        <v>179</v>
      </c>
      <c r="I626" s="2" t="s">
        <v>18275</v>
      </c>
      <c r="J626" s="2" t="s">
        <v>2754</v>
      </c>
    </row>
    <row r="627" spans="1:10" ht="15" customHeight="1" x14ac:dyDescent="0.35">
      <c r="A627" s="2" t="s">
        <v>163</v>
      </c>
      <c r="B627" s="2" t="s">
        <v>164</v>
      </c>
      <c r="C627" s="2" t="s">
        <v>234</v>
      </c>
      <c r="D627" s="2" t="s">
        <v>235</v>
      </c>
      <c r="E627" s="3">
        <v>11</v>
      </c>
      <c r="F627" s="3">
        <v>16</v>
      </c>
      <c r="G627" s="2" t="s">
        <v>165</v>
      </c>
      <c r="H627" s="2" t="s">
        <v>236</v>
      </c>
      <c r="I627" s="2" t="s">
        <v>18275</v>
      </c>
      <c r="J627" s="2" t="s">
        <v>4043</v>
      </c>
    </row>
    <row r="628" spans="1:10" ht="15" customHeight="1" x14ac:dyDescent="0.35">
      <c r="A628" s="2" t="s">
        <v>163</v>
      </c>
      <c r="B628" s="2" t="s">
        <v>164</v>
      </c>
      <c r="C628" s="2" t="s">
        <v>456</v>
      </c>
      <c r="D628" s="2" t="s">
        <v>457</v>
      </c>
      <c r="E628" s="3">
        <v>11</v>
      </c>
      <c r="F628" s="3">
        <v>33</v>
      </c>
      <c r="G628" s="2" t="s">
        <v>165</v>
      </c>
      <c r="H628" s="2" t="s">
        <v>458</v>
      </c>
      <c r="I628" s="2" t="s">
        <v>18275</v>
      </c>
      <c r="J628" s="2" t="s">
        <v>1098</v>
      </c>
    </row>
    <row r="629" spans="1:10" ht="15" customHeight="1" x14ac:dyDescent="0.35">
      <c r="A629" s="2" t="s">
        <v>163</v>
      </c>
      <c r="B629" s="2" t="s">
        <v>164</v>
      </c>
      <c r="C629" s="2" t="s">
        <v>352</v>
      </c>
      <c r="D629" s="2" t="s">
        <v>353</v>
      </c>
      <c r="E629" s="3">
        <v>11</v>
      </c>
      <c r="F629" s="3">
        <v>24</v>
      </c>
      <c r="G629" s="2" t="s">
        <v>165</v>
      </c>
      <c r="H629" s="2" t="s">
        <v>354</v>
      </c>
      <c r="I629" s="2" t="s">
        <v>18275</v>
      </c>
      <c r="J629" s="2" t="s">
        <v>1098</v>
      </c>
    </row>
    <row r="630" spans="1:10" ht="15" customHeight="1" x14ac:dyDescent="0.35">
      <c r="A630" s="2" t="s">
        <v>163</v>
      </c>
      <c r="B630" s="2" t="s">
        <v>164</v>
      </c>
      <c r="C630" s="2" t="s">
        <v>207</v>
      </c>
      <c r="D630" s="2" t="s">
        <v>208</v>
      </c>
      <c r="E630" s="3">
        <v>11</v>
      </c>
      <c r="F630" s="3">
        <v>14</v>
      </c>
      <c r="G630" s="2" t="s">
        <v>165</v>
      </c>
      <c r="H630" s="2" t="s">
        <v>209</v>
      </c>
      <c r="I630" s="2" t="s">
        <v>18275</v>
      </c>
      <c r="J630" s="2" t="s">
        <v>1098</v>
      </c>
    </row>
    <row r="631" spans="1:10" ht="15" customHeight="1" x14ac:dyDescent="0.35">
      <c r="A631" s="2" t="s">
        <v>163</v>
      </c>
      <c r="B631" s="2" t="s">
        <v>164</v>
      </c>
      <c r="C631" s="2" t="s">
        <v>177</v>
      </c>
      <c r="D631" s="2" t="s">
        <v>178</v>
      </c>
      <c r="E631" s="3">
        <v>11</v>
      </c>
      <c r="F631" s="3">
        <v>12</v>
      </c>
      <c r="G631" s="2" t="s">
        <v>165</v>
      </c>
      <c r="H631" s="2" t="s">
        <v>179</v>
      </c>
      <c r="I631" s="2" t="s">
        <v>18275</v>
      </c>
      <c r="J631" s="2" t="s">
        <v>1098</v>
      </c>
    </row>
    <row r="632" spans="1:10" ht="15" customHeight="1" x14ac:dyDescent="0.35">
      <c r="A632" s="2" t="s">
        <v>163</v>
      </c>
      <c r="B632" s="2" t="s">
        <v>164</v>
      </c>
      <c r="C632" s="2" t="s">
        <v>142</v>
      </c>
      <c r="D632" s="2" t="s">
        <v>143</v>
      </c>
      <c r="E632" s="3">
        <v>11</v>
      </c>
      <c r="F632" s="3">
        <v>9</v>
      </c>
      <c r="G632" s="2" t="s">
        <v>165</v>
      </c>
      <c r="H632" s="2" t="s">
        <v>144</v>
      </c>
      <c r="I632" s="2" t="s">
        <v>18275</v>
      </c>
      <c r="J632" s="2" t="s">
        <v>1098</v>
      </c>
    </row>
    <row r="633" spans="1:10" ht="15" customHeight="1" x14ac:dyDescent="0.35">
      <c r="A633" s="2" t="s">
        <v>163</v>
      </c>
      <c r="B633" s="2" t="s">
        <v>164</v>
      </c>
      <c r="C633" s="2" t="s">
        <v>71</v>
      </c>
      <c r="D633" s="2" t="s">
        <v>72</v>
      </c>
      <c r="E633" s="3">
        <v>11</v>
      </c>
      <c r="F633" s="3">
        <v>4</v>
      </c>
      <c r="G633" s="2" t="s">
        <v>165</v>
      </c>
      <c r="H633" s="2" t="s">
        <v>73</v>
      </c>
      <c r="I633" s="2" t="s">
        <v>18275</v>
      </c>
      <c r="J633" s="2" t="s">
        <v>1098</v>
      </c>
    </row>
    <row r="634" spans="1:10" ht="15" customHeight="1" x14ac:dyDescent="0.35">
      <c r="A634" s="2" t="s">
        <v>163</v>
      </c>
      <c r="B634" s="2" t="s">
        <v>164</v>
      </c>
      <c r="C634" s="2" t="s">
        <v>56</v>
      </c>
      <c r="D634" s="2" t="s">
        <v>57</v>
      </c>
      <c r="E634" s="3">
        <v>11</v>
      </c>
      <c r="F634" s="3">
        <v>3</v>
      </c>
      <c r="G634" s="2" t="s">
        <v>165</v>
      </c>
      <c r="H634" s="2" t="s">
        <v>59</v>
      </c>
      <c r="I634" s="2" t="s">
        <v>18275</v>
      </c>
      <c r="J634" s="2" t="s">
        <v>1098</v>
      </c>
    </row>
    <row r="635" spans="1:10" ht="15" customHeight="1" x14ac:dyDescent="0.35">
      <c r="A635" s="2" t="s">
        <v>163</v>
      </c>
      <c r="B635" s="2" t="s">
        <v>164</v>
      </c>
      <c r="C635" s="2" t="s">
        <v>398</v>
      </c>
      <c r="D635" s="2" t="s">
        <v>399</v>
      </c>
      <c r="E635" s="3">
        <v>11</v>
      </c>
      <c r="F635" s="3">
        <v>28</v>
      </c>
      <c r="G635" s="2" t="s">
        <v>165</v>
      </c>
      <c r="H635" s="2" t="s">
        <v>400</v>
      </c>
      <c r="I635" s="2" t="s">
        <v>18275</v>
      </c>
      <c r="J635" s="2" t="s">
        <v>1721</v>
      </c>
    </row>
    <row r="636" spans="1:10" ht="15" customHeight="1" x14ac:dyDescent="0.35">
      <c r="A636" s="2" t="s">
        <v>163</v>
      </c>
      <c r="B636" s="2" t="s">
        <v>164</v>
      </c>
      <c r="C636" s="2" t="s">
        <v>207</v>
      </c>
      <c r="D636" s="2" t="s">
        <v>208</v>
      </c>
      <c r="E636" s="3">
        <v>11</v>
      </c>
      <c r="F636" s="3">
        <v>14</v>
      </c>
      <c r="G636" s="2" t="s">
        <v>165</v>
      </c>
      <c r="H636" s="2" t="s">
        <v>209</v>
      </c>
      <c r="I636" s="2" t="s">
        <v>18275</v>
      </c>
      <c r="J636" s="2" t="s">
        <v>1721</v>
      </c>
    </row>
    <row r="637" spans="1:10" ht="15" customHeight="1" x14ac:dyDescent="0.35">
      <c r="A637" s="2" t="s">
        <v>163</v>
      </c>
      <c r="B637" s="2" t="s">
        <v>164</v>
      </c>
      <c r="C637" s="2" t="s">
        <v>207</v>
      </c>
      <c r="D637" s="2" t="s">
        <v>208</v>
      </c>
      <c r="E637" s="3">
        <v>11</v>
      </c>
      <c r="F637" s="3">
        <v>14</v>
      </c>
      <c r="G637" s="2" t="s">
        <v>165</v>
      </c>
      <c r="H637" s="2" t="s">
        <v>209</v>
      </c>
      <c r="I637" s="2" t="s">
        <v>18275</v>
      </c>
      <c r="J637" s="2" t="s">
        <v>4051</v>
      </c>
    </row>
    <row r="638" spans="1:10" ht="15" customHeight="1" x14ac:dyDescent="0.35">
      <c r="A638" s="2" t="s">
        <v>163</v>
      </c>
      <c r="B638" s="2" t="s">
        <v>164</v>
      </c>
      <c r="C638" s="2" t="s">
        <v>191</v>
      </c>
      <c r="D638" s="2" t="s">
        <v>192</v>
      </c>
      <c r="E638" s="3">
        <v>11</v>
      </c>
      <c r="F638" s="3">
        <v>13</v>
      </c>
      <c r="G638" s="2" t="s">
        <v>165</v>
      </c>
      <c r="H638" s="2" t="s">
        <v>193</v>
      </c>
      <c r="I638" s="2" t="s">
        <v>18275</v>
      </c>
      <c r="J638" s="2" t="s">
        <v>1721</v>
      </c>
    </row>
    <row r="639" spans="1:10" ht="15" customHeight="1" x14ac:dyDescent="0.35">
      <c r="A639" s="2" t="s">
        <v>163</v>
      </c>
      <c r="B639" s="2" t="s">
        <v>164</v>
      </c>
      <c r="C639" s="2" t="s">
        <v>456</v>
      </c>
      <c r="D639" s="2" t="s">
        <v>457</v>
      </c>
      <c r="E639" s="3">
        <v>11</v>
      </c>
      <c r="F639" s="3">
        <v>33</v>
      </c>
      <c r="G639" s="2" t="s">
        <v>165</v>
      </c>
      <c r="H639" s="2" t="s">
        <v>458</v>
      </c>
      <c r="I639" s="2" t="s">
        <v>18275</v>
      </c>
      <c r="J639" s="2" t="s">
        <v>2754</v>
      </c>
    </row>
    <row r="640" spans="1:10" ht="15" customHeight="1" x14ac:dyDescent="0.35">
      <c r="A640" s="2" t="s">
        <v>163</v>
      </c>
      <c r="B640" s="2" t="s">
        <v>164</v>
      </c>
      <c r="C640" s="2" t="s">
        <v>434</v>
      </c>
      <c r="D640" s="2" t="s">
        <v>435</v>
      </c>
      <c r="E640" s="3">
        <v>11</v>
      </c>
      <c r="F640" s="3">
        <v>31</v>
      </c>
      <c r="G640" s="2" t="s">
        <v>165</v>
      </c>
      <c r="H640" s="2" t="s">
        <v>436</v>
      </c>
      <c r="I640" s="2" t="s">
        <v>18275</v>
      </c>
      <c r="J640" s="2" t="s">
        <v>2754</v>
      </c>
    </row>
    <row r="641" spans="1:10" ht="15" customHeight="1" x14ac:dyDescent="0.35">
      <c r="A641" s="2" t="s">
        <v>163</v>
      </c>
      <c r="B641" s="2" t="s">
        <v>164</v>
      </c>
      <c r="C641" s="2" t="s">
        <v>352</v>
      </c>
      <c r="D641" s="2" t="s">
        <v>353</v>
      </c>
      <c r="E641" s="3">
        <v>11</v>
      </c>
      <c r="F641" s="3">
        <v>24</v>
      </c>
      <c r="G641" s="2" t="s">
        <v>165</v>
      </c>
      <c r="H641" s="2" t="s">
        <v>354</v>
      </c>
      <c r="I641" s="2" t="s">
        <v>18275</v>
      </c>
      <c r="J641" s="2" t="s">
        <v>2754</v>
      </c>
    </row>
    <row r="642" spans="1:10" ht="15" customHeight="1" x14ac:dyDescent="0.35">
      <c r="A642" s="2" t="s">
        <v>163</v>
      </c>
      <c r="B642" s="2" t="s">
        <v>164</v>
      </c>
      <c r="C642" s="2" t="s">
        <v>339</v>
      </c>
      <c r="D642" s="2" t="s">
        <v>340</v>
      </c>
      <c r="E642" s="3">
        <v>11</v>
      </c>
      <c r="F642" s="3">
        <v>23</v>
      </c>
      <c r="G642" s="2" t="s">
        <v>165</v>
      </c>
      <c r="H642" s="2" t="s">
        <v>341</v>
      </c>
      <c r="I642" s="2" t="s">
        <v>18275</v>
      </c>
      <c r="J642" s="2" t="s">
        <v>2754</v>
      </c>
    </row>
    <row r="643" spans="1:10" ht="15" customHeight="1" x14ac:dyDescent="0.35">
      <c r="A643" s="2" t="s">
        <v>163</v>
      </c>
      <c r="B643" s="2" t="s">
        <v>164</v>
      </c>
      <c r="C643" s="2" t="s">
        <v>207</v>
      </c>
      <c r="D643" s="2" t="s">
        <v>208</v>
      </c>
      <c r="E643" s="3">
        <v>11</v>
      </c>
      <c r="F643" s="3">
        <v>14</v>
      </c>
      <c r="G643" s="2" t="s">
        <v>165</v>
      </c>
      <c r="H643" s="2" t="s">
        <v>209</v>
      </c>
      <c r="I643" s="2" t="s">
        <v>18275</v>
      </c>
      <c r="J643" s="2" t="s">
        <v>2754</v>
      </c>
    </row>
    <row r="644" spans="1:10" ht="15" customHeight="1" x14ac:dyDescent="0.35">
      <c r="A644" s="2" t="s">
        <v>163</v>
      </c>
      <c r="B644" s="2" t="s">
        <v>164</v>
      </c>
      <c r="C644" s="2" t="s">
        <v>177</v>
      </c>
      <c r="D644" s="2" t="s">
        <v>178</v>
      </c>
      <c r="E644" s="3">
        <v>11</v>
      </c>
      <c r="F644" s="3">
        <v>12</v>
      </c>
      <c r="G644" s="2" t="s">
        <v>165</v>
      </c>
      <c r="H644" s="2" t="s">
        <v>179</v>
      </c>
      <c r="I644" s="2" t="s">
        <v>18275</v>
      </c>
      <c r="J644" s="2" t="s">
        <v>2754</v>
      </c>
    </row>
    <row r="645" spans="1:10" ht="15" customHeight="1" x14ac:dyDescent="0.35">
      <c r="A645" s="2" t="s">
        <v>163</v>
      </c>
      <c r="B645" s="2" t="s">
        <v>164</v>
      </c>
      <c r="C645" s="2" t="s">
        <v>153</v>
      </c>
      <c r="D645" s="2" t="s">
        <v>154</v>
      </c>
      <c r="E645" s="3">
        <v>11</v>
      </c>
      <c r="F645" s="3">
        <v>10</v>
      </c>
      <c r="G645" s="2" t="s">
        <v>165</v>
      </c>
      <c r="H645" s="2" t="s">
        <v>155</v>
      </c>
      <c r="I645" s="2" t="s">
        <v>18275</v>
      </c>
      <c r="J645" s="2" t="s">
        <v>2754</v>
      </c>
    </row>
    <row r="646" spans="1:10" ht="15" customHeight="1" x14ac:dyDescent="0.35">
      <c r="A646" s="2" t="s">
        <v>163</v>
      </c>
      <c r="B646" s="2" t="s">
        <v>164</v>
      </c>
      <c r="C646" s="2" t="s">
        <v>116</v>
      </c>
      <c r="D646" s="2" t="s">
        <v>117</v>
      </c>
      <c r="E646" s="3">
        <v>11</v>
      </c>
      <c r="F646" s="3">
        <v>7</v>
      </c>
      <c r="G646" s="2" t="s">
        <v>165</v>
      </c>
      <c r="H646" s="2" t="s">
        <v>118</v>
      </c>
      <c r="I646" s="2" t="s">
        <v>18275</v>
      </c>
      <c r="J646" s="2" t="s">
        <v>2754</v>
      </c>
    </row>
    <row r="647" spans="1:10" ht="15" customHeight="1" x14ac:dyDescent="0.35">
      <c r="A647" s="2" t="s">
        <v>163</v>
      </c>
      <c r="B647" s="2" t="s">
        <v>164</v>
      </c>
      <c r="C647" s="2" t="s">
        <v>71</v>
      </c>
      <c r="D647" s="2" t="s">
        <v>72</v>
      </c>
      <c r="E647" s="3">
        <v>11</v>
      </c>
      <c r="F647" s="3">
        <v>4</v>
      </c>
      <c r="G647" s="2" t="s">
        <v>165</v>
      </c>
      <c r="H647" s="2" t="s">
        <v>73</v>
      </c>
      <c r="I647" s="2" t="s">
        <v>18275</v>
      </c>
      <c r="J647" s="2" t="s">
        <v>2754</v>
      </c>
    </row>
    <row r="648" spans="1:10" ht="15" customHeight="1" x14ac:dyDescent="0.35">
      <c r="A648" s="2" t="s">
        <v>163</v>
      </c>
      <c r="B648" s="2" t="s">
        <v>164</v>
      </c>
      <c r="C648" s="2" t="s">
        <v>56</v>
      </c>
      <c r="D648" s="2" t="s">
        <v>57</v>
      </c>
      <c r="E648" s="3">
        <v>11</v>
      </c>
      <c r="F648" s="3">
        <v>3</v>
      </c>
      <c r="G648" s="2" t="s">
        <v>165</v>
      </c>
      <c r="H648" s="2" t="s">
        <v>59</v>
      </c>
      <c r="I648" s="2" t="s">
        <v>18275</v>
      </c>
      <c r="J648" s="2" t="s">
        <v>2754</v>
      </c>
    </row>
    <row r="649" spans="1:10" ht="15" customHeight="1" x14ac:dyDescent="0.35">
      <c r="A649" s="2" t="s">
        <v>163</v>
      </c>
      <c r="B649" s="2" t="s">
        <v>164</v>
      </c>
      <c r="C649" s="2" t="s">
        <v>467</v>
      </c>
      <c r="D649" s="2" t="s">
        <v>468</v>
      </c>
      <c r="E649" s="3">
        <v>11</v>
      </c>
      <c r="F649" s="3">
        <v>34</v>
      </c>
      <c r="G649" s="2" t="s">
        <v>165</v>
      </c>
      <c r="H649" s="2" t="s">
        <v>469</v>
      </c>
      <c r="I649" s="2" t="s">
        <v>18275</v>
      </c>
      <c r="J649" s="2" t="s">
        <v>2754</v>
      </c>
    </row>
    <row r="650" spans="1:10" ht="15" customHeight="1" x14ac:dyDescent="0.35">
      <c r="A650" s="2" t="s">
        <v>177</v>
      </c>
      <c r="B650" s="2" t="s">
        <v>178</v>
      </c>
      <c r="C650" s="2" t="s">
        <v>56</v>
      </c>
      <c r="D650" s="2" t="s">
        <v>57</v>
      </c>
      <c r="E650" s="3">
        <v>12</v>
      </c>
      <c r="F650" s="3">
        <v>3</v>
      </c>
      <c r="G650" s="2" t="s">
        <v>179</v>
      </c>
      <c r="H650" s="2" t="s">
        <v>59</v>
      </c>
      <c r="I650" s="2" t="s">
        <v>18275</v>
      </c>
      <c r="J650" s="2" t="s">
        <v>3993</v>
      </c>
    </row>
    <row r="651" spans="1:10" ht="15" customHeight="1" x14ac:dyDescent="0.35">
      <c r="A651" s="2" t="s">
        <v>177</v>
      </c>
      <c r="B651" s="2" t="s">
        <v>178</v>
      </c>
      <c r="C651" s="2" t="s">
        <v>71</v>
      </c>
      <c r="D651" s="2" t="s">
        <v>72</v>
      </c>
      <c r="E651" s="3">
        <v>12</v>
      </c>
      <c r="F651" s="3">
        <v>4</v>
      </c>
      <c r="G651" s="2" t="s">
        <v>179</v>
      </c>
      <c r="H651" s="2" t="s">
        <v>73</v>
      </c>
      <c r="I651" s="2" t="s">
        <v>18275</v>
      </c>
      <c r="J651" s="2" t="s">
        <v>3993</v>
      </c>
    </row>
    <row r="652" spans="1:10" ht="15" customHeight="1" x14ac:dyDescent="0.35">
      <c r="A652" s="2" t="s">
        <v>177</v>
      </c>
      <c r="B652" s="2" t="s">
        <v>178</v>
      </c>
      <c r="C652" s="2" t="s">
        <v>128</v>
      </c>
      <c r="D652" s="2" t="s">
        <v>129</v>
      </c>
      <c r="E652" s="3">
        <v>12</v>
      </c>
      <c r="F652" s="3">
        <v>8</v>
      </c>
      <c r="G652" s="2" t="s">
        <v>179</v>
      </c>
      <c r="H652" s="2" t="s">
        <v>130</v>
      </c>
      <c r="I652" s="2" t="s">
        <v>18275</v>
      </c>
      <c r="J652" s="2" t="s">
        <v>3993</v>
      </c>
    </row>
    <row r="653" spans="1:10" ht="15" customHeight="1" x14ac:dyDescent="0.35">
      <c r="A653" s="2" t="s">
        <v>177</v>
      </c>
      <c r="B653" s="2" t="s">
        <v>178</v>
      </c>
      <c r="C653" s="2" t="s">
        <v>467</v>
      </c>
      <c r="D653" s="2" t="s">
        <v>468</v>
      </c>
      <c r="E653" s="3">
        <v>12</v>
      </c>
      <c r="F653" s="3">
        <v>34</v>
      </c>
      <c r="G653" s="2" t="s">
        <v>179</v>
      </c>
      <c r="H653" s="2" t="s">
        <v>469</v>
      </c>
      <c r="I653" s="2" t="s">
        <v>18275</v>
      </c>
      <c r="J653" s="2" t="s">
        <v>2754</v>
      </c>
    </row>
    <row r="654" spans="1:10" ht="15" customHeight="1" x14ac:dyDescent="0.35">
      <c r="A654" s="2" t="s">
        <v>116</v>
      </c>
      <c r="B654" s="2" t="s">
        <v>117</v>
      </c>
      <c r="C654" s="2" t="s">
        <v>163</v>
      </c>
      <c r="D654" s="2" t="s">
        <v>164</v>
      </c>
      <c r="E654" s="3">
        <v>7</v>
      </c>
      <c r="F654" s="3">
        <v>11</v>
      </c>
      <c r="G654" s="2" t="s">
        <v>118</v>
      </c>
      <c r="H654" s="2" t="s">
        <v>165</v>
      </c>
      <c r="I654" s="2" t="s">
        <v>18275</v>
      </c>
      <c r="J654" s="2" t="s">
        <v>2754</v>
      </c>
    </row>
    <row r="655" spans="1:10" ht="15" customHeight="1" x14ac:dyDescent="0.35">
      <c r="A655" s="2" t="s">
        <v>177</v>
      </c>
      <c r="B655" s="2" t="s">
        <v>178</v>
      </c>
      <c r="C655" s="2" t="s">
        <v>456</v>
      </c>
      <c r="D655" s="2" t="s">
        <v>457</v>
      </c>
      <c r="E655" s="3">
        <v>12</v>
      </c>
      <c r="F655" s="3">
        <v>33</v>
      </c>
      <c r="G655" s="2" t="s">
        <v>179</v>
      </c>
      <c r="H655" s="2" t="s">
        <v>458</v>
      </c>
      <c r="I655" s="2" t="s">
        <v>18275</v>
      </c>
      <c r="J655" s="2" t="s">
        <v>2754</v>
      </c>
    </row>
    <row r="656" spans="1:10" ht="15" customHeight="1" x14ac:dyDescent="0.35">
      <c r="A656" s="2" t="s">
        <v>177</v>
      </c>
      <c r="B656" s="2" t="s">
        <v>178</v>
      </c>
      <c r="C656" s="2" t="s">
        <v>434</v>
      </c>
      <c r="D656" s="2" t="s">
        <v>435</v>
      </c>
      <c r="E656" s="3">
        <v>12</v>
      </c>
      <c r="F656" s="3">
        <v>31</v>
      </c>
      <c r="G656" s="2" t="s">
        <v>179</v>
      </c>
      <c r="H656" s="2" t="s">
        <v>436</v>
      </c>
      <c r="I656" s="2" t="s">
        <v>18275</v>
      </c>
      <c r="J656" s="2" t="s">
        <v>2754</v>
      </c>
    </row>
    <row r="657" spans="1:10" ht="15" customHeight="1" x14ac:dyDescent="0.35">
      <c r="A657" s="2" t="s">
        <v>177</v>
      </c>
      <c r="B657" s="2" t="s">
        <v>178</v>
      </c>
      <c r="C657" s="2" t="s">
        <v>352</v>
      </c>
      <c r="D657" s="2" t="s">
        <v>353</v>
      </c>
      <c r="E657" s="3">
        <v>12</v>
      </c>
      <c r="F657" s="3">
        <v>24</v>
      </c>
      <c r="G657" s="2" t="s">
        <v>179</v>
      </c>
      <c r="H657" s="2" t="s">
        <v>354</v>
      </c>
      <c r="I657" s="2" t="s">
        <v>18275</v>
      </c>
      <c r="J657" s="2" t="s">
        <v>2754</v>
      </c>
    </row>
    <row r="658" spans="1:10" ht="15" customHeight="1" x14ac:dyDescent="0.35">
      <c r="A658" s="2" t="s">
        <v>177</v>
      </c>
      <c r="B658" s="2" t="s">
        <v>178</v>
      </c>
      <c r="C658" s="2" t="s">
        <v>339</v>
      </c>
      <c r="D658" s="2" t="s">
        <v>340</v>
      </c>
      <c r="E658" s="3">
        <v>12</v>
      </c>
      <c r="F658" s="3">
        <v>23</v>
      </c>
      <c r="G658" s="2" t="s">
        <v>179</v>
      </c>
      <c r="H658" s="2" t="s">
        <v>341</v>
      </c>
      <c r="I658" s="2" t="s">
        <v>18275</v>
      </c>
      <c r="J658" s="2" t="s">
        <v>2754</v>
      </c>
    </row>
    <row r="659" spans="1:10" ht="15" customHeight="1" x14ac:dyDescent="0.35">
      <c r="A659" s="2" t="s">
        <v>177</v>
      </c>
      <c r="B659" s="2" t="s">
        <v>178</v>
      </c>
      <c r="C659" s="2" t="s">
        <v>163</v>
      </c>
      <c r="D659" s="2" t="s">
        <v>164</v>
      </c>
      <c r="E659" s="3">
        <v>12</v>
      </c>
      <c r="F659" s="3">
        <v>11</v>
      </c>
      <c r="G659" s="2" t="s">
        <v>179</v>
      </c>
      <c r="H659" s="2" t="s">
        <v>165</v>
      </c>
      <c r="I659" s="2" t="s">
        <v>18275</v>
      </c>
      <c r="J659" s="2" t="s">
        <v>2754</v>
      </c>
    </row>
    <row r="660" spans="1:10" ht="15" customHeight="1" x14ac:dyDescent="0.35">
      <c r="A660" s="2" t="s">
        <v>177</v>
      </c>
      <c r="B660" s="2" t="s">
        <v>178</v>
      </c>
      <c r="C660" s="2" t="s">
        <v>153</v>
      </c>
      <c r="D660" s="2" t="s">
        <v>154</v>
      </c>
      <c r="E660" s="3">
        <v>12</v>
      </c>
      <c r="F660" s="3">
        <v>10</v>
      </c>
      <c r="G660" s="2" t="s">
        <v>179</v>
      </c>
      <c r="H660" s="2" t="s">
        <v>155</v>
      </c>
      <c r="I660" s="2" t="s">
        <v>18275</v>
      </c>
      <c r="J660" s="2" t="s">
        <v>2754</v>
      </c>
    </row>
    <row r="661" spans="1:10" ht="15" customHeight="1" x14ac:dyDescent="0.35">
      <c r="A661" s="2" t="s">
        <v>177</v>
      </c>
      <c r="B661" s="2" t="s">
        <v>178</v>
      </c>
      <c r="C661" s="2" t="s">
        <v>116</v>
      </c>
      <c r="D661" s="2" t="s">
        <v>117</v>
      </c>
      <c r="E661" s="3">
        <v>12</v>
      </c>
      <c r="F661" s="3">
        <v>7</v>
      </c>
      <c r="G661" s="2" t="s">
        <v>179</v>
      </c>
      <c r="H661" s="2" t="s">
        <v>118</v>
      </c>
      <c r="I661" s="2" t="s">
        <v>18275</v>
      </c>
      <c r="J661" s="2" t="s">
        <v>2754</v>
      </c>
    </row>
    <row r="662" spans="1:10" ht="15" customHeight="1" x14ac:dyDescent="0.35">
      <c r="A662" s="2" t="s">
        <v>177</v>
      </c>
      <c r="B662" s="2" t="s">
        <v>178</v>
      </c>
      <c r="C662" s="2" t="s">
        <v>71</v>
      </c>
      <c r="D662" s="2" t="s">
        <v>72</v>
      </c>
      <c r="E662" s="3">
        <v>12</v>
      </c>
      <c r="F662" s="3">
        <v>4</v>
      </c>
      <c r="G662" s="2" t="s">
        <v>179</v>
      </c>
      <c r="H662" s="2" t="s">
        <v>73</v>
      </c>
      <c r="I662" s="2" t="s">
        <v>18275</v>
      </c>
      <c r="J662" s="2" t="s">
        <v>2754</v>
      </c>
    </row>
    <row r="663" spans="1:10" ht="15" customHeight="1" x14ac:dyDescent="0.35">
      <c r="A663" s="2" t="s">
        <v>177</v>
      </c>
      <c r="B663" s="2" t="s">
        <v>178</v>
      </c>
      <c r="C663" s="2" t="s">
        <v>56</v>
      </c>
      <c r="D663" s="2" t="s">
        <v>57</v>
      </c>
      <c r="E663" s="3">
        <v>12</v>
      </c>
      <c r="F663" s="3">
        <v>3</v>
      </c>
      <c r="G663" s="2" t="s">
        <v>179</v>
      </c>
      <c r="H663" s="2" t="s">
        <v>59</v>
      </c>
      <c r="I663" s="2" t="s">
        <v>18275</v>
      </c>
      <c r="J663" s="2" t="s">
        <v>2754</v>
      </c>
    </row>
    <row r="664" spans="1:10" ht="15" customHeight="1" x14ac:dyDescent="0.35">
      <c r="A664" s="2" t="s">
        <v>177</v>
      </c>
      <c r="B664" s="2" t="s">
        <v>178</v>
      </c>
      <c r="C664" s="2" t="s">
        <v>23</v>
      </c>
      <c r="D664" s="2" t="s">
        <v>24</v>
      </c>
      <c r="E664" s="3">
        <v>12</v>
      </c>
      <c r="F664" s="3">
        <v>1</v>
      </c>
      <c r="G664" s="2" t="s">
        <v>179</v>
      </c>
      <c r="H664" s="2" t="s">
        <v>26</v>
      </c>
      <c r="I664" s="2" t="s">
        <v>18275</v>
      </c>
      <c r="J664" s="2" t="s">
        <v>2754</v>
      </c>
    </row>
    <row r="665" spans="1:10" ht="15" customHeight="1" x14ac:dyDescent="0.35">
      <c r="A665" s="2" t="s">
        <v>177</v>
      </c>
      <c r="B665" s="2" t="s">
        <v>178</v>
      </c>
      <c r="C665" s="2" t="s">
        <v>456</v>
      </c>
      <c r="D665" s="2" t="s">
        <v>457</v>
      </c>
      <c r="E665" s="3">
        <v>12</v>
      </c>
      <c r="F665" s="3">
        <v>33</v>
      </c>
      <c r="G665" s="2" t="s">
        <v>179</v>
      </c>
      <c r="H665" s="2" t="s">
        <v>458</v>
      </c>
      <c r="I665" s="2" t="s">
        <v>18275</v>
      </c>
      <c r="J665" s="2" t="s">
        <v>1098</v>
      </c>
    </row>
    <row r="666" spans="1:10" ht="15" customHeight="1" x14ac:dyDescent="0.35">
      <c r="A666" s="2" t="s">
        <v>177</v>
      </c>
      <c r="B666" s="2" t="s">
        <v>178</v>
      </c>
      <c r="C666" s="2" t="s">
        <v>352</v>
      </c>
      <c r="D666" s="2" t="s">
        <v>353</v>
      </c>
      <c r="E666" s="3">
        <v>12</v>
      </c>
      <c r="F666" s="3">
        <v>24</v>
      </c>
      <c r="G666" s="2" t="s">
        <v>179</v>
      </c>
      <c r="H666" s="2" t="s">
        <v>354</v>
      </c>
      <c r="I666" s="2" t="s">
        <v>18275</v>
      </c>
      <c r="J666" s="2" t="s">
        <v>1098</v>
      </c>
    </row>
    <row r="667" spans="1:10" ht="15" customHeight="1" x14ac:dyDescent="0.35">
      <c r="A667" s="2" t="s">
        <v>177</v>
      </c>
      <c r="B667" s="2" t="s">
        <v>178</v>
      </c>
      <c r="C667" s="2" t="s">
        <v>207</v>
      </c>
      <c r="D667" s="2" t="s">
        <v>208</v>
      </c>
      <c r="E667" s="3">
        <v>12</v>
      </c>
      <c r="F667" s="3">
        <v>14</v>
      </c>
      <c r="G667" s="2" t="s">
        <v>179</v>
      </c>
      <c r="H667" s="2" t="s">
        <v>209</v>
      </c>
      <c r="I667" s="2" t="s">
        <v>18275</v>
      </c>
      <c r="J667" s="2" t="s">
        <v>1098</v>
      </c>
    </row>
    <row r="668" spans="1:10" ht="15" customHeight="1" x14ac:dyDescent="0.35">
      <c r="A668" s="2" t="s">
        <v>177</v>
      </c>
      <c r="B668" s="2" t="s">
        <v>178</v>
      </c>
      <c r="C668" s="2" t="s">
        <v>163</v>
      </c>
      <c r="D668" s="2" t="s">
        <v>164</v>
      </c>
      <c r="E668" s="3">
        <v>12</v>
      </c>
      <c r="F668" s="3">
        <v>11</v>
      </c>
      <c r="G668" s="2" t="s">
        <v>179</v>
      </c>
      <c r="H668" s="2" t="s">
        <v>165</v>
      </c>
      <c r="I668" s="2" t="s">
        <v>18275</v>
      </c>
      <c r="J668" s="2" t="s">
        <v>1098</v>
      </c>
    </row>
    <row r="669" spans="1:10" ht="15" customHeight="1" x14ac:dyDescent="0.35">
      <c r="A669" s="2" t="s">
        <v>177</v>
      </c>
      <c r="B669" s="2" t="s">
        <v>178</v>
      </c>
      <c r="C669" s="2" t="s">
        <v>142</v>
      </c>
      <c r="D669" s="2" t="s">
        <v>143</v>
      </c>
      <c r="E669" s="3">
        <v>12</v>
      </c>
      <c r="F669" s="3">
        <v>9</v>
      </c>
      <c r="G669" s="2" t="s">
        <v>179</v>
      </c>
      <c r="H669" s="2" t="s">
        <v>144</v>
      </c>
      <c r="I669" s="2" t="s">
        <v>18275</v>
      </c>
      <c r="J669" s="2" t="s">
        <v>1098</v>
      </c>
    </row>
    <row r="670" spans="1:10" ht="15" customHeight="1" x14ac:dyDescent="0.35">
      <c r="A670" s="2" t="s">
        <v>177</v>
      </c>
      <c r="B670" s="2" t="s">
        <v>178</v>
      </c>
      <c r="C670" s="2" t="s">
        <v>71</v>
      </c>
      <c r="D670" s="2" t="s">
        <v>72</v>
      </c>
      <c r="E670" s="3">
        <v>12</v>
      </c>
      <c r="F670" s="3">
        <v>4</v>
      </c>
      <c r="G670" s="2" t="s">
        <v>179</v>
      </c>
      <c r="H670" s="2" t="s">
        <v>73</v>
      </c>
      <c r="I670" s="2" t="s">
        <v>18275</v>
      </c>
      <c r="J670" s="2" t="s">
        <v>1098</v>
      </c>
    </row>
    <row r="671" spans="1:10" ht="15" customHeight="1" x14ac:dyDescent="0.35">
      <c r="A671" s="2" t="s">
        <v>177</v>
      </c>
      <c r="B671" s="2" t="s">
        <v>178</v>
      </c>
      <c r="C671" s="2" t="s">
        <v>56</v>
      </c>
      <c r="D671" s="2" t="s">
        <v>57</v>
      </c>
      <c r="E671" s="3">
        <v>12</v>
      </c>
      <c r="F671" s="3">
        <v>3</v>
      </c>
      <c r="G671" s="2" t="s">
        <v>179</v>
      </c>
      <c r="H671" s="2" t="s">
        <v>59</v>
      </c>
      <c r="I671" s="2" t="s">
        <v>18275</v>
      </c>
      <c r="J671" s="2" t="s">
        <v>1098</v>
      </c>
    </row>
    <row r="672" spans="1:10" ht="15" customHeight="1" x14ac:dyDescent="0.35">
      <c r="A672" s="2" t="s">
        <v>177</v>
      </c>
      <c r="B672" s="2" t="s">
        <v>178</v>
      </c>
      <c r="C672" s="2" t="s">
        <v>456</v>
      </c>
      <c r="D672" s="2" t="s">
        <v>457</v>
      </c>
      <c r="E672" s="3">
        <v>12</v>
      </c>
      <c r="F672" s="3">
        <v>33</v>
      </c>
      <c r="G672" s="2" t="s">
        <v>179</v>
      </c>
      <c r="H672" s="2" t="s">
        <v>458</v>
      </c>
      <c r="I672" s="2" t="s">
        <v>18275</v>
      </c>
      <c r="J672" s="2" t="s">
        <v>3993</v>
      </c>
    </row>
    <row r="673" spans="1:10" ht="15" customHeight="1" x14ac:dyDescent="0.35">
      <c r="A673" s="2" t="s">
        <v>177</v>
      </c>
      <c r="B673" s="2" t="s">
        <v>178</v>
      </c>
      <c r="C673" s="2" t="s">
        <v>387</v>
      </c>
      <c r="D673" s="2" t="s">
        <v>388</v>
      </c>
      <c r="E673" s="3">
        <v>12</v>
      </c>
      <c r="F673" s="3">
        <v>27</v>
      </c>
      <c r="G673" s="2" t="s">
        <v>179</v>
      </c>
      <c r="H673" s="2" t="s">
        <v>389</v>
      </c>
      <c r="I673" s="2" t="s">
        <v>18275</v>
      </c>
      <c r="J673" s="2" t="s">
        <v>3993</v>
      </c>
    </row>
    <row r="674" spans="1:10" ht="15" customHeight="1" x14ac:dyDescent="0.35">
      <c r="A674" s="2" t="s">
        <v>177</v>
      </c>
      <c r="B674" s="2" t="s">
        <v>178</v>
      </c>
      <c r="C674" s="2" t="s">
        <v>352</v>
      </c>
      <c r="D674" s="2" t="s">
        <v>353</v>
      </c>
      <c r="E674" s="3">
        <v>12</v>
      </c>
      <c r="F674" s="3">
        <v>24</v>
      </c>
      <c r="G674" s="2" t="s">
        <v>179</v>
      </c>
      <c r="H674" s="2" t="s">
        <v>354</v>
      </c>
      <c r="I674" s="2" t="s">
        <v>18275</v>
      </c>
      <c r="J674" s="2" t="s">
        <v>3993</v>
      </c>
    </row>
    <row r="675" spans="1:10" ht="15" customHeight="1" x14ac:dyDescent="0.35">
      <c r="A675" s="2" t="s">
        <v>177</v>
      </c>
      <c r="B675" s="2" t="s">
        <v>178</v>
      </c>
      <c r="C675" s="2" t="s">
        <v>142</v>
      </c>
      <c r="D675" s="2" t="s">
        <v>143</v>
      </c>
      <c r="E675" s="3">
        <v>12</v>
      </c>
      <c r="F675" s="3">
        <v>9</v>
      </c>
      <c r="G675" s="2" t="s">
        <v>179</v>
      </c>
      <c r="H675" s="2" t="s">
        <v>144</v>
      </c>
      <c r="I675" s="2" t="s">
        <v>18275</v>
      </c>
      <c r="J675" s="2" t="s">
        <v>3993</v>
      </c>
    </row>
    <row r="676" spans="1:10" ht="15" customHeight="1" x14ac:dyDescent="0.35">
      <c r="A676" s="2" t="s">
        <v>163</v>
      </c>
      <c r="B676" s="2" t="s">
        <v>164</v>
      </c>
      <c r="C676" s="2" t="s">
        <v>23</v>
      </c>
      <c r="D676" s="2" t="s">
        <v>24</v>
      </c>
      <c r="E676" s="3">
        <v>11</v>
      </c>
      <c r="F676" s="3">
        <v>1</v>
      </c>
      <c r="G676" s="2" t="s">
        <v>165</v>
      </c>
      <c r="H676" s="2" t="s">
        <v>26</v>
      </c>
      <c r="I676" s="2" t="s">
        <v>18275</v>
      </c>
      <c r="J676" s="2" t="s">
        <v>2754</v>
      </c>
    </row>
    <row r="677" spans="1:10" ht="15" customHeight="1" x14ac:dyDescent="0.35">
      <c r="A677" s="2" t="s">
        <v>153</v>
      </c>
      <c r="B677" s="2" t="s">
        <v>154</v>
      </c>
      <c r="C677" s="2" t="s">
        <v>467</v>
      </c>
      <c r="D677" s="2" t="s">
        <v>468</v>
      </c>
      <c r="E677" s="3">
        <v>10</v>
      </c>
      <c r="F677" s="3">
        <v>34</v>
      </c>
      <c r="G677" s="2" t="s">
        <v>155</v>
      </c>
      <c r="H677" s="2" t="s">
        <v>469</v>
      </c>
      <c r="I677" s="2" t="s">
        <v>18275</v>
      </c>
      <c r="J677" s="2" t="s">
        <v>2754</v>
      </c>
    </row>
    <row r="678" spans="1:10" ht="15" customHeight="1" x14ac:dyDescent="0.35">
      <c r="A678" s="2" t="s">
        <v>177</v>
      </c>
      <c r="B678" s="2" t="s">
        <v>178</v>
      </c>
      <c r="C678" s="2" t="s">
        <v>207</v>
      </c>
      <c r="D678" s="2" t="s">
        <v>208</v>
      </c>
      <c r="E678" s="3">
        <v>12</v>
      </c>
      <c r="F678" s="3">
        <v>14</v>
      </c>
      <c r="G678" s="2" t="s">
        <v>179</v>
      </c>
      <c r="H678" s="2" t="s">
        <v>209</v>
      </c>
      <c r="I678" s="2" t="s">
        <v>18275</v>
      </c>
      <c r="J678" s="2" t="s">
        <v>2754</v>
      </c>
    </row>
    <row r="679" spans="1:10" ht="15" customHeight="1" x14ac:dyDescent="0.35">
      <c r="A679" s="2" t="s">
        <v>153</v>
      </c>
      <c r="B679" s="2" t="s">
        <v>154</v>
      </c>
      <c r="C679" s="2" t="s">
        <v>434</v>
      </c>
      <c r="D679" s="2" t="s">
        <v>435</v>
      </c>
      <c r="E679" s="3">
        <v>10</v>
      </c>
      <c r="F679" s="3">
        <v>31</v>
      </c>
      <c r="G679" s="2" t="s">
        <v>155</v>
      </c>
      <c r="H679" s="2" t="s">
        <v>436</v>
      </c>
      <c r="I679" s="2" t="s">
        <v>18275</v>
      </c>
      <c r="J679" s="2" t="s">
        <v>2754</v>
      </c>
    </row>
    <row r="680" spans="1:10" ht="15" customHeight="1" x14ac:dyDescent="0.35">
      <c r="A680" s="2" t="s">
        <v>142</v>
      </c>
      <c r="B680" s="2" t="s">
        <v>143</v>
      </c>
      <c r="C680" s="2" t="s">
        <v>41</v>
      </c>
      <c r="D680" s="2" t="s">
        <v>42</v>
      </c>
      <c r="E680" s="3">
        <v>9</v>
      </c>
      <c r="F680" s="3">
        <v>2</v>
      </c>
      <c r="G680" s="2" t="s">
        <v>144</v>
      </c>
      <c r="H680" s="2" t="s">
        <v>43</v>
      </c>
      <c r="I680" s="2" t="s">
        <v>18275</v>
      </c>
      <c r="J680" s="2" t="s">
        <v>3141</v>
      </c>
    </row>
    <row r="681" spans="1:10" ht="15" customHeight="1" x14ac:dyDescent="0.35">
      <c r="A681" s="2" t="s">
        <v>128</v>
      </c>
      <c r="B681" s="2" t="s">
        <v>129</v>
      </c>
      <c r="C681" s="2" t="s">
        <v>352</v>
      </c>
      <c r="D681" s="2" t="s">
        <v>353</v>
      </c>
      <c r="E681" s="3">
        <v>8</v>
      </c>
      <c r="F681" s="3">
        <v>24</v>
      </c>
      <c r="G681" s="2" t="s">
        <v>130</v>
      </c>
      <c r="H681" s="2" t="s">
        <v>354</v>
      </c>
      <c r="I681" s="2" t="s">
        <v>18275</v>
      </c>
      <c r="J681" s="2" t="s">
        <v>672</v>
      </c>
    </row>
    <row r="682" spans="1:10" ht="15" customHeight="1" x14ac:dyDescent="0.35">
      <c r="A682" s="2" t="s">
        <v>128</v>
      </c>
      <c r="B682" s="2" t="s">
        <v>129</v>
      </c>
      <c r="C682" s="2" t="s">
        <v>142</v>
      </c>
      <c r="D682" s="2" t="s">
        <v>143</v>
      </c>
      <c r="E682" s="3">
        <v>8</v>
      </c>
      <c r="F682" s="3">
        <v>9</v>
      </c>
      <c r="G682" s="2" t="s">
        <v>130</v>
      </c>
      <c r="H682" s="2" t="s">
        <v>144</v>
      </c>
      <c r="I682" s="2" t="s">
        <v>18275</v>
      </c>
      <c r="J682" s="2" t="s">
        <v>2794</v>
      </c>
    </row>
    <row r="683" spans="1:10" ht="15" customHeight="1" x14ac:dyDescent="0.35">
      <c r="A683" s="2" t="s">
        <v>128</v>
      </c>
      <c r="B683" s="2" t="s">
        <v>129</v>
      </c>
      <c r="C683" s="2" t="s">
        <v>56</v>
      </c>
      <c r="D683" s="2" t="s">
        <v>57</v>
      </c>
      <c r="E683" s="3">
        <v>8</v>
      </c>
      <c r="F683" s="3">
        <v>3</v>
      </c>
      <c r="G683" s="2" t="s">
        <v>130</v>
      </c>
      <c r="H683" s="2" t="s">
        <v>59</v>
      </c>
      <c r="I683" s="2" t="s">
        <v>18275</v>
      </c>
      <c r="J683" s="2" t="s">
        <v>2794</v>
      </c>
    </row>
    <row r="684" spans="1:10" ht="15" customHeight="1" x14ac:dyDescent="0.35">
      <c r="A684" s="2" t="s">
        <v>128</v>
      </c>
      <c r="B684" s="2" t="s">
        <v>129</v>
      </c>
      <c r="C684" s="2" t="s">
        <v>375</v>
      </c>
      <c r="D684" s="2" t="s">
        <v>376</v>
      </c>
      <c r="E684" s="3">
        <v>8</v>
      </c>
      <c r="F684" s="3">
        <v>26</v>
      </c>
      <c r="G684" s="2" t="s">
        <v>130</v>
      </c>
      <c r="H684" s="2" t="s">
        <v>377</v>
      </c>
      <c r="I684" s="2" t="s">
        <v>18275</v>
      </c>
      <c r="J684" s="2" t="s">
        <v>1109</v>
      </c>
    </row>
    <row r="685" spans="1:10" ht="15" customHeight="1" x14ac:dyDescent="0.35">
      <c r="A685" s="2" t="s">
        <v>128</v>
      </c>
      <c r="B685" s="2" t="s">
        <v>129</v>
      </c>
      <c r="C685" s="2" t="s">
        <v>142</v>
      </c>
      <c r="D685" s="2" t="s">
        <v>143</v>
      </c>
      <c r="E685" s="3">
        <v>8</v>
      </c>
      <c r="F685" s="3">
        <v>9</v>
      </c>
      <c r="G685" s="2" t="s">
        <v>130</v>
      </c>
      <c r="H685" s="2" t="s">
        <v>144</v>
      </c>
      <c r="I685" s="2" t="s">
        <v>18275</v>
      </c>
      <c r="J685" s="2" t="s">
        <v>1109</v>
      </c>
    </row>
    <row r="686" spans="1:10" ht="15" customHeight="1" x14ac:dyDescent="0.35">
      <c r="A686" s="2" t="s">
        <v>128</v>
      </c>
      <c r="B686" s="2" t="s">
        <v>129</v>
      </c>
      <c r="C686" s="2" t="s">
        <v>477</v>
      </c>
      <c r="D686" s="2" t="s">
        <v>478</v>
      </c>
      <c r="E686" s="3">
        <v>8</v>
      </c>
      <c r="F686" s="3">
        <v>35</v>
      </c>
      <c r="G686" s="2" t="s">
        <v>130</v>
      </c>
      <c r="H686" s="2" t="s">
        <v>479</v>
      </c>
      <c r="I686" s="2" t="s">
        <v>18275</v>
      </c>
      <c r="J686" s="2" t="s">
        <v>4027</v>
      </c>
    </row>
    <row r="687" spans="1:10" ht="15" customHeight="1" x14ac:dyDescent="0.35">
      <c r="A687" s="2" t="s">
        <v>128</v>
      </c>
      <c r="B687" s="2" t="s">
        <v>129</v>
      </c>
      <c r="C687" s="2" t="s">
        <v>191</v>
      </c>
      <c r="D687" s="2" t="s">
        <v>192</v>
      </c>
      <c r="E687" s="3">
        <v>8</v>
      </c>
      <c r="F687" s="3">
        <v>13</v>
      </c>
      <c r="G687" s="2" t="s">
        <v>130</v>
      </c>
      <c r="H687" s="2" t="s">
        <v>193</v>
      </c>
      <c r="I687" s="2" t="s">
        <v>18275</v>
      </c>
      <c r="J687" s="2" t="s">
        <v>4027</v>
      </c>
    </row>
    <row r="688" spans="1:10" ht="15" customHeight="1" x14ac:dyDescent="0.35">
      <c r="A688" s="2" t="s">
        <v>128</v>
      </c>
      <c r="B688" s="2" t="s">
        <v>129</v>
      </c>
      <c r="C688" s="2" t="s">
        <v>456</v>
      </c>
      <c r="D688" s="2" t="s">
        <v>457</v>
      </c>
      <c r="E688" s="3">
        <v>8</v>
      </c>
      <c r="F688" s="3">
        <v>33</v>
      </c>
      <c r="G688" s="2" t="s">
        <v>130</v>
      </c>
      <c r="H688" s="2" t="s">
        <v>458</v>
      </c>
      <c r="I688" s="2" t="s">
        <v>18275</v>
      </c>
      <c r="J688" s="2" t="s">
        <v>3993</v>
      </c>
    </row>
    <row r="689" spans="1:10" ht="15" customHeight="1" x14ac:dyDescent="0.35">
      <c r="A689" s="2" t="s">
        <v>128</v>
      </c>
      <c r="B689" s="2" t="s">
        <v>129</v>
      </c>
      <c r="C689" s="2" t="s">
        <v>387</v>
      </c>
      <c r="D689" s="2" t="s">
        <v>388</v>
      </c>
      <c r="E689" s="3">
        <v>8</v>
      </c>
      <c r="F689" s="3">
        <v>27</v>
      </c>
      <c r="G689" s="2" t="s">
        <v>130</v>
      </c>
      <c r="H689" s="2" t="s">
        <v>389</v>
      </c>
      <c r="I689" s="2" t="s">
        <v>18275</v>
      </c>
      <c r="J689" s="2" t="s">
        <v>3993</v>
      </c>
    </row>
    <row r="690" spans="1:10" ht="15" customHeight="1" x14ac:dyDescent="0.35">
      <c r="A690" s="2" t="s">
        <v>128</v>
      </c>
      <c r="B690" s="2" t="s">
        <v>129</v>
      </c>
      <c r="C690" s="2" t="s">
        <v>352</v>
      </c>
      <c r="D690" s="2" t="s">
        <v>353</v>
      </c>
      <c r="E690" s="3">
        <v>8</v>
      </c>
      <c r="F690" s="3">
        <v>24</v>
      </c>
      <c r="G690" s="2" t="s">
        <v>130</v>
      </c>
      <c r="H690" s="2" t="s">
        <v>354</v>
      </c>
      <c r="I690" s="2" t="s">
        <v>18275</v>
      </c>
      <c r="J690" s="2" t="s">
        <v>3993</v>
      </c>
    </row>
    <row r="691" spans="1:10" ht="15" customHeight="1" x14ac:dyDescent="0.35">
      <c r="A691" s="2" t="s">
        <v>128</v>
      </c>
      <c r="B691" s="2" t="s">
        <v>129</v>
      </c>
      <c r="C691" s="2" t="s">
        <v>177</v>
      </c>
      <c r="D691" s="2" t="s">
        <v>178</v>
      </c>
      <c r="E691" s="3">
        <v>8</v>
      </c>
      <c r="F691" s="3">
        <v>12</v>
      </c>
      <c r="G691" s="2" t="s">
        <v>130</v>
      </c>
      <c r="H691" s="2" t="s">
        <v>179</v>
      </c>
      <c r="I691" s="2" t="s">
        <v>18275</v>
      </c>
      <c r="J691" s="2" t="s">
        <v>3993</v>
      </c>
    </row>
    <row r="692" spans="1:10" ht="15" customHeight="1" x14ac:dyDescent="0.35">
      <c r="A692" s="2" t="s">
        <v>128</v>
      </c>
      <c r="B692" s="2" t="s">
        <v>129</v>
      </c>
      <c r="C692" s="2" t="s">
        <v>142</v>
      </c>
      <c r="D692" s="2" t="s">
        <v>143</v>
      </c>
      <c r="E692" s="3">
        <v>8</v>
      </c>
      <c r="F692" s="3">
        <v>9</v>
      </c>
      <c r="G692" s="2" t="s">
        <v>130</v>
      </c>
      <c r="H692" s="2" t="s">
        <v>144</v>
      </c>
      <c r="I692" s="2" t="s">
        <v>18275</v>
      </c>
      <c r="J692" s="2" t="s">
        <v>3993</v>
      </c>
    </row>
    <row r="693" spans="1:10" ht="15" customHeight="1" x14ac:dyDescent="0.35">
      <c r="A693" s="2" t="s">
        <v>128</v>
      </c>
      <c r="B693" s="2" t="s">
        <v>129</v>
      </c>
      <c r="C693" s="2" t="s">
        <v>71</v>
      </c>
      <c r="D693" s="2" t="s">
        <v>72</v>
      </c>
      <c r="E693" s="3">
        <v>8</v>
      </c>
      <c r="F693" s="3">
        <v>4</v>
      </c>
      <c r="G693" s="2" t="s">
        <v>130</v>
      </c>
      <c r="H693" s="2" t="s">
        <v>73</v>
      </c>
      <c r="I693" s="2" t="s">
        <v>18275</v>
      </c>
      <c r="J693" s="2" t="s">
        <v>3993</v>
      </c>
    </row>
    <row r="694" spans="1:10" ht="15" customHeight="1" x14ac:dyDescent="0.35">
      <c r="A694" s="2" t="s">
        <v>128</v>
      </c>
      <c r="B694" s="2" t="s">
        <v>129</v>
      </c>
      <c r="C694" s="2" t="s">
        <v>56</v>
      </c>
      <c r="D694" s="2" t="s">
        <v>57</v>
      </c>
      <c r="E694" s="3">
        <v>8</v>
      </c>
      <c r="F694" s="3">
        <v>3</v>
      </c>
      <c r="G694" s="2" t="s">
        <v>130</v>
      </c>
      <c r="H694" s="2" t="s">
        <v>59</v>
      </c>
      <c r="I694" s="2" t="s">
        <v>18275</v>
      </c>
      <c r="J694" s="2" t="s">
        <v>3993</v>
      </c>
    </row>
    <row r="695" spans="1:10" ht="15" customHeight="1" x14ac:dyDescent="0.35">
      <c r="A695" s="2" t="s">
        <v>116</v>
      </c>
      <c r="B695" s="2" t="s">
        <v>117</v>
      </c>
      <c r="C695" s="2" t="s">
        <v>434</v>
      </c>
      <c r="D695" s="2" t="s">
        <v>435</v>
      </c>
      <c r="E695" s="3">
        <v>7</v>
      </c>
      <c r="F695" s="3">
        <v>31</v>
      </c>
      <c r="G695" s="2" t="s">
        <v>118</v>
      </c>
      <c r="H695" s="2" t="s">
        <v>436</v>
      </c>
      <c r="I695" s="2" t="s">
        <v>18275</v>
      </c>
      <c r="J695" s="2" t="s">
        <v>3010</v>
      </c>
    </row>
    <row r="696" spans="1:10" ht="15" customHeight="1" x14ac:dyDescent="0.35">
      <c r="A696" s="2" t="s">
        <v>116</v>
      </c>
      <c r="B696" s="2" t="s">
        <v>117</v>
      </c>
      <c r="C696" s="2" t="s">
        <v>23</v>
      </c>
      <c r="D696" s="2" t="s">
        <v>24</v>
      </c>
      <c r="E696" s="3">
        <v>7</v>
      </c>
      <c r="F696" s="3">
        <v>1</v>
      </c>
      <c r="G696" s="2" t="s">
        <v>118</v>
      </c>
      <c r="H696" s="2" t="s">
        <v>26</v>
      </c>
      <c r="I696" s="2" t="s">
        <v>18275</v>
      </c>
      <c r="J696" s="2" t="s">
        <v>3010</v>
      </c>
    </row>
    <row r="697" spans="1:10" ht="15" customHeight="1" x14ac:dyDescent="0.35">
      <c r="A697" s="2" t="s">
        <v>116</v>
      </c>
      <c r="B697" s="2" t="s">
        <v>117</v>
      </c>
      <c r="C697" s="2" t="s">
        <v>467</v>
      </c>
      <c r="D697" s="2" t="s">
        <v>468</v>
      </c>
      <c r="E697" s="3">
        <v>7</v>
      </c>
      <c r="F697" s="3">
        <v>34</v>
      </c>
      <c r="G697" s="2" t="s">
        <v>118</v>
      </c>
      <c r="H697" s="2" t="s">
        <v>469</v>
      </c>
      <c r="I697" s="2" t="s">
        <v>18275</v>
      </c>
      <c r="J697" s="2" t="s">
        <v>2754</v>
      </c>
    </row>
    <row r="698" spans="1:10" ht="15" customHeight="1" x14ac:dyDescent="0.35">
      <c r="A698" s="2" t="s">
        <v>116</v>
      </c>
      <c r="B698" s="2" t="s">
        <v>117</v>
      </c>
      <c r="C698" s="2" t="s">
        <v>339</v>
      </c>
      <c r="D698" s="2" t="s">
        <v>340</v>
      </c>
      <c r="E698" s="3">
        <v>7</v>
      </c>
      <c r="F698" s="3">
        <v>23</v>
      </c>
      <c r="G698" s="2" t="s">
        <v>118</v>
      </c>
      <c r="H698" s="2" t="s">
        <v>341</v>
      </c>
      <c r="I698" s="2" t="s">
        <v>18275</v>
      </c>
      <c r="J698" s="2" t="s">
        <v>2754</v>
      </c>
    </row>
    <row r="699" spans="1:10" ht="15" customHeight="1" x14ac:dyDescent="0.35">
      <c r="A699" s="2" t="s">
        <v>116</v>
      </c>
      <c r="B699" s="2" t="s">
        <v>117</v>
      </c>
      <c r="C699" s="2" t="s">
        <v>434</v>
      </c>
      <c r="D699" s="2" t="s">
        <v>435</v>
      </c>
      <c r="E699" s="3">
        <v>7</v>
      </c>
      <c r="F699" s="3">
        <v>31</v>
      </c>
      <c r="G699" s="2" t="s">
        <v>118</v>
      </c>
      <c r="H699" s="2" t="s">
        <v>436</v>
      </c>
      <c r="I699" s="2" t="s">
        <v>18275</v>
      </c>
      <c r="J699" s="2" t="s">
        <v>2754</v>
      </c>
    </row>
    <row r="700" spans="1:10" ht="15" customHeight="1" x14ac:dyDescent="0.35">
      <c r="A700" s="2" t="s">
        <v>116</v>
      </c>
      <c r="B700" s="2" t="s">
        <v>117</v>
      </c>
      <c r="C700" s="2" t="s">
        <v>352</v>
      </c>
      <c r="D700" s="2" t="s">
        <v>353</v>
      </c>
      <c r="E700" s="3">
        <v>7</v>
      </c>
      <c r="F700" s="3">
        <v>24</v>
      </c>
      <c r="G700" s="2" t="s">
        <v>118</v>
      </c>
      <c r="H700" s="2" t="s">
        <v>354</v>
      </c>
      <c r="I700" s="2" t="s">
        <v>18275</v>
      </c>
      <c r="J700" s="2" t="s">
        <v>2754</v>
      </c>
    </row>
    <row r="701" spans="1:10" ht="15" customHeight="1" x14ac:dyDescent="0.35">
      <c r="A701" s="2" t="s">
        <v>116</v>
      </c>
      <c r="B701" s="2" t="s">
        <v>117</v>
      </c>
      <c r="C701" s="2" t="s">
        <v>207</v>
      </c>
      <c r="D701" s="2" t="s">
        <v>208</v>
      </c>
      <c r="E701" s="3">
        <v>7</v>
      </c>
      <c r="F701" s="3">
        <v>14</v>
      </c>
      <c r="G701" s="2" t="s">
        <v>118</v>
      </c>
      <c r="H701" s="2" t="s">
        <v>209</v>
      </c>
      <c r="I701" s="2" t="s">
        <v>18275</v>
      </c>
      <c r="J701" s="2" t="s">
        <v>2754</v>
      </c>
    </row>
    <row r="702" spans="1:10" ht="15" customHeight="1" x14ac:dyDescent="0.35">
      <c r="A702" s="2" t="s">
        <v>153</v>
      </c>
      <c r="B702" s="2" t="s">
        <v>154</v>
      </c>
      <c r="C702" s="2" t="s">
        <v>456</v>
      </c>
      <c r="D702" s="2" t="s">
        <v>457</v>
      </c>
      <c r="E702" s="3">
        <v>10</v>
      </c>
      <c r="F702" s="3">
        <v>33</v>
      </c>
      <c r="G702" s="2" t="s">
        <v>155</v>
      </c>
      <c r="H702" s="2" t="s">
        <v>458</v>
      </c>
      <c r="I702" s="2" t="s">
        <v>18275</v>
      </c>
      <c r="J702" s="2" t="s">
        <v>2754</v>
      </c>
    </row>
    <row r="703" spans="1:10" ht="15" customHeight="1" x14ac:dyDescent="0.35">
      <c r="A703" s="2" t="s">
        <v>142</v>
      </c>
      <c r="B703" s="2" t="s">
        <v>143</v>
      </c>
      <c r="C703" s="2" t="s">
        <v>56</v>
      </c>
      <c r="D703" s="2" t="s">
        <v>57</v>
      </c>
      <c r="E703" s="3">
        <v>9</v>
      </c>
      <c r="F703" s="3">
        <v>3</v>
      </c>
      <c r="G703" s="2" t="s">
        <v>144</v>
      </c>
      <c r="H703" s="2" t="s">
        <v>59</v>
      </c>
      <c r="I703" s="2" t="s">
        <v>18275</v>
      </c>
      <c r="J703" s="2" t="s">
        <v>3993</v>
      </c>
    </row>
    <row r="704" spans="1:10" ht="15" customHeight="1" x14ac:dyDescent="0.35">
      <c r="A704" s="2" t="s">
        <v>142</v>
      </c>
      <c r="B704" s="2" t="s">
        <v>143</v>
      </c>
      <c r="C704" s="2" t="s">
        <v>71</v>
      </c>
      <c r="D704" s="2" t="s">
        <v>72</v>
      </c>
      <c r="E704" s="3">
        <v>9</v>
      </c>
      <c r="F704" s="3">
        <v>4</v>
      </c>
      <c r="G704" s="2" t="s">
        <v>144</v>
      </c>
      <c r="H704" s="2" t="s">
        <v>73</v>
      </c>
      <c r="I704" s="2" t="s">
        <v>18275</v>
      </c>
      <c r="J704" s="2" t="s">
        <v>3993</v>
      </c>
    </row>
    <row r="705" spans="1:10" ht="15" customHeight="1" x14ac:dyDescent="0.35">
      <c r="A705" s="2" t="s">
        <v>116</v>
      </c>
      <c r="B705" s="2" t="s">
        <v>117</v>
      </c>
      <c r="C705" s="2" t="s">
        <v>456</v>
      </c>
      <c r="D705" s="2" t="s">
        <v>457</v>
      </c>
      <c r="E705" s="3">
        <v>7</v>
      </c>
      <c r="F705" s="3">
        <v>33</v>
      </c>
      <c r="G705" s="2" t="s">
        <v>118</v>
      </c>
      <c r="H705" s="2" t="s">
        <v>458</v>
      </c>
      <c r="I705" s="2" t="s">
        <v>18275</v>
      </c>
      <c r="J705" s="2" t="s">
        <v>2754</v>
      </c>
    </row>
    <row r="706" spans="1:10" ht="15" customHeight="1" x14ac:dyDescent="0.35">
      <c r="A706" s="2" t="s">
        <v>142</v>
      </c>
      <c r="B706" s="2" t="s">
        <v>143</v>
      </c>
      <c r="C706" s="2" t="s">
        <v>177</v>
      </c>
      <c r="D706" s="2" t="s">
        <v>178</v>
      </c>
      <c r="E706" s="3">
        <v>9</v>
      </c>
      <c r="F706" s="3">
        <v>12</v>
      </c>
      <c r="G706" s="2" t="s">
        <v>144</v>
      </c>
      <c r="H706" s="2" t="s">
        <v>179</v>
      </c>
      <c r="I706" s="2" t="s">
        <v>18275</v>
      </c>
      <c r="J706" s="2" t="s">
        <v>3993</v>
      </c>
    </row>
    <row r="707" spans="1:10" ht="15" customHeight="1" x14ac:dyDescent="0.35">
      <c r="A707" s="2" t="s">
        <v>142</v>
      </c>
      <c r="B707" s="2" t="s">
        <v>143</v>
      </c>
      <c r="C707" s="2" t="s">
        <v>128</v>
      </c>
      <c r="D707" s="2" t="s">
        <v>129</v>
      </c>
      <c r="E707" s="3">
        <v>9</v>
      </c>
      <c r="F707" s="3">
        <v>8</v>
      </c>
      <c r="G707" s="2" t="s">
        <v>144</v>
      </c>
      <c r="H707" s="2" t="s">
        <v>130</v>
      </c>
      <c r="I707" s="2" t="s">
        <v>18275</v>
      </c>
      <c r="J707" s="2" t="s">
        <v>3993</v>
      </c>
    </row>
    <row r="708" spans="1:10" ht="15" customHeight="1" x14ac:dyDescent="0.35">
      <c r="A708" s="2" t="s">
        <v>153</v>
      </c>
      <c r="B708" s="2" t="s">
        <v>154</v>
      </c>
      <c r="C708" s="2" t="s">
        <v>339</v>
      </c>
      <c r="D708" s="2" t="s">
        <v>340</v>
      </c>
      <c r="E708" s="3">
        <v>10</v>
      </c>
      <c r="F708" s="3">
        <v>23</v>
      </c>
      <c r="G708" s="2" t="s">
        <v>155</v>
      </c>
      <c r="H708" s="2" t="s">
        <v>341</v>
      </c>
      <c r="I708" s="2" t="s">
        <v>18275</v>
      </c>
      <c r="J708" s="2" t="s">
        <v>2754</v>
      </c>
    </row>
    <row r="709" spans="1:10" ht="15" customHeight="1" x14ac:dyDescent="0.35">
      <c r="A709" s="2" t="s">
        <v>153</v>
      </c>
      <c r="B709" s="2" t="s">
        <v>154</v>
      </c>
      <c r="C709" s="2" t="s">
        <v>207</v>
      </c>
      <c r="D709" s="2" t="s">
        <v>208</v>
      </c>
      <c r="E709" s="3">
        <v>10</v>
      </c>
      <c r="F709" s="3">
        <v>14</v>
      </c>
      <c r="G709" s="2" t="s">
        <v>155</v>
      </c>
      <c r="H709" s="2" t="s">
        <v>209</v>
      </c>
      <c r="I709" s="2" t="s">
        <v>18275</v>
      </c>
      <c r="J709" s="2" t="s">
        <v>2754</v>
      </c>
    </row>
    <row r="710" spans="1:10" ht="15" customHeight="1" x14ac:dyDescent="0.35">
      <c r="A710" s="2" t="s">
        <v>153</v>
      </c>
      <c r="B710" s="2" t="s">
        <v>154</v>
      </c>
      <c r="C710" s="2" t="s">
        <v>163</v>
      </c>
      <c r="D710" s="2" t="s">
        <v>164</v>
      </c>
      <c r="E710" s="3">
        <v>10</v>
      </c>
      <c r="F710" s="3">
        <v>11</v>
      </c>
      <c r="G710" s="2" t="s">
        <v>155</v>
      </c>
      <c r="H710" s="2" t="s">
        <v>165</v>
      </c>
      <c r="I710" s="2" t="s">
        <v>18275</v>
      </c>
      <c r="J710" s="2" t="s">
        <v>2754</v>
      </c>
    </row>
    <row r="711" spans="1:10" ht="15" customHeight="1" x14ac:dyDescent="0.35">
      <c r="A711" s="2" t="s">
        <v>153</v>
      </c>
      <c r="B711" s="2" t="s">
        <v>154</v>
      </c>
      <c r="C711" s="2" t="s">
        <v>116</v>
      </c>
      <c r="D711" s="2" t="s">
        <v>117</v>
      </c>
      <c r="E711" s="3">
        <v>10</v>
      </c>
      <c r="F711" s="3">
        <v>7</v>
      </c>
      <c r="G711" s="2" t="s">
        <v>155</v>
      </c>
      <c r="H711" s="2" t="s">
        <v>118</v>
      </c>
      <c r="I711" s="2" t="s">
        <v>18275</v>
      </c>
      <c r="J711" s="2" t="s">
        <v>2754</v>
      </c>
    </row>
    <row r="712" spans="1:10" ht="15" customHeight="1" x14ac:dyDescent="0.35">
      <c r="A712" s="2" t="s">
        <v>153</v>
      </c>
      <c r="B712" s="2" t="s">
        <v>154</v>
      </c>
      <c r="C712" s="2" t="s">
        <v>71</v>
      </c>
      <c r="D712" s="2" t="s">
        <v>72</v>
      </c>
      <c r="E712" s="3">
        <v>10</v>
      </c>
      <c r="F712" s="3">
        <v>4</v>
      </c>
      <c r="G712" s="2" t="s">
        <v>155</v>
      </c>
      <c r="H712" s="2" t="s">
        <v>73</v>
      </c>
      <c r="I712" s="2" t="s">
        <v>18275</v>
      </c>
      <c r="J712" s="2" t="s">
        <v>2754</v>
      </c>
    </row>
    <row r="713" spans="1:10" ht="15" customHeight="1" x14ac:dyDescent="0.35">
      <c r="A713" s="2" t="s">
        <v>153</v>
      </c>
      <c r="B713" s="2" t="s">
        <v>154</v>
      </c>
      <c r="C713" s="2" t="s">
        <v>56</v>
      </c>
      <c r="D713" s="2" t="s">
        <v>57</v>
      </c>
      <c r="E713" s="3">
        <v>10</v>
      </c>
      <c r="F713" s="3">
        <v>3</v>
      </c>
      <c r="G713" s="2" t="s">
        <v>155</v>
      </c>
      <c r="H713" s="2" t="s">
        <v>59</v>
      </c>
      <c r="I713" s="2" t="s">
        <v>18275</v>
      </c>
      <c r="J713" s="2" t="s">
        <v>2754</v>
      </c>
    </row>
    <row r="714" spans="1:10" ht="15" customHeight="1" x14ac:dyDescent="0.35">
      <c r="A714" s="2" t="s">
        <v>153</v>
      </c>
      <c r="B714" s="2" t="s">
        <v>154</v>
      </c>
      <c r="C714" s="2" t="s">
        <v>23</v>
      </c>
      <c r="D714" s="2" t="s">
        <v>24</v>
      </c>
      <c r="E714" s="3">
        <v>10</v>
      </c>
      <c r="F714" s="3">
        <v>1</v>
      </c>
      <c r="G714" s="2" t="s">
        <v>155</v>
      </c>
      <c r="H714" s="2" t="s">
        <v>26</v>
      </c>
      <c r="I714" s="2" t="s">
        <v>18275</v>
      </c>
      <c r="J714" s="2" t="s">
        <v>2754</v>
      </c>
    </row>
    <row r="715" spans="1:10" ht="15" customHeight="1" x14ac:dyDescent="0.35">
      <c r="A715" s="2" t="s">
        <v>142</v>
      </c>
      <c r="B715" s="2" t="s">
        <v>143</v>
      </c>
      <c r="C715" s="2" t="s">
        <v>456</v>
      </c>
      <c r="D715" s="2" t="s">
        <v>457</v>
      </c>
      <c r="E715" s="3">
        <v>9</v>
      </c>
      <c r="F715" s="3">
        <v>33</v>
      </c>
      <c r="G715" s="2" t="s">
        <v>144</v>
      </c>
      <c r="H715" s="2" t="s">
        <v>458</v>
      </c>
      <c r="I715" s="2" t="s">
        <v>18275</v>
      </c>
      <c r="J715" s="2" t="s">
        <v>1098</v>
      </c>
    </row>
    <row r="716" spans="1:10" ht="15" customHeight="1" x14ac:dyDescent="0.35">
      <c r="A716" s="2" t="s">
        <v>142</v>
      </c>
      <c r="B716" s="2" t="s">
        <v>143</v>
      </c>
      <c r="C716" s="2" t="s">
        <v>352</v>
      </c>
      <c r="D716" s="2" t="s">
        <v>353</v>
      </c>
      <c r="E716" s="3">
        <v>9</v>
      </c>
      <c r="F716" s="3">
        <v>24</v>
      </c>
      <c r="G716" s="2" t="s">
        <v>144</v>
      </c>
      <c r="H716" s="2" t="s">
        <v>354</v>
      </c>
      <c r="I716" s="2" t="s">
        <v>18275</v>
      </c>
      <c r="J716" s="2" t="s">
        <v>1098</v>
      </c>
    </row>
    <row r="717" spans="1:10" ht="15" customHeight="1" x14ac:dyDescent="0.35">
      <c r="A717" s="2" t="s">
        <v>142</v>
      </c>
      <c r="B717" s="2" t="s">
        <v>143</v>
      </c>
      <c r="C717" s="2" t="s">
        <v>207</v>
      </c>
      <c r="D717" s="2" t="s">
        <v>208</v>
      </c>
      <c r="E717" s="3">
        <v>9</v>
      </c>
      <c r="F717" s="3">
        <v>14</v>
      </c>
      <c r="G717" s="2" t="s">
        <v>144</v>
      </c>
      <c r="H717" s="2" t="s">
        <v>209</v>
      </c>
      <c r="I717" s="2" t="s">
        <v>18275</v>
      </c>
      <c r="J717" s="2" t="s">
        <v>1098</v>
      </c>
    </row>
    <row r="718" spans="1:10" ht="15" customHeight="1" x14ac:dyDescent="0.35">
      <c r="A718" s="2" t="s">
        <v>153</v>
      </c>
      <c r="B718" s="2" t="s">
        <v>154</v>
      </c>
      <c r="C718" s="2" t="s">
        <v>177</v>
      </c>
      <c r="D718" s="2" t="s">
        <v>178</v>
      </c>
      <c r="E718" s="3">
        <v>10</v>
      </c>
      <c r="F718" s="3">
        <v>12</v>
      </c>
      <c r="G718" s="2" t="s">
        <v>155</v>
      </c>
      <c r="H718" s="2" t="s">
        <v>179</v>
      </c>
      <c r="I718" s="2" t="s">
        <v>18275</v>
      </c>
      <c r="J718" s="2" t="s">
        <v>2754</v>
      </c>
    </row>
    <row r="719" spans="1:10" ht="15" customHeight="1" x14ac:dyDescent="0.35">
      <c r="A719" s="2" t="s">
        <v>142</v>
      </c>
      <c r="B719" s="2" t="s">
        <v>143</v>
      </c>
      <c r="C719" s="2" t="s">
        <v>163</v>
      </c>
      <c r="D719" s="2" t="s">
        <v>164</v>
      </c>
      <c r="E719" s="3">
        <v>9</v>
      </c>
      <c r="F719" s="3">
        <v>11</v>
      </c>
      <c r="G719" s="2" t="s">
        <v>144</v>
      </c>
      <c r="H719" s="2" t="s">
        <v>165</v>
      </c>
      <c r="I719" s="2" t="s">
        <v>18275</v>
      </c>
      <c r="J719" s="2" t="s">
        <v>1098</v>
      </c>
    </row>
    <row r="720" spans="1:10" ht="15" customHeight="1" x14ac:dyDescent="0.35">
      <c r="A720" s="2" t="s">
        <v>142</v>
      </c>
      <c r="B720" s="2" t="s">
        <v>143</v>
      </c>
      <c r="C720" s="2" t="s">
        <v>352</v>
      </c>
      <c r="D720" s="2" t="s">
        <v>353</v>
      </c>
      <c r="E720" s="3">
        <v>9</v>
      </c>
      <c r="F720" s="3">
        <v>24</v>
      </c>
      <c r="G720" s="2" t="s">
        <v>144</v>
      </c>
      <c r="H720" s="2" t="s">
        <v>354</v>
      </c>
      <c r="I720" s="2" t="s">
        <v>18275</v>
      </c>
      <c r="J720" s="2" t="s">
        <v>3993</v>
      </c>
    </row>
    <row r="721" spans="1:10" ht="15" customHeight="1" x14ac:dyDescent="0.35">
      <c r="A721" s="2" t="s">
        <v>142</v>
      </c>
      <c r="B721" s="2" t="s">
        <v>143</v>
      </c>
      <c r="C721" s="2" t="s">
        <v>177</v>
      </c>
      <c r="D721" s="2" t="s">
        <v>178</v>
      </c>
      <c r="E721" s="3">
        <v>9</v>
      </c>
      <c r="F721" s="3">
        <v>12</v>
      </c>
      <c r="G721" s="2" t="s">
        <v>144</v>
      </c>
      <c r="H721" s="2" t="s">
        <v>179</v>
      </c>
      <c r="I721" s="2" t="s">
        <v>18275</v>
      </c>
      <c r="J721" s="2" t="s">
        <v>1098</v>
      </c>
    </row>
    <row r="722" spans="1:10" ht="15" customHeight="1" x14ac:dyDescent="0.35">
      <c r="A722" s="2" t="s">
        <v>142</v>
      </c>
      <c r="B722" s="2" t="s">
        <v>143</v>
      </c>
      <c r="C722" s="2" t="s">
        <v>387</v>
      </c>
      <c r="D722" s="2" t="s">
        <v>388</v>
      </c>
      <c r="E722" s="3">
        <v>9</v>
      </c>
      <c r="F722" s="3">
        <v>27</v>
      </c>
      <c r="G722" s="2" t="s">
        <v>144</v>
      </c>
      <c r="H722" s="2" t="s">
        <v>389</v>
      </c>
      <c r="I722" s="2" t="s">
        <v>18275</v>
      </c>
      <c r="J722" s="2" t="s">
        <v>3993</v>
      </c>
    </row>
    <row r="723" spans="1:10" ht="15" customHeight="1" x14ac:dyDescent="0.35">
      <c r="A723" s="2" t="s">
        <v>142</v>
      </c>
      <c r="B723" s="2" t="s">
        <v>143</v>
      </c>
      <c r="C723" s="2" t="s">
        <v>456</v>
      </c>
      <c r="D723" s="2" t="s">
        <v>457</v>
      </c>
      <c r="E723" s="3">
        <v>9</v>
      </c>
      <c r="F723" s="3">
        <v>33</v>
      </c>
      <c r="G723" s="2" t="s">
        <v>144</v>
      </c>
      <c r="H723" s="2" t="s">
        <v>458</v>
      </c>
      <c r="I723" s="2" t="s">
        <v>18275</v>
      </c>
      <c r="J723" s="2" t="s">
        <v>3993</v>
      </c>
    </row>
    <row r="724" spans="1:10" ht="15" customHeight="1" x14ac:dyDescent="0.35">
      <c r="A724" s="2" t="s">
        <v>142</v>
      </c>
      <c r="B724" s="2" t="s">
        <v>143</v>
      </c>
      <c r="C724" s="2" t="s">
        <v>56</v>
      </c>
      <c r="D724" s="2" t="s">
        <v>57</v>
      </c>
      <c r="E724" s="3">
        <v>9</v>
      </c>
      <c r="F724" s="3">
        <v>3</v>
      </c>
      <c r="G724" s="2" t="s">
        <v>144</v>
      </c>
      <c r="H724" s="2" t="s">
        <v>59</v>
      </c>
      <c r="I724" s="2" t="s">
        <v>18275</v>
      </c>
      <c r="J724" s="2" t="s">
        <v>2794</v>
      </c>
    </row>
    <row r="725" spans="1:10" ht="15" customHeight="1" x14ac:dyDescent="0.35">
      <c r="A725" s="2" t="s">
        <v>142</v>
      </c>
      <c r="B725" s="2" t="s">
        <v>143</v>
      </c>
      <c r="C725" s="2" t="s">
        <v>128</v>
      </c>
      <c r="D725" s="2" t="s">
        <v>129</v>
      </c>
      <c r="E725" s="3">
        <v>9</v>
      </c>
      <c r="F725" s="3">
        <v>8</v>
      </c>
      <c r="G725" s="2" t="s">
        <v>144</v>
      </c>
      <c r="H725" s="2" t="s">
        <v>130</v>
      </c>
      <c r="I725" s="2" t="s">
        <v>18275</v>
      </c>
      <c r="J725" s="2" t="s">
        <v>2794</v>
      </c>
    </row>
    <row r="726" spans="1:10" ht="15" customHeight="1" x14ac:dyDescent="0.35">
      <c r="A726" s="2" t="s">
        <v>153</v>
      </c>
      <c r="B726" s="2" t="s">
        <v>154</v>
      </c>
      <c r="C726" s="2" t="s">
        <v>352</v>
      </c>
      <c r="D726" s="2" t="s">
        <v>353</v>
      </c>
      <c r="E726" s="3">
        <v>10</v>
      </c>
      <c r="F726" s="3">
        <v>24</v>
      </c>
      <c r="G726" s="2" t="s">
        <v>155</v>
      </c>
      <c r="H726" s="2" t="s">
        <v>354</v>
      </c>
      <c r="I726" s="2" t="s">
        <v>18275</v>
      </c>
      <c r="J726" s="2" t="s">
        <v>2754</v>
      </c>
    </row>
    <row r="727" spans="1:10" ht="15" customHeight="1" x14ac:dyDescent="0.35">
      <c r="A727" s="2" t="s">
        <v>142</v>
      </c>
      <c r="B727" s="2" t="s">
        <v>143</v>
      </c>
      <c r="C727" s="2" t="s">
        <v>128</v>
      </c>
      <c r="D727" s="2" t="s">
        <v>129</v>
      </c>
      <c r="E727" s="3">
        <v>9</v>
      </c>
      <c r="F727" s="3">
        <v>8</v>
      </c>
      <c r="G727" s="2" t="s">
        <v>144</v>
      </c>
      <c r="H727" s="2" t="s">
        <v>130</v>
      </c>
      <c r="I727" s="2" t="s">
        <v>18275</v>
      </c>
      <c r="J727" s="2" t="s">
        <v>1109</v>
      </c>
    </row>
    <row r="728" spans="1:10" ht="15" customHeight="1" x14ac:dyDescent="0.35">
      <c r="A728" s="2" t="s">
        <v>142</v>
      </c>
      <c r="B728" s="2" t="s">
        <v>143</v>
      </c>
      <c r="C728" s="2" t="s">
        <v>375</v>
      </c>
      <c r="D728" s="2" t="s">
        <v>376</v>
      </c>
      <c r="E728" s="3">
        <v>9</v>
      </c>
      <c r="F728" s="3">
        <v>26</v>
      </c>
      <c r="G728" s="2" t="s">
        <v>144</v>
      </c>
      <c r="H728" s="2" t="s">
        <v>377</v>
      </c>
      <c r="I728" s="2" t="s">
        <v>18275</v>
      </c>
      <c r="J728" s="2" t="s">
        <v>1109</v>
      </c>
    </row>
    <row r="729" spans="1:10" ht="15" customHeight="1" x14ac:dyDescent="0.35">
      <c r="A729" s="2" t="s">
        <v>142</v>
      </c>
      <c r="B729" s="2" t="s">
        <v>143</v>
      </c>
      <c r="C729" s="2" t="s">
        <v>56</v>
      </c>
      <c r="D729" s="2" t="s">
        <v>57</v>
      </c>
      <c r="E729" s="3">
        <v>9</v>
      </c>
      <c r="F729" s="3">
        <v>3</v>
      </c>
      <c r="G729" s="2" t="s">
        <v>144</v>
      </c>
      <c r="H729" s="2" t="s">
        <v>59</v>
      </c>
      <c r="I729" s="2" t="s">
        <v>18275</v>
      </c>
      <c r="J729" s="2" t="s">
        <v>1098</v>
      </c>
    </row>
    <row r="730" spans="1:10" ht="15" customHeight="1" x14ac:dyDescent="0.35">
      <c r="A730" s="2" t="s">
        <v>142</v>
      </c>
      <c r="B730" s="2" t="s">
        <v>143</v>
      </c>
      <c r="C730" s="2" t="s">
        <v>71</v>
      </c>
      <c r="D730" s="2" t="s">
        <v>72</v>
      </c>
      <c r="E730" s="3">
        <v>9</v>
      </c>
      <c r="F730" s="3">
        <v>4</v>
      </c>
      <c r="G730" s="2" t="s">
        <v>144</v>
      </c>
      <c r="H730" s="2" t="s">
        <v>73</v>
      </c>
      <c r="I730" s="2" t="s">
        <v>18275</v>
      </c>
      <c r="J730" s="2" t="s">
        <v>1098</v>
      </c>
    </row>
    <row r="731" spans="1:10" ht="15" customHeight="1" x14ac:dyDescent="0.35">
      <c r="A731" s="2" t="s">
        <v>264</v>
      </c>
      <c r="B731" s="2" t="s">
        <v>265</v>
      </c>
      <c r="C731" s="2" t="s">
        <v>71</v>
      </c>
      <c r="D731" s="2" t="s">
        <v>72</v>
      </c>
      <c r="E731" s="3">
        <v>18</v>
      </c>
      <c r="F731" s="3">
        <v>4</v>
      </c>
      <c r="G731" s="2" t="s">
        <v>266</v>
      </c>
      <c r="H731" s="2" t="s">
        <v>73</v>
      </c>
      <c r="I731" s="2" t="s">
        <v>18276</v>
      </c>
      <c r="J731" s="2" t="s">
        <v>2983</v>
      </c>
    </row>
    <row r="732" spans="1:10" ht="15" customHeight="1" x14ac:dyDescent="0.35">
      <c r="A732" s="2" t="s">
        <v>250</v>
      </c>
      <c r="B732" s="2" t="s">
        <v>251</v>
      </c>
      <c r="C732" s="2" t="s">
        <v>456</v>
      </c>
      <c r="D732" s="2" t="s">
        <v>457</v>
      </c>
      <c r="E732" s="3">
        <v>17</v>
      </c>
      <c r="F732" s="3">
        <v>33</v>
      </c>
      <c r="G732" s="2" t="s">
        <v>252</v>
      </c>
      <c r="H732" s="2" t="s">
        <v>458</v>
      </c>
      <c r="I732" s="2" t="s">
        <v>18276</v>
      </c>
      <c r="J732" s="2" t="s">
        <v>3037</v>
      </c>
    </row>
    <row r="733" spans="1:10" ht="15" customHeight="1" x14ac:dyDescent="0.35">
      <c r="A733" s="2" t="s">
        <v>250</v>
      </c>
      <c r="B733" s="2" t="s">
        <v>251</v>
      </c>
      <c r="C733" s="2" t="s">
        <v>510</v>
      </c>
      <c r="D733" s="2" t="s">
        <v>511</v>
      </c>
      <c r="E733" s="3">
        <v>17</v>
      </c>
      <c r="F733" s="3">
        <v>38</v>
      </c>
      <c r="G733" s="2" t="s">
        <v>252</v>
      </c>
      <c r="H733" s="2" t="s">
        <v>512</v>
      </c>
      <c r="I733" s="2" t="s">
        <v>18276</v>
      </c>
      <c r="J733" s="2" t="s">
        <v>3037</v>
      </c>
    </row>
    <row r="734" spans="1:10" ht="15" customHeight="1" x14ac:dyDescent="0.35">
      <c r="A734" s="2" t="s">
        <v>250</v>
      </c>
      <c r="B734" s="2" t="s">
        <v>251</v>
      </c>
      <c r="C734" s="2" t="s">
        <v>23</v>
      </c>
      <c r="D734" s="2" t="s">
        <v>24</v>
      </c>
      <c r="E734" s="3">
        <v>17</v>
      </c>
      <c r="F734" s="3">
        <v>1</v>
      </c>
      <c r="G734" s="2" t="s">
        <v>252</v>
      </c>
      <c r="H734" s="2" t="s">
        <v>26</v>
      </c>
      <c r="I734" s="2" t="s">
        <v>18276</v>
      </c>
      <c r="J734" s="2" t="s">
        <v>2969</v>
      </c>
    </row>
    <row r="735" spans="1:10" ht="15" customHeight="1" x14ac:dyDescent="0.35">
      <c r="A735" s="2" t="s">
        <v>250</v>
      </c>
      <c r="B735" s="2" t="s">
        <v>251</v>
      </c>
      <c r="C735" s="2" t="s">
        <v>41</v>
      </c>
      <c r="D735" s="2" t="s">
        <v>42</v>
      </c>
      <c r="E735" s="3">
        <v>17</v>
      </c>
      <c r="F735" s="3">
        <v>2</v>
      </c>
      <c r="G735" s="2" t="s">
        <v>252</v>
      </c>
      <c r="H735" s="2" t="s">
        <v>43</v>
      </c>
      <c r="I735" s="2" t="s">
        <v>18276</v>
      </c>
      <c r="J735" s="2" t="s">
        <v>2969</v>
      </c>
    </row>
    <row r="736" spans="1:10" ht="15" customHeight="1" x14ac:dyDescent="0.35">
      <c r="A736" s="2" t="s">
        <v>250</v>
      </c>
      <c r="B736" s="2" t="s">
        <v>251</v>
      </c>
      <c r="C736" s="2" t="s">
        <v>56</v>
      </c>
      <c r="D736" s="2" t="s">
        <v>57</v>
      </c>
      <c r="E736" s="3">
        <v>17</v>
      </c>
      <c r="F736" s="3">
        <v>3</v>
      </c>
      <c r="G736" s="2" t="s">
        <v>252</v>
      </c>
      <c r="H736" s="2" t="s">
        <v>59</v>
      </c>
      <c r="I736" s="2" t="s">
        <v>18276</v>
      </c>
      <c r="J736" s="2" t="s">
        <v>2969</v>
      </c>
    </row>
    <row r="737" spans="1:10" ht="15" customHeight="1" x14ac:dyDescent="0.35">
      <c r="A737" s="2" t="s">
        <v>250</v>
      </c>
      <c r="B737" s="2" t="s">
        <v>251</v>
      </c>
      <c r="C737" s="2" t="s">
        <v>71</v>
      </c>
      <c r="D737" s="2" t="s">
        <v>72</v>
      </c>
      <c r="E737" s="3">
        <v>17</v>
      </c>
      <c r="F737" s="3">
        <v>4</v>
      </c>
      <c r="G737" s="2" t="s">
        <v>252</v>
      </c>
      <c r="H737" s="2" t="s">
        <v>73</v>
      </c>
      <c r="I737" s="2" t="s">
        <v>18276</v>
      </c>
      <c r="J737" s="2" t="s">
        <v>2969</v>
      </c>
    </row>
    <row r="738" spans="1:10" ht="15" customHeight="1" x14ac:dyDescent="0.35">
      <c r="A738" s="2" t="s">
        <v>250</v>
      </c>
      <c r="B738" s="2" t="s">
        <v>251</v>
      </c>
      <c r="C738" s="2" t="s">
        <v>142</v>
      </c>
      <c r="D738" s="2" t="s">
        <v>143</v>
      </c>
      <c r="E738" s="3">
        <v>17</v>
      </c>
      <c r="F738" s="3">
        <v>9</v>
      </c>
      <c r="G738" s="2" t="s">
        <v>252</v>
      </c>
      <c r="H738" s="2" t="s">
        <v>144</v>
      </c>
      <c r="I738" s="2" t="s">
        <v>18276</v>
      </c>
      <c r="J738" s="2" t="s">
        <v>2969</v>
      </c>
    </row>
    <row r="739" spans="1:10" ht="15" customHeight="1" x14ac:dyDescent="0.35">
      <c r="A739" s="2" t="s">
        <v>250</v>
      </c>
      <c r="B739" s="2" t="s">
        <v>251</v>
      </c>
      <c r="C739" s="2" t="s">
        <v>153</v>
      </c>
      <c r="D739" s="2" t="s">
        <v>154</v>
      </c>
      <c r="E739" s="3">
        <v>17</v>
      </c>
      <c r="F739" s="3">
        <v>10</v>
      </c>
      <c r="G739" s="2" t="s">
        <v>252</v>
      </c>
      <c r="H739" s="2" t="s">
        <v>155</v>
      </c>
      <c r="I739" s="2" t="s">
        <v>18276</v>
      </c>
      <c r="J739" s="2" t="s">
        <v>2969</v>
      </c>
    </row>
    <row r="740" spans="1:10" ht="15" customHeight="1" x14ac:dyDescent="0.35">
      <c r="A740" s="2" t="s">
        <v>250</v>
      </c>
      <c r="B740" s="2" t="s">
        <v>251</v>
      </c>
      <c r="C740" s="2" t="s">
        <v>163</v>
      </c>
      <c r="D740" s="2" t="s">
        <v>164</v>
      </c>
      <c r="E740" s="3">
        <v>17</v>
      </c>
      <c r="F740" s="3">
        <v>11</v>
      </c>
      <c r="G740" s="2" t="s">
        <v>252</v>
      </c>
      <c r="H740" s="2" t="s">
        <v>165</v>
      </c>
      <c r="I740" s="2" t="s">
        <v>18276</v>
      </c>
      <c r="J740" s="2" t="s">
        <v>2969</v>
      </c>
    </row>
    <row r="741" spans="1:10" ht="15" customHeight="1" x14ac:dyDescent="0.35">
      <c r="A741" s="2" t="s">
        <v>250</v>
      </c>
      <c r="B741" s="2" t="s">
        <v>251</v>
      </c>
      <c r="C741" s="2" t="s">
        <v>207</v>
      </c>
      <c r="D741" s="2" t="s">
        <v>208</v>
      </c>
      <c r="E741" s="3">
        <v>17</v>
      </c>
      <c r="F741" s="3">
        <v>14</v>
      </c>
      <c r="G741" s="2" t="s">
        <v>252</v>
      </c>
      <c r="H741" s="2" t="s">
        <v>209</v>
      </c>
      <c r="I741" s="2" t="s">
        <v>18276</v>
      </c>
      <c r="J741" s="2" t="s">
        <v>2969</v>
      </c>
    </row>
    <row r="742" spans="1:10" ht="15" customHeight="1" x14ac:dyDescent="0.35">
      <c r="A742" s="2" t="s">
        <v>264</v>
      </c>
      <c r="B742" s="2" t="s">
        <v>265</v>
      </c>
      <c r="C742" s="2" t="s">
        <v>56</v>
      </c>
      <c r="D742" s="2" t="s">
        <v>57</v>
      </c>
      <c r="E742" s="3">
        <v>18</v>
      </c>
      <c r="F742" s="3">
        <v>3</v>
      </c>
      <c r="G742" s="2" t="s">
        <v>266</v>
      </c>
      <c r="H742" s="2" t="s">
        <v>59</v>
      </c>
      <c r="I742" s="2" t="s">
        <v>18276</v>
      </c>
      <c r="J742" s="2" t="s">
        <v>2983</v>
      </c>
    </row>
    <row r="743" spans="1:10" ht="15" customHeight="1" x14ac:dyDescent="0.35">
      <c r="A743" s="2" t="s">
        <v>250</v>
      </c>
      <c r="B743" s="2" t="s">
        <v>251</v>
      </c>
      <c r="C743" s="2" t="s">
        <v>294</v>
      </c>
      <c r="D743" s="2" t="s">
        <v>295</v>
      </c>
      <c r="E743" s="3">
        <v>17</v>
      </c>
      <c r="F743" s="3">
        <v>20</v>
      </c>
      <c r="G743" s="2" t="s">
        <v>252</v>
      </c>
      <c r="H743" s="2" t="s">
        <v>296</v>
      </c>
      <c r="I743" s="2" t="s">
        <v>18276</v>
      </c>
      <c r="J743" s="2" t="s">
        <v>2969</v>
      </c>
    </row>
    <row r="744" spans="1:10" ht="15" customHeight="1" x14ac:dyDescent="0.35">
      <c r="A744" s="2" t="s">
        <v>250</v>
      </c>
      <c r="B744" s="2" t="s">
        <v>251</v>
      </c>
      <c r="C744" s="2" t="s">
        <v>339</v>
      </c>
      <c r="D744" s="2" t="s">
        <v>340</v>
      </c>
      <c r="E744" s="3">
        <v>17</v>
      </c>
      <c r="F744" s="3">
        <v>23</v>
      </c>
      <c r="G744" s="2" t="s">
        <v>252</v>
      </c>
      <c r="H744" s="2" t="s">
        <v>341</v>
      </c>
      <c r="I744" s="2" t="s">
        <v>18276</v>
      </c>
      <c r="J744" s="2" t="s">
        <v>2969</v>
      </c>
    </row>
    <row r="745" spans="1:10" ht="15" customHeight="1" x14ac:dyDescent="0.35">
      <c r="A745" s="2" t="s">
        <v>250</v>
      </c>
      <c r="B745" s="2" t="s">
        <v>251</v>
      </c>
      <c r="C745" s="2" t="s">
        <v>352</v>
      </c>
      <c r="D745" s="2" t="s">
        <v>353</v>
      </c>
      <c r="E745" s="3">
        <v>17</v>
      </c>
      <c r="F745" s="3">
        <v>24</v>
      </c>
      <c r="G745" s="2" t="s">
        <v>252</v>
      </c>
      <c r="H745" s="2" t="s">
        <v>354</v>
      </c>
      <c r="I745" s="2" t="s">
        <v>18276</v>
      </c>
      <c r="J745" s="2" t="s">
        <v>2969</v>
      </c>
    </row>
    <row r="746" spans="1:10" ht="15" customHeight="1" x14ac:dyDescent="0.35">
      <c r="A746" s="2" t="s">
        <v>250</v>
      </c>
      <c r="B746" s="2" t="s">
        <v>251</v>
      </c>
      <c r="C746" s="2" t="s">
        <v>510</v>
      </c>
      <c r="D746" s="2" t="s">
        <v>511</v>
      </c>
      <c r="E746" s="3">
        <v>17</v>
      </c>
      <c r="F746" s="3">
        <v>38</v>
      </c>
      <c r="G746" s="2" t="s">
        <v>252</v>
      </c>
      <c r="H746" s="2" t="s">
        <v>512</v>
      </c>
      <c r="I746" s="2" t="s">
        <v>18276</v>
      </c>
      <c r="J746" s="2" t="s">
        <v>2969</v>
      </c>
    </row>
    <row r="747" spans="1:10" ht="15" customHeight="1" x14ac:dyDescent="0.35">
      <c r="A747" s="2" t="s">
        <v>250</v>
      </c>
      <c r="B747" s="2" t="s">
        <v>251</v>
      </c>
      <c r="C747" s="2" t="s">
        <v>537</v>
      </c>
      <c r="D747" s="2" t="s">
        <v>538</v>
      </c>
      <c r="E747" s="3">
        <v>17</v>
      </c>
      <c r="F747" s="3">
        <v>40</v>
      </c>
      <c r="G747" s="2" t="s">
        <v>252</v>
      </c>
      <c r="H747" s="2" t="s">
        <v>539</v>
      </c>
      <c r="I747" s="2" t="s">
        <v>18276</v>
      </c>
      <c r="J747" s="2" t="s">
        <v>2969</v>
      </c>
    </row>
    <row r="748" spans="1:10" ht="15" customHeight="1" x14ac:dyDescent="0.35">
      <c r="A748" s="2" t="s">
        <v>264</v>
      </c>
      <c r="B748" s="2" t="s">
        <v>265</v>
      </c>
      <c r="C748" s="2" t="s">
        <v>23</v>
      </c>
      <c r="D748" s="2" t="s">
        <v>24</v>
      </c>
      <c r="E748" s="3">
        <v>18</v>
      </c>
      <c r="F748" s="3">
        <v>1</v>
      </c>
      <c r="G748" s="2" t="s">
        <v>266</v>
      </c>
      <c r="H748" s="2" t="s">
        <v>26</v>
      </c>
      <c r="I748" s="2" t="s">
        <v>18276</v>
      </c>
      <c r="J748" s="2" t="s">
        <v>2983</v>
      </c>
    </row>
    <row r="749" spans="1:10" ht="15" customHeight="1" x14ac:dyDescent="0.35">
      <c r="A749" s="2" t="s">
        <v>264</v>
      </c>
      <c r="B749" s="2" t="s">
        <v>265</v>
      </c>
      <c r="C749" s="2" t="s">
        <v>86</v>
      </c>
      <c r="D749" s="2" t="s">
        <v>87</v>
      </c>
      <c r="E749" s="3">
        <v>18</v>
      </c>
      <c r="F749" s="3">
        <v>5</v>
      </c>
      <c r="G749" s="2" t="s">
        <v>266</v>
      </c>
      <c r="H749" s="2" t="s">
        <v>88</v>
      </c>
      <c r="I749" s="2" t="s">
        <v>18276</v>
      </c>
      <c r="J749" s="2" t="s">
        <v>2983</v>
      </c>
    </row>
    <row r="750" spans="1:10" ht="15" customHeight="1" x14ac:dyDescent="0.35">
      <c r="A750" s="2" t="s">
        <v>250</v>
      </c>
      <c r="B750" s="2" t="s">
        <v>251</v>
      </c>
      <c r="C750" s="2" t="s">
        <v>365</v>
      </c>
      <c r="D750" s="2" t="s">
        <v>366</v>
      </c>
      <c r="E750" s="3">
        <v>17</v>
      </c>
      <c r="F750" s="3">
        <v>25</v>
      </c>
      <c r="G750" s="2" t="s">
        <v>252</v>
      </c>
      <c r="H750" s="2" t="s">
        <v>367</v>
      </c>
      <c r="I750" s="2" t="s">
        <v>18276</v>
      </c>
      <c r="J750" s="2" t="s">
        <v>3037</v>
      </c>
    </row>
    <row r="751" spans="1:10" ht="15" customHeight="1" x14ac:dyDescent="0.35">
      <c r="A751" s="2" t="s">
        <v>250</v>
      </c>
      <c r="B751" s="2" t="s">
        <v>251</v>
      </c>
      <c r="C751" s="2" t="s">
        <v>191</v>
      </c>
      <c r="D751" s="2" t="s">
        <v>192</v>
      </c>
      <c r="E751" s="3">
        <v>17</v>
      </c>
      <c r="F751" s="3">
        <v>13</v>
      </c>
      <c r="G751" s="2" t="s">
        <v>252</v>
      </c>
      <c r="H751" s="2" t="s">
        <v>193</v>
      </c>
      <c r="I751" s="2" t="s">
        <v>18276</v>
      </c>
      <c r="J751" s="2" t="s">
        <v>2969</v>
      </c>
    </row>
    <row r="752" spans="1:10" ht="15" customHeight="1" x14ac:dyDescent="0.35">
      <c r="A752" s="2" t="s">
        <v>250</v>
      </c>
      <c r="B752" s="2" t="s">
        <v>251</v>
      </c>
      <c r="C752" s="2" t="s">
        <v>447</v>
      </c>
      <c r="D752" s="2" t="s">
        <v>448</v>
      </c>
      <c r="E752" s="3">
        <v>17</v>
      </c>
      <c r="F752" s="3">
        <v>32</v>
      </c>
      <c r="G752" s="2" t="s">
        <v>252</v>
      </c>
      <c r="H752" s="2" t="s">
        <v>449</v>
      </c>
      <c r="I752" s="2" t="s">
        <v>18276</v>
      </c>
      <c r="J752" s="2" t="s">
        <v>2969</v>
      </c>
    </row>
    <row r="753" spans="1:10" ht="15" customHeight="1" x14ac:dyDescent="0.35">
      <c r="A753" s="2" t="s">
        <v>250</v>
      </c>
      <c r="B753" s="2" t="s">
        <v>251</v>
      </c>
      <c r="C753" s="2" t="s">
        <v>71</v>
      </c>
      <c r="D753" s="2" t="s">
        <v>72</v>
      </c>
      <c r="E753" s="3">
        <v>17</v>
      </c>
      <c r="F753" s="3">
        <v>4</v>
      </c>
      <c r="G753" s="2" t="s">
        <v>252</v>
      </c>
      <c r="H753" s="2" t="s">
        <v>73</v>
      </c>
      <c r="I753" s="2" t="s">
        <v>18276</v>
      </c>
      <c r="J753" s="2" t="s">
        <v>3037</v>
      </c>
    </row>
    <row r="754" spans="1:10" ht="15" customHeight="1" x14ac:dyDescent="0.35">
      <c r="A754" s="2" t="s">
        <v>250</v>
      </c>
      <c r="B754" s="2" t="s">
        <v>251</v>
      </c>
      <c r="C754" s="2" t="s">
        <v>339</v>
      </c>
      <c r="D754" s="2" t="s">
        <v>340</v>
      </c>
      <c r="E754" s="3">
        <v>17</v>
      </c>
      <c r="F754" s="3">
        <v>23</v>
      </c>
      <c r="G754" s="2" t="s">
        <v>252</v>
      </c>
      <c r="H754" s="2" t="s">
        <v>341</v>
      </c>
      <c r="I754" s="2" t="s">
        <v>18276</v>
      </c>
      <c r="J754" s="2" t="s">
        <v>3037</v>
      </c>
    </row>
    <row r="755" spans="1:10" ht="15" customHeight="1" x14ac:dyDescent="0.35">
      <c r="A755" s="2" t="s">
        <v>250</v>
      </c>
      <c r="B755" s="2" t="s">
        <v>251</v>
      </c>
      <c r="C755" s="2" t="s">
        <v>177</v>
      </c>
      <c r="D755" s="2" t="s">
        <v>178</v>
      </c>
      <c r="E755" s="3">
        <v>17</v>
      </c>
      <c r="F755" s="3">
        <v>12</v>
      </c>
      <c r="G755" s="2" t="s">
        <v>252</v>
      </c>
      <c r="H755" s="2" t="s">
        <v>179</v>
      </c>
      <c r="I755" s="2" t="s">
        <v>18276</v>
      </c>
      <c r="J755" s="2" t="s">
        <v>3054</v>
      </c>
    </row>
    <row r="756" spans="1:10" ht="15" customHeight="1" x14ac:dyDescent="0.35">
      <c r="A756" s="2" t="s">
        <v>250</v>
      </c>
      <c r="B756" s="2" t="s">
        <v>251</v>
      </c>
      <c r="C756" s="2" t="s">
        <v>163</v>
      </c>
      <c r="D756" s="2" t="s">
        <v>164</v>
      </c>
      <c r="E756" s="3">
        <v>17</v>
      </c>
      <c r="F756" s="3">
        <v>11</v>
      </c>
      <c r="G756" s="2" t="s">
        <v>252</v>
      </c>
      <c r="H756" s="2" t="s">
        <v>165</v>
      </c>
      <c r="I756" s="2" t="s">
        <v>18276</v>
      </c>
      <c r="J756" s="2" t="s">
        <v>3054</v>
      </c>
    </row>
    <row r="757" spans="1:10" ht="15" customHeight="1" x14ac:dyDescent="0.35">
      <c r="A757" s="2" t="s">
        <v>250</v>
      </c>
      <c r="B757" s="2" t="s">
        <v>251</v>
      </c>
      <c r="C757" s="2" t="s">
        <v>191</v>
      </c>
      <c r="D757" s="2" t="s">
        <v>192</v>
      </c>
      <c r="E757" s="3">
        <v>17</v>
      </c>
      <c r="F757" s="3">
        <v>13</v>
      </c>
      <c r="G757" s="2" t="s">
        <v>252</v>
      </c>
      <c r="H757" s="2" t="s">
        <v>193</v>
      </c>
      <c r="I757" s="2" t="s">
        <v>18276</v>
      </c>
      <c r="J757" s="2" t="s">
        <v>3054</v>
      </c>
    </row>
    <row r="758" spans="1:10" ht="15" customHeight="1" x14ac:dyDescent="0.35">
      <c r="A758" s="2" t="s">
        <v>250</v>
      </c>
      <c r="B758" s="2" t="s">
        <v>251</v>
      </c>
      <c r="C758" s="2" t="s">
        <v>207</v>
      </c>
      <c r="D758" s="2" t="s">
        <v>208</v>
      </c>
      <c r="E758" s="3">
        <v>17</v>
      </c>
      <c r="F758" s="3">
        <v>14</v>
      </c>
      <c r="G758" s="2" t="s">
        <v>252</v>
      </c>
      <c r="H758" s="2" t="s">
        <v>209</v>
      </c>
      <c r="I758" s="2" t="s">
        <v>18276</v>
      </c>
      <c r="J758" s="2" t="s">
        <v>3054</v>
      </c>
    </row>
    <row r="759" spans="1:10" ht="15" customHeight="1" x14ac:dyDescent="0.35">
      <c r="A759" s="2" t="s">
        <v>250</v>
      </c>
      <c r="B759" s="2" t="s">
        <v>251</v>
      </c>
      <c r="C759" s="2" t="s">
        <v>264</v>
      </c>
      <c r="D759" s="2" t="s">
        <v>265</v>
      </c>
      <c r="E759" s="3">
        <v>17</v>
      </c>
      <c r="F759" s="3">
        <v>18</v>
      </c>
      <c r="G759" s="2" t="s">
        <v>252</v>
      </c>
      <c r="H759" s="2" t="s">
        <v>266</v>
      </c>
      <c r="I759" s="2" t="s">
        <v>18276</v>
      </c>
      <c r="J759" s="2" t="s">
        <v>3054</v>
      </c>
    </row>
    <row r="760" spans="1:10" ht="15" customHeight="1" x14ac:dyDescent="0.35">
      <c r="A760" s="2" t="s">
        <v>250</v>
      </c>
      <c r="B760" s="2" t="s">
        <v>251</v>
      </c>
      <c r="C760" s="2" t="s">
        <v>325</v>
      </c>
      <c r="D760" s="2" t="s">
        <v>326</v>
      </c>
      <c r="E760" s="3">
        <v>17</v>
      </c>
      <c r="F760" s="3">
        <v>22</v>
      </c>
      <c r="G760" s="2" t="s">
        <v>252</v>
      </c>
      <c r="H760" s="2" t="s">
        <v>327</v>
      </c>
      <c r="I760" s="2" t="s">
        <v>18276</v>
      </c>
      <c r="J760" s="2" t="s">
        <v>3054</v>
      </c>
    </row>
    <row r="761" spans="1:10" ht="15" customHeight="1" x14ac:dyDescent="0.35">
      <c r="A761" s="2" t="s">
        <v>250</v>
      </c>
      <c r="B761" s="2" t="s">
        <v>251</v>
      </c>
      <c r="C761" s="2" t="s">
        <v>352</v>
      </c>
      <c r="D761" s="2" t="s">
        <v>353</v>
      </c>
      <c r="E761" s="3">
        <v>17</v>
      </c>
      <c r="F761" s="3">
        <v>24</v>
      </c>
      <c r="G761" s="2" t="s">
        <v>252</v>
      </c>
      <c r="H761" s="2" t="s">
        <v>354</v>
      </c>
      <c r="I761" s="2" t="s">
        <v>18276</v>
      </c>
      <c r="J761" s="2" t="s">
        <v>3054</v>
      </c>
    </row>
    <row r="762" spans="1:10" ht="15" customHeight="1" x14ac:dyDescent="0.35">
      <c r="A762" s="2" t="s">
        <v>250</v>
      </c>
      <c r="B762" s="2" t="s">
        <v>251</v>
      </c>
      <c r="C762" s="2" t="s">
        <v>477</v>
      </c>
      <c r="D762" s="2" t="s">
        <v>478</v>
      </c>
      <c r="E762" s="3">
        <v>17</v>
      </c>
      <c r="F762" s="3">
        <v>35</v>
      </c>
      <c r="G762" s="2" t="s">
        <v>252</v>
      </c>
      <c r="H762" s="2" t="s">
        <v>479</v>
      </c>
      <c r="I762" s="2" t="s">
        <v>18276</v>
      </c>
      <c r="J762" s="2" t="s">
        <v>3054</v>
      </c>
    </row>
    <row r="763" spans="1:10" ht="15" customHeight="1" x14ac:dyDescent="0.35">
      <c r="A763" s="2" t="s">
        <v>250</v>
      </c>
      <c r="B763" s="2" t="s">
        <v>251</v>
      </c>
      <c r="C763" s="2" t="s">
        <v>523</v>
      </c>
      <c r="D763" s="2" t="s">
        <v>524</v>
      </c>
      <c r="E763" s="3">
        <v>17</v>
      </c>
      <c r="F763" s="3">
        <v>39</v>
      </c>
      <c r="G763" s="2" t="s">
        <v>252</v>
      </c>
      <c r="H763" s="2" t="s">
        <v>525</v>
      </c>
      <c r="I763" s="2" t="s">
        <v>18276</v>
      </c>
      <c r="J763" s="2" t="s">
        <v>3054</v>
      </c>
    </row>
    <row r="764" spans="1:10" ht="15" customHeight="1" x14ac:dyDescent="0.35">
      <c r="A764" s="2" t="s">
        <v>250</v>
      </c>
      <c r="B764" s="2" t="s">
        <v>251</v>
      </c>
      <c r="C764" s="2" t="s">
        <v>23</v>
      </c>
      <c r="D764" s="2" t="s">
        <v>24</v>
      </c>
      <c r="E764" s="3">
        <v>17</v>
      </c>
      <c r="F764" s="3">
        <v>1</v>
      </c>
      <c r="G764" s="2" t="s">
        <v>252</v>
      </c>
      <c r="H764" s="2" t="s">
        <v>26</v>
      </c>
      <c r="I764" s="2" t="s">
        <v>18276</v>
      </c>
      <c r="J764" s="2" t="s">
        <v>3037</v>
      </c>
    </row>
    <row r="765" spans="1:10" ht="15" customHeight="1" x14ac:dyDescent="0.35">
      <c r="A765" s="2" t="s">
        <v>250</v>
      </c>
      <c r="B765" s="2" t="s">
        <v>251</v>
      </c>
      <c r="C765" s="2" t="s">
        <v>41</v>
      </c>
      <c r="D765" s="2" t="s">
        <v>42</v>
      </c>
      <c r="E765" s="3">
        <v>17</v>
      </c>
      <c r="F765" s="3">
        <v>2</v>
      </c>
      <c r="G765" s="2" t="s">
        <v>252</v>
      </c>
      <c r="H765" s="2" t="s">
        <v>43</v>
      </c>
      <c r="I765" s="2" t="s">
        <v>18276</v>
      </c>
      <c r="J765" s="2" t="s">
        <v>3037</v>
      </c>
    </row>
    <row r="766" spans="1:10" ht="15" customHeight="1" x14ac:dyDescent="0.35">
      <c r="A766" s="2" t="s">
        <v>250</v>
      </c>
      <c r="B766" s="2" t="s">
        <v>251</v>
      </c>
      <c r="C766" s="2" t="s">
        <v>56</v>
      </c>
      <c r="D766" s="2" t="s">
        <v>57</v>
      </c>
      <c r="E766" s="3">
        <v>17</v>
      </c>
      <c r="F766" s="3">
        <v>3</v>
      </c>
      <c r="G766" s="2" t="s">
        <v>252</v>
      </c>
      <c r="H766" s="2" t="s">
        <v>59</v>
      </c>
      <c r="I766" s="2" t="s">
        <v>18276</v>
      </c>
      <c r="J766" s="2" t="s">
        <v>3037</v>
      </c>
    </row>
    <row r="767" spans="1:10" ht="15" customHeight="1" x14ac:dyDescent="0.35">
      <c r="A767" s="2" t="s">
        <v>250</v>
      </c>
      <c r="B767" s="2" t="s">
        <v>251</v>
      </c>
      <c r="C767" s="2" t="s">
        <v>86</v>
      </c>
      <c r="D767" s="2" t="s">
        <v>87</v>
      </c>
      <c r="E767" s="3">
        <v>17</v>
      </c>
      <c r="F767" s="3">
        <v>5</v>
      </c>
      <c r="G767" s="2" t="s">
        <v>252</v>
      </c>
      <c r="H767" s="2" t="s">
        <v>88</v>
      </c>
      <c r="I767" s="2" t="s">
        <v>18276</v>
      </c>
      <c r="J767" s="2" t="s">
        <v>3037</v>
      </c>
    </row>
    <row r="768" spans="1:10" ht="15" customHeight="1" x14ac:dyDescent="0.35">
      <c r="A768" s="2" t="s">
        <v>250</v>
      </c>
      <c r="B768" s="2" t="s">
        <v>251</v>
      </c>
      <c r="C768" s="2" t="s">
        <v>128</v>
      </c>
      <c r="D768" s="2" t="s">
        <v>129</v>
      </c>
      <c r="E768" s="3">
        <v>17</v>
      </c>
      <c r="F768" s="3">
        <v>8</v>
      </c>
      <c r="G768" s="2" t="s">
        <v>252</v>
      </c>
      <c r="H768" s="2" t="s">
        <v>130</v>
      </c>
      <c r="I768" s="2" t="s">
        <v>18276</v>
      </c>
      <c r="J768" s="2" t="s">
        <v>3037</v>
      </c>
    </row>
    <row r="769" spans="1:10" ht="15" customHeight="1" x14ac:dyDescent="0.35">
      <c r="A769" s="2" t="s">
        <v>250</v>
      </c>
      <c r="B769" s="2" t="s">
        <v>251</v>
      </c>
      <c r="C769" s="2" t="s">
        <v>153</v>
      </c>
      <c r="D769" s="2" t="s">
        <v>154</v>
      </c>
      <c r="E769" s="3">
        <v>17</v>
      </c>
      <c r="F769" s="3">
        <v>10</v>
      </c>
      <c r="G769" s="2" t="s">
        <v>252</v>
      </c>
      <c r="H769" s="2" t="s">
        <v>155</v>
      </c>
      <c r="I769" s="2" t="s">
        <v>18276</v>
      </c>
      <c r="J769" s="2" t="s">
        <v>3037</v>
      </c>
    </row>
    <row r="770" spans="1:10" ht="15" customHeight="1" x14ac:dyDescent="0.35">
      <c r="A770" s="2" t="s">
        <v>250</v>
      </c>
      <c r="B770" s="2" t="s">
        <v>251</v>
      </c>
      <c r="C770" s="2" t="s">
        <v>163</v>
      </c>
      <c r="D770" s="2" t="s">
        <v>164</v>
      </c>
      <c r="E770" s="3">
        <v>17</v>
      </c>
      <c r="F770" s="3">
        <v>11</v>
      </c>
      <c r="G770" s="2" t="s">
        <v>252</v>
      </c>
      <c r="H770" s="2" t="s">
        <v>165</v>
      </c>
      <c r="I770" s="2" t="s">
        <v>18276</v>
      </c>
      <c r="J770" s="2" t="s">
        <v>3037</v>
      </c>
    </row>
    <row r="771" spans="1:10" ht="15" customHeight="1" x14ac:dyDescent="0.35">
      <c r="A771" s="2" t="s">
        <v>250</v>
      </c>
      <c r="B771" s="2" t="s">
        <v>251</v>
      </c>
      <c r="C771" s="2" t="s">
        <v>177</v>
      </c>
      <c r="D771" s="2" t="s">
        <v>178</v>
      </c>
      <c r="E771" s="3">
        <v>17</v>
      </c>
      <c r="F771" s="3">
        <v>12</v>
      </c>
      <c r="G771" s="2" t="s">
        <v>252</v>
      </c>
      <c r="H771" s="2" t="s">
        <v>179</v>
      </c>
      <c r="I771" s="2" t="s">
        <v>18276</v>
      </c>
      <c r="J771" s="2" t="s">
        <v>3037</v>
      </c>
    </row>
    <row r="772" spans="1:10" ht="15" customHeight="1" x14ac:dyDescent="0.35">
      <c r="A772" s="2" t="s">
        <v>250</v>
      </c>
      <c r="B772" s="2" t="s">
        <v>251</v>
      </c>
      <c r="C772" s="2" t="s">
        <v>218</v>
      </c>
      <c r="D772" s="2" t="s">
        <v>219</v>
      </c>
      <c r="E772" s="3">
        <v>17</v>
      </c>
      <c r="F772" s="3">
        <v>15</v>
      </c>
      <c r="G772" s="2" t="s">
        <v>252</v>
      </c>
      <c r="H772" s="2" t="s">
        <v>220</v>
      </c>
      <c r="I772" s="2" t="s">
        <v>18276</v>
      </c>
      <c r="J772" s="2" t="s">
        <v>3037</v>
      </c>
    </row>
    <row r="773" spans="1:10" ht="15" customHeight="1" x14ac:dyDescent="0.35">
      <c r="A773" s="2" t="s">
        <v>250</v>
      </c>
      <c r="B773" s="2" t="s">
        <v>251</v>
      </c>
      <c r="C773" s="2" t="s">
        <v>264</v>
      </c>
      <c r="D773" s="2" t="s">
        <v>265</v>
      </c>
      <c r="E773" s="3">
        <v>17</v>
      </c>
      <c r="F773" s="3">
        <v>18</v>
      </c>
      <c r="G773" s="2" t="s">
        <v>252</v>
      </c>
      <c r="H773" s="2" t="s">
        <v>266</v>
      </c>
      <c r="I773" s="2" t="s">
        <v>18276</v>
      </c>
      <c r="J773" s="2" t="s">
        <v>3037</v>
      </c>
    </row>
    <row r="774" spans="1:10" ht="15" customHeight="1" x14ac:dyDescent="0.35">
      <c r="A774" s="2" t="s">
        <v>250</v>
      </c>
      <c r="B774" s="2" t="s">
        <v>251</v>
      </c>
      <c r="C774" s="2" t="s">
        <v>279</v>
      </c>
      <c r="D774" s="2" t="s">
        <v>280</v>
      </c>
      <c r="E774" s="3">
        <v>17</v>
      </c>
      <c r="F774" s="3">
        <v>19</v>
      </c>
      <c r="G774" s="2" t="s">
        <v>252</v>
      </c>
      <c r="H774" s="2" t="s">
        <v>281</v>
      </c>
      <c r="I774" s="2" t="s">
        <v>18276</v>
      </c>
      <c r="J774" s="2" t="s">
        <v>3037</v>
      </c>
    </row>
    <row r="775" spans="1:10" ht="15" customHeight="1" x14ac:dyDescent="0.35">
      <c r="A775" s="2" t="s">
        <v>250</v>
      </c>
      <c r="B775" s="2" t="s">
        <v>251</v>
      </c>
      <c r="C775" s="2" t="s">
        <v>325</v>
      </c>
      <c r="D775" s="2" t="s">
        <v>326</v>
      </c>
      <c r="E775" s="3">
        <v>17</v>
      </c>
      <c r="F775" s="3">
        <v>22</v>
      </c>
      <c r="G775" s="2" t="s">
        <v>252</v>
      </c>
      <c r="H775" s="2" t="s">
        <v>327</v>
      </c>
      <c r="I775" s="2" t="s">
        <v>18276</v>
      </c>
      <c r="J775" s="2" t="s">
        <v>3037</v>
      </c>
    </row>
    <row r="776" spans="1:10" ht="15" customHeight="1" x14ac:dyDescent="0.35">
      <c r="A776" s="2" t="s">
        <v>250</v>
      </c>
      <c r="B776" s="2" t="s">
        <v>251</v>
      </c>
      <c r="C776" s="2" t="s">
        <v>352</v>
      </c>
      <c r="D776" s="2" t="s">
        <v>353</v>
      </c>
      <c r="E776" s="3">
        <v>17</v>
      </c>
      <c r="F776" s="3">
        <v>24</v>
      </c>
      <c r="G776" s="2" t="s">
        <v>252</v>
      </c>
      <c r="H776" s="2" t="s">
        <v>354</v>
      </c>
      <c r="I776" s="2" t="s">
        <v>18276</v>
      </c>
      <c r="J776" s="2" t="s">
        <v>3037</v>
      </c>
    </row>
    <row r="777" spans="1:10" ht="15" customHeight="1" x14ac:dyDescent="0.35">
      <c r="A777" s="2" t="s">
        <v>264</v>
      </c>
      <c r="B777" s="2" t="s">
        <v>265</v>
      </c>
      <c r="C777" s="2" t="s">
        <v>100</v>
      </c>
      <c r="D777" s="2" t="s">
        <v>101</v>
      </c>
      <c r="E777" s="3">
        <v>18</v>
      </c>
      <c r="F777" s="3">
        <v>6</v>
      </c>
      <c r="G777" s="2" t="s">
        <v>266</v>
      </c>
      <c r="H777" s="2" t="s">
        <v>102</v>
      </c>
      <c r="I777" s="2" t="s">
        <v>18276</v>
      </c>
      <c r="J777" s="2" t="s">
        <v>2983</v>
      </c>
    </row>
    <row r="778" spans="1:10" ht="15" customHeight="1" x14ac:dyDescent="0.35">
      <c r="A778" s="2" t="s">
        <v>264</v>
      </c>
      <c r="B778" s="2" t="s">
        <v>265</v>
      </c>
      <c r="C778" s="2" t="s">
        <v>279</v>
      </c>
      <c r="D778" s="2" t="s">
        <v>280</v>
      </c>
      <c r="E778" s="3">
        <v>18</v>
      </c>
      <c r="F778" s="3">
        <v>19</v>
      </c>
      <c r="G778" s="2" t="s">
        <v>266</v>
      </c>
      <c r="H778" s="2" t="s">
        <v>281</v>
      </c>
      <c r="I778" s="2" t="s">
        <v>18276</v>
      </c>
      <c r="J778" s="2" t="s">
        <v>3001</v>
      </c>
    </row>
    <row r="779" spans="1:10" ht="15" customHeight="1" x14ac:dyDescent="0.35">
      <c r="A779" s="2" t="s">
        <v>264</v>
      </c>
      <c r="B779" s="2" t="s">
        <v>265</v>
      </c>
      <c r="C779" s="2" t="s">
        <v>153</v>
      </c>
      <c r="D779" s="2" t="s">
        <v>154</v>
      </c>
      <c r="E779" s="3">
        <v>18</v>
      </c>
      <c r="F779" s="3">
        <v>10</v>
      </c>
      <c r="G779" s="2" t="s">
        <v>266</v>
      </c>
      <c r="H779" s="2" t="s">
        <v>155</v>
      </c>
      <c r="I779" s="2" t="s">
        <v>18276</v>
      </c>
      <c r="J779" s="2" t="s">
        <v>2983</v>
      </c>
    </row>
    <row r="780" spans="1:10" ht="15" customHeight="1" x14ac:dyDescent="0.35">
      <c r="A780" s="2" t="s">
        <v>264</v>
      </c>
      <c r="B780" s="2" t="s">
        <v>265</v>
      </c>
      <c r="C780" s="2" t="s">
        <v>100</v>
      </c>
      <c r="D780" s="2" t="s">
        <v>101</v>
      </c>
      <c r="E780" s="3">
        <v>18</v>
      </c>
      <c r="F780" s="3">
        <v>6</v>
      </c>
      <c r="G780" s="2" t="s">
        <v>266</v>
      </c>
      <c r="H780" s="2" t="s">
        <v>102</v>
      </c>
      <c r="I780" s="2" t="s">
        <v>18276</v>
      </c>
      <c r="J780" s="2" t="s">
        <v>3379</v>
      </c>
    </row>
    <row r="781" spans="1:10" ht="15" customHeight="1" x14ac:dyDescent="0.35">
      <c r="A781" s="2" t="s">
        <v>264</v>
      </c>
      <c r="B781" s="2" t="s">
        <v>265</v>
      </c>
      <c r="C781" s="2" t="s">
        <v>23</v>
      </c>
      <c r="D781" s="2" t="s">
        <v>24</v>
      </c>
      <c r="E781" s="3">
        <v>18</v>
      </c>
      <c r="F781" s="3">
        <v>1</v>
      </c>
      <c r="G781" s="2" t="s">
        <v>266</v>
      </c>
      <c r="H781" s="2" t="s">
        <v>26</v>
      </c>
      <c r="I781" s="2" t="s">
        <v>18276</v>
      </c>
      <c r="J781" s="2" t="s">
        <v>3054</v>
      </c>
    </row>
    <row r="782" spans="1:10" ht="15" customHeight="1" x14ac:dyDescent="0.35">
      <c r="A782" s="2" t="s">
        <v>264</v>
      </c>
      <c r="B782" s="2" t="s">
        <v>265</v>
      </c>
      <c r="C782" s="2" t="s">
        <v>56</v>
      </c>
      <c r="D782" s="2" t="s">
        <v>57</v>
      </c>
      <c r="E782" s="3">
        <v>18</v>
      </c>
      <c r="F782" s="3">
        <v>3</v>
      </c>
      <c r="G782" s="2" t="s">
        <v>266</v>
      </c>
      <c r="H782" s="2" t="s">
        <v>59</v>
      </c>
      <c r="I782" s="2" t="s">
        <v>18276</v>
      </c>
      <c r="J782" s="2" t="s">
        <v>3054</v>
      </c>
    </row>
    <row r="783" spans="1:10" ht="15" customHeight="1" x14ac:dyDescent="0.35">
      <c r="A783" s="2" t="s">
        <v>264</v>
      </c>
      <c r="B783" s="2" t="s">
        <v>265</v>
      </c>
      <c r="C783" s="2" t="s">
        <v>71</v>
      </c>
      <c r="D783" s="2" t="s">
        <v>72</v>
      </c>
      <c r="E783" s="3">
        <v>18</v>
      </c>
      <c r="F783" s="3">
        <v>4</v>
      </c>
      <c r="G783" s="2" t="s">
        <v>266</v>
      </c>
      <c r="H783" s="2" t="s">
        <v>73</v>
      </c>
      <c r="I783" s="2" t="s">
        <v>18276</v>
      </c>
      <c r="J783" s="2" t="s">
        <v>3054</v>
      </c>
    </row>
    <row r="784" spans="1:10" ht="15" customHeight="1" x14ac:dyDescent="0.35">
      <c r="A784" s="2" t="s">
        <v>264</v>
      </c>
      <c r="B784" s="2" t="s">
        <v>265</v>
      </c>
      <c r="C784" s="2" t="s">
        <v>86</v>
      </c>
      <c r="D784" s="2" t="s">
        <v>87</v>
      </c>
      <c r="E784" s="3">
        <v>18</v>
      </c>
      <c r="F784" s="3">
        <v>5</v>
      </c>
      <c r="G784" s="2" t="s">
        <v>266</v>
      </c>
      <c r="H784" s="2" t="s">
        <v>88</v>
      </c>
      <c r="I784" s="2" t="s">
        <v>18276</v>
      </c>
      <c r="J784" s="2" t="s">
        <v>3054</v>
      </c>
    </row>
    <row r="785" spans="1:10" ht="15" customHeight="1" x14ac:dyDescent="0.35">
      <c r="A785" s="2" t="s">
        <v>264</v>
      </c>
      <c r="B785" s="2" t="s">
        <v>265</v>
      </c>
      <c r="C785" s="2" t="s">
        <v>100</v>
      </c>
      <c r="D785" s="2" t="s">
        <v>101</v>
      </c>
      <c r="E785" s="3">
        <v>18</v>
      </c>
      <c r="F785" s="3">
        <v>6</v>
      </c>
      <c r="G785" s="2" t="s">
        <v>266</v>
      </c>
      <c r="H785" s="2" t="s">
        <v>102</v>
      </c>
      <c r="I785" s="2" t="s">
        <v>18276</v>
      </c>
      <c r="J785" s="2" t="s">
        <v>3054</v>
      </c>
    </row>
    <row r="786" spans="1:10" ht="15" customHeight="1" x14ac:dyDescent="0.35">
      <c r="A786" s="2" t="s">
        <v>264</v>
      </c>
      <c r="B786" s="2" t="s">
        <v>265</v>
      </c>
      <c r="C786" s="2" t="s">
        <v>116</v>
      </c>
      <c r="D786" s="2" t="s">
        <v>117</v>
      </c>
      <c r="E786" s="3">
        <v>18</v>
      </c>
      <c r="F786" s="3">
        <v>7</v>
      </c>
      <c r="G786" s="2" t="s">
        <v>266</v>
      </c>
      <c r="H786" s="2" t="s">
        <v>118</v>
      </c>
      <c r="I786" s="2" t="s">
        <v>18276</v>
      </c>
      <c r="J786" s="2" t="s">
        <v>3054</v>
      </c>
    </row>
    <row r="787" spans="1:10" ht="15" customHeight="1" x14ac:dyDescent="0.35">
      <c r="A787" s="2" t="s">
        <v>264</v>
      </c>
      <c r="B787" s="2" t="s">
        <v>265</v>
      </c>
      <c r="C787" s="2" t="s">
        <v>128</v>
      </c>
      <c r="D787" s="2" t="s">
        <v>129</v>
      </c>
      <c r="E787" s="3">
        <v>18</v>
      </c>
      <c r="F787" s="3">
        <v>8</v>
      </c>
      <c r="G787" s="2" t="s">
        <v>266</v>
      </c>
      <c r="H787" s="2" t="s">
        <v>130</v>
      </c>
      <c r="I787" s="2" t="s">
        <v>18276</v>
      </c>
      <c r="J787" s="2" t="s">
        <v>3054</v>
      </c>
    </row>
    <row r="788" spans="1:10" ht="15" customHeight="1" x14ac:dyDescent="0.35">
      <c r="A788" s="2" t="s">
        <v>264</v>
      </c>
      <c r="B788" s="2" t="s">
        <v>265</v>
      </c>
      <c r="C788" s="2" t="s">
        <v>163</v>
      </c>
      <c r="D788" s="2" t="s">
        <v>164</v>
      </c>
      <c r="E788" s="3">
        <v>18</v>
      </c>
      <c r="F788" s="3">
        <v>11</v>
      </c>
      <c r="G788" s="2" t="s">
        <v>266</v>
      </c>
      <c r="H788" s="2" t="s">
        <v>165</v>
      </c>
      <c r="I788" s="2" t="s">
        <v>18276</v>
      </c>
      <c r="J788" s="2" t="s">
        <v>3054</v>
      </c>
    </row>
    <row r="789" spans="1:10" ht="15" customHeight="1" x14ac:dyDescent="0.35">
      <c r="A789" s="2" t="s">
        <v>264</v>
      </c>
      <c r="B789" s="2" t="s">
        <v>265</v>
      </c>
      <c r="C789" s="2" t="s">
        <v>177</v>
      </c>
      <c r="D789" s="2" t="s">
        <v>178</v>
      </c>
      <c r="E789" s="3">
        <v>18</v>
      </c>
      <c r="F789" s="3">
        <v>12</v>
      </c>
      <c r="G789" s="2" t="s">
        <v>266</v>
      </c>
      <c r="H789" s="2" t="s">
        <v>179</v>
      </c>
      <c r="I789" s="2" t="s">
        <v>18276</v>
      </c>
      <c r="J789" s="2" t="s">
        <v>3054</v>
      </c>
    </row>
    <row r="790" spans="1:10" ht="15" customHeight="1" x14ac:dyDescent="0.35">
      <c r="A790" s="2" t="s">
        <v>264</v>
      </c>
      <c r="B790" s="2" t="s">
        <v>265</v>
      </c>
      <c r="C790" s="2" t="s">
        <v>191</v>
      </c>
      <c r="D790" s="2" t="s">
        <v>192</v>
      </c>
      <c r="E790" s="3">
        <v>18</v>
      </c>
      <c r="F790" s="3">
        <v>13</v>
      </c>
      <c r="G790" s="2" t="s">
        <v>266</v>
      </c>
      <c r="H790" s="2" t="s">
        <v>193</v>
      </c>
      <c r="I790" s="2" t="s">
        <v>18276</v>
      </c>
      <c r="J790" s="2" t="s">
        <v>3054</v>
      </c>
    </row>
    <row r="791" spans="1:10" ht="15" customHeight="1" x14ac:dyDescent="0.35">
      <c r="A791" s="2" t="s">
        <v>264</v>
      </c>
      <c r="B791" s="2" t="s">
        <v>265</v>
      </c>
      <c r="C791" s="2" t="s">
        <v>207</v>
      </c>
      <c r="D791" s="2" t="s">
        <v>208</v>
      </c>
      <c r="E791" s="3">
        <v>18</v>
      </c>
      <c r="F791" s="3">
        <v>14</v>
      </c>
      <c r="G791" s="2" t="s">
        <v>266</v>
      </c>
      <c r="H791" s="2" t="s">
        <v>209</v>
      </c>
      <c r="I791" s="2" t="s">
        <v>18276</v>
      </c>
      <c r="J791" s="2" t="s">
        <v>3054</v>
      </c>
    </row>
    <row r="792" spans="1:10" ht="15" customHeight="1" x14ac:dyDescent="0.35">
      <c r="A792" s="2" t="s">
        <v>264</v>
      </c>
      <c r="B792" s="2" t="s">
        <v>265</v>
      </c>
      <c r="C792" s="2" t="s">
        <v>250</v>
      </c>
      <c r="D792" s="2" t="s">
        <v>251</v>
      </c>
      <c r="E792" s="3">
        <v>18</v>
      </c>
      <c r="F792" s="3">
        <v>17</v>
      </c>
      <c r="G792" s="2" t="s">
        <v>266</v>
      </c>
      <c r="H792" s="2" t="s">
        <v>252</v>
      </c>
      <c r="I792" s="2" t="s">
        <v>18276</v>
      </c>
      <c r="J792" s="2" t="s">
        <v>3054</v>
      </c>
    </row>
    <row r="793" spans="1:10" ht="15" customHeight="1" x14ac:dyDescent="0.35">
      <c r="A793" s="2" t="s">
        <v>264</v>
      </c>
      <c r="B793" s="2" t="s">
        <v>265</v>
      </c>
      <c r="C793" s="2" t="s">
        <v>325</v>
      </c>
      <c r="D793" s="2" t="s">
        <v>326</v>
      </c>
      <c r="E793" s="3">
        <v>18</v>
      </c>
      <c r="F793" s="3">
        <v>22</v>
      </c>
      <c r="G793" s="2" t="s">
        <v>266</v>
      </c>
      <c r="H793" s="2" t="s">
        <v>327</v>
      </c>
      <c r="I793" s="2" t="s">
        <v>18276</v>
      </c>
      <c r="J793" s="2" t="s">
        <v>3054</v>
      </c>
    </row>
    <row r="794" spans="1:10" ht="15" customHeight="1" x14ac:dyDescent="0.35">
      <c r="A794" s="2" t="s">
        <v>264</v>
      </c>
      <c r="B794" s="2" t="s">
        <v>265</v>
      </c>
      <c r="C794" s="2" t="s">
        <v>352</v>
      </c>
      <c r="D794" s="2" t="s">
        <v>353</v>
      </c>
      <c r="E794" s="3">
        <v>18</v>
      </c>
      <c r="F794" s="3">
        <v>24</v>
      </c>
      <c r="G794" s="2" t="s">
        <v>266</v>
      </c>
      <c r="H794" s="2" t="s">
        <v>354</v>
      </c>
      <c r="I794" s="2" t="s">
        <v>18276</v>
      </c>
      <c r="J794" s="2" t="s">
        <v>3054</v>
      </c>
    </row>
    <row r="795" spans="1:10" ht="15" customHeight="1" x14ac:dyDescent="0.35">
      <c r="A795" s="2" t="s">
        <v>264</v>
      </c>
      <c r="B795" s="2" t="s">
        <v>265</v>
      </c>
      <c r="C795" s="2" t="s">
        <v>477</v>
      </c>
      <c r="D795" s="2" t="s">
        <v>478</v>
      </c>
      <c r="E795" s="3">
        <v>18</v>
      </c>
      <c r="F795" s="3">
        <v>35</v>
      </c>
      <c r="G795" s="2" t="s">
        <v>266</v>
      </c>
      <c r="H795" s="2" t="s">
        <v>479</v>
      </c>
      <c r="I795" s="2" t="s">
        <v>18276</v>
      </c>
      <c r="J795" s="2" t="s">
        <v>3054</v>
      </c>
    </row>
    <row r="796" spans="1:10" ht="15" customHeight="1" x14ac:dyDescent="0.35">
      <c r="A796" s="2" t="s">
        <v>264</v>
      </c>
      <c r="B796" s="2" t="s">
        <v>265</v>
      </c>
      <c r="C796" s="2" t="s">
        <v>523</v>
      </c>
      <c r="D796" s="2" t="s">
        <v>524</v>
      </c>
      <c r="E796" s="3">
        <v>18</v>
      </c>
      <c r="F796" s="3">
        <v>39</v>
      </c>
      <c r="G796" s="2" t="s">
        <v>266</v>
      </c>
      <c r="H796" s="2" t="s">
        <v>525</v>
      </c>
      <c r="I796" s="2" t="s">
        <v>18276</v>
      </c>
      <c r="J796" s="2" t="s">
        <v>3054</v>
      </c>
    </row>
    <row r="797" spans="1:10" ht="15" customHeight="1" x14ac:dyDescent="0.35">
      <c r="A797" s="2" t="s">
        <v>264</v>
      </c>
      <c r="B797" s="2" t="s">
        <v>265</v>
      </c>
      <c r="C797" s="2" t="s">
        <v>23</v>
      </c>
      <c r="D797" s="2" t="s">
        <v>24</v>
      </c>
      <c r="E797" s="3">
        <v>18</v>
      </c>
      <c r="F797" s="3">
        <v>1</v>
      </c>
      <c r="G797" s="2" t="s">
        <v>266</v>
      </c>
      <c r="H797" s="2" t="s">
        <v>26</v>
      </c>
      <c r="I797" s="2" t="s">
        <v>18276</v>
      </c>
      <c r="J797" s="2" t="s">
        <v>3037</v>
      </c>
    </row>
    <row r="798" spans="1:10" ht="15" customHeight="1" x14ac:dyDescent="0.35">
      <c r="A798" s="2" t="s">
        <v>250</v>
      </c>
      <c r="B798" s="2" t="s">
        <v>251</v>
      </c>
      <c r="C798" s="2" t="s">
        <v>128</v>
      </c>
      <c r="D798" s="2" t="s">
        <v>129</v>
      </c>
      <c r="E798" s="3">
        <v>17</v>
      </c>
      <c r="F798" s="3">
        <v>8</v>
      </c>
      <c r="G798" s="2" t="s">
        <v>252</v>
      </c>
      <c r="H798" s="2" t="s">
        <v>130</v>
      </c>
      <c r="I798" s="2" t="s">
        <v>18276</v>
      </c>
      <c r="J798" s="2" t="s">
        <v>3054</v>
      </c>
    </row>
    <row r="799" spans="1:10" ht="15" customHeight="1" x14ac:dyDescent="0.35">
      <c r="A799" s="2" t="s">
        <v>264</v>
      </c>
      <c r="B799" s="2" t="s">
        <v>265</v>
      </c>
      <c r="C799" s="2" t="s">
        <v>41</v>
      </c>
      <c r="D799" s="2" t="s">
        <v>42</v>
      </c>
      <c r="E799" s="3">
        <v>18</v>
      </c>
      <c r="F799" s="3">
        <v>2</v>
      </c>
      <c r="G799" s="2" t="s">
        <v>266</v>
      </c>
      <c r="H799" s="2" t="s">
        <v>43</v>
      </c>
      <c r="I799" s="2" t="s">
        <v>18276</v>
      </c>
      <c r="J799" s="2" t="s">
        <v>3037</v>
      </c>
    </row>
    <row r="800" spans="1:10" ht="15" customHeight="1" x14ac:dyDescent="0.35">
      <c r="A800" s="2" t="s">
        <v>264</v>
      </c>
      <c r="B800" s="2" t="s">
        <v>265</v>
      </c>
      <c r="C800" s="2" t="s">
        <v>56</v>
      </c>
      <c r="D800" s="2" t="s">
        <v>57</v>
      </c>
      <c r="E800" s="3">
        <v>18</v>
      </c>
      <c r="F800" s="3">
        <v>3</v>
      </c>
      <c r="G800" s="2" t="s">
        <v>266</v>
      </c>
      <c r="H800" s="2" t="s">
        <v>59</v>
      </c>
      <c r="I800" s="2" t="s">
        <v>18276</v>
      </c>
      <c r="J800" s="2" t="s">
        <v>3037</v>
      </c>
    </row>
    <row r="801" spans="1:10" ht="15" customHeight="1" x14ac:dyDescent="0.35">
      <c r="A801" s="2" t="s">
        <v>264</v>
      </c>
      <c r="B801" s="2" t="s">
        <v>265</v>
      </c>
      <c r="C801" s="2" t="s">
        <v>477</v>
      </c>
      <c r="D801" s="2" t="s">
        <v>478</v>
      </c>
      <c r="E801" s="3">
        <v>18</v>
      </c>
      <c r="F801" s="3">
        <v>35</v>
      </c>
      <c r="G801" s="2" t="s">
        <v>266</v>
      </c>
      <c r="H801" s="2" t="s">
        <v>479</v>
      </c>
      <c r="I801" s="2" t="s">
        <v>18276</v>
      </c>
      <c r="J801" s="2" t="s">
        <v>3001</v>
      </c>
    </row>
    <row r="802" spans="1:10" ht="15" customHeight="1" x14ac:dyDescent="0.35">
      <c r="A802" s="2" t="s">
        <v>264</v>
      </c>
      <c r="B802" s="2" t="s">
        <v>265</v>
      </c>
      <c r="C802" s="2" t="s">
        <v>128</v>
      </c>
      <c r="D802" s="2" t="s">
        <v>129</v>
      </c>
      <c r="E802" s="3">
        <v>18</v>
      </c>
      <c r="F802" s="3">
        <v>8</v>
      </c>
      <c r="G802" s="2" t="s">
        <v>266</v>
      </c>
      <c r="H802" s="2" t="s">
        <v>130</v>
      </c>
      <c r="I802" s="2" t="s">
        <v>18276</v>
      </c>
      <c r="J802" s="2" t="s">
        <v>2983</v>
      </c>
    </row>
    <row r="803" spans="1:10" ht="15" customHeight="1" x14ac:dyDescent="0.35">
      <c r="A803" s="2" t="s">
        <v>264</v>
      </c>
      <c r="B803" s="2" t="s">
        <v>265</v>
      </c>
      <c r="C803" s="2" t="s">
        <v>467</v>
      </c>
      <c r="D803" s="2" t="s">
        <v>468</v>
      </c>
      <c r="E803" s="3">
        <v>18</v>
      </c>
      <c r="F803" s="3">
        <v>34</v>
      </c>
      <c r="G803" s="2" t="s">
        <v>266</v>
      </c>
      <c r="H803" s="2" t="s">
        <v>469</v>
      </c>
      <c r="I803" s="2" t="s">
        <v>18276</v>
      </c>
      <c r="J803" s="2" t="s">
        <v>3001</v>
      </c>
    </row>
    <row r="804" spans="1:10" ht="15" customHeight="1" x14ac:dyDescent="0.35">
      <c r="A804" s="2" t="s">
        <v>264</v>
      </c>
      <c r="B804" s="2" t="s">
        <v>265</v>
      </c>
      <c r="C804" s="2" t="s">
        <v>325</v>
      </c>
      <c r="D804" s="2" t="s">
        <v>326</v>
      </c>
      <c r="E804" s="3">
        <v>18</v>
      </c>
      <c r="F804" s="3">
        <v>22</v>
      </c>
      <c r="G804" s="2" t="s">
        <v>266</v>
      </c>
      <c r="H804" s="2" t="s">
        <v>327</v>
      </c>
      <c r="I804" s="2" t="s">
        <v>18276</v>
      </c>
      <c r="J804" s="2" t="s">
        <v>3001</v>
      </c>
    </row>
    <row r="805" spans="1:10" ht="15" customHeight="1" x14ac:dyDescent="0.35">
      <c r="A805" s="2" t="s">
        <v>264</v>
      </c>
      <c r="B805" s="2" t="s">
        <v>265</v>
      </c>
      <c r="C805" s="2" t="s">
        <v>163</v>
      </c>
      <c r="D805" s="2" t="s">
        <v>164</v>
      </c>
      <c r="E805" s="3">
        <v>18</v>
      </c>
      <c r="F805" s="3">
        <v>11</v>
      </c>
      <c r="G805" s="2" t="s">
        <v>266</v>
      </c>
      <c r="H805" s="2" t="s">
        <v>165</v>
      </c>
      <c r="I805" s="2" t="s">
        <v>18276</v>
      </c>
      <c r="J805" s="2" t="s">
        <v>2983</v>
      </c>
    </row>
    <row r="806" spans="1:10" ht="15" customHeight="1" x14ac:dyDescent="0.35">
      <c r="A806" s="2" t="s">
        <v>264</v>
      </c>
      <c r="B806" s="2" t="s">
        <v>265</v>
      </c>
      <c r="C806" s="2" t="s">
        <v>177</v>
      </c>
      <c r="D806" s="2" t="s">
        <v>178</v>
      </c>
      <c r="E806" s="3">
        <v>18</v>
      </c>
      <c r="F806" s="3">
        <v>12</v>
      </c>
      <c r="G806" s="2" t="s">
        <v>266</v>
      </c>
      <c r="H806" s="2" t="s">
        <v>179</v>
      </c>
      <c r="I806" s="2" t="s">
        <v>18276</v>
      </c>
      <c r="J806" s="2" t="s">
        <v>2983</v>
      </c>
    </row>
    <row r="807" spans="1:10" ht="15" customHeight="1" x14ac:dyDescent="0.35">
      <c r="A807" s="2" t="s">
        <v>264</v>
      </c>
      <c r="B807" s="2" t="s">
        <v>265</v>
      </c>
      <c r="C807" s="2" t="s">
        <v>207</v>
      </c>
      <c r="D807" s="2" t="s">
        <v>208</v>
      </c>
      <c r="E807" s="3">
        <v>18</v>
      </c>
      <c r="F807" s="3">
        <v>14</v>
      </c>
      <c r="G807" s="2" t="s">
        <v>266</v>
      </c>
      <c r="H807" s="2" t="s">
        <v>209</v>
      </c>
      <c r="I807" s="2" t="s">
        <v>18276</v>
      </c>
      <c r="J807" s="2" t="s">
        <v>2983</v>
      </c>
    </row>
    <row r="808" spans="1:10" ht="15" customHeight="1" x14ac:dyDescent="0.35">
      <c r="A808" s="2" t="s">
        <v>264</v>
      </c>
      <c r="B808" s="2" t="s">
        <v>265</v>
      </c>
      <c r="C808" s="2" t="s">
        <v>325</v>
      </c>
      <c r="D808" s="2" t="s">
        <v>326</v>
      </c>
      <c r="E808" s="3">
        <v>18</v>
      </c>
      <c r="F808" s="3">
        <v>22</v>
      </c>
      <c r="G808" s="2" t="s">
        <v>266</v>
      </c>
      <c r="H808" s="2" t="s">
        <v>327</v>
      </c>
      <c r="I808" s="2" t="s">
        <v>18276</v>
      </c>
      <c r="J808" s="2" t="s">
        <v>2983</v>
      </c>
    </row>
    <row r="809" spans="1:10" ht="15" customHeight="1" x14ac:dyDescent="0.35">
      <c r="A809" s="2" t="s">
        <v>264</v>
      </c>
      <c r="B809" s="2" t="s">
        <v>265</v>
      </c>
      <c r="C809" s="2" t="s">
        <v>352</v>
      </c>
      <c r="D809" s="2" t="s">
        <v>353</v>
      </c>
      <c r="E809" s="3">
        <v>18</v>
      </c>
      <c r="F809" s="3">
        <v>24</v>
      </c>
      <c r="G809" s="2" t="s">
        <v>266</v>
      </c>
      <c r="H809" s="2" t="s">
        <v>354</v>
      </c>
      <c r="I809" s="2" t="s">
        <v>18276</v>
      </c>
      <c r="J809" s="2" t="s">
        <v>2983</v>
      </c>
    </row>
    <row r="810" spans="1:10" ht="15" customHeight="1" x14ac:dyDescent="0.35">
      <c r="A810" s="2" t="s">
        <v>264</v>
      </c>
      <c r="B810" s="2" t="s">
        <v>265</v>
      </c>
      <c r="C810" s="2" t="s">
        <v>365</v>
      </c>
      <c r="D810" s="2" t="s">
        <v>366</v>
      </c>
      <c r="E810" s="3">
        <v>18</v>
      </c>
      <c r="F810" s="3">
        <v>25</v>
      </c>
      <c r="G810" s="2" t="s">
        <v>266</v>
      </c>
      <c r="H810" s="2" t="s">
        <v>367</v>
      </c>
      <c r="I810" s="2" t="s">
        <v>18276</v>
      </c>
      <c r="J810" s="2" t="s">
        <v>2983</v>
      </c>
    </row>
    <row r="811" spans="1:10" ht="15" customHeight="1" x14ac:dyDescent="0.35">
      <c r="A811" s="2" t="s">
        <v>264</v>
      </c>
      <c r="B811" s="2" t="s">
        <v>265</v>
      </c>
      <c r="C811" s="2" t="s">
        <v>434</v>
      </c>
      <c r="D811" s="2" t="s">
        <v>435</v>
      </c>
      <c r="E811" s="3">
        <v>18</v>
      </c>
      <c r="F811" s="3">
        <v>31</v>
      </c>
      <c r="G811" s="2" t="s">
        <v>266</v>
      </c>
      <c r="H811" s="2" t="s">
        <v>436</v>
      </c>
      <c r="I811" s="2" t="s">
        <v>18276</v>
      </c>
      <c r="J811" s="2" t="s">
        <v>2983</v>
      </c>
    </row>
    <row r="812" spans="1:10" ht="15" customHeight="1" x14ac:dyDescent="0.35">
      <c r="A812" s="2" t="s">
        <v>264</v>
      </c>
      <c r="B812" s="2" t="s">
        <v>265</v>
      </c>
      <c r="C812" s="2" t="s">
        <v>447</v>
      </c>
      <c r="D812" s="2" t="s">
        <v>448</v>
      </c>
      <c r="E812" s="3">
        <v>18</v>
      </c>
      <c r="F812" s="3">
        <v>32</v>
      </c>
      <c r="G812" s="2" t="s">
        <v>266</v>
      </c>
      <c r="H812" s="2" t="s">
        <v>449</v>
      </c>
      <c r="I812" s="2" t="s">
        <v>18276</v>
      </c>
      <c r="J812" s="2" t="s">
        <v>2983</v>
      </c>
    </row>
    <row r="813" spans="1:10" ht="15" customHeight="1" x14ac:dyDescent="0.35">
      <c r="A813" s="2" t="s">
        <v>264</v>
      </c>
      <c r="B813" s="2" t="s">
        <v>265</v>
      </c>
      <c r="C813" s="2" t="s">
        <v>510</v>
      </c>
      <c r="D813" s="2" t="s">
        <v>511</v>
      </c>
      <c r="E813" s="3">
        <v>18</v>
      </c>
      <c r="F813" s="3">
        <v>38</v>
      </c>
      <c r="G813" s="2" t="s">
        <v>266</v>
      </c>
      <c r="H813" s="2" t="s">
        <v>512</v>
      </c>
      <c r="I813" s="2" t="s">
        <v>18276</v>
      </c>
      <c r="J813" s="2" t="s">
        <v>2983</v>
      </c>
    </row>
    <row r="814" spans="1:10" ht="15" customHeight="1" x14ac:dyDescent="0.35">
      <c r="A814" s="2" t="s">
        <v>264</v>
      </c>
      <c r="B814" s="2" t="s">
        <v>265</v>
      </c>
      <c r="C814" s="2" t="s">
        <v>23</v>
      </c>
      <c r="D814" s="2" t="s">
        <v>24</v>
      </c>
      <c r="E814" s="3">
        <v>18</v>
      </c>
      <c r="F814" s="3">
        <v>1</v>
      </c>
      <c r="G814" s="2" t="s">
        <v>266</v>
      </c>
      <c r="H814" s="2" t="s">
        <v>26</v>
      </c>
      <c r="I814" s="2" t="s">
        <v>18276</v>
      </c>
      <c r="J814" s="2" t="s">
        <v>3001</v>
      </c>
    </row>
    <row r="815" spans="1:10" ht="15" customHeight="1" x14ac:dyDescent="0.35">
      <c r="A815" s="2" t="s">
        <v>264</v>
      </c>
      <c r="B815" s="2" t="s">
        <v>265</v>
      </c>
      <c r="C815" s="2" t="s">
        <v>41</v>
      </c>
      <c r="D815" s="2" t="s">
        <v>42</v>
      </c>
      <c r="E815" s="3">
        <v>18</v>
      </c>
      <c r="F815" s="3">
        <v>2</v>
      </c>
      <c r="G815" s="2" t="s">
        <v>266</v>
      </c>
      <c r="H815" s="2" t="s">
        <v>43</v>
      </c>
      <c r="I815" s="2" t="s">
        <v>18276</v>
      </c>
      <c r="J815" s="2" t="s">
        <v>3001</v>
      </c>
    </row>
    <row r="816" spans="1:10" ht="15" customHeight="1" x14ac:dyDescent="0.35">
      <c r="A816" s="2" t="s">
        <v>264</v>
      </c>
      <c r="B816" s="2" t="s">
        <v>265</v>
      </c>
      <c r="C816" s="2" t="s">
        <v>56</v>
      </c>
      <c r="D816" s="2" t="s">
        <v>57</v>
      </c>
      <c r="E816" s="3">
        <v>18</v>
      </c>
      <c r="F816" s="3">
        <v>3</v>
      </c>
      <c r="G816" s="2" t="s">
        <v>266</v>
      </c>
      <c r="H816" s="2" t="s">
        <v>59</v>
      </c>
      <c r="I816" s="2" t="s">
        <v>18276</v>
      </c>
      <c r="J816" s="2" t="s">
        <v>3001</v>
      </c>
    </row>
    <row r="817" spans="1:10" ht="15" customHeight="1" x14ac:dyDescent="0.35">
      <c r="A817" s="2" t="s">
        <v>264</v>
      </c>
      <c r="B817" s="2" t="s">
        <v>265</v>
      </c>
      <c r="C817" s="2" t="s">
        <v>86</v>
      </c>
      <c r="D817" s="2" t="s">
        <v>87</v>
      </c>
      <c r="E817" s="3">
        <v>18</v>
      </c>
      <c r="F817" s="3">
        <v>5</v>
      </c>
      <c r="G817" s="2" t="s">
        <v>266</v>
      </c>
      <c r="H817" s="2" t="s">
        <v>88</v>
      </c>
      <c r="I817" s="2" t="s">
        <v>18276</v>
      </c>
      <c r="J817" s="2" t="s">
        <v>3001</v>
      </c>
    </row>
    <row r="818" spans="1:10" ht="15" customHeight="1" x14ac:dyDescent="0.35">
      <c r="A818" s="2" t="s">
        <v>264</v>
      </c>
      <c r="B818" s="2" t="s">
        <v>265</v>
      </c>
      <c r="C818" s="2" t="s">
        <v>116</v>
      </c>
      <c r="D818" s="2" t="s">
        <v>117</v>
      </c>
      <c r="E818" s="3">
        <v>18</v>
      </c>
      <c r="F818" s="3">
        <v>7</v>
      </c>
      <c r="G818" s="2" t="s">
        <v>266</v>
      </c>
      <c r="H818" s="2" t="s">
        <v>118</v>
      </c>
      <c r="I818" s="2" t="s">
        <v>18276</v>
      </c>
      <c r="J818" s="2" t="s">
        <v>3001</v>
      </c>
    </row>
    <row r="819" spans="1:10" ht="15" customHeight="1" x14ac:dyDescent="0.35">
      <c r="A819" s="2" t="s">
        <v>264</v>
      </c>
      <c r="B819" s="2" t="s">
        <v>265</v>
      </c>
      <c r="C819" s="2" t="s">
        <v>128</v>
      </c>
      <c r="D819" s="2" t="s">
        <v>129</v>
      </c>
      <c r="E819" s="3">
        <v>18</v>
      </c>
      <c r="F819" s="3">
        <v>8</v>
      </c>
      <c r="G819" s="2" t="s">
        <v>266</v>
      </c>
      <c r="H819" s="2" t="s">
        <v>130</v>
      </c>
      <c r="I819" s="2" t="s">
        <v>18276</v>
      </c>
      <c r="J819" s="2" t="s">
        <v>3001</v>
      </c>
    </row>
    <row r="820" spans="1:10" ht="15" customHeight="1" x14ac:dyDescent="0.35">
      <c r="A820" s="2" t="s">
        <v>264</v>
      </c>
      <c r="B820" s="2" t="s">
        <v>265</v>
      </c>
      <c r="C820" s="2" t="s">
        <v>153</v>
      </c>
      <c r="D820" s="2" t="s">
        <v>154</v>
      </c>
      <c r="E820" s="3">
        <v>18</v>
      </c>
      <c r="F820" s="3">
        <v>10</v>
      </c>
      <c r="G820" s="2" t="s">
        <v>266</v>
      </c>
      <c r="H820" s="2" t="s">
        <v>155</v>
      </c>
      <c r="I820" s="2" t="s">
        <v>18276</v>
      </c>
      <c r="J820" s="2" t="s">
        <v>3001</v>
      </c>
    </row>
    <row r="821" spans="1:10" ht="15" customHeight="1" x14ac:dyDescent="0.35">
      <c r="A821" s="2" t="s">
        <v>264</v>
      </c>
      <c r="B821" s="2" t="s">
        <v>265</v>
      </c>
      <c r="C821" s="2" t="s">
        <v>163</v>
      </c>
      <c r="D821" s="2" t="s">
        <v>164</v>
      </c>
      <c r="E821" s="3">
        <v>18</v>
      </c>
      <c r="F821" s="3">
        <v>11</v>
      </c>
      <c r="G821" s="2" t="s">
        <v>266</v>
      </c>
      <c r="H821" s="2" t="s">
        <v>165</v>
      </c>
      <c r="I821" s="2" t="s">
        <v>18276</v>
      </c>
      <c r="J821" s="2" t="s">
        <v>3001</v>
      </c>
    </row>
    <row r="822" spans="1:10" ht="15" customHeight="1" x14ac:dyDescent="0.35">
      <c r="A822" s="2" t="s">
        <v>264</v>
      </c>
      <c r="B822" s="2" t="s">
        <v>265</v>
      </c>
      <c r="C822" s="2" t="s">
        <v>177</v>
      </c>
      <c r="D822" s="2" t="s">
        <v>178</v>
      </c>
      <c r="E822" s="3">
        <v>18</v>
      </c>
      <c r="F822" s="3">
        <v>12</v>
      </c>
      <c r="G822" s="2" t="s">
        <v>266</v>
      </c>
      <c r="H822" s="2" t="s">
        <v>179</v>
      </c>
      <c r="I822" s="2" t="s">
        <v>18276</v>
      </c>
      <c r="J822" s="2" t="s">
        <v>3001</v>
      </c>
    </row>
    <row r="823" spans="1:10" ht="15" customHeight="1" x14ac:dyDescent="0.35">
      <c r="A823" s="2" t="s">
        <v>264</v>
      </c>
      <c r="B823" s="2" t="s">
        <v>265</v>
      </c>
      <c r="C823" s="2" t="s">
        <v>207</v>
      </c>
      <c r="D823" s="2" t="s">
        <v>208</v>
      </c>
      <c r="E823" s="3">
        <v>18</v>
      </c>
      <c r="F823" s="3">
        <v>14</v>
      </c>
      <c r="G823" s="2" t="s">
        <v>266</v>
      </c>
      <c r="H823" s="2" t="s">
        <v>209</v>
      </c>
      <c r="I823" s="2" t="s">
        <v>18276</v>
      </c>
      <c r="J823" s="2" t="s">
        <v>3001</v>
      </c>
    </row>
    <row r="824" spans="1:10" ht="15" customHeight="1" x14ac:dyDescent="0.35">
      <c r="A824" s="2" t="s">
        <v>264</v>
      </c>
      <c r="B824" s="2" t="s">
        <v>265</v>
      </c>
      <c r="C824" s="2" t="s">
        <v>218</v>
      </c>
      <c r="D824" s="2" t="s">
        <v>219</v>
      </c>
      <c r="E824" s="3">
        <v>18</v>
      </c>
      <c r="F824" s="3">
        <v>15</v>
      </c>
      <c r="G824" s="2" t="s">
        <v>266</v>
      </c>
      <c r="H824" s="2" t="s">
        <v>220</v>
      </c>
      <c r="I824" s="2" t="s">
        <v>18276</v>
      </c>
      <c r="J824" s="2" t="s">
        <v>3001</v>
      </c>
    </row>
    <row r="825" spans="1:10" ht="15" customHeight="1" x14ac:dyDescent="0.35">
      <c r="A825" s="2" t="s">
        <v>264</v>
      </c>
      <c r="B825" s="2" t="s">
        <v>265</v>
      </c>
      <c r="C825" s="2" t="s">
        <v>250</v>
      </c>
      <c r="D825" s="2" t="s">
        <v>251</v>
      </c>
      <c r="E825" s="3">
        <v>18</v>
      </c>
      <c r="F825" s="3">
        <v>17</v>
      </c>
      <c r="G825" s="2" t="s">
        <v>266</v>
      </c>
      <c r="H825" s="2" t="s">
        <v>252</v>
      </c>
      <c r="I825" s="2" t="s">
        <v>18276</v>
      </c>
      <c r="J825" s="2" t="s">
        <v>3001</v>
      </c>
    </row>
    <row r="826" spans="1:10" ht="15" customHeight="1" x14ac:dyDescent="0.35">
      <c r="A826" s="2" t="s">
        <v>264</v>
      </c>
      <c r="B826" s="2" t="s">
        <v>265</v>
      </c>
      <c r="C826" s="2" t="s">
        <v>398</v>
      </c>
      <c r="D826" s="2" t="s">
        <v>399</v>
      </c>
      <c r="E826" s="3">
        <v>18</v>
      </c>
      <c r="F826" s="3">
        <v>28</v>
      </c>
      <c r="G826" s="2" t="s">
        <v>266</v>
      </c>
      <c r="H826" s="2" t="s">
        <v>400</v>
      </c>
      <c r="I826" s="2" t="s">
        <v>18276</v>
      </c>
      <c r="J826" s="2" t="s">
        <v>3001</v>
      </c>
    </row>
    <row r="827" spans="1:10" ht="15" customHeight="1" x14ac:dyDescent="0.35">
      <c r="A827" s="2" t="s">
        <v>250</v>
      </c>
      <c r="B827" s="2" t="s">
        <v>251</v>
      </c>
      <c r="C827" s="2" t="s">
        <v>116</v>
      </c>
      <c r="D827" s="2" t="s">
        <v>117</v>
      </c>
      <c r="E827" s="3">
        <v>17</v>
      </c>
      <c r="F827" s="3">
        <v>7</v>
      </c>
      <c r="G827" s="2" t="s">
        <v>252</v>
      </c>
      <c r="H827" s="2" t="s">
        <v>118</v>
      </c>
      <c r="I827" s="2" t="s">
        <v>18276</v>
      </c>
      <c r="J827" s="2" t="s">
        <v>3054</v>
      </c>
    </row>
    <row r="828" spans="1:10" ht="15" customHeight="1" x14ac:dyDescent="0.35">
      <c r="A828" s="2" t="s">
        <v>250</v>
      </c>
      <c r="B828" s="2" t="s">
        <v>251</v>
      </c>
      <c r="C828" s="2" t="s">
        <v>116</v>
      </c>
      <c r="D828" s="2" t="s">
        <v>117</v>
      </c>
      <c r="E828" s="3">
        <v>17</v>
      </c>
      <c r="F828" s="3">
        <v>7</v>
      </c>
      <c r="G828" s="2" t="s">
        <v>252</v>
      </c>
      <c r="H828" s="2" t="s">
        <v>118</v>
      </c>
      <c r="I828" s="2" t="s">
        <v>18276</v>
      </c>
      <c r="J828" s="2" t="s">
        <v>3001</v>
      </c>
    </row>
    <row r="829" spans="1:10" ht="15" customHeight="1" x14ac:dyDescent="0.35">
      <c r="A829" s="2" t="s">
        <v>250</v>
      </c>
      <c r="B829" s="2" t="s">
        <v>251</v>
      </c>
      <c r="C829" s="2" t="s">
        <v>86</v>
      </c>
      <c r="D829" s="2" t="s">
        <v>87</v>
      </c>
      <c r="E829" s="3">
        <v>17</v>
      </c>
      <c r="F829" s="3">
        <v>5</v>
      </c>
      <c r="G829" s="2" t="s">
        <v>252</v>
      </c>
      <c r="H829" s="2" t="s">
        <v>88</v>
      </c>
      <c r="I829" s="2" t="s">
        <v>18276</v>
      </c>
      <c r="J829" s="2" t="s">
        <v>3054</v>
      </c>
    </row>
    <row r="830" spans="1:10" ht="15" customHeight="1" x14ac:dyDescent="0.35">
      <c r="A830" s="2" t="s">
        <v>250</v>
      </c>
      <c r="B830" s="2" t="s">
        <v>251</v>
      </c>
      <c r="C830" s="2" t="s">
        <v>163</v>
      </c>
      <c r="D830" s="2" t="s">
        <v>164</v>
      </c>
      <c r="E830" s="3">
        <v>17</v>
      </c>
      <c r="F830" s="3">
        <v>11</v>
      </c>
      <c r="G830" s="2" t="s">
        <v>252</v>
      </c>
      <c r="H830" s="2" t="s">
        <v>165</v>
      </c>
      <c r="I830" s="2" t="s">
        <v>18276</v>
      </c>
      <c r="J830" s="2" t="s">
        <v>3093</v>
      </c>
    </row>
    <row r="831" spans="1:10" ht="15" customHeight="1" x14ac:dyDescent="0.35">
      <c r="A831" s="2" t="s">
        <v>250</v>
      </c>
      <c r="B831" s="2" t="s">
        <v>251</v>
      </c>
      <c r="C831" s="2" t="s">
        <v>177</v>
      </c>
      <c r="D831" s="2" t="s">
        <v>178</v>
      </c>
      <c r="E831" s="3">
        <v>17</v>
      </c>
      <c r="F831" s="3">
        <v>12</v>
      </c>
      <c r="G831" s="2" t="s">
        <v>252</v>
      </c>
      <c r="H831" s="2" t="s">
        <v>179</v>
      </c>
      <c r="I831" s="2" t="s">
        <v>18276</v>
      </c>
      <c r="J831" s="2" t="s">
        <v>3093</v>
      </c>
    </row>
    <row r="832" spans="1:10" ht="15" customHeight="1" x14ac:dyDescent="0.35">
      <c r="A832" s="2" t="s">
        <v>250</v>
      </c>
      <c r="B832" s="2" t="s">
        <v>251</v>
      </c>
      <c r="C832" s="2" t="s">
        <v>191</v>
      </c>
      <c r="D832" s="2" t="s">
        <v>192</v>
      </c>
      <c r="E832" s="3">
        <v>17</v>
      </c>
      <c r="F832" s="3">
        <v>13</v>
      </c>
      <c r="G832" s="2" t="s">
        <v>252</v>
      </c>
      <c r="H832" s="2" t="s">
        <v>193</v>
      </c>
      <c r="I832" s="2" t="s">
        <v>18276</v>
      </c>
      <c r="J832" s="2" t="s">
        <v>3093</v>
      </c>
    </row>
    <row r="833" spans="1:10" ht="15" customHeight="1" x14ac:dyDescent="0.35">
      <c r="A833" s="2" t="s">
        <v>250</v>
      </c>
      <c r="B833" s="2" t="s">
        <v>251</v>
      </c>
      <c r="C833" s="2" t="s">
        <v>207</v>
      </c>
      <c r="D833" s="2" t="s">
        <v>208</v>
      </c>
      <c r="E833" s="3">
        <v>17</v>
      </c>
      <c r="F833" s="3">
        <v>14</v>
      </c>
      <c r="G833" s="2" t="s">
        <v>252</v>
      </c>
      <c r="H833" s="2" t="s">
        <v>209</v>
      </c>
      <c r="I833" s="2" t="s">
        <v>18276</v>
      </c>
      <c r="J833" s="2" t="s">
        <v>3093</v>
      </c>
    </row>
    <row r="834" spans="1:10" ht="15" customHeight="1" x14ac:dyDescent="0.35">
      <c r="A834" s="2" t="s">
        <v>250</v>
      </c>
      <c r="B834" s="2" t="s">
        <v>251</v>
      </c>
      <c r="C834" s="2" t="s">
        <v>218</v>
      </c>
      <c r="D834" s="2" t="s">
        <v>219</v>
      </c>
      <c r="E834" s="3">
        <v>17</v>
      </c>
      <c r="F834" s="3">
        <v>15</v>
      </c>
      <c r="G834" s="2" t="s">
        <v>252</v>
      </c>
      <c r="H834" s="2" t="s">
        <v>220</v>
      </c>
      <c r="I834" s="2" t="s">
        <v>18276</v>
      </c>
      <c r="J834" s="2" t="s">
        <v>3093</v>
      </c>
    </row>
    <row r="835" spans="1:10" ht="15" customHeight="1" x14ac:dyDescent="0.35">
      <c r="A835" s="2" t="s">
        <v>250</v>
      </c>
      <c r="B835" s="2" t="s">
        <v>251</v>
      </c>
      <c r="C835" s="2" t="s">
        <v>294</v>
      </c>
      <c r="D835" s="2" t="s">
        <v>295</v>
      </c>
      <c r="E835" s="3">
        <v>17</v>
      </c>
      <c r="F835" s="3">
        <v>20</v>
      </c>
      <c r="G835" s="2" t="s">
        <v>252</v>
      </c>
      <c r="H835" s="2" t="s">
        <v>296</v>
      </c>
      <c r="I835" s="2" t="s">
        <v>18276</v>
      </c>
      <c r="J835" s="2" t="s">
        <v>3093</v>
      </c>
    </row>
    <row r="836" spans="1:10" ht="15" customHeight="1" x14ac:dyDescent="0.35">
      <c r="A836" s="2" t="s">
        <v>250</v>
      </c>
      <c r="B836" s="2" t="s">
        <v>251</v>
      </c>
      <c r="C836" s="2" t="s">
        <v>352</v>
      </c>
      <c r="D836" s="2" t="s">
        <v>353</v>
      </c>
      <c r="E836" s="3">
        <v>17</v>
      </c>
      <c r="F836" s="3">
        <v>24</v>
      </c>
      <c r="G836" s="2" t="s">
        <v>252</v>
      </c>
      <c r="H836" s="2" t="s">
        <v>354</v>
      </c>
      <c r="I836" s="2" t="s">
        <v>18276</v>
      </c>
      <c r="J836" s="2" t="s">
        <v>3093</v>
      </c>
    </row>
    <row r="837" spans="1:10" ht="15" customHeight="1" x14ac:dyDescent="0.35">
      <c r="A837" s="2" t="s">
        <v>250</v>
      </c>
      <c r="B837" s="2" t="s">
        <v>251</v>
      </c>
      <c r="C837" s="2" t="s">
        <v>477</v>
      </c>
      <c r="D837" s="2" t="s">
        <v>478</v>
      </c>
      <c r="E837" s="3">
        <v>17</v>
      </c>
      <c r="F837" s="3">
        <v>35</v>
      </c>
      <c r="G837" s="2" t="s">
        <v>252</v>
      </c>
      <c r="H837" s="2" t="s">
        <v>479</v>
      </c>
      <c r="I837" s="2" t="s">
        <v>18276</v>
      </c>
      <c r="J837" s="2" t="s">
        <v>3093</v>
      </c>
    </row>
    <row r="838" spans="1:10" ht="15" customHeight="1" x14ac:dyDescent="0.35">
      <c r="A838" s="2" t="s">
        <v>250</v>
      </c>
      <c r="B838" s="2" t="s">
        <v>251</v>
      </c>
      <c r="C838" s="2" t="s">
        <v>537</v>
      </c>
      <c r="D838" s="2" t="s">
        <v>538</v>
      </c>
      <c r="E838" s="3">
        <v>17</v>
      </c>
      <c r="F838" s="3">
        <v>40</v>
      </c>
      <c r="G838" s="2" t="s">
        <v>252</v>
      </c>
      <c r="H838" s="2" t="s">
        <v>539</v>
      </c>
      <c r="I838" s="2" t="s">
        <v>18276</v>
      </c>
      <c r="J838" s="2" t="s">
        <v>3093</v>
      </c>
    </row>
    <row r="839" spans="1:10" ht="15" customHeight="1" x14ac:dyDescent="0.35">
      <c r="A839" s="2" t="s">
        <v>250</v>
      </c>
      <c r="B839" s="2" t="s">
        <v>251</v>
      </c>
      <c r="C839" s="2" t="s">
        <v>23</v>
      </c>
      <c r="D839" s="2" t="s">
        <v>24</v>
      </c>
      <c r="E839" s="3">
        <v>17</v>
      </c>
      <c r="F839" s="3">
        <v>1</v>
      </c>
      <c r="G839" s="2" t="s">
        <v>252</v>
      </c>
      <c r="H839" s="2" t="s">
        <v>26</v>
      </c>
      <c r="I839" s="2" t="s">
        <v>18276</v>
      </c>
      <c r="J839" s="2" t="s">
        <v>3099</v>
      </c>
    </row>
    <row r="840" spans="1:10" ht="15" customHeight="1" x14ac:dyDescent="0.35">
      <c r="A840" s="2" t="s">
        <v>250</v>
      </c>
      <c r="B840" s="2" t="s">
        <v>251</v>
      </c>
      <c r="C840" s="2" t="s">
        <v>41</v>
      </c>
      <c r="D840" s="2" t="s">
        <v>42</v>
      </c>
      <c r="E840" s="3">
        <v>17</v>
      </c>
      <c r="F840" s="3">
        <v>2</v>
      </c>
      <c r="G840" s="2" t="s">
        <v>252</v>
      </c>
      <c r="H840" s="2" t="s">
        <v>43</v>
      </c>
      <c r="I840" s="2" t="s">
        <v>18276</v>
      </c>
      <c r="J840" s="2" t="s">
        <v>3099</v>
      </c>
    </row>
    <row r="841" spans="1:10" ht="15" customHeight="1" x14ac:dyDescent="0.35">
      <c r="A841" s="2" t="s">
        <v>250</v>
      </c>
      <c r="B841" s="2" t="s">
        <v>251</v>
      </c>
      <c r="C841" s="2" t="s">
        <v>128</v>
      </c>
      <c r="D841" s="2" t="s">
        <v>129</v>
      </c>
      <c r="E841" s="3">
        <v>17</v>
      </c>
      <c r="F841" s="3">
        <v>8</v>
      </c>
      <c r="G841" s="2" t="s">
        <v>252</v>
      </c>
      <c r="H841" s="2" t="s">
        <v>130</v>
      </c>
      <c r="I841" s="2" t="s">
        <v>18276</v>
      </c>
      <c r="J841" s="2" t="s">
        <v>3099</v>
      </c>
    </row>
    <row r="842" spans="1:10" ht="15" customHeight="1" x14ac:dyDescent="0.35">
      <c r="A842" s="2" t="s">
        <v>250</v>
      </c>
      <c r="B842" s="2" t="s">
        <v>251</v>
      </c>
      <c r="C842" s="2" t="s">
        <v>153</v>
      </c>
      <c r="D842" s="2" t="s">
        <v>154</v>
      </c>
      <c r="E842" s="3">
        <v>17</v>
      </c>
      <c r="F842" s="3">
        <v>10</v>
      </c>
      <c r="G842" s="2" t="s">
        <v>252</v>
      </c>
      <c r="H842" s="2" t="s">
        <v>155</v>
      </c>
      <c r="I842" s="2" t="s">
        <v>18276</v>
      </c>
      <c r="J842" s="2" t="s">
        <v>3099</v>
      </c>
    </row>
    <row r="843" spans="1:10" ht="15" customHeight="1" x14ac:dyDescent="0.35">
      <c r="A843" s="2" t="s">
        <v>250</v>
      </c>
      <c r="B843" s="2" t="s">
        <v>251</v>
      </c>
      <c r="C843" s="2" t="s">
        <v>163</v>
      </c>
      <c r="D843" s="2" t="s">
        <v>164</v>
      </c>
      <c r="E843" s="3">
        <v>17</v>
      </c>
      <c r="F843" s="3">
        <v>11</v>
      </c>
      <c r="G843" s="2" t="s">
        <v>252</v>
      </c>
      <c r="H843" s="2" t="s">
        <v>165</v>
      </c>
      <c r="I843" s="2" t="s">
        <v>18276</v>
      </c>
      <c r="J843" s="2" t="s">
        <v>3099</v>
      </c>
    </row>
    <row r="844" spans="1:10" ht="15" customHeight="1" x14ac:dyDescent="0.35">
      <c r="A844" s="2" t="s">
        <v>250</v>
      </c>
      <c r="B844" s="2" t="s">
        <v>251</v>
      </c>
      <c r="C844" s="2" t="s">
        <v>191</v>
      </c>
      <c r="D844" s="2" t="s">
        <v>192</v>
      </c>
      <c r="E844" s="3">
        <v>17</v>
      </c>
      <c r="F844" s="3">
        <v>13</v>
      </c>
      <c r="G844" s="2" t="s">
        <v>252</v>
      </c>
      <c r="H844" s="2" t="s">
        <v>193</v>
      </c>
      <c r="I844" s="2" t="s">
        <v>18276</v>
      </c>
      <c r="J844" s="2" t="s">
        <v>3099</v>
      </c>
    </row>
    <row r="845" spans="1:10" ht="15" customHeight="1" x14ac:dyDescent="0.35">
      <c r="A845" s="2" t="s">
        <v>250</v>
      </c>
      <c r="B845" s="2" t="s">
        <v>251</v>
      </c>
      <c r="C845" s="2" t="s">
        <v>207</v>
      </c>
      <c r="D845" s="2" t="s">
        <v>208</v>
      </c>
      <c r="E845" s="3">
        <v>17</v>
      </c>
      <c r="F845" s="3">
        <v>14</v>
      </c>
      <c r="G845" s="2" t="s">
        <v>252</v>
      </c>
      <c r="H845" s="2" t="s">
        <v>209</v>
      </c>
      <c r="I845" s="2" t="s">
        <v>18276</v>
      </c>
      <c r="J845" s="2" t="s">
        <v>3099</v>
      </c>
    </row>
    <row r="846" spans="1:10" ht="15" customHeight="1" x14ac:dyDescent="0.35">
      <c r="A846" s="2" t="s">
        <v>250</v>
      </c>
      <c r="B846" s="2" t="s">
        <v>251</v>
      </c>
      <c r="C846" s="2" t="s">
        <v>310</v>
      </c>
      <c r="D846" s="2" t="s">
        <v>311</v>
      </c>
      <c r="E846" s="3">
        <v>17</v>
      </c>
      <c r="F846" s="3">
        <v>21</v>
      </c>
      <c r="G846" s="2" t="s">
        <v>252</v>
      </c>
      <c r="H846" s="2" t="s">
        <v>313</v>
      </c>
      <c r="I846" s="2" t="s">
        <v>18276</v>
      </c>
      <c r="J846" s="2" t="s">
        <v>3099</v>
      </c>
    </row>
    <row r="847" spans="1:10" ht="15" customHeight="1" x14ac:dyDescent="0.35">
      <c r="A847" s="2" t="s">
        <v>250</v>
      </c>
      <c r="B847" s="2" t="s">
        <v>251</v>
      </c>
      <c r="C847" s="2" t="s">
        <v>325</v>
      </c>
      <c r="D847" s="2" t="s">
        <v>326</v>
      </c>
      <c r="E847" s="3">
        <v>17</v>
      </c>
      <c r="F847" s="3">
        <v>22</v>
      </c>
      <c r="G847" s="2" t="s">
        <v>252</v>
      </c>
      <c r="H847" s="2" t="s">
        <v>327</v>
      </c>
      <c r="I847" s="2" t="s">
        <v>18276</v>
      </c>
      <c r="J847" s="2" t="s">
        <v>3099</v>
      </c>
    </row>
    <row r="848" spans="1:10" ht="15" customHeight="1" x14ac:dyDescent="0.35">
      <c r="A848" s="2" t="s">
        <v>250</v>
      </c>
      <c r="B848" s="2" t="s">
        <v>251</v>
      </c>
      <c r="C848" s="2" t="s">
        <v>23</v>
      </c>
      <c r="D848" s="2" t="s">
        <v>24</v>
      </c>
      <c r="E848" s="3">
        <v>17</v>
      </c>
      <c r="F848" s="3">
        <v>1</v>
      </c>
      <c r="G848" s="2" t="s">
        <v>252</v>
      </c>
      <c r="H848" s="2" t="s">
        <v>26</v>
      </c>
      <c r="I848" s="2" t="s">
        <v>18276</v>
      </c>
      <c r="J848" s="2" t="s">
        <v>3001</v>
      </c>
    </row>
    <row r="849" spans="1:10" ht="15" customHeight="1" x14ac:dyDescent="0.35">
      <c r="A849" s="2" t="s">
        <v>250</v>
      </c>
      <c r="B849" s="2" t="s">
        <v>251</v>
      </c>
      <c r="C849" s="2" t="s">
        <v>41</v>
      </c>
      <c r="D849" s="2" t="s">
        <v>42</v>
      </c>
      <c r="E849" s="3">
        <v>17</v>
      </c>
      <c r="F849" s="3">
        <v>2</v>
      </c>
      <c r="G849" s="2" t="s">
        <v>252</v>
      </c>
      <c r="H849" s="2" t="s">
        <v>43</v>
      </c>
      <c r="I849" s="2" t="s">
        <v>18276</v>
      </c>
      <c r="J849" s="2" t="s">
        <v>3001</v>
      </c>
    </row>
    <row r="850" spans="1:10" ht="15" customHeight="1" x14ac:dyDescent="0.35">
      <c r="A850" s="2" t="s">
        <v>250</v>
      </c>
      <c r="B850" s="2" t="s">
        <v>251</v>
      </c>
      <c r="C850" s="2" t="s">
        <v>56</v>
      </c>
      <c r="D850" s="2" t="s">
        <v>57</v>
      </c>
      <c r="E850" s="3">
        <v>17</v>
      </c>
      <c r="F850" s="3">
        <v>3</v>
      </c>
      <c r="G850" s="2" t="s">
        <v>252</v>
      </c>
      <c r="H850" s="2" t="s">
        <v>59</v>
      </c>
      <c r="I850" s="2" t="s">
        <v>18276</v>
      </c>
      <c r="J850" s="2" t="s">
        <v>3001</v>
      </c>
    </row>
    <row r="851" spans="1:10" ht="15" customHeight="1" x14ac:dyDescent="0.35">
      <c r="A851" s="2" t="s">
        <v>250</v>
      </c>
      <c r="B851" s="2" t="s">
        <v>251</v>
      </c>
      <c r="C851" s="2" t="s">
        <v>153</v>
      </c>
      <c r="D851" s="2" t="s">
        <v>154</v>
      </c>
      <c r="E851" s="3">
        <v>17</v>
      </c>
      <c r="F851" s="3">
        <v>10</v>
      </c>
      <c r="G851" s="2" t="s">
        <v>252</v>
      </c>
      <c r="H851" s="2" t="s">
        <v>155</v>
      </c>
      <c r="I851" s="2" t="s">
        <v>18276</v>
      </c>
      <c r="J851" s="2" t="s">
        <v>3093</v>
      </c>
    </row>
    <row r="852" spans="1:10" ht="15" customHeight="1" x14ac:dyDescent="0.35">
      <c r="A852" s="2" t="s">
        <v>250</v>
      </c>
      <c r="B852" s="2" t="s">
        <v>251</v>
      </c>
      <c r="C852" s="2" t="s">
        <v>86</v>
      </c>
      <c r="D852" s="2" t="s">
        <v>87</v>
      </c>
      <c r="E852" s="3">
        <v>17</v>
      </c>
      <c r="F852" s="3">
        <v>5</v>
      </c>
      <c r="G852" s="2" t="s">
        <v>252</v>
      </c>
      <c r="H852" s="2" t="s">
        <v>88</v>
      </c>
      <c r="I852" s="2" t="s">
        <v>18276</v>
      </c>
      <c r="J852" s="2" t="s">
        <v>3001</v>
      </c>
    </row>
    <row r="853" spans="1:10" ht="15" customHeight="1" x14ac:dyDescent="0.35">
      <c r="A853" s="2" t="s">
        <v>250</v>
      </c>
      <c r="B853" s="2" t="s">
        <v>251</v>
      </c>
      <c r="C853" s="2" t="s">
        <v>142</v>
      </c>
      <c r="D853" s="2" t="s">
        <v>143</v>
      </c>
      <c r="E853" s="3">
        <v>17</v>
      </c>
      <c r="F853" s="3">
        <v>9</v>
      </c>
      <c r="G853" s="2" t="s">
        <v>252</v>
      </c>
      <c r="H853" s="2" t="s">
        <v>144</v>
      </c>
      <c r="I853" s="2" t="s">
        <v>18276</v>
      </c>
      <c r="J853" s="2" t="s">
        <v>3093</v>
      </c>
    </row>
    <row r="854" spans="1:10" ht="15" customHeight="1" x14ac:dyDescent="0.35">
      <c r="A854" s="2" t="s">
        <v>250</v>
      </c>
      <c r="B854" s="2" t="s">
        <v>251</v>
      </c>
      <c r="C854" s="2" t="s">
        <v>116</v>
      </c>
      <c r="D854" s="2" t="s">
        <v>117</v>
      </c>
      <c r="E854" s="3">
        <v>17</v>
      </c>
      <c r="F854" s="3">
        <v>7</v>
      </c>
      <c r="G854" s="2" t="s">
        <v>252</v>
      </c>
      <c r="H854" s="2" t="s">
        <v>118</v>
      </c>
      <c r="I854" s="2" t="s">
        <v>18276</v>
      </c>
      <c r="J854" s="2" t="s">
        <v>3093</v>
      </c>
    </row>
    <row r="855" spans="1:10" ht="15" customHeight="1" x14ac:dyDescent="0.35">
      <c r="A855" s="2" t="s">
        <v>234</v>
      </c>
      <c r="B855" s="2" t="s">
        <v>235</v>
      </c>
      <c r="C855" s="2" t="s">
        <v>191</v>
      </c>
      <c r="D855" s="2" t="s">
        <v>192</v>
      </c>
      <c r="E855" s="3">
        <v>16</v>
      </c>
      <c r="F855" s="3">
        <v>13</v>
      </c>
      <c r="G855" s="2" t="s">
        <v>236</v>
      </c>
      <c r="H855" s="2" t="s">
        <v>193</v>
      </c>
      <c r="I855" s="2" t="s">
        <v>18276</v>
      </c>
      <c r="J855" s="2" t="s">
        <v>3083</v>
      </c>
    </row>
    <row r="856" spans="1:10" ht="15" customHeight="1" x14ac:dyDescent="0.35">
      <c r="A856" s="2" t="s">
        <v>264</v>
      </c>
      <c r="B856" s="2" t="s">
        <v>265</v>
      </c>
      <c r="C856" s="2" t="s">
        <v>71</v>
      </c>
      <c r="D856" s="2" t="s">
        <v>72</v>
      </c>
      <c r="E856" s="3">
        <v>18</v>
      </c>
      <c r="F856" s="3">
        <v>4</v>
      </c>
      <c r="G856" s="2" t="s">
        <v>266</v>
      </c>
      <c r="H856" s="2" t="s">
        <v>73</v>
      </c>
      <c r="I856" s="2" t="s">
        <v>18276</v>
      </c>
      <c r="J856" s="2" t="s">
        <v>3037</v>
      </c>
    </row>
    <row r="857" spans="1:10" ht="15" customHeight="1" x14ac:dyDescent="0.35">
      <c r="A857" s="2" t="s">
        <v>234</v>
      </c>
      <c r="B857" s="2" t="s">
        <v>235</v>
      </c>
      <c r="C857" s="2" t="s">
        <v>218</v>
      </c>
      <c r="D857" s="2" t="s">
        <v>219</v>
      </c>
      <c r="E857" s="3">
        <v>16</v>
      </c>
      <c r="F857" s="3">
        <v>15</v>
      </c>
      <c r="G857" s="2" t="s">
        <v>236</v>
      </c>
      <c r="H857" s="2" t="s">
        <v>220</v>
      </c>
      <c r="I857" s="2" t="s">
        <v>18276</v>
      </c>
      <c r="J857" s="2" t="s">
        <v>3083</v>
      </c>
    </row>
    <row r="858" spans="1:10" ht="15" customHeight="1" x14ac:dyDescent="0.35">
      <c r="A858" s="2" t="s">
        <v>234</v>
      </c>
      <c r="B858" s="2" t="s">
        <v>235</v>
      </c>
      <c r="C858" s="2" t="s">
        <v>250</v>
      </c>
      <c r="D858" s="2" t="s">
        <v>251</v>
      </c>
      <c r="E858" s="3">
        <v>16</v>
      </c>
      <c r="F858" s="3">
        <v>17</v>
      </c>
      <c r="G858" s="2" t="s">
        <v>236</v>
      </c>
      <c r="H858" s="2" t="s">
        <v>252</v>
      </c>
      <c r="I858" s="2" t="s">
        <v>18276</v>
      </c>
      <c r="J858" s="2" t="s">
        <v>3083</v>
      </c>
    </row>
    <row r="859" spans="1:10" ht="15" customHeight="1" x14ac:dyDescent="0.35">
      <c r="A859" s="2" t="s">
        <v>234</v>
      </c>
      <c r="B859" s="2" t="s">
        <v>235</v>
      </c>
      <c r="C859" s="2" t="s">
        <v>310</v>
      </c>
      <c r="D859" s="2" t="s">
        <v>311</v>
      </c>
      <c r="E859" s="3">
        <v>16</v>
      </c>
      <c r="F859" s="3">
        <v>21</v>
      </c>
      <c r="G859" s="2" t="s">
        <v>236</v>
      </c>
      <c r="H859" s="2" t="s">
        <v>313</v>
      </c>
      <c r="I859" s="2" t="s">
        <v>18276</v>
      </c>
      <c r="J859" s="2" t="s">
        <v>3083</v>
      </c>
    </row>
    <row r="860" spans="1:10" ht="15" customHeight="1" x14ac:dyDescent="0.35">
      <c r="A860" s="2" t="s">
        <v>234</v>
      </c>
      <c r="B860" s="2" t="s">
        <v>235</v>
      </c>
      <c r="C860" s="2" t="s">
        <v>325</v>
      </c>
      <c r="D860" s="2" t="s">
        <v>326</v>
      </c>
      <c r="E860" s="3">
        <v>16</v>
      </c>
      <c r="F860" s="3">
        <v>22</v>
      </c>
      <c r="G860" s="2" t="s">
        <v>236</v>
      </c>
      <c r="H860" s="2" t="s">
        <v>327</v>
      </c>
      <c r="I860" s="2" t="s">
        <v>18276</v>
      </c>
      <c r="J860" s="2" t="s">
        <v>3083</v>
      </c>
    </row>
    <row r="861" spans="1:10" ht="15" customHeight="1" x14ac:dyDescent="0.35">
      <c r="A861" s="2" t="s">
        <v>234</v>
      </c>
      <c r="B861" s="2" t="s">
        <v>235</v>
      </c>
      <c r="C861" s="2" t="s">
        <v>339</v>
      </c>
      <c r="D861" s="2" t="s">
        <v>340</v>
      </c>
      <c r="E861" s="3">
        <v>16</v>
      </c>
      <c r="F861" s="3">
        <v>23</v>
      </c>
      <c r="G861" s="2" t="s">
        <v>236</v>
      </c>
      <c r="H861" s="2" t="s">
        <v>341</v>
      </c>
      <c r="I861" s="2" t="s">
        <v>18276</v>
      </c>
      <c r="J861" s="2" t="s">
        <v>3083</v>
      </c>
    </row>
    <row r="862" spans="1:10" ht="15" customHeight="1" x14ac:dyDescent="0.35">
      <c r="A862" s="2" t="s">
        <v>234</v>
      </c>
      <c r="B862" s="2" t="s">
        <v>235</v>
      </c>
      <c r="C862" s="2" t="s">
        <v>365</v>
      </c>
      <c r="D862" s="2" t="s">
        <v>366</v>
      </c>
      <c r="E862" s="3">
        <v>16</v>
      </c>
      <c r="F862" s="3">
        <v>25</v>
      </c>
      <c r="G862" s="2" t="s">
        <v>236</v>
      </c>
      <c r="H862" s="2" t="s">
        <v>367</v>
      </c>
      <c r="I862" s="2" t="s">
        <v>18276</v>
      </c>
      <c r="J862" s="2" t="s">
        <v>3083</v>
      </c>
    </row>
    <row r="863" spans="1:10" ht="15" customHeight="1" x14ac:dyDescent="0.35">
      <c r="A863" s="2" t="s">
        <v>234</v>
      </c>
      <c r="B863" s="2" t="s">
        <v>235</v>
      </c>
      <c r="C863" s="2" t="s">
        <v>387</v>
      </c>
      <c r="D863" s="2" t="s">
        <v>388</v>
      </c>
      <c r="E863" s="3">
        <v>16</v>
      </c>
      <c r="F863" s="3">
        <v>27</v>
      </c>
      <c r="G863" s="2" t="s">
        <v>236</v>
      </c>
      <c r="H863" s="2" t="s">
        <v>389</v>
      </c>
      <c r="I863" s="2" t="s">
        <v>18276</v>
      </c>
      <c r="J863" s="2" t="s">
        <v>3083</v>
      </c>
    </row>
    <row r="864" spans="1:10" ht="15" customHeight="1" x14ac:dyDescent="0.35">
      <c r="A864" s="2" t="s">
        <v>234</v>
      </c>
      <c r="B864" s="2" t="s">
        <v>235</v>
      </c>
      <c r="C864" s="2" t="s">
        <v>456</v>
      </c>
      <c r="D864" s="2" t="s">
        <v>457</v>
      </c>
      <c r="E864" s="3">
        <v>16</v>
      </c>
      <c r="F864" s="3">
        <v>33</v>
      </c>
      <c r="G864" s="2" t="s">
        <v>236</v>
      </c>
      <c r="H864" s="2" t="s">
        <v>458</v>
      </c>
      <c r="I864" s="2" t="s">
        <v>18276</v>
      </c>
      <c r="J864" s="2" t="s">
        <v>3083</v>
      </c>
    </row>
    <row r="865" spans="1:10" ht="15" customHeight="1" x14ac:dyDescent="0.35">
      <c r="A865" s="2" t="s">
        <v>234</v>
      </c>
      <c r="B865" s="2" t="s">
        <v>235</v>
      </c>
      <c r="C865" s="2" t="s">
        <v>477</v>
      </c>
      <c r="D865" s="2" t="s">
        <v>478</v>
      </c>
      <c r="E865" s="3">
        <v>16</v>
      </c>
      <c r="F865" s="3">
        <v>35</v>
      </c>
      <c r="G865" s="2" t="s">
        <v>236</v>
      </c>
      <c r="H865" s="2" t="s">
        <v>479</v>
      </c>
      <c r="I865" s="2" t="s">
        <v>18276</v>
      </c>
      <c r="J865" s="2" t="s">
        <v>3083</v>
      </c>
    </row>
    <row r="866" spans="1:10" ht="15" customHeight="1" x14ac:dyDescent="0.35">
      <c r="A866" s="2" t="s">
        <v>234</v>
      </c>
      <c r="B866" s="2" t="s">
        <v>235</v>
      </c>
      <c r="C866" s="2" t="s">
        <v>537</v>
      </c>
      <c r="D866" s="2" t="s">
        <v>538</v>
      </c>
      <c r="E866" s="3">
        <v>16</v>
      </c>
      <c r="F866" s="3">
        <v>40</v>
      </c>
      <c r="G866" s="2" t="s">
        <v>236</v>
      </c>
      <c r="H866" s="2" t="s">
        <v>539</v>
      </c>
      <c r="I866" s="2" t="s">
        <v>18276</v>
      </c>
      <c r="J866" s="2" t="s">
        <v>3083</v>
      </c>
    </row>
    <row r="867" spans="1:10" ht="15" customHeight="1" x14ac:dyDescent="0.35">
      <c r="A867" s="2" t="s">
        <v>234</v>
      </c>
      <c r="B867" s="2" t="s">
        <v>235</v>
      </c>
      <c r="C867" s="2" t="s">
        <v>41</v>
      </c>
      <c r="D867" s="2" t="s">
        <v>42</v>
      </c>
      <c r="E867" s="3">
        <v>16</v>
      </c>
      <c r="F867" s="3">
        <v>2</v>
      </c>
      <c r="G867" s="2" t="s">
        <v>236</v>
      </c>
      <c r="H867" s="2" t="s">
        <v>43</v>
      </c>
      <c r="I867" s="2" t="s">
        <v>18276</v>
      </c>
      <c r="J867" s="2" t="s">
        <v>3123</v>
      </c>
    </row>
    <row r="868" spans="1:10" ht="15" customHeight="1" x14ac:dyDescent="0.35">
      <c r="A868" s="2" t="s">
        <v>234</v>
      </c>
      <c r="B868" s="2" t="s">
        <v>235</v>
      </c>
      <c r="C868" s="2" t="s">
        <v>116</v>
      </c>
      <c r="D868" s="2" t="s">
        <v>117</v>
      </c>
      <c r="E868" s="3">
        <v>16</v>
      </c>
      <c r="F868" s="3">
        <v>7</v>
      </c>
      <c r="G868" s="2" t="s">
        <v>236</v>
      </c>
      <c r="H868" s="2" t="s">
        <v>118</v>
      </c>
      <c r="I868" s="2" t="s">
        <v>18276</v>
      </c>
      <c r="J868" s="2" t="s">
        <v>3400</v>
      </c>
    </row>
    <row r="869" spans="1:10" ht="15" customHeight="1" x14ac:dyDescent="0.35">
      <c r="A869" s="2" t="s">
        <v>234</v>
      </c>
      <c r="B869" s="2" t="s">
        <v>235</v>
      </c>
      <c r="C869" s="2" t="s">
        <v>153</v>
      </c>
      <c r="D869" s="2" t="s">
        <v>154</v>
      </c>
      <c r="E869" s="3">
        <v>16</v>
      </c>
      <c r="F869" s="3">
        <v>10</v>
      </c>
      <c r="G869" s="2" t="s">
        <v>236</v>
      </c>
      <c r="H869" s="2" t="s">
        <v>155</v>
      </c>
      <c r="I869" s="2" t="s">
        <v>18276</v>
      </c>
      <c r="J869" s="2" t="s">
        <v>3400</v>
      </c>
    </row>
    <row r="870" spans="1:10" ht="15" customHeight="1" x14ac:dyDescent="0.35">
      <c r="A870" s="2" t="s">
        <v>234</v>
      </c>
      <c r="B870" s="2" t="s">
        <v>235</v>
      </c>
      <c r="C870" s="2" t="s">
        <v>163</v>
      </c>
      <c r="D870" s="2" t="s">
        <v>164</v>
      </c>
      <c r="E870" s="3">
        <v>16</v>
      </c>
      <c r="F870" s="3">
        <v>11</v>
      </c>
      <c r="G870" s="2" t="s">
        <v>236</v>
      </c>
      <c r="H870" s="2" t="s">
        <v>165</v>
      </c>
      <c r="I870" s="2" t="s">
        <v>18276</v>
      </c>
      <c r="J870" s="2" t="s">
        <v>3400</v>
      </c>
    </row>
    <row r="871" spans="1:10" ht="15" customHeight="1" x14ac:dyDescent="0.35">
      <c r="A871" s="2" t="s">
        <v>234</v>
      </c>
      <c r="B871" s="2" t="s">
        <v>235</v>
      </c>
      <c r="C871" s="2" t="s">
        <v>339</v>
      </c>
      <c r="D871" s="2" t="s">
        <v>340</v>
      </c>
      <c r="E871" s="3">
        <v>16</v>
      </c>
      <c r="F871" s="3">
        <v>23</v>
      </c>
      <c r="G871" s="2" t="s">
        <v>236</v>
      </c>
      <c r="H871" s="2" t="s">
        <v>341</v>
      </c>
      <c r="I871" s="2" t="s">
        <v>18276</v>
      </c>
      <c r="J871" s="2" t="s">
        <v>3712</v>
      </c>
    </row>
    <row r="872" spans="1:10" ht="15" customHeight="1" x14ac:dyDescent="0.35">
      <c r="A872" s="2" t="s">
        <v>250</v>
      </c>
      <c r="B872" s="2" t="s">
        <v>251</v>
      </c>
      <c r="C872" s="2" t="s">
        <v>23</v>
      </c>
      <c r="D872" s="2" t="s">
        <v>24</v>
      </c>
      <c r="E872" s="3">
        <v>17</v>
      </c>
      <c r="F872" s="3">
        <v>1</v>
      </c>
      <c r="G872" s="2" t="s">
        <v>252</v>
      </c>
      <c r="H872" s="2" t="s">
        <v>26</v>
      </c>
      <c r="I872" s="2" t="s">
        <v>18276</v>
      </c>
      <c r="J872" s="2" t="s">
        <v>3093</v>
      </c>
    </row>
    <row r="873" spans="1:10" ht="15" customHeight="1" x14ac:dyDescent="0.35">
      <c r="A873" s="2" t="s">
        <v>250</v>
      </c>
      <c r="B873" s="2" t="s">
        <v>251</v>
      </c>
      <c r="C873" s="2" t="s">
        <v>41</v>
      </c>
      <c r="D873" s="2" t="s">
        <v>42</v>
      </c>
      <c r="E873" s="3">
        <v>17</v>
      </c>
      <c r="F873" s="3">
        <v>2</v>
      </c>
      <c r="G873" s="2" t="s">
        <v>252</v>
      </c>
      <c r="H873" s="2" t="s">
        <v>43</v>
      </c>
      <c r="I873" s="2" t="s">
        <v>18276</v>
      </c>
      <c r="J873" s="2" t="s">
        <v>3093</v>
      </c>
    </row>
    <row r="874" spans="1:10" ht="15" customHeight="1" x14ac:dyDescent="0.35">
      <c r="A874" s="2" t="s">
        <v>250</v>
      </c>
      <c r="B874" s="2" t="s">
        <v>251</v>
      </c>
      <c r="C874" s="2" t="s">
        <v>56</v>
      </c>
      <c r="D874" s="2" t="s">
        <v>57</v>
      </c>
      <c r="E874" s="3">
        <v>17</v>
      </c>
      <c r="F874" s="3">
        <v>3</v>
      </c>
      <c r="G874" s="2" t="s">
        <v>252</v>
      </c>
      <c r="H874" s="2" t="s">
        <v>59</v>
      </c>
      <c r="I874" s="2" t="s">
        <v>18276</v>
      </c>
      <c r="J874" s="2" t="s">
        <v>3093</v>
      </c>
    </row>
    <row r="875" spans="1:10" ht="15" customHeight="1" x14ac:dyDescent="0.35">
      <c r="A875" s="2" t="s">
        <v>250</v>
      </c>
      <c r="B875" s="2" t="s">
        <v>251</v>
      </c>
      <c r="C875" s="2" t="s">
        <v>86</v>
      </c>
      <c r="D875" s="2" t="s">
        <v>87</v>
      </c>
      <c r="E875" s="3">
        <v>17</v>
      </c>
      <c r="F875" s="3">
        <v>5</v>
      </c>
      <c r="G875" s="2" t="s">
        <v>252</v>
      </c>
      <c r="H875" s="2" t="s">
        <v>88</v>
      </c>
      <c r="I875" s="2" t="s">
        <v>18276</v>
      </c>
      <c r="J875" s="2" t="s">
        <v>3093</v>
      </c>
    </row>
    <row r="876" spans="1:10" ht="15" customHeight="1" x14ac:dyDescent="0.35">
      <c r="A876" s="2" t="s">
        <v>250</v>
      </c>
      <c r="B876" s="2" t="s">
        <v>251</v>
      </c>
      <c r="C876" s="2" t="s">
        <v>128</v>
      </c>
      <c r="D876" s="2" t="s">
        <v>129</v>
      </c>
      <c r="E876" s="3">
        <v>17</v>
      </c>
      <c r="F876" s="3">
        <v>8</v>
      </c>
      <c r="G876" s="2" t="s">
        <v>252</v>
      </c>
      <c r="H876" s="2" t="s">
        <v>130</v>
      </c>
      <c r="I876" s="2" t="s">
        <v>18276</v>
      </c>
      <c r="J876" s="2" t="s">
        <v>3093</v>
      </c>
    </row>
    <row r="877" spans="1:10" ht="15" customHeight="1" x14ac:dyDescent="0.35">
      <c r="A877" s="2" t="s">
        <v>250</v>
      </c>
      <c r="B877" s="2" t="s">
        <v>251</v>
      </c>
      <c r="C877" s="2" t="s">
        <v>100</v>
      </c>
      <c r="D877" s="2" t="s">
        <v>101</v>
      </c>
      <c r="E877" s="3">
        <v>17</v>
      </c>
      <c r="F877" s="3">
        <v>6</v>
      </c>
      <c r="G877" s="2" t="s">
        <v>252</v>
      </c>
      <c r="H877" s="2" t="s">
        <v>102</v>
      </c>
      <c r="I877" s="2" t="s">
        <v>18276</v>
      </c>
      <c r="J877" s="2" t="s">
        <v>3054</v>
      </c>
    </row>
    <row r="878" spans="1:10" ht="15" customHeight="1" x14ac:dyDescent="0.35">
      <c r="A878" s="2" t="s">
        <v>250</v>
      </c>
      <c r="B878" s="2" t="s">
        <v>251</v>
      </c>
      <c r="C878" s="2" t="s">
        <v>128</v>
      </c>
      <c r="D878" s="2" t="s">
        <v>129</v>
      </c>
      <c r="E878" s="3">
        <v>17</v>
      </c>
      <c r="F878" s="3">
        <v>8</v>
      </c>
      <c r="G878" s="2" t="s">
        <v>252</v>
      </c>
      <c r="H878" s="2" t="s">
        <v>130</v>
      </c>
      <c r="I878" s="2" t="s">
        <v>18276</v>
      </c>
      <c r="J878" s="2" t="s">
        <v>3001</v>
      </c>
    </row>
    <row r="879" spans="1:10" ht="15" customHeight="1" x14ac:dyDescent="0.35">
      <c r="A879" s="2" t="s">
        <v>250</v>
      </c>
      <c r="B879" s="2" t="s">
        <v>251</v>
      </c>
      <c r="C879" s="2" t="s">
        <v>163</v>
      </c>
      <c r="D879" s="2" t="s">
        <v>164</v>
      </c>
      <c r="E879" s="3">
        <v>17</v>
      </c>
      <c r="F879" s="3">
        <v>11</v>
      </c>
      <c r="G879" s="2" t="s">
        <v>252</v>
      </c>
      <c r="H879" s="2" t="s">
        <v>165</v>
      </c>
      <c r="I879" s="2" t="s">
        <v>18276</v>
      </c>
      <c r="J879" s="2" t="s">
        <v>3001</v>
      </c>
    </row>
    <row r="880" spans="1:10" ht="15" customHeight="1" x14ac:dyDescent="0.35">
      <c r="A880" s="2" t="s">
        <v>250</v>
      </c>
      <c r="B880" s="2" t="s">
        <v>251</v>
      </c>
      <c r="C880" s="2" t="s">
        <v>456</v>
      </c>
      <c r="D880" s="2" t="s">
        <v>457</v>
      </c>
      <c r="E880" s="3">
        <v>17</v>
      </c>
      <c r="F880" s="3">
        <v>33</v>
      </c>
      <c r="G880" s="2" t="s">
        <v>252</v>
      </c>
      <c r="H880" s="2" t="s">
        <v>458</v>
      </c>
      <c r="I880" s="2" t="s">
        <v>18276</v>
      </c>
      <c r="J880" s="2" t="s">
        <v>3083</v>
      </c>
    </row>
    <row r="881" spans="1:10" ht="15" customHeight="1" x14ac:dyDescent="0.35">
      <c r="A881" s="2" t="s">
        <v>250</v>
      </c>
      <c r="B881" s="2" t="s">
        <v>251</v>
      </c>
      <c r="C881" s="2" t="s">
        <v>477</v>
      </c>
      <c r="D881" s="2" t="s">
        <v>478</v>
      </c>
      <c r="E881" s="3">
        <v>17</v>
      </c>
      <c r="F881" s="3">
        <v>35</v>
      </c>
      <c r="G881" s="2" t="s">
        <v>252</v>
      </c>
      <c r="H881" s="2" t="s">
        <v>479</v>
      </c>
      <c r="I881" s="2" t="s">
        <v>18276</v>
      </c>
      <c r="J881" s="2" t="s">
        <v>3083</v>
      </c>
    </row>
    <row r="882" spans="1:10" ht="15" customHeight="1" x14ac:dyDescent="0.35">
      <c r="A882" s="2" t="s">
        <v>250</v>
      </c>
      <c r="B882" s="2" t="s">
        <v>251</v>
      </c>
      <c r="C882" s="2" t="s">
        <v>537</v>
      </c>
      <c r="D882" s="2" t="s">
        <v>538</v>
      </c>
      <c r="E882" s="3">
        <v>17</v>
      </c>
      <c r="F882" s="3">
        <v>40</v>
      </c>
      <c r="G882" s="2" t="s">
        <v>252</v>
      </c>
      <c r="H882" s="2" t="s">
        <v>539</v>
      </c>
      <c r="I882" s="2" t="s">
        <v>18276</v>
      </c>
      <c r="J882" s="2" t="s">
        <v>3083</v>
      </c>
    </row>
    <row r="883" spans="1:10" ht="15" customHeight="1" x14ac:dyDescent="0.35">
      <c r="A883" s="2" t="s">
        <v>250</v>
      </c>
      <c r="B883" s="2" t="s">
        <v>251</v>
      </c>
      <c r="C883" s="2" t="s">
        <v>23</v>
      </c>
      <c r="D883" s="2" t="s">
        <v>24</v>
      </c>
      <c r="E883" s="3">
        <v>17</v>
      </c>
      <c r="F883" s="3">
        <v>1</v>
      </c>
      <c r="G883" s="2" t="s">
        <v>252</v>
      </c>
      <c r="H883" s="2" t="s">
        <v>26</v>
      </c>
      <c r="I883" s="2" t="s">
        <v>18276</v>
      </c>
      <c r="J883" s="2" t="s">
        <v>3076</v>
      </c>
    </row>
    <row r="884" spans="1:10" ht="15" customHeight="1" x14ac:dyDescent="0.35">
      <c r="A884" s="2" t="s">
        <v>250</v>
      </c>
      <c r="B884" s="2" t="s">
        <v>251</v>
      </c>
      <c r="C884" s="2" t="s">
        <v>41</v>
      </c>
      <c r="D884" s="2" t="s">
        <v>42</v>
      </c>
      <c r="E884" s="3">
        <v>17</v>
      </c>
      <c r="F884" s="3">
        <v>2</v>
      </c>
      <c r="G884" s="2" t="s">
        <v>252</v>
      </c>
      <c r="H884" s="2" t="s">
        <v>43</v>
      </c>
      <c r="I884" s="2" t="s">
        <v>18276</v>
      </c>
      <c r="J884" s="2" t="s">
        <v>3076</v>
      </c>
    </row>
    <row r="885" spans="1:10" ht="15" customHeight="1" x14ac:dyDescent="0.35">
      <c r="A885" s="2" t="s">
        <v>250</v>
      </c>
      <c r="B885" s="2" t="s">
        <v>251</v>
      </c>
      <c r="C885" s="2" t="s">
        <v>56</v>
      </c>
      <c r="D885" s="2" t="s">
        <v>57</v>
      </c>
      <c r="E885" s="3">
        <v>17</v>
      </c>
      <c r="F885" s="3">
        <v>3</v>
      </c>
      <c r="G885" s="2" t="s">
        <v>252</v>
      </c>
      <c r="H885" s="2" t="s">
        <v>59</v>
      </c>
      <c r="I885" s="2" t="s">
        <v>18276</v>
      </c>
      <c r="J885" s="2" t="s">
        <v>3076</v>
      </c>
    </row>
    <row r="886" spans="1:10" ht="15" customHeight="1" x14ac:dyDescent="0.35">
      <c r="A886" s="2" t="s">
        <v>250</v>
      </c>
      <c r="B886" s="2" t="s">
        <v>251</v>
      </c>
      <c r="C886" s="2" t="s">
        <v>71</v>
      </c>
      <c r="D886" s="2" t="s">
        <v>72</v>
      </c>
      <c r="E886" s="3">
        <v>17</v>
      </c>
      <c r="F886" s="3">
        <v>4</v>
      </c>
      <c r="G886" s="2" t="s">
        <v>252</v>
      </c>
      <c r="H886" s="2" t="s">
        <v>73</v>
      </c>
      <c r="I886" s="2" t="s">
        <v>18276</v>
      </c>
      <c r="J886" s="2" t="s">
        <v>3076</v>
      </c>
    </row>
    <row r="887" spans="1:10" ht="15" customHeight="1" x14ac:dyDescent="0.35">
      <c r="A887" s="2" t="s">
        <v>250</v>
      </c>
      <c r="B887" s="2" t="s">
        <v>251</v>
      </c>
      <c r="C887" s="2" t="s">
        <v>86</v>
      </c>
      <c r="D887" s="2" t="s">
        <v>87</v>
      </c>
      <c r="E887" s="3">
        <v>17</v>
      </c>
      <c r="F887" s="3">
        <v>5</v>
      </c>
      <c r="G887" s="2" t="s">
        <v>252</v>
      </c>
      <c r="H887" s="2" t="s">
        <v>88</v>
      </c>
      <c r="I887" s="2" t="s">
        <v>18276</v>
      </c>
      <c r="J887" s="2" t="s">
        <v>3076</v>
      </c>
    </row>
    <row r="888" spans="1:10" ht="15" customHeight="1" x14ac:dyDescent="0.35">
      <c r="A888" s="2" t="s">
        <v>250</v>
      </c>
      <c r="B888" s="2" t="s">
        <v>251</v>
      </c>
      <c r="C888" s="2" t="s">
        <v>142</v>
      </c>
      <c r="D888" s="2" t="s">
        <v>143</v>
      </c>
      <c r="E888" s="3">
        <v>17</v>
      </c>
      <c r="F888" s="3">
        <v>9</v>
      </c>
      <c r="G888" s="2" t="s">
        <v>252</v>
      </c>
      <c r="H888" s="2" t="s">
        <v>144</v>
      </c>
      <c r="I888" s="2" t="s">
        <v>18276</v>
      </c>
      <c r="J888" s="2" t="s">
        <v>3076</v>
      </c>
    </row>
    <row r="889" spans="1:10" ht="15" customHeight="1" x14ac:dyDescent="0.35">
      <c r="A889" s="2" t="s">
        <v>250</v>
      </c>
      <c r="B889" s="2" t="s">
        <v>251</v>
      </c>
      <c r="C889" s="2" t="s">
        <v>153</v>
      </c>
      <c r="D889" s="2" t="s">
        <v>154</v>
      </c>
      <c r="E889" s="3">
        <v>17</v>
      </c>
      <c r="F889" s="3">
        <v>10</v>
      </c>
      <c r="G889" s="2" t="s">
        <v>252</v>
      </c>
      <c r="H889" s="2" t="s">
        <v>155</v>
      </c>
      <c r="I889" s="2" t="s">
        <v>18276</v>
      </c>
      <c r="J889" s="2" t="s">
        <v>3076</v>
      </c>
    </row>
    <row r="890" spans="1:10" ht="15" customHeight="1" x14ac:dyDescent="0.35">
      <c r="A890" s="2" t="s">
        <v>250</v>
      </c>
      <c r="B890" s="2" t="s">
        <v>251</v>
      </c>
      <c r="C890" s="2" t="s">
        <v>163</v>
      </c>
      <c r="D890" s="2" t="s">
        <v>164</v>
      </c>
      <c r="E890" s="3">
        <v>17</v>
      </c>
      <c r="F890" s="3">
        <v>11</v>
      </c>
      <c r="G890" s="2" t="s">
        <v>252</v>
      </c>
      <c r="H890" s="2" t="s">
        <v>165</v>
      </c>
      <c r="I890" s="2" t="s">
        <v>18276</v>
      </c>
      <c r="J890" s="2" t="s">
        <v>3076</v>
      </c>
    </row>
    <row r="891" spans="1:10" ht="15" customHeight="1" x14ac:dyDescent="0.35">
      <c r="A891" s="2" t="s">
        <v>250</v>
      </c>
      <c r="B891" s="2" t="s">
        <v>251</v>
      </c>
      <c r="C891" s="2" t="s">
        <v>177</v>
      </c>
      <c r="D891" s="2" t="s">
        <v>178</v>
      </c>
      <c r="E891" s="3">
        <v>17</v>
      </c>
      <c r="F891" s="3">
        <v>12</v>
      </c>
      <c r="G891" s="2" t="s">
        <v>252</v>
      </c>
      <c r="H891" s="2" t="s">
        <v>179</v>
      </c>
      <c r="I891" s="2" t="s">
        <v>18276</v>
      </c>
      <c r="J891" s="2" t="s">
        <v>3076</v>
      </c>
    </row>
    <row r="892" spans="1:10" ht="15" customHeight="1" x14ac:dyDescent="0.35">
      <c r="A892" s="2" t="s">
        <v>250</v>
      </c>
      <c r="B892" s="2" t="s">
        <v>251</v>
      </c>
      <c r="C892" s="2" t="s">
        <v>191</v>
      </c>
      <c r="D892" s="2" t="s">
        <v>192</v>
      </c>
      <c r="E892" s="3">
        <v>17</v>
      </c>
      <c r="F892" s="3">
        <v>13</v>
      </c>
      <c r="G892" s="2" t="s">
        <v>252</v>
      </c>
      <c r="H892" s="2" t="s">
        <v>193</v>
      </c>
      <c r="I892" s="2" t="s">
        <v>18276</v>
      </c>
      <c r="J892" s="2" t="s">
        <v>3076</v>
      </c>
    </row>
    <row r="893" spans="1:10" ht="15" customHeight="1" x14ac:dyDescent="0.35">
      <c r="A893" s="2" t="s">
        <v>250</v>
      </c>
      <c r="B893" s="2" t="s">
        <v>251</v>
      </c>
      <c r="C893" s="2" t="s">
        <v>218</v>
      </c>
      <c r="D893" s="2" t="s">
        <v>219</v>
      </c>
      <c r="E893" s="3">
        <v>17</v>
      </c>
      <c r="F893" s="3">
        <v>15</v>
      </c>
      <c r="G893" s="2" t="s">
        <v>252</v>
      </c>
      <c r="H893" s="2" t="s">
        <v>220</v>
      </c>
      <c r="I893" s="2" t="s">
        <v>18276</v>
      </c>
      <c r="J893" s="2" t="s">
        <v>3076</v>
      </c>
    </row>
    <row r="894" spans="1:10" ht="15" customHeight="1" x14ac:dyDescent="0.35">
      <c r="A894" s="2" t="s">
        <v>250</v>
      </c>
      <c r="B894" s="2" t="s">
        <v>251</v>
      </c>
      <c r="C894" s="2" t="s">
        <v>294</v>
      </c>
      <c r="D894" s="2" t="s">
        <v>295</v>
      </c>
      <c r="E894" s="3">
        <v>17</v>
      </c>
      <c r="F894" s="3">
        <v>20</v>
      </c>
      <c r="G894" s="2" t="s">
        <v>252</v>
      </c>
      <c r="H894" s="2" t="s">
        <v>296</v>
      </c>
      <c r="I894" s="2" t="s">
        <v>18276</v>
      </c>
      <c r="J894" s="2" t="s">
        <v>3076</v>
      </c>
    </row>
    <row r="895" spans="1:10" ht="15" customHeight="1" x14ac:dyDescent="0.35">
      <c r="A895" s="2" t="s">
        <v>250</v>
      </c>
      <c r="B895" s="2" t="s">
        <v>251</v>
      </c>
      <c r="C895" s="2" t="s">
        <v>325</v>
      </c>
      <c r="D895" s="2" t="s">
        <v>326</v>
      </c>
      <c r="E895" s="3">
        <v>17</v>
      </c>
      <c r="F895" s="3">
        <v>22</v>
      </c>
      <c r="G895" s="2" t="s">
        <v>252</v>
      </c>
      <c r="H895" s="2" t="s">
        <v>327</v>
      </c>
      <c r="I895" s="2" t="s">
        <v>18276</v>
      </c>
      <c r="J895" s="2" t="s">
        <v>3076</v>
      </c>
    </row>
    <row r="896" spans="1:10" ht="15" customHeight="1" x14ac:dyDescent="0.35">
      <c r="A896" s="2" t="s">
        <v>250</v>
      </c>
      <c r="B896" s="2" t="s">
        <v>251</v>
      </c>
      <c r="C896" s="2" t="s">
        <v>352</v>
      </c>
      <c r="D896" s="2" t="s">
        <v>353</v>
      </c>
      <c r="E896" s="3">
        <v>17</v>
      </c>
      <c r="F896" s="3">
        <v>24</v>
      </c>
      <c r="G896" s="2" t="s">
        <v>252</v>
      </c>
      <c r="H896" s="2" t="s">
        <v>354</v>
      </c>
      <c r="I896" s="2" t="s">
        <v>18276</v>
      </c>
      <c r="J896" s="2" t="s">
        <v>3076</v>
      </c>
    </row>
    <row r="897" spans="1:10" ht="15" customHeight="1" x14ac:dyDescent="0.35">
      <c r="A897" s="2" t="s">
        <v>250</v>
      </c>
      <c r="B897" s="2" t="s">
        <v>251</v>
      </c>
      <c r="C897" s="2" t="s">
        <v>387</v>
      </c>
      <c r="D897" s="2" t="s">
        <v>388</v>
      </c>
      <c r="E897" s="3">
        <v>17</v>
      </c>
      <c r="F897" s="3">
        <v>27</v>
      </c>
      <c r="G897" s="2" t="s">
        <v>252</v>
      </c>
      <c r="H897" s="2" t="s">
        <v>389</v>
      </c>
      <c r="I897" s="2" t="s">
        <v>18276</v>
      </c>
      <c r="J897" s="2" t="s">
        <v>3076</v>
      </c>
    </row>
    <row r="898" spans="1:10" ht="15" customHeight="1" x14ac:dyDescent="0.35">
      <c r="A898" s="2" t="s">
        <v>250</v>
      </c>
      <c r="B898" s="2" t="s">
        <v>251</v>
      </c>
      <c r="C898" s="2" t="s">
        <v>23</v>
      </c>
      <c r="D898" s="2" t="s">
        <v>24</v>
      </c>
      <c r="E898" s="3">
        <v>17</v>
      </c>
      <c r="F898" s="3">
        <v>1</v>
      </c>
      <c r="G898" s="2" t="s">
        <v>252</v>
      </c>
      <c r="H898" s="2" t="s">
        <v>26</v>
      </c>
      <c r="I898" s="2" t="s">
        <v>18276</v>
      </c>
      <c r="J898" s="2" t="s">
        <v>3054</v>
      </c>
    </row>
    <row r="899" spans="1:10" ht="15" customHeight="1" x14ac:dyDescent="0.35">
      <c r="A899" s="2" t="s">
        <v>250</v>
      </c>
      <c r="B899" s="2" t="s">
        <v>251</v>
      </c>
      <c r="C899" s="2" t="s">
        <v>56</v>
      </c>
      <c r="D899" s="2" t="s">
        <v>57</v>
      </c>
      <c r="E899" s="3">
        <v>17</v>
      </c>
      <c r="F899" s="3">
        <v>3</v>
      </c>
      <c r="G899" s="2" t="s">
        <v>252</v>
      </c>
      <c r="H899" s="2" t="s">
        <v>59</v>
      </c>
      <c r="I899" s="2" t="s">
        <v>18276</v>
      </c>
      <c r="J899" s="2" t="s">
        <v>3054</v>
      </c>
    </row>
    <row r="900" spans="1:10" ht="15" customHeight="1" x14ac:dyDescent="0.35">
      <c r="A900" s="2" t="s">
        <v>250</v>
      </c>
      <c r="B900" s="2" t="s">
        <v>251</v>
      </c>
      <c r="C900" s="2" t="s">
        <v>71</v>
      </c>
      <c r="D900" s="2" t="s">
        <v>72</v>
      </c>
      <c r="E900" s="3">
        <v>17</v>
      </c>
      <c r="F900" s="3">
        <v>4</v>
      </c>
      <c r="G900" s="2" t="s">
        <v>252</v>
      </c>
      <c r="H900" s="2" t="s">
        <v>73</v>
      </c>
      <c r="I900" s="2" t="s">
        <v>18276</v>
      </c>
      <c r="J900" s="2" t="s">
        <v>3054</v>
      </c>
    </row>
    <row r="901" spans="1:10" ht="15" customHeight="1" x14ac:dyDescent="0.35">
      <c r="A901" s="2" t="s">
        <v>250</v>
      </c>
      <c r="B901" s="2" t="s">
        <v>251</v>
      </c>
      <c r="C901" s="2" t="s">
        <v>387</v>
      </c>
      <c r="D901" s="2" t="s">
        <v>388</v>
      </c>
      <c r="E901" s="3">
        <v>17</v>
      </c>
      <c r="F901" s="3">
        <v>27</v>
      </c>
      <c r="G901" s="2" t="s">
        <v>252</v>
      </c>
      <c r="H901" s="2" t="s">
        <v>389</v>
      </c>
      <c r="I901" s="2" t="s">
        <v>18276</v>
      </c>
      <c r="J901" s="2" t="s">
        <v>3083</v>
      </c>
    </row>
    <row r="902" spans="1:10" ht="15" customHeight="1" x14ac:dyDescent="0.35">
      <c r="A902" s="2" t="s">
        <v>250</v>
      </c>
      <c r="B902" s="2" t="s">
        <v>251</v>
      </c>
      <c r="C902" s="2" t="s">
        <v>153</v>
      </c>
      <c r="D902" s="2" t="s">
        <v>154</v>
      </c>
      <c r="E902" s="3">
        <v>17</v>
      </c>
      <c r="F902" s="3">
        <v>10</v>
      </c>
      <c r="G902" s="2" t="s">
        <v>252</v>
      </c>
      <c r="H902" s="2" t="s">
        <v>155</v>
      </c>
      <c r="I902" s="2" t="s">
        <v>18276</v>
      </c>
      <c r="J902" s="2" t="s">
        <v>3001</v>
      </c>
    </row>
    <row r="903" spans="1:10" ht="15" customHeight="1" x14ac:dyDescent="0.35">
      <c r="A903" s="2" t="s">
        <v>250</v>
      </c>
      <c r="B903" s="2" t="s">
        <v>251</v>
      </c>
      <c r="C903" s="2" t="s">
        <v>365</v>
      </c>
      <c r="D903" s="2" t="s">
        <v>366</v>
      </c>
      <c r="E903" s="3">
        <v>17</v>
      </c>
      <c r="F903" s="3">
        <v>25</v>
      </c>
      <c r="G903" s="2" t="s">
        <v>252</v>
      </c>
      <c r="H903" s="2" t="s">
        <v>367</v>
      </c>
      <c r="I903" s="2" t="s">
        <v>18276</v>
      </c>
      <c r="J903" s="2" t="s">
        <v>3083</v>
      </c>
    </row>
    <row r="904" spans="1:10" ht="15" customHeight="1" x14ac:dyDescent="0.35">
      <c r="A904" s="2" t="s">
        <v>250</v>
      </c>
      <c r="B904" s="2" t="s">
        <v>251</v>
      </c>
      <c r="C904" s="2" t="s">
        <v>325</v>
      </c>
      <c r="D904" s="2" t="s">
        <v>326</v>
      </c>
      <c r="E904" s="3">
        <v>17</v>
      </c>
      <c r="F904" s="3">
        <v>22</v>
      </c>
      <c r="G904" s="2" t="s">
        <v>252</v>
      </c>
      <c r="H904" s="2" t="s">
        <v>327</v>
      </c>
      <c r="I904" s="2" t="s">
        <v>18276</v>
      </c>
      <c r="J904" s="2" t="s">
        <v>3083</v>
      </c>
    </row>
    <row r="905" spans="1:10" ht="15" customHeight="1" x14ac:dyDescent="0.35">
      <c r="A905" s="2" t="s">
        <v>250</v>
      </c>
      <c r="B905" s="2" t="s">
        <v>251</v>
      </c>
      <c r="C905" s="2" t="s">
        <v>177</v>
      </c>
      <c r="D905" s="2" t="s">
        <v>178</v>
      </c>
      <c r="E905" s="3">
        <v>17</v>
      </c>
      <c r="F905" s="3">
        <v>12</v>
      </c>
      <c r="G905" s="2" t="s">
        <v>252</v>
      </c>
      <c r="H905" s="2" t="s">
        <v>179</v>
      </c>
      <c r="I905" s="2" t="s">
        <v>18276</v>
      </c>
      <c r="J905" s="2" t="s">
        <v>3001</v>
      </c>
    </row>
    <row r="906" spans="1:10" ht="15" customHeight="1" x14ac:dyDescent="0.35">
      <c r="A906" s="2" t="s">
        <v>250</v>
      </c>
      <c r="B906" s="2" t="s">
        <v>251</v>
      </c>
      <c r="C906" s="2" t="s">
        <v>207</v>
      </c>
      <c r="D906" s="2" t="s">
        <v>208</v>
      </c>
      <c r="E906" s="3">
        <v>17</v>
      </c>
      <c r="F906" s="3">
        <v>14</v>
      </c>
      <c r="G906" s="2" t="s">
        <v>252</v>
      </c>
      <c r="H906" s="2" t="s">
        <v>209</v>
      </c>
      <c r="I906" s="2" t="s">
        <v>18276</v>
      </c>
      <c r="J906" s="2" t="s">
        <v>3001</v>
      </c>
    </row>
    <row r="907" spans="1:10" ht="15" customHeight="1" x14ac:dyDescent="0.35">
      <c r="A907" s="2" t="s">
        <v>250</v>
      </c>
      <c r="B907" s="2" t="s">
        <v>251</v>
      </c>
      <c r="C907" s="2" t="s">
        <v>218</v>
      </c>
      <c r="D907" s="2" t="s">
        <v>219</v>
      </c>
      <c r="E907" s="3">
        <v>17</v>
      </c>
      <c r="F907" s="3">
        <v>15</v>
      </c>
      <c r="G907" s="2" t="s">
        <v>252</v>
      </c>
      <c r="H907" s="2" t="s">
        <v>220</v>
      </c>
      <c r="I907" s="2" t="s">
        <v>18276</v>
      </c>
      <c r="J907" s="2" t="s">
        <v>3001</v>
      </c>
    </row>
    <row r="908" spans="1:10" ht="15" customHeight="1" x14ac:dyDescent="0.35">
      <c r="A908" s="2" t="s">
        <v>250</v>
      </c>
      <c r="B908" s="2" t="s">
        <v>251</v>
      </c>
      <c r="C908" s="2" t="s">
        <v>264</v>
      </c>
      <c r="D908" s="2" t="s">
        <v>265</v>
      </c>
      <c r="E908" s="3">
        <v>17</v>
      </c>
      <c r="F908" s="3">
        <v>18</v>
      </c>
      <c r="G908" s="2" t="s">
        <v>252</v>
      </c>
      <c r="H908" s="2" t="s">
        <v>266</v>
      </c>
      <c r="I908" s="2" t="s">
        <v>18276</v>
      </c>
      <c r="J908" s="2" t="s">
        <v>3001</v>
      </c>
    </row>
    <row r="909" spans="1:10" ht="15" customHeight="1" x14ac:dyDescent="0.35">
      <c r="A909" s="2" t="s">
        <v>250</v>
      </c>
      <c r="B909" s="2" t="s">
        <v>251</v>
      </c>
      <c r="C909" s="2" t="s">
        <v>279</v>
      </c>
      <c r="D909" s="2" t="s">
        <v>280</v>
      </c>
      <c r="E909" s="3">
        <v>17</v>
      </c>
      <c r="F909" s="3">
        <v>19</v>
      </c>
      <c r="G909" s="2" t="s">
        <v>252</v>
      </c>
      <c r="H909" s="2" t="s">
        <v>281</v>
      </c>
      <c r="I909" s="2" t="s">
        <v>18276</v>
      </c>
      <c r="J909" s="2" t="s">
        <v>3001</v>
      </c>
    </row>
    <row r="910" spans="1:10" ht="15" customHeight="1" x14ac:dyDescent="0.35">
      <c r="A910" s="2" t="s">
        <v>250</v>
      </c>
      <c r="B910" s="2" t="s">
        <v>251</v>
      </c>
      <c r="C910" s="2" t="s">
        <v>325</v>
      </c>
      <c r="D910" s="2" t="s">
        <v>326</v>
      </c>
      <c r="E910" s="3">
        <v>17</v>
      </c>
      <c r="F910" s="3">
        <v>22</v>
      </c>
      <c r="G910" s="2" t="s">
        <v>252</v>
      </c>
      <c r="H910" s="2" t="s">
        <v>327</v>
      </c>
      <c r="I910" s="2" t="s">
        <v>18276</v>
      </c>
      <c r="J910" s="2" t="s">
        <v>3001</v>
      </c>
    </row>
    <row r="911" spans="1:10" ht="15" customHeight="1" x14ac:dyDescent="0.35">
      <c r="A911" s="2" t="s">
        <v>250</v>
      </c>
      <c r="B911" s="2" t="s">
        <v>251</v>
      </c>
      <c r="C911" s="2" t="s">
        <v>398</v>
      </c>
      <c r="D911" s="2" t="s">
        <v>399</v>
      </c>
      <c r="E911" s="3">
        <v>17</v>
      </c>
      <c r="F911" s="3">
        <v>28</v>
      </c>
      <c r="G911" s="2" t="s">
        <v>252</v>
      </c>
      <c r="H911" s="2" t="s">
        <v>400</v>
      </c>
      <c r="I911" s="2" t="s">
        <v>18276</v>
      </c>
      <c r="J911" s="2" t="s">
        <v>3001</v>
      </c>
    </row>
    <row r="912" spans="1:10" ht="15" customHeight="1" x14ac:dyDescent="0.35">
      <c r="A912" s="2" t="s">
        <v>250</v>
      </c>
      <c r="B912" s="2" t="s">
        <v>251</v>
      </c>
      <c r="C912" s="2" t="s">
        <v>467</v>
      </c>
      <c r="D912" s="2" t="s">
        <v>468</v>
      </c>
      <c r="E912" s="3">
        <v>17</v>
      </c>
      <c r="F912" s="3">
        <v>34</v>
      </c>
      <c r="G912" s="2" t="s">
        <v>252</v>
      </c>
      <c r="H912" s="2" t="s">
        <v>469</v>
      </c>
      <c r="I912" s="2" t="s">
        <v>18276</v>
      </c>
      <c r="J912" s="2" t="s">
        <v>3001</v>
      </c>
    </row>
    <row r="913" spans="1:10" ht="15" customHeight="1" x14ac:dyDescent="0.35">
      <c r="A913" s="2" t="s">
        <v>250</v>
      </c>
      <c r="B913" s="2" t="s">
        <v>251</v>
      </c>
      <c r="C913" s="2" t="s">
        <v>477</v>
      </c>
      <c r="D913" s="2" t="s">
        <v>478</v>
      </c>
      <c r="E913" s="3">
        <v>17</v>
      </c>
      <c r="F913" s="3">
        <v>35</v>
      </c>
      <c r="G913" s="2" t="s">
        <v>252</v>
      </c>
      <c r="H913" s="2" t="s">
        <v>479</v>
      </c>
      <c r="I913" s="2" t="s">
        <v>18276</v>
      </c>
      <c r="J913" s="2" t="s">
        <v>3001</v>
      </c>
    </row>
    <row r="914" spans="1:10" ht="15" customHeight="1" x14ac:dyDescent="0.35">
      <c r="A914" s="2" t="s">
        <v>250</v>
      </c>
      <c r="B914" s="2" t="s">
        <v>251</v>
      </c>
      <c r="C914" s="2" t="s">
        <v>23</v>
      </c>
      <c r="D914" s="2" t="s">
        <v>24</v>
      </c>
      <c r="E914" s="3">
        <v>17</v>
      </c>
      <c r="F914" s="3">
        <v>1</v>
      </c>
      <c r="G914" s="2" t="s">
        <v>252</v>
      </c>
      <c r="H914" s="2" t="s">
        <v>26</v>
      </c>
      <c r="I914" s="2" t="s">
        <v>18276</v>
      </c>
      <c r="J914" s="2" t="s">
        <v>3083</v>
      </c>
    </row>
    <row r="915" spans="1:10" ht="15" customHeight="1" x14ac:dyDescent="0.35">
      <c r="A915" s="2" t="s">
        <v>250</v>
      </c>
      <c r="B915" s="2" t="s">
        <v>251</v>
      </c>
      <c r="C915" s="2" t="s">
        <v>41</v>
      </c>
      <c r="D915" s="2" t="s">
        <v>42</v>
      </c>
      <c r="E915" s="3">
        <v>17</v>
      </c>
      <c r="F915" s="3">
        <v>2</v>
      </c>
      <c r="G915" s="2" t="s">
        <v>252</v>
      </c>
      <c r="H915" s="2" t="s">
        <v>43</v>
      </c>
      <c r="I915" s="2" t="s">
        <v>18276</v>
      </c>
      <c r="J915" s="2" t="s">
        <v>3083</v>
      </c>
    </row>
    <row r="916" spans="1:10" ht="15" customHeight="1" x14ac:dyDescent="0.35">
      <c r="A916" s="2" t="s">
        <v>250</v>
      </c>
      <c r="B916" s="2" t="s">
        <v>251</v>
      </c>
      <c r="C916" s="2" t="s">
        <v>100</v>
      </c>
      <c r="D916" s="2" t="s">
        <v>101</v>
      </c>
      <c r="E916" s="3">
        <v>17</v>
      </c>
      <c r="F916" s="3">
        <v>6</v>
      </c>
      <c r="G916" s="2" t="s">
        <v>252</v>
      </c>
      <c r="H916" s="2" t="s">
        <v>102</v>
      </c>
      <c r="I916" s="2" t="s">
        <v>18276</v>
      </c>
      <c r="J916" s="2" t="s">
        <v>3083</v>
      </c>
    </row>
    <row r="917" spans="1:10" ht="15" customHeight="1" x14ac:dyDescent="0.35">
      <c r="A917" s="2" t="s">
        <v>250</v>
      </c>
      <c r="B917" s="2" t="s">
        <v>251</v>
      </c>
      <c r="C917" s="2" t="s">
        <v>116</v>
      </c>
      <c r="D917" s="2" t="s">
        <v>117</v>
      </c>
      <c r="E917" s="3">
        <v>17</v>
      </c>
      <c r="F917" s="3">
        <v>7</v>
      </c>
      <c r="G917" s="2" t="s">
        <v>252</v>
      </c>
      <c r="H917" s="2" t="s">
        <v>118</v>
      </c>
      <c r="I917" s="2" t="s">
        <v>18276</v>
      </c>
      <c r="J917" s="2" t="s">
        <v>3083</v>
      </c>
    </row>
    <row r="918" spans="1:10" ht="15" customHeight="1" x14ac:dyDescent="0.35">
      <c r="A918" s="2" t="s">
        <v>250</v>
      </c>
      <c r="B918" s="2" t="s">
        <v>251</v>
      </c>
      <c r="C918" s="2" t="s">
        <v>128</v>
      </c>
      <c r="D918" s="2" t="s">
        <v>129</v>
      </c>
      <c r="E918" s="3">
        <v>17</v>
      </c>
      <c r="F918" s="3">
        <v>8</v>
      </c>
      <c r="G918" s="2" t="s">
        <v>252</v>
      </c>
      <c r="H918" s="2" t="s">
        <v>130</v>
      </c>
      <c r="I918" s="2" t="s">
        <v>18276</v>
      </c>
      <c r="J918" s="2" t="s">
        <v>3083</v>
      </c>
    </row>
    <row r="919" spans="1:10" ht="15" customHeight="1" x14ac:dyDescent="0.35">
      <c r="A919" s="2" t="s">
        <v>250</v>
      </c>
      <c r="B919" s="2" t="s">
        <v>251</v>
      </c>
      <c r="C919" s="2" t="s">
        <v>153</v>
      </c>
      <c r="D919" s="2" t="s">
        <v>154</v>
      </c>
      <c r="E919" s="3">
        <v>17</v>
      </c>
      <c r="F919" s="3">
        <v>10</v>
      </c>
      <c r="G919" s="2" t="s">
        <v>252</v>
      </c>
      <c r="H919" s="2" t="s">
        <v>155</v>
      </c>
      <c r="I919" s="2" t="s">
        <v>18276</v>
      </c>
      <c r="J919" s="2" t="s">
        <v>3083</v>
      </c>
    </row>
    <row r="920" spans="1:10" ht="15" customHeight="1" x14ac:dyDescent="0.35">
      <c r="A920" s="2" t="s">
        <v>250</v>
      </c>
      <c r="B920" s="2" t="s">
        <v>251</v>
      </c>
      <c r="C920" s="2" t="s">
        <v>163</v>
      </c>
      <c r="D920" s="2" t="s">
        <v>164</v>
      </c>
      <c r="E920" s="3">
        <v>17</v>
      </c>
      <c r="F920" s="3">
        <v>11</v>
      </c>
      <c r="G920" s="2" t="s">
        <v>252</v>
      </c>
      <c r="H920" s="2" t="s">
        <v>165</v>
      </c>
      <c r="I920" s="2" t="s">
        <v>18276</v>
      </c>
      <c r="J920" s="2" t="s">
        <v>3083</v>
      </c>
    </row>
    <row r="921" spans="1:10" ht="15" customHeight="1" x14ac:dyDescent="0.35">
      <c r="A921" s="2" t="s">
        <v>250</v>
      </c>
      <c r="B921" s="2" t="s">
        <v>251</v>
      </c>
      <c r="C921" s="2" t="s">
        <v>177</v>
      </c>
      <c r="D921" s="2" t="s">
        <v>178</v>
      </c>
      <c r="E921" s="3">
        <v>17</v>
      </c>
      <c r="F921" s="3">
        <v>12</v>
      </c>
      <c r="G921" s="2" t="s">
        <v>252</v>
      </c>
      <c r="H921" s="2" t="s">
        <v>179</v>
      </c>
      <c r="I921" s="2" t="s">
        <v>18276</v>
      </c>
      <c r="J921" s="2" t="s">
        <v>3083</v>
      </c>
    </row>
    <row r="922" spans="1:10" ht="15" customHeight="1" x14ac:dyDescent="0.35">
      <c r="A922" s="2" t="s">
        <v>250</v>
      </c>
      <c r="B922" s="2" t="s">
        <v>251</v>
      </c>
      <c r="C922" s="2" t="s">
        <v>191</v>
      </c>
      <c r="D922" s="2" t="s">
        <v>192</v>
      </c>
      <c r="E922" s="3">
        <v>17</v>
      </c>
      <c r="F922" s="3">
        <v>13</v>
      </c>
      <c r="G922" s="2" t="s">
        <v>252</v>
      </c>
      <c r="H922" s="2" t="s">
        <v>193</v>
      </c>
      <c r="I922" s="2" t="s">
        <v>18276</v>
      </c>
      <c r="J922" s="2" t="s">
        <v>3083</v>
      </c>
    </row>
    <row r="923" spans="1:10" ht="15" customHeight="1" x14ac:dyDescent="0.35">
      <c r="A923" s="2" t="s">
        <v>250</v>
      </c>
      <c r="B923" s="2" t="s">
        <v>251</v>
      </c>
      <c r="C923" s="2" t="s">
        <v>218</v>
      </c>
      <c r="D923" s="2" t="s">
        <v>219</v>
      </c>
      <c r="E923" s="3">
        <v>17</v>
      </c>
      <c r="F923" s="3">
        <v>15</v>
      </c>
      <c r="G923" s="2" t="s">
        <v>252</v>
      </c>
      <c r="H923" s="2" t="s">
        <v>220</v>
      </c>
      <c r="I923" s="2" t="s">
        <v>18276</v>
      </c>
      <c r="J923" s="2" t="s">
        <v>3083</v>
      </c>
    </row>
    <row r="924" spans="1:10" ht="15" customHeight="1" x14ac:dyDescent="0.35">
      <c r="A924" s="2" t="s">
        <v>250</v>
      </c>
      <c r="B924" s="2" t="s">
        <v>251</v>
      </c>
      <c r="C924" s="2" t="s">
        <v>234</v>
      </c>
      <c r="D924" s="2" t="s">
        <v>235</v>
      </c>
      <c r="E924" s="3">
        <v>17</v>
      </c>
      <c r="F924" s="3">
        <v>16</v>
      </c>
      <c r="G924" s="2" t="s">
        <v>252</v>
      </c>
      <c r="H924" s="2" t="s">
        <v>236</v>
      </c>
      <c r="I924" s="2" t="s">
        <v>18276</v>
      </c>
      <c r="J924" s="2" t="s">
        <v>3083</v>
      </c>
    </row>
    <row r="925" spans="1:10" ht="15" customHeight="1" x14ac:dyDescent="0.35">
      <c r="A925" s="2" t="s">
        <v>250</v>
      </c>
      <c r="B925" s="2" t="s">
        <v>251</v>
      </c>
      <c r="C925" s="2" t="s">
        <v>310</v>
      </c>
      <c r="D925" s="2" t="s">
        <v>311</v>
      </c>
      <c r="E925" s="3">
        <v>17</v>
      </c>
      <c r="F925" s="3">
        <v>21</v>
      </c>
      <c r="G925" s="2" t="s">
        <v>252</v>
      </c>
      <c r="H925" s="2" t="s">
        <v>313</v>
      </c>
      <c r="I925" s="2" t="s">
        <v>18276</v>
      </c>
      <c r="J925" s="2" t="s">
        <v>3083</v>
      </c>
    </row>
    <row r="926" spans="1:10" ht="15" customHeight="1" x14ac:dyDescent="0.35">
      <c r="A926" s="2" t="s">
        <v>250</v>
      </c>
      <c r="B926" s="2" t="s">
        <v>251</v>
      </c>
      <c r="C926" s="2" t="s">
        <v>339</v>
      </c>
      <c r="D926" s="2" t="s">
        <v>340</v>
      </c>
      <c r="E926" s="3">
        <v>17</v>
      </c>
      <c r="F926" s="3">
        <v>23</v>
      </c>
      <c r="G926" s="2" t="s">
        <v>252</v>
      </c>
      <c r="H926" s="2" t="s">
        <v>341</v>
      </c>
      <c r="I926" s="2" t="s">
        <v>18276</v>
      </c>
      <c r="J926" s="2" t="s">
        <v>3083</v>
      </c>
    </row>
    <row r="927" spans="1:10" ht="15" customHeight="1" x14ac:dyDescent="0.35">
      <c r="A927" s="2" t="s">
        <v>264</v>
      </c>
      <c r="B927" s="2" t="s">
        <v>265</v>
      </c>
      <c r="C927" s="2" t="s">
        <v>86</v>
      </c>
      <c r="D927" s="2" t="s">
        <v>87</v>
      </c>
      <c r="E927" s="3">
        <v>18</v>
      </c>
      <c r="F927" s="3">
        <v>5</v>
      </c>
      <c r="G927" s="2" t="s">
        <v>266</v>
      </c>
      <c r="H927" s="2" t="s">
        <v>88</v>
      </c>
      <c r="I927" s="2" t="s">
        <v>18276</v>
      </c>
      <c r="J927" s="2" t="s">
        <v>3037</v>
      </c>
    </row>
    <row r="928" spans="1:10" ht="15" customHeight="1" x14ac:dyDescent="0.35">
      <c r="A928" s="2" t="s">
        <v>294</v>
      </c>
      <c r="B928" s="2" t="s">
        <v>295</v>
      </c>
      <c r="C928" s="2" t="s">
        <v>218</v>
      </c>
      <c r="D928" s="2" t="s">
        <v>219</v>
      </c>
      <c r="E928" s="3">
        <v>20</v>
      </c>
      <c r="F928" s="3">
        <v>15</v>
      </c>
      <c r="G928" s="2" t="s">
        <v>296</v>
      </c>
      <c r="H928" s="2" t="s">
        <v>220</v>
      </c>
      <c r="I928" s="2" t="s">
        <v>18276</v>
      </c>
      <c r="J928" s="2" t="s">
        <v>3093</v>
      </c>
    </row>
    <row r="929" spans="1:10" ht="15" customHeight="1" x14ac:dyDescent="0.35">
      <c r="A929" s="2" t="s">
        <v>264</v>
      </c>
      <c r="B929" s="2" t="s">
        <v>265</v>
      </c>
      <c r="C929" s="2" t="s">
        <v>153</v>
      </c>
      <c r="D929" s="2" t="s">
        <v>154</v>
      </c>
      <c r="E929" s="3">
        <v>18</v>
      </c>
      <c r="F929" s="3">
        <v>10</v>
      </c>
      <c r="G929" s="2" t="s">
        <v>266</v>
      </c>
      <c r="H929" s="2" t="s">
        <v>155</v>
      </c>
      <c r="I929" s="2" t="s">
        <v>18276</v>
      </c>
      <c r="J929" s="2" t="s">
        <v>3037</v>
      </c>
    </row>
    <row r="930" spans="1:10" ht="15" customHeight="1" x14ac:dyDescent="0.35">
      <c r="A930" s="2" t="s">
        <v>294</v>
      </c>
      <c r="B930" s="2" t="s">
        <v>295</v>
      </c>
      <c r="C930" s="2" t="s">
        <v>71</v>
      </c>
      <c r="D930" s="2" t="s">
        <v>72</v>
      </c>
      <c r="E930" s="3">
        <v>20</v>
      </c>
      <c r="F930" s="3">
        <v>4</v>
      </c>
      <c r="G930" s="2" t="s">
        <v>296</v>
      </c>
      <c r="H930" s="2" t="s">
        <v>73</v>
      </c>
      <c r="I930" s="2" t="s">
        <v>18276</v>
      </c>
      <c r="J930" s="2" t="s">
        <v>2969</v>
      </c>
    </row>
    <row r="931" spans="1:10" ht="15" customHeight="1" x14ac:dyDescent="0.35">
      <c r="A931" s="2" t="s">
        <v>294</v>
      </c>
      <c r="B931" s="2" t="s">
        <v>295</v>
      </c>
      <c r="C931" s="2" t="s">
        <v>142</v>
      </c>
      <c r="D931" s="2" t="s">
        <v>143</v>
      </c>
      <c r="E931" s="3">
        <v>20</v>
      </c>
      <c r="F931" s="3">
        <v>9</v>
      </c>
      <c r="G931" s="2" t="s">
        <v>296</v>
      </c>
      <c r="H931" s="2" t="s">
        <v>144</v>
      </c>
      <c r="I931" s="2" t="s">
        <v>18276</v>
      </c>
      <c r="J931" s="2" t="s">
        <v>2969</v>
      </c>
    </row>
    <row r="932" spans="1:10" ht="15" customHeight="1" x14ac:dyDescent="0.35">
      <c r="A932" s="2" t="s">
        <v>294</v>
      </c>
      <c r="B932" s="2" t="s">
        <v>295</v>
      </c>
      <c r="C932" s="2" t="s">
        <v>153</v>
      </c>
      <c r="D932" s="2" t="s">
        <v>154</v>
      </c>
      <c r="E932" s="3">
        <v>20</v>
      </c>
      <c r="F932" s="3">
        <v>10</v>
      </c>
      <c r="G932" s="2" t="s">
        <v>296</v>
      </c>
      <c r="H932" s="2" t="s">
        <v>155</v>
      </c>
      <c r="I932" s="2" t="s">
        <v>18276</v>
      </c>
      <c r="J932" s="2" t="s">
        <v>2969</v>
      </c>
    </row>
    <row r="933" spans="1:10" ht="15" customHeight="1" x14ac:dyDescent="0.35">
      <c r="A933" s="2" t="s">
        <v>294</v>
      </c>
      <c r="B933" s="2" t="s">
        <v>295</v>
      </c>
      <c r="C933" s="2" t="s">
        <v>163</v>
      </c>
      <c r="D933" s="2" t="s">
        <v>164</v>
      </c>
      <c r="E933" s="3">
        <v>20</v>
      </c>
      <c r="F933" s="3">
        <v>11</v>
      </c>
      <c r="G933" s="2" t="s">
        <v>296</v>
      </c>
      <c r="H933" s="2" t="s">
        <v>165</v>
      </c>
      <c r="I933" s="2" t="s">
        <v>18276</v>
      </c>
      <c r="J933" s="2" t="s">
        <v>2969</v>
      </c>
    </row>
    <row r="934" spans="1:10" ht="15" customHeight="1" x14ac:dyDescent="0.35">
      <c r="A934" s="2" t="s">
        <v>294</v>
      </c>
      <c r="B934" s="2" t="s">
        <v>295</v>
      </c>
      <c r="C934" s="2" t="s">
        <v>191</v>
      </c>
      <c r="D934" s="2" t="s">
        <v>192</v>
      </c>
      <c r="E934" s="3">
        <v>20</v>
      </c>
      <c r="F934" s="3">
        <v>13</v>
      </c>
      <c r="G934" s="2" t="s">
        <v>296</v>
      </c>
      <c r="H934" s="2" t="s">
        <v>193</v>
      </c>
      <c r="I934" s="2" t="s">
        <v>18276</v>
      </c>
      <c r="J934" s="2" t="s">
        <v>2969</v>
      </c>
    </row>
    <row r="935" spans="1:10" ht="15" customHeight="1" x14ac:dyDescent="0.35">
      <c r="A935" s="2" t="s">
        <v>294</v>
      </c>
      <c r="B935" s="2" t="s">
        <v>295</v>
      </c>
      <c r="C935" s="2" t="s">
        <v>207</v>
      </c>
      <c r="D935" s="2" t="s">
        <v>208</v>
      </c>
      <c r="E935" s="3">
        <v>20</v>
      </c>
      <c r="F935" s="3">
        <v>14</v>
      </c>
      <c r="G935" s="2" t="s">
        <v>296</v>
      </c>
      <c r="H935" s="2" t="s">
        <v>209</v>
      </c>
      <c r="I935" s="2" t="s">
        <v>18276</v>
      </c>
      <c r="J935" s="2" t="s">
        <v>2969</v>
      </c>
    </row>
    <row r="936" spans="1:10" ht="15" customHeight="1" x14ac:dyDescent="0.35">
      <c r="A936" s="2" t="s">
        <v>294</v>
      </c>
      <c r="B936" s="2" t="s">
        <v>295</v>
      </c>
      <c r="C936" s="2" t="s">
        <v>250</v>
      </c>
      <c r="D936" s="2" t="s">
        <v>251</v>
      </c>
      <c r="E936" s="3">
        <v>20</v>
      </c>
      <c r="F936" s="3">
        <v>17</v>
      </c>
      <c r="G936" s="2" t="s">
        <v>296</v>
      </c>
      <c r="H936" s="2" t="s">
        <v>252</v>
      </c>
      <c r="I936" s="2" t="s">
        <v>18276</v>
      </c>
      <c r="J936" s="2" t="s">
        <v>2969</v>
      </c>
    </row>
    <row r="937" spans="1:10" ht="15" customHeight="1" x14ac:dyDescent="0.35">
      <c r="A937" s="2" t="s">
        <v>294</v>
      </c>
      <c r="B937" s="2" t="s">
        <v>295</v>
      </c>
      <c r="C937" s="2" t="s">
        <v>339</v>
      </c>
      <c r="D937" s="2" t="s">
        <v>340</v>
      </c>
      <c r="E937" s="3">
        <v>20</v>
      </c>
      <c r="F937" s="3">
        <v>23</v>
      </c>
      <c r="G937" s="2" t="s">
        <v>296</v>
      </c>
      <c r="H937" s="2" t="s">
        <v>341</v>
      </c>
      <c r="I937" s="2" t="s">
        <v>18276</v>
      </c>
      <c r="J937" s="2" t="s">
        <v>2969</v>
      </c>
    </row>
    <row r="938" spans="1:10" ht="15" customHeight="1" x14ac:dyDescent="0.35">
      <c r="A938" s="2" t="s">
        <v>294</v>
      </c>
      <c r="B938" s="2" t="s">
        <v>295</v>
      </c>
      <c r="C938" s="2" t="s">
        <v>352</v>
      </c>
      <c r="D938" s="2" t="s">
        <v>353</v>
      </c>
      <c r="E938" s="3">
        <v>20</v>
      </c>
      <c r="F938" s="3">
        <v>24</v>
      </c>
      <c r="G938" s="2" t="s">
        <v>296</v>
      </c>
      <c r="H938" s="2" t="s">
        <v>354</v>
      </c>
      <c r="I938" s="2" t="s">
        <v>18276</v>
      </c>
      <c r="J938" s="2" t="s">
        <v>2969</v>
      </c>
    </row>
    <row r="939" spans="1:10" ht="15" customHeight="1" x14ac:dyDescent="0.35">
      <c r="A939" s="2" t="s">
        <v>294</v>
      </c>
      <c r="B939" s="2" t="s">
        <v>295</v>
      </c>
      <c r="C939" s="2" t="s">
        <v>56</v>
      </c>
      <c r="D939" s="2" t="s">
        <v>57</v>
      </c>
      <c r="E939" s="3">
        <v>20</v>
      </c>
      <c r="F939" s="3">
        <v>3</v>
      </c>
      <c r="G939" s="2" t="s">
        <v>296</v>
      </c>
      <c r="H939" s="2" t="s">
        <v>59</v>
      </c>
      <c r="I939" s="2" t="s">
        <v>18276</v>
      </c>
      <c r="J939" s="2" t="s">
        <v>2969</v>
      </c>
    </row>
    <row r="940" spans="1:10" ht="15" customHeight="1" x14ac:dyDescent="0.35">
      <c r="A940" s="2" t="s">
        <v>294</v>
      </c>
      <c r="B940" s="2" t="s">
        <v>295</v>
      </c>
      <c r="C940" s="2" t="s">
        <v>447</v>
      </c>
      <c r="D940" s="2" t="s">
        <v>448</v>
      </c>
      <c r="E940" s="3">
        <v>20</v>
      </c>
      <c r="F940" s="3">
        <v>32</v>
      </c>
      <c r="G940" s="2" t="s">
        <v>296</v>
      </c>
      <c r="H940" s="2" t="s">
        <v>449</v>
      </c>
      <c r="I940" s="2" t="s">
        <v>18276</v>
      </c>
      <c r="J940" s="2" t="s">
        <v>2969</v>
      </c>
    </row>
    <row r="941" spans="1:10" ht="15" customHeight="1" x14ac:dyDescent="0.35">
      <c r="A941" s="2" t="s">
        <v>294</v>
      </c>
      <c r="B941" s="2" t="s">
        <v>295</v>
      </c>
      <c r="C941" s="2" t="s">
        <v>537</v>
      </c>
      <c r="D941" s="2" t="s">
        <v>538</v>
      </c>
      <c r="E941" s="3">
        <v>20</v>
      </c>
      <c r="F941" s="3">
        <v>40</v>
      </c>
      <c r="G941" s="2" t="s">
        <v>296</v>
      </c>
      <c r="H941" s="2" t="s">
        <v>539</v>
      </c>
      <c r="I941" s="2" t="s">
        <v>18276</v>
      </c>
      <c r="J941" s="2" t="s">
        <v>2969</v>
      </c>
    </row>
    <row r="942" spans="1:10" ht="15" customHeight="1" x14ac:dyDescent="0.35">
      <c r="A942" s="2" t="s">
        <v>310</v>
      </c>
      <c r="B942" s="2" t="s">
        <v>311</v>
      </c>
      <c r="C942" s="2" t="s">
        <v>41</v>
      </c>
      <c r="D942" s="2" t="s">
        <v>42</v>
      </c>
      <c r="E942" s="3">
        <v>21</v>
      </c>
      <c r="F942" s="3">
        <v>2</v>
      </c>
      <c r="G942" s="2" t="s">
        <v>313</v>
      </c>
      <c r="H942" s="2" t="s">
        <v>43</v>
      </c>
      <c r="I942" s="2" t="s">
        <v>18276</v>
      </c>
      <c r="J942" s="2" t="s">
        <v>3205</v>
      </c>
    </row>
    <row r="943" spans="1:10" ht="15" customHeight="1" x14ac:dyDescent="0.35">
      <c r="A943" s="2" t="s">
        <v>310</v>
      </c>
      <c r="B943" s="2" t="s">
        <v>311</v>
      </c>
      <c r="C943" s="2" t="s">
        <v>71</v>
      </c>
      <c r="D943" s="2" t="s">
        <v>72</v>
      </c>
      <c r="E943" s="3">
        <v>21</v>
      </c>
      <c r="F943" s="3">
        <v>4</v>
      </c>
      <c r="G943" s="2" t="s">
        <v>313</v>
      </c>
      <c r="H943" s="2" t="s">
        <v>73</v>
      </c>
      <c r="I943" s="2" t="s">
        <v>18276</v>
      </c>
      <c r="J943" s="2" t="s">
        <v>3205</v>
      </c>
    </row>
    <row r="944" spans="1:10" ht="15" customHeight="1" x14ac:dyDescent="0.35">
      <c r="A944" s="2" t="s">
        <v>310</v>
      </c>
      <c r="B944" s="2" t="s">
        <v>311</v>
      </c>
      <c r="C944" s="2" t="s">
        <v>116</v>
      </c>
      <c r="D944" s="2" t="s">
        <v>117</v>
      </c>
      <c r="E944" s="3">
        <v>21</v>
      </c>
      <c r="F944" s="3">
        <v>7</v>
      </c>
      <c r="G944" s="2" t="s">
        <v>313</v>
      </c>
      <c r="H944" s="2" t="s">
        <v>118</v>
      </c>
      <c r="I944" s="2" t="s">
        <v>18276</v>
      </c>
      <c r="J944" s="2" t="s">
        <v>3205</v>
      </c>
    </row>
    <row r="945" spans="1:10" ht="15" customHeight="1" x14ac:dyDescent="0.35">
      <c r="A945" s="2" t="s">
        <v>310</v>
      </c>
      <c r="B945" s="2" t="s">
        <v>311</v>
      </c>
      <c r="C945" s="2" t="s">
        <v>23</v>
      </c>
      <c r="D945" s="2" t="s">
        <v>24</v>
      </c>
      <c r="E945" s="3">
        <v>21</v>
      </c>
      <c r="F945" s="3">
        <v>1</v>
      </c>
      <c r="G945" s="2" t="s">
        <v>313</v>
      </c>
      <c r="H945" s="2" t="s">
        <v>26</v>
      </c>
      <c r="I945" s="2" t="s">
        <v>18276</v>
      </c>
      <c r="J945" s="2" t="s">
        <v>3099</v>
      </c>
    </row>
    <row r="946" spans="1:10" ht="15" customHeight="1" x14ac:dyDescent="0.35">
      <c r="A946" s="2" t="s">
        <v>310</v>
      </c>
      <c r="B946" s="2" t="s">
        <v>311</v>
      </c>
      <c r="C946" s="2" t="s">
        <v>41</v>
      </c>
      <c r="D946" s="2" t="s">
        <v>42</v>
      </c>
      <c r="E946" s="3">
        <v>21</v>
      </c>
      <c r="F946" s="3">
        <v>2</v>
      </c>
      <c r="G946" s="2" t="s">
        <v>313</v>
      </c>
      <c r="H946" s="2" t="s">
        <v>43</v>
      </c>
      <c r="I946" s="2" t="s">
        <v>18276</v>
      </c>
      <c r="J946" s="2" t="s">
        <v>3099</v>
      </c>
    </row>
    <row r="947" spans="1:10" ht="15" customHeight="1" x14ac:dyDescent="0.35">
      <c r="A947" s="2" t="s">
        <v>310</v>
      </c>
      <c r="B947" s="2" t="s">
        <v>311</v>
      </c>
      <c r="C947" s="2" t="s">
        <v>128</v>
      </c>
      <c r="D947" s="2" t="s">
        <v>129</v>
      </c>
      <c r="E947" s="3">
        <v>21</v>
      </c>
      <c r="F947" s="3">
        <v>8</v>
      </c>
      <c r="G947" s="2" t="s">
        <v>313</v>
      </c>
      <c r="H947" s="2" t="s">
        <v>130</v>
      </c>
      <c r="I947" s="2" t="s">
        <v>18276</v>
      </c>
      <c r="J947" s="2" t="s">
        <v>3099</v>
      </c>
    </row>
    <row r="948" spans="1:10" ht="15" customHeight="1" x14ac:dyDescent="0.35">
      <c r="A948" s="2" t="s">
        <v>310</v>
      </c>
      <c r="B948" s="2" t="s">
        <v>311</v>
      </c>
      <c r="C948" s="2" t="s">
        <v>153</v>
      </c>
      <c r="D948" s="2" t="s">
        <v>154</v>
      </c>
      <c r="E948" s="3">
        <v>21</v>
      </c>
      <c r="F948" s="3">
        <v>10</v>
      </c>
      <c r="G948" s="2" t="s">
        <v>313</v>
      </c>
      <c r="H948" s="2" t="s">
        <v>155</v>
      </c>
      <c r="I948" s="2" t="s">
        <v>18276</v>
      </c>
      <c r="J948" s="2" t="s">
        <v>3099</v>
      </c>
    </row>
    <row r="949" spans="1:10" ht="15" customHeight="1" x14ac:dyDescent="0.35">
      <c r="A949" s="2" t="s">
        <v>310</v>
      </c>
      <c r="B949" s="2" t="s">
        <v>311</v>
      </c>
      <c r="C949" s="2" t="s">
        <v>163</v>
      </c>
      <c r="D949" s="2" t="s">
        <v>164</v>
      </c>
      <c r="E949" s="3">
        <v>21</v>
      </c>
      <c r="F949" s="3">
        <v>11</v>
      </c>
      <c r="G949" s="2" t="s">
        <v>313</v>
      </c>
      <c r="H949" s="2" t="s">
        <v>165</v>
      </c>
      <c r="I949" s="2" t="s">
        <v>18276</v>
      </c>
      <c r="J949" s="2" t="s">
        <v>3099</v>
      </c>
    </row>
    <row r="950" spans="1:10" ht="15" customHeight="1" x14ac:dyDescent="0.35">
      <c r="A950" s="2" t="s">
        <v>294</v>
      </c>
      <c r="B950" s="2" t="s">
        <v>295</v>
      </c>
      <c r="C950" s="2" t="s">
        <v>510</v>
      </c>
      <c r="D950" s="2" t="s">
        <v>511</v>
      </c>
      <c r="E950" s="3">
        <v>20</v>
      </c>
      <c r="F950" s="3">
        <v>38</v>
      </c>
      <c r="G950" s="2" t="s">
        <v>296</v>
      </c>
      <c r="H950" s="2" t="s">
        <v>512</v>
      </c>
      <c r="I950" s="2" t="s">
        <v>18276</v>
      </c>
      <c r="J950" s="2" t="s">
        <v>2969</v>
      </c>
    </row>
    <row r="951" spans="1:10" ht="15" customHeight="1" x14ac:dyDescent="0.35">
      <c r="A951" s="2" t="s">
        <v>294</v>
      </c>
      <c r="B951" s="2" t="s">
        <v>295</v>
      </c>
      <c r="C951" s="2" t="s">
        <v>41</v>
      </c>
      <c r="D951" s="2" t="s">
        <v>42</v>
      </c>
      <c r="E951" s="3">
        <v>20</v>
      </c>
      <c r="F951" s="3">
        <v>2</v>
      </c>
      <c r="G951" s="2" t="s">
        <v>296</v>
      </c>
      <c r="H951" s="2" t="s">
        <v>43</v>
      </c>
      <c r="I951" s="2" t="s">
        <v>18276</v>
      </c>
      <c r="J951" s="2" t="s">
        <v>2969</v>
      </c>
    </row>
    <row r="952" spans="1:10" ht="15" customHeight="1" x14ac:dyDescent="0.35">
      <c r="A952" s="2" t="s">
        <v>294</v>
      </c>
      <c r="B952" s="2" t="s">
        <v>295</v>
      </c>
      <c r="C952" s="2" t="s">
        <v>23</v>
      </c>
      <c r="D952" s="2" t="s">
        <v>24</v>
      </c>
      <c r="E952" s="3">
        <v>20</v>
      </c>
      <c r="F952" s="3">
        <v>1</v>
      </c>
      <c r="G952" s="2" t="s">
        <v>296</v>
      </c>
      <c r="H952" s="2" t="s">
        <v>26</v>
      </c>
      <c r="I952" s="2" t="s">
        <v>18276</v>
      </c>
      <c r="J952" s="2" t="s">
        <v>2969</v>
      </c>
    </row>
    <row r="953" spans="1:10" ht="15" customHeight="1" x14ac:dyDescent="0.35">
      <c r="A953" s="2" t="s">
        <v>294</v>
      </c>
      <c r="B953" s="2" t="s">
        <v>295</v>
      </c>
      <c r="C953" s="2" t="s">
        <v>387</v>
      </c>
      <c r="D953" s="2" t="s">
        <v>388</v>
      </c>
      <c r="E953" s="3">
        <v>20</v>
      </c>
      <c r="F953" s="3">
        <v>27</v>
      </c>
      <c r="G953" s="2" t="s">
        <v>296</v>
      </c>
      <c r="H953" s="2" t="s">
        <v>389</v>
      </c>
      <c r="I953" s="2" t="s">
        <v>18276</v>
      </c>
      <c r="J953" s="2" t="s">
        <v>3076</v>
      </c>
    </row>
    <row r="954" spans="1:10" ht="15" customHeight="1" x14ac:dyDescent="0.35">
      <c r="A954" s="2" t="s">
        <v>294</v>
      </c>
      <c r="B954" s="2" t="s">
        <v>295</v>
      </c>
      <c r="C954" s="2" t="s">
        <v>177</v>
      </c>
      <c r="D954" s="2" t="s">
        <v>178</v>
      </c>
      <c r="E954" s="3">
        <v>20</v>
      </c>
      <c r="F954" s="3">
        <v>12</v>
      </c>
      <c r="G954" s="2" t="s">
        <v>296</v>
      </c>
      <c r="H954" s="2" t="s">
        <v>179</v>
      </c>
      <c r="I954" s="2" t="s">
        <v>18276</v>
      </c>
      <c r="J954" s="2" t="s">
        <v>3093</v>
      </c>
    </row>
    <row r="955" spans="1:10" ht="15" customHeight="1" x14ac:dyDescent="0.35">
      <c r="A955" s="2" t="s">
        <v>294</v>
      </c>
      <c r="B955" s="2" t="s">
        <v>295</v>
      </c>
      <c r="C955" s="2" t="s">
        <v>191</v>
      </c>
      <c r="D955" s="2" t="s">
        <v>192</v>
      </c>
      <c r="E955" s="3">
        <v>20</v>
      </c>
      <c r="F955" s="3">
        <v>13</v>
      </c>
      <c r="G955" s="2" t="s">
        <v>296</v>
      </c>
      <c r="H955" s="2" t="s">
        <v>193</v>
      </c>
      <c r="I955" s="2" t="s">
        <v>18276</v>
      </c>
      <c r="J955" s="2" t="s">
        <v>3093</v>
      </c>
    </row>
    <row r="956" spans="1:10" ht="15" customHeight="1" x14ac:dyDescent="0.35">
      <c r="A956" s="2" t="s">
        <v>294</v>
      </c>
      <c r="B956" s="2" t="s">
        <v>295</v>
      </c>
      <c r="C956" s="2" t="s">
        <v>207</v>
      </c>
      <c r="D956" s="2" t="s">
        <v>208</v>
      </c>
      <c r="E956" s="3">
        <v>20</v>
      </c>
      <c r="F956" s="3">
        <v>14</v>
      </c>
      <c r="G956" s="2" t="s">
        <v>296</v>
      </c>
      <c r="H956" s="2" t="s">
        <v>209</v>
      </c>
      <c r="I956" s="2" t="s">
        <v>18276</v>
      </c>
      <c r="J956" s="2" t="s">
        <v>3093</v>
      </c>
    </row>
    <row r="957" spans="1:10" ht="15" customHeight="1" x14ac:dyDescent="0.35">
      <c r="A957" s="2" t="s">
        <v>294</v>
      </c>
      <c r="B957" s="2" t="s">
        <v>295</v>
      </c>
      <c r="C957" s="2" t="s">
        <v>250</v>
      </c>
      <c r="D957" s="2" t="s">
        <v>251</v>
      </c>
      <c r="E957" s="3">
        <v>20</v>
      </c>
      <c r="F957" s="3">
        <v>17</v>
      </c>
      <c r="G957" s="2" t="s">
        <v>296</v>
      </c>
      <c r="H957" s="2" t="s">
        <v>252</v>
      </c>
      <c r="I957" s="2" t="s">
        <v>18276</v>
      </c>
      <c r="J957" s="2" t="s">
        <v>3093</v>
      </c>
    </row>
    <row r="958" spans="1:10" ht="15" customHeight="1" x14ac:dyDescent="0.35">
      <c r="A958" s="2" t="s">
        <v>294</v>
      </c>
      <c r="B958" s="2" t="s">
        <v>295</v>
      </c>
      <c r="C958" s="2" t="s">
        <v>352</v>
      </c>
      <c r="D958" s="2" t="s">
        <v>353</v>
      </c>
      <c r="E958" s="3">
        <v>20</v>
      </c>
      <c r="F958" s="3">
        <v>24</v>
      </c>
      <c r="G958" s="2" t="s">
        <v>296</v>
      </c>
      <c r="H958" s="2" t="s">
        <v>354</v>
      </c>
      <c r="I958" s="2" t="s">
        <v>18276</v>
      </c>
      <c r="J958" s="2" t="s">
        <v>3093</v>
      </c>
    </row>
    <row r="959" spans="1:10" ht="15" customHeight="1" x14ac:dyDescent="0.35">
      <c r="A959" s="2" t="s">
        <v>294</v>
      </c>
      <c r="B959" s="2" t="s">
        <v>295</v>
      </c>
      <c r="C959" s="2" t="s">
        <v>477</v>
      </c>
      <c r="D959" s="2" t="s">
        <v>478</v>
      </c>
      <c r="E959" s="3">
        <v>20</v>
      </c>
      <c r="F959" s="3">
        <v>35</v>
      </c>
      <c r="G959" s="2" t="s">
        <v>296</v>
      </c>
      <c r="H959" s="2" t="s">
        <v>479</v>
      </c>
      <c r="I959" s="2" t="s">
        <v>18276</v>
      </c>
      <c r="J959" s="2" t="s">
        <v>3093</v>
      </c>
    </row>
    <row r="960" spans="1:10" ht="15" customHeight="1" x14ac:dyDescent="0.35">
      <c r="A960" s="2" t="s">
        <v>294</v>
      </c>
      <c r="B960" s="2" t="s">
        <v>295</v>
      </c>
      <c r="C960" s="2" t="s">
        <v>537</v>
      </c>
      <c r="D960" s="2" t="s">
        <v>538</v>
      </c>
      <c r="E960" s="3">
        <v>20</v>
      </c>
      <c r="F960" s="3">
        <v>40</v>
      </c>
      <c r="G960" s="2" t="s">
        <v>296</v>
      </c>
      <c r="H960" s="2" t="s">
        <v>539</v>
      </c>
      <c r="I960" s="2" t="s">
        <v>18276</v>
      </c>
      <c r="J960" s="2" t="s">
        <v>3093</v>
      </c>
    </row>
    <row r="961" spans="1:10" ht="15" customHeight="1" x14ac:dyDescent="0.35">
      <c r="A961" s="2" t="s">
        <v>294</v>
      </c>
      <c r="B961" s="2" t="s">
        <v>295</v>
      </c>
      <c r="C961" s="2" t="s">
        <v>23</v>
      </c>
      <c r="D961" s="2" t="s">
        <v>24</v>
      </c>
      <c r="E961" s="3">
        <v>20</v>
      </c>
      <c r="F961" s="3">
        <v>1</v>
      </c>
      <c r="G961" s="2" t="s">
        <v>296</v>
      </c>
      <c r="H961" s="2" t="s">
        <v>26</v>
      </c>
      <c r="I961" s="2" t="s">
        <v>18276</v>
      </c>
      <c r="J961" s="2" t="s">
        <v>3076</v>
      </c>
    </row>
    <row r="962" spans="1:10" ht="15" customHeight="1" x14ac:dyDescent="0.35">
      <c r="A962" s="2" t="s">
        <v>294</v>
      </c>
      <c r="B962" s="2" t="s">
        <v>295</v>
      </c>
      <c r="C962" s="2" t="s">
        <v>41</v>
      </c>
      <c r="D962" s="2" t="s">
        <v>42</v>
      </c>
      <c r="E962" s="3">
        <v>20</v>
      </c>
      <c r="F962" s="3">
        <v>2</v>
      </c>
      <c r="G962" s="2" t="s">
        <v>296</v>
      </c>
      <c r="H962" s="2" t="s">
        <v>43</v>
      </c>
      <c r="I962" s="2" t="s">
        <v>18276</v>
      </c>
      <c r="J962" s="2" t="s">
        <v>3076</v>
      </c>
    </row>
    <row r="963" spans="1:10" ht="15" customHeight="1" x14ac:dyDescent="0.35">
      <c r="A963" s="2" t="s">
        <v>294</v>
      </c>
      <c r="B963" s="2" t="s">
        <v>295</v>
      </c>
      <c r="C963" s="2" t="s">
        <v>56</v>
      </c>
      <c r="D963" s="2" t="s">
        <v>57</v>
      </c>
      <c r="E963" s="3">
        <v>20</v>
      </c>
      <c r="F963" s="3">
        <v>3</v>
      </c>
      <c r="G963" s="2" t="s">
        <v>296</v>
      </c>
      <c r="H963" s="2" t="s">
        <v>59</v>
      </c>
      <c r="I963" s="2" t="s">
        <v>18276</v>
      </c>
      <c r="J963" s="2" t="s">
        <v>3076</v>
      </c>
    </row>
    <row r="964" spans="1:10" ht="15" customHeight="1" x14ac:dyDescent="0.35">
      <c r="A964" s="2" t="s">
        <v>294</v>
      </c>
      <c r="B964" s="2" t="s">
        <v>295</v>
      </c>
      <c r="C964" s="2" t="s">
        <v>71</v>
      </c>
      <c r="D964" s="2" t="s">
        <v>72</v>
      </c>
      <c r="E964" s="3">
        <v>20</v>
      </c>
      <c r="F964" s="3">
        <v>4</v>
      </c>
      <c r="G964" s="2" t="s">
        <v>296</v>
      </c>
      <c r="H964" s="2" t="s">
        <v>73</v>
      </c>
      <c r="I964" s="2" t="s">
        <v>18276</v>
      </c>
      <c r="J964" s="2" t="s">
        <v>3076</v>
      </c>
    </row>
    <row r="965" spans="1:10" ht="15" customHeight="1" x14ac:dyDescent="0.35">
      <c r="A965" s="2" t="s">
        <v>294</v>
      </c>
      <c r="B965" s="2" t="s">
        <v>295</v>
      </c>
      <c r="C965" s="2" t="s">
        <v>86</v>
      </c>
      <c r="D965" s="2" t="s">
        <v>87</v>
      </c>
      <c r="E965" s="3">
        <v>20</v>
      </c>
      <c r="F965" s="3">
        <v>5</v>
      </c>
      <c r="G965" s="2" t="s">
        <v>296</v>
      </c>
      <c r="H965" s="2" t="s">
        <v>88</v>
      </c>
      <c r="I965" s="2" t="s">
        <v>18276</v>
      </c>
      <c r="J965" s="2" t="s">
        <v>3076</v>
      </c>
    </row>
    <row r="966" spans="1:10" ht="15" customHeight="1" x14ac:dyDescent="0.35">
      <c r="A966" s="2" t="s">
        <v>294</v>
      </c>
      <c r="B966" s="2" t="s">
        <v>295</v>
      </c>
      <c r="C966" s="2" t="s">
        <v>142</v>
      </c>
      <c r="D966" s="2" t="s">
        <v>143</v>
      </c>
      <c r="E966" s="3">
        <v>20</v>
      </c>
      <c r="F966" s="3">
        <v>9</v>
      </c>
      <c r="G966" s="2" t="s">
        <v>296</v>
      </c>
      <c r="H966" s="2" t="s">
        <v>144</v>
      </c>
      <c r="I966" s="2" t="s">
        <v>18276</v>
      </c>
      <c r="J966" s="2" t="s">
        <v>3076</v>
      </c>
    </row>
    <row r="967" spans="1:10" ht="15" customHeight="1" x14ac:dyDescent="0.35">
      <c r="A967" s="2" t="s">
        <v>294</v>
      </c>
      <c r="B967" s="2" t="s">
        <v>295</v>
      </c>
      <c r="C967" s="2" t="s">
        <v>153</v>
      </c>
      <c r="D967" s="2" t="s">
        <v>154</v>
      </c>
      <c r="E967" s="3">
        <v>20</v>
      </c>
      <c r="F967" s="3">
        <v>10</v>
      </c>
      <c r="G967" s="2" t="s">
        <v>296</v>
      </c>
      <c r="H967" s="2" t="s">
        <v>155</v>
      </c>
      <c r="I967" s="2" t="s">
        <v>18276</v>
      </c>
      <c r="J967" s="2" t="s">
        <v>3076</v>
      </c>
    </row>
    <row r="968" spans="1:10" ht="15" customHeight="1" x14ac:dyDescent="0.35">
      <c r="A968" s="2" t="s">
        <v>294</v>
      </c>
      <c r="B968" s="2" t="s">
        <v>295</v>
      </c>
      <c r="C968" s="2" t="s">
        <v>163</v>
      </c>
      <c r="D968" s="2" t="s">
        <v>164</v>
      </c>
      <c r="E968" s="3">
        <v>20</v>
      </c>
      <c r="F968" s="3">
        <v>11</v>
      </c>
      <c r="G968" s="2" t="s">
        <v>296</v>
      </c>
      <c r="H968" s="2" t="s">
        <v>165</v>
      </c>
      <c r="I968" s="2" t="s">
        <v>18276</v>
      </c>
      <c r="J968" s="2" t="s">
        <v>3076</v>
      </c>
    </row>
    <row r="969" spans="1:10" ht="15" customHeight="1" x14ac:dyDescent="0.35">
      <c r="A969" s="2" t="s">
        <v>294</v>
      </c>
      <c r="B969" s="2" t="s">
        <v>295</v>
      </c>
      <c r="C969" s="2" t="s">
        <v>177</v>
      </c>
      <c r="D969" s="2" t="s">
        <v>178</v>
      </c>
      <c r="E969" s="3">
        <v>20</v>
      </c>
      <c r="F969" s="3">
        <v>12</v>
      </c>
      <c r="G969" s="2" t="s">
        <v>296</v>
      </c>
      <c r="H969" s="2" t="s">
        <v>179</v>
      </c>
      <c r="I969" s="2" t="s">
        <v>18276</v>
      </c>
      <c r="J969" s="2" t="s">
        <v>3076</v>
      </c>
    </row>
    <row r="970" spans="1:10" ht="15" customHeight="1" x14ac:dyDescent="0.35">
      <c r="A970" s="2" t="s">
        <v>294</v>
      </c>
      <c r="B970" s="2" t="s">
        <v>295</v>
      </c>
      <c r="C970" s="2" t="s">
        <v>191</v>
      </c>
      <c r="D970" s="2" t="s">
        <v>192</v>
      </c>
      <c r="E970" s="3">
        <v>20</v>
      </c>
      <c r="F970" s="3">
        <v>13</v>
      </c>
      <c r="G970" s="2" t="s">
        <v>296</v>
      </c>
      <c r="H970" s="2" t="s">
        <v>193</v>
      </c>
      <c r="I970" s="2" t="s">
        <v>18276</v>
      </c>
      <c r="J970" s="2" t="s">
        <v>3076</v>
      </c>
    </row>
    <row r="971" spans="1:10" ht="15" customHeight="1" x14ac:dyDescent="0.35">
      <c r="A971" s="2" t="s">
        <v>294</v>
      </c>
      <c r="B971" s="2" t="s">
        <v>295</v>
      </c>
      <c r="C971" s="2" t="s">
        <v>218</v>
      </c>
      <c r="D971" s="2" t="s">
        <v>219</v>
      </c>
      <c r="E971" s="3">
        <v>20</v>
      </c>
      <c r="F971" s="3">
        <v>15</v>
      </c>
      <c r="G971" s="2" t="s">
        <v>296</v>
      </c>
      <c r="H971" s="2" t="s">
        <v>220</v>
      </c>
      <c r="I971" s="2" t="s">
        <v>18276</v>
      </c>
      <c r="J971" s="2" t="s">
        <v>3076</v>
      </c>
    </row>
    <row r="972" spans="1:10" ht="15" customHeight="1" x14ac:dyDescent="0.35">
      <c r="A972" s="2" t="s">
        <v>294</v>
      </c>
      <c r="B972" s="2" t="s">
        <v>295</v>
      </c>
      <c r="C972" s="2" t="s">
        <v>250</v>
      </c>
      <c r="D972" s="2" t="s">
        <v>251</v>
      </c>
      <c r="E972" s="3">
        <v>20</v>
      </c>
      <c r="F972" s="3">
        <v>17</v>
      </c>
      <c r="G972" s="2" t="s">
        <v>296</v>
      </c>
      <c r="H972" s="2" t="s">
        <v>252</v>
      </c>
      <c r="I972" s="2" t="s">
        <v>18276</v>
      </c>
      <c r="J972" s="2" t="s">
        <v>3076</v>
      </c>
    </row>
    <row r="973" spans="1:10" ht="15" customHeight="1" x14ac:dyDescent="0.35">
      <c r="A973" s="2" t="s">
        <v>294</v>
      </c>
      <c r="B973" s="2" t="s">
        <v>295</v>
      </c>
      <c r="C973" s="2" t="s">
        <v>325</v>
      </c>
      <c r="D973" s="2" t="s">
        <v>326</v>
      </c>
      <c r="E973" s="3">
        <v>20</v>
      </c>
      <c r="F973" s="3">
        <v>22</v>
      </c>
      <c r="G973" s="2" t="s">
        <v>296</v>
      </c>
      <c r="H973" s="2" t="s">
        <v>327</v>
      </c>
      <c r="I973" s="2" t="s">
        <v>18276</v>
      </c>
      <c r="J973" s="2" t="s">
        <v>3076</v>
      </c>
    </row>
    <row r="974" spans="1:10" ht="15" customHeight="1" x14ac:dyDescent="0.35">
      <c r="A974" s="2" t="s">
        <v>294</v>
      </c>
      <c r="B974" s="2" t="s">
        <v>295</v>
      </c>
      <c r="C974" s="2" t="s">
        <v>352</v>
      </c>
      <c r="D974" s="2" t="s">
        <v>353</v>
      </c>
      <c r="E974" s="3">
        <v>20</v>
      </c>
      <c r="F974" s="3">
        <v>24</v>
      </c>
      <c r="G974" s="2" t="s">
        <v>296</v>
      </c>
      <c r="H974" s="2" t="s">
        <v>354</v>
      </c>
      <c r="I974" s="2" t="s">
        <v>18276</v>
      </c>
      <c r="J974" s="2" t="s">
        <v>3076</v>
      </c>
    </row>
    <row r="975" spans="1:10" ht="15" customHeight="1" x14ac:dyDescent="0.35">
      <c r="A975" s="2" t="s">
        <v>310</v>
      </c>
      <c r="B975" s="2" t="s">
        <v>311</v>
      </c>
      <c r="C975" s="2" t="s">
        <v>191</v>
      </c>
      <c r="D975" s="2" t="s">
        <v>192</v>
      </c>
      <c r="E975" s="3">
        <v>21</v>
      </c>
      <c r="F975" s="3">
        <v>13</v>
      </c>
      <c r="G975" s="2" t="s">
        <v>313</v>
      </c>
      <c r="H975" s="2" t="s">
        <v>193</v>
      </c>
      <c r="I975" s="2" t="s">
        <v>18276</v>
      </c>
      <c r="J975" s="2" t="s">
        <v>3099</v>
      </c>
    </row>
    <row r="976" spans="1:10" ht="15" customHeight="1" x14ac:dyDescent="0.35">
      <c r="A976" s="2" t="s">
        <v>310</v>
      </c>
      <c r="B976" s="2" t="s">
        <v>311</v>
      </c>
      <c r="C976" s="2" t="s">
        <v>207</v>
      </c>
      <c r="D976" s="2" t="s">
        <v>208</v>
      </c>
      <c r="E976" s="3">
        <v>21</v>
      </c>
      <c r="F976" s="3">
        <v>14</v>
      </c>
      <c r="G976" s="2" t="s">
        <v>313</v>
      </c>
      <c r="H976" s="2" t="s">
        <v>209</v>
      </c>
      <c r="I976" s="2" t="s">
        <v>18276</v>
      </c>
      <c r="J976" s="2" t="s">
        <v>3099</v>
      </c>
    </row>
    <row r="977" spans="1:10" ht="15" customHeight="1" x14ac:dyDescent="0.35">
      <c r="A977" s="2" t="s">
        <v>310</v>
      </c>
      <c r="B977" s="2" t="s">
        <v>311</v>
      </c>
      <c r="C977" s="2" t="s">
        <v>250</v>
      </c>
      <c r="D977" s="2" t="s">
        <v>251</v>
      </c>
      <c r="E977" s="3">
        <v>21</v>
      </c>
      <c r="F977" s="3">
        <v>17</v>
      </c>
      <c r="G977" s="2" t="s">
        <v>313</v>
      </c>
      <c r="H977" s="2" t="s">
        <v>252</v>
      </c>
      <c r="I977" s="2" t="s">
        <v>18276</v>
      </c>
      <c r="J977" s="2" t="s">
        <v>3099</v>
      </c>
    </row>
    <row r="978" spans="1:10" ht="15" customHeight="1" x14ac:dyDescent="0.35">
      <c r="A978" s="2" t="s">
        <v>310</v>
      </c>
      <c r="B978" s="2" t="s">
        <v>311</v>
      </c>
      <c r="C978" s="2" t="s">
        <v>325</v>
      </c>
      <c r="D978" s="2" t="s">
        <v>326</v>
      </c>
      <c r="E978" s="3">
        <v>21</v>
      </c>
      <c r="F978" s="3">
        <v>22</v>
      </c>
      <c r="G978" s="2" t="s">
        <v>313</v>
      </c>
      <c r="H978" s="2" t="s">
        <v>327</v>
      </c>
      <c r="I978" s="2" t="s">
        <v>18276</v>
      </c>
      <c r="J978" s="2" t="s">
        <v>3099</v>
      </c>
    </row>
    <row r="979" spans="1:10" ht="15" customHeight="1" x14ac:dyDescent="0.35">
      <c r="A979" s="2" t="s">
        <v>325</v>
      </c>
      <c r="B979" s="2" t="s">
        <v>326</v>
      </c>
      <c r="C979" s="2" t="s">
        <v>153</v>
      </c>
      <c r="D979" s="2" t="s">
        <v>154</v>
      </c>
      <c r="E979" s="3">
        <v>22</v>
      </c>
      <c r="F979" s="3">
        <v>10</v>
      </c>
      <c r="G979" s="2" t="s">
        <v>327</v>
      </c>
      <c r="H979" s="2" t="s">
        <v>155</v>
      </c>
      <c r="I979" s="2" t="s">
        <v>18276</v>
      </c>
      <c r="J979" s="2" t="s">
        <v>2983</v>
      </c>
    </row>
    <row r="980" spans="1:10" ht="15" customHeight="1" x14ac:dyDescent="0.35">
      <c r="A980" s="2" t="s">
        <v>325</v>
      </c>
      <c r="B980" s="2" t="s">
        <v>326</v>
      </c>
      <c r="C980" s="2" t="s">
        <v>163</v>
      </c>
      <c r="D980" s="2" t="s">
        <v>164</v>
      </c>
      <c r="E980" s="3">
        <v>22</v>
      </c>
      <c r="F980" s="3">
        <v>11</v>
      </c>
      <c r="G980" s="2" t="s">
        <v>327</v>
      </c>
      <c r="H980" s="2" t="s">
        <v>165</v>
      </c>
      <c r="I980" s="2" t="s">
        <v>18276</v>
      </c>
      <c r="J980" s="2" t="s">
        <v>2983</v>
      </c>
    </row>
    <row r="981" spans="1:10" ht="15" customHeight="1" x14ac:dyDescent="0.35">
      <c r="A981" s="2" t="s">
        <v>325</v>
      </c>
      <c r="B981" s="2" t="s">
        <v>326</v>
      </c>
      <c r="C981" s="2" t="s">
        <v>177</v>
      </c>
      <c r="D981" s="2" t="s">
        <v>178</v>
      </c>
      <c r="E981" s="3">
        <v>22</v>
      </c>
      <c r="F981" s="3">
        <v>12</v>
      </c>
      <c r="G981" s="2" t="s">
        <v>327</v>
      </c>
      <c r="H981" s="2" t="s">
        <v>179</v>
      </c>
      <c r="I981" s="2" t="s">
        <v>18276</v>
      </c>
      <c r="J981" s="2" t="s">
        <v>2983</v>
      </c>
    </row>
    <row r="982" spans="1:10" ht="15" customHeight="1" x14ac:dyDescent="0.35">
      <c r="A982" s="2" t="s">
        <v>325</v>
      </c>
      <c r="B982" s="2" t="s">
        <v>326</v>
      </c>
      <c r="C982" s="2" t="s">
        <v>207</v>
      </c>
      <c r="D982" s="2" t="s">
        <v>208</v>
      </c>
      <c r="E982" s="3">
        <v>22</v>
      </c>
      <c r="F982" s="3">
        <v>14</v>
      </c>
      <c r="G982" s="2" t="s">
        <v>327</v>
      </c>
      <c r="H982" s="2" t="s">
        <v>209</v>
      </c>
      <c r="I982" s="2" t="s">
        <v>18276</v>
      </c>
      <c r="J982" s="2" t="s">
        <v>2983</v>
      </c>
    </row>
    <row r="983" spans="1:10" ht="15" customHeight="1" x14ac:dyDescent="0.35">
      <c r="A983" s="2" t="s">
        <v>325</v>
      </c>
      <c r="B983" s="2" t="s">
        <v>326</v>
      </c>
      <c r="C983" s="2" t="s">
        <v>264</v>
      </c>
      <c r="D983" s="2" t="s">
        <v>265</v>
      </c>
      <c r="E983" s="3">
        <v>22</v>
      </c>
      <c r="F983" s="3">
        <v>18</v>
      </c>
      <c r="G983" s="2" t="s">
        <v>327</v>
      </c>
      <c r="H983" s="2" t="s">
        <v>266</v>
      </c>
      <c r="I983" s="2" t="s">
        <v>18276</v>
      </c>
      <c r="J983" s="2" t="s">
        <v>2983</v>
      </c>
    </row>
    <row r="984" spans="1:10" ht="15" customHeight="1" x14ac:dyDescent="0.35">
      <c r="A984" s="2" t="s">
        <v>325</v>
      </c>
      <c r="B984" s="2" t="s">
        <v>326</v>
      </c>
      <c r="C984" s="2" t="s">
        <v>352</v>
      </c>
      <c r="D984" s="2" t="s">
        <v>353</v>
      </c>
      <c r="E984" s="3">
        <v>22</v>
      </c>
      <c r="F984" s="3">
        <v>24</v>
      </c>
      <c r="G984" s="2" t="s">
        <v>327</v>
      </c>
      <c r="H984" s="2" t="s">
        <v>354</v>
      </c>
      <c r="I984" s="2" t="s">
        <v>18276</v>
      </c>
      <c r="J984" s="2" t="s">
        <v>2983</v>
      </c>
    </row>
    <row r="985" spans="1:10" ht="15" customHeight="1" x14ac:dyDescent="0.35">
      <c r="A985" s="2" t="s">
        <v>325</v>
      </c>
      <c r="B985" s="2" t="s">
        <v>326</v>
      </c>
      <c r="C985" s="2" t="s">
        <v>365</v>
      </c>
      <c r="D985" s="2" t="s">
        <v>366</v>
      </c>
      <c r="E985" s="3">
        <v>22</v>
      </c>
      <c r="F985" s="3">
        <v>25</v>
      </c>
      <c r="G985" s="2" t="s">
        <v>327</v>
      </c>
      <c r="H985" s="2" t="s">
        <v>367</v>
      </c>
      <c r="I985" s="2" t="s">
        <v>18276</v>
      </c>
      <c r="J985" s="2" t="s">
        <v>2983</v>
      </c>
    </row>
    <row r="986" spans="1:10" ht="15" customHeight="1" x14ac:dyDescent="0.35">
      <c r="A986" s="2" t="s">
        <v>325</v>
      </c>
      <c r="B986" s="2" t="s">
        <v>326</v>
      </c>
      <c r="C986" s="2" t="s">
        <v>434</v>
      </c>
      <c r="D986" s="2" t="s">
        <v>435</v>
      </c>
      <c r="E986" s="3">
        <v>22</v>
      </c>
      <c r="F986" s="3">
        <v>31</v>
      </c>
      <c r="G986" s="2" t="s">
        <v>327</v>
      </c>
      <c r="H986" s="2" t="s">
        <v>436</v>
      </c>
      <c r="I986" s="2" t="s">
        <v>18276</v>
      </c>
      <c r="J986" s="2" t="s">
        <v>2983</v>
      </c>
    </row>
    <row r="987" spans="1:10" ht="15" customHeight="1" x14ac:dyDescent="0.35">
      <c r="A987" s="2" t="s">
        <v>325</v>
      </c>
      <c r="B987" s="2" t="s">
        <v>326</v>
      </c>
      <c r="C987" s="2" t="s">
        <v>447</v>
      </c>
      <c r="D987" s="2" t="s">
        <v>448</v>
      </c>
      <c r="E987" s="3">
        <v>22</v>
      </c>
      <c r="F987" s="3">
        <v>32</v>
      </c>
      <c r="G987" s="2" t="s">
        <v>327</v>
      </c>
      <c r="H987" s="2" t="s">
        <v>449</v>
      </c>
      <c r="I987" s="2" t="s">
        <v>18276</v>
      </c>
      <c r="J987" s="2" t="s">
        <v>2983</v>
      </c>
    </row>
    <row r="988" spans="1:10" ht="15" customHeight="1" x14ac:dyDescent="0.35">
      <c r="A988" s="2" t="s">
        <v>325</v>
      </c>
      <c r="B988" s="2" t="s">
        <v>326</v>
      </c>
      <c r="C988" s="2" t="s">
        <v>510</v>
      </c>
      <c r="D988" s="2" t="s">
        <v>511</v>
      </c>
      <c r="E988" s="3">
        <v>22</v>
      </c>
      <c r="F988" s="3">
        <v>38</v>
      </c>
      <c r="G988" s="2" t="s">
        <v>327</v>
      </c>
      <c r="H988" s="2" t="s">
        <v>512</v>
      </c>
      <c r="I988" s="2" t="s">
        <v>18276</v>
      </c>
      <c r="J988" s="2" t="s">
        <v>2983</v>
      </c>
    </row>
    <row r="989" spans="1:10" ht="15" customHeight="1" x14ac:dyDescent="0.35">
      <c r="A989" s="2" t="s">
        <v>325</v>
      </c>
      <c r="B989" s="2" t="s">
        <v>326</v>
      </c>
      <c r="C989" s="2" t="s">
        <v>41</v>
      </c>
      <c r="D989" s="2" t="s">
        <v>42</v>
      </c>
      <c r="E989" s="3">
        <v>22</v>
      </c>
      <c r="F989" s="3">
        <v>2</v>
      </c>
      <c r="G989" s="2" t="s">
        <v>327</v>
      </c>
      <c r="H989" s="2" t="s">
        <v>43</v>
      </c>
      <c r="I989" s="2" t="s">
        <v>18276</v>
      </c>
      <c r="J989" s="2" t="s">
        <v>3114</v>
      </c>
    </row>
    <row r="990" spans="1:10" ht="15" customHeight="1" x14ac:dyDescent="0.35">
      <c r="A990" s="2" t="s">
        <v>325</v>
      </c>
      <c r="B990" s="2" t="s">
        <v>326</v>
      </c>
      <c r="C990" s="2" t="s">
        <v>116</v>
      </c>
      <c r="D990" s="2" t="s">
        <v>117</v>
      </c>
      <c r="E990" s="3">
        <v>22</v>
      </c>
      <c r="F990" s="3">
        <v>7</v>
      </c>
      <c r="G990" s="2" t="s">
        <v>327</v>
      </c>
      <c r="H990" s="2" t="s">
        <v>118</v>
      </c>
      <c r="I990" s="2" t="s">
        <v>18276</v>
      </c>
      <c r="J990" s="2" t="s">
        <v>3114</v>
      </c>
    </row>
    <row r="991" spans="1:10" ht="15" customHeight="1" x14ac:dyDescent="0.35">
      <c r="A991" s="2" t="s">
        <v>325</v>
      </c>
      <c r="B991" s="2" t="s">
        <v>326</v>
      </c>
      <c r="C991" s="2" t="s">
        <v>234</v>
      </c>
      <c r="D991" s="2" t="s">
        <v>235</v>
      </c>
      <c r="E991" s="3">
        <v>22</v>
      </c>
      <c r="F991" s="3">
        <v>16</v>
      </c>
      <c r="G991" s="2" t="s">
        <v>327</v>
      </c>
      <c r="H991" s="2" t="s">
        <v>236</v>
      </c>
      <c r="I991" s="2" t="s">
        <v>18276</v>
      </c>
      <c r="J991" s="2" t="s">
        <v>3114</v>
      </c>
    </row>
    <row r="992" spans="1:10" ht="15" customHeight="1" x14ac:dyDescent="0.35">
      <c r="A992" s="2" t="s">
        <v>325</v>
      </c>
      <c r="B992" s="2" t="s">
        <v>326</v>
      </c>
      <c r="C992" s="2" t="s">
        <v>523</v>
      </c>
      <c r="D992" s="2" t="s">
        <v>524</v>
      </c>
      <c r="E992" s="3">
        <v>22</v>
      </c>
      <c r="F992" s="3">
        <v>39</v>
      </c>
      <c r="G992" s="2" t="s">
        <v>327</v>
      </c>
      <c r="H992" s="2" t="s">
        <v>525</v>
      </c>
      <c r="I992" s="2" t="s">
        <v>18276</v>
      </c>
      <c r="J992" s="2" t="s">
        <v>3114</v>
      </c>
    </row>
    <row r="993" spans="1:10" ht="15" customHeight="1" x14ac:dyDescent="0.35">
      <c r="A993" s="2" t="s">
        <v>325</v>
      </c>
      <c r="B993" s="2" t="s">
        <v>326</v>
      </c>
      <c r="C993" s="2" t="s">
        <v>116</v>
      </c>
      <c r="D993" s="2" t="s">
        <v>117</v>
      </c>
      <c r="E993" s="3">
        <v>22</v>
      </c>
      <c r="F993" s="3">
        <v>7</v>
      </c>
      <c r="G993" s="2" t="s">
        <v>327</v>
      </c>
      <c r="H993" s="2" t="s">
        <v>118</v>
      </c>
      <c r="I993" s="2" t="s">
        <v>18276</v>
      </c>
      <c r="J993" s="2" t="s">
        <v>3420</v>
      </c>
    </row>
    <row r="994" spans="1:10" ht="15" customHeight="1" x14ac:dyDescent="0.35">
      <c r="A994" s="2" t="s">
        <v>325</v>
      </c>
      <c r="B994" s="2" t="s">
        <v>326</v>
      </c>
      <c r="C994" s="2" t="s">
        <v>153</v>
      </c>
      <c r="D994" s="2" t="s">
        <v>154</v>
      </c>
      <c r="E994" s="3">
        <v>22</v>
      </c>
      <c r="F994" s="3">
        <v>10</v>
      </c>
      <c r="G994" s="2" t="s">
        <v>327</v>
      </c>
      <c r="H994" s="2" t="s">
        <v>155</v>
      </c>
      <c r="I994" s="2" t="s">
        <v>18276</v>
      </c>
      <c r="J994" s="2" t="s">
        <v>3420</v>
      </c>
    </row>
    <row r="995" spans="1:10" ht="15" customHeight="1" x14ac:dyDescent="0.35">
      <c r="A995" s="2" t="s">
        <v>325</v>
      </c>
      <c r="B995" s="2" t="s">
        <v>326</v>
      </c>
      <c r="C995" s="2" t="s">
        <v>234</v>
      </c>
      <c r="D995" s="2" t="s">
        <v>235</v>
      </c>
      <c r="E995" s="3">
        <v>22</v>
      </c>
      <c r="F995" s="3">
        <v>16</v>
      </c>
      <c r="G995" s="2" t="s">
        <v>327</v>
      </c>
      <c r="H995" s="2" t="s">
        <v>236</v>
      </c>
      <c r="I995" s="2" t="s">
        <v>18276</v>
      </c>
      <c r="J995" s="2" t="s">
        <v>3420</v>
      </c>
    </row>
    <row r="996" spans="1:10" ht="15" customHeight="1" x14ac:dyDescent="0.35">
      <c r="A996" s="2" t="s">
        <v>325</v>
      </c>
      <c r="B996" s="2" t="s">
        <v>326</v>
      </c>
      <c r="C996" s="2" t="s">
        <v>294</v>
      </c>
      <c r="D996" s="2" t="s">
        <v>295</v>
      </c>
      <c r="E996" s="3">
        <v>22</v>
      </c>
      <c r="F996" s="3">
        <v>20</v>
      </c>
      <c r="G996" s="2" t="s">
        <v>327</v>
      </c>
      <c r="H996" s="2" t="s">
        <v>296</v>
      </c>
      <c r="I996" s="2" t="s">
        <v>18276</v>
      </c>
      <c r="J996" s="2" t="s">
        <v>3420</v>
      </c>
    </row>
    <row r="997" spans="1:10" ht="15" customHeight="1" x14ac:dyDescent="0.35">
      <c r="A997" s="2" t="s">
        <v>325</v>
      </c>
      <c r="B997" s="2" t="s">
        <v>326</v>
      </c>
      <c r="C997" s="2" t="s">
        <v>23</v>
      </c>
      <c r="D997" s="2" t="s">
        <v>24</v>
      </c>
      <c r="E997" s="3">
        <v>22</v>
      </c>
      <c r="F997" s="3">
        <v>1</v>
      </c>
      <c r="G997" s="2" t="s">
        <v>327</v>
      </c>
      <c r="H997" s="2" t="s">
        <v>26</v>
      </c>
      <c r="I997" s="2" t="s">
        <v>18276</v>
      </c>
      <c r="J997" s="2" t="s">
        <v>3001</v>
      </c>
    </row>
    <row r="998" spans="1:10" ht="15" customHeight="1" x14ac:dyDescent="0.35">
      <c r="A998" s="2" t="s">
        <v>325</v>
      </c>
      <c r="B998" s="2" t="s">
        <v>326</v>
      </c>
      <c r="C998" s="2" t="s">
        <v>41</v>
      </c>
      <c r="D998" s="2" t="s">
        <v>42</v>
      </c>
      <c r="E998" s="3">
        <v>22</v>
      </c>
      <c r="F998" s="3">
        <v>2</v>
      </c>
      <c r="G998" s="2" t="s">
        <v>327</v>
      </c>
      <c r="H998" s="2" t="s">
        <v>43</v>
      </c>
      <c r="I998" s="2" t="s">
        <v>18276</v>
      </c>
      <c r="J998" s="2" t="s">
        <v>3001</v>
      </c>
    </row>
    <row r="999" spans="1:10" ht="15" customHeight="1" x14ac:dyDescent="0.35">
      <c r="A999" s="2" t="s">
        <v>234</v>
      </c>
      <c r="B999" s="2" t="s">
        <v>235</v>
      </c>
      <c r="C999" s="2" t="s">
        <v>177</v>
      </c>
      <c r="D999" s="2" t="s">
        <v>178</v>
      </c>
      <c r="E999" s="3">
        <v>16</v>
      </c>
      <c r="F999" s="3">
        <v>12</v>
      </c>
      <c r="G999" s="2" t="s">
        <v>236</v>
      </c>
      <c r="H999" s="2" t="s">
        <v>179</v>
      </c>
      <c r="I999" s="2" t="s">
        <v>18276</v>
      </c>
      <c r="J999" s="2" t="s">
        <v>3083</v>
      </c>
    </row>
    <row r="1000" spans="1:10" ht="15" customHeight="1" x14ac:dyDescent="0.35">
      <c r="A1000" s="2" t="s">
        <v>325</v>
      </c>
      <c r="B1000" s="2" t="s">
        <v>326</v>
      </c>
      <c r="C1000" s="2" t="s">
        <v>128</v>
      </c>
      <c r="D1000" s="2" t="s">
        <v>129</v>
      </c>
      <c r="E1000" s="3">
        <v>22</v>
      </c>
      <c r="F1000" s="3">
        <v>8</v>
      </c>
      <c r="G1000" s="2" t="s">
        <v>327</v>
      </c>
      <c r="H1000" s="2" t="s">
        <v>130</v>
      </c>
      <c r="I1000" s="2" t="s">
        <v>18276</v>
      </c>
      <c r="J1000" s="2" t="s">
        <v>2983</v>
      </c>
    </row>
    <row r="1001" spans="1:10" ht="15" customHeight="1" x14ac:dyDescent="0.35">
      <c r="A1001" s="2" t="s">
        <v>294</v>
      </c>
      <c r="B1001" s="2" t="s">
        <v>295</v>
      </c>
      <c r="C1001" s="2" t="s">
        <v>163</v>
      </c>
      <c r="D1001" s="2" t="s">
        <v>164</v>
      </c>
      <c r="E1001" s="3">
        <v>20</v>
      </c>
      <c r="F1001" s="3">
        <v>11</v>
      </c>
      <c r="G1001" s="2" t="s">
        <v>296</v>
      </c>
      <c r="H1001" s="2" t="s">
        <v>165</v>
      </c>
      <c r="I1001" s="2" t="s">
        <v>18276</v>
      </c>
      <c r="J1001" s="2" t="s">
        <v>3093</v>
      </c>
    </row>
    <row r="1002" spans="1:10" ht="15" customHeight="1" x14ac:dyDescent="0.35">
      <c r="A1002" s="2" t="s">
        <v>325</v>
      </c>
      <c r="B1002" s="2" t="s">
        <v>326</v>
      </c>
      <c r="C1002" s="2" t="s">
        <v>100</v>
      </c>
      <c r="D1002" s="2" t="s">
        <v>101</v>
      </c>
      <c r="E1002" s="3">
        <v>22</v>
      </c>
      <c r="F1002" s="3">
        <v>6</v>
      </c>
      <c r="G1002" s="2" t="s">
        <v>327</v>
      </c>
      <c r="H1002" s="2" t="s">
        <v>102</v>
      </c>
      <c r="I1002" s="2" t="s">
        <v>18276</v>
      </c>
      <c r="J1002" s="2" t="s">
        <v>2983</v>
      </c>
    </row>
    <row r="1003" spans="1:10" ht="15" customHeight="1" x14ac:dyDescent="0.35">
      <c r="A1003" s="2" t="s">
        <v>325</v>
      </c>
      <c r="B1003" s="2" t="s">
        <v>326</v>
      </c>
      <c r="C1003" s="2" t="s">
        <v>71</v>
      </c>
      <c r="D1003" s="2" t="s">
        <v>72</v>
      </c>
      <c r="E1003" s="3">
        <v>22</v>
      </c>
      <c r="F1003" s="3">
        <v>4</v>
      </c>
      <c r="G1003" s="2" t="s">
        <v>327</v>
      </c>
      <c r="H1003" s="2" t="s">
        <v>73</v>
      </c>
      <c r="I1003" s="2" t="s">
        <v>18276</v>
      </c>
      <c r="J1003" s="2" t="s">
        <v>2983</v>
      </c>
    </row>
    <row r="1004" spans="1:10" ht="15" customHeight="1" x14ac:dyDescent="0.35">
      <c r="A1004" s="2" t="s">
        <v>310</v>
      </c>
      <c r="B1004" s="2" t="s">
        <v>311</v>
      </c>
      <c r="C1004" s="2" t="s">
        <v>23</v>
      </c>
      <c r="D1004" s="2" t="s">
        <v>24</v>
      </c>
      <c r="E1004" s="3">
        <v>21</v>
      </c>
      <c r="F1004" s="3">
        <v>1</v>
      </c>
      <c r="G1004" s="2" t="s">
        <v>313</v>
      </c>
      <c r="H1004" s="2" t="s">
        <v>26</v>
      </c>
      <c r="I1004" s="2" t="s">
        <v>18276</v>
      </c>
      <c r="J1004" s="2" t="s">
        <v>3083</v>
      </c>
    </row>
    <row r="1005" spans="1:10" ht="15" customHeight="1" x14ac:dyDescent="0.35">
      <c r="A1005" s="2" t="s">
        <v>310</v>
      </c>
      <c r="B1005" s="2" t="s">
        <v>311</v>
      </c>
      <c r="C1005" s="2" t="s">
        <v>41</v>
      </c>
      <c r="D1005" s="2" t="s">
        <v>42</v>
      </c>
      <c r="E1005" s="3">
        <v>21</v>
      </c>
      <c r="F1005" s="3">
        <v>2</v>
      </c>
      <c r="G1005" s="2" t="s">
        <v>313</v>
      </c>
      <c r="H1005" s="2" t="s">
        <v>43</v>
      </c>
      <c r="I1005" s="2" t="s">
        <v>18276</v>
      </c>
      <c r="J1005" s="2" t="s">
        <v>3083</v>
      </c>
    </row>
    <row r="1006" spans="1:10" ht="15" customHeight="1" x14ac:dyDescent="0.35">
      <c r="A1006" s="2" t="s">
        <v>310</v>
      </c>
      <c r="B1006" s="2" t="s">
        <v>311</v>
      </c>
      <c r="C1006" s="2" t="s">
        <v>100</v>
      </c>
      <c r="D1006" s="2" t="s">
        <v>101</v>
      </c>
      <c r="E1006" s="3">
        <v>21</v>
      </c>
      <c r="F1006" s="3">
        <v>6</v>
      </c>
      <c r="G1006" s="2" t="s">
        <v>313</v>
      </c>
      <c r="H1006" s="2" t="s">
        <v>102</v>
      </c>
      <c r="I1006" s="2" t="s">
        <v>18276</v>
      </c>
      <c r="J1006" s="2" t="s">
        <v>3083</v>
      </c>
    </row>
    <row r="1007" spans="1:10" ht="15" customHeight="1" x14ac:dyDescent="0.35">
      <c r="A1007" s="2" t="s">
        <v>310</v>
      </c>
      <c r="B1007" s="2" t="s">
        <v>311</v>
      </c>
      <c r="C1007" s="2" t="s">
        <v>116</v>
      </c>
      <c r="D1007" s="2" t="s">
        <v>117</v>
      </c>
      <c r="E1007" s="3">
        <v>21</v>
      </c>
      <c r="F1007" s="3">
        <v>7</v>
      </c>
      <c r="G1007" s="2" t="s">
        <v>313</v>
      </c>
      <c r="H1007" s="2" t="s">
        <v>118</v>
      </c>
      <c r="I1007" s="2" t="s">
        <v>18276</v>
      </c>
      <c r="J1007" s="2" t="s">
        <v>3083</v>
      </c>
    </row>
    <row r="1008" spans="1:10" ht="15" customHeight="1" x14ac:dyDescent="0.35">
      <c r="A1008" s="2" t="s">
        <v>310</v>
      </c>
      <c r="B1008" s="2" t="s">
        <v>311</v>
      </c>
      <c r="C1008" s="2" t="s">
        <v>128</v>
      </c>
      <c r="D1008" s="2" t="s">
        <v>129</v>
      </c>
      <c r="E1008" s="3">
        <v>21</v>
      </c>
      <c r="F1008" s="3">
        <v>8</v>
      </c>
      <c r="G1008" s="2" t="s">
        <v>313</v>
      </c>
      <c r="H1008" s="2" t="s">
        <v>130</v>
      </c>
      <c r="I1008" s="2" t="s">
        <v>18276</v>
      </c>
      <c r="J1008" s="2" t="s">
        <v>3083</v>
      </c>
    </row>
    <row r="1009" spans="1:10" ht="15" customHeight="1" x14ac:dyDescent="0.35">
      <c r="A1009" s="2" t="s">
        <v>310</v>
      </c>
      <c r="B1009" s="2" t="s">
        <v>311</v>
      </c>
      <c r="C1009" s="2" t="s">
        <v>153</v>
      </c>
      <c r="D1009" s="2" t="s">
        <v>154</v>
      </c>
      <c r="E1009" s="3">
        <v>21</v>
      </c>
      <c r="F1009" s="3">
        <v>10</v>
      </c>
      <c r="G1009" s="2" t="s">
        <v>313</v>
      </c>
      <c r="H1009" s="2" t="s">
        <v>155</v>
      </c>
      <c r="I1009" s="2" t="s">
        <v>18276</v>
      </c>
      <c r="J1009" s="2" t="s">
        <v>3083</v>
      </c>
    </row>
    <row r="1010" spans="1:10" ht="15" customHeight="1" x14ac:dyDescent="0.35">
      <c r="A1010" s="2" t="s">
        <v>310</v>
      </c>
      <c r="B1010" s="2" t="s">
        <v>311</v>
      </c>
      <c r="C1010" s="2" t="s">
        <v>163</v>
      </c>
      <c r="D1010" s="2" t="s">
        <v>164</v>
      </c>
      <c r="E1010" s="3">
        <v>21</v>
      </c>
      <c r="F1010" s="3">
        <v>11</v>
      </c>
      <c r="G1010" s="2" t="s">
        <v>313</v>
      </c>
      <c r="H1010" s="2" t="s">
        <v>165</v>
      </c>
      <c r="I1010" s="2" t="s">
        <v>18276</v>
      </c>
      <c r="J1010" s="2" t="s">
        <v>3083</v>
      </c>
    </row>
    <row r="1011" spans="1:10" ht="15" customHeight="1" x14ac:dyDescent="0.35">
      <c r="A1011" s="2" t="s">
        <v>310</v>
      </c>
      <c r="B1011" s="2" t="s">
        <v>311</v>
      </c>
      <c r="C1011" s="2" t="s">
        <v>177</v>
      </c>
      <c r="D1011" s="2" t="s">
        <v>178</v>
      </c>
      <c r="E1011" s="3">
        <v>21</v>
      </c>
      <c r="F1011" s="3">
        <v>12</v>
      </c>
      <c r="G1011" s="2" t="s">
        <v>313</v>
      </c>
      <c r="H1011" s="2" t="s">
        <v>179</v>
      </c>
      <c r="I1011" s="2" t="s">
        <v>18276</v>
      </c>
      <c r="J1011" s="2" t="s">
        <v>3083</v>
      </c>
    </row>
    <row r="1012" spans="1:10" ht="15" customHeight="1" x14ac:dyDescent="0.35">
      <c r="A1012" s="2" t="s">
        <v>310</v>
      </c>
      <c r="B1012" s="2" t="s">
        <v>311</v>
      </c>
      <c r="C1012" s="2" t="s">
        <v>191</v>
      </c>
      <c r="D1012" s="2" t="s">
        <v>192</v>
      </c>
      <c r="E1012" s="3">
        <v>21</v>
      </c>
      <c r="F1012" s="3">
        <v>13</v>
      </c>
      <c r="G1012" s="2" t="s">
        <v>313</v>
      </c>
      <c r="H1012" s="2" t="s">
        <v>193</v>
      </c>
      <c r="I1012" s="2" t="s">
        <v>18276</v>
      </c>
      <c r="J1012" s="2" t="s">
        <v>3083</v>
      </c>
    </row>
    <row r="1013" spans="1:10" ht="15" customHeight="1" x14ac:dyDescent="0.35">
      <c r="A1013" s="2" t="s">
        <v>310</v>
      </c>
      <c r="B1013" s="2" t="s">
        <v>311</v>
      </c>
      <c r="C1013" s="2" t="s">
        <v>218</v>
      </c>
      <c r="D1013" s="2" t="s">
        <v>219</v>
      </c>
      <c r="E1013" s="3">
        <v>21</v>
      </c>
      <c r="F1013" s="3">
        <v>15</v>
      </c>
      <c r="G1013" s="2" t="s">
        <v>313</v>
      </c>
      <c r="H1013" s="2" t="s">
        <v>220</v>
      </c>
      <c r="I1013" s="2" t="s">
        <v>18276</v>
      </c>
      <c r="J1013" s="2" t="s">
        <v>3083</v>
      </c>
    </row>
    <row r="1014" spans="1:10" ht="15" customHeight="1" x14ac:dyDescent="0.35">
      <c r="A1014" s="2" t="s">
        <v>310</v>
      </c>
      <c r="B1014" s="2" t="s">
        <v>311</v>
      </c>
      <c r="C1014" s="2" t="s">
        <v>234</v>
      </c>
      <c r="D1014" s="2" t="s">
        <v>235</v>
      </c>
      <c r="E1014" s="3">
        <v>21</v>
      </c>
      <c r="F1014" s="3">
        <v>16</v>
      </c>
      <c r="G1014" s="2" t="s">
        <v>313</v>
      </c>
      <c r="H1014" s="2" t="s">
        <v>236</v>
      </c>
      <c r="I1014" s="2" t="s">
        <v>18276</v>
      </c>
      <c r="J1014" s="2" t="s">
        <v>3083</v>
      </c>
    </row>
    <row r="1015" spans="1:10" ht="15" customHeight="1" x14ac:dyDescent="0.35">
      <c r="A1015" s="2" t="s">
        <v>310</v>
      </c>
      <c r="B1015" s="2" t="s">
        <v>311</v>
      </c>
      <c r="C1015" s="2" t="s">
        <v>250</v>
      </c>
      <c r="D1015" s="2" t="s">
        <v>251</v>
      </c>
      <c r="E1015" s="3">
        <v>21</v>
      </c>
      <c r="F1015" s="3">
        <v>17</v>
      </c>
      <c r="G1015" s="2" t="s">
        <v>313</v>
      </c>
      <c r="H1015" s="2" t="s">
        <v>252</v>
      </c>
      <c r="I1015" s="2" t="s">
        <v>18276</v>
      </c>
      <c r="J1015" s="2" t="s">
        <v>3083</v>
      </c>
    </row>
    <row r="1016" spans="1:10" ht="15" customHeight="1" x14ac:dyDescent="0.35">
      <c r="A1016" s="2" t="s">
        <v>310</v>
      </c>
      <c r="B1016" s="2" t="s">
        <v>311</v>
      </c>
      <c r="C1016" s="2" t="s">
        <v>325</v>
      </c>
      <c r="D1016" s="2" t="s">
        <v>326</v>
      </c>
      <c r="E1016" s="3">
        <v>21</v>
      </c>
      <c r="F1016" s="3">
        <v>22</v>
      </c>
      <c r="G1016" s="2" t="s">
        <v>313</v>
      </c>
      <c r="H1016" s="2" t="s">
        <v>327</v>
      </c>
      <c r="I1016" s="2" t="s">
        <v>18276</v>
      </c>
      <c r="J1016" s="2" t="s">
        <v>3083</v>
      </c>
    </row>
    <row r="1017" spans="1:10" ht="15" customHeight="1" x14ac:dyDescent="0.35">
      <c r="A1017" s="2" t="s">
        <v>310</v>
      </c>
      <c r="B1017" s="2" t="s">
        <v>311</v>
      </c>
      <c r="C1017" s="2" t="s">
        <v>339</v>
      </c>
      <c r="D1017" s="2" t="s">
        <v>340</v>
      </c>
      <c r="E1017" s="3">
        <v>21</v>
      </c>
      <c r="F1017" s="3">
        <v>23</v>
      </c>
      <c r="G1017" s="2" t="s">
        <v>313</v>
      </c>
      <c r="H1017" s="2" t="s">
        <v>341</v>
      </c>
      <c r="I1017" s="2" t="s">
        <v>18276</v>
      </c>
      <c r="J1017" s="2" t="s">
        <v>3083</v>
      </c>
    </row>
    <row r="1018" spans="1:10" ht="15" customHeight="1" x14ac:dyDescent="0.35">
      <c r="A1018" s="2" t="s">
        <v>310</v>
      </c>
      <c r="B1018" s="2" t="s">
        <v>311</v>
      </c>
      <c r="C1018" s="2" t="s">
        <v>365</v>
      </c>
      <c r="D1018" s="2" t="s">
        <v>366</v>
      </c>
      <c r="E1018" s="3">
        <v>21</v>
      </c>
      <c r="F1018" s="3">
        <v>25</v>
      </c>
      <c r="G1018" s="2" t="s">
        <v>313</v>
      </c>
      <c r="H1018" s="2" t="s">
        <v>367</v>
      </c>
      <c r="I1018" s="2" t="s">
        <v>18276</v>
      </c>
      <c r="J1018" s="2" t="s">
        <v>3083</v>
      </c>
    </row>
    <row r="1019" spans="1:10" ht="15" customHeight="1" x14ac:dyDescent="0.35">
      <c r="A1019" s="2" t="s">
        <v>310</v>
      </c>
      <c r="B1019" s="2" t="s">
        <v>311</v>
      </c>
      <c r="C1019" s="2" t="s">
        <v>387</v>
      </c>
      <c r="D1019" s="2" t="s">
        <v>388</v>
      </c>
      <c r="E1019" s="3">
        <v>21</v>
      </c>
      <c r="F1019" s="3">
        <v>27</v>
      </c>
      <c r="G1019" s="2" t="s">
        <v>313</v>
      </c>
      <c r="H1019" s="2" t="s">
        <v>389</v>
      </c>
      <c r="I1019" s="2" t="s">
        <v>18276</v>
      </c>
      <c r="J1019" s="2" t="s">
        <v>3083</v>
      </c>
    </row>
    <row r="1020" spans="1:10" ht="15" customHeight="1" x14ac:dyDescent="0.35">
      <c r="A1020" s="2" t="s">
        <v>310</v>
      </c>
      <c r="B1020" s="2" t="s">
        <v>311</v>
      </c>
      <c r="C1020" s="2" t="s">
        <v>456</v>
      </c>
      <c r="D1020" s="2" t="s">
        <v>457</v>
      </c>
      <c r="E1020" s="3">
        <v>21</v>
      </c>
      <c r="F1020" s="3">
        <v>33</v>
      </c>
      <c r="G1020" s="2" t="s">
        <v>313</v>
      </c>
      <c r="H1020" s="2" t="s">
        <v>458</v>
      </c>
      <c r="I1020" s="2" t="s">
        <v>18276</v>
      </c>
      <c r="J1020" s="2" t="s">
        <v>3083</v>
      </c>
    </row>
    <row r="1021" spans="1:10" ht="15" customHeight="1" x14ac:dyDescent="0.35">
      <c r="A1021" s="2" t="s">
        <v>310</v>
      </c>
      <c r="B1021" s="2" t="s">
        <v>311</v>
      </c>
      <c r="C1021" s="2" t="s">
        <v>477</v>
      </c>
      <c r="D1021" s="2" t="s">
        <v>478</v>
      </c>
      <c r="E1021" s="3">
        <v>21</v>
      </c>
      <c r="F1021" s="3">
        <v>35</v>
      </c>
      <c r="G1021" s="2" t="s">
        <v>313</v>
      </c>
      <c r="H1021" s="2" t="s">
        <v>479</v>
      </c>
      <c r="I1021" s="2" t="s">
        <v>18276</v>
      </c>
      <c r="J1021" s="2" t="s">
        <v>3083</v>
      </c>
    </row>
    <row r="1022" spans="1:10" ht="15" customHeight="1" x14ac:dyDescent="0.35">
      <c r="A1022" s="2" t="s">
        <v>310</v>
      </c>
      <c r="B1022" s="2" t="s">
        <v>311</v>
      </c>
      <c r="C1022" s="2" t="s">
        <v>537</v>
      </c>
      <c r="D1022" s="2" t="s">
        <v>538</v>
      </c>
      <c r="E1022" s="3">
        <v>21</v>
      </c>
      <c r="F1022" s="3">
        <v>40</v>
      </c>
      <c r="G1022" s="2" t="s">
        <v>313</v>
      </c>
      <c r="H1022" s="2" t="s">
        <v>539</v>
      </c>
      <c r="I1022" s="2" t="s">
        <v>18276</v>
      </c>
      <c r="J1022" s="2" t="s">
        <v>3083</v>
      </c>
    </row>
    <row r="1023" spans="1:10" ht="15" customHeight="1" x14ac:dyDescent="0.35">
      <c r="A1023" s="2" t="s">
        <v>325</v>
      </c>
      <c r="B1023" s="2" t="s">
        <v>326</v>
      </c>
      <c r="C1023" s="2" t="s">
        <v>23</v>
      </c>
      <c r="D1023" s="2" t="s">
        <v>24</v>
      </c>
      <c r="E1023" s="3">
        <v>22</v>
      </c>
      <c r="F1023" s="3">
        <v>1</v>
      </c>
      <c r="G1023" s="2" t="s">
        <v>327</v>
      </c>
      <c r="H1023" s="2" t="s">
        <v>26</v>
      </c>
      <c r="I1023" s="2" t="s">
        <v>18276</v>
      </c>
      <c r="J1023" s="2" t="s">
        <v>2983</v>
      </c>
    </row>
    <row r="1024" spans="1:10" ht="15" customHeight="1" x14ac:dyDescent="0.35">
      <c r="A1024" s="2" t="s">
        <v>325</v>
      </c>
      <c r="B1024" s="2" t="s">
        <v>326</v>
      </c>
      <c r="C1024" s="2" t="s">
        <v>56</v>
      </c>
      <c r="D1024" s="2" t="s">
        <v>57</v>
      </c>
      <c r="E1024" s="3">
        <v>22</v>
      </c>
      <c r="F1024" s="3">
        <v>3</v>
      </c>
      <c r="G1024" s="2" t="s">
        <v>327</v>
      </c>
      <c r="H1024" s="2" t="s">
        <v>59</v>
      </c>
      <c r="I1024" s="2" t="s">
        <v>18276</v>
      </c>
      <c r="J1024" s="2" t="s">
        <v>2983</v>
      </c>
    </row>
    <row r="1025" spans="1:10" ht="15" customHeight="1" x14ac:dyDescent="0.35">
      <c r="A1025" s="2" t="s">
        <v>325</v>
      </c>
      <c r="B1025" s="2" t="s">
        <v>326</v>
      </c>
      <c r="C1025" s="2" t="s">
        <v>86</v>
      </c>
      <c r="D1025" s="2" t="s">
        <v>87</v>
      </c>
      <c r="E1025" s="3">
        <v>22</v>
      </c>
      <c r="F1025" s="3">
        <v>5</v>
      </c>
      <c r="G1025" s="2" t="s">
        <v>327</v>
      </c>
      <c r="H1025" s="2" t="s">
        <v>88</v>
      </c>
      <c r="I1025" s="2" t="s">
        <v>18276</v>
      </c>
      <c r="J1025" s="2" t="s">
        <v>2983</v>
      </c>
    </row>
    <row r="1026" spans="1:10" ht="15" customHeight="1" x14ac:dyDescent="0.35">
      <c r="A1026" s="2" t="s">
        <v>294</v>
      </c>
      <c r="B1026" s="2" t="s">
        <v>295</v>
      </c>
      <c r="C1026" s="2" t="s">
        <v>153</v>
      </c>
      <c r="D1026" s="2" t="s">
        <v>154</v>
      </c>
      <c r="E1026" s="3">
        <v>20</v>
      </c>
      <c r="F1026" s="3">
        <v>10</v>
      </c>
      <c r="G1026" s="2" t="s">
        <v>296</v>
      </c>
      <c r="H1026" s="2" t="s">
        <v>155</v>
      </c>
      <c r="I1026" s="2" t="s">
        <v>18276</v>
      </c>
      <c r="J1026" s="2" t="s">
        <v>3093</v>
      </c>
    </row>
    <row r="1027" spans="1:10" ht="15" customHeight="1" x14ac:dyDescent="0.35">
      <c r="A1027" s="2" t="s">
        <v>294</v>
      </c>
      <c r="B1027" s="2" t="s">
        <v>295</v>
      </c>
      <c r="C1027" s="2" t="s">
        <v>142</v>
      </c>
      <c r="D1027" s="2" t="s">
        <v>143</v>
      </c>
      <c r="E1027" s="3">
        <v>20</v>
      </c>
      <c r="F1027" s="3">
        <v>9</v>
      </c>
      <c r="G1027" s="2" t="s">
        <v>296</v>
      </c>
      <c r="H1027" s="2" t="s">
        <v>144</v>
      </c>
      <c r="I1027" s="2" t="s">
        <v>18276</v>
      </c>
      <c r="J1027" s="2" t="s">
        <v>3093</v>
      </c>
    </row>
    <row r="1028" spans="1:10" ht="15" customHeight="1" x14ac:dyDescent="0.35">
      <c r="A1028" s="2" t="s">
        <v>294</v>
      </c>
      <c r="B1028" s="2" t="s">
        <v>295</v>
      </c>
      <c r="C1028" s="2" t="s">
        <v>128</v>
      </c>
      <c r="D1028" s="2" t="s">
        <v>129</v>
      </c>
      <c r="E1028" s="3">
        <v>20</v>
      </c>
      <c r="F1028" s="3">
        <v>8</v>
      </c>
      <c r="G1028" s="2" t="s">
        <v>296</v>
      </c>
      <c r="H1028" s="2" t="s">
        <v>130</v>
      </c>
      <c r="I1028" s="2" t="s">
        <v>18276</v>
      </c>
      <c r="J1028" s="2" t="s">
        <v>3093</v>
      </c>
    </row>
    <row r="1029" spans="1:10" ht="15" customHeight="1" x14ac:dyDescent="0.35">
      <c r="A1029" s="2" t="s">
        <v>279</v>
      </c>
      <c r="B1029" s="2" t="s">
        <v>280</v>
      </c>
      <c r="C1029" s="2" t="s">
        <v>510</v>
      </c>
      <c r="D1029" s="2" t="s">
        <v>511</v>
      </c>
      <c r="E1029" s="3">
        <v>19</v>
      </c>
      <c r="F1029" s="3">
        <v>38</v>
      </c>
      <c r="G1029" s="2" t="s">
        <v>281</v>
      </c>
      <c r="H1029" s="2" t="s">
        <v>512</v>
      </c>
      <c r="I1029" s="2" t="s">
        <v>18276</v>
      </c>
      <c r="J1029" s="2" t="s">
        <v>3694</v>
      </c>
    </row>
    <row r="1030" spans="1:10" ht="15" customHeight="1" x14ac:dyDescent="0.35">
      <c r="A1030" s="2" t="s">
        <v>279</v>
      </c>
      <c r="B1030" s="2" t="s">
        <v>280</v>
      </c>
      <c r="C1030" s="2" t="s">
        <v>537</v>
      </c>
      <c r="D1030" s="2" t="s">
        <v>538</v>
      </c>
      <c r="E1030" s="3">
        <v>19</v>
      </c>
      <c r="F1030" s="3">
        <v>40</v>
      </c>
      <c r="G1030" s="2" t="s">
        <v>281</v>
      </c>
      <c r="H1030" s="2" t="s">
        <v>539</v>
      </c>
      <c r="I1030" s="2" t="s">
        <v>18276</v>
      </c>
      <c r="J1030" s="2" t="s">
        <v>3760</v>
      </c>
    </row>
    <row r="1031" spans="1:10" ht="15" customHeight="1" x14ac:dyDescent="0.35">
      <c r="A1031" s="2" t="s">
        <v>279</v>
      </c>
      <c r="B1031" s="2" t="s">
        <v>280</v>
      </c>
      <c r="C1031" s="2" t="s">
        <v>23</v>
      </c>
      <c r="D1031" s="2" t="s">
        <v>24</v>
      </c>
      <c r="E1031" s="3">
        <v>19</v>
      </c>
      <c r="F1031" s="3">
        <v>1</v>
      </c>
      <c r="G1031" s="2" t="s">
        <v>281</v>
      </c>
      <c r="H1031" s="2" t="s">
        <v>26</v>
      </c>
      <c r="I1031" s="2" t="s">
        <v>18276</v>
      </c>
      <c r="J1031" s="2" t="s">
        <v>3001</v>
      </c>
    </row>
    <row r="1032" spans="1:10" ht="15" customHeight="1" x14ac:dyDescent="0.35">
      <c r="A1032" s="2" t="s">
        <v>279</v>
      </c>
      <c r="B1032" s="2" t="s">
        <v>280</v>
      </c>
      <c r="C1032" s="2" t="s">
        <v>41</v>
      </c>
      <c r="D1032" s="2" t="s">
        <v>42</v>
      </c>
      <c r="E1032" s="3">
        <v>19</v>
      </c>
      <c r="F1032" s="3">
        <v>2</v>
      </c>
      <c r="G1032" s="2" t="s">
        <v>281</v>
      </c>
      <c r="H1032" s="2" t="s">
        <v>43</v>
      </c>
      <c r="I1032" s="2" t="s">
        <v>18276</v>
      </c>
      <c r="J1032" s="2" t="s">
        <v>3001</v>
      </c>
    </row>
    <row r="1033" spans="1:10" ht="15" customHeight="1" x14ac:dyDescent="0.35">
      <c r="A1033" s="2" t="s">
        <v>279</v>
      </c>
      <c r="B1033" s="2" t="s">
        <v>280</v>
      </c>
      <c r="C1033" s="2" t="s">
        <v>56</v>
      </c>
      <c r="D1033" s="2" t="s">
        <v>57</v>
      </c>
      <c r="E1033" s="3">
        <v>19</v>
      </c>
      <c r="F1033" s="3">
        <v>3</v>
      </c>
      <c r="G1033" s="2" t="s">
        <v>281</v>
      </c>
      <c r="H1033" s="2" t="s">
        <v>59</v>
      </c>
      <c r="I1033" s="2" t="s">
        <v>18276</v>
      </c>
      <c r="J1033" s="2" t="s">
        <v>3001</v>
      </c>
    </row>
    <row r="1034" spans="1:10" ht="15" customHeight="1" x14ac:dyDescent="0.35">
      <c r="A1034" s="2" t="s">
        <v>279</v>
      </c>
      <c r="B1034" s="2" t="s">
        <v>280</v>
      </c>
      <c r="C1034" s="2" t="s">
        <v>86</v>
      </c>
      <c r="D1034" s="2" t="s">
        <v>87</v>
      </c>
      <c r="E1034" s="3">
        <v>19</v>
      </c>
      <c r="F1034" s="3">
        <v>5</v>
      </c>
      <c r="G1034" s="2" t="s">
        <v>281</v>
      </c>
      <c r="H1034" s="2" t="s">
        <v>88</v>
      </c>
      <c r="I1034" s="2" t="s">
        <v>18276</v>
      </c>
      <c r="J1034" s="2" t="s">
        <v>3001</v>
      </c>
    </row>
    <row r="1035" spans="1:10" ht="15" customHeight="1" x14ac:dyDescent="0.35">
      <c r="A1035" s="2" t="s">
        <v>279</v>
      </c>
      <c r="B1035" s="2" t="s">
        <v>280</v>
      </c>
      <c r="C1035" s="2" t="s">
        <v>116</v>
      </c>
      <c r="D1035" s="2" t="s">
        <v>117</v>
      </c>
      <c r="E1035" s="3">
        <v>19</v>
      </c>
      <c r="F1035" s="3">
        <v>7</v>
      </c>
      <c r="G1035" s="2" t="s">
        <v>281</v>
      </c>
      <c r="H1035" s="2" t="s">
        <v>118</v>
      </c>
      <c r="I1035" s="2" t="s">
        <v>18276</v>
      </c>
      <c r="J1035" s="2" t="s">
        <v>3001</v>
      </c>
    </row>
    <row r="1036" spans="1:10" ht="15" customHeight="1" x14ac:dyDescent="0.35">
      <c r="A1036" s="2" t="s">
        <v>279</v>
      </c>
      <c r="B1036" s="2" t="s">
        <v>280</v>
      </c>
      <c r="C1036" s="2" t="s">
        <v>128</v>
      </c>
      <c r="D1036" s="2" t="s">
        <v>129</v>
      </c>
      <c r="E1036" s="3">
        <v>19</v>
      </c>
      <c r="F1036" s="3">
        <v>8</v>
      </c>
      <c r="G1036" s="2" t="s">
        <v>281</v>
      </c>
      <c r="H1036" s="2" t="s">
        <v>130</v>
      </c>
      <c r="I1036" s="2" t="s">
        <v>18276</v>
      </c>
      <c r="J1036" s="2" t="s">
        <v>3001</v>
      </c>
    </row>
    <row r="1037" spans="1:10" ht="15" customHeight="1" x14ac:dyDescent="0.35">
      <c r="A1037" s="2" t="s">
        <v>279</v>
      </c>
      <c r="B1037" s="2" t="s">
        <v>280</v>
      </c>
      <c r="C1037" s="2" t="s">
        <v>153</v>
      </c>
      <c r="D1037" s="2" t="s">
        <v>154</v>
      </c>
      <c r="E1037" s="3">
        <v>19</v>
      </c>
      <c r="F1037" s="3">
        <v>10</v>
      </c>
      <c r="G1037" s="2" t="s">
        <v>281</v>
      </c>
      <c r="H1037" s="2" t="s">
        <v>155</v>
      </c>
      <c r="I1037" s="2" t="s">
        <v>18276</v>
      </c>
      <c r="J1037" s="2" t="s">
        <v>3001</v>
      </c>
    </row>
    <row r="1038" spans="1:10" ht="15" customHeight="1" x14ac:dyDescent="0.35">
      <c r="A1038" s="2" t="s">
        <v>279</v>
      </c>
      <c r="B1038" s="2" t="s">
        <v>280</v>
      </c>
      <c r="C1038" s="2" t="s">
        <v>163</v>
      </c>
      <c r="D1038" s="2" t="s">
        <v>164</v>
      </c>
      <c r="E1038" s="3">
        <v>19</v>
      </c>
      <c r="F1038" s="3">
        <v>11</v>
      </c>
      <c r="G1038" s="2" t="s">
        <v>281</v>
      </c>
      <c r="H1038" s="2" t="s">
        <v>165</v>
      </c>
      <c r="I1038" s="2" t="s">
        <v>18276</v>
      </c>
      <c r="J1038" s="2" t="s">
        <v>3001</v>
      </c>
    </row>
    <row r="1039" spans="1:10" ht="15" customHeight="1" x14ac:dyDescent="0.35">
      <c r="A1039" s="2" t="s">
        <v>279</v>
      </c>
      <c r="B1039" s="2" t="s">
        <v>280</v>
      </c>
      <c r="C1039" s="2" t="s">
        <v>177</v>
      </c>
      <c r="D1039" s="2" t="s">
        <v>178</v>
      </c>
      <c r="E1039" s="3">
        <v>19</v>
      </c>
      <c r="F1039" s="3">
        <v>12</v>
      </c>
      <c r="G1039" s="2" t="s">
        <v>281</v>
      </c>
      <c r="H1039" s="2" t="s">
        <v>179</v>
      </c>
      <c r="I1039" s="2" t="s">
        <v>18276</v>
      </c>
      <c r="J1039" s="2" t="s">
        <v>3001</v>
      </c>
    </row>
    <row r="1040" spans="1:10" ht="15" customHeight="1" x14ac:dyDescent="0.35">
      <c r="A1040" s="2" t="s">
        <v>279</v>
      </c>
      <c r="B1040" s="2" t="s">
        <v>280</v>
      </c>
      <c r="C1040" s="2" t="s">
        <v>207</v>
      </c>
      <c r="D1040" s="2" t="s">
        <v>208</v>
      </c>
      <c r="E1040" s="3">
        <v>19</v>
      </c>
      <c r="F1040" s="3">
        <v>14</v>
      </c>
      <c r="G1040" s="2" t="s">
        <v>281</v>
      </c>
      <c r="H1040" s="2" t="s">
        <v>209</v>
      </c>
      <c r="I1040" s="2" t="s">
        <v>18276</v>
      </c>
      <c r="J1040" s="2" t="s">
        <v>3001</v>
      </c>
    </row>
    <row r="1041" spans="1:10" ht="15" customHeight="1" x14ac:dyDescent="0.35">
      <c r="A1041" s="2" t="s">
        <v>279</v>
      </c>
      <c r="B1041" s="2" t="s">
        <v>280</v>
      </c>
      <c r="C1041" s="2" t="s">
        <v>218</v>
      </c>
      <c r="D1041" s="2" t="s">
        <v>219</v>
      </c>
      <c r="E1041" s="3">
        <v>19</v>
      </c>
      <c r="F1041" s="3">
        <v>15</v>
      </c>
      <c r="G1041" s="2" t="s">
        <v>281</v>
      </c>
      <c r="H1041" s="2" t="s">
        <v>220</v>
      </c>
      <c r="I1041" s="2" t="s">
        <v>18276</v>
      </c>
      <c r="J1041" s="2" t="s">
        <v>3001</v>
      </c>
    </row>
    <row r="1042" spans="1:10" ht="15" customHeight="1" x14ac:dyDescent="0.35">
      <c r="A1042" s="2" t="s">
        <v>279</v>
      </c>
      <c r="B1042" s="2" t="s">
        <v>280</v>
      </c>
      <c r="C1042" s="2" t="s">
        <v>250</v>
      </c>
      <c r="D1042" s="2" t="s">
        <v>251</v>
      </c>
      <c r="E1042" s="3">
        <v>19</v>
      </c>
      <c r="F1042" s="3">
        <v>17</v>
      </c>
      <c r="G1042" s="2" t="s">
        <v>281</v>
      </c>
      <c r="H1042" s="2" t="s">
        <v>252</v>
      </c>
      <c r="I1042" s="2" t="s">
        <v>18276</v>
      </c>
      <c r="J1042" s="2" t="s">
        <v>3001</v>
      </c>
    </row>
    <row r="1043" spans="1:10" ht="15" customHeight="1" x14ac:dyDescent="0.35">
      <c r="A1043" s="2" t="s">
        <v>279</v>
      </c>
      <c r="B1043" s="2" t="s">
        <v>280</v>
      </c>
      <c r="C1043" s="2" t="s">
        <v>264</v>
      </c>
      <c r="D1043" s="2" t="s">
        <v>265</v>
      </c>
      <c r="E1043" s="3">
        <v>19</v>
      </c>
      <c r="F1043" s="3">
        <v>18</v>
      </c>
      <c r="G1043" s="2" t="s">
        <v>281</v>
      </c>
      <c r="H1043" s="2" t="s">
        <v>266</v>
      </c>
      <c r="I1043" s="2" t="s">
        <v>18276</v>
      </c>
      <c r="J1043" s="2" t="s">
        <v>3001</v>
      </c>
    </row>
    <row r="1044" spans="1:10" ht="15" customHeight="1" x14ac:dyDescent="0.35">
      <c r="A1044" s="2" t="s">
        <v>279</v>
      </c>
      <c r="B1044" s="2" t="s">
        <v>280</v>
      </c>
      <c r="C1044" s="2" t="s">
        <v>325</v>
      </c>
      <c r="D1044" s="2" t="s">
        <v>326</v>
      </c>
      <c r="E1044" s="3">
        <v>19</v>
      </c>
      <c r="F1044" s="3">
        <v>22</v>
      </c>
      <c r="G1044" s="2" t="s">
        <v>281</v>
      </c>
      <c r="H1044" s="2" t="s">
        <v>327</v>
      </c>
      <c r="I1044" s="2" t="s">
        <v>18276</v>
      </c>
      <c r="J1044" s="2" t="s">
        <v>3001</v>
      </c>
    </row>
    <row r="1045" spans="1:10" ht="15" customHeight="1" x14ac:dyDescent="0.35">
      <c r="A1045" s="2" t="s">
        <v>279</v>
      </c>
      <c r="B1045" s="2" t="s">
        <v>280</v>
      </c>
      <c r="C1045" s="2" t="s">
        <v>398</v>
      </c>
      <c r="D1045" s="2" t="s">
        <v>399</v>
      </c>
      <c r="E1045" s="3">
        <v>19</v>
      </c>
      <c r="F1045" s="3">
        <v>28</v>
      </c>
      <c r="G1045" s="2" t="s">
        <v>281</v>
      </c>
      <c r="H1045" s="2" t="s">
        <v>400</v>
      </c>
      <c r="I1045" s="2" t="s">
        <v>18276</v>
      </c>
      <c r="J1045" s="2" t="s">
        <v>3001</v>
      </c>
    </row>
    <row r="1046" spans="1:10" ht="15" customHeight="1" x14ac:dyDescent="0.35">
      <c r="A1046" s="2" t="s">
        <v>279</v>
      </c>
      <c r="B1046" s="2" t="s">
        <v>280</v>
      </c>
      <c r="C1046" s="2" t="s">
        <v>467</v>
      </c>
      <c r="D1046" s="2" t="s">
        <v>468</v>
      </c>
      <c r="E1046" s="3">
        <v>19</v>
      </c>
      <c r="F1046" s="3">
        <v>34</v>
      </c>
      <c r="G1046" s="2" t="s">
        <v>281</v>
      </c>
      <c r="H1046" s="2" t="s">
        <v>469</v>
      </c>
      <c r="I1046" s="2" t="s">
        <v>18276</v>
      </c>
      <c r="J1046" s="2" t="s">
        <v>3001</v>
      </c>
    </row>
    <row r="1047" spans="1:10" ht="15" customHeight="1" x14ac:dyDescent="0.35">
      <c r="A1047" s="2" t="s">
        <v>279</v>
      </c>
      <c r="B1047" s="2" t="s">
        <v>280</v>
      </c>
      <c r="C1047" s="2" t="s">
        <v>477</v>
      </c>
      <c r="D1047" s="2" t="s">
        <v>478</v>
      </c>
      <c r="E1047" s="3">
        <v>19</v>
      </c>
      <c r="F1047" s="3">
        <v>35</v>
      </c>
      <c r="G1047" s="2" t="s">
        <v>281</v>
      </c>
      <c r="H1047" s="2" t="s">
        <v>479</v>
      </c>
      <c r="I1047" s="2" t="s">
        <v>18276</v>
      </c>
      <c r="J1047" s="2" t="s">
        <v>3001</v>
      </c>
    </row>
    <row r="1048" spans="1:10" ht="15" customHeight="1" x14ac:dyDescent="0.35">
      <c r="A1048" s="2" t="s">
        <v>279</v>
      </c>
      <c r="B1048" s="2" t="s">
        <v>280</v>
      </c>
      <c r="C1048" s="2" t="s">
        <v>23</v>
      </c>
      <c r="D1048" s="2" t="s">
        <v>24</v>
      </c>
      <c r="E1048" s="3">
        <v>19</v>
      </c>
      <c r="F1048" s="3">
        <v>1</v>
      </c>
      <c r="G1048" s="2" t="s">
        <v>281</v>
      </c>
      <c r="H1048" s="2" t="s">
        <v>26</v>
      </c>
      <c r="I1048" s="2" t="s">
        <v>18276</v>
      </c>
      <c r="J1048" s="2" t="s">
        <v>2992</v>
      </c>
    </row>
    <row r="1049" spans="1:10" ht="15" customHeight="1" x14ac:dyDescent="0.35">
      <c r="A1049" s="2" t="s">
        <v>279</v>
      </c>
      <c r="B1049" s="2" t="s">
        <v>280</v>
      </c>
      <c r="C1049" s="2" t="s">
        <v>41</v>
      </c>
      <c r="D1049" s="2" t="s">
        <v>42</v>
      </c>
      <c r="E1049" s="3">
        <v>19</v>
      </c>
      <c r="F1049" s="3">
        <v>2</v>
      </c>
      <c r="G1049" s="2" t="s">
        <v>281</v>
      </c>
      <c r="H1049" s="2" t="s">
        <v>43</v>
      </c>
      <c r="I1049" s="2" t="s">
        <v>18276</v>
      </c>
      <c r="J1049" s="2" t="s">
        <v>2992</v>
      </c>
    </row>
    <row r="1050" spans="1:10" ht="15" customHeight="1" x14ac:dyDescent="0.35">
      <c r="A1050" s="2" t="s">
        <v>279</v>
      </c>
      <c r="B1050" s="2" t="s">
        <v>280</v>
      </c>
      <c r="C1050" s="2" t="s">
        <v>339</v>
      </c>
      <c r="D1050" s="2" t="s">
        <v>340</v>
      </c>
      <c r="E1050" s="3">
        <v>19</v>
      </c>
      <c r="F1050" s="3">
        <v>23</v>
      </c>
      <c r="G1050" s="2" t="s">
        <v>281</v>
      </c>
      <c r="H1050" s="2" t="s">
        <v>341</v>
      </c>
      <c r="I1050" s="2" t="s">
        <v>18276</v>
      </c>
      <c r="J1050" s="2" t="s">
        <v>3694</v>
      </c>
    </row>
    <row r="1051" spans="1:10" ht="15" customHeight="1" x14ac:dyDescent="0.35">
      <c r="A1051" s="2" t="s">
        <v>279</v>
      </c>
      <c r="B1051" s="2" t="s">
        <v>280</v>
      </c>
      <c r="C1051" s="2" t="s">
        <v>56</v>
      </c>
      <c r="D1051" s="2" t="s">
        <v>57</v>
      </c>
      <c r="E1051" s="3">
        <v>19</v>
      </c>
      <c r="F1051" s="3">
        <v>3</v>
      </c>
      <c r="G1051" s="2" t="s">
        <v>281</v>
      </c>
      <c r="H1051" s="2" t="s">
        <v>59</v>
      </c>
      <c r="I1051" s="2" t="s">
        <v>18276</v>
      </c>
      <c r="J1051" s="2" t="s">
        <v>2992</v>
      </c>
    </row>
    <row r="1052" spans="1:10" ht="15" customHeight="1" x14ac:dyDescent="0.35">
      <c r="A1052" s="2" t="s">
        <v>279</v>
      </c>
      <c r="B1052" s="2" t="s">
        <v>280</v>
      </c>
      <c r="C1052" s="2" t="s">
        <v>234</v>
      </c>
      <c r="D1052" s="2" t="s">
        <v>235</v>
      </c>
      <c r="E1052" s="3">
        <v>19</v>
      </c>
      <c r="F1052" s="3">
        <v>16</v>
      </c>
      <c r="G1052" s="2" t="s">
        <v>281</v>
      </c>
      <c r="H1052" s="2" t="s">
        <v>236</v>
      </c>
      <c r="I1052" s="2" t="s">
        <v>18276</v>
      </c>
      <c r="J1052" s="2" t="s">
        <v>3694</v>
      </c>
    </row>
    <row r="1053" spans="1:10" ht="15" customHeight="1" x14ac:dyDescent="0.35">
      <c r="A1053" s="2" t="s">
        <v>279</v>
      </c>
      <c r="B1053" s="2" t="s">
        <v>280</v>
      </c>
      <c r="C1053" s="2" t="s">
        <v>294</v>
      </c>
      <c r="D1053" s="2" t="s">
        <v>295</v>
      </c>
      <c r="E1053" s="3">
        <v>19</v>
      </c>
      <c r="F1053" s="3">
        <v>20</v>
      </c>
      <c r="G1053" s="2" t="s">
        <v>281</v>
      </c>
      <c r="H1053" s="2" t="s">
        <v>296</v>
      </c>
      <c r="I1053" s="2" t="s">
        <v>18276</v>
      </c>
      <c r="J1053" s="2" t="s">
        <v>3183</v>
      </c>
    </row>
    <row r="1054" spans="1:10" ht="15" customHeight="1" x14ac:dyDescent="0.35">
      <c r="A1054" s="2" t="s">
        <v>264</v>
      </c>
      <c r="B1054" s="2" t="s">
        <v>265</v>
      </c>
      <c r="C1054" s="2" t="s">
        <v>163</v>
      </c>
      <c r="D1054" s="2" t="s">
        <v>164</v>
      </c>
      <c r="E1054" s="3">
        <v>18</v>
      </c>
      <c r="F1054" s="3">
        <v>11</v>
      </c>
      <c r="G1054" s="2" t="s">
        <v>266</v>
      </c>
      <c r="H1054" s="2" t="s">
        <v>165</v>
      </c>
      <c r="I1054" s="2" t="s">
        <v>18276</v>
      </c>
      <c r="J1054" s="2" t="s">
        <v>3037</v>
      </c>
    </row>
    <row r="1055" spans="1:10" ht="15" customHeight="1" x14ac:dyDescent="0.35">
      <c r="A1055" s="2" t="s">
        <v>264</v>
      </c>
      <c r="B1055" s="2" t="s">
        <v>265</v>
      </c>
      <c r="C1055" s="2" t="s">
        <v>177</v>
      </c>
      <c r="D1055" s="2" t="s">
        <v>178</v>
      </c>
      <c r="E1055" s="3">
        <v>18</v>
      </c>
      <c r="F1055" s="3">
        <v>12</v>
      </c>
      <c r="G1055" s="2" t="s">
        <v>266</v>
      </c>
      <c r="H1055" s="2" t="s">
        <v>179</v>
      </c>
      <c r="I1055" s="2" t="s">
        <v>18276</v>
      </c>
      <c r="J1055" s="2" t="s">
        <v>3037</v>
      </c>
    </row>
    <row r="1056" spans="1:10" ht="15" customHeight="1" x14ac:dyDescent="0.35">
      <c r="A1056" s="2" t="s">
        <v>264</v>
      </c>
      <c r="B1056" s="2" t="s">
        <v>265</v>
      </c>
      <c r="C1056" s="2" t="s">
        <v>218</v>
      </c>
      <c r="D1056" s="2" t="s">
        <v>219</v>
      </c>
      <c r="E1056" s="3">
        <v>18</v>
      </c>
      <c r="F1056" s="3">
        <v>15</v>
      </c>
      <c r="G1056" s="2" t="s">
        <v>266</v>
      </c>
      <c r="H1056" s="2" t="s">
        <v>220</v>
      </c>
      <c r="I1056" s="2" t="s">
        <v>18276</v>
      </c>
      <c r="J1056" s="2" t="s">
        <v>3037</v>
      </c>
    </row>
    <row r="1057" spans="1:10" ht="15" customHeight="1" x14ac:dyDescent="0.35">
      <c r="A1057" s="2" t="s">
        <v>264</v>
      </c>
      <c r="B1057" s="2" t="s">
        <v>265</v>
      </c>
      <c r="C1057" s="2" t="s">
        <v>250</v>
      </c>
      <c r="D1057" s="2" t="s">
        <v>251</v>
      </c>
      <c r="E1057" s="3">
        <v>18</v>
      </c>
      <c r="F1057" s="3">
        <v>17</v>
      </c>
      <c r="G1057" s="2" t="s">
        <v>266</v>
      </c>
      <c r="H1057" s="2" t="s">
        <v>252</v>
      </c>
      <c r="I1057" s="2" t="s">
        <v>18276</v>
      </c>
      <c r="J1057" s="2" t="s">
        <v>3037</v>
      </c>
    </row>
    <row r="1058" spans="1:10" ht="15" customHeight="1" x14ac:dyDescent="0.35">
      <c r="A1058" s="2" t="s">
        <v>264</v>
      </c>
      <c r="B1058" s="2" t="s">
        <v>265</v>
      </c>
      <c r="C1058" s="2" t="s">
        <v>279</v>
      </c>
      <c r="D1058" s="2" t="s">
        <v>280</v>
      </c>
      <c r="E1058" s="3">
        <v>18</v>
      </c>
      <c r="F1058" s="3">
        <v>19</v>
      </c>
      <c r="G1058" s="2" t="s">
        <v>266</v>
      </c>
      <c r="H1058" s="2" t="s">
        <v>281</v>
      </c>
      <c r="I1058" s="2" t="s">
        <v>18276</v>
      </c>
      <c r="J1058" s="2" t="s">
        <v>3037</v>
      </c>
    </row>
    <row r="1059" spans="1:10" ht="15" customHeight="1" x14ac:dyDescent="0.35">
      <c r="A1059" s="2" t="s">
        <v>264</v>
      </c>
      <c r="B1059" s="2" t="s">
        <v>265</v>
      </c>
      <c r="C1059" s="2" t="s">
        <v>325</v>
      </c>
      <c r="D1059" s="2" t="s">
        <v>326</v>
      </c>
      <c r="E1059" s="3">
        <v>18</v>
      </c>
      <c r="F1059" s="3">
        <v>22</v>
      </c>
      <c r="G1059" s="2" t="s">
        <v>266</v>
      </c>
      <c r="H1059" s="2" t="s">
        <v>327</v>
      </c>
      <c r="I1059" s="2" t="s">
        <v>18276</v>
      </c>
      <c r="J1059" s="2" t="s">
        <v>3037</v>
      </c>
    </row>
    <row r="1060" spans="1:10" ht="15" customHeight="1" x14ac:dyDescent="0.35">
      <c r="A1060" s="2" t="s">
        <v>264</v>
      </c>
      <c r="B1060" s="2" t="s">
        <v>265</v>
      </c>
      <c r="C1060" s="2" t="s">
        <v>339</v>
      </c>
      <c r="D1060" s="2" t="s">
        <v>340</v>
      </c>
      <c r="E1060" s="3">
        <v>18</v>
      </c>
      <c r="F1060" s="3">
        <v>23</v>
      </c>
      <c r="G1060" s="2" t="s">
        <v>266</v>
      </c>
      <c r="H1060" s="2" t="s">
        <v>341</v>
      </c>
      <c r="I1060" s="2" t="s">
        <v>18276</v>
      </c>
      <c r="J1060" s="2" t="s">
        <v>3037</v>
      </c>
    </row>
    <row r="1061" spans="1:10" ht="15" customHeight="1" x14ac:dyDescent="0.35">
      <c r="A1061" s="2" t="s">
        <v>264</v>
      </c>
      <c r="B1061" s="2" t="s">
        <v>265</v>
      </c>
      <c r="C1061" s="2" t="s">
        <v>352</v>
      </c>
      <c r="D1061" s="2" t="s">
        <v>353</v>
      </c>
      <c r="E1061" s="3">
        <v>18</v>
      </c>
      <c r="F1061" s="3">
        <v>24</v>
      </c>
      <c r="G1061" s="2" t="s">
        <v>266</v>
      </c>
      <c r="H1061" s="2" t="s">
        <v>354</v>
      </c>
      <c r="I1061" s="2" t="s">
        <v>18276</v>
      </c>
      <c r="J1061" s="2" t="s">
        <v>3037</v>
      </c>
    </row>
    <row r="1062" spans="1:10" ht="15" customHeight="1" x14ac:dyDescent="0.35">
      <c r="A1062" s="2" t="s">
        <v>264</v>
      </c>
      <c r="B1062" s="2" t="s">
        <v>265</v>
      </c>
      <c r="C1062" s="2" t="s">
        <v>365</v>
      </c>
      <c r="D1062" s="2" t="s">
        <v>366</v>
      </c>
      <c r="E1062" s="3">
        <v>18</v>
      </c>
      <c r="F1062" s="3">
        <v>25</v>
      </c>
      <c r="G1062" s="2" t="s">
        <v>266</v>
      </c>
      <c r="H1062" s="2" t="s">
        <v>367</v>
      </c>
      <c r="I1062" s="2" t="s">
        <v>18276</v>
      </c>
      <c r="J1062" s="2" t="s">
        <v>3037</v>
      </c>
    </row>
    <row r="1063" spans="1:10" ht="15" customHeight="1" x14ac:dyDescent="0.35">
      <c r="A1063" s="2" t="s">
        <v>264</v>
      </c>
      <c r="B1063" s="2" t="s">
        <v>265</v>
      </c>
      <c r="C1063" s="2" t="s">
        <v>456</v>
      </c>
      <c r="D1063" s="2" t="s">
        <v>457</v>
      </c>
      <c r="E1063" s="3">
        <v>18</v>
      </c>
      <c r="F1063" s="3">
        <v>33</v>
      </c>
      <c r="G1063" s="2" t="s">
        <v>266</v>
      </c>
      <c r="H1063" s="2" t="s">
        <v>458</v>
      </c>
      <c r="I1063" s="2" t="s">
        <v>18276</v>
      </c>
      <c r="J1063" s="2" t="s">
        <v>3037</v>
      </c>
    </row>
    <row r="1064" spans="1:10" ht="15" customHeight="1" x14ac:dyDescent="0.35">
      <c r="A1064" s="2" t="s">
        <v>264</v>
      </c>
      <c r="B1064" s="2" t="s">
        <v>265</v>
      </c>
      <c r="C1064" s="2" t="s">
        <v>510</v>
      </c>
      <c r="D1064" s="2" t="s">
        <v>511</v>
      </c>
      <c r="E1064" s="3">
        <v>18</v>
      </c>
      <c r="F1064" s="3">
        <v>38</v>
      </c>
      <c r="G1064" s="2" t="s">
        <v>266</v>
      </c>
      <c r="H1064" s="2" t="s">
        <v>512</v>
      </c>
      <c r="I1064" s="2" t="s">
        <v>18276</v>
      </c>
      <c r="J1064" s="2" t="s">
        <v>3037</v>
      </c>
    </row>
    <row r="1065" spans="1:10" ht="15" customHeight="1" x14ac:dyDescent="0.35">
      <c r="A1065" s="2" t="s">
        <v>279</v>
      </c>
      <c r="B1065" s="2" t="s">
        <v>280</v>
      </c>
      <c r="C1065" s="2" t="s">
        <v>41</v>
      </c>
      <c r="D1065" s="2" t="s">
        <v>42</v>
      </c>
      <c r="E1065" s="3">
        <v>19</v>
      </c>
      <c r="F1065" s="3">
        <v>2</v>
      </c>
      <c r="G1065" s="2" t="s">
        <v>281</v>
      </c>
      <c r="H1065" s="2" t="s">
        <v>43</v>
      </c>
      <c r="I1065" s="2" t="s">
        <v>18276</v>
      </c>
      <c r="J1065" s="2" t="s">
        <v>3192</v>
      </c>
    </row>
    <row r="1066" spans="1:10" ht="15" customHeight="1" x14ac:dyDescent="0.35">
      <c r="A1066" s="2" t="s">
        <v>279</v>
      </c>
      <c r="B1066" s="2" t="s">
        <v>280</v>
      </c>
      <c r="C1066" s="2" t="s">
        <v>153</v>
      </c>
      <c r="D1066" s="2" t="s">
        <v>154</v>
      </c>
      <c r="E1066" s="3">
        <v>19</v>
      </c>
      <c r="F1066" s="3">
        <v>10</v>
      </c>
      <c r="G1066" s="2" t="s">
        <v>281</v>
      </c>
      <c r="H1066" s="2" t="s">
        <v>155</v>
      </c>
      <c r="I1066" s="2" t="s">
        <v>18276</v>
      </c>
      <c r="J1066" s="2" t="s">
        <v>3192</v>
      </c>
    </row>
    <row r="1067" spans="1:10" ht="15" customHeight="1" x14ac:dyDescent="0.35">
      <c r="A1067" s="2" t="s">
        <v>279</v>
      </c>
      <c r="B1067" s="2" t="s">
        <v>280</v>
      </c>
      <c r="C1067" s="2" t="s">
        <v>191</v>
      </c>
      <c r="D1067" s="2" t="s">
        <v>192</v>
      </c>
      <c r="E1067" s="3">
        <v>19</v>
      </c>
      <c r="F1067" s="3">
        <v>13</v>
      </c>
      <c r="G1067" s="2" t="s">
        <v>281</v>
      </c>
      <c r="H1067" s="2" t="s">
        <v>193</v>
      </c>
      <c r="I1067" s="2" t="s">
        <v>18276</v>
      </c>
      <c r="J1067" s="2" t="s">
        <v>3192</v>
      </c>
    </row>
    <row r="1068" spans="1:10" ht="15" customHeight="1" x14ac:dyDescent="0.35">
      <c r="A1068" s="2" t="s">
        <v>279</v>
      </c>
      <c r="B1068" s="2" t="s">
        <v>280</v>
      </c>
      <c r="C1068" s="2" t="s">
        <v>234</v>
      </c>
      <c r="D1068" s="2" t="s">
        <v>235</v>
      </c>
      <c r="E1068" s="3">
        <v>19</v>
      </c>
      <c r="F1068" s="3">
        <v>16</v>
      </c>
      <c r="G1068" s="2" t="s">
        <v>281</v>
      </c>
      <c r="H1068" s="2" t="s">
        <v>236</v>
      </c>
      <c r="I1068" s="2" t="s">
        <v>18276</v>
      </c>
      <c r="J1068" s="2" t="s">
        <v>3192</v>
      </c>
    </row>
    <row r="1069" spans="1:10" ht="15" customHeight="1" x14ac:dyDescent="0.35">
      <c r="A1069" s="2" t="s">
        <v>279</v>
      </c>
      <c r="B1069" s="2" t="s">
        <v>280</v>
      </c>
      <c r="C1069" s="2" t="s">
        <v>294</v>
      </c>
      <c r="D1069" s="2" t="s">
        <v>295</v>
      </c>
      <c r="E1069" s="3">
        <v>19</v>
      </c>
      <c r="F1069" s="3">
        <v>20</v>
      </c>
      <c r="G1069" s="2" t="s">
        <v>281</v>
      </c>
      <c r="H1069" s="2" t="s">
        <v>296</v>
      </c>
      <c r="I1069" s="2" t="s">
        <v>18276</v>
      </c>
      <c r="J1069" s="2" t="s">
        <v>3192</v>
      </c>
    </row>
    <row r="1070" spans="1:10" ht="15" customHeight="1" x14ac:dyDescent="0.35">
      <c r="A1070" s="2" t="s">
        <v>279</v>
      </c>
      <c r="B1070" s="2" t="s">
        <v>280</v>
      </c>
      <c r="C1070" s="2" t="s">
        <v>410</v>
      </c>
      <c r="D1070" s="2" t="s">
        <v>411</v>
      </c>
      <c r="E1070" s="3">
        <v>19</v>
      </c>
      <c r="F1070" s="3">
        <v>29</v>
      </c>
      <c r="G1070" s="2" t="s">
        <v>281</v>
      </c>
      <c r="H1070" s="2" t="s">
        <v>413</v>
      </c>
      <c r="I1070" s="2" t="s">
        <v>18276</v>
      </c>
      <c r="J1070" s="2" t="s">
        <v>3192</v>
      </c>
    </row>
    <row r="1071" spans="1:10" ht="15" customHeight="1" x14ac:dyDescent="0.35">
      <c r="A1071" s="2" t="s">
        <v>279</v>
      </c>
      <c r="B1071" s="2" t="s">
        <v>280</v>
      </c>
      <c r="C1071" s="2" t="s">
        <v>41</v>
      </c>
      <c r="D1071" s="2" t="s">
        <v>42</v>
      </c>
      <c r="E1071" s="3">
        <v>19</v>
      </c>
      <c r="F1071" s="3">
        <v>2</v>
      </c>
      <c r="G1071" s="2" t="s">
        <v>281</v>
      </c>
      <c r="H1071" s="2" t="s">
        <v>43</v>
      </c>
      <c r="I1071" s="2" t="s">
        <v>18276</v>
      </c>
      <c r="J1071" s="2" t="s">
        <v>3183</v>
      </c>
    </row>
    <row r="1072" spans="1:10" ht="15" customHeight="1" x14ac:dyDescent="0.35">
      <c r="A1072" s="2" t="s">
        <v>279</v>
      </c>
      <c r="B1072" s="2" t="s">
        <v>280</v>
      </c>
      <c r="C1072" s="2" t="s">
        <v>153</v>
      </c>
      <c r="D1072" s="2" t="s">
        <v>154</v>
      </c>
      <c r="E1072" s="3">
        <v>19</v>
      </c>
      <c r="F1072" s="3">
        <v>10</v>
      </c>
      <c r="G1072" s="2" t="s">
        <v>281</v>
      </c>
      <c r="H1072" s="2" t="s">
        <v>155</v>
      </c>
      <c r="I1072" s="2" t="s">
        <v>18276</v>
      </c>
      <c r="J1072" s="2" t="s">
        <v>3183</v>
      </c>
    </row>
    <row r="1073" spans="1:10" ht="15" customHeight="1" x14ac:dyDescent="0.35">
      <c r="A1073" s="2" t="s">
        <v>279</v>
      </c>
      <c r="B1073" s="2" t="s">
        <v>280</v>
      </c>
      <c r="C1073" s="2" t="s">
        <v>191</v>
      </c>
      <c r="D1073" s="2" t="s">
        <v>192</v>
      </c>
      <c r="E1073" s="3">
        <v>19</v>
      </c>
      <c r="F1073" s="3">
        <v>13</v>
      </c>
      <c r="G1073" s="2" t="s">
        <v>281</v>
      </c>
      <c r="H1073" s="2" t="s">
        <v>193</v>
      </c>
      <c r="I1073" s="2" t="s">
        <v>18276</v>
      </c>
      <c r="J1073" s="2" t="s">
        <v>3183</v>
      </c>
    </row>
    <row r="1074" spans="1:10" ht="15" customHeight="1" x14ac:dyDescent="0.35">
      <c r="A1074" s="2" t="s">
        <v>279</v>
      </c>
      <c r="B1074" s="2" t="s">
        <v>280</v>
      </c>
      <c r="C1074" s="2" t="s">
        <v>234</v>
      </c>
      <c r="D1074" s="2" t="s">
        <v>235</v>
      </c>
      <c r="E1074" s="3">
        <v>19</v>
      </c>
      <c r="F1074" s="3">
        <v>16</v>
      </c>
      <c r="G1074" s="2" t="s">
        <v>281</v>
      </c>
      <c r="H1074" s="2" t="s">
        <v>236</v>
      </c>
      <c r="I1074" s="2" t="s">
        <v>18276</v>
      </c>
      <c r="J1074" s="2" t="s">
        <v>3183</v>
      </c>
    </row>
    <row r="1075" spans="1:10" ht="15" customHeight="1" x14ac:dyDescent="0.35">
      <c r="A1075" s="2" t="s">
        <v>279</v>
      </c>
      <c r="B1075" s="2" t="s">
        <v>280</v>
      </c>
      <c r="C1075" s="2" t="s">
        <v>410</v>
      </c>
      <c r="D1075" s="2" t="s">
        <v>411</v>
      </c>
      <c r="E1075" s="3">
        <v>19</v>
      </c>
      <c r="F1075" s="3">
        <v>29</v>
      </c>
      <c r="G1075" s="2" t="s">
        <v>281</v>
      </c>
      <c r="H1075" s="2" t="s">
        <v>413</v>
      </c>
      <c r="I1075" s="2" t="s">
        <v>18276</v>
      </c>
      <c r="J1075" s="2" t="s">
        <v>3183</v>
      </c>
    </row>
    <row r="1076" spans="1:10" ht="15" customHeight="1" x14ac:dyDescent="0.35">
      <c r="A1076" s="2" t="s">
        <v>264</v>
      </c>
      <c r="B1076" s="2" t="s">
        <v>265</v>
      </c>
      <c r="C1076" s="2" t="s">
        <v>128</v>
      </c>
      <c r="D1076" s="2" t="s">
        <v>129</v>
      </c>
      <c r="E1076" s="3">
        <v>18</v>
      </c>
      <c r="F1076" s="3">
        <v>8</v>
      </c>
      <c r="G1076" s="2" t="s">
        <v>266</v>
      </c>
      <c r="H1076" s="2" t="s">
        <v>130</v>
      </c>
      <c r="I1076" s="2" t="s">
        <v>18276</v>
      </c>
      <c r="J1076" s="2" t="s">
        <v>3037</v>
      </c>
    </row>
    <row r="1077" spans="1:10" ht="15" customHeight="1" x14ac:dyDescent="0.35">
      <c r="A1077" s="2" t="s">
        <v>279</v>
      </c>
      <c r="B1077" s="2" t="s">
        <v>280</v>
      </c>
      <c r="C1077" s="2" t="s">
        <v>86</v>
      </c>
      <c r="D1077" s="2" t="s">
        <v>87</v>
      </c>
      <c r="E1077" s="3">
        <v>19</v>
      </c>
      <c r="F1077" s="3">
        <v>5</v>
      </c>
      <c r="G1077" s="2" t="s">
        <v>281</v>
      </c>
      <c r="H1077" s="2" t="s">
        <v>88</v>
      </c>
      <c r="I1077" s="2" t="s">
        <v>18276</v>
      </c>
      <c r="J1077" s="2" t="s">
        <v>2992</v>
      </c>
    </row>
    <row r="1078" spans="1:10" ht="15" customHeight="1" x14ac:dyDescent="0.35">
      <c r="A1078" s="2" t="s">
        <v>279</v>
      </c>
      <c r="B1078" s="2" t="s">
        <v>280</v>
      </c>
      <c r="C1078" s="2" t="s">
        <v>163</v>
      </c>
      <c r="D1078" s="2" t="s">
        <v>164</v>
      </c>
      <c r="E1078" s="3">
        <v>19</v>
      </c>
      <c r="F1078" s="3">
        <v>11</v>
      </c>
      <c r="G1078" s="2" t="s">
        <v>281</v>
      </c>
      <c r="H1078" s="2" t="s">
        <v>165</v>
      </c>
      <c r="I1078" s="2" t="s">
        <v>18276</v>
      </c>
      <c r="J1078" s="2" t="s">
        <v>2992</v>
      </c>
    </row>
    <row r="1079" spans="1:10" ht="15" customHeight="1" x14ac:dyDescent="0.35">
      <c r="A1079" s="2" t="s">
        <v>294</v>
      </c>
      <c r="B1079" s="2" t="s">
        <v>295</v>
      </c>
      <c r="C1079" s="2" t="s">
        <v>41</v>
      </c>
      <c r="D1079" s="2" t="s">
        <v>42</v>
      </c>
      <c r="E1079" s="3">
        <v>20</v>
      </c>
      <c r="F1079" s="3">
        <v>2</v>
      </c>
      <c r="G1079" s="2" t="s">
        <v>296</v>
      </c>
      <c r="H1079" s="2" t="s">
        <v>43</v>
      </c>
      <c r="I1079" s="2" t="s">
        <v>18276</v>
      </c>
      <c r="J1079" s="2" t="s">
        <v>3183</v>
      </c>
    </row>
    <row r="1080" spans="1:10" ht="15" customHeight="1" x14ac:dyDescent="0.35">
      <c r="A1080" s="2" t="s">
        <v>294</v>
      </c>
      <c r="B1080" s="2" t="s">
        <v>295</v>
      </c>
      <c r="C1080" s="2" t="s">
        <v>153</v>
      </c>
      <c r="D1080" s="2" t="s">
        <v>154</v>
      </c>
      <c r="E1080" s="3">
        <v>20</v>
      </c>
      <c r="F1080" s="3">
        <v>10</v>
      </c>
      <c r="G1080" s="2" t="s">
        <v>296</v>
      </c>
      <c r="H1080" s="2" t="s">
        <v>155</v>
      </c>
      <c r="I1080" s="2" t="s">
        <v>18276</v>
      </c>
      <c r="J1080" s="2" t="s">
        <v>3183</v>
      </c>
    </row>
    <row r="1081" spans="1:10" ht="15" customHeight="1" x14ac:dyDescent="0.35">
      <c r="A1081" s="2" t="s">
        <v>294</v>
      </c>
      <c r="B1081" s="2" t="s">
        <v>295</v>
      </c>
      <c r="C1081" s="2" t="s">
        <v>191</v>
      </c>
      <c r="D1081" s="2" t="s">
        <v>192</v>
      </c>
      <c r="E1081" s="3">
        <v>20</v>
      </c>
      <c r="F1081" s="3">
        <v>13</v>
      </c>
      <c r="G1081" s="2" t="s">
        <v>296</v>
      </c>
      <c r="H1081" s="2" t="s">
        <v>193</v>
      </c>
      <c r="I1081" s="2" t="s">
        <v>18276</v>
      </c>
      <c r="J1081" s="2" t="s">
        <v>3183</v>
      </c>
    </row>
    <row r="1082" spans="1:10" ht="15" customHeight="1" x14ac:dyDescent="0.35">
      <c r="A1082" s="2" t="s">
        <v>294</v>
      </c>
      <c r="B1082" s="2" t="s">
        <v>295</v>
      </c>
      <c r="C1082" s="2" t="s">
        <v>234</v>
      </c>
      <c r="D1082" s="2" t="s">
        <v>235</v>
      </c>
      <c r="E1082" s="3">
        <v>20</v>
      </c>
      <c r="F1082" s="3">
        <v>16</v>
      </c>
      <c r="G1082" s="2" t="s">
        <v>296</v>
      </c>
      <c r="H1082" s="2" t="s">
        <v>236</v>
      </c>
      <c r="I1082" s="2" t="s">
        <v>18276</v>
      </c>
      <c r="J1082" s="2" t="s">
        <v>3183</v>
      </c>
    </row>
    <row r="1083" spans="1:10" ht="15" customHeight="1" x14ac:dyDescent="0.35">
      <c r="A1083" s="2" t="s">
        <v>294</v>
      </c>
      <c r="B1083" s="2" t="s">
        <v>295</v>
      </c>
      <c r="C1083" s="2" t="s">
        <v>279</v>
      </c>
      <c r="D1083" s="2" t="s">
        <v>280</v>
      </c>
      <c r="E1083" s="3">
        <v>20</v>
      </c>
      <c r="F1083" s="3">
        <v>19</v>
      </c>
      <c r="G1083" s="2" t="s">
        <v>296</v>
      </c>
      <c r="H1083" s="2" t="s">
        <v>281</v>
      </c>
      <c r="I1083" s="2" t="s">
        <v>18276</v>
      </c>
      <c r="J1083" s="2" t="s">
        <v>3183</v>
      </c>
    </row>
    <row r="1084" spans="1:10" ht="15" customHeight="1" x14ac:dyDescent="0.35">
      <c r="A1084" s="2" t="s">
        <v>294</v>
      </c>
      <c r="B1084" s="2" t="s">
        <v>295</v>
      </c>
      <c r="C1084" s="2" t="s">
        <v>410</v>
      </c>
      <c r="D1084" s="2" t="s">
        <v>411</v>
      </c>
      <c r="E1084" s="3">
        <v>20</v>
      </c>
      <c r="F1084" s="3">
        <v>29</v>
      </c>
      <c r="G1084" s="2" t="s">
        <v>296</v>
      </c>
      <c r="H1084" s="2" t="s">
        <v>413</v>
      </c>
      <c r="I1084" s="2" t="s">
        <v>18276</v>
      </c>
      <c r="J1084" s="2" t="s">
        <v>3183</v>
      </c>
    </row>
    <row r="1085" spans="1:10" ht="15" customHeight="1" x14ac:dyDescent="0.35">
      <c r="A1085" s="2" t="s">
        <v>294</v>
      </c>
      <c r="B1085" s="2" t="s">
        <v>295</v>
      </c>
      <c r="C1085" s="2" t="s">
        <v>41</v>
      </c>
      <c r="D1085" s="2" t="s">
        <v>42</v>
      </c>
      <c r="E1085" s="3">
        <v>20</v>
      </c>
      <c r="F1085" s="3">
        <v>2</v>
      </c>
      <c r="G1085" s="2" t="s">
        <v>296</v>
      </c>
      <c r="H1085" s="2" t="s">
        <v>43</v>
      </c>
      <c r="I1085" s="2" t="s">
        <v>18276</v>
      </c>
      <c r="J1085" s="2" t="s">
        <v>3192</v>
      </c>
    </row>
    <row r="1086" spans="1:10" ht="15" customHeight="1" x14ac:dyDescent="0.35">
      <c r="A1086" s="2" t="s">
        <v>294</v>
      </c>
      <c r="B1086" s="2" t="s">
        <v>295</v>
      </c>
      <c r="C1086" s="2" t="s">
        <v>153</v>
      </c>
      <c r="D1086" s="2" t="s">
        <v>154</v>
      </c>
      <c r="E1086" s="3">
        <v>20</v>
      </c>
      <c r="F1086" s="3">
        <v>10</v>
      </c>
      <c r="G1086" s="2" t="s">
        <v>296</v>
      </c>
      <c r="H1086" s="2" t="s">
        <v>155</v>
      </c>
      <c r="I1086" s="2" t="s">
        <v>18276</v>
      </c>
      <c r="J1086" s="2" t="s">
        <v>3192</v>
      </c>
    </row>
    <row r="1087" spans="1:10" ht="15" customHeight="1" x14ac:dyDescent="0.35">
      <c r="A1087" s="2" t="s">
        <v>294</v>
      </c>
      <c r="B1087" s="2" t="s">
        <v>295</v>
      </c>
      <c r="C1087" s="2" t="s">
        <v>191</v>
      </c>
      <c r="D1087" s="2" t="s">
        <v>192</v>
      </c>
      <c r="E1087" s="3">
        <v>20</v>
      </c>
      <c r="F1087" s="3">
        <v>13</v>
      </c>
      <c r="G1087" s="2" t="s">
        <v>296</v>
      </c>
      <c r="H1087" s="2" t="s">
        <v>193</v>
      </c>
      <c r="I1087" s="2" t="s">
        <v>18276</v>
      </c>
      <c r="J1087" s="2" t="s">
        <v>3192</v>
      </c>
    </row>
    <row r="1088" spans="1:10" ht="15" customHeight="1" x14ac:dyDescent="0.35">
      <c r="A1088" s="2" t="s">
        <v>294</v>
      </c>
      <c r="B1088" s="2" t="s">
        <v>295</v>
      </c>
      <c r="C1088" s="2" t="s">
        <v>234</v>
      </c>
      <c r="D1088" s="2" t="s">
        <v>235</v>
      </c>
      <c r="E1088" s="3">
        <v>20</v>
      </c>
      <c r="F1088" s="3">
        <v>16</v>
      </c>
      <c r="G1088" s="2" t="s">
        <v>296</v>
      </c>
      <c r="H1088" s="2" t="s">
        <v>236</v>
      </c>
      <c r="I1088" s="2" t="s">
        <v>18276</v>
      </c>
      <c r="J1088" s="2" t="s">
        <v>3192</v>
      </c>
    </row>
    <row r="1089" spans="1:10" ht="15" customHeight="1" x14ac:dyDescent="0.35">
      <c r="A1089" s="2" t="s">
        <v>294</v>
      </c>
      <c r="B1089" s="2" t="s">
        <v>295</v>
      </c>
      <c r="C1089" s="2" t="s">
        <v>279</v>
      </c>
      <c r="D1089" s="2" t="s">
        <v>280</v>
      </c>
      <c r="E1089" s="3">
        <v>20</v>
      </c>
      <c r="F1089" s="3">
        <v>19</v>
      </c>
      <c r="G1089" s="2" t="s">
        <v>296</v>
      </c>
      <c r="H1089" s="2" t="s">
        <v>281</v>
      </c>
      <c r="I1089" s="2" t="s">
        <v>18276</v>
      </c>
      <c r="J1089" s="2" t="s">
        <v>3192</v>
      </c>
    </row>
    <row r="1090" spans="1:10" ht="15" customHeight="1" x14ac:dyDescent="0.35">
      <c r="A1090" s="2" t="s">
        <v>294</v>
      </c>
      <c r="B1090" s="2" t="s">
        <v>295</v>
      </c>
      <c r="C1090" s="2" t="s">
        <v>410</v>
      </c>
      <c r="D1090" s="2" t="s">
        <v>411</v>
      </c>
      <c r="E1090" s="3">
        <v>20</v>
      </c>
      <c r="F1090" s="3">
        <v>29</v>
      </c>
      <c r="G1090" s="2" t="s">
        <v>296</v>
      </c>
      <c r="H1090" s="2" t="s">
        <v>413</v>
      </c>
      <c r="I1090" s="2" t="s">
        <v>18276</v>
      </c>
      <c r="J1090" s="2" t="s">
        <v>3192</v>
      </c>
    </row>
    <row r="1091" spans="1:10" ht="15" customHeight="1" x14ac:dyDescent="0.35">
      <c r="A1091" s="2" t="s">
        <v>294</v>
      </c>
      <c r="B1091" s="2" t="s">
        <v>295</v>
      </c>
      <c r="C1091" s="2" t="s">
        <v>116</v>
      </c>
      <c r="D1091" s="2" t="s">
        <v>117</v>
      </c>
      <c r="E1091" s="3">
        <v>20</v>
      </c>
      <c r="F1091" s="3">
        <v>7</v>
      </c>
      <c r="G1091" s="2" t="s">
        <v>296</v>
      </c>
      <c r="H1091" s="2" t="s">
        <v>118</v>
      </c>
      <c r="I1091" s="2" t="s">
        <v>18276</v>
      </c>
      <c r="J1091" s="2" t="s">
        <v>3420</v>
      </c>
    </row>
    <row r="1092" spans="1:10" ht="15" customHeight="1" x14ac:dyDescent="0.35">
      <c r="A1092" s="2" t="s">
        <v>294</v>
      </c>
      <c r="B1092" s="2" t="s">
        <v>295</v>
      </c>
      <c r="C1092" s="2" t="s">
        <v>153</v>
      </c>
      <c r="D1092" s="2" t="s">
        <v>154</v>
      </c>
      <c r="E1092" s="3">
        <v>20</v>
      </c>
      <c r="F1092" s="3">
        <v>10</v>
      </c>
      <c r="G1092" s="2" t="s">
        <v>296</v>
      </c>
      <c r="H1092" s="2" t="s">
        <v>155</v>
      </c>
      <c r="I1092" s="2" t="s">
        <v>18276</v>
      </c>
      <c r="J1092" s="2" t="s">
        <v>3420</v>
      </c>
    </row>
    <row r="1093" spans="1:10" ht="15" customHeight="1" x14ac:dyDescent="0.35">
      <c r="A1093" s="2" t="s">
        <v>294</v>
      </c>
      <c r="B1093" s="2" t="s">
        <v>295</v>
      </c>
      <c r="C1093" s="2" t="s">
        <v>234</v>
      </c>
      <c r="D1093" s="2" t="s">
        <v>235</v>
      </c>
      <c r="E1093" s="3">
        <v>20</v>
      </c>
      <c r="F1093" s="3">
        <v>16</v>
      </c>
      <c r="G1093" s="2" t="s">
        <v>296</v>
      </c>
      <c r="H1093" s="2" t="s">
        <v>236</v>
      </c>
      <c r="I1093" s="2" t="s">
        <v>18276</v>
      </c>
      <c r="J1093" s="2" t="s">
        <v>3420</v>
      </c>
    </row>
    <row r="1094" spans="1:10" ht="15" customHeight="1" x14ac:dyDescent="0.35">
      <c r="A1094" s="2" t="s">
        <v>294</v>
      </c>
      <c r="B1094" s="2" t="s">
        <v>295</v>
      </c>
      <c r="C1094" s="2" t="s">
        <v>325</v>
      </c>
      <c r="D1094" s="2" t="s">
        <v>326</v>
      </c>
      <c r="E1094" s="3">
        <v>20</v>
      </c>
      <c r="F1094" s="3">
        <v>22</v>
      </c>
      <c r="G1094" s="2" t="s">
        <v>296</v>
      </c>
      <c r="H1094" s="2" t="s">
        <v>327</v>
      </c>
      <c r="I1094" s="2" t="s">
        <v>18276</v>
      </c>
      <c r="J1094" s="2" t="s">
        <v>3420</v>
      </c>
    </row>
    <row r="1095" spans="1:10" ht="15" customHeight="1" x14ac:dyDescent="0.35">
      <c r="A1095" s="2" t="s">
        <v>294</v>
      </c>
      <c r="B1095" s="2" t="s">
        <v>295</v>
      </c>
      <c r="C1095" s="2" t="s">
        <v>23</v>
      </c>
      <c r="D1095" s="2" t="s">
        <v>24</v>
      </c>
      <c r="E1095" s="3">
        <v>20</v>
      </c>
      <c r="F1095" s="3">
        <v>1</v>
      </c>
      <c r="G1095" s="2" t="s">
        <v>296</v>
      </c>
      <c r="H1095" s="2" t="s">
        <v>26</v>
      </c>
      <c r="I1095" s="2" t="s">
        <v>18276</v>
      </c>
      <c r="J1095" s="2" t="s">
        <v>3093</v>
      </c>
    </row>
    <row r="1096" spans="1:10" ht="15" customHeight="1" x14ac:dyDescent="0.35">
      <c r="A1096" s="2" t="s">
        <v>294</v>
      </c>
      <c r="B1096" s="2" t="s">
        <v>295</v>
      </c>
      <c r="C1096" s="2" t="s">
        <v>41</v>
      </c>
      <c r="D1096" s="2" t="s">
        <v>42</v>
      </c>
      <c r="E1096" s="3">
        <v>20</v>
      </c>
      <c r="F1096" s="3">
        <v>2</v>
      </c>
      <c r="G1096" s="2" t="s">
        <v>296</v>
      </c>
      <c r="H1096" s="2" t="s">
        <v>43</v>
      </c>
      <c r="I1096" s="2" t="s">
        <v>18276</v>
      </c>
      <c r="J1096" s="2" t="s">
        <v>3093</v>
      </c>
    </row>
    <row r="1097" spans="1:10" ht="15" customHeight="1" x14ac:dyDescent="0.35">
      <c r="A1097" s="2" t="s">
        <v>294</v>
      </c>
      <c r="B1097" s="2" t="s">
        <v>295</v>
      </c>
      <c r="C1097" s="2" t="s">
        <v>56</v>
      </c>
      <c r="D1097" s="2" t="s">
        <v>57</v>
      </c>
      <c r="E1097" s="3">
        <v>20</v>
      </c>
      <c r="F1097" s="3">
        <v>3</v>
      </c>
      <c r="G1097" s="2" t="s">
        <v>296</v>
      </c>
      <c r="H1097" s="2" t="s">
        <v>59</v>
      </c>
      <c r="I1097" s="2" t="s">
        <v>18276</v>
      </c>
      <c r="J1097" s="2" t="s">
        <v>3093</v>
      </c>
    </row>
    <row r="1098" spans="1:10" ht="15" customHeight="1" x14ac:dyDescent="0.35">
      <c r="A1098" s="2" t="s">
        <v>294</v>
      </c>
      <c r="B1098" s="2" t="s">
        <v>295</v>
      </c>
      <c r="C1098" s="2" t="s">
        <v>86</v>
      </c>
      <c r="D1098" s="2" t="s">
        <v>87</v>
      </c>
      <c r="E1098" s="3">
        <v>20</v>
      </c>
      <c r="F1098" s="3">
        <v>5</v>
      </c>
      <c r="G1098" s="2" t="s">
        <v>296</v>
      </c>
      <c r="H1098" s="2" t="s">
        <v>88</v>
      </c>
      <c r="I1098" s="2" t="s">
        <v>18276</v>
      </c>
      <c r="J1098" s="2" t="s">
        <v>3093</v>
      </c>
    </row>
    <row r="1099" spans="1:10" ht="15" customHeight="1" x14ac:dyDescent="0.35">
      <c r="A1099" s="2" t="s">
        <v>294</v>
      </c>
      <c r="B1099" s="2" t="s">
        <v>295</v>
      </c>
      <c r="C1099" s="2" t="s">
        <v>116</v>
      </c>
      <c r="D1099" s="2" t="s">
        <v>117</v>
      </c>
      <c r="E1099" s="3">
        <v>20</v>
      </c>
      <c r="F1099" s="3">
        <v>7</v>
      </c>
      <c r="G1099" s="2" t="s">
        <v>296</v>
      </c>
      <c r="H1099" s="2" t="s">
        <v>118</v>
      </c>
      <c r="I1099" s="2" t="s">
        <v>18276</v>
      </c>
      <c r="J1099" s="2" t="s">
        <v>3093</v>
      </c>
    </row>
    <row r="1100" spans="1:10" ht="15" customHeight="1" x14ac:dyDescent="0.35">
      <c r="A1100" s="2" t="s">
        <v>279</v>
      </c>
      <c r="B1100" s="2" t="s">
        <v>280</v>
      </c>
      <c r="C1100" s="2" t="s">
        <v>510</v>
      </c>
      <c r="D1100" s="2" t="s">
        <v>511</v>
      </c>
      <c r="E1100" s="3">
        <v>19</v>
      </c>
      <c r="F1100" s="3">
        <v>38</v>
      </c>
      <c r="G1100" s="2" t="s">
        <v>281</v>
      </c>
      <c r="H1100" s="2" t="s">
        <v>512</v>
      </c>
      <c r="I1100" s="2" t="s">
        <v>18276</v>
      </c>
      <c r="J1100" s="2" t="s">
        <v>3037</v>
      </c>
    </row>
    <row r="1101" spans="1:10" ht="15" customHeight="1" x14ac:dyDescent="0.35">
      <c r="A1101" s="2" t="s">
        <v>279</v>
      </c>
      <c r="B1101" s="2" t="s">
        <v>280</v>
      </c>
      <c r="C1101" s="2" t="s">
        <v>153</v>
      </c>
      <c r="D1101" s="2" t="s">
        <v>154</v>
      </c>
      <c r="E1101" s="3">
        <v>19</v>
      </c>
      <c r="F1101" s="3">
        <v>10</v>
      </c>
      <c r="G1101" s="2" t="s">
        <v>281</v>
      </c>
      <c r="H1101" s="2" t="s">
        <v>155</v>
      </c>
      <c r="I1101" s="2" t="s">
        <v>18276</v>
      </c>
      <c r="J1101" s="2" t="s">
        <v>2992</v>
      </c>
    </row>
    <row r="1102" spans="1:10" ht="15" customHeight="1" x14ac:dyDescent="0.35">
      <c r="A1102" s="2" t="s">
        <v>279</v>
      </c>
      <c r="B1102" s="2" t="s">
        <v>280</v>
      </c>
      <c r="C1102" s="2" t="s">
        <v>456</v>
      </c>
      <c r="D1102" s="2" t="s">
        <v>457</v>
      </c>
      <c r="E1102" s="3">
        <v>19</v>
      </c>
      <c r="F1102" s="3">
        <v>33</v>
      </c>
      <c r="G1102" s="2" t="s">
        <v>281</v>
      </c>
      <c r="H1102" s="2" t="s">
        <v>458</v>
      </c>
      <c r="I1102" s="2" t="s">
        <v>18276</v>
      </c>
      <c r="J1102" s="2" t="s">
        <v>3037</v>
      </c>
    </row>
    <row r="1103" spans="1:10" ht="15" customHeight="1" x14ac:dyDescent="0.35">
      <c r="A1103" s="2" t="s">
        <v>279</v>
      </c>
      <c r="B1103" s="2" t="s">
        <v>280</v>
      </c>
      <c r="C1103" s="2" t="s">
        <v>352</v>
      </c>
      <c r="D1103" s="2" t="s">
        <v>353</v>
      </c>
      <c r="E1103" s="3">
        <v>19</v>
      </c>
      <c r="F1103" s="3">
        <v>24</v>
      </c>
      <c r="G1103" s="2" t="s">
        <v>281</v>
      </c>
      <c r="H1103" s="2" t="s">
        <v>354</v>
      </c>
      <c r="I1103" s="2" t="s">
        <v>18276</v>
      </c>
      <c r="J1103" s="2" t="s">
        <v>3037</v>
      </c>
    </row>
    <row r="1104" spans="1:10" ht="15" customHeight="1" x14ac:dyDescent="0.35">
      <c r="A1104" s="2" t="s">
        <v>279</v>
      </c>
      <c r="B1104" s="2" t="s">
        <v>280</v>
      </c>
      <c r="C1104" s="2" t="s">
        <v>177</v>
      </c>
      <c r="D1104" s="2" t="s">
        <v>178</v>
      </c>
      <c r="E1104" s="3">
        <v>19</v>
      </c>
      <c r="F1104" s="3">
        <v>12</v>
      </c>
      <c r="G1104" s="2" t="s">
        <v>281</v>
      </c>
      <c r="H1104" s="2" t="s">
        <v>179</v>
      </c>
      <c r="I1104" s="2" t="s">
        <v>18276</v>
      </c>
      <c r="J1104" s="2" t="s">
        <v>2992</v>
      </c>
    </row>
    <row r="1105" spans="1:10" ht="15" customHeight="1" x14ac:dyDescent="0.35">
      <c r="A1105" s="2" t="s">
        <v>279</v>
      </c>
      <c r="B1105" s="2" t="s">
        <v>280</v>
      </c>
      <c r="C1105" s="2" t="s">
        <v>191</v>
      </c>
      <c r="D1105" s="2" t="s">
        <v>192</v>
      </c>
      <c r="E1105" s="3">
        <v>19</v>
      </c>
      <c r="F1105" s="3">
        <v>13</v>
      </c>
      <c r="G1105" s="2" t="s">
        <v>281</v>
      </c>
      <c r="H1105" s="2" t="s">
        <v>193</v>
      </c>
      <c r="I1105" s="2" t="s">
        <v>18276</v>
      </c>
      <c r="J1105" s="2" t="s">
        <v>2992</v>
      </c>
    </row>
    <row r="1106" spans="1:10" ht="15" customHeight="1" x14ac:dyDescent="0.35">
      <c r="A1106" s="2" t="s">
        <v>279</v>
      </c>
      <c r="B1106" s="2" t="s">
        <v>280</v>
      </c>
      <c r="C1106" s="2" t="s">
        <v>207</v>
      </c>
      <c r="D1106" s="2" t="s">
        <v>208</v>
      </c>
      <c r="E1106" s="3">
        <v>19</v>
      </c>
      <c r="F1106" s="3">
        <v>14</v>
      </c>
      <c r="G1106" s="2" t="s">
        <v>281</v>
      </c>
      <c r="H1106" s="2" t="s">
        <v>209</v>
      </c>
      <c r="I1106" s="2" t="s">
        <v>18276</v>
      </c>
      <c r="J1106" s="2" t="s">
        <v>2992</v>
      </c>
    </row>
    <row r="1107" spans="1:10" ht="15" customHeight="1" x14ac:dyDescent="0.35">
      <c r="A1107" s="2" t="s">
        <v>279</v>
      </c>
      <c r="B1107" s="2" t="s">
        <v>280</v>
      </c>
      <c r="C1107" s="2" t="s">
        <v>325</v>
      </c>
      <c r="D1107" s="2" t="s">
        <v>326</v>
      </c>
      <c r="E1107" s="3">
        <v>19</v>
      </c>
      <c r="F1107" s="3">
        <v>22</v>
      </c>
      <c r="G1107" s="2" t="s">
        <v>281</v>
      </c>
      <c r="H1107" s="2" t="s">
        <v>327</v>
      </c>
      <c r="I1107" s="2" t="s">
        <v>18276</v>
      </c>
      <c r="J1107" s="2" t="s">
        <v>2992</v>
      </c>
    </row>
    <row r="1108" spans="1:10" ht="15" customHeight="1" x14ac:dyDescent="0.35">
      <c r="A1108" s="2" t="s">
        <v>279</v>
      </c>
      <c r="B1108" s="2" t="s">
        <v>280</v>
      </c>
      <c r="C1108" s="2" t="s">
        <v>352</v>
      </c>
      <c r="D1108" s="2" t="s">
        <v>353</v>
      </c>
      <c r="E1108" s="3">
        <v>19</v>
      </c>
      <c r="F1108" s="3">
        <v>24</v>
      </c>
      <c r="G1108" s="2" t="s">
        <v>281</v>
      </c>
      <c r="H1108" s="2" t="s">
        <v>354</v>
      </c>
      <c r="I1108" s="2" t="s">
        <v>18276</v>
      </c>
      <c r="J1108" s="2" t="s">
        <v>2992</v>
      </c>
    </row>
    <row r="1109" spans="1:10" ht="15" customHeight="1" x14ac:dyDescent="0.35">
      <c r="A1109" s="2" t="s">
        <v>279</v>
      </c>
      <c r="B1109" s="2" t="s">
        <v>280</v>
      </c>
      <c r="C1109" s="2" t="s">
        <v>510</v>
      </c>
      <c r="D1109" s="2" t="s">
        <v>511</v>
      </c>
      <c r="E1109" s="3">
        <v>19</v>
      </c>
      <c r="F1109" s="3">
        <v>38</v>
      </c>
      <c r="G1109" s="2" t="s">
        <v>281</v>
      </c>
      <c r="H1109" s="2" t="s">
        <v>512</v>
      </c>
      <c r="I1109" s="2" t="s">
        <v>18276</v>
      </c>
      <c r="J1109" s="2" t="s">
        <v>2992</v>
      </c>
    </row>
    <row r="1110" spans="1:10" ht="15" customHeight="1" x14ac:dyDescent="0.35">
      <c r="A1110" s="2" t="s">
        <v>279</v>
      </c>
      <c r="B1110" s="2" t="s">
        <v>280</v>
      </c>
      <c r="C1110" s="2" t="s">
        <v>523</v>
      </c>
      <c r="D1110" s="2" t="s">
        <v>524</v>
      </c>
      <c r="E1110" s="3">
        <v>19</v>
      </c>
      <c r="F1110" s="3">
        <v>39</v>
      </c>
      <c r="G1110" s="2" t="s">
        <v>281</v>
      </c>
      <c r="H1110" s="2" t="s">
        <v>525</v>
      </c>
      <c r="I1110" s="2" t="s">
        <v>18276</v>
      </c>
      <c r="J1110" s="2" t="s">
        <v>2992</v>
      </c>
    </row>
    <row r="1111" spans="1:10" ht="15" customHeight="1" x14ac:dyDescent="0.35">
      <c r="A1111" s="2" t="s">
        <v>279</v>
      </c>
      <c r="B1111" s="2" t="s">
        <v>280</v>
      </c>
      <c r="C1111" s="2" t="s">
        <v>23</v>
      </c>
      <c r="D1111" s="2" t="s">
        <v>24</v>
      </c>
      <c r="E1111" s="3">
        <v>19</v>
      </c>
      <c r="F1111" s="3">
        <v>1</v>
      </c>
      <c r="G1111" s="2" t="s">
        <v>281</v>
      </c>
      <c r="H1111" s="2" t="s">
        <v>26</v>
      </c>
      <c r="I1111" s="2" t="s">
        <v>18276</v>
      </c>
      <c r="J1111" s="2" t="s">
        <v>3037</v>
      </c>
    </row>
    <row r="1112" spans="1:10" ht="15" customHeight="1" x14ac:dyDescent="0.35">
      <c r="A1112" s="2" t="s">
        <v>279</v>
      </c>
      <c r="B1112" s="2" t="s">
        <v>280</v>
      </c>
      <c r="C1112" s="2" t="s">
        <v>41</v>
      </c>
      <c r="D1112" s="2" t="s">
        <v>42</v>
      </c>
      <c r="E1112" s="3">
        <v>19</v>
      </c>
      <c r="F1112" s="3">
        <v>2</v>
      </c>
      <c r="G1112" s="2" t="s">
        <v>281</v>
      </c>
      <c r="H1112" s="2" t="s">
        <v>43</v>
      </c>
      <c r="I1112" s="2" t="s">
        <v>18276</v>
      </c>
      <c r="J1112" s="2" t="s">
        <v>3037</v>
      </c>
    </row>
    <row r="1113" spans="1:10" ht="15" customHeight="1" x14ac:dyDescent="0.35">
      <c r="A1113" s="2" t="s">
        <v>279</v>
      </c>
      <c r="B1113" s="2" t="s">
        <v>280</v>
      </c>
      <c r="C1113" s="2" t="s">
        <v>56</v>
      </c>
      <c r="D1113" s="2" t="s">
        <v>57</v>
      </c>
      <c r="E1113" s="3">
        <v>19</v>
      </c>
      <c r="F1113" s="3">
        <v>3</v>
      </c>
      <c r="G1113" s="2" t="s">
        <v>281</v>
      </c>
      <c r="H1113" s="2" t="s">
        <v>59</v>
      </c>
      <c r="I1113" s="2" t="s">
        <v>18276</v>
      </c>
      <c r="J1113" s="2" t="s">
        <v>3037</v>
      </c>
    </row>
    <row r="1114" spans="1:10" ht="15" customHeight="1" x14ac:dyDescent="0.35">
      <c r="A1114" s="2" t="s">
        <v>279</v>
      </c>
      <c r="B1114" s="2" t="s">
        <v>280</v>
      </c>
      <c r="C1114" s="2" t="s">
        <v>71</v>
      </c>
      <c r="D1114" s="2" t="s">
        <v>72</v>
      </c>
      <c r="E1114" s="3">
        <v>19</v>
      </c>
      <c r="F1114" s="3">
        <v>4</v>
      </c>
      <c r="G1114" s="2" t="s">
        <v>281</v>
      </c>
      <c r="H1114" s="2" t="s">
        <v>73</v>
      </c>
      <c r="I1114" s="2" t="s">
        <v>18276</v>
      </c>
      <c r="J1114" s="2" t="s">
        <v>3037</v>
      </c>
    </row>
    <row r="1115" spans="1:10" ht="15" customHeight="1" x14ac:dyDescent="0.35">
      <c r="A1115" s="2" t="s">
        <v>279</v>
      </c>
      <c r="B1115" s="2" t="s">
        <v>280</v>
      </c>
      <c r="C1115" s="2" t="s">
        <v>86</v>
      </c>
      <c r="D1115" s="2" t="s">
        <v>87</v>
      </c>
      <c r="E1115" s="3">
        <v>19</v>
      </c>
      <c r="F1115" s="3">
        <v>5</v>
      </c>
      <c r="G1115" s="2" t="s">
        <v>281</v>
      </c>
      <c r="H1115" s="2" t="s">
        <v>88</v>
      </c>
      <c r="I1115" s="2" t="s">
        <v>18276</v>
      </c>
      <c r="J1115" s="2" t="s">
        <v>3037</v>
      </c>
    </row>
    <row r="1116" spans="1:10" ht="15" customHeight="1" x14ac:dyDescent="0.35">
      <c r="A1116" s="2" t="s">
        <v>279</v>
      </c>
      <c r="B1116" s="2" t="s">
        <v>280</v>
      </c>
      <c r="C1116" s="2" t="s">
        <v>128</v>
      </c>
      <c r="D1116" s="2" t="s">
        <v>129</v>
      </c>
      <c r="E1116" s="3">
        <v>19</v>
      </c>
      <c r="F1116" s="3">
        <v>8</v>
      </c>
      <c r="G1116" s="2" t="s">
        <v>281</v>
      </c>
      <c r="H1116" s="2" t="s">
        <v>130</v>
      </c>
      <c r="I1116" s="2" t="s">
        <v>18276</v>
      </c>
      <c r="J1116" s="2" t="s">
        <v>3037</v>
      </c>
    </row>
    <row r="1117" spans="1:10" ht="15" customHeight="1" x14ac:dyDescent="0.35">
      <c r="A1117" s="2" t="s">
        <v>279</v>
      </c>
      <c r="B1117" s="2" t="s">
        <v>280</v>
      </c>
      <c r="C1117" s="2" t="s">
        <v>153</v>
      </c>
      <c r="D1117" s="2" t="s">
        <v>154</v>
      </c>
      <c r="E1117" s="3">
        <v>19</v>
      </c>
      <c r="F1117" s="3">
        <v>10</v>
      </c>
      <c r="G1117" s="2" t="s">
        <v>281</v>
      </c>
      <c r="H1117" s="2" t="s">
        <v>155</v>
      </c>
      <c r="I1117" s="2" t="s">
        <v>18276</v>
      </c>
      <c r="J1117" s="2" t="s">
        <v>3037</v>
      </c>
    </row>
    <row r="1118" spans="1:10" ht="15" customHeight="1" x14ac:dyDescent="0.35">
      <c r="A1118" s="2" t="s">
        <v>279</v>
      </c>
      <c r="B1118" s="2" t="s">
        <v>280</v>
      </c>
      <c r="C1118" s="2" t="s">
        <v>163</v>
      </c>
      <c r="D1118" s="2" t="s">
        <v>164</v>
      </c>
      <c r="E1118" s="3">
        <v>19</v>
      </c>
      <c r="F1118" s="3">
        <v>11</v>
      </c>
      <c r="G1118" s="2" t="s">
        <v>281</v>
      </c>
      <c r="H1118" s="2" t="s">
        <v>165</v>
      </c>
      <c r="I1118" s="2" t="s">
        <v>18276</v>
      </c>
      <c r="J1118" s="2" t="s">
        <v>3037</v>
      </c>
    </row>
    <row r="1119" spans="1:10" ht="15" customHeight="1" x14ac:dyDescent="0.35">
      <c r="A1119" s="2" t="s">
        <v>279</v>
      </c>
      <c r="B1119" s="2" t="s">
        <v>280</v>
      </c>
      <c r="C1119" s="2" t="s">
        <v>177</v>
      </c>
      <c r="D1119" s="2" t="s">
        <v>178</v>
      </c>
      <c r="E1119" s="3">
        <v>19</v>
      </c>
      <c r="F1119" s="3">
        <v>12</v>
      </c>
      <c r="G1119" s="2" t="s">
        <v>281</v>
      </c>
      <c r="H1119" s="2" t="s">
        <v>179</v>
      </c>
      <c r="I1119" s="2" t="s">
        <v>18276</v>
      </c>
      <c r="J1119" s="2" t="s">
        <v>3037</v>
      </c>
    </row>
    <row r="1120" spans="1:10" ht="15" customHeight="1" x14ac:dyDescent="0.35">
      <c r="A1120" s="2" t="s">
        <v>279</v>
      </c>
      <c r="B1120" s="2" t="s">
        <v>280</v>
      </c>
      <c r="C1120" s="2" t="s">
        <v>218</v>
      </c>
      <c r="D1120" s="2" t="s">
        <v>219</v>
      </c>
      <c r="E1120" s="3">
        <v>19</v>
      </c>
      <c r="F1120" s="3">
        <v>15</v>
      </c>
      <c r="G1120" s="2" t="s">
        <v>281</v>
      </c>
      <c r="H1120" s="2" t="s">
        <v>220</v>
      </c>
      <c r="I1120" s="2" t="s">
        <v>18276</v>
      </c>
      <c r="J1120" s="2" t="s">
        <v>3037</v>
      </c>
    </row>
    <row r="1121" spans="1:10" ht="15" customHeight="1" x14ac:dyDescent="0.35">
      <c r="A1121" s="2" t="s">
        <v>279</v>
      </c>
      <c r="B1121" s="2" t="s">
        <v>280</v>
      </c>
      <c r="C1121" s="2" t="s">
        <v>250</v>
      </c>
      <c r="D1121" s="2" t="s">
        <v>251</v>
      </c>
      <c r="E1121" s="3">
        <v>19</v>
      </c>
      <c r="F1121" s="3">
        <v>17</v>
      </c>
      <c r="G1121" s="2" t="s">
        <v>281</v>
      </c>
      <c r="H1121" s="2" t="s">
        <v>252</v>
      </c>
      <c r="I1121" s="2" t="s">
        <v>18276</v>
      </c>
      <c r="J1121" s="2" t="s">
        <v>3037</v>
      </c>
    </row>
    <row r="1122" spans="1:10" ht="15" customHeight="1" x14ac:dyDescent="0.35">
      <c r="A1122" s="2" t="s">
        <v>279</v>
      </c>
      <c r="B1122" s="2" t="s">
        <v>280</v>
      </c>
      <c r="C1122" s="2" t="s">
        <v>264</v>
      </c>
      <c r="D1122" s="2" t="s">
        <v>265</v>
      </c>
      <c r="E1122" s="3">
        <v>19</v>
      </c>
      <c r="F1122" s="3">
        <v>18</v>
      </c>
      <c r="G1122" s="2" t="s">
        <v>281</v>
      </c>
      <c r="H1122" s="2" t="s">
        <v>266</v>
      </c>
      <c r="I1122" s="2" t="s">
        <v>18276</v>
      </c>
      <c r="J1122" s="2" t="s">
        <v>3037</v>
      </c>
    </row>
    <row r="1123" spans="1:10" ht="15" customHeight="1" x14ac:dyDescent="0.35">
      <c r="A1123" s="2" t="s">
        <v>279</v>
      </c>
      <c r="B1123" s="2" t="s">
        <v>280</v>
      </c>
      <c r="C1123" s="2" t="s">
        <v>325</v>
      </c>
      <c r="D1123" s="2" t="s">
        <v>326</v>
      </c>
      <c r="E1123" s="3">
        <v>19</v>
      </c>
      <c r="F1123" s="3">
        <v>22</v>
      </c>
      <c r="G1123" s="2" t="s">
        <v>281</v>
      </c>
      <c r="H1123" s="2" t="s">
        <v>327</v>
      </c>
      <c r="I1123" s="2" t="s">
        <v>18276</v>
      </c>
      <c r="J1123" s="2" t="s">
        <v>3037</v>
      </c>
    </row>
    <row r="1124" spans="1:10" ht="15" customHeight="1" x14ac:dyDescent="0.35">
      <c r="A1124" s="2" t="s">
        <v>279</v>
      </c>
      <c r="B1124" s="2" t="s">
        <v>280</v>
      </c>
      <c r="C1124" s="2" t="s">
        <v>339</v>
      </c>
      <c r="D1124" s="2" t="s">
        <v>340</v>
      </c>
      <c r="E1124" s="3">
        <v>19</v>
      </c>
      <c r="F1124" s="3">
        <v>23</v>
      </c>
      <c r="G1124" s="2" t="s">
        <v>281</v>
      </c>
      <c r="H1124" s="2" t="s">
        <v>341</v>
      </c>
      <c r="I1124" s="2" t="s">
        <v>18276</v>
      </c>
      <c r="J1124" s="2" t="s">
        <v>3037</v>
      </c>
    </row>
    <row r="1125" spans="1:10" ht="15" customHeight="1" x14ac:dyDescent="0.35">
      <c r="A1125" s="2" t="s">
        <v>279</v>
      </c>
      <c r="B1125" s="2" t="s">
        <v>280</v>
      </c>
      <c r="C1125" s="2" t="s">
        <v>365</v>
      </c>
      <c r="D1125" s="2" t="s">
        <v>366</v>
      </c>
      <c r="E1125" s="3">
        <v>19</v>
      </c>
      <c r="F1125" s="3">
        <v>25</v>
      </c>
      <c r="G1125" s="2" t="s">
        <v>281</v>
      </c>
      <c r="H1125" s="2" t="s">
        <v>367</v>
      </c>
      <c r="I1125" s="2" t="s">
        <v>18276</v>
      </c>
      <c r="J1125" s="2" t="s">
        <v>3037</v>
      </c>
    </row>
    <row r="1126" spans="1:10" ht="15" customHeight="1" x14ac:dyDescent="0.35">
      <c r="A1126" s="2" t="s">
        <v>234</v>
      </c>
      <c r="B1126" s="2" t="s">
        <v>235</v>
      </c>
      <c r="C1126" s="2" t="s">
        <v>163</v>
      </c>
      <c r="D1126" s="2" t="s">
        <v>164</v>
      </c>
      <c r="E1126" s="3">
        <v>16</v>
      </c>
      <c r="F1126" s="3">
        <v>11</v>
      </c>
      <c r="G1126" s="2" t="s">
        <v>236</v>
      </c>
      <c r="H1126" s="2" t="s">
        <v>165</v>
      </c>
      <c r="I1126" s="2" t="s">
        <v>18276</v>
      </c>
      <c r="J1126" s="2" t="s">
        <v>3083</v>
      </c>
    </row>
    <row r="1127" spans="1:10" ht="15" customHeight="1" x14ac:dyDescent="0.35">
      <c r="A1127" s="2" t="s">
        <v>191</v>
      </c>
      <c r="B1127" s="2" t="s">
        <v>192</v>
      </c>
      <c r="C1127" s="2" t="s">
        <v>116</v>
      </c>
      <c r="D1127" s="2" t="s">
        <v>117</v>
      </c>
      <c r="E1127" s="3">
        <v>13</v>
      </c>
      <c r="F1127" s="3">
        <v>7</v>
      </c>
      <c r="G1127" s="2" t="s">
        <v>193</v>
      </c>
      <c r="H1127" s="2" t="s">
        <v>118</v>
      </c>
      <c r="I1127" s="2" t="s">
        <v>18276</v>
      </c>
      <c r="J1127" s="2" t="s">
        <v>3093</v>
      </c>
    </row>
    <row r="1128" spans="1:10" ht="15" customHeight="1" x14ac:dyDescent="0.35">
      <c r="A1128" s="2" t="s">
        <v>234</v>
      </c>
      <c r="B1128" s="2" t="s">
        <v>235</v>
      </c>
      <c r="C1128" s="2" t="s">
        <v>128</v>
      </c>
      <c r="D1128" s="2" t="s">
        <v>129</v>
      </c>
      <c r="E1128" s="3">
        <v>16</v>
      </c>
      <c r="F1128" s="3">
        <v>8</v>
      </c>
      <c r="G1128" s="2" t="s">
        <v>236</v>
      </c>
      <c r="H1128" s="2" t="s">
        <v>130</v>
      </c>
      <c r="I1128" s="2" t="s">
        <v>18276</v>
      </c>
      <c r="J1128" s="2" t="s">
        <v>3083</v>
      </c>
    </row>
    <row r="1129" spans="1:10" ht="15" customHeight="1" x14ac:dyDescent="0.35">
      <c r="A1129" s="2" t="s">
        <v>191</v>
      </c>
      <c r="B1129" s="2" t="s">
        <v>192</v>
      </c>
      <c r="C1129" s="2" t="s">
        <v>207</v>
      </c>
      <c r="D1129" s="2" t="s">
        <v>208</v>
      </c>
      <c r="E1129" s="3">
        <v>13</v>
      </c>
      <c r="F1129" s="3">
        <v>14</v>
      </c>
      <c r="G1129" s="2" t="s">
        <v>193</v>
      </c>
      <c r="H1129" s="2" t="s">
        <v>209</v>
      </c>
      <c r="I1129" s="2" t="s">
        <v>18276</v>
      </c>
      <c r="J1129" s="2" t="s">
        <v>2969</v>
      </c>
    </row>
    <row r="1130" spans="1:10" ht="15" customHeight="1" x14ac:dyDescent="0.35">
      <c r="A1130" s="2" t="s">
        <v>191</v>
      </c>
      <c r="B1130" s="2" t="s">
        <v>192</v>
      </c>
      <c r="C1130" s="2" t="s">
        <v>250</v>
      </c>
      <c r="D1130" s="2" t="s">
        <v>251</v>
      </c>
      <c r="E1130" s="3">
        <v>13</v>
      </c>
      <c r="F1130" s="3">
        <v>17</v>
      </c>
      <c r="G1130" s="2" t="s">
        <v>193</v>
      </c>
      <c r="H1130" s="2" t="s">
        <v>252</v>
      </c>
      <c r="I1130" s="2" t="s">
        <v>18276</v>
      </c>
      <c r="J1130" s="2" t="s">
        <v>2969</v>
      </c>
    </row>
    <row r="1131" spans="1:10" ht="15" customHeight="1" x14ac:dyDescent="0.35">
      <c r="A1131" s="2" t="s">
        <v>191</v>
      </c>
      <c r="B1131" s="2" t="s">
        <v>192</v>
      </c>
      <c r="C1131" s="2" t="s">
        <v>294</v>
      </c>
      <c r="D1131" s="2" t="s">
        <v>295</v>
      </c>
      <c r="E1131" s="3">
        <v>13</v>
      </c>
      <c r="F1131" s="3">
        <v>20</v>
      </c>
      <c r="G1131" s="2" t="s">
        <v>193</v>
      </c>
      <c r="H1131" s="2" t="s">
        <v>296</v>
      </c>
      <c r="I1131" s="2" t="s">
        <v>18276</v>
      </c>
      <c r="J1131" s="2" t="s">
        <v>2969</v>
      </c>
    </row>
    <row r="1132" spans="1:10" ht="15" customHeight="1" x14ac:dyDescent="0.35">
      <c r="A1132" s="2" t="s">
        <v>191</v>
      </c>
      <c r="B1132" s="2" t="s">
        <v>192</v>
      </c>
      <c r="C1132" s="2" t="s">
        <v>339</v>
      </c>
      <c r="D1132" s="2" t="s">
        <v>340</v>
      </c>
      <c r="E1132" s="3">
        <v>13</v>
      </c>
      <c r="F1132" s="3">
        <v>23</v>
      </c>
      <c r="G1132" s="2" t="s">
        <v>193</v>
      </c>
      <c r="H1132" s="2" t="s">
        <v>341</v>
      </c>
      <c r="I1132" s="2" t="s">
        <v>18276</v>
      </c>
      <c r="J1132" s="2" t="s">
        <v>2969</v>
      </c>
    </row>
    <row r="1133" spans="1:10" ht="15" customHeight="1" x14ac:dyDescent="0.35">
      <c r="A1133" s="2" t="s">
        <v>191</v>
      </c>
      <c r="B1133" s="2" t="s">
        <v>192</v>
      </c>
      <c r="C1133" s="2" t="s">
        <v>352</v>
      </c>
      <c r="D1133" s="2" t="s">
        <v>353</v>
      </c>
      <c r="E1133" s="3">
        <v>13</v>
      </c>
      <c r="F1133" s="3">
        <v>24</v>
      </c>
      <c r="G1133" s="2" t="s">
        <v>193</v>
      </c>
      <c r="H1133" s="2" t="s">
        <v>354</v>
      </c>
      <c r="I1133" s="2" t="s">
        <v>18276</v>
      </c>
      <c r="J1133" s="2" t="s">
        <v>2969</v>
      </c>
    </row>
    <row r="1134" spans="1:10" ht="15" customHeight="1" x14ac:dyDescent="0.35">
      <c r="A1134" s="2" t="s">
        <v>191</v>
      </c>
      <c r="B1134" s="2" t="s">
        <v>192</v>
      </c>
      <c r="C1134" s="2" t="s">
        <v>447</v>
      </c>
      <c r="D1134" s="2" t="s">
        <v>448</v>
      </c>
      <c r="E1134" s="3">
        <v>13</v>
      </c>
      <c r="F1134" s="3">
        <v>32</v>
      </c>
      <c r="G1134" s="2" t="s">
        <v>193</v>
      </c>
      <c r="H1134" s="2" t="s">
        <v>449</v>
      </c>
      <c r="I1134" s="2" t="s">
        <v>18276</v>
      </c>
      <c r="J1134" s="2" t="s">
        <v>2969</v>
      </c>
    </row>
    <row r="1135" spans="1:10" ht="15" customHeight="1" x14ac:dyDescent="0.35">
      <c r="A1135" s="2" t="s">
        <v>191</v>
      </c>
      <c r="B1135" s="2" t="s">
        <v>192</v>
      </c>
      <c r="C1135" s="2" t="s">
        <v>510</v>
      </c>
      <c r="D1135" s="2" t="s">
        <v>511</v>
      </c>
      <c r="E1135" s="3">
        <v>13</v>
      </c>
      <c r="F1135" s="3">
        <v>38</v>
      </c>
      <c r="G1135" s="2" t="s">
        <v>193</v>
      </c>
      <c r="H1135" s="2" t="s">
        <v>512</v>
      </c>
      <c r="I1135" s="2" t="s">
        <v>18276</v>
      </c>
      <c r="J1135" s="2" t="s">
        <v>2969</v>
      </c>
    </row>
    <row r="1136" spans="1:10" ht="15" customHeight="1" x14ac:dyDescent="0.35">
      <c r="A1136" s="2" t="s">
        <v>191</v>
      </c>
      <c r="B1136" s="2" t="s">
        <v>192</v>
      </c>
      <c r="C1136" s="2" t="s">
        <v>537</v>
      </c>
      <c r="D1136" s="2" t="s">
        <v>538</v>
      </c>
      <c r="E1136" s="3">
        <v>13</v>
      </c>
      <c r="F1136" s="3">
        <v>40</v>
      </c>
      <c r="G1136" s="2" t="s">
        <v>193</v>
      </c>
      <c r="H1136" s="2" t="s">
        <v>539</v>
      </c>
      <c r="I1136" s="2" t="s">
        <v>18276</v>
      </c>
      <c r="J1136" s="2" t="s">
        <v>2969</v>
      </c>
    </row>
    <row r="1137" spans="1:10" ht="15" customHeight="1" x14ac:dyDescent="0.35">
      <c r="A1137" s="2" t="s">
        <v>191</v>
      </c>
      <c r="B1137" s="2" t="s">
        <v>192</v>
      </c>
      <c r="C1137" s="2" t="s">
        <v>23</v>
      </c>
      <c r="D1137" s="2" t="s">
        <v>24</v>
      </c>
      <c r="E1137" s="3">
        <v>13</v>
      </c>
      <c r="F1137" s="3">
        <v>1</v>
      </c>
      <c r="G1137" s="2" t="s">
        <v>193</v>
      </c>
      <c r="H1137" s="2" t="s">
        <v>26</v>
      </c>
      <c r="I1137" s="2" t="s">
        <v>18276</v>
      </c>
      <c r="J1137" s="2" t="s">
        <v>3016</v>
      </c>
    </row>
    <row r="1138" spans="1:10" ht="15" customHeight="1" x14ac:dyDescent="0.35">
      <c r="A1138" s="2" t="s">
        <v>191</v>
      </c>
      <c r="B1138" s="2" t="s">
        <v>192</v>
      </c>
      <c r="C1138" s="2" t="s">
        <v>163</v>
      </c>
      <c r="D1138" s="2" t="s">
        <v>164</v>
      </c>
      <c r="E1138" s="3">
        <v>13</v>
      </c>
      <c r="F1138" s="3">
        <v>11</v>
      </c>
      <c r="G1138" s="2" t="s">
        <v>193</v>
      </c>
      <c r="H1138" s="2" t="s">
        <v>165</v>
      </c>
      <c r="I1138" s="2" t="s">
        <v>18276</v>
      </c>
      <c r="J1138" s="2" t="s">
        <v>2969</v>
      </c>
    </row>
    <row r="1139" spans="1:10" ht="15" customHeight="1" x14ac:dyDescent="0.35">
      <c r="A1139" s="2" t="s">
        <v>191</v>
      </c>
      <c r="B1139" s="2" t="s">
        <v>192</v>
      </c>
      <c r="C1139" s="2" t="s">
        <v>41</v>
      </c>
      <c r="D1139" s="2" t="s">
        <v>42</v>
      </c>
      <c r="E1139" s="3">
        <v>13</v>
      </c>
      <c r="F1139" s="3">
        <v>2</v>
      </c>
      <c r="G1139" s="2" t="s">
        <v>193</v>
      </c>
      <c r="H1139" s="2" t="s">
        <v>43</v>
      </c>
      <c r="I1139" s="2" t="s">
        <v>18276</v>
      </c>
      <c r="J1139" s="2" t="s">
        <v>3016</v>
      </c>
    </row>
    <row r="1140" spans="1:10" ht="15" customHeight="1" x14ac:dyDescent="0.35">
      <c r="A1140" s="2" t="s">
        <v>191</v>
      </c>
      <c r="B1140" s="2" t="s">
        <v>192</v>
      </c>
      <c r="C1140" s="2" t="s">
        <v>71</v>
      </c>
      <c r="D1140" s="2" t="s">
        <v>72</v>
      </c>
      <c r="E1140" s="3">
        <v>13</v>
      </c>
      <c r="F1140" s="3">
        <v>4</v>
      </c>
      <c r="G1140" s="2" t="s">
        <v>193</v>
      </c>
      <c r="H1140" s="2" t="s">
        <v>73</v>
      </c>
      <c r="I1140" s="2" t="s">
        <v>18276</v>
      </c>
      <c r="J1140" s="2" t="s">
        <v>3016</v>
      </c>
    </row>
    <row r="1141" spans="1:10" ht="15" customHeight="1" x14ac:dyDescent="0.35">
      <c r="A1141" s="2" t="s">
        <v>191</v>
      </c>
      <c r="B1141" s="2" t="s">
        <v>192</v>
      </c>
      <c r="C1141" s="2" t="s">
        <v>86</v>
      </c>
      <c r="D1141" s="2" t="s">
        <v>87</v>
      </c>
      <c r="E1141" s="3">
        <v>13</v>
      </c>
      <c r="F1141" s="3">
        <v>5</v>
      </c>
      <c r="G1141" s="2" t="s">
        <v>193</v>
      </c>
      <c r="H1141" s="2" t="s">
        <v>88</v>
      </c>
      <c r="I1141" s="2" t="s">
        <v>18276</v>
      </c>
      <c r="J1141" s="2" t="s">
        <v>3016</v>
      </c>
    </row>
    <row r="1142" spans="1:10" ht="15" customHeight="1" x14ac:dyDescent="0.35">
      <c r="A1142" s="2" t="s">
        <v>191</v>
      </c>
      <c r="B1142" s="2" t="s">
        <v>192</v>
      </c>
      <c r="C1142" s="2" t="s">
        <v>116</v>
      </c>
      <c r="D1142" s="2" t="s">
        <v>117</v>
      </c>
      <c r="E1142" s="3">
        <v>13</v>
      </c>
      <c r="F1142" s="3">
        <v>7</v>
      </c>
      <c r="G1142" s="2" t="s">
        <v>193</v>
      </c>
      <c r="H1142" s="2" t="s">
        <v>118</v>
      </c>
      <c r="I1142" s="2" t="s">
        <v>18276</v>
      </c>
      <c r="J1142" s="2" t="s">
        <v>3016</v>
      </c>
    </row>
    <row r="1143" spans="1:10" ht="15" customHeight="1" x14ac:dyDescent="0.35">
      <c r="A1143" s="2" t="s">
        <v>191</v>
      </c>
      <c r="B1143" s="2" t="s">
        <v>192</v>
      </c>
      <c r="C1143" s="2" t="s">
        <v>128</v>
      </c>
      <c r="D1143" s="2" t="s">
        <v>129</v>
      </c>
      <c r="E1143" s="3">
        <v>13</v>
      </c>
      <c r="F1143" s="3">
        <v>8</v>
      </c>
      <c r="G1143" s="2" t="s">
        <v>193</v>
      </c>
      <c r="H1143" s="2" t="s">
        <v>130</v>
      </c>
      <c r="I1143" s="2" t="s">
        <v>18276</v>
      </c>
      <c r="J1143" s="2" t="s">
        <v>3016</v>
      </c>
    </row>
    <row r="1144" spans="1:10" ht="15" customHeight="1" x14ac:dyDescent="0.35">
      <c r="A1144" s="2" t="s">
        <v>191</v>
      </c>
      <c r="B1144" s="2" t="s">
        <v>192</v>
      </c>
      <c r="C1144" s="2" t="s">
        <v>163</v>
      </c>
      <c r="D1144" s="2" t="s">
        <v>164</v>
      </c>
      <c r="E1144" s="3">
        <v>13</v>
      </c>
      <c r="F1144" s="3">
        <v>11</v>
      </c>
      <c r="G1144" s="2" t="s">
        <v>193</v>
      </c>
      <c r="H1144" s="2" t="s">
        <v>165</v>
      </c>
      <c r="I1144" s="2" t="s">
        <v>18276</v>
      </c>
      <c r="J1144" s="2" t="s">
        <v>3016</v>
      </c>
    </row>
    <row r="1145" spans="1:10" ht="15" customHeight="1" x14ac:dyDescent="0.35">
      <c r="A1145" s="2" t="s">
        <v>191</v>
      </c>
      <c r="B1145" s="2" t="s">
        <v>192</v>
      </c>
      <c r="C1145" s="2" t="s">
        <v>177</v>
      </c>
      <c r="D1145" s="2" t="s">
        <v>178</v>
      </c>
      <c r="E1145" s="3">
        <v>13</v>
      </c>
      <c r="F1145" s="3">
        <v>12</v>
      </c>
      <c r="G1145" s="2" t="s">
        <v>193</v>
      </c>
      <c r="H1145" s="2" t="s">
        <v>179</v>
      </c>
      <c r="I1145" s="2" t="s">
        <v>18276</v>
      </c>
      <c r="J1145" s="2" t="s">
        <v>3016</v>
      </c>
    </row>
    <row r="1146" spans="1:10" ht="15" customHeight="1" x14ac:dyDescent="0.35">
      <c r="A1146" s="2" t="s">
        <v>191</v>
      </c>
      <c r="B1146" s="2" t="s">
        <v>192</v>
      </c>
      <c r="C1146" s="2" t="s">
        <v>207</v>
      </c>
      <c r="D1146" s="2" t="s">
        <v>208</v>
      </c>
      <c r="E1146" s="3">
        <v>13</v>
      </c>
      <c r="F1146" s="3">
        <v>14</v>
      </c>
      <c r="G1146" s="2" t="s">
        <v>193</v>
      </c>
      <c r="H1146" s="2" t="s">
        <v>209</v>
      </c>
      <c r="I1146" s="2" t="s">
        <v>18276</v>
      </c>
      <c r="J1146" s="2" t="s">
        <v>3016</v>
      </c>
    </row>
    <row r="1147" spans="1:10" ht="15" customHeight="1" x14ac:dyDescent="0.35">
      <c r="A1147" s="2" t="s">
        <v>191</v>
      </c>
      <c r="B1147" s="2" t="s">
        <v>192</v>
      </c>
      <c r="C1147" s="2" t="s">
        <v>325</v>
      </c>
      <c r="D1147" s="2" t="s">
        <v>326</v>
      </c>
      <c r="E1147" s="3">
        <v>13</v>
      </c>
      <c r="F1147" s="3">
        <v>22</v>
      </c>
      <c r="G1147" s="2" t="s">
        <v>193</v>
      </c>
      <c r="H1147" s="2" t="s">
        <v>327</v>
      </c>
      <c r="I1147" s="2" t="s">
        <v>18276</v>
      </c>
      <c r="J1147" s="2" t="s">
        <v>3016</v>
      </c>
    </row>
    <row r="1148" spans="1:10" ht="15" customHeight="1" x14ac:dyDescent="0.35">
      <c r="A1148" s="2" t="s">
        <v>191</v>
      </c>
      <c r="B1148" s="2" t="s">
        <v>192</v>
      </c>
      <c r="C1148" s="2" t="s">
        <v>339</v>
      </c>
      <c r="D1148" s="2" t="s">
        <v>340</v>
      </c>
      <c r="E1148" s="3">
        <v>13</v>
      </c>
      <c r="F1148" s="3">
        <v>23</v>
      </c>
      <c r="G1148" s="2" t="s">
        <v>193</v>
      </c>
      <c r="H1148" s="2" t="s">
        <v>341</v>
      </c>
      <c r="I1148" s="2" t="s">
        <v>18276</v>
      </c>
      <c r="J1148" s="2" t="s">
        <v>3016</v>
      </c>
    </row>
    <row r="1149" spans="1:10" ht="15" customHeight="1" x14ac:dyDescent="0.35">
      <c r="A1149" s="2" t="s">
        <v>191</v>
      </c>
      <c r="B1149" s="2" t="s">
        <v>192</v>
      </c>
      <c r="C1149" s="2" t="s">
        <v>56</v>
      </c>
      <c r="D1149" s="2" t="s">
        <v>57</v>
      </c>
      <c r="E1149" s="3">
        <v>13</v>
      </c>
      <c r="F1149" s="3">
        <v>3</v>
      </c>
      <c r="G1149" s="2" t="s">
        <v>193</v>
      </c>
      <c r="H1149" s="2" t="s">
        <v>59</v>
      </c>
      <c r="I1149" s="2" t="s">
        <v>18276</v>
      </c>
      <c r="J1149" s="2" t="s">
        <v>3016</v>
      </c>
    </row>
    <row r="1150" spans="1:10" ht="15" customHeight="1" x14ac:dyDescent="0.35">
      <c r="A1150" s="2" t="s">
        <v>191</v>
      </c>
      <c r="B1150" s="2" t="s">
        <v>192</v>
      </c>
      <c r="C1150" s="2" t="s">
        <v>153</v>
      </c>
      <c r="D1150" s="2" t="s">
        <v>154</v>
      </c>
      <c r="E1150" s="3">
        <v>13</v>
      </c>
      <c r="F1150" s="3">
        <v>10</v>
      </c>
      <c r="G1150" s="2" t="s">
        <v>193</v>
      </c>
      <c r="H1150" s="2" t="s">
        <v>155</v>
      </c>
      <c r="I1150" s="2" t="s">
        <v>18276</v>
      </c>
      <c r="J1150" s="2" t="s">
        <v>2969</v>
      </c>
    </row>
    <row r="1151" spans="1:10" ht="15" customHeight="1" x14ac:dyDescent="0.35">
      <c r="A1151" s="2" t="s">
        <v>191</v>
      </c>
      <c r="B1151" s="2" t="s">
        <v>192</v>
      </c>
      <c r="C1151" s="2" t="s">
        <v>142</v>
      </c>
      <c r="D1151" s="2" t="s">
        <v>143</v>
      </c>
      <c r="E1151" s="3">
        <v>13</v>
      </c>
      <c r="F1151" s="3">
        <v>9</v>
      </c>
      <c r="G1151" s="2" t="s">
        <v>193</v>
      </c>
      <c r="H1151" s="2" t="s">
        <v>144</v>
      </c>
      <c r="I1151" s="2" t="s">
        <v>18276</v>
      </c>
      <c r="J1151" s="2" t="s">
        <v>2969</v>
      </c>
    </row>
    <row r="1152" spans="1:10" ht="15" customHeight="1" x14ac:dyDescent="0.35">
      <c r="A1152" s="2" t="s">
        <v>191</v>
      </c>
      <c r="B1152" s="2" t="s">
        <v>192</v>
      </c>
      <c r="C1152" s="2" t="s">
        <v>71</v>
      </c>
      <c r="D1152" s="2" t="s">
        <v>72</v>
      </c>
      <c r="E1152" s="3">
        <v>13</v>
      </c>
      <c r="F1152" s="3">
        <v>4</v>
      </c>
      <c r="G1152" s="2" t="s">
        <v>193</v>
      </c>
      <c r="H1152" s="2" t="s">
        <v>73</v>
      </c>
      <c r="I1152" s="2" t="s">
        <v>18276</v>
      </c>
      <c r="J1152" s="2" t="s">
        <v>2969</v>
      </c>
    </row>
    <row r="1153" spans="1:10" ht="15" customHeight="1" x14ac:dyDescent="0.35">
      <c r="A1153" s="2" t="s">
        <v>191</v>
      </c>
      <c r="B1153" s="2" t="s">
        <v>192</v>
      </c>
      <c r="C1153" s="2" t="s">
        <v>352</v>
      </c>
      <c r="D1153" s="2" t="s">
        <v>353</v>
      </c>
      <c r="E1153" s="3">
        <v>13</v>
      </c>
      <c r="F1153" s="3">
        <v>24</v>
      </c>
      <c r="G1153" s="2" t="s">
        <v>193</v>
      </c>
      <c r="H1153" s="2" t="s">
        <v>354</v>
      </c>
      <c r="I1153" s="2" t="s">
        <v>18276</v>
      </c>
      <c r="J1153" s="2" t="s">
        <v>3076</v>
      </c>
    </row>
    <row r="1154" spans="1:10" ht="15" customHeight="1" x14ac:dyDescent="0.35">
      <c r="A1154" s="2" t="s">
        <v>191</v>
      </c>
      <c r="B1154" s="2" t="s">
        <v>192</v>
      </c>
      <c r="C1154" s="2" t="s">
        <v>387</v>
      </c>
      <c r="D1154" s="2" t="s">
        <v>388</v>
      </c>
      <c r="E1154" s="3">
        <v>13</v>
      </c>
      <c r="F1154" s="3">
        <v>27</v>
      </c>
      <c r="G1154" s="2" t="s">
        <v>193</v>
      </c>
      <c r="H1154" s="2" t="s">
        <v>389</v>
      </c>
      <c r="I1154" s="2" t="s">
        <v>18276</v>
      </c>
      <c r="J1154" s="2" t="s">
        <v>3076</v>
      </c>
    </row>
    <row r="1155" spans="1:10" ht="15" customHeight="1" x14ac:dyDescent="0.35">
      <c r="A1155" s="2" t="s">
        <v>191</v>
      </c>
      <c r="B1155" s="2" t="s">
        <v>192</v>
      </c>
      <c r="C1155" s="2" t="s">
        <v>23</v>
      </c>
      <c r="D1155" s="2" t="s">
        <v>24</v>
      </c>
      <c r="E1155" s="3">
        <v>13</v>
      </c>
      <c r="F1155" s="3">
        <v>1</v>
      </c>
      <c r="G1155" s="2" t="s">
        <v>193</v>
      </c>
      <c r="H1155" s="2" t="s">
        <v>26</v>
      </c>
      <c r="I1155" s="2" t="s">
        <v>18276</v>
      </c>
      <c r="J1155" s="2" t="s">
        <v>3054</v>
      </c>
    </row>
    <row r="1156" spans="1:10" ht="15" customHeight="1" x14ac:dyDescent="0.35">
      <c r="A1156" s="2" t="s">
        <v>191</v>
      </c>
      <c r="B1156" s="2" t="s">
        <v>192</v>
      </c>
      <c r="C1156" s="2" t="s">
        <v>56</v>
      </c>
      <c r="D1156" s="2" t="s">
        <v>57</v>
      </c>
      <c r="E1156" s="3">
        <v>13</v>
      </c>
      <c r="F1156" s="3">
        <v>3</v>
      </c>
      <c r="G1156" s="2" t="s">
        <v>193</v>
      </c>
      <c r="H1156" s="2" t="s">
        <v>59</v>
      </c>
      <c r="I1156" s="2" t="s">
        <v>18276</v>
      </c>
      <c r="J1156" s="2" t="s">
        <v>3054</v>
      </c>
    </row>
    <row r="1157" spans="1:10" ht="15" customHeight="1" x14ac:dyDescent="0.35">
      <c r="A1157" s="2" t="s">
        <v>191</v>
      </c>
      <c r="B1157" s="2" t="s">
        <v>192</v>
      </c>
      <c r="C1157" s="2" t="s">
        <v>71</v>
      </c>
      <c r="D1157" s="2" t="s">
        <v>72</v>
      </c>
      <c r="E1157" s="3">
        <v>13</v>
      </c>
      <c r="F1157" s="3">
        <v>4</v>
      </c>
      <c r="G1157" s="2" t="s">
        <v>193</v>
      </c>
      <c r="H1157" s="2" t="s">
        <v>73</v>
      </c>
      <c r="I1157" s="2" t="s">
        <v>18276</v>
      </c>
      <c r="J1157" s="2" t="s">
        <v>3054</v>
      </c>
    </row>
    <row r="1158" spans="1:10" ht="15" customHeight="1" x14ac:dyDescent="0.35">
      <c r="A1158" s="2" t="s">
        <v>191</v>
      </c>
      <c r="B1158" s="2" t="s">
        <v>192</v>
      </c>
      <c r="C1158" s="2" t="s">
        <v>86</v>
      </c>
      <c r="D1158" s="2" t="s">
        <v>87</v>
      </c>
      <c r="E1158" s="3">
        <v>13</v>
      </c>
      <c r="F1158" s="3">
        <v>5</v>
      </c>
      <c r="G1158" s="2" t="s">
        <v>193</v>
      </c>
      <c r="H1158" s="2" t="s">
        <v>88</v>
      </c>
      <c r="I1158" s="2" t="s">
        <v>18276</v>
      </c>
      <c r="J1158" s="2" t="s">
        <v>3054</v>
      </c>
    </row>
    <row r="1159" spans="1:10" ht="15" customHeight="1" x14ac:dyDescent="0.35">
      <c r="A1159" s="2" t="s">
        <v>191</v>
      </c>
      <c r="B1159" s="2" t="s">
        <v>192</v>
      </c>
      <c r="C1159" s="2" t="s">
        <v>100</v>
      </c>
      <c r="D1159" s="2" t="s">
        <v>101</v>
      </c>
      <c r="E1159" s="3">
        <v>13</v>
      </c>
      <c r="F1159" s="3">
        <v>6</v>
      </c>
      <c r="G1159" s="2" t="s">
        <v>193</v>
      </c>
      <c r="H1159" s="2" t="s">
        <v>102</v>
      </c>
      <c r="I1159" s="2" t="s">
        <v>18276</v>
      </c>
      <c r="J1159" s="2" t="s">
        <v>3054</v>
      </c>
    </row>
    <row r="1160" spans="1:10" ht="15" customHeight="1" x14ac:dyDescent="0.35">
      <c r="A1160" s="2" t="s">
        <v>191</v>
      </c>
      <c r="B1160" s="2" t="s">
        <v>192</v>
      </c>
      <c r="C1160" s="2" t="s">
        <v>116</v>
      </c>
      <c r="D1160" s="2" t="s">
        <v>117</v>
      </c>
      <c r="E1160" s="3">
        <v>13</v>
      </c>
      <c r="F1160" s="3">
        <v>7</v>
      </c>
      <c r="G1160" s="2" t="s">
        <v>193</v>
      </c>
      <c r="H1160" s="2" t="s">
        <v>118</v>
      </c>
      <c r="I1160" s="2" t="s">
        <v>18276</v>
      </c>
      <c r="J1160" s="2" t="s">
        <v>3054</v>
      </c>
    </row>
    <row r="1161" spans="1:10" ht="15" customHeight="1" x14ac:dyDescent="0.35">
      <c r="A1161" s="2" t="s">
        <v>191</v>
      </c>
      <c r="B1161" s="2" t="s">
        <v>192</v>
      </c>
      <c r="C1161" s="2" t="s">
        <v>128</v>
      </c>
      <c r="D1161" s="2" t="s">
        <v>129</v>
      </c>
      <c r="E1161" s="3">
        <v>13</v>
      </c>
      <c r="F1161" s="3">
        <v>8</v>
      </c>
      <c r="G1161" s="2" t="s">
        <v>193</v>
      </c>
      <c r="H1161" s="2" t="s">
        <v>130</v>
      </c>
      <c r="I1161" s="2" t="s">
        <v>18276</v>
      </c>
      <c r="J1161" s="2" t="s">
        <v>3054</v>
      </c>
    </row>
    <row r="1162" spans="1:10" ht="15" customHeight="1" x14ac:dyDescent="0.35">
      <c r="A1162" s="2" t="s">
        <v>191</v>
      </c>
      <c r="B1162" s="2" t="s">
        <v>192</v>
      </c>
      <c r="C1162" s="2" t="s">
        <v>163</v>
      </c>
      <c r="D1162" s="2" t="s">
        <v>164</v>
      </c>
      <c r="E1162" s="3">
        <v>13</v>
      </c>
      <c r="F1162" s="3">
        <v>11</v>
      </c>
      <c r="G1162" s="2" t="s">
        <v>193</v>
      </c>
      <c r="H1162" s="2" t="s">
        <v>165</v>
      </c>
      <c r="I1162" s="2" t="s">
        <v>18276</v>
      </c>
      <c r="J1162" s="2" t="s">
        <v>3054</v>
      </c>
    </row>
    <row r="1163" spans="1:10" ht="15" customHeight="1" x14ac:dyDescent="0.35">
      <c r="A1163" s="2" t="s">
        <v>191</v>
      </c>
      <c r="B1163" s="2" t="s">
        <v>192</v>
      </c>
      <c r="C1163" s="2" t="s">
        <v>177</v>
      </c>
      <c r="D1163" s="2" t="s">
        <v>178</v>
      </c>
      <c r="E1163" s="3">
        <v>13</v>
      </c>
      <c r="F1163" s="3">
        <v>12</v>
      </c>
      <c r="G1163" s="2" t="s">
        <v>193</v>
      </c>
      <c r="H1163" s="2" t="s">
        <v>179</v>
      </c>
      <c r="I1163" s="2" t="s">
        <v>18276</v>
      </c>
      <c r="J1163" s="2" t="s">
        <v>3054</v>
      </c>
    </row>
    <row r="1164" spans="1:10" ht="15" customHeight="1" x14ac:dyDescent="0.35">
      <c r="A1164" s="2" t="s">
        <v>191</v>
      </c>
      <c r="B1164" s="2" t="s">
        <v>192</v>
      </c>
      <c r="C1164" s="2" t="s">
        <v>207</v>
      </c>
      <c r="D1164" s="2" t="s">
        <v>208</v>
      </c>
      <c r="E1164" s="3">
        <v>13</v>
      </c>
      <c r="F1164" s="3">
        <v>14</v>
      </c>
      <c r="G1164" s="2" t="s">
        <v>193</v>
      </c>
      <c r="H1164" s="2" t="s">
        <v>209</v>
      </c>
      <c r="I1164" s="2" t="s">
        <v>18276</v>
      </c>
      <c r="J1164" s="2" t="s">
        <v>3054</v>
      </c>
    </row>
    <row r="1165" spans="1:10" ht="15" customHeight="1" x14ac:dyDescent="0.35">
      <c r="A1165" s="2" t="s">
        <v>191</v>
      </c>
      <c r="B1165" s="2" t="s">
        <v>192</v>
      </c>
      <c r="C1165" s="2" t="s">
        <v>250</v>
      </c>
      <c r="D1165" s="2" t="s">
        <v>251</v>
      </c>
      <c r="E1165" s="3">
        <v>13</v>
      </c>
      <c r="F1165" s="3">
        <v>17</v>
      </c>
      <c r="G1165" s="2" t="s">
        <v>193</v>
      </c>
      <c r="H1165" s="2" t="s">
        <v>252</v>
      </c>
      <c r="I1165" s="2" t="s">
        <v>18276</v>
      </c>
      <c r="J1165" s="2" t="s">
        <v>3054</v>
      </c>
    </row>
    <row r="1166" spans="1:10" ht="15" customHeight="1" x14ac:dyDescent="0.35">
      <c r="A1166" s="2" t="s">
        <v>191</v>
      </c>
      <c r="B1166" s="2" t="s">
        <v>192</v>
      </c>
      <c r="C1166" s="2" t="s">
        <v>264</v>
      </c>
      <c r="D1166" s="2" t="s">
        <v>265</v>
      </c>
      <c r="E1166" s="3">
        <v>13</v>
      </c>
      <c r="F1166" s="3">
        <v>18</v>
      </c>
      <c r="G1166" s="2" t="s">
        <v>193</v>
      </c>
      <c r="H1166" s="2" t="s">
        <v>266</v>
      </c>
      <c r="I1166" s="2" t="s">
        <v>18276</v>
      </c>
      <c r="J1166" s="2" t="s">
        <v>3054</v>
      </c>
    </row>
    <row r="1167" spans="1:10" ht="15" customHeight="1" x14ac:dyDescent="0.35">
      <c r="A1167" s="2" t="s">
        <v>191</v>
      </c>
      <c r="B1167" s="2" t="s">
        <v>192</v>
      </c>
      <c r="C1167" s="2" t="s">
        <v>325</v>
      </c>
      <c r="D1167" s="2" t="s">
        <v>326</v>
      </c>
      <c r="E1167" s="3">
        <v>13</v>
      </c>
      <c r="F1167" s="3">
        <v>22</v>
      </c>
      <c r="G1167" s="2" t="s">
        <v>193</v>
      </c>
      <c r="H1167" s="2" t="s">
        <v>327</v>
      </c>
      <c r="I1167" s="2" t="s">
        <v>18276</v>
      </c>
      <c r="J1167" s="2" t="s">
        <v>3054</v>
      </c>
    </row>
    <row r="1168" spans="1:10" ht="15" customHeight="1" x14ac:dyDescent="0.35">
      <c r="A1168" s="2" t="s">
        <v>191</v>
      </c>
      <c r="B1168" s="2" t="s">
        <v>192</v>
      </c>
      <c r="C1168" s="2" t="s">
        <v>352</v>
      </c>
      <c r="D1168" s="2" t="s">
        <v>353</v>
      </c>
      <c r="E1168" s="3">
        <v>13</v>
      </c>
      <c r="F1168" s="3">
        <v>24</v>
      </c>
      <c r="G1168" s="2" t="s">
        <v>193</v>
      </c>
      <c r="H1168" s="2" t="s">
        <v>354</v>
      </c>
      <c r="I1168" s="2" t="s">
        <v>18276</v>
      </c>
      <c r="J1168" s="2" t="s">
        <v>3054</v>
      </c>
    </row>
    <row r="1169" spans="1:10" ht="15" customHeight="1" x14ac:dyDescent="0.35">
      <c r="A1169" s="2" t="s">
        <v>191</v>
      </c>
      <c r="B1169" s="2" t="s">
        <v>192</v>
      </c>
      <c r="C1169" s="2" t="s">
        <v>477</v>
      </c>
      <c r="D1169" s="2" t="s">
        <v>478</v>
      </c>
      <c r="E1169" s="3">
        <v>13</v>
      </c>
      <c r="F1169" s="3">
        <v>35</v>
      </c>
      <c r="G1169" s="2" t="s">
        <v>193</v>
      </c>
      <c r="H1169" s="2" t="s">
        <v>479</v>
      </c>
      <c r="I1169" s="2" t="s">
        <v>18276</v>
      </c>
      <c r="J1169" s="2" t="s">
        <v>3054</v>
      </c>
    </row>
    <row r="1170" spans="1:10" ht="15" customHeight="1" x14ac:dyDescent="0.35">
      <c r="A1170" s="2" t="s">
        <v>191</v>
      </c>
      <c r="B1170" s="2" t="s">
        <v>192</v>
      </c>
      <c r="C1170" s="2" t="s">
        <v>523</v>
      </c>
      <c r="D1170" s="2" t="s">
        <v>524</v>
      </c>
      <c r="E1170" s="3">
        <v>13</v>
      </c>
      <c r="F1170" s="3">
        <v>39</v>
      </c>
      <c r="G1170" s="2" t="s">
        <v>193</v>
      </c>
      <c r="H1170" s="2" t="s">
        <v>525</v>
      </c>
      <c r="I1170" s="2" t="s">
        <v>18276</v>
      </c>
      <c r="J1170" s="2" t="s">
        <v>3054</v>
      </c>
    </row>
    <row r="1171" spans="1:10" ht="15" customHeight="1" x14ac:dyDescent="0.35">
      <c r="A1171" s="2" t="s">
        <v>191</v>
      </c>
      <c r="B1171" s="2" t="s">
        <v>192</v>
      </c>
      <c r="C1171" s="2" t="s">
        <v>23</v>
      </c>
      <c r="D1171" s="2" t="s">
        <v>24</v>
      </c>
      <c r="E1171" s="3">
        <v>13</v>
      </c>
      <c r="F1171" s="3">
        <v>1</v>
      </c>
      <c r="G1171" s="2" t="s">
        <v>193</v>
      </c>
      <c r="H1171" s="2" t="s">
        <v>26</v>
      </c>
      <c r="I1171" s="2" t="s">
        <v>18276</v>
      </c>
      <c r="J1171" s="2" t="s">
        <v>2969</v>
      </c>
    </row>
    <row r="1172" spans="1:10" ht="15" customHeight="1" x14ac:dyDescent="0.35">
      <c r="A1172" s="2" t="s">
        <v>191</v>
      </c>
      <c r="B1172" s="2" t="s">
        <v>192</v>
      </c>
      <c r="C1172" s="2" t="s">
        <v>41</v>
      </c>
      <c r="D1172" s="2" t="s">
        <v>42</v>
      </c>
      <c r="E1172" s="3">
        <v>13</v>
      </c>
      <c r="F1172" s="3">
        <v>2</v>
      </c>
      <c r="G1172" s="2" t="s">
        <v>193</v>
      </c>
      <c r="H1172" s="2" t="s">
        <v>43</v>
      </c>
      <c r="I1172" s="2" t="s">
        <v>18276</v>
      </c>
      <c r="J1172" s="2" t="s">
        <v>2969</v>
      </c>
    </row>
    <row r="1173" spans="1:10" ht="15" customHeight="1" x14ac:dyDescent="0.35">
      <c r="A1173" s="2" t="s">
        <v>191</v>
      </c>
      <c r="B1173" s="2" t="s">
        <v>192</v>
      </c>
      <c r="C1173" s="2" t="s">
        <v>56</v>
      </c>
      <c r="D1173" s="2" t="s">
        <v>57</v>
      </c>
      <c r="E1173" s="3">
        <v>13</v>
      </c>
      <c r="F1173" s="3">
        <v>3</v>
      </c>
      <c r="G1173" s="2" t="s">
        <v>193</v>
      </c>
      <c r="H1173" s="2" t="s">
        <v>59</v>
      </c>
      <c r="I1173" s="2" t="s">
        <v>18276</v>
      </c>
      <c r="J1173" s="2" t="s">
        <v>2969</v>
      </c>
    </row>
    <row r="1174" spans="1:10" ht="15" customHeight="1" x14ac:dyDescent="0.35">
      <c r="A1174" s="2" t="s">
        <v>191</v>
      </c>
      <c r="B1174" s="2" t="s">
        <v>192</v>
      </c>
      <c r="C1174" s="2" t="s">
        <v>467</v>
      </c>
      <c r="D1174" s="2" t="s">
        <v>468</v>
      </c>
      <c r="E1174" s="3">
        <v>13</v>
      </c>
      <c r="F1174" s="3">
        <v>34</v>
      </c>
      <c r="G1174" s="2" t="s">
        <v>193</v>
      </c>
      <c r="H1174" s="2" t="s">
        <v>469</v>
      </c>
      <c r="I1174" s="2" t="s">
        <v>18276</v>
      </c>
      <c r="J1174" s="2" t="s">
        <v>3016</v>
      </c>
    </row>
    <row r="1175" spans="1:10" ht="15" customHeight="1" x14ac:dyDescent="0.35">
      <c r="A1175" s="2" t="s">
        <v>191</v>
      </c>
      <c r="B1175" s="2" t="s">
        <v>192</v>
      </c>
      <c r="C1175" s="2" t="s">
        <v>537</v>
      </c>
      <c r="D1175" s="2" t="s">
        <v>538</v>
      </c>
      <c r="E1175" s="3">
        <v>13</v>
      </c>
      <c r="F1175" s="3">
        <v>40</v>
      </c>
      <c r="G1175" s="2" t="s">
        <v>193</v>
      </c>
      <c r="H1175" s="2" t="s">
        <v>539</v>
      </c>
      <c r="I1175" s="2" t="s">
        <v>18276</v>
      </c>
      <c r="J1175" s="2" t="s">
        <v>3016</v>
      </c>
    </row>
    <row r="1176" spans="1:10" ht="15" customHeight="1" x14ac:dyDescent="0.35">
      <c r="A1176" s="2" t="s">
        <v>207</v>
      </c>
      <c r="B1176" s="2" t="s">
        <v>208</v>
      </c>
      <c r="C1176" s="2" t="s">
        <v>23</v>
      </c>
      <c r="D1176" s="2" t="s">
        <v>24</v>
      </c>
      <c r="E1176" s="3">
        <v>14</v>
      </c>
      <c r="F1176" s="3">
        <v>1</v>
      </c>
      <c r="G1176" s="2" t="s">
        <v>209</v>
      </c>
      <c r="H1176" s="2" t="s">
        <v>26</v>
      </c>
      <c r="I1176" s="2" t="s">
        <v>18276</v>
      </c>
      <c r="J1176" s="2" t="s">
        <v>2983</v>
      </c>
    </row>
    <row r="1177" spans="1:10" ht="15" customHeight="1" x14ac:dyDescent="0.35">
      <c r="A1177" s="2" t="s">
        <v>207</v>
      </c>
      <c r="B1177" s="2" t="s">
        <v>208</v>
      </c>
      <c r="C1177" s="2" t="s">
        <v>56</v>
      </c>
      <c r="D1177" s="2" t="s">
        <v>57</v>
      </c>
      <c r="E1177" s="3">
        <v>14</v>
      </c>
      <c r="F1177" s="3">
        <v>3</v>
      </c>
      <c r="G1177" s="2" t="s">
        <v>209</v>
      </c>
      <c r="H1177" s="2" t="s">
        <v>59</v>
      </c>
      <c r="I1177" s="2" t="s">
        <v>18276</v>
      </c>
      <c r="J1177" s="2" t="s">
        <v>2983</v>
      </c>
    </row>
    <row r="1178" spans="1:10" ht="15" customHeight="1" x14ac:dyDescent="0.35">
      <c r="A1178" s="2" t="s">
        <v>207</v>
      </c>
      <c r="B1178" s="2" t="s">
        <v>208</v>
      </c>
      <c r="C1178" s="2" t="s">
        <v>218</v>
      </c>
      <c r="D1178" s="2" t="s">
        <v>219</v>
      </c>
      <c r="E1178" s="3">
        <v>14</v>
      </c>
      <c r="F1178" s="3">
        <v>15</v>
      </c>
      <c r="G1178" s="2" t="s">
        <v>209</v>
      </c>
      <c r="H1178" s="2" t="s">
        <v>220</v>
      </c>
      <c r="I1178" s="2" t="s">
        <v>18276</v>
      </c>
      <c r="J1178" s="2" t="s">
        <v>3093</v>
      </c>
    </row>
    <row r="1179" spans="1:10" ht="15" customHeight="1" x14ac:dyDescent="0.35">
      <c r="A1179" s="2" t="s">
        <v>207</v>
      </c>
      <c r="B1179" s="2" t="s">
        <v>208</v>
      </c>
      <c r="C1179" s="2" t="s">
        <v>250</v>
      </c>
      <c r="D1179" s="2" t="s">
        <v>251</v>
      </c>
      <c r="E1179" s="3">
        <v>14</v>
      </c>
      <c r="F1179" s="3">
        <v>17</v>
      </c>
      <c r="G1179" s="2" t="s">
        <v>209</v>
      </c>
      <c r="H1179" s="2" t="s">
        <v>252</v>
      </c>
      <c r="I1179" s="2" t="s">
        <v>18276</v>
      </c>
      <c r="J1179" s="2" t="s">
        <v>3093</v>
      </c>
    </row>
    <row r="1180" spans="1:10" ht="15" customHeight="1" x14ac:dyDescent="0.35">
      <c r="A1180" s="2" t="s">
        <v>207</v>
      </c>
      <c r="B1180" s="2" t="s">
        <v>208</v>
      </c>
      <c r="C1180" s="2" t="s">
        <v>294</v>
      </c>
      <c r="D1180" s="2" t="s">
        <v>295</v>
      </c>
      <c r="E1180" s="3">
        <v>14</v>
      </c>
      <c r="F1180" s="3">
        <v>20</v>
      </c>
      <c r="G1180" s="2" t="s">
        <v>209</v>
      </c>
      <c r="H1180" s="2" t="s">
        <v>296</v>
      </c>
      <c r="I1180" s="2" t="s">
        <v>18276</v>
      </c>
      <c r="J1180" s="2" t="s">
        <v>3093</v>
      </c>
    </row>
    <row r="1181" spans="1:10" ht="15" customHeight="1" x14ac:dyDescent="0.35">
      <c r="A1181" s="2" t="s">
        <v>207</v>
      </c>
      <c r="B1181" s="2" t="s">
        <v>208</v>
      </c>
      <c r="C1181" s="2" t="s">
        <v>352</v>
      </c>
      <c r="D1181" s="2" t="s">
        <v>353</v>
      </c>
      <c r="E1181" s="3">
        <v>14</v>
      </c>
      <c r="F1181" s="3">
        <v>24</v>
      </c>
      <c r="G1181" s="2" t="s">
        <v>209</v>
      </c>
      <c r="H1181" s="2" t="s">
        <v>354</v>
      </c>
      <c r="I1181" s="2" t="s">
        <v>18276</v>
      </c>
      <c r="J1181" s="2" t="s">
        <v>3093</v>
      </c>
    </row>
    <row r="1182" spans="1:10" ht="15" customHeight="1" x14ac:dyDescent="0.35">
      <c r="A1182" s="2" t="s">
        <v>207</v>
      </c>
      <c r="B1182" s="2" t="s">
        <v>208</v>
      </c>
      <c r="C1182" s="2" t="s">
        <v>477</v>
      </c>
      <c r="D1182" s="2" t="s">
        <v>478</v>
      </c>
      <c r="E1182" s="3">
        <v>14</v>
      </c>
      <c r="F1182" s="3">
        <v>35</v>
      </c>
      <c r="G1182" s="2" t="s">
        <v>209</v>
      </c>
      <c r="H1182" s="2" t="s">
        <v>479</v>
      </c>
      <c r="I1182" s="2" t="s">
        <v>18276</v>
      </c>
      <c r="J1182" s="2" t="s">
        <v>3093</v>
      </c>
    </row>
    <row r="1183" spans="1:10" ht="15" customHeight="1" x14ac:dyDescent="0.35">
      <c r="A1183" s="2" t="s">
        <v>207</v>
      </c>
      <c r="B1183" s="2" t="s">
        <v>208</v>
      </c>
      <c r="C1183" s="2" t="s">
        <v>537</v>
      </c>
      <c r="D1183" s="2" t="s">
        <v>538</v>
      </c>
      <c r="E1183" s="3">
        <v>14</v>
      </c>
      <c r="F1183" s="3">
        <v>40</v>
      </c>
      <c r="G1183" s="2" t="s">
        <v>209</v>
      </c>
      <c r="H1183" s="2" t="s">
        <v>539</v>
      </c>
      <c r="I1183" s="2" t="s">
        <v>18276</v>
      </c>
      <c r="J1183" s="2" t="s">
        <v>3093</v>
      </c>
    </row>
    <row r="1184" spans="1:10" ht="15" customHeight="1" x14ac:dyDescent="0.35">
      <c r="A1184" s="2" t="s">
        <v>207</v>
      </c>
      <c r="B1184" s="2" t="s">
        <v>208</v>
      </c>
      <c r="C1184" s="2" t="s">
        <v>23</v>
      </c>
      <c r="D1184" s="2" t="s">
        <v>24</v>
      </c>
      <c r="E1184" s="3">
        <v>14</v>
      </c>
      <c r="F1184" s="3">
        <v>1</v>
      </c>
      <c r="G1184" s="2" t="s">
        <v>209</v>
      </c>
      <c r="H1184" s="2" t="s">
        <v>26</v>
      </c>
      <c r="I1184" s="2" t="s">
        <v>18276</v>
      </c>
      <c r="J1184" s="2" t="s">
        <v>3099</v>
      </c>
    </row>
    <row r="1185" spans="1:10" ht="15" customHeight="1" x14ac:dyDescent="0.35">
      <c r="A1185" s="2" t="s">
        <v>207</v>
      </c>
      <c r="B1185" s="2" t="s">
        <v>208</v>
      </c>
      <c r="C1185" s="2" t="s">
        <v>41</v>
      </c>
      <c r="D1185" s="2" t="s">
        <v>42</v>
      </c>
      <c r="E1185" s="3">
        <v>14</v>
      </c>
      <c r="F1185" s="3">
        <v>2</v>
      </c>
      <c r="G1185" s="2" t="s">
        <v>209</v>
      </c>
      <c r="H1185" s="2" t="s">
        <v>43</v>
      </c>
      <c r="I1185" s="2" t="s">
        <v>18276</v>
      </c>
      <c r="J1185" s="2" t="s">
        <v>3099</v>
      </c>
    </row>
    <row r="1186" spans="1:10" ht="15" customHeight="1" x14ac:dyDescent="0.35">
      <c r="A1186" s="2" t="s">
        <v>207</v>
      </c>
      <c r="B1186" s="2" t="s">
        <v>208</v>
      </c>
      <c r="C1186" s="2" t="s">
        <v>128</v>
      </c>
      <c r="D1186" s="2" t="s">
        <v>129</v>
      </c>
      <c r="E1186" s="3">
        <v>14</v>
      </c>
      <c r="F1186" s="3">
        <v>8</v>
      </c>
      <c r="G1186" s="2" t="s">
        <v>209</v>
      </c>
      <c r="H1186" s="2" t="s">
        <v>130</v>
      </c>
      <c r="I1186" s="2" t="s">
        <v>18276</v>
      </c>
      <c r="J1186" s="2" t="s">
        <v>3099</v>
      </c>
    </row>
    <row r="1187" spans="1:10" ht="15" customHeight="1" x14ac:dyDescent="0.35">
      <c r="A1187" s="2" t="s">
        <v>207</v>
      </c>
      <c r="B1187" s="2" t="s">
        <v>208</v>
      </c>
      <c r="C1187" s="2" t="s">
        <v>153</v>
      </c>
      <c r="D1187" s="2" t="s">
        <v>154</v>
      </c>
      <c r="E1187" s="3">
        <v>14</v>
      </c>
      <c r="F1187" s="3">
        <v>10</v>
      </c>
      <c r="G1187" s="2" t="s">
        <v>209</v>
      </c>
      <c r="H1187" s="2" t="s">
        <v>155</v>
      </c>
      <c r="I1187" s="2" t="s">
        <v>18276</v>
      </c>
      <c r="J1187" s="2" t="s">
        <v>3099</v>
      </c>
    </row>
    <row r="1188" spans="1:10" ht="15" customHeight="1" x14ac:dyDescent="0.35">
      <c r="A1188" s="2" t="s">
        <v>207</v>
      </c>
      <c r="B1188" s="2" t="s">
        <v>208</v>
      </c>
      <c r="C1188" s="2" t="s">
        <v>163</v>
      </c>
      <c r="D1188" s="2" t="s">
        <v>164</v>
      </c>
      <c r="E1188" s="3">
        <v>14</v>
      </c>
      <c r="F1188" s="3">
        <v>11</v>
      </c>
      <c r="G1188" s="2" t="s">
        <v>209</v>
      </c>
      <c r="H1188" s="2" t="s">
        <v>165</v>
      </c>
      <c r="I1188" s="2" t="s">
        <v>18276</v>
      </c>
      <c r="J1188" s="2" t="s">
        <v>3099</v>
      </c>
    </row>
    <row r="1189" spans="1:10" ht="15" customHeight="1" x14ac:dyDescent="0.35">
      <c r="A1189" s="2" t="s">
        <v>207</v>
      </c>
      <c r="B1189" s="2" t="s">
        <v>208</v>
      </c>
      <c r="C1189" s="2" t="s">
        <v>191</v>
      </c>
      <c r="D1189" s="2" t="s">
        <v>192</v>
      </c>
      <c r="E1189" s="3">
        <v>14</v>
      </c>
      <c r="F1189" s="3">
        <v>13</v>
      </c>
      <c r="G1189" s="2" t="s">
        <v>209</v>
      </c>
      <c r="H1189" s="2" t="s">
        <v>193</v>
      </c>
      <c r="I1189" s="2" t="s">
        <v>18276</v>
      </c>
      <c r="J1189" s="2" t="s">
        <v>3099</v>
      </c>
    </row>
    <row r="1190" spans="1:10" ht="15" customHeight="1" x14ac:dyDescent="0.35">
      <c r="A1190" s="2" t="s">
        <v>207</v>
      </c>
      <c r="B1190" s="2" t="s">
        <v>208</v>
      </c>
      <c r="C1190" s="2" t="s">
        <v>250</v>
      </c>
      <c r="D1190" s="2" t="s">
        <v>251</v>
      </c>
      <c r="E1190" s="3">
        <v>14</v>
      </c>
      <c r="F1190" s="3">
        <v>17</v>
      </c>
      <c r="G1190" s="2" t="s">
        <v>209</v>
      </c>
      <c r="H1190" s="2" t="s">
        <v>252</v>
      </c>
      <c r="I1190" s="2" t="s">
        <v>18276</v>
      </c>
      <c r="J1190" s="2" t="s">
        <v>3099</v>
      </c>
    </row>
    <row r="1191" spans="1:10" ht="15" customHeight="1" x14ac:dyDescent="0.35">
      <c r="A1191" s="2" t="s">
        <v>207</v>
      </c>
      <c r="B1191" s="2" t="s">
        <v>208</v>
      </c>
      <c r="C1191" s="2" t="s">
        <v>310</v>
      </c>
      <c r="D1191" s="2" t="s">
        <v>311</v>
      </c>
      <c r="E1191" s="3">
        <v>14</v>
      </c>
      <c r="F1191" s="3">
        <v>21</v>
      </c>
      <c r="G1191" s="2" t="s">
        <v>209</v>
      </c>
      <c r="H1191" s="2" t="s">
        <v>313</v>
      </c>
      <c r="I1191" s="2" t="s">
        <v>18276</v>
      </c>
      <c r="J1191" s="2" t="s">
        <v>3099</v>
      </c>
    </row>
    <row r="1192" spans="1:10" ht="15" customHeight="1" x14ac:dyDescent="0.35">
      <c r="A1192" s="2" t="s">
        <v>207</v>
      </c>
      <c r="B1192" s="2" t="s">
        <v>208</v>
      </c>
      <c r="C1192" s="2" t="s">
        <v>325</v>
      </c>
      <c r="D1192" s="2" t="s">
        <v>326</v>
      </c>
      <c r="E1192" s="3">
        <v>14</v>
      </c>
      <c r="F1192" s="3">
        <v>22</v>
      </c>
      <c r="G1192" s="2" t="s">
        <v>209</v>
      </c>
      <c r="H1192" s="2" t="s">
        <v>327</v>
      </c>
      <c r="I1192" s="2" t="s">
        <v>18276</v>
      </c>
      <c r="J1192" s="2" t="s">
        <v>3099</v>
      </c>
    </row>
    <row r="1193" spans="1:10" ht="15" customHeight="1" x14ac:dyDescent="0.35">
      <c r="A1193" s="2" t="s">
        <v>207</v>
      </c>
      <c r="B1193" s="2" t="s">
        <v>208</v>
      </c>
      <c r="C1193" s="2" t="s">
        <v>23</v>
      </c>
      <c r="D1193" s="2" t="s">
        <v>24</v>
      </c>
      <c r="E1193" s="3">
        <v>14</v>
      </c>
      <c r="F1193" s="3">
        <v>1</v>
      </c>
      <c r="G1193" s="2" t="s">
        <v>209</v>
      </c>
      <c r="H1193" s="2" t="s">
        <v>26</v>
      </c>
      <c r="I1193" s="2" t="s">
        <v>18276</v>
      </c>
      <c r="J1193" s="2" t="s">
        <v>3001</v>
      </c>
    </row>
    <row r="1194" spans="1:10" ht="15" customHeight="1" x14ac:dyDescent="0.35">
      <c r="A1194" s="2" t="s">
        <v>207</v>
      </c>
      <c r="B1194" s="2" t="s">
        <v>208</v>
      </c>
      <c r="C1194" s="2" t="s">
        <v>41</v>
      </c>
      <c r="D1194" s="2" t="s">
        <v>42</v>
      </c>
      <c r="E1194" s="3">
        <v>14</v>
      </c>
      <c r="F1194" s="3">
        <v>2</v>
      </c>
      <c r="G1194" s="2" t="s">
        <v>209</v>
      </c>
      <c r="H1194" s="2" t="s">
        <v>43</v>
      </c>
      <c r="I1194" s="2" t="s">
        <v>18276</v>
      </c>
      <c r="J1194" s="2" t="s">
        <v>3001</v>
      </c>
    </row>
    <row r="1195" spans="1:10" ht="15" customHeight="1" x14ac:dyDescent="0.35">
      <c r="A1195" s="2" t="s">
        <v>207</v>
      </c>
      <c r="B1195" s="2" t="s">
        <v>208</v>
      </c>
      <c r="C1195" s="2" t="s">
        <v>56</v>
      </c>
      <c r="D1195" s="2" t="s">
        <v>57</v>
      </c>
      <c r="E1195" s="3">
        <v>14</v>
      </c>
      <c r="F1195" s="3">
        <v>3</v>
      </c>
      <c r="G1195" s="2" t="s">
        <v>209</v>
      </c>
      <c r="H1195" s="2" t="s">
        <v>59</v>
      </c>
      <c r="I1195" s="2" t="s">
        <v>18276</v>
      </c>
      <c r="J1195" s="2" t="s">
        <v>3001</v>
      </c>
    </row>
    <row r="1196" spans="1:10" ht="15" customHeight="1" x14ac:dyDescent="0.35">
      <c r="A1196" s="2" t="s">
        <v>207</v>
      </c>
      <c r="B1196" s="2" t="s">
        <v>208</v>
      </c>
      <c r="C1196" s="2" t="s">
        <v>86</v>
      </c>
      <c r="D1196" s="2" t="s">
        <v>87</v>
      </c>
      <c r="E1196" s="3">
        <v>14</v>
      </c>
      <c r="F1196" s="3">
        <v>5</v>
      </c>
      <c r="G1196" s="2" t="s">
        <v>209</v>
      </c>
      <c r="H1196" s="2" t="s">
        <v>88</v>
      </c>
      <c r="I1196" s="2" t="s">
        <v>18276</v>
      </c>
      <c r="J1196" s="2" t="s">
        <v>3001</v>
      </c>
    </row>
    <row r="1197" spans="1:10" ht="15" customHeight="1" x14ac:dyDescent="0.35">
      <c r="A1197" s="2" t="s">
        <v>207</v>
      </c>
      <c r="B1197" s="2" t="s">
        <v>208</v>
      </c>
      <c r="C1197" s="2" t="s">
        <v>116</v>
      </c>
      <c r="D1197" s="2" t="s">
        <v>117</v>
      </c>
      <c r="E1197" s="3">
        <v>14</v>
      </c>
      <c r="F1197" s="3">
        <v>7</v>
      </c>
      <c r="G1197" s="2" t="s">
        <v>209</v>
      </c>
      <c r="H1197" s="2" t="s">
        <v>118</v>
      </c>
      <c r="I1197" s="2" t="s">
        <v>18276</v>
      </c>
      <c r="J1197" s="2" t="s">
        <v>3001</v>
      </c>
    </row>
    <row r="1198" spans="1:10" ht="15" customHeight="1" x14ac:dyDescent="0.35">
      <c r="A1198" s="2" t="s">
        <v>207</v>
      </c>
      <c r="B1198" s="2" t="s">
        <v>208</v>
      </c>
      <c r="C1198" s="2" t="s">
        <v>128</v>
      </c>
      <c r="D1198" s="2" t="s">
        <v>129</v>
      </c>
      <c r="E1198" s="3">
        <v>14</v>
      </c>
      <c r="F1198" s="3">
        <v>8</v>
      </c>
      <c r="G1198" s="2" t="s">
        <v>209</v>
      </c>
      <c r="H1198" s="2" t="s">
        <v>130</v>
      </c>
      <c r="I1198" s="2" t="s">
        <v>18276</v>
      </c>
      <c r="J1198" s="2" t="s">
        <v>3001</v>
      </c>
    </row>
    <row r="1199" spans="1:10" ht="15" customHeight="1" x14ac:dyDescent="0.35">
      <c r="A1199" s="2" t="s">
        <v>207</v>
      </c>
      <c r="B1199" s="2" t="s">
        <v>208</v>
      </c>
      <c r="C1199" s="2" t="s">
        <v>191</v>
      </c>
      <c r="D1199" s="2" t="s">
        <v>192</v>
      </c>
      <c r="E1199" s="3">
        <v>14</v>
      </c>
      <c r="F1199" s="3">
        <v>13</v>
      </c>
      <c r="G1199" s="2" t="s">
        <v>209</v>
      </c>
      <c r="H1199" s="2" t="s">
        <v>193</v>
      </c>
      <c r="I1199" s="2" t="s">
        <v>18276</v>
      </c>
      <c r="J1199" s="2" t="s">
        <v>3093</v>
      </c>
    </row>
    <row r="1200" spans="1:10" ht="15" customHeight="1" x14ac:dyDescent="0.35">
      <c r="A1200" s="2" t="s">
        <v>191</v>
      </c>
      <c r="B1200" s="2" t="s">
        <v>192</v>
      </c>
      <c r="C1200" s="2" t="s">
        <v>325</v>
      </c>
      <c r="D1200" s="2" t="s">
        <v>326</v>
      </c>
      <c r="E1200" s="3">
        <v>13</v>
      </c>
      <c r="F1200" s="3">
        <v>22</v>
      </c>
      <c r="G1200" s="2" t="s">
        <v>193</v>
      </c>
      <c r="H1200" s="2" t="s">
        <v>327</v>
      </c>
      <c r="I1200" s="2" t="s">
        <v>18276</v>
      </c>
      <c r="J1200" s="2" t="s">
        <v>3076</v>
      </c>
    </row>
    <row r="1201" spans="1:10" ht="15" customHeight="1" x14ac:dyDescent="0.35">
      <c r="A1201" s="2" t="s">
        <v>207</v>
      </c>
      <c r="B1201" s="2" t="s">
        <v>208</v>
      </c>
      <c r="C1201" s="2" t="s">
        <v>177</v>
      </c>
      <c r="D1201" s="2" t="s">
        <v>178</v>
      </c>
      <c r="E1201" s="3">
        <v>14</v>
      </c>
      <c r="F1201" s="3">
        <v>12</v>
      </c>
      <c r="G1201" s="2" t="s">
        <v>209</v>
      </c>
      <c r="H1201" s="2" t="s">
        <v>179</v>
      </c>
      <c r="I1201" s="2" t="s">
        <v>18276</v>
      </c>
      <c r="J1201" s="2" t="s">
        <v>3093</v>
      </c>
    </row>
    <row r="1202" spans="1:10" ht="15" customHeight="1" x14ac:dyDescent="0.35">
      <c r="A1202" s="2" t="s">
        <v>207</v>
      </c>
      <c r="B1202" s="2" t="s">
        <v>208</v>
      </c>
      <c r="C1202" s="2" t="s">
        <v>153</v>
      </c>
      <c r="D1202" s="2" t="s">
        <v>154</v>
      </c>
      <c r="E1202" s="3">
        <v>14</v>
      </c>
      <c r="F1202" s="3">
        <v>10</v>
      </c>
      <c r="G1202" s="2" t="s">
        <v>209</v>
      </c>
      <c r="H1202" s="2" t="s">
        <v>155</v>
      </c>
      <c r="I1202" s="2" t="s">
        <v>18276</v>
      </c>
      <c r="J1202" s="2" t="s">
        <v>3093</v>
      </c>
    </row>
    <row r="1203" spans="1:10" ht="15" customHeight="1" x14ac:dyDescent="0.35">
      <c r="A1203" s="2" t="s">
        <v>207</v>
      </c>
      <c r="B1203" s="2" t="s">
        <v>208</v>
      </c>
      <c r="C1203" s="2" t="s">
        <v>71</v>
      </c>
      <c r="D1203" s="2" t="s">
        <v>72</v>
      </c>
      <c r="E1203" s="3">
        <v>14</v>
      </c>
      <c r="F1203" s="3">
        <v>4</v>
      </c>
      <c r="G1203" s="2" t="s">
        <v>209</v>
      </c>
      <c r="H1203" s="2" t="s">
        <v>73</v>
      </c>
      <c r="I1203" s="2" t="s">
        <v>18276</v>
      </c>
      <c r="J1203" s="2" t="s">
        <v>2983</v>
      </c>
    </row>
    <row r="1204" spans="1:10" ht="15" customHeight="1" x14ac:dyDescent="0.35">
      <c r="A1204" s="2" t="s">
        <v>207</v>
      </c>
      <c r="B1204" s="2" t="s">
        <v>208</v>
      </c>
      <c r="C1204" s="2" t="s">
        <v>86</v>
      </c>
      <c r="D1204" s="2" t="s">
        <v>87</v>
      </c>
      <c r="E1204" s="3">
        <v>14</v>
      </c>
      <c r="F1204" s="3">
        <v>5</v>
      </c>
      <c r="G1204" s="2" t="s">
        <v>209</v>
      </c>
      <c r="H1204" s="2" t="s">
        <v>88</v>
      </c>
      <c r="I1204" s="2" t="s">
        <v>18276</v>
      </c>
      <c r="J1204" s="2" t="s">
        <v>2983</v>
      </c>
    </row>
    <row r="1205" spans="1:10" ht="15" customHeight="1" x14ac:dyDescent="0.35">
      <c r="A1205" s="2" t="s">
        <v>207</v>
      </c>
      <c r="B1205" s="2" t="s">
        <v>208</v>
      </c>
      <c r="C1205" s="2" t="s">
        <v>100</v>
      </c>
      <c r="D1205" s="2" t="s">
        <v>101</v>
      </c>
      <c r="E1205" s="3">
        <v>14</v>
      </c>
      <c r="F1205" s="3">
        <v>6</v>
      </c>
      <c r="G1205" s="2" t="s">
        <v>209</v>
      </c>
      <c r="H1205" s="2" t="s">
        <v>102</v>
      </c>
      <c r="I1205" s="2" t="s">
        <v>18276</v>
      </c>
      <c r="J1205" s="2" t="s">
        <v>2983</v>
      </c>
    </row>
    <row r="1206" spans="1:10" ht="15" customHeight="1" x14ac:dyDescent="0.35">
      <c r="A1206" s="2" t="s">
        <v>207</v>
      </c>
      <c r="B1206" s="2" t="s">
        <v>208</v>
      </c>
      <c r="C1206" s="2" t="s">
        <v>128</v>
      </c>
      <c r="D1206" s="2" t="s">
        <v>129</v>
      </c>
      <c r="E1206" s="3">
        <v>14</v>
      </c>
      <c r="F1206" s="3">
        <v>8</v>
      </c>
      <c r="G1206" s="2" t="s">
        <v>209</v>
      </c>
      <c r="H1206" s="2" t="s">
        <v>130</v>
      </c>
      <c r="I1206" s="2" t="s">
        <v>18276</v>
      </c>
      <c r="J1206" s="2" t="s">
        <v>2983</v>
      </c>
    </row>
    <row r="1207" spans="1:10" ht="15" customHeight="1" x14ac:dyDescent="0.35">
      <c r="A1207" s="2" t="s">
        <v>207</v>
      </c>
      <c r="B1207" s="2" t="s">
        <v>208</v>
      </c>
      <c r="C1207" s="2" t="s">
        <v>153</v>
      </c>
      <c r="D1207" s="2" t="s">
        <v>154</v>
      </c>
      <c r="E1207" s="3">
        <v>14</v>
      </c>
      <c r="F1207" s="3">
        <v>10</v>
      </c>
      <c r="G1207" s="2" t="s">
        <v>209</v>
      </c>
      <c r="H1207" s="2" t="s">
        <v>155</v>
      </c>
      <c r="I1207" s="2" t="s">
        <v>18276</v>
      </c>
      <c r="J1207" s="2" t="s">
        <v>2983</v>
      </c>
    </row>
    <row r="1208" spans="1:10" ht="15" customHeight="1" x14ac:dyDescent="0.35">
      <c r="A1208" s="2" t="s">
        <v>207</v>
      </c>
      <c r="B1208" s="2" t="s">
        <v>208</v>
      </c>
      <c r="C1208" s="2" t="s">
        <v>163</v>
      </c>
      <c r="D1208" s="2" t="s">
        <v>164</v>
      </c>
      <c r="E1208" s="3">
        <v>14</v>
      </c>
      <c r="F1208" s="3">
        <v>11</v>
      </c>
      <c r="G1208" s="2" t="s">
        <v>209</v>
      </c>
      <c r="H1208" s="2" t="s">
        <v>165</v>
      </c>
      <c r="I1208" s="2" t="s">
        <v>18276</v>
      </c>
      <c r="J1208" s="2" t="s">
        <v>2983</v>
      </c>
    </row>
    <row r="1209" spans="1:10" ht="15" customHeight="1" x14ac:dyDescent="0.35">
      <c r="A1209" s="2" t="s">
        <v>207</v>
      </c>
      <c r="B1209" s="2" t="s">
        <v>208</v>
      </c>
      <c r="C1209" s="2" t="s">
        <v>177</v>
      </c>
      <c r="D1209" s="2" t="s">
        <v>178</v>
      </c>
      <c r="E1209" s="3">
        <v>14</v>
      </c>
      <c r="F1209" s="3">
        <v>12</v>
      </c>
      <c r="G1209" s="2" t="s">
        <v>209</v>
      </c>
      <c r="H1209" s="2" t="s">
        <v>179</v>
      </c>
      <c r="I1209" s="2" t="s">
        <v>18276</v>
      </c>
      <c r="J1209" s="2" t="s">
        <v>2983</v>
      </c>
    </row>
    <row r="1210" spans="1:10" ht="15" customHeight="1" x14ac:dyDescent="0.35">
      <c r="A1210" s="2" t="s">
        <v>207</v>
      </c>
      <c r="B1210" s="2" t="s">
        <v>208</v>
      </c>
      <c r="C1210" s="2" t="s">
        <v>264</v>
      </c>
      <c r="D1210" s="2" t="s">
        <v>265</v>
      </c>
      <c r="E1210" s="3">
        <v>14</v>
      </c>
      <c r="F1210" s="3">
        <v>18</v>
      </c>
      <c r="G1210" s="2" t="s">
        <v>209</v>
      </c>
      <c r="H1210" s="2" t="s">
        <v>266</v>
      </c>
      <c r="I1210" s="2" t="s">
        <v>18276</v>
      </c>
      <c r="J1210" s="2" t="s">
        <v>2983</v>
      </c>
    </row>
    <row r="1211" spans="1:10" ht="15" customHeight="1" x14ac:dyDescent="0.35">
      <c r="A1211" s="2" t="s">
        <v>207</v>
      </c>
      <c r="B1211" s="2" t="s">
        <v>208</v>
      </c>
      <c r="C1211" s="2" t="s">
        <v>325</v>
      </c>
      <c r="D1211" s="2" t="s">
        <v>326</v>
      </c>
      <c r="E1211" s="3">
        <v>14</v>
      </c>
      <c r="F1211" s="3">
        <v>22</v>
      </c>
      <c r="G1211" s="2" t="s">
        <v>209</v>
      </c>
      <c r="H1211" s="2" t="s">
        <v>327</v>
      </c>
      <c r="I1211" s="2" t="s">
        <v>18276</v>
      </c>
      <c r="J1211" s="2" t="s">
        <v>2983</v>
      </c>
    </row>
    <row r="1212" spans="1:10" ht="15" customHeight="1" x14ac:dyDescent="0.35">
      <c r="A1212" s="2" t="s">
        <v>207</v>
      </c>
      <c r="B1212" s="2" t="s">
        <v>208</v>
      </c>
      <c r="C1212" s="2" t="s">
        <v>352</v>
      </c>
      <c r="D1212" s="2" t="s">
        <v>353</v>
      </c>
      <c r="E1212" s="3">
        <v>14</v>
      </c>
      <c r="F1212" s="3">
        <v>24</v>
      </c>
      <c r="G1212" s="2" t="s">
        <v>209</v>
      </c>
      <c r="H1212" s="2" t="s">
        <v>354</v>
      </c>
      <c r="I1212" s="2" t="s">
        <v>18276</v>
      </c>
      <c r="J1212" s="2" t="s">
        <v>2983</v>
      </c>
    </row>
    <row r="1213" spans="1:10" ht="15" customHeight="1" x14ac:dyDescent="0.35">
      <c r="A1213" s="2" t="s">
        <v>207</v>
      </c>
      <c r="B1213" s="2" t="s">
        <v>208</v>
      </c>
      <c r="C1213" s="2" t="s">
        <v>365</v>
      </c>
      <c r="D1213" s="2" t="s">
        <v>366</v>
      </c>
      <c r="E1213" s="3">
        <v>14</v>
      </c>
      <c r="F1213" s="3">
        <v>25</v>
      </c>
      <c r="G1213" s="2" t="s">
        <v>209</v>
      </c>
      <c r="H1213" s="2" t="s">
        <v>367</v>
      </c>
      <c r="I1213" s="2" t="s">
        <v>18276</v>
      </c>
      <c r="J1213" s="2" t="s">
        <v>2983</v>
      </c>
    </row>
    <row r="1214" spans="1:10" ht="15" customHeight="1" x14ac:dyDescent="0.35">
      <c r="A1214" s="2" t="s">
        <v>207</v>
      </c>
      <c r="B1214" s="2" t="s">
        <v>208</v>
      </c>
      <c r="C1214" s="2" t="s">
        <v>434</v>
      </c>
      <c r="D1214" s="2" t="s">
        <v>435</v>
      </c>
      <c r="E1214" s="3">
        <v>14</v>
      </c>
      <c r="F1214" s="3">
        <v>31</v>
      </c>
      <c r="G1214" s="2" t="s">
        <v>209</v>
      </c>
      <c r="H1214" s="2" t="s">
        <v>436</v>
      </c>
      <c r="I1214" s="2" t="s">
        <v>18276</v>
      </c>
      <c r="J1214" s="2" t="s">
        <v>2983</v>
      </c>
    </row>
    <row r="1215" spans="1:10" ht="15" customHeight="1" x14ac:dyDescent="0.35">
      <c r="A1215" s="2" t="s">
        <v>207</v>
      </c>
      <c r="B1215" s="2" t="s">
        <v>208</v>
      </c>
      <c r="C1215" s="2" t="s">
        <v>447</v>
      </c>
      <c r="D1215" s="2" t="s">
        <v>448</v>
      </c>
      <c r="E1215" s="3">
        <v>14</v>
      </c>
      <c r="F1215" s="3">
        <v>32</v>
      </c>
      <c r="G1215" s="2" t="s">
        <v>209</v>
      </c>
      <c r="H1215" s="2" t="s">
        <v>449</v>
      </c>
      <c r="I1215" s="2" t="s">
        <v>18276</v>
      </c>
      <c r="J1215" s="2" t="s">
        <v>2983</v>
      </c>
    </row>
    <row r="1216" spans="1:10" ht="15" customHeight="1" x14ac:dyDescent="0.35">
      <c r="A1216" s="2" t="s">
        <v>207</v>
      </c>
      <c r="B1216" s="2" t="s">
        <v>208</v>
      </c>
      <c r="C1216" s="2" t="s">
        <v>510</v>
      </c>
      <c r="D1216" s="2" t="s">
        <v>511</v>
      </c>
      <c r="E1216" s="3">
        <v>14</v>
      </c>
      <c r="F1216" s="3">
        <v>38</v>
      </c>
      <c r="G1216" s="2" t="s">
        <v>209</v>
      </c>
      <c r="H1216" s="2" t="s">
        <v>512</v>
      </c>
      <c r="I1216" s="2" t="s">
        <v>18276</v>
      </c>
      <c r="J1216" s="2" t="s">
        <v>2983</v>
      </c>
    </row>
    <row r="1217" spans="1:10" ht="15" customHeight="1" x14ac:dyDescent="0.35">
      <c r="A1217" s="2" t="s">
        <v>207</v>
      </c>
      <c r="B1217" s="2" t="s">
        <v>208</v>
      </c>
      <c r="C1217" s="2" t="s">
        <v>23</v>
      </c>
      <c r="D1217" s="2" t="s">
        <v>24</v>
      </c>
      <c r="E1217" s="3">
        <v>14</v>
      </c>
      <c r="F1217" s="3">
        <v>1</v>
      </c>
      <c r="G1217" s="2" t="s">
        <v>209</v>
      </c>
      <c r="H1217" s="2" t="s">
        <v>26</v>
      </c>
      <c r="I1217" s="2" t="s">
        <v>18276</v>
      </c>
      <c r="J1217" s="2" t="s">
        <v>3093</v>
      </c>
    </row>
    <row r="1218" spans="1:10" ht="15" customHeight="1" x14ac:dyDescent="0.35">
      <c r="A1218" s="2" t="s">
        <v>207</v>
      </c>
      <c r="B1218" s="2" t="s">
        <v>208</v>
      </c>
      <c r="C1218" s="2" t="s">
        <v>41</v>
      </c>
      <c r="D1218" s="2" t="s">
        <v>42</v>
      </c>
      <c r="E1218" s="3">
        <v>14</v>
      </c>
      <c r="F1218" s="3">
        <v>2</v>
      </c>
      <c r="G1218" s="2" t="s">
        <v>209</v>
      </c>
      <c r="H1218" s="2" t="s">
        <v>43</v>
      </c>
      <c r="I1218" s="2" t="s">
        <v>18276</v>
      </c>
      <c r="J1218" s="2" t="s">
        <v>3093</v>
      </c>
    </row>
    <row r="1219" spans="1:10" ht="15" customHeight="1" x14ac:dyDescent="0.35">
      <c r="A1219" s="2" t="s">
        <v>207</v>
      </c>
      <c r="B1219" s="2" t="s">
        <v>208</v>
      </c>
      <c r="C1219" s="2" t="s">
        <v>56</v>
      </c>
      <c r="D1219" s="2" t="s">
        <v>57</v>
      </c>
      <c r="E1219" s="3">
        <v>14</v>
      </c>
      <c r="F1219" s="3">
        <v>3</v>
      </c>
      <c r="G1219" s="2" t="s">
        <v>209</v>
      </c>
      <c r="H1219" s="2" t="s">
        <v>59</v>
      </c>
      <c r="I1219" s="2" t="s">
        <v>18276</v>
      </c>
      <c r="J1219" s="2" t="s">
        <v>3093</v>
      </c>
    </row>
    <row r="1220" spans="1:10" ht="15" customHeight="1" x14ac:dyDescent="0.35">
      <c r="A1220" s="2" t="s">
        <v>207</v>
      </c>
      <c r="B1220" s="2" t="s">
        <v>208</v>
      </c>
      <c r="C1220" s="2" t="s">
        <v>86</v>
      </c>
      <c r="D1220" s="2" t="s">
        <v>87</v>
      </c>
      <c r="E1220" s="3">
        <v>14</v>
      </c>
      <c r="F1220" s="3">
        <v>5</v>
      </c>
      <c r="G1220" s="2" t="s">
        <v>209</v>
      </c>
      <c r="H1220" s="2" t="s">
        <v>88</v>
      </c>
      <c r="I1220" s="2" t="s">
        <v>18276</v>
      </c>
      <c r="J1220" s="2" t="s">
        <v>3093</v>
      </c>
    </row>
    <row r="1221" spans="1:10" ht="15" customHeight="1" x14ac:dyDescent="0.35">
      <c r="A1221" s="2" t="s">
        <v>207</v>
      </c>
      <c r="B1221" s="2" t="s">
        <v>208</v>
      </c>
      <c r="C1221" s="2" t="s">
        <v>116</v>
      </c>
      <c r="D1221" s="2" t="s">
        <v>117</v>
      </c>
      <c r="E1221" s="3">
        <v>14</v>
      </c>
      <c r="F1221" s="3">
        <v>7</v>
      </c>
      <c r="G1221" s="2" t="s">
        <v>209</v>
      </c>
      <c r="H1221" s="2" t="s">
        <v>118</v>
      </c>
      <c r="I1221" s="2" t="s">
        <v>18276</v>
      </c>
      <c r="J1221" s="2" t="s">
        <v>3093</v>
      </c>
    </row>
    <row r="1222" spans="1:10" ht="15" customHeight="1" x14ac:dyDescent="0.35">
      <c r="A1222" s="2" t="s">
        <v>207</v>
      </c>
      <c r="B1222" s="2" t="s">
        <v>208</v>
      </c>
      <c r="C1222" s="2" t="s">
        <v>128</v>
      </c>
      <c r="D1222" s="2" t="s">
        <v>129</v>
      </c>
      <c r="E1222" s="3">
        <v>14</v>
      </c>
      <c r="F1222" s="3">
        <v>8</v>
      </c>
      <c r="G1222" s="2" t="s">
        <v>209</v>
      </c>
      <c r="H1222" s="2" t="s">
        <v>130</v>
      </c>
      <c r="I1222" s="2" t="s">
        <v>18276</v>
      </c>
      <c r="J1222" s="2" t="s">
        <v>3093</v>
      </c>
    </row>
    <row r="1223" spans="1:10" ht="15" customHeight="1" x14ac:dyDescent="0.35">
      <c r="A1223" s="2" t="s">
        <v>207</v>
      </c>
      <c r="B1223" s="2" t="s">
        <v>208</v>
      </c>
      <c r="C1223" s="2" t="s">
        <v>142</v>
      </c>
      <c r="D1223" s="2" t="s">
        <v>143</v>
      </c>
      <c r="E1223" s="3">
        <v>14</v>
      </c>
      <c r="F1223" s="3">
        <v>9</v>
      </c>
      <c r="G1223" s="2" t="s">
        <v>209</v>
      </c>
      <c r="H1223" s="2" t="s">
        <v>144</v>
      </c>
      <c r="I1223" s="2" t="s">
        <v>18276</v>
      </c>
      <c r="J1223" s="2" t="s">
        <v>3093</v>
      </c>
    </row>
    <row r="1224" spans="1:10" ht="15" customHeight="1" x14ac:dyDescent="0.35">
      <c r="A1224" s="2" t="s">
        <v>207</v>
      </c>
      <c r="B1224" s="2" t="s">
        <v>208</v>
      </c>
      <c r="C1224" s="2" t="s">
        <v>163</v>
      </c>
      <c r="D1224" s="2" t="s">
        <v>164</v>
      </c>
      <c r="E1224" s="3">
        <v>14</v>
      </c>
      <c r="F1224" s="3">
        <v>11</v>
      </c>
      <c r="G1224" s="2" t="s">
        <v>209</v>
      </c>
      <c r="H1224" s="2" t="s">
        <v>165</v>
      </c>
      <c r="I1224" s="2" t="s">
        <v>18276</v>
      </c>
      <c r="J1224" s="2" t="s">
        <v>3093</v>
      </c>
    </row>
    <row r="1225" spans="1:10" ht="15" customHeight="1" x14ac:dyDescent="0.35">
      <c r="A1225" s="2" t="s">
        <v>191</v>
      </c>
      <c r="B1225" s="2" t="s">
        <v>192</v>
      </c>
      <c r="C1225" s="2" t="s">
        <v>294</v>
      </c>
      <c r="D1225" s="2" t="s">
        <v>295</v>
      </c>
      <c r="E1225" s="3">
        <v>13</v>
      </c>
      <c r="F1225" s="3">
        <v>20</v>
      </c>
      <c r="G1225" s="2" t="s">
        <v>193</v>
      </c>
      <c r="H1225" s="2" t="s">
        <v>296</v>
      </c>
      <c r="I1225" s="2" t="s">
        <v>18276</v>
      </c>
      <c r="J1225" s="2" t="s">
        <v>3076</v>
      </c>
    </row>
    <row r="1226" spans="1:10" ht="15" customHeight="1" x14ac:dyDescent="0.35">
      <c r="A1226" s="2" t="s">
        <v>191</v>
      </c>
      <c r="B1226" s="2" t="s">
        <v>192</v>
      </c>
      <c r="C1226" s="2" t="s">
        <v>250</v>
      </c>
      <c r="D1226" s="2" t="s">
        <v>251</v>
      </c>
      <c r="E1226" s="3">
        <v>13</v>
      </c>
      <c r="F1226" s="3">
        <v>17</v>
      </c>
      <c r="G1226" s="2" t="s">
        <v>193</v>
      </c>
      <c r="H1226" s="2" t="s">
        <v>252</v>
      </c>
      <c r="I1226" s="2" t="s">
        <v>18276</v>
      </c>
      <c r="J1226" s="2" t="s">
        <v>3076</v>
      </c>
    </row>
    <row r="1227" spans="1:10" ht="15" customHeight="1" x14ac:dyDescent="0.35">
      <c r="A1227" s="2" t="s">
        <v>191</v>
      </c>
      <c r="B1227" s="2" t="s">
        <v>192</v>
      </c>
      <c r="C1227" s="2" t="s">
        <v>218</v>
      </c>
      <c r="D1227" s="2" t="s">
        <v>219</v>
      </c>
      <c r="E1227" s="3">
        <v>13</v>
      </c>
      <c r="F1227" s="3">
        <v>15</v>
      </c>
      <c r="G1227" s="2" t="s">
        <v>193</v>
      </c>
      <c r="H1227" s="2" t="s">
        <v>220</v>
      </c>
      <c r="I1227" s="2" t="s">
        <v>18276</v>
      </c>
      <c r="J1227" s="2" t="s">
        <v>3076</v>
      </c>
    </row>
    <row r="1228" spans="1:10" ht="15" customHeight="1" x14ac:dyDescent="0.35">
      <c r="A1228" s="2" t="s">
        <v>191</v>
      </c>
      <c r="B1228" s="2" t="s">
        <v>192</v>
      </c>
      <c r="C1228" s="2" t="s">
        <v>128</v>
      </c>
      <c r="D1228" s="2" t="s">
        <v>129</v>
      </c>
      <c r="E1228" s="3">
        <v>13</v>
      </c>
      <c r="F1228" s="3">
        <v>8</v>
      </c>
      <c r="G1228" s="2" t="s">
        <v>193</v>
      </c>
      <c r="H1228" s="2" t="s">
        <v>130</v>
      </c>
      <c r="I1228" s="2" t="s">
        <v>18276</v>
      </c>
      <c r="J1228" s="2" t="s">
        <v>3278</v>
      </c>
    </row>
    <row r="1229" spans="1:10" ht="15" customHeight="1" x14ac:dyDescent="0.35">
      <c r="A1229" s="2" t="s">
        <v>191</v>
      </c>
      <c r="B1229" s="2" t="s">
        <v>192</v>
      </c>
      <c r="C1229" s="2" t="s">
        <v>163</v>
      </c>
      <c r="D1229" s="2" t="s">
        <v>164</v>
      </c>
      <c r="E1229" s="3">
        <v>13</v>
      </c>
      <c r="F1229" s="3">
        <v>11</v>
      </c>
      <c r="G1229" s="2" t="s">
        <v>193</v>
      </c>
      <c r="H1229" s="2" t="s">
        <v>165</v>
      </c>
      <c r="I1229" s="2" t="s">
        <v>18276</v>
      </c>
      <c r="J1229" s="2" t="s">
        <v>3278</v>
      </c>
    </row>
    <row r="1230" spans="1:10" ht="15" customHeight="1" x14ac:dyDescent="0.35">
      <c r="A1230" s="2" t="s">
        <v>191</v>
      </c>
      <c r="B1230" s="2" t="s">
        <v>192</v>
      </c>
      <c r="C1230" s="2" t="s">
        <v>339</v>
      </c>
      <c r="D1230" s="2" t="s">
        <v>340</v>
      </c>
      <c r="E1230" s="3">
        <v>13</v>
      </c>
      <c r="F1230" s="3">
        <v>23</v>
      </c>
      <c r="G1230" s="2" t="s">
        <v>193</v>
      </c>
      <c r="H1230" s="2" t="s">
        <v>341</v>
      </c>
      <c r="I1230" s="2" t="s">
        <v>18276</v>
      </c>
      <c r="J1230" s="2" t="s">
        <v>3278</v>
      </c>
    </row>
    <row r="1231" spans="1:10" ht="15" customHeight="1" x14ac:dyDescent="0.35">
      <c r="A1231" s="2" t="s">
        <v>191</v>
      </c>
      <c r="B1231" s="2" t="s">
        <v>192</v>
      </c>
      <c r="C1231" s="2" t="s">
        <v>128</v>
      </c>
      <c r="D1231" s="2" t="s">
        <v>129</v>
      </c>
      <c r="E1231" s="3">
        <v>13</v>
      </c>
      <c r="F1231" s="3">
        <v>8</v>
      </c>
      <c r="G1231" s="2" t="s">
        <v>193</v>
      </c>
      <c r="H1231" s="2" t="s">
        <v>130</v>
      </c>
      <c r="I1231" s="2" t="s">
        <v>18276</v>
      </c>
      <c r="J1231" s="2" t="s">
        <v>3479</v>
      </c>
    </row>
    <row r="1232" spans="1:10" ht="15" customHeight="1" x14ac:dyDescent="0.35">
      <c r="A1232" s="2" t="s">
        <v>191</v>
      </c>
      <c r="B1232" s="2" t="s">
        <v>192</v>
      </c>
      <c r="C1232" s="2" t="s">
        <v>23</v>
      </c>
      <c r="D1232" s="2" t="s">
        <v>24</v>
      </c>
      <c r="E1232" s="3">
        <v>13</v>
      </c>
      <c r="F1232" s="3">
        <v>1</v>
      </c>
      <c r="G1232" s="2" t="s">
        <v>193</v>
      </c>
      <c r="H1232" s="2" t="s">
        <v>26</v>
      </c>
      <c r="I1232" s="2" t="s">
        <v>18276</v>
      </c>
      <c r="J1232" s="2" t="s">
        <v>3093</v>
      </c>
    </row>
    <row r="1233" spans="1:10" ht="15" customHeight="1" x14ac:dyDescent="0.35">
      <c r="A1233" s="2" t="s">
        <v>191</v>
      </c>
      <c r="B1233" s="2" t="s">
        <v>192</v>
      </c>
      <c r="C1233" s="2" t="s">
        <v>41</v>
      </c>
      <c r="D1233" s="2" t="s">
        <v>42</v>
      </c>
      <c r="E1233" s="3">
        <v>13</v>
      </c>
      <c r="F1233" s="3">
        <v>2</v>
      </c>
      <c r="G1233" s="2" t="s">
        <v>193</v>
      </c>
      <c r="H1233" s="2" t="s">
        <v>43</v>
      </c>
      <c r="I1233" s="2" t="s">
        <v>18276</v>
      </c>
      <c r="J1233" s="2" t="s">
        <v>3093</v>
      </c>
    </row>
    <row r="1234" spans="1:10" ht="15" customHeight="1" x14ac:dyDescent="0.35">
      <c r="A1234" s="2" t="s">
        <v>191</v>
      </c>
      <c r="B1234" s="2" t="s">
        <v>192</v>
      </c>
      <c r="C1234" s="2" t="s">
        <v>56</v>
      </c>
      <c r="D1234" s="2" t="s">
        <v>57</v>
      </c>
      <c r="E1234" s="3">
        <v>13</v>
      </c>
      <c r="F1234" s="3">
        <v>3</v>
      </c>
      <c r="G1234" s="2" t="s">
        <v>193</v>
      </c>
      <c r="H1234" s="2" t="s">
        <v>59</v>
      </c>
      <c r="I1234" s="2" t="s">
        <v>18276</v>
      </c>
      <c r="J1234" s="2" t="s">
        <v>3093</v>
      </c>
    </row>
    <row r="1235" spans="1:10" ht="15" customHeight="1" x14ac:dyDescent="0.35">
      <c r="A1235" s="2" t="s">
        <v>191</v>
      </c>
      <c r="B1235" s="2" t="s">
        <v>192</v>
      </c>
      <c r="C1235" s="2" t="s">
        <v>86</v>
      </c>
      <c r="D1235" s="2" t="s">
        <v>87</v>
      </c>
      <c r="E1235" s="3">
        <v>13</v>
      </c>
      <c r="F1235" s="3">
        <v>5</v>
      </c>
      <c r="G1235" s="2" t="s">
        <v>193</v>
      </c>
      <c r="H1235" s="2" t="s">
        <v>88</v>
      </c>
      <c r="I1235" s="2" t="s">
        <v>18276</v>
      </c>
      <c r="J1235" s="2" t="s">
        <v>3093</v>
      </c>
    </row>
    <row r="1236" spans="1:10" ht="15" customHeight="1" x14ac:dyDescent="0.35">
      <c r="A1236" s="2" t="s">
        <v>325</v>
      </c>
      <c r="B1236" s="2" t="s">
        <v>326</v>
      </c>
      <c r="C1236" s="2" t="s">
        <v>56</v>
      </c>
      <c r="D1236" s="2" t="s">
        <v>57</v>
      </c>
      <c r="E1236" s="3">
        <v>22</v>
      </c>
      <c r="F1236" s="3">
        <v>3</v>
      </c>
      <c r="G1236" s="2" t="s">
        <v>327</v>
      </c>
      <c r="H1236" s="2" t="s">
        <v>59</v>
      </c>
      <c r="I1236" s="2" t="s">
        <v>18276</v>
      </c>
      <c r="J1236" s="2" t="s">
        <v>3001</v>
      </c>
    </row>
    <row r="1237" spans="1:10" ht="15" customHeight="1" x14ac:dyDescent="0.35">
      <c r="A1237" s="2" t="s">
        <v>191</v>
      </c>
      <c r="B1237" s="2" t="s">
        <v>192</v>
      </c>
      <c r="C1237" s="2" t="s">
        <v>128</v>
      </c>
      <c r="D1237" s="2" t="s">
        <v>129</v>
      </c>
      <c r="E1237" s="3">
        <v>13</v>
      </c>
      <c r="F1237" s="3">
        <v>8</v>
      </c>
      <c r="G1237" s="2" t="s">
        <v>193</v>
      </c>
      <c r="H1237" s="2" t="s">
        <v>130</v>
      </c>
      <c r="I1237" s="2" t="s">
        <v>18276</v>
      </c>
      <c r="J1237" s="2" t="s">
        <v>3093</v>
      </c>
    </row>
    <row r="1238" spans="1:10" ht="15" customHeight="1" x14ac:dyDescent="0.35">
      <c r="A1238" s="2" t="s">
        <v>191</v>
      </c>
      <c r="B1238" s="2" t="s">
        <v>192</v>
      </c>
      <c r="C1238" s="2" t="s">
        <v>142</v>
      </c>
      <c r="D1238" s="2" t="s">
        <v>143</v>
      </c>
      <c r="E1238" s="3">
        <v>13</v>
      </c>
      <c r="F1238" s="3">
        <v>9</v>
      </c>
      <c r="G1238" s="2" t="s">
        <v>193</v>
      </c>
      <c r="H1238" s="2" t="s">
        <v>144</v>
      </c>
      <c r="I1238" s="2" t="s">
        <v>18276</v>
      </c>
      <c r="J1238" s="2" t="s">
        <v>3093</v>
      </c>
    </row>
    <row r="1239" spans="1:10" ht="15" customHeight="1" x14ac:dyDescent="0.35">
      <c r="A1239" s="2" t="s">
        <v>191</v>
      </c>
      <c r="B1239" s="2" t="s">
        <v>192</v>
      </c>
      <c r="C1239" s="2" t="s">
        <v>153</v>
      </c>
      <c r="D1239" s="2" t="s">
        <v>154</v>
      </c>
      <c r="E1239" s="3">
        <v>13</v>
      </c>
      <c r="F1239" s="3">
        <v>10</v>
      </c>
      <c r="G1239" s="2" t="s">
        <v>193</v>
      </c>
      <c r="H1239" s="2" t="s">
        <v>155</v>
      </c>
      <c r="I1239" s="2" t="s">
        <v>18276</v>
      </c>
      <c r="J1239" s="2" t="s">
        <v>3093</v>
      </c>
    </row>
    <row r="1240" spans="1:10" ht="15" customHeight="1" x14ac:dyDescent="0.35">
      <c r="A1240" s="2" t="s">
        <v>191</v>
      </c>
      <c r="B1240" s="2" t="s">
        <v>192</v>
      </c>
      <c r="C1240" s="2" t="s">
        <v>163</v>
      </c>
      <c r="D1240" s="2" t="s">
        <v>164</v>
      </c>
      <c r="E1240" s="3">
        <v>13</v>
      </c>
      <c r="F1240" s="3">
        <v>11</v>
      </c>
      <c r="G1240" s="2" t="s">
        <v>193</v>
      </c>
      <c r="H1240" s="2" t="s">
        <v>165</v>
      </c>
      <c r="I1240" s="2" t="s">
        <v>18276</v>
      </c>
      <c r="J1240" s="2" t="s">
        <v>3093</v>
      </c>
    </row>
    <row r="1241" spans="1:10" ht="15" customHeight="1" x14ac:dyDescent="0.35">
      <c r="A1241" s="2" t="s">
        <v>191</v>
      </c>
      <c r="B1241" s="2" t="s">
        <v>192</v>
      </c>
      <c r="C1241" s="2" t="s">
        <v>177</v>
      </c>
      <c r="D1241" s="2" t="s">
        <v>178</v>
      </c>
      <c r="E1241" s="3">
        <v>13</v>
      </c>
      <c r="F1241" s="3">
        <v>12</v>
      </c>
      <c r="G1241" s="2" t="s">
        <v>193</v>
      </c>
      <c r="H1241" s="2" t="s">
        <v>179</v>
      </c>
      <c r="I1241" s="2" t="s">
        <v>18276</v>
      </c>
      <c r="J1241" s="2" t="s">
        <v>3093</v>
      </c>
    </row>
    <row r="1242" spans="1:10" ht="15" customHeight="1" x14ac:dyDescent="0.35">
      <c r="A1242" s="2" t="s">
        <v>191</v>
      </c>
      <c r="B1242" s="2" t="s">
        <v>192</v>
      </c>
      <c r="C1242" s="2" t="s">
        <v>207</v>
      </c>
      <c r="D1242" s="2" t="s">
        <v>208</v>
      </c>
      <c r="E1242" s="3">
        <v>13</v>
      </c>
      <c r="F1242" s="3">
        <v>14</v>
      </c>
      <c r="G1242" s="2" t="s">
        <v>193</v>
      </c>
      <c r="H1242" s="2" t="s">
        <v>209</v>
      </c>
      <c r="I1242" s="2" t="s">
        <v>18276</v>
      </c>
      <c r="J1242" s="2" t="s">
        <v>3093</v>
      </c>
    </row>
    <row r="1243" spans="1:10" ht="15" customHeight="1" x14ac:dyDescent="0.35">
      <c r="A1243" s="2" t="s">
        <v>191</v>
      </c>
      <c r="B1243" s="2" t="s">
        <v>192</v>
      </c>
      <c r="C1243" s="2" t="s">
        <v>218</v>
      </c>
      <c r="D1243" s="2" t="s">
        <v>219</v>
      </c>
      <c r="E1243" s="3">
        <v>13</v>
      </c>
      <c r="F1243" s="3">
        <v>15</v>
      </c>
      <c r="G1243" s="2" t="s">
        <v>193</v>
      </c>
      <c r="H1243" s="2" t="s">
        <v>220</v>
      </c>
      <c r="I1243" s="2" t="s">
        <v>18276</v>
      </c>
      <c r="J1243" s="2" t="s">
        <v>3093</v>
      </c>
    </row>
    <row r="1244" spans="1:10" ht="15" customHeight="1" x14ac:dyDescent="0.35">
      <c r="A1244" s="2" t="s">
        <v>191</v>
      </c>
      <c r="B1244" s="2" t="s">
        <v>192</v>
      </c>
      <c r="C1244" s="2" t="s">
        <v>250</v>
      </c>
      <c r="D1244" s="2" t="s">
        <v>251</v>
      </c>
      <c r="E1244" s="3">
        <v>13</v>
      </c>
      <c r="F1244" s="3">
        <v>17</v>
      </c>
      <c r="G1244" s="2" t="s">
        <v>193</v>
      </c>
      <c r="H1244" s="2" t="s">
        <v>252</v>
      </c>
      <c r="I1244" s="2" t="s">
        <v>18276</v>
      </c>
      <c r="J1244" s="2" t="s">
        <v>3093</v>
      </c>
    </row>
    <row r="1245" spans="1:10" ht="15" customHeight="1" x14ac:dyDescent="0.35">
      <c r="A1245" s="2" t="s">
        <v>191</v>
      </c>
      <c r="B1245" s="2" t="s">
        <v>192</v>
      </c>
      <c r="C1245" s="2" t="s">
        <v>294</v>
      </c>
      <c r="D1245" s="2" t="s">
        <v>295</v>
      </c>
      <c r="E1245" s="3">
        <v>13</v>
      </c>
      <c r="F1245" s="3">
        <v>20</v>
      </c>
      <c r="G1245" s="2" t="s">
        <v>193</v>
      </c>
      <c r="H1245" s="2" t="s">
        <v>296</v>
      </c>
      <c r="I1245" s="2" t="s">
        <v>18276</v>
      </c>
      <c r="J1245" s="2" t="s">
        <v>3093</v>
      </c>
    </row>
    <row r="1246" spans="1:10" ht="15" customHeight="1" x14ac:dyDescent="0.35">
      <c r="A1246" s="2" t="s">
        <v>191</v>
      </c>
      <c r="B1246" s="2" t="s">
        <v>192</v>
      </c>
      <c r="C1246" s="2" t="s">
        <v>352</v>
      </c>
      <c r="D1246" s="2" t="s">
        <v>353</v>
      </c>
      <c r="E1246" s="3">
        <v>13</v>
      </c>
      <c r="F1246" s="3">
        <v>24</v>
      </c>
      <c r="G1246" s="2" t="s">
        <v>193</v>
      </c>
      <c r="H1246" s="2" t="s">
        <v>354</v>
      </c>
      <c r="I1246" s="2" t="s">
        <v>18276</v>
      </c>
      <c r="J1246" s="2" t="s">
        <v>3093</v>
      </c>
    </row>
    <row r="1247" spans="1:10" ht="15" customHeight="1" x14ac:dyDescent="0.35">
      <c r="A1247" s="2" t="s">
        <v>191</v>
      </c>
      <c r="B1247" s="2" t="s">
        <v>192</v>
      </c>
      <c r="C1247" s="2" t="s">
        <v>477</v>
      </c>
      <c r="D1247" s="2" t="s">
        <v>478</v>
      </c>
      <c r="E1247" s="3">
        <v>13</v>
      </c>
      <c r="F1247" s="3">
        <v>35</v>
      </c>
      <c r="G1247" s="2" t="s">
        <v>193</v>
      </c>
      <c r="H1247" s="2" t="s">
        <v>479</v>
      </c>
      <c r="I1247" s="2" t="s">
        <v>18276</v>
      </c>
      <c r="J1247" s="2" t="s">
        <v>3093</v>
      </c>
    </row>
    <row r="1248" spans="1:10" ht="15" customHeight="1" x14ac:dyDescent="0.35">
      <c r="A1248" s="2" t="s">
        <v>191</v>
      </c>
      <c r="B1248" s="2" t="s">
        <v>192</v>
      </c>
      <c r="C1248" s="2" t="s">
        <v>537</v>
      </c>
      <c r="D1248" s="2" t="s">
        <v>538</v>
      </c>
      <c r="E1248" s="3">
        <v>13</v>
      </c>
      <c r="F1248" s="3">
        <v>40</v>
      </c>
      <c r="G1248" s="2" t="s">
        <v>193</v>
      </c>
      <c r="H1248" s="2" t="s">
        <v>539</v>
      </c>
      <c r="I1248" s="2" t="s">
        <v>18276</v>
      </c>
      <c r="J1248" s="2" t="s">
        <v>3093</v>
      </c>
    </row>
    <row r="1249" spans="1:10" ht="15" customHeight="1" x14ac:dyDescent="0.35">
      <c r="A1249" s="2" t="s">
        <v>191</v>
      </c>
      <c r="B1249" s="2" t="s">
        <v>192</v>
      </c>
      <c r="C1249" s="2" t="s">
        <v>56</v>
      </c>
      <c r="D1249" s="2" t="s">
        <v>57</v>
      </c>
      <c r="E1249" s="3">
        <v>13</v>
      </c>
      <c r="F1249" s="3">
        <v>3</v>
      </c>
      <c r="G1249" s="2" t="s">
        <v>193</v>
      </c>
      <c r="H1249" s="2" t="s">
        <v>59</v>
      </c>
      <c r="I1249" s="2" t="s">
        <v>18276</v>
      </c>
      <c r="J1249" s="2" t="s">
        <v>3278</v>
      </c>
    </row>
    <row r="1250" spans="1:10" ht="15" customHeight="1" x14ac:dyDescent="0.35">
      <c r="A1250" s="2" t="s">
        <v>191</v>
      </c>
      <c r="B1250" s="2" t="s">
        <v>192</v>
      </c>
      <c r="C1250" s="2" t="s">
        <v>23</v>
      </c>
      <c r="D1250" s="2" t="s">
        <v>24</v>
      </c>
      <c r="E1250" s="3">
        <v>13</v>
      </c>
      <c r="F1250" s="3">
        <v>1</v>
      </c>
      <c r="G1250" s="2" t="s">
        <v>193</v>
      </c>
      <c r="H1250" s="2" t="s">
        <v>26</v>
      </c>
      <c r="I1250" s="2" t="s">
        <v>18276</v>
      </c>
      <c r="J1250" s="2" t="s">
        <v>3099</v>
      </c>
    </row>
    <row r="1251" spans="1:10" ht="15" customHeight="1" x14ac:dyDescent="0.35">
      <c r="A1251" s="2" t="s">
        <v>191</v>
      </c>
      <c r="B1251" s="2" t="s">
        <v>192</v>
      </c>
      <c r="C1251" s="2" t="s">
        <v>41</v>
      </c>
      <c r="D1251" s="2" t="s">
        <v>42</v>
      </c>
      <c r="E1251" s="3">
        <v>13</v>
      </c>
      <c r="F1251" s="3">
        <v>2</v>
      </c>
      <c r="G1251" s="2" t="s">
        <v>193</v>
      </c>
      <c r="H1251" s="2" t="s">
        <v>43</v>
      </c>
      <c r="I1251" s="2" t="s">
        <v>18276</v>
      </c>
      <c r="J1251" s="2" t="s">
        <v>3278</v>
      </c>
    </row>
    <row r="1252" spans="1:10" ht="15" customHeight="1" x14ac:dyDescent="0.35">
      <c r="A1252" s="2" t="s">
        <v>191</v>
      </c>
      <c r="B1252" s="2" t="s">
        <v>192</v>
      </c>
      <c r="C1252" s="2" t="s">
        <v>142</v>
      </c>
      <c r="D1252" s="2" t="s">
        <v>143</v>
      </c>
      <c r="E1252" s="3">
        <v>13</v>
      </c>
      <c r="F1252" s="3">
        <v>9</v>
      </c>
      <c r="G1252" s="2" t="s">
        <v>193</v>
      </c>
      <c r="H1252" s="2" t="s">
        <v>144</v>
      </c>
      <c r="I1252" s="2" t="s">
        <v>18276</v>
      </c>
      <c r="J1252" s="2" t="s">
        <v>3209</v>
      </c>
    </row>
    <row r="1253" spans="1:10" ht="15" customHeight="1" x14ac:dyDescent="0.35">
      <c r="A1253" s="2" t="s">
        <v>177</v>
      </c>
      <c r="B1253" s="2" t="s">
        <v>178</v>
      </c>
      <c r="C1253" s="2" t="s">
        <v>191</v>
      </c>
      <c r="D1253" s="2" t="s">
        <v>192</v>
      </c>
      <c r="E1253" s="3">
        <v>12</v>
      </c>
      <c r="F1253" s="3">
        <v>13</v>
      </c>
      <c r="G1253" s="2" t="s">
        <v>179</v>
      </c>
      <c r="H1253" s="2" t="s">
        <v>193</v>
      </c>
      <c r="I1253" s="2" t="s">
        <v>18276</v>
      </c>
      <c r="J1253" s="2" t="s">
        <v>3016</v>
      </c>
    </row>
    <row r="1254" spans="1:10" ht="15" customHeight="1" x14ac:dyDescent="0.35">
      <c r="A1254" s="2" t="s">
        <v>177</v>
      </c>
      <c r="B1254" s="2" t="s">
        <v>178</v>
      </c>
      <c r="C1254" s="2" t="s">
        <v>207</v>
      </c>
      <c r="D1254" s="2" t="s">
        <v>208</v>
      </c>
      <c r="E1254" s="3">
        <v>12</v>
      </c>
      <c r="F1254" s="3">
        <v>14</v>
      </c>
      <c r="G1254" s="2" t="s">
        <v>179</v>
      </c>
      <c r="H1254" s="2" t="s">
        <v>209</v>
      </c>
      <c r="I1254" s="2" t="s">
        <v>18276</v>
      </c>
      <c r="J1254" s="2" t="s">
        <v>3016</v>
      </c>
    </row>
    <row r="1255" spans="1:10" ht="15" customHeight="1" x14ac:dyDescent="0.35">
      <c r="A1255" s="2" t="s">
        <v>177</v>
      </c>
      <c r="B1255" s="2" t="s">
        <v>178</v>
      </c>
      <c r="C1255" s="2" t="s">
        <v>325</v>
      </c>
      <c r="D1255" s="2" t="s">
        <v>326</v>
      </c>
      <c r="E1255" s="3">
        <v>12</v>
      </c>
      <c r="F1255" s="3">
        <v>22</v>
      </c>
      <c r="G1255" s="2" t="s">
        <v>179</v>
      </c>
      <c r="H1255" s="2" t="s">
        <v>327</v>
      </c>
      <c r="I1255" s="2" t="s">
        <v>18276</v>
      </c>
      <c r="J1255" s="2" t="s">
        <v>3016</v>
      </c>
    </row>
    <row r="1256" spans="1:10" ht="15" customHeight="1" x14ac:dyDescent="0.35">
      <c r="A1256" s="2" t="s">
        <v>177</v>
      </c>
      <c r="B1256" s="2" t="s">
        <v>178</v>
      </c>
      <c r="C1256" s="2" t="s">
        <v>339</v>
      </c>
      <c r="D1256" s="2" t="s">
        <v>340</v>
      </c>
      <c r="E1256" s="3">
        <v>12</v>
      </c>
      <c r="F1256" s="3">
        <v>23</v>
      </c>
      <c r="G1256" s="2" t="s">
        <v>179</v>
      </c>
      <c r="H1256" s="2" t="s">
        <v>341</v>
      </c>
      <c r="I1256" s="2" t="s">
        <v>18276</v>
      </c>
      <c r="J1256" s="2" t="s">
        <v>3016</v>
      </c>
    </row>
    <row r="1257" spans="1:10" ht="15" customHeight="1" x14ac:dyDescent="0.35">
      <c r="A1257" s="2" t="s">
        <v>177</v>
      </c>
      <c r="B1257" s="2" t="s">
        <v>178</v>
      </c>
      <c r="C1257" s="2" t="s">
        <v>467</v>
      </c>
      <c r="D1257" s="2" t="s">
        <v>468</v>
      </c>
      <c r="E1257" s="3">
        <v>12</v>
      </c>
      <c r="F1257" s="3">
        <v>34</v>
      </c>
      <c r="G1257" s="2" t="s">
        <v>179</v>
      </c>
      <c r="H1257" s="2" t="s">
        <v>469</v>
      </c>
      <c r="I1257" s="2" t="s">
        <v>18276</v>
      </c>
      <c r="J1257" s="2" t="s">
        <v>3016</v>
      </c>
    </row>
    <row r="1258" spans="1:10" ht="15" customHeight="1" x14ac:dyDescent="0.35">
      <c r="A1258" s="2" t="s">
        <v>177</v>
      </c>
      <c r="B1258" s="2" t="s">
        <v>178</v>
      </c>
      <c r="C1258" s="2" t="s">
        <v>537</v>
      </c>
      <c r="D1258" s="2" t="s">
        <v>538</v>
      </c>
      <c r="E1258" s="3">
        <v>12</v>
      </c>
      <c r="F1258" s="3">
        <v>40</v>
      </c>
      <c r="G1258" s="2" t="s">
        <v>179</v>
      </c>
      <c r="H1258" s="2" t="s">
        <v>539</v>
      </c>
      <c r="I1258" s="2" t="s">
        <v>18276</v>
      </c>
      <c r="J1258" s="2" t="s">
        <v>3016</v>
      </c>
    </row>
    <row r="1259" spans="1:10" ht="15" customHeight="1" x14ac:dyDescent="0.35">
      <c r="A1259" s="2" t="s">
        <v>191</v>
      </c>
      <c r="B1259" s="2" t="s">
        <v>192</v>
      </c>
      <c r="C1259" s="2" t="s">
        <v>41</v>
      </c>
      <c r="D1259" s="2" t="s">
        <v>42</v>
      </c>
      <c r="E1259" s="3">
        <v>13</v>
      </c>
      <c r="F1259" s="3">
        <v>2</v>
      </c>
      <c r="G1259" s="2" t="s">
        <v>193</v>
      </c>
      <c r="H1259" s="2" t="s">
        <v>43</v>
      </c>
      <c r="I1259" s="2" t="s">
        <v>18276</v>
      </c>
      <c r="J1259" s="2" t="s">
        <v>3192</v>
      </c>
    </row>
    <row r="1260" spans="1:10" ht="15" customHeight="1" x14ac:dyDescent="0.35">
      <c r="A1260" s="2" t="s">
        <v>191</v>
      </c>
      <c r="B1260" s="2" t="s">
        <v>192</v>
      </c>
      <c r="C1260" s="2" t="s">
        <v>153</v>
      </c>
      <c r="D1260" s="2" t="s">
        <v>154</v>
      </c>
      <c r="E1260" s="3">
        <v>13</v>
      </c>
      <c r="F1260" s="3">
        <v>10</v>
      </c>
      <c r="G1260" s="2" t="s">
        <v>193</v>
      </c>
      <c r="H1260" s="2" t="s">
        <v>155</v>
      </c>
      <c r="I1260" s="2" t="s">
        <v>18276</v>
      </c>
      <c r="J1260" s="2" t="s">
        <v>3192</v>
      </c>
    </row>
    <row r="1261" spans="1:10" ht="15" customHeight="1" x14ac:dyDescent="0.35">
      <c r="A1261" s="2" t="s">
        <v>191</v>
      </c>
      <c r="B1261" s="2" t="s">
        <v>192</v>
      </c>
      <c r="C1261" s="2" t="s">
        <v>234</v>
      </c>
      <c r="D1261" s="2" t="s">
        <v>235</v>
      </c>
      <c r="E1261" s="3">
        <v>13</v>
      </c>
      <c r="F1261" s="3">
        <v>16</v>
      </c>
      <c r="G1261" s="2" t="s">
        <v>193</v>
      </c>
      <c r="H1261" s="2" t="s">
        <v>236</v>
      </c>
      <c r="I1261" s="2" t="s">
        <v>18276</v>
      </c>
      <c r="J1261" s="2" t="s">
        <v>3192</v>
      </c>
    </row>
    <row r="1262" spans="1:10" ht="15" customHeight="1" x14ac:dyDescent="0.35">
      <c r="A1262" s="2" t="s">
        <v>191</v>
      </c>
      <c r="B1262" s="2" t="s">
        <v>192</v>
      </c>
      <c r="C1262" s="2" t="s">
        <v>279</v>
      </c>
      <c r="D1262" s="2" t="s">
        <v>280</v>
      </c>
      <c r="E1262" s="3">
        <v>13</v>
      </c>
      <c r="F1262" s="3">
        <v>19</v>
      </c>
      <c r="G1262" s="2" t="s">
        <v>193</v>
      </c>
      <c r="H1262" s="2" t="s">
        <v>281</v>
      </c>
      <c r="I1262" s="2" t="s">
        <v>18276</v>
      </c>
      <c r="J1262" s="2" t="s">
        <v>3192</v>
      </c>
    </row>
    <row r="1263" spans="1:10" ht="15" customHeight="1" x14ac:dyDescent="0.35">
      <c r="A1263" s="2" t="s">
        <v>191</v>
      </c>
      <c r="B1263" s="2" t="s">
        <v>192</v>
      </c>
      <c r="C1263" s="2" t="s">
        <v>294</v>
      </c>
      <c r="D1263" s="2" t="s">
        <v>295</v>
      </c>
      <c r="E1263" s="3">
        <v>13</v>
      </c>
      <c r="F1263" s="3">
        <v>20</v>
      </c>
      <c r="G1263" s="2" t="s">
        <v>193</v>
      </c>
      <c r="H1263" s="2" t="s">
        <v>296</v>
      </c>
      <c r="I1263" s="2" t="s">
        <v>18276</v>
      </c>
      <c r="J1263" s="2" t="s">
        <v>3192</v>
      </c>
    </row>
    <row r="1264" spans="1:10" ht="15" customHeight="1" x14ac:dyDescent="0.35">
      <c r="A1264" s="2" t="s">
        <v>191</v>
      </c>
      <c r="B1264" s="2" t="s">
        <v>192</v>
      </c>
      <c r="C1264" s="2" t="s">
        <v>410</v>
      </c>
      <c r="D1264" s="2" t="s">
        <v>411</v>
      </c>
      <c r="E1264" s="3">
        <v>13</v>
      </c>
      <c r="F1264" s="3">
        <v>29</v>
      </c>
      <c r="G1264" s="2" t="s">
        <v>193</v>
      </c>
      <c r="H1264" s="2" t="s">
        <v>413</v>
      </c>
      <c r="I1264" s="2" t="s">
        <v>18276</v>
      </c>
      <c r="J1264" s="2" t="s">
        <v>3192</v>
      </c>
    </row>
    <row r="1265" spans="1:10" ht="15" customHeight="1" x14ac:dyDescent="0.35">
      <c r="A1265" s="2" t="s">
        <v>191</v>
      </c>
      <c r="B1265" s="2" t="s">
        <v>192</v>
      </c>
      <c r="C1265" s="2" t="s">
        <v>41</v>
      </c>
      <c r="D1265" s="2" t="s">
        <v>42</v>
      </c>
      <c r="E1265" s="3">
        <v>13</v>
      </c>
      <c r="F1265" s="3">
        <v>2</v>
      </c>
      <c r="G1265" s="2" t="s">
        <v>193</v>
      </c>
      <c r="H1265" s="2" t="s">
        <v>43</v>
      </c>
      <c r="I1265" s="2" t="s">
        <v>18276</v>
      </c>
      <c r="J1265" s="2" t="s">
        <v>3183</v>
      </c>
    </row>
    <row r="1266" spans="1:10" ht="15" customHeight="1" x14ac:dyDescent="0.35">
      <c r="A1266" s="2" t="s">
        <v>191</v>
      </c>
      <c r="B1266" s="2" t="s">
        <v>192</v>
      </c>
      <c r="C1266" s="2" t="s">
        <v>153</v>
      </c>
      <c r="D1266" s="2" t="s">
        <v>154</v>
      </c>
      <c r="E1266" s="3">
        <v>13</v>
      </c>
      <c r="F1266" s="3">
        <v>10</v>
      </c>
      <c r="G1266" s="2" t="s">
        <v>193</v>
      </c>
      <c r="H1266" s="2" t="s">
        <v>155</v>
      </c>
      <c r="I1266" s="2" t="s">
        <v>18276</v>
      </c>
      <c r="J1266" s="2" t="s">
        <v>3183</v>
      </c>
    </row>
    <row r="1267" spans="1:10" ht="15" customHeight="1" x14ac:dyDescent="0.35">
      <c r="A1267" s="2" t="s">
        <v>191</v>
      </c>
      <c r="B1267" s="2" t="s">
        <v>192</v>
      </c>
      <c r="C1267" s="2" t="s">
        <v>234</v>
      </c>
      <c r="D1267" s="2" t="s">
        <v>235</v>
      </c>
      <c r="E1267" s="3">
        <v>13</v>
      </c>
      <c r="F1267" s="3">
        <v>16</v>
      </c>
      <c r="G1267" s="2" t="s">
        <v>193</v>
      </c>
      <c r="H1267" s="2" t="s">
        <v>236</v>
      </c>
      <c r="I1267" s="2" t="s">
        <v>18276</v>
      </c>
      <c r="J1267" s="2" t="s">
        <v>3183</v>
      </c>
    </row>
    <row r="1268" spans="1:10" ht="15" customHeight="1" x14ac:dyDescent="0.35">
      <c r="A1268" s="2" t="s">
        <v>191</v>
      </c>
      <c r="B1268" s="2" t="s">
        <v>192</v>
      </c>
      <c r="C1268" s="2" t="s">
        <v>279</v>
      </c>
      <c r="D1268" s="2" t="s">
        <v>280</v>
      </c>
      <c r="E1268" s="3">
        <v>13</v>
      </c>
      <c r="F1268" s="3">
        <v>19</v>
      </c>
      <c r="G1268" s="2" t="s">
        <v>193</v>
      </c>
      <c r="H1268" s="2" t="s">
        <v>281</v>
      </c>
      <c r="I1268" s="2" t="s">
        <v>18276</v>
      </c>
      <c r="J1268" s="2" t="s">
        <v>3183</v>
      </c>
    </row>
    <row r="1269" spans="1:10" ht="15" customHeight="1" x14ac:dyDescent="0.35">
      <c r="A1269" s="2" t="s">
        <v>191</v>
      </c>
      <c r="B1269" s="2" t="s">
        <v>192</v>
      </c>
      <c r="C1269" s="2" t="s">
        <v>294</v>
      </c>
      <c r="D1269" s="2" t="s">
        <v>295</v>
      </c>
      <c r="E1269" s="3">
        <v>13</v>
      </c>
      <c r="F1269" s="3">
        <v>20</v>
      </c>
      <c r="G1269" s="2" t="s">
        <v>193</v>
      </c>
      <c r="H1269" s="2" t="s">
        <v>296</v>
      </c>
      <c r="I1269" s="2" t="s">
        <v>18276</v>
      </c>
      <c r="J1269" s="2" t="s">
        <v>3183</v>
      </c>
    </row>
    <row r="1270" spans="1:10" ht="15" customHeight="1" x14ac:dyDescent="0.35">
      <c r="A1270" s="2" t="s">
        <v>191</v>
      </c>
      <c r="B1270" s="2" t="s">
        <v>192</v>
      </c>
      <c r="C1270" s="2" t="s">
        <v>410</v>
      </c>
      <c r="D1270" s="2" t="s">
        <v>411</v>
      </c>
      <c r="E1270" s="3">
        <v>13</v>
      </c>
      <c r="F1270" s="3">
        <v>29</v>
      </c>
      <c r="G1270" s="2" t="s">
        <v>193</v>
      </c>
      <c r="H1270" s="2" t="s">
        <v>413</v>
      </c>
      <c r="I1270" s="2" t="s">
        <v>18276</v>
      </c>
      <c r="J1270" s="2" t="s">
        <v>3183</v>
      </c>
    </row>
    <row r="1271" spans="1:10" ht="15" customHeight="1" x14ac:dyDescent="0.35">
      <c r="A1271" s="2" t="s">
        <v>191</v>
      </c>
      <c r="B1271" s="2" t="s">
        <v>192</v>
      </c>
      <c r="C1271" s="2" t="s">
        <v>41</v>
      </c>
      <c r="D1271" s="2" t="s">
        <v>42</v>
      </c>
      <c r="E1271" s="3">
        <v>13</v>
      </c>
      <c r="F1271" s="3">
        <v>2</v>
      </c>
      <c r="G1271" s="2" t="s">
        <v>193</v>
      </c>
      <c r="H1271" s="2" t="s">
        <v>43</v>
      </c>
      <c r="I1271" s="2" t="s">
        <v>18276</v>
      </c>
      <c r="J1271" s="2" t="s">
        <v>3209</v>
      </c>
    </row>
    <row r="1272" spans="1:10" ht="15" customHeight="1" x14ac:dyDescent="0.35">
      <c r="A1272" s="2" t="s">
        <v>191</v>
      </c>
      <c r="B1272" s="2" t="s">
        <v>192</v>
      </c>
      <c r="C1272" s="2" t="s">
        <v>56</v>
      </c>
      <c r="D1272" s="2" t="s">
        <v>57</v>
      </c>
      <c r="E1272" s="3">
        <v>13</v>
      </c>
      <c r="F1272" s="3">
        <v>3</v>
      </c>
      <c r="G1272" s="2" t="s">
        <v>193</v>
      </c>
      <c r="H1272" s="2" t="s">
        <v>59</v>
      </c>
      <c r="I1272" s="2" t="s">
        <v>18276</v>
      </c>
      <c r="J1272" s="2" t="s">
        <v>3209</v>
      </c>
    </row>
    <row r="1273" spans="1:10" ht="15" customHeight="1" x14ac:dyDescent="0.35">
      <c r="A1273" s="2" t="s">
        <v>191</v>
      </c>
      <c r="B1273" s="2" t="s">
        <v>192</v>
      </c>
      <c r="C1273" s="2" t="s">
        <v>128</v>
      </c>
      <c r="D1273" s="2" t="s">
        <v>129</v>
      </c>
      <c r="E1273" s="3">
        <v>13</v>
      </c>
      <c r="F1273" s="3">
        <v>8</v>
      </c>
      <c r="G1273" s="2" t="s">
        <v>193</v>
      </c>
      <c r="H1273" s="2" t="s">
        <v>130</v>
      </c>
      <c r="I1273" s="2" t="s">
        <v>18276</v>
      </c>
      <c r="J1273" s="2" t="s">
        <v>3209</v>
      </c>
    </row>
    <row r="1274" spans="1:10" ht="15" customHeight="1" x14ac:dyDescent="0.35">
      <c r="A1274" s="2" t="s">
        <v>191</v>
      </c>
      <c r="B1274" s="2" t="s">
        <v>192</v>
      </c>
      <c r="C1274" s="2" t="s">
        <v>537</v>
      </c>
      <c r="D1274" s="2" t="s">
        <v>538</v>
      </c>
      <c r="E1274" s="3">
        <v>13</v>
      </c>
      <c r="F1274" s="3">
        <v>40</v>
      </c>
      <c r="G1274" s="2" t="s">
        <v>193</v>
      </c>
      <c r="H1274" s="2" t="s">
        <v>539</v>
      </c>
      <c r="I1274" s="2" t="s">
        <v>18276</v>
      </c>
      <c r="J1274" s="2" t="s">
        <v>3209</v>
      </c>
    </row>
    <row r="1275" spans="1:10" ht="15" customHeight="1" x14ac:dyDescent="0.35">
      <c r="A1275" s="2" t="s">
        <v>207</v>
      </c>
      <c r="B1275" s="2" t="s">
        <v>208</v>
      </c>
      <c r="C1275" s="2" t="s">
        <v>153</v>
      </c>
      <c r="D1275" s="2" t="s">
        <v>154</v>
      </c>
      <c r="E1275" s="3">
        <v>14</v>
      </c>
      <c r="F1275" s="3">
        <v>10</v>
      </c>
      <c r="G1275" s="2" t="s">
        <v>209</v>
      </c>
      <c r="H1275" s="2" t="s">
        <v>155</v>
      </c>
      <c r="I1275" s="2" t="s">
        <v>18276</v>
      </c>
      <c r="J1275" s="2" t="s">
        <v>3001</v>
      </c>
    </row>
    <row r="1276" spans="1:10" ht="15" customHeight="1" x14ac:dyDescent="0.35">
      <c r="A1276" s="2" t="s">
        <v>191</v>
      </c>
      <c r="B1276" s="2" t="s">
        <v>192</v>
      </c>
      <c r="C1276" s="2" t="s">
        <v>41</v>
      </c>
      <c r="D1276" s="2" t="s">
        <v>42</v>
      </c>
      <c r="E1276" s="3">
        <v>13</v>
      </c>
      <c r="F1276" s="3">
        <v>2</v>
      </c>
      <c r="G1276" s="2" t="s">
        <v>193</v>
      </c>
      <c r="H1276" s="2" t="s">
        <v>43</v>
      </c>
      <c r="I1276" s="2" t="s">
        <v>18276</v>
      </c>
      <c r="J1276" s="2" t="s">
        <v>3099</v>
      </c>
    </row>
    <row r="1277" spans="1:10" ht="15" customHeight="1" x14ac:dyDescent="0.35">
      <c r="A1277" s="2" t="s">
        <v>191</v>
      </c>
      <c r="B1277" s="2" t="s">
        <v>192</v>
      </c>
      <c r="C1277" s="2" t="s">
        <v>153</v>
      </c>
      <c r="D1277" s="2" t="s">
        <v>154</v>
      </c>
      <c r="E1277" s="3">
        <v>13</v>
      </c>
      <c r="F1277" s="3">
        <v>10</v>
      </c>
      <c r="G1277" s="2" t="s">
        <v>193</v>
      </c>
      <c r="H1277" s="2" t="s">
        <v>155</v>
      </c>
      <c r="I1277" s="2" t="s">
        <v>18276</v>
      </c>
      <c r="J1277" s="2" t="s">
        <v>3099</v>
      </c>
    </row>
    <row r="1278" spans="1:10" ht="15" customHeight="1" x14ac:dyDescent="0.35">
      <c r="A1278" s="2" t="s">
        <v>191</v>
      </c>
      <c r="B1278" s="2" t="s">
        <v>192</v>
      </c>
      <c r="C1278" s="2" t="s">
        <v>41</v>
      </c>
      <c r="D1278" s="2" t="s">
        <v>42</v>
      </c>
      <c r="E1278" s="3">
        <v>13</v>
      </c>
      <c r="F1278" s="3">
        <v>2</v>
      </c>
      <c r="G1278" s="2" t="s">
        <v>193</v>
      </c>
      <c r="H1278" s="2" t="s">
        <v>43</v>
      </c>
      <c r="I1278" s="2" t="s">
        <v>18276</v>
      </c>
      <c r="J1278" s="2" t="s">
        <v>2992</v>
      </c>
    </row>
    <row r="1279" spans="1:10" ht="15" customHeight="1" x14ac:dyDescent="0.35">
      <c r="A1279" s="2" t="s">
        <v>191</v>
      </c>
      <c r="B1279" s="2" t="s">
        <v>192</v>
      </c>
      <c r="C1279" s="2" t="s">
        <v>56</v>
      </c>
      <c r="D1279" s="2" t="s">
        <v>57</v>
      </c>
      <c r="E1279" s="3">
        <v>13</v>
      </c>
      <c r="F1279" s="3">
        <v>3</v>
      </c>
      <c r="G1279" s="2" t="s">
        <v>193</v>
      </c>
      <c r="H1279" s="2" t="s">
        <v>59</v>
      </c>
      <c r="I1279" s="2" t="s">
        <v>18276</v>
      </c>
      <c r="J1279" s="2" t="s">
        <v>2992</v>
      </c>
    </row>
    <row r="1280" spans="1:10" ht="15" customHeight="1" x14ac:dyDescent="0.35">
      <c r="A1280" s="2" t="s">
        <v>191</v>
      </c>
      <c r="B1280" s="2" t="s">
        <v>192</v>
      </c>
      <c r="C1280" s="2" t="s">
        <v>86</v>
      </c>
      <c r="D1280" s="2" t="s">
        <v>87</v>
      </c>
      <c r="E1280" s="3">
        <v>13</v>
      </c>
      <c r="F1280" s="3">
        <v>5</v>
      </c>
      <c r="G1280" s="2" t="s">
        <v>193</v>
      </c>
      <c r="H1280" s="2" t="s">
        <v>88</v>
      </c>
      <c r="I1280" s="2" t="s">
        <v>18276</v>
      </c>
      <c r="J1280" s="2" t="s">
        <v>2992</v>
      </c>
    </row>
    <row r="1281" spans="1:10" ht="15" customHeight="1" x14ac:dyDescent="0.35">
      <c r="A1281" s="2" t="s">
        <v>191</v>
      </c>
      <c r="B1281" s="2" t="s">
        <v>192</v>
      </c>
      <c r="C1281" s="2" t="s">
        <v>153</v>
      </c>
      <c r="D1281" s="2" t="s">
        <v>154</v>
      </c>
      <c r="E1281" s="3">
        <v>13</v>
      </c>
      <c r="F1281" s="3">
        <v>10</v>
      </c>
      <c r="G1281" s="2" t="s">
        <v>193</v>
      </c>
      <c r="H1281" s="2" t="s">
        <v>155</v>
      </c>
      <c r="I1281" s="2" t="s">
        <v>18276</v>
      </c>
      <c r="J1281" s="2" t="s">
        <v>2992</v>
      </c>
    </row>
    <row r="1282" spans="1:10" ht="15" customHeight="1" x14ac:dyDescent="0.35">
      <c r="A1282" s="2" t="s">
        <v>191</v>
      </c>
      <c r="B1282" s="2" t="s">
        <v>192</v>
      </c>
      <c r="C1282" s="2" t="s">
        <v>163</v>
      </c>
      <c r="D1282" s="2" t="s">
        <v>164</v>
      </c>
      <c r="E1282" s="3">
        <v>13</v>
      </c>
      <c r="F1282" s="3">
        <v>11</v>
      </c>
      <c r="G1282" s="2" t="s">
        <v>193</v>
      </c>
      <c r="H1282" s="2" t="s">
        <v>165</v>
      </c>
      <c r="I1282" s="2" t="s">
        <v>18276</v>
      </c>
      <c r="J1282" s="2" t="s">
        <v>2992</v>
      </c>
    </row>
    <row r="1283" spans="1:10" ht="15" customHeight="1" x14ac:dyDescent="0.35">
      <c r="A1283" s="2" t="s">
        <v>191</v>
      </c>
      <c r="B1283" s="2" t="s">
        <v>192</v>
      </c>
      <c r="C1283" s="2" t="s">
        <v>177</v>
      </c>
      <c r="D1283" s="2" t="s">
        <v>178</v>
      </c>
      <c r="E1283" s="3">
        <v>13</v>
      </c>
      <c r="F1283" s="3">
        <v>12</v>
      </c>
      <c r="G1283" s="2" t="s">
        <v>193</v>
      </c>
      <c r="H1283" s="2" t="s">
        <v>179</v>
      </c>
      <c r="I1283" s="2" t="s">
        <v>18276</v>
      </c>
      <c r="J1283" s="2" t="s">
        <v>2992</v>
      </c>
    </row>
    <row r="1284" spans="1:10" ht="15" customHeight="1" x14ac:dyDescent="0.35">
      <c r="A1284" s="2" t="s">
        <v>191</v>
      </c>
      <c r="B1284" s="2" t="s">
        <v>192</v>
      </c>
      <c r="C1284" s="2" t="s">
        <v>207</v>
      </c>
      <c r="D1284" s="2" t="s">
        <v>208</v>
      </c>
      <c r="E1284" s="3">
        <v>13</v>
      </c>
      <c r="F1284" s="3">
        <v>14</v>
      </c>
      <c r="G1284" s="2" t="s">
        <v>193</v>
      </c>
      <c r="H1284" s="2" t="s">
        <v>209</v>
      </c>
      <c r="I1284" s="2" t="s">
        <v>18276</v>
      </c>
      <c r="J1284" s="2" t="s">
        <v>2992</v>
      </c>
    </row>
    <row r="1285" spans="1:10" ht="15" customHeight="1" x14ac:dyDescent="0.35">
      <c r="A1285" s="2" t="s">
        <v>191</v>
      </c>
      <c r="B1285" s="2" t="s">
        <v>192</v>
      </c>
      <c r="C1285" s="2" t="s">
        <v>279</v>
      </c>
      <c r="D1285" s="2" t="s">
        <v>280</v>
      </c>
      <c r="E1285" s="3">
        <v>13</v>
      </c>
      <c r="F1285" s="3">
        <v>19</v>
      </c>
      <c r="G1285" s="2" t="s">
        <v>193</v>
      </c>
      <c r="H1285" s="2" t="s">
        <v>281</v>
      </c>
      <c r="I1285" s="2" t="s">
        <v>18276</v>
      </c>
      <c r="J1285" s="2" t="s">
        <v>2992</v>
      </c>
    </row>
    <row r="1286" spans="1:10" ht="15" customHeight="1" x14ac:dyDescent="0.35">
      <c r="A1286" s="2" t="s">
        <v>191</v>
      </c>
      <c r="B1286" s="2" t="s">
        <v>192</v>
      </c>
      <c r="C1286" s="2" t="s">
        <v>325</v>
      </c>
      <c r="D1286" s="2" t="s">
        <v>326</v>
      </c>
      <c r="E1286" s="3">
        <v>13</v>
      </c>
      <c r="F1286" s="3">
        <v>22</v>
      </c>
      <c r="G1286" s="2" t="s">
        <v>193</v>
      </c>
      <c r="H1286" s="2" t="s">
        <v>327</v>
      </c>
      <c r="I1286" s="2" t="s">
        <v>18276</v>
      </c>
      <c r="J1286" s="2" t="s">
        <v>2992</v>
      </c>
    </row>
    <row r="1287" spans="1:10" ht="15" customHeight="1" x14ac:dyDescent="0.35">
      <c r="A1287" s="2" t="s">
        <v>191</v>
      </c>
      <c r="B1287" s="2" t="s">
        <v>192</v>
      </c>
      <c r="C1287" s="2" t="s">
        <v>352</v>
      </c>
      <c r="D1287" s="2" t="s">
        <v>353</v>
      </c>
      <c r="E1287" s="3">
        <v>13</v>
      </c>
      <c r="F1287" s="3">
        <v>24</v>
      </c>
      <c r="G1287" s="2" t="s">
        <v>193</v>
      </c>
      <c r="H1287" s="2" t="s">
        <v>354</v>
      </c>
      <c r="I1287" s="2" t="s">
        <v>18276</v>
      </c>
      <c r="J1287" s="2" t="s">
        <v>2992</v>
      </c>
    </row>
    <row r="1288" spans="1:10" ht="15" customHeight="1" x14ac:dyDescent="0.35">
      <c r="A1288" s="2" t="s">
        <v>191</v>
      </c>
      <c r="B1288" s="2" t="s">
        <v>192</v>
      </c>
      <c r="C1288" s="2" t="s">
        <v>510</v>
      </c>
      <c r="D1288" s="2" t="s">
        <v>511</v>
      </c>
      <c r="E1288" s="3">
        <v>13</v>
      </c>
      <c r="F1288" s="3">
        <v>38</v>
      </c>
      <c r="G1288" s="2" t="s">
        <v>193</v>
      </c>
      <c r="H1288" s="2" t="s">
        <v>512</v>
      </c>
      <c r="I1288" s="2" t="s">
        <v>18276</v>
      </c>
      <c r="J1288" s="2" t="s">
        <v>2992</v>
      </c>
    </row>
    <row r="1289" spans="1:10" ht="15" customHeight="1" x14ac:dyDescent="0.35">
      <c r="A1289" s="2" t="s">
        <v>191</v>
      </c>
      <c r="B1289" s="2" t="s">
        <v>192</v>
      </c>
      <c r="C1289" s="2" t="s">
        <v>523</v>
      </c>
      <c r="D1289" s="2" t="s">
        <v>524</v>
      </c>
      <c r="E1289" s="3">
        <v>13</v>
      </c>
      <c r="F1289" s="3">
        <v>39</v>
      </c>
      <c r="G1289" s="2" t="s">
        <v>193</v>
      </c>
      <c r="H1289" s="2" t="s">
        <v>525</v>
      </c>
      <c r="I1289" s="2" t="s">
        <v>18276</v>
      </c>
      <c r="J1289" s="2" t="s">
        <v>2992</v>
      </c>
    </row>
    <row r="1290" spans="1:10" ht="15" customHeight="1" x14ac:dyDescent="0.35">
      <c r="A1290" s="2" t="s">
        <v>191</v>
      </c>
      <c r="B1290" s="2" t="s">
        <v>192</v>
      </c>
      <c r="C1290" s="2" t="s">
        <v>23</v>
      </c>
      <c r="D1290" s="2" t="s">
        <v>24</v>
      </c>
      <c r="E1290" s="3">
        <v>13</v>
      </c>
      <c r="F1290" s="3">
        <v>1</v>
      </c>
      <c r="G1290" s="2" t="s">
        <v>193</v>
      </c>
      <c r="H1290" s="2" t="s">
        <v>26</v>
      </c>
      <c r="I1290" s="2" t="s">
        <v>18276</v>
      </c>
      <c r="J1290" s="2" t="s">
        <v>3076</v>
      </c>
    </row>
    <row r="1291" spans="1:10" ht="15" customHeight="1" x14ac:dyDescent="0.35">
      <c r="A1291" s="2" t="s">
        <v>191</v>
      </c>
      <c r="B1291" s="2" t="s">
        <v>192</v>
      </c>
      <c r="C1291" s="2" t="s">
        <v>41</v>
      </c>
      <c r="D1291" s="2" t="s">
        <v>42</v>
      </c>
      <c r="E1291" s="3">
        <v>13</v>
      </c>
      <c r="F1291" s="3">
        <v>2</v>
      </c>
      <c r="G1291" s="2" t="s">
        <v>193</v>
      </c>
      <c r="H1291" s="2" t="s">
        <v>43</v>
      </c>
      <c r="I1291" s="2" t="s">
        <v>18276</v>
      </c>
      <c r="J1291" s="2" t="s">
        <v>3076</v>
      </c>
    </row>
    <row r="1292" spans="1:10" ht="15" customHeight="1" x14ac:dyDescent="0.35">
      <c r="A1292" s="2" t="s">
        <v>191</v>
      </c>
      <c r="B1292" s="2" t="s">
        <v>192</v>
      </c>
      <c r="C1292" s="2" t="s">
        <v>56</v>
      </c>
      <c r="D1292" s="2" t="s">
        <v>57</v>
      </c>
      <c r="E1292" s="3">
        <v>13</v>
      </c>
      <c r="F1292" s="3">
        <v>3</v>
      </c>
      <c r="G1292" s="2" t="s">
        <v>193</v>
      </c>
      <c r="H1292" s="2" t="s">
        <v>59</v>
      </c>
      <c r="I1292" s="2" t="s">
        <v>18276</v>
      </c>
      <c r="J1292" s="2" t="s">
        <v>3076</v>
      </c>
    </row>
    <row r="1293" spans="1:10" ht="15" customHeight="1" x14ac:dyDescent="0.35">
      <c r="A1293" s="2" t="s">
        <v>191</v>
      </c>
      <c r="B1293" s="2" t="s">
        <v>192</v>
      </c>
      <c r="C1293" s="2" t="s">
        <v>71</v>
      </c>
      <c r="D1293" s="2" t="s">
        <v>72</v>
      </c>
      <c r="E1293" s="3">
        <v>13</v>
      </c>
      <c r="F1293" s="3">
        <v>4</v>
      </c>
      <c r="G1293" s="2" t="s">
        <v>193</v>
      </c>
      <c r="H1293" s="2" t="s">
        <v>73</v>
      </c>
      <c r="I1293" s="2" t="s">
        <v>18276</v>
      </c>
      <c r="J1293" s="2" t="s">
        <v>3076</v>
      </c>
    </row>
    <row r="1294" spans="1:10" ht="15" customHeight="1" x14ac:dyDescent="0.35">
      <c r="A1294" s="2" t="s">
        <v>191</v>
      </c>
      <c r="B1294" s="2" t="s">
        <v>192</v>
      </c>
      <c r="C1294" s="2" t="s">
        <v>86</v>
      </c>
      <c r="D1294" s="2" t="s">
        <v>87</v>
      </c>
      <c r="E1294" s="3">
        <v>13</v>
      </c>
      <c r="F1294" s="3">
        <v>5</v>
      </c>
      <c r="G1294" s="2" t="s">
        <v>193</v>
      </c>
      <c r="H1294" s="2" t="s">
        <v>88</v>
      </c>
      <c r="I1294" s="2" t="s">
        <v>18276</v>
      </c>
      <c r="J1294" s="2" t="s">
        <v>3076</v>
      </c>
    </row>
    <row r="1295" spans="1:10" ht="15" customHeight="1" x14ac:dyDescent="0.35">
      <c r="A1295" s="2" t="s">
        <v>191</v>
      </c>
      <c r="B1295" s="2" t="s">
        <v>192</v>
      </c>
      <c r="C1295" s="2" t="s">
        <v>142</v>
      </c>
      <c r="D1295" s="2" t="s">
        <v>143</v>
      </c>
      <c r="E1295" s="3">
        <v>13</v>
      </c>
      <c r="F1295" s="3">
        <v>9</v>
      </c>
      <c r="G1295" s="2" t="s">
        <v>193</v>
      </c>
      <c r="H1295" s="2" t="s">
        <v>144</v>
      </c>
      <c r="I1295" s="2" t="s">
        <v>18276</v>
      </c>
      <c r="J1295" s="2" t="s">
        <v>3076</v>
      </c>
    </row>
    <row r="1296" spans="1:10" ht="15" customHeight="1" x14ac:dyDescent="0.35">
      <c r="A1296" s="2" t="s">
        <v>191</v>
      </c>
      <c r="B1296" s="2" t="s">
        <v>192</v>
      </c>
      <c r="C1296" s="2" t="s">
        <v>153</v>
      </c>
      <c r="D1296" s="2" t="s">
        <v>154</v>
      </c>
      <c r="E1296" s="3">
        <v>13</v>
      </c>
      <c r="F1296" s="3">
        <v>10</v>
      </c>
      <c r="G1296" s="2" t="s">
        <v>193</v>
      </c>
      <c r="H1296" s="2" t="s">
        <v>155</v>
      </c>
      <c r="I1296" s="2" t="s">
        <v>18276</v>
      </c>
      <c r="J1296" s="2" t="s">
        <v>3076</v>
      </c>
    </row>
    <row r="1297" spans="1:10" ht="15" customHeight="1" x14ac:dyDescent="0.35">
      <c r="A1297" s="2" t="s">
        <v>191</v>
      </c>
      <c r="B1297" s="2" t="s">
        <v>192</v>
      </c>
      <c r="C1297" s="2" t="s">
        <v>163</v>
      </c>
      <c r="D1297" s="2" t="s">
        <v>164</v>
      </c>
      <c r="E1297" s="3">
        <v>13</v>
      </c>
      <c r="F1297" s="3">
        <v>11</v>
      </c>
      <c r="G1297" s="2" t="s">
        <v>193</v>
      </c>
      <c r="H1297" s="2" t="s">
        <v>165</v>
      </c>
      <c r="I1297" s="2" t="s">
        <v>18276</v>
      </c>
      <c r="J1297" s="2" t="s">
        <v>3076</v>
      </c>
    </row>
    <row r="1298" spans="1:10" ht="15" customHeight="1" x14ac:dyDescent="0.35">
      <c r="A1298" s="2" t="s">
        <v>191</v>
      </c>
      <c r="B1298" s="2" t="s">
        <v>192</v>
      </c>
      <c r="C1298" s="2" t="s">
        <v>177</v>
      </c>
      <c r="D1298" s="2" t="s">
        <v>178</v>
      </c>
      <c r="E1298" s="3">
        <v>13</v>
      </c>
      <c r="F1298" s="3">
        <v>12</v>
      </c>
      <c r="G1298" s="2" t="s">
        <v>193</v>
      </c>
      <c r="H1298" s="2" t="s">
        <v>179</v>
      </c>
      <c r="I1298" s="2" t="s">
        <v>18276</v>
      </c>
      <c r="J1298" s="2" t="s">
        <v>3076</v>
      </c>
    </row>
    <row r="1299" spans="1:10" ht="15" customHeight="1" x14ac:dyDescent="0.35">
      <c r="A1299" s="2" t="s">
        <v>191</v>
      </c>
      <c r="B1299" s="2" t="s">
        <v>192</v>
      </c>
      <c r="C1299" s="2" t="s">
        <v>23</v>
      </c>
      <c r="D1299" s="2" t="s">
        <v>24</v>
      </c>
      <c r="E1299" s="3">
        <v>13</v>
      </c>
      <c r="F1299" s="3">
        <v>1</v>
      </c>
      <c r="G1299" s="2" t="s">
        <v>193</v>
      </c>
      <c r="H1299" s="2" t="s">
        <v>26</v>
      </c>
      <c r="I1299" s="2" t="s">
        <v>18276</v>
      </c>
      <c r="J1299" s="2" t="s">
        <v>2992</v>
      </c>
    </row>
    <row r="1300" spans="1:10" ht="15" customHeight="1" x14ac:dyDescent="0.35">
      <c r="A1300" s="2" t="s">
        <v>191</v>
      </c>
      <c r="B1300" s="2" t="s">
        <v>192</v>
      </c>
      <c r="C1300" s="2" t="s">
        <v>128</v>
      </c>
      <c r="D1300" s="2" t="s">
        <v>129</v>
      </c>
      <c r="E1300" s="3">
        <v>13</v>
      </c>
      <c r="F1300" s="3">
        <v>8</v>
      </c>
      <c r="G1300" s="2" t="s">
        <v>193</v>
      </c>
      <c r="H1300" s="2" t="s">
        <v>130</v>
      </c>
      <c r="I1300" s="2" t="s">
        <v>18276</v>
      </c>
      <c r="J1300" s="2" t="s">
        <v>3099</v>
      </c>
    </row>
    <row r="1301" spans="1:10" ht="15" customHeight="1" x14ac:dyDescent="0.35">
      <c r="A1301" s="2" t="s">
        <v>191</v>
      </c>
      <c r="B1301" s="2" t="s">
        <v>192</v>
      </c>
      <c r="C1301" s="2" t="s">
        <v>537</v>
      </c>
      <c r="D1301" s="2" t="s">
        <v>538</v>
      </c>
      <c r="E1301" s="3">
        <v>13</v>
      </c>
      <c r="F1301" s="3">
        <v>40</v>
      </c>
      <c r="G1301" s="2" t="s">
        <v>193</v>
      </c>
      <c r="H1301" s="2" t="s">
        <v>539</v>
      </c>
      <c r="I1301" s="2" t="s">
        <v>18276</v>
      </c>
      <c r="J1301" s="2" t="s">
        <v>3083</v>
      </c>
    </row>
    <row r="1302" spans="1:10" ht="15" customHeight="1" x14ac:dyDescent="0.35">
      <c r="A1302" s="2" t="s">
        <v>191</v>
      </c>
      <c r="B1302" s="2" t="s">
        <v>192</v>
      </c>
      <c r="C1302" s="2" t="s">
        <v>456</v>
      </c>
      <c r="D1302" s="2" t="s">
        <v>457</v>
      </c>
      <c r="E1302" s="3">
        <v>13</v>
      </c>
      <c r="F1302" s="3">
        <v>33</v>
      </c>
      <c r="G1302" s="2" t="s">
        <v>193</v>
      </c>
      <c r="H1302" s="2" t="s">
        <v>458</v>
      </c>
      <c r="I1302" s="2" t="s">
        <v>18276</v>
      </c>
      <c r="J1302" s="2" t="s">
        <v>3083</v>
      </c>
    </row>
    <row r="1303" spans="1:10" ht="15" customHeight="1" x14ac:dyDescent="0.35">
      <c r="A1303" s="2" t="s">
        <v>191</v>
      </c>
      <c r="B1303" s="2" t="s">
        <v>192</v>
      </c>
      <c r="C1303" s="2" t="s">
        <v>163</v>
      </c>
      <c r="D1303" s="2" t="s">
        <v>164</v>
      </c>
      <c r="E1303" s="3">
        <v>13</v>
      </c>
      <c r="F1303" s="3">
        <v>11</v>
      </c>
      <c r="G1303" s="2" t="s">
        <v>193</v>
      </c>
      <c r="H1303" s="2" t="s">
        <v>165</v>
      </c>
      <c r="I1303" s="2" t="s">
        <v>18276</v>
      </c>
      <c r="J1303" s="2" t="s">
        <v>3099</v>
      </c>
    </row>
    <row r="1304" spans="1:10" ht="15" customHeight="1" x14ac:dyDescent="0.35">
      <c r="A1304" s="2" t="s">
        <v>191</v>
      </c>
      <c r="B1304" s="2" t="s">
        <v>192</v>
      </c>
      <c r="C1304" s="2" t="s">
        <v>207</v>
      </c>
      <c r="D1304" s="2" t="s">
        <v>208</v>
      </c>
      <c r="E1304" s="3">
        <v>13</v>
      </c>
      <c r="F1304" s="3">
        <v>14</v>
      </c>
      <c r="G1304" s="2" t="s">
        <v>193</v>
      </c>
      <c r="H1304" s="2" t="s">
        <v>209</v>
      </c>
      <c r="I1304" s="2" t="s">
        <v>18276</v>
      </c>
      <c r="J1304" s="2" t="s">
        <v>3099</v>
      </c>
    </row>
    <row r="1305" spans="1:10" ht="15" customHeight="1" x14ac:dyDescent="0.35">
      <c r="A1305" s="2" t="s">
        <v>191</v>
      </c>
      <c r="B1305" s="2" t="s">
        <v>192</v>
      </c>
      <c r="C1305" s="2" t="s">
        <v>250</v>
      </c>
      <c r="D1305" s="2" t="s">
        <v>251</v>
      </c>
      <c r="E1305" s="3">
        <v>13</v>
      </c>
      <c r="F1305" s="3">
        <v>17</v>
      </c>
      <c r="G1305" s="2" t="s">
        <v>193</v>
      </c>
      <c r="H1305" s="2" t="s">
        <v>252</v>
      </c>
      <c r="I1305" s="2" t="s">
        <v>18276</v>
      </c>
      <c r="J1305" s="2" t="s">
        <v>3099</v>
      </c>
    </row>
    <row r="1306" spans="1:10" ht="15" customHeight="1" x14ac:dyDescent="0.35">
      <c r="A1306" s="2" t="s">
        <v>191</v>
      </c>
      <c r="B1306" s="2" t="s">
        <v>192</v>
      </c>
      <c r="C1306" s="2" t="s">
        <v>310</v>
      </c>
      <c r="D1306" s="2" t="s">
        <v>311</v>
      </c>
      <c r="E1306" s="3">
        <v>13</v>
      </c>
      <c r="F1306" s="3">
        <v>21</v>
      </c>
      <c r="G1306" s="2" t="s">
        <v>193</v>
      </c>
      <c r="H1306" s="2" t="s">
        <v>313</v>
      </c>
      <c r="I1306" s="2" t="s">
        <v>18276</v>
      </c>
      <c r="J1306" s="2" t="s">
        <v>3099</v>
      </c>
    </row>
    <row r="1307" spans="1:10" ht="15" customHeight="1" x14ac:dyDescent="0.35">
      <c r="A1307" s="2" t="s">
        <v>191</v>
      </c>
      <c r="B1307" s="2" t="s">
        <v>192</v>
      </c>
      <c r="C1307" s="2" t="s">
        <v>325</v>
      </c>
      <c r="D1307" s="2" t="s">
        <v>326</v>
      </c>
      <c r="E1307" s="3">
        <v>13</v>
      </c>
      <c r="F1307" s="3">
        <v>22</v>
      </c>
      <c r="G1307" s="2" t="s">
        <v>193</v>
      </c>
      <c r="H1307" s="2" t="s">
        <v>327</v>
      </c>
      <c r="I1307" s="2" t="s">
        <v>18276</v>
      </c>
      <c r="J1307" s="2" t="s">
        <v>3099</v>
      </c>
    </row>
    <row r="1308" spans="1:10" ht="15" customHeight="1" x14ac:dyDescent="0.35">
      <c r="A1308" s="2" t="s">
        <v>191</v>
      </c>
      <c r="B1308" s="2" t="s">
        <v>192</v>
      </c>
      <c r="C1308" s="2" t="s">
        <v>23</v>
      </c>
      <c r="D1308" s="2" t="s">
        <v>24</v>
      </c>
      <c r="E1308" s="3">
        <v>13</v>
      </c>
      <c r="F1308" s="3">
        <v>1</v>
      </c>
      <c r="G1308" s="2" t="s">
        <v>193</v>
      </c>
      <c r="H1308" s="2" t="s">
        <v>26</v>
      </c>
      <c r="I1308" s="2" t="s">
        <v>18276</v>
      </c>
      <c r="J1308" s="2" t="s">
        <v>3083</v>
      </c>
    </row>
    <row r="1309" spans="1:10" ht="15" customHeight="1" x14ac:dyDescent="0.35">
      <c r="A1309" s="2" t="s">
        <v>191</v>
      </c>
      <c r="B1309" s="2" t="s">
        <v>192</v>
      </c>
      <c r="C1309" s="2" t="s">
        <v>41</v>
      </c>
      <c r="D1309" s="2" t="s">
        <v>42</v>
      </c>
      <c r="E1309" s="3">
        <v>13</v>
      </c>
      <c r="F1309" s="3">
        <v>2</v>
      </c>
      <c r="G1309" s="2" t="s">
        <v>193</v>
      </c>
      <c r="H1309" s="2" t="s">
        <v>43</v>
      </c>
      <c r="I1309" s="2" t="s">
        <v>18276</v>
      </c>
      <c r="J1309" s="2" t="s">
        <v>3083</v>
      </c>
    </row>
    <row r="1310" spans="1:10" ht="15" customHeight="1" x14ac:dyDescent="0.35">
      <c r="A1310" s="2" t="s">
        <v>191</v>
      </c>
      <c r="B1310" s="2" t="s">
        <v>192</v>
      </c>
      <c r="C1310" s="2" t="s">
        <v>100</v>
      </c>
      <c r="D1310" s="2" t="s">
        <v>101</v>
      </c>
      <c r="E1310" s="3">
        <v>13</v>
      </c>
      <c r="F1310" s="3">
        <v>6</v>
      </c>
      <c r="G1310" s="2" t="s">
        <v>193</v>
      </c>
      <c r="H1310" s="2" t="s">
        <v>102</v>
      </c>
      <c r="I1310" s="2" t="s">
        <v>18276</v>
      </c>
      <c r="J1310" s="2" t="s">
        <v>3083</v>
      </c>
    </row>
    <row r="1311" spans="1:10" ht="15" customHeight="1" x14ac:dyDescent="0.35">
      <c r="A1311" s="2" t="s">
        <v>191</v>
      </c>
      <c r="B1311" s="2" t="s">
        <v>192</v>
      </c>
      <c r="C1311" s="2" t="s">
        <v>116</v>
      </c>
      <c r="D1311" s="2" t="s">
        <v>117</v>
      </c>
      <c r="E1311" s="3">
        <v>13</v>
      </c>
      <c r="F1311" s="3">
        <v>7</v>
      </c>
      <c r="G1311" s="2" t="s">
        <v>193</v>
      </c>
      <c r="H1311" s="2" t="s">
        <v>118</v>
      </c>
      <c r="I1311" s="2" t="s">
        <v>18276</v>
      </c>
      <c r="J1311" s="2" t="s">
        <v>3083</v>
      </c>
    </row>
    <row r="1312" spans="1:10" ht="15" customHeight="1" x14ac:dyDescent="0.35">
      <c r="A1312" s="2" t="s">
        <v>191</v>
      </c>
      <c r="B1312" s="2" t="s">
        <v>192</v>
      </c>
      <c r="C1312" s="2" t="s">
        <v>128</v>
      </c>
      <c r="D1312" s="2" t="s">
        <v>129</v>
      </c>
      <c r="E1312" s="3">
        <v>13</v>
      </c>
      <c r="F1312" s="3">
        <v>8</v>
      </c>
      <c r="G1312" s="2" t="s">
        <v>193</v>
      </c>
      <c r="H1312" s="2" t="s">
        <v>130</v>
      </c>
      <c r="I1312" s="2" t="s">
        <v>18276</v>
      </c>
      <c r="J1312" s="2" t="s">
        <v>3083</v>
      </c>
    </row>
    <row r="1313" spans="1:10" ht="15" customHeight="1" x14ac:dyDescent="0.35">
      <c r="A1313" s="2" t="s">
        <v>191</v>
      </c>
      <c r="B1313" s="2" t="s">
        <v>192</v>
      </c>
      <c r="C1313" s="2" t="s">
        <v>153</v>
      </c>
      <c r="D1313" s="2" t="s">
        <v>154</v>
      </c>
      <c r="E1313" s="3">
        <v>13</v>
      </c>
      <c r="F1313" s="3">
        <v>10</v>
      </c>
      <c r="G1313" s="2" t="s">
        <v>193</v>
      </c>
      <c r="H1313" s="2" t="s">
        <v>155</v>
      </c>
      <c r="I1313" s="2" t="s">
        <v>18276</v>
      </c>
      <c r="J1313" s="2" t="s">
        <v>3083</v>
      </c>
    </row>
    <row r="1314" spans="1:10" ht="15" customHeight="1" x14ac:dyDescent="0.35">
      <c r="A1314" s="2" t="s">
        <v>191</v>
      </c>
      <c r="B1314" s="2" t="s">
        <v>192</v>
      </c>
      <c r="C1314" s="2" t="s">
        <v>163</v>
      </c>
      <c r="D1314" s="2" t="s">
        <v>164</v>
      </c>
      <c r="E1314" s="3">
        <v>13</v>
      </c>
      <c r="F1314" s="3">
        <v>11</v>
      </c>
      <c r="G1314" s="2" t="s">
        <v>193</v>
      </c>
      <c r="H1314" s="2" t="s">
        <v>165</v>
      </c>
      <c r="I1314" s="2" t="s">
        <v>18276</v>
      </c>
      <c r="J1314" s="2" t="s">
        <v>3083</v>
      </c>
    </row>
    <row r="1315" spans="1:10" ht="15" customHeight="1" x14ac:dyDescent="0.35">
      <c r="A1315" s="2" t="s">
        <v>191</v>
      </c>
      <c r="B1315" s="2" t="s">
        <v>192</v>
      </c>
      <c r="C1315" s="2" t="s">
        <v>177</v>
      </c>
      <c r="D1315" s="2" t="s">
        <v>178</v>
      </c>
      <c r="E1315" s="3">
        <v>13</v>
      </c>
      <c r="F1315" s="3">
        <v>12</v>
      </c>
      <c r="G1315" s="2" t="s">
        <v>193</v>
      </c>
      <c r="H1315" s="2" t="s">
        <v>179</v>
      </c>
      <c r="I1315" s="2" t="s">
        <v>18276</v>
      </c>
      <c r="J1315" s="2" t="s">
        <v>3083</v>
      </c>
    </row>
    <row r="1316" spans="1:10" ht="15" customHeight="1" x14ac:dyDescent="0.35">
      <c r="A1316" s="2" t="s">
        <v>191</v>
      </c>
      <c r="B1316" s="2" t="s">
        <v>192</v>
      </c>
      <c r="C1316" s="2" t="s">
        <v>218</v>
      </c>
      <c r="D1316" s="2" t="s">
        <v>219</v>
      </c>
      <c r="E1316" s="3">
        <v>13</v>
      </c>
      <c r="F1316" s="3">
        <v>15</v>
      </c>
      <c r="G1316" s="2" t="s">
        <v>193</v>
      </c>
      <c r="H1316" s="2" t="s">
        <v>220</v>
      </c>
      <c r="I1316" s="2" t="s">
        <v>18276</v>
      </c>
      <c r="J1316" s="2" t="s">
        <v>3083</v>
      </c>
    </row>
    <row r="1317" spans="1:10" ht="15" customHeight="1" x14ac:dyDescent="0.35">
      <c r="A1317" s="2" t="s">
        <v>191</v>
      </c>
      <c r="B1317" s="2" t="s">
        <v>192</v>
      </c>
      <c r="C1317" s="2" t="s">
        <v>234</v>
      </c>
      <c r="D1317" s="2" t="s">
        <v>235</v>
      </c>
      <c r="E1317" s="3">
        <v>13</v>
      </c>
      <c r="F1317" s="3">
        <v>16</v>
      </c>
      <c r="G1317" s="2" t="s">
        <v>193</v>
      </c>
      <c r="H1317" s="2" t="s">
        <v>236</v>
      </c>
      <c r="I1317" s="2" t="s">
        <v>18276</v>
      </c>
      <c r="J1317" s="2" t="s">
        <v>3083</v>
      </c>
    </row>
    <row r="1318" spans="1:10" ht="15" customHeight="1" x14ac:dyDescent="0.35">
      <c r="A1318" s="2" t="s">
        <v>191</v>
      </c>
      <c r="B1318" s="2" t="s">
        <v>192</v>
      </c>
      <c r="C1318" s="2" t="s">
        <v>250</v>
      </c>
      <c r="D1318" s="2" t="s">
        <v>251</v>
      </c>
      <c r="E1318" s="3">
        <v>13</v>
      </c>
      <c r="F1318" s="3">
        <v>17</v>
      </c>
      <c r="G1318" s="2" t="s">
        <v>193</v>
      </c>
      <c r="H1318" s="2" t="s">
        <v>252</v>
      </c>
      <c r="I1318" s="2" t="s">
        <v>18276</v>
      </c>
      <c r="J1318" s="2" t="s">
        <v>3083</v>
      </c>
    </row>
    <row r="1319" spans="1:10" ht="15" customHeight="1" x14ac:dyDescent="0.35">
      <c r="A1319" s="2" t="s">
        <v>191</v>
      </c>
      <c r="B1319" s="2" t="s">
        <v>192</v>
      </c>
      <c r="C1319" s="2" t="s">
        <v>310</v>
      </c>
      <c r="D1319" s="2" t="s">
        <v>311</v>
      </c>
      <c r="E1319" s="3">
        <v>13</v>
      </c>
      <c r="F1319" s="3">
        <v>21</v>
      </c>
      <c r="G1319" s="2" t="s">
        <v>193</v>
      </c>
      <c r="H1319" s="2" t="s">
        <v>313</v>
      </c>
      <c r="I1319" s="2" t="s">
        <v>18276</v>
      </c>
      <c r="J1319" s="2" t="s">
        <v>3083</v>
      </c>
    </row>
    <row r="1320" spans="1:10" ht="15" customHeight="1" x14ac:dyDescent="0.35">
      <c r="A1320" s="2" t="s">
        <v>191</v>
      </c>
      <c r="B1320" s="2" t="s">
        <v>192</v>
      </c>
      <c r="C1320" s="2" t="s">
        <v>325</v>
      </c>
      <c r="D1320" s="2" t="s">
        <v>326</v>
      </c>
      <c r="E1320" s="3">
        <v>13</v>
      </c>
      <c r="F1320" s="3">
        <v>22</v>
      </c>
      <c r="G1320" s="2" t="s">
        <v>193</v>
      </c>
      <c r="H1320" s="2" t="s">
        <v>327</v>
      </c>
      <c r="I1320" s="2" t="s">
        <v>18276</v>
      </c>
      <c r="J1320" s="2" t="s">
        <v>3083</v>
      </c>
    </row>
    <row r="1321" spans="1:10" ht="15" customHeight="1" x14ac:dyDescent="0.35">
      <c r="A1321" s="2" t="s">
        <v>191</v>
      </c>
      <c r="B1321" s="2" t="s">
        <v>192</v>
      </c>
      <c r="C1321" s="2" t="s">
        <v>339</v>
      </c>
      <c r="D1321" s="2" t="s">
        <v>340</v>
      </c>
      <c r="E1321" s="3">
        <v>13</v>
      </c>
      <c r="F1321" s="3">
        <v>23</v>
      </c>
      <c r="G1321" s="2" t="s">
        <v>193</v>
      </c>
      <c r="H1321" s="2" t="s">
        <v>341</v>
      </c>
      <c r="I1321" s="2" t="s">
        <v>18276</v>
      </c>
      <c r="J1321" s="2" t="s">
        <v>3083</v>
      </c>
    </row>
    <row r="1322" spans="1:10" ht="15" customHeight="1" x14ac:dyDescent="0.35">
      <c r="A1322" s="2" t="s">
        <v>191</v>
      </c>
      <c r="B1322" s="2" t="s">
        <v>192</v>
      </c>
      <c r="C1322" s="2" t="s">
        <v>365</v>
      </c>
      <c r="D1322" s="2" t="s">
        <v>366</v>
      </c>
      <c r="E1322" s="3">
        <v>13</v>
      </c>
      <c r="F1322" s="3">
        <v>25</v>
      </c>
      <c r="G1322" s="2" t="s">
        <v>193</v>
      </c>
      <c r="H1322" s="2" t="s">
        <v>367</v>
      </c>
      <c r="I1322" s="2" t="s">
        <v>18276</v>
      </c>
      <c r="J1322" s="2" t="s">
        <v>3083</v>
      </c>
    </row>
    <row r="1323" spans="1:10" ht="15" customHeight="1" x14ac:dyDescent="0.35">
      <c r="A1323" s="2" t="s">
        <v>191</v>
      </c>
      <c r="B1323" s="2" t="s">
        <v>192</v>
      </c>
      <c r="C1323" s="2" t="s">
        <v>387</v>
      </c>
      <c r="D1323" s="2" t="s">
        <v>388</v>
      </c>
      <c r="E1323" s="3">
        <v>13</v>
      </c>
      <c r="F1323" s="3">
        <v>27</v>
      </c>
      <c r="G1323" s="2" t="s">
        <v>193</v>
      </c>
      <c r="H1323" s="2" t="s">
        <v>389</v>
      </c>
      <c r="I1323" s="2" t="s">
        <v>18276</v>
      </c>
      <c r="J1323" s="2" t="s">
        <v>3083</v>
      </c>
    </row>
    <row r="1324" spans="1:10" ht="15" customHeight="1" x14ac:dyDescent="0.35">
      <c r="A1324" s="2" t="s">
        <v>191</v>
      </c>
      <c r="B1324" s="2" t="s">
        <v>192</v>
      </c>
      <c r="C1324" s="2" t="s">
        <v>477</v>
      </c>
      <c r="D1324" s="2" t="s">
        <v>478</v>
      </c>
      <c r="E1324" s="3">
        <v>13</v>
      </c>
      <c r="F1324" s="3">
        <v>35</v>
      </c>
      <c r="G1324" s="2" t="s">
        <v>193</v>
      </c>
      <c r="H1324" s="2" t="s">
        <v>479</v>
      </c>
      <c r="I1324" s="2" t="s">
        <v>18276</v>
      </c>
      <c r="J1324" s="2" t="s">
        <v>3083</v>
      </c>
    </row>
    <row r="1325" spans="1:10" ht="15" customHeight="1" x14ac:dyDescent="0.35">
      <c r="A1325" s="2" t="s">
        <v>207</v>
      </c>
      <c r="B1325" s="2" t="s">
        <v>208</v>
      </c>
      <c r="C1325" s="2" t="s">
        <v>163</v>
      </c>
      <c r="D1325" s="2" t="s">
        <v>164</v>
      </c>
      <c r="E1325" s="3">
        <v>14</v>
      </c>
      <c r="F1325" s="3">
        <v>11</v>
      </c>
      <c r="G1325" s="2" t="s">
        <v>209</v>
      </c>
      <c r="H1325" s="2" t="s">
        <v>165</v>
      </c>
      <c r="I1325" s="2" t="s">
        <v>18276</v>
      </c>
      <c r="J1325" s="2" t="s">
        <v>3001</v>
      </c>
    </row>
    <row r="1326" spans="1:10" ht="15" customHeight="1" x14ac:dyDescent="0.35">
      <c r="A1326" s="2" t="s">
        <v>207</v>
      </c>
      <c r="B1326" s="2" t="s">
        <v>208</v>
      </c>
      <c r="C1326" s="2" t="s">
        <v>177</v>
      </c>
      <c r="D1326" s="2" t="s">
        <v>178</v>
      </c>
      <c r="E1326" s="3">
        <v>14</v>
      </c>
      <c r="F1326" s="3">
        <v>12</v>
      </c>
      <c r="G1326" s="2" t="s">
        <v>209</v>
      </c>
      <c r="H1326" s="2" t="s">
        <v>179</v>
      </c>
      <c r="I1326" s="2" t="s">
        <v>18276</v>
      </c>
      <c r="J1326" s="2" t="s">
        <v>3001</v>
      </c>
    </row>
    <row r="1327" spans="1:10" ht="15" customHeight="1" x14ac:dyDescent="0.35">
      <c r="A1327" s="2" t="s">
        <v>207</v>
      </c>
      <c r="B1327" s="2" t="s">
        <v>208</v>
      </c>
      <c r="C1327" s="2" t="s">
        <v>218</v>
      </c>
      <c r="D1327" s="2" t="s">
        <v>219</v>
      </c>
      <c r="E1327" s="3">
        <v>14</v>
      </c>
      <c r="F1327" s="3">
        <v>15</v>
      </c>
      <c r="G1327" s="2" t="s">
        <v>209</v>
      </c>
      <c r="H1327" s="2" t="s">
        <v>220</v>
      </c>
      <c r="I1327" s="2" t="s">
        <v>18276</v>
      </c>
      <c r="J1327" s="2" t="s">
        <v>3001</v>
      </c>
    </row>
    <row r="1328" spans="1:10" ht="15" customHeight="1" x14ac:dyDescent="0.35">
      <c r="A1328" s="2" t="s">
        <v>218</v>
      </c>
      <c r="B1328" s="2" t="s">
        <v>219</v>
      </c>
      <c r="C1328" s="2" t="s">
        <v>41</v>
      </c>
      <c r="D1328" s="2" t="s">
        <v>42</v>
      </c>
      <c r="E1328" s="3">
        <v>15</v>
      </c>
      <c r="F1328" s="3">
        <v>2</v>
      </c>
      <c r="G1328" s="2" t="s">
        <v>220</v>
      </c>
      <c r="H1328" s="2" t="s">
        <v>43</v>
      </c>
      <c r="I1328" s="2" t="s">
        <v>18276</v>
      </c>
      <c r="J1328" s="2" t="s">
        <v>3076</v>
      </c>
    </row>
    <row r="1329" spans="1:10" ht="15" customHeight="1" x14ac:dyDescent="0.35">
      <c r="A1329" s="2" t="s">
        <v>218</v>
      </c>
      <c r="B1329" s="2" t="s">
        <v>219</v>
      </c>
      <c r="C1329" s="2" t="s">
        <v>56</v>
      </c>
      <c r="D1329" s="2" t="s">
        <v>57</v>
      </c>
      <c r="E1329" s="3">
        <v>15</v>
      </c>
      <c r="F1329" s="3">
        <v>3</v>
      </c>
      <c r="G1329" s="2" t="s">
        <v>220</v>
      </c>
      <c r="H1329" s="2" t="s">
        <v>59</v>
      </c>
      <c r="I1329" s="2" t="s">
        <v>18276</v>
      </c>
      <c r="J1329" s="2" t="s">
        <v>3076</v>
      </c>
    </row>
    <row r="1330" spans="1:10" ht="15" customHeight="1" x14ac:dyDescent="0.35">
      <c r="A1330" s="2" t="s">
        <v>218</v>
      </c>
      <c r="B1330" s="2" t="s">
        <v>219</v>
      </c>
      <c r="C1330" s="2" t="s">
        <v>71</v>
      </c>
      <c r="D1330" s="2" t="s">
        <v>72</v>
      </c>
      <c r="E1330" s="3">
        <v>15</v>
      </c>
      <c r="F1330" s="3">
        <v>4</v>
      </c>
      <c r="G1330" s="2" t="s">
        <v>220</v>
      </c>
      <c r="H1330" s="2" t="s">
        <v>73</v>
      </c>
      <c r="I1330" s="2" t="s">
        <v>18276</v>
      </c>
      <c r="J1330" s="2" t="s">
        <v>3076</v>
      </c>
    </row>
    <row r="1331" spans="1:10" ht="15" customHeight="1" x14ac:dyDescent="0.35">
      <c r="A1331" s="2" t="s">
        <v>218</v>
      </c>
      <c r="B1331" s="2" t="s">
        <v>219</v>
      </c>
      <c r="C1331" s="2" t="s">
        <v>86</v>
      </c>
      <c r="D1331" s="2" t="s">
        <v>87</v>
      </c>
      <c r="E1331" s="3">
        <v>15</v>
      </c>
      <c r="F1331" s="3">
        <v>5</v>
      </c>
      <c r="G1331" s="2" t="s">
        <v>220</v>
      </c>
      <c r="H1331" s="2" t="s">
        <v>88</v>
      </c>
      <c r="I1331" s="2" t="s">
        <v>18276</v>
      </c>
      <c r="J1331" s="2" t="s">
        <v>3076</v>
      </c>
    </row>
    <row r="1332" spans="1:10" ht="15" customHeight="1" x14ac:dyDescent="0.35">
      <c r="A1332" s="2" t="s">
        <v>218</v>
      </c>
      <c r="B1332" s="2" t="s">
        <v>219</v>
      </c>
      <c r="C1332" s="2" t="s">
        <v>142</v>
      </c>
      <c r="D1332" s="2" t="s">
        <v>143</v>
      </c>
      <c r="E1332" s="3">
        <v>15</v>
      </c>
      <c r="F1332" s="3">
        <v>9</v>
      </c>
      <c r="G1332" s="2" t="s">
        <v>220</v>
      </c>
      <c r="H1332" s="2" t="s">
        <v>144</v>
      </c>
      <c r="I1332" s="2" t="s">
        <v>18276</v>
      </c>
      <c r="J1332" s="2" t="s">
        <v>3076</v>
      </c>
    </row>
    <row r="1333" spans="1:10" ht="15" customHeight="1" x14ac:dyDescent="0.35">
      <c r="A1333" s="2" t="s">
        <v>218</v>
      </c>
      <c r="B1333" s="2" t="s">
        <v>219</v>
      </c>
      <c r="C1333" s="2" t="s">
        <v>153</v>
      </c>
      <c r="D1333" s="2" t="s">
        <v>154</v>
      </c>
      <c r="E1333" s="3">
        <v>15</v>
      </c>
      <c r="F1333" s="3">
        <v>10</v>
      </c>
      <c r="G1333" s="2" t="s">
        <v>220</v>
      </c>
      <c r="H1333" s="2" t="s">
        <v>155</v>
      </c>
      <c r="I1333" s="2" t="s">
        <v>18276</v>
      </c>
      <c r="J1333" s="2" t="s">
        <v>3076</v>
      </c>
    </row>
    <row r="1334" spans="1:10" ht="15" customHeight="1" x14ac:dyDescent="0.35">
      <c r="A1334" s="2" t="s">
        <v>218</v>
      </c>
      <c r="B1334" s="2" t="s">
        <v>219</v>
      </c>
      <c r="C1334" s="2" t="s">
        <v>163</v>
      </c>
      <c r="D1334" s="2" t="s">
        <v>164</v>
      </c>
      <c r="E1334" s="3">
        <v>15</v>
      </c>
      <c r="F1334" s="3">
        <v>11</v>
      </c>
      <c r="G1334" s="2" t="s">
        <v>220</v>
      </c>
      <c r="H1334" s="2" t="s">
        <v>165</v>
      </c>
      <c r="I1334" s="2" t="s">
        <v>18276</v>
      </c>
      <c r="J1334" s="2" t="s">
        <v>3076</v>
      </c>
    </row>
    <row r="1335" spans="1:10" ht="15" customHeight="1" x14ac:dyDescent="0.35">
      <c r="A1335" s="2" t="s">
        <v>218</v>
      </c>
      <c r="B1335" s="2" t="s">
        <v>219</v>
      </c>
      <c r="C1335" s="2" t="s">
        <v>177</v>
      </c>
      <c r="D1335" s="2" t="s">
        <v>178</v>
      </c>
      <c r="E1335" s="3">
        <v>15</v>
      </c>
      <c r="F1335" s="3">
        <v>12</v>
      </c>
      <c r="G1335" s="2" t="s">
        <v>220</v>
      </c>
      <c r="H1335" s="2" t="s">
        <v>179</v>
      </c>
      <c r="I1335" s="2" t="s">
        <v>18276</v>
      </c>
      <c r="J1335" s="2" t="s">
        <v>3076</v>
      </c>
    </row>
    <row r="1336" spans="1:10" ht="15" customHeight="1" x14ac:dyDescent="0.35">
      <c r="A1336" s="2" t="s">
        <v>218</v>
      </c>
      <c r="B1336" s="2" t="s">
        <v>219</v>
      </c>
      <c r="C1336" s="2" t="s">
        <v>191</v>
      </c>
      <c r="D1336" s="2" t="s">
        <v>192</v>
      </c>
      <c r="E1336" s="3">
        <v>15</v>
      </c>
      <c r="F1336" s="3">
        <v>13</v>
      </c>
      <c r="G1336" s="2" t="s">
        <v>220</v>
      </c>
      <c r="H1336" s="2" t="s">
        <v>193</v>
      </c>
      <c r="I1336" s="2" t="s">
        <v>18276</v>
      </c>
      <c r="J1336" s="2" t="s">
        <v>3076</v>
      </c>
    </row>
    <row r="1337" spans="1:10" ht="15" customHeight="1" x14ac:dyDescent="0.35">
      <c r="A1337" s="2" t="s">
        <v>218</v>
      </c>
      <c r="B1337" s="2" t="s">
        <v>219</v>
      </c>
      <c r="C1337" s="2" t="s">
        <v>250</v>
      </c>
      <c r="D1337" s="2" t="s">
        <v>251</v>
      </c>
      <c r="E1337" s="3">
        <v>15</v>
      </c>
      <c r="F1337" s="3">
        <v>17</v>
      </c>
      <c r="G1337" s="2" t="s">
        <v>220</v>
      </c>
      <c r="H1337" s="2" t="s">
        <v>252</v>
      </c>
      <c r="I1337" s="2" t="s">
        <v>18276</v>
      </c>
      <c r="J1337" s="2" t="s">
        <v>3076</v>
      </c>
    </row>
    <row r="1338" spans="1:10" ht="15" customHeight="1" x14ac:dyDescent="0.35">
      <c r="A1338" s="2" t="s">
        <v>218</v>
      </c>
      <c r="B1338" s="2" t="s">
        <v>219</v>
      </c>
      <c r="C1338" s="2" t="s">
        <v>294</v>
      </c>
      <c r="D1338" s="2" t="s">
        <v>295</v>
      </c>
      <c r="E1338" s="3">
        <v>15</v>
      </c>
      <c r="F1338" s="3">
        <v>20</v>
      </c>
      <c r="G1338" s="2" t="s">
        <v>220</v>
      </c>
      <c r="H1338" s="2" t="s">
        <v>296</v>
      </c>
      <c r="I1338" s="2" t="s">
        <v>18276</v>
      </c>
      <c r="J1338" s="2" t="s">
        <v>3076</v>
      </c>
    </row>
    <row r="1339" spans="1:10" ht="15" customHeight="1" x14ac:dyDescent="0.35">
      <c r="A1339" s="2" t="s">
        <v>218</v>
      </c>
      <c r="B1339" s="2" t="s">
        <v>219</v>
      </c>
      <c r="C1339" s="2" t="s">
        <v>325</v>
      </c>
      <c r="D1339" s="2" t="s">
        <v>326</v>
      </c>
      <c r="E1339" s="3">
        <v>15</v>
      </c>
      <c r="F1339" s="3">
        <v>22</v>
      </c>
      <c r="G1339" s="2" t="s">
        <v>220</v>
      </c>
      <c r="H1339" s="2" t="s">
        <v>327</v>
      </c>
      <c r="I1339" s="2" t="s">
        <v>18276</v>
      </c>
      <c r="J1339" s="2" t="s">
        <v>3076</v>
      </c>
    </row>
    <row r="1340" spans="1:10" ht="15" customHeight="1" x14ac:dyDescent="0.35">
      <c r="A1340" s="2" t="s">
        <v>218</v>
      </c>
      <c r="B1340" s="2" t="s">
        <v>219</v>
      </c>
      <c r="C1340" s="2" t="s">
        <v>352</v>
      </c>
      <c r="D1340" s="2" t="s">
        <v>353</v>
      </c>
      <c r="E1340" s="3">
        <v>15</v>
      </c>
      <c r="F1340" s="3">
        <v>24</v>
      </c>
      <c r="G1340" s="2" t="s">
        <v>220</v>
      </c>
      <c r="H1340" s="2" t="s">
        <v>354</v>
      </c>
      <c r="I1340" s="2" t="s">
        <v>18276</v>
      </c>
      <c r="J1340" s="2" t="s">
        <v>3076</v>
      </c>
    </row>
    <row r="1341" spans="1:10" ht="15" customHeight="1" x14ac:dyDescent="0.35">
      <c r="A1341" s="2" t="s">
        <v>218</v>
      </c>
      <c r="B1341" s="2" t="s">
        <v>219</v>
      </c>
      <c r="C1341" s="2" t="s">
        <v>387</v>
      </c>
      <c r="D1341" s="2" t="s">
        <v>388</v>
      </c>
      <c r="E1341" s="3">
        <v>15</v>
      </c>
      <c r="F1341" s="3">
        <v>27</v>
      </c>
      <c r="G1341" s="2" t="s">
        <v>220</v>
      </c>
      <c r="H1341" s="2" t="s">
        <v>389</v>
      </c>
      <c r="I1341" s="2" t="s">
        <v>18276</v>
      </c>
      <c r="J1341" s="2" t="s">
        <v>3076</v>
      </c>
    </row>
    <row r="1342" spans="1:10" ht="15" customHeight="1" x14ac:dyDescent="0.35">
      <c r="A1342" s="2" t="s">
        <v>218</v>
      </c>
      <c r="B1342" s="2" t="s">
        <v>219</v>
      </c>
      <c r="C1342" s="2" t="s">
        <v>23</v>
      </c>
      <c r="D1342" s="2" t="s">
        <v>24</v>
      </c>
      <c r="E1342" s="3">
        <v>15</v>
      </c>
      <c r="F1342" s="3">
        <v>1</v>
      </c>
      <c r="G1342" s="2" t="s">
        <v>220</v>
      </c>
      <c r="H1342" s="2" t="s">
        <v>26</v>
      </c>
      <c r="I1342" s="2" t="s">
        <v>18276</v>
      </c>
      <c r="J1342" s="2" t="s">
        <v>3037</v>
      </c>
    </row>
    <row r="1343" spans="1:10" ht="15" customHeight="1" x14ac:dyDescent="0.35">
      <c r="A1343" s="2" t="s">
        <v>218</v>
      </c>
      <c r="B1343" s="2" t="s">
        <v>219</v>
      </c>
      <c r="C1343" s="2" t="s">
        <v>41</v>
      </c>
      <c r="D1343" s="2" t="s">
        <v>42</v>
      </c>
      <c r="E1343" s="3">
        <v>15</v>
      </c>
      <c r="F1343" s="3">
        <v>2</v>
      </c>
      <c r="G1343" s="2" t="s">
        <v>220</v>
      </c>
      <c r="H1343" s="2" t="s">
        <v>43</v>
      </c>
      <c r="I1343" s="2" t="s">
        <v>18276</v>
      </c>
      <c r="J1343" s="2" t="s">
        <v>3037</v>
      </c>
    </row>
    <row r="1344" spans="1:10" ht="15" customHeight="1" x14ac:dyDescent="0.35">
      <c r="A1344" s="2" t="s">
        <v>218</v>
      </c>
      <c r="B1344" s="2" t="s">
        <v>219</v>
      </c>
      <c r="C1344" s="2" t="s">
        <v>56</v>
      </c>
      <c r="D1344" s="2" t="s">
        <v>57</v>
      </c>
      <c r="E1344" s="3">
        <v>15</v>
      </c>
      <c r="F1344" s="3">
        <v>3</v>
      </c>
      <c r="G1344" s="2" t="s">
        <v>220</v>
      </c>
      <c r="H1344" s="2" t="s">
        <v>59</v>
      </c>
      <c r="I1344" s="2" t="s">
        <v>18276</v>
      </c>
      <c r="J1344" s="2" t="s">
        <v>3037</v>
      </c>
    </row>
    <row r="1345" spans="1:10" ht="15" customHeight="1" x14ac:dyDescent="0.35">
      <c r="A1345" s="2" t="s">
        <v>218</v>
      </c>
      <c r="B1345" s="2" t="s">
        <v>219</v>
      </c>
      <c r="C1345" s="2" t="s">
        <v>71</v>
      </c>
      <c r="D1345" s="2" t="s">
        <v>72</v>
      </c>
      <c r="E1345" s="3">
        <v>15</v>
      </c>
      <c r="F1345" s="3">
        <v>4</v>
      </c>
      <c r="G1345" s="2" t="s">
        <v>220</v>
      </c>
      <c r="H1345" s="2" t="s">
        <v>73</v>
      </c>
      <c r="I1345" s="2" t="s">
        <v>18276</v>
      </c>
      <c r="J1345" s="2" t="s">
        <v>3037</v>
      </c>
    </row>
    <row r="1346" spans="1:10" ht="15" customHeight="1" x14ac:dyDescent="0.35">
      <c r="A1346" s="2" t="s">
        <v>218</v>
      </c>
      <c r="B1346" s="2" t="s">
        <v>219</v>
      </c>
      <c r="C1346" s="2" t="s">
        <v>86</v>
      </c>
      <c r="D1346" s="2" t="s">
        <v>87</v>
      </c>
      <c r="E1346" s="3">
        <v>15</v>
      </c>
      <c r="F1346" s="3">
        <v>5</v>
      </c>
      <c r="G1346" s="2" t="s">
        <v>220</v>
      </c>
      <c r="H1346" s="2" t="s">
        <v>88</v>
      </c>
      <c r="I1346" s="2" t="s">
        <v>18276</v>
      </c>
      <c r="J1346" s="2" t="s">
        <v>3037</v>
      </c>
    </row>
    <row r="1347" spans="1:10" ht="15" customHeight="1" x14ac:dyDescent="0.35">
      <c r="A1347" s="2" t="s">
        <v>218</v>
      </c>
      <c r="B1347" s="2" t="s">
        <v>219</v>
      </c>
      <c r="C1347" s="2" t="s">
        <v>128</v>
      </c>
      <c r="D1347" s="2" t="s">
        <v>129</v>
      </c>
      <c r="E1347" s="3">
        <v>15</v>
      </c>
      <c r="F1347" s="3">
        <v>8</v>
      </c>
      <c r="G1347" s="2" t="s">
        <v>220</v>
      </c>
      <c r="H1347" s="2" t="s">
        <v>130</v>
      </c>
      <c r="I1347" s="2" t="s">
        <v>18276</v>
      </c>
      <c r="J1347" s="2" t="s">
        <v>3037</v>
      </c>
    </row>
    <row r="1348" spans="1:10" ht="15" customHeight="1" x14ac:dyDescent="0.35">
      <c r="A1348" s="2" t="s">
        <v>218</v>
      </c>
      <c r="B1348" s="2" t="s">
        <v>219</v>
      </c>
      <c r="C1348" s="2" t="s">
        <v>153</v>
      </c>
      <c r="D1348" s="2" t="s">
        <v>154</v>
      </c>
      <c r="E1348" s="3">
        <v>15</v>
      </c>
      <c r="F1348" s="3">
        <v>10</v>
      </c>
      <c r="G1348" s="2" t="s">
        <v>220</v>
      </c>
      <c r="H1348" s="2" t="s">
        <v>155</v>
      </c>
      <c r="I1348" s="2" t="s">
        <v>18276</v>
      </c>
      <c r="J1348" s="2" t="s">
        <v>3037</v>
      </c>
    </row>
    <row r="1349" spans="1:10" ht="15" customHeight="1" x14ac:dyDescent="0.35">
      <c r="A1349" s="2" t="s">
        <v>218</v>
      </c>
      <c r="B1349" s="2" t="s">
        <v>219</v>
      </c>
      <c r="C1349" s="2" t="s">
        <v>23</v>
      </c>
      <c r="D1349" s="2" t="s">
        <v>24</v>
      </c>
      <c r="E1349" s="3">
        <v>15</v>
      </c>
      <c r="F1349" s="3">
        <v>1</v>
      </c>
      <c r="G1349" s="2" t="s">
        <v>220</v>
      </c>
      <c r="H1349" s="2" t="s">
        <v>26</v>
      </c>
      <c r="I1349" s="2" t="s">
        <v>18276</v>
      </c>
      <c r="J1349" s="2" t="s">
        <v>3076</v>
      </c>
    </row>
    <row r="1350" spans="1:10" ht="15" customHeight="1" x14ac:dyDescent="0.35">
      <c r="A1350" s="2" t="s">
        <v>218</v>
      </c>
      <c r="B1350" s="2" t="s">
        <v>219</v>
      </c>
      <c r="C1350" s="2" t="s">
        <v>163</v>
      </c>
      <c r="D1350" s="2" t="s">
        <v>164</v>
      </c>
      <c r="E1350" s="3">
        <v>15</v>
      </c>
      <c r="F1350" s="3">
        <v>11</v>
      </c>
      <c r="G1350" s="2" t="s">
        <v>220</v>
      </c>
      <c r="H1350" s="2" t="s">
        <v>165</v>
      </c>
      <c r="I1350" s="2" t="s">
        <v>18276</v>
      </c>
      <c r="J1350" s="2" t="s">
        <v>3037</v>
      </c>
    </row>
    <row r="1351" spans="1:10" ht="15" customHeight="1" x14ac:dyDescent="0.35">
      <c r="A1351" s="2" t="s">
        <v>218</v>
      </c>
      <c r="B1351" s="2" t="s">
        <v>219</v>
      </c>
      <c r="C1351" s="2" t="s">
        <v>537</v>
      </c>
      <c r="D1351" s="2" t="s">
        <v>538</v>
      </c>
      <c r="E1351" s="3">
        <v>15</v>
      </c>
      <c r="F1351" s="3">
        <v>40</v>
      </c>
      <c r="G1351" s="2" t="s">
        <v>220</v>
      </c>
      <c r="H1351" s="2" t="s">
        <v>539</v>
      </c>
      <c r="I1351" s="2" t="s">
        <v>18276</v>
      </c>
      <c r="J1351" s="2" t="s">
        <v>3083</v>
      </c>
    </row>
    <row r="1352" spans="1:10" ht="15" customHeight="1" x14ac:dyDescent="0.35">
      <c r="A1352" s="2" t="s">
        <v>218</v>
      </c>
      <c r="B1352" s="2" t="s">
        <v>219</v>
      </c>
      <c r="C1352" s="2" t="s">
        <v>456</v>
      </c>
      <c r="D1352" s="2" t="s">
        <v>457</v>
      </c>
      <c r="E1352" s="3">
        <v>15</v>
      </c>
      <c r="F1352" s="3">
        <v>33</v>
      </c>
      <c r="G1352" s="2" t="s">
        <v>220</v>
      </c>
      <c r="H1352" s="2" t="s">
        <v>458</v>
      </c>
      <c r="I1352" s="2" t="s">
        <v>18276</v>
      </c>
      <c r="J1352" s="2" t="s">
        <v>3083</v>
      </c>
    </row>
    <row r="1353" spans="1:10" ht="15" customHeight="1" x14ac:dyDescent="0.35">
      <c r="A1353" s="2" t="s">
        <v>218</v>
      </c>
      <c r="B1353" s="2" t="s">
        <v>219</v>
      </c>
      <c r="C1353" s="2" t="s">
        <v>279</v>
      </c>
      <c r="D1353" s="2" t="s">
        <v>280</v>
      </c>
      <c r="E1353" s="3">
        <v>15</v>
      </c>
      <c r="F1353" s="3">
        <v>19</v>
      </c>
      <c r="G1353" s="2" t="s">
        <v>220</v>
      </c>
      <c r="H1353" s="2" t="s">
        <v>281</v>
      </c>
      <c r="I1353" s="2" t="s">
        <v>18276</v>
      </c>
      <c r="J1353" s="2" t="s">
        <v>3001</v>
      </c>
    </row>
    <row r="1354" spans="1:10" ht="15" customHeight="1" x14ac:dyDescent="0.35">
      <c r="A1354" s="2" t="s">
        <v>218</v>
      </c>
      <c r="B1354" s="2" t="s">
        <v>219</v>
      </c>
      <c r="C1354" s="2" t="s">
        <v>325</v>
      </c>
      <c r="D1354" s="2" t="s">
        <v>326</v>
      </c>
      <c r="E1354" s="3">
        <v>15</v>
      </c>
      <c r="F1354" s="3">
        <v>22</v>
      </c>
      <c r="G1354" s="2" t="s">
        <v>220</v>
      </c>
      <c r="H1354" s="2" t="s">
        <v>327</v>
      </c>
      <c r="I1354" s="2" t="s">
        <v>18276</v>
      </c>
      <c r="J1354" s="2" t="s">
        <v>3001</v>
      </c>
    </row>
    <row r="1355" spans="1:10" ht="15" customHeight="1" x14ac:dyDescent="0.35">
      <c r="A1355" s="2" t="s">
        <v>218</v>
      </c>
      <c r="B1355" s="2" t="s">
        <v>219</v>
      </c>
      <c r="C1355" s="2" t="s">
        <v>398</v>
      </c>
      <c r="D1355" s="2" t="s">
        <v>399</v>
      </c>
      <c r="E1355" s="3">
        <v>15</v>
      </c>
      <c r="F1355" s="3">
        <v>28</v>
      </c>
      <c r="G1355" s="2" t="s">
        <v>220</v>
      </c>
      <c r="H1355" s="2" t="s">
        <v>400</v>
      </c>
      <c r="I1355" s="2" t="s">
        <v>18276</v>
      </c>
      <c r="J1355" s="2" t="s">
        <v>3001</v>
      </c>
    </row>
    <row r="1356" spans="1:10" ht="15" customHeight="1" x14ac:dyDescent="0.35">
      <c r="A1356" s="2" t="s">
        <v>218</v>
      </c>
      <c r="B1356" s="2" t="s">
        <v>219</v>
      </c>
      <c r="C1356" s="2" t="s">
        <v>467</v>
      </c>
      <c r="D1356" s="2" t="s">
        <v>468</v>
      </c>
      <c r="E1356" s="3">
        <v>15</v>
      </c>
      <c r="F1356" s="3">
        <v>34</v>
      </c>
      <c r="G1356" s="2" t="s">
        <v>220</v>
      </c>
      <c r="H1356" s="2" t="s">
        <v>469</v>
      </c>
      <c r="I1356" s="2" t="s">
        <v>18276</v>
      </c>
      <c r="J1356" s="2" t="s">
        <v>3001</v>
      </c>
    </row>
    <row r="1357" spans="1:10" ht="15" customHeight="1" x14ac:dyDescent="0.35">
      <c r="A1357" s="2" t="s">
        <v>218</v>
      </c>
      <c r="B1357" s="2" t="s">
        <v>219</v>
      </c>
      <c r="C1357" s="2" t="s">
        <v>477</v>
      </c>
      <c r="D1357" s="2" t="s">
        <v>478</v>
      </c>
      <c r="E1357" s="3">
        <v>15</v>
      </c>
      <c r="F1357" s="3">
        <v>35</v>
      </c>
      <c r="G1357" s="2" t="s">
        <v>220</v>
      </c>
      <c r="H1357" s="2" t="s">
        <v>479</v>
      </c>
      <c r="I1357" s="2" t="s">
        <v>18276</v>
      </c>
      <c r="J1357" s="2" t="s">
        <v>3001</v>
      </c>
    </row>
    <row r="1358" spans="1:10" ht="15" customHeight="1" x14ac:dyDescent="0.35">
      <c r="A1358" s="2" t="s">
        <v>218</v>
      </c>
      <c r="B1358" s="2" t="s">
        <v>219</v>
      </c>
      <c r="C1358" s="2" t="s">
        <v>23</v>
      </c>
      <c r="D1358" s="2" t="s">
        <v>24</v>
      </c>
      <c r="E1358" s="3">
        <v>15</v>
      </c>
      <c r="F1358" s="3">
        <v>1</v>
      </c>
      <c r="G1358" s="2" t="s">
        <v>220</v>
      </c>
      <c r="H1358" s="2" t="s">
        <v>26</v>
      </c>
      <c r="I1358" s="2" t="s">
        <v>18276</v>
      </c>
      <c r="J1358" s="2" t="s">
        <v>3083</v>
      </c>
    </row>
    <row r="1359" spans="1:10" ht="15" customHeight="1" x14ac:dyDescent="0.35">
      <c r="A1359" s="2" t="s">
        <v>218</v>
      </c>
      <c r="B1359" s="2" t="s">
        <v>219</v>
      </c>
      <c r="C1359" s="2" t="s">
        <v>41</v>
      </c>
      <c r="D1359" s="2" t="s">
        <v>42</v>
      </c>
      <c r="E1359" s="3">
        <v>15</v>
      </c>
      <c r="F1359" s="3">
        <v>2</v>
      </c>
      <c r="G1359" s="2" t="s">
        <v>220</v>
      </c>
      <c r="H1359" s="2" t="s">
        <v>43</v>
      </c>
      <c r="I1359" s="2" t="s">
        <v>18276</v>
      </c>
      <c r="J1359" s="2" t="s">
        <v>3083</v>
      </c>
    </row>
    <row r="1360" spans="1:10" ht="15" customHeight="1" x14ac:dyDescent="0.35">
      <c r="A1360" s="2" t="s">
        <v>218</v>
      </c>
      <c r="B1360" s="2" t="s">
        <v>219</v>
      </c>
      <c r="C1360" s="2" t="s">
        <v>100</v>
      </c>
      <c r="D1360" s="2" t="s">
        <v>101</v>
      </c>
      <c r="E1360" s="3">
        <v>15</v>
      </c>
      <c r="F1360" s="3">
        <v>6</v>
      </c>
      <c r="G1360" s="2" t="s">
        <v>220</v>
      </c>
      <c r="H1360" s="2" t="s">
        <v>102</v>
      </c>
      <c r="I1360" s="2" t="s">
        <v>18276</v>
      </c>
      <c r="J1360" s="2" t="s">
        <v>3083</v>
      </c>
    </row>
    <row r="1361" spans="1:10" ht="15" customHeight="1" x14ac:dyDescent="0.35">
      <c r="A1361" s="2" t="s">
        <v>218</v>
      </c>
      <c r="B1361" s="2" t="s">
        <v>219</v>
      </c>
      <c r="C1361" s="2" t="s">
        <v>116</v>
      </c>
      <c r="D1361" s="2" t="s">
        <v>117</v>
      </c>
      <c r="E1361" s="3">
        <v>15</v>
      </c>
      <c r="F1361" s="3">
        <v>7</v>
      </c>
      <c r="G1361" s="2" t="s">
        <v>220</v>
      </c>
      <c r="H1361" s="2" t="s">
        <v>118</v>
      </c>
      <c r="I1361" s="2" t="s">
        <v>18276</v>
      </c>
      <c r="J1361" s="2" t="s">
        <v>3083</v>
      </c>
    </row>
    <row r="1362" spans="1:10" ht="15" customHeight="1" x14ac:dyDescent="0.35">
      <c r="A1362" s="2" t="s">
        <v>218</v>
      </c>
      <c r="B1362" s="2" t="s">
        <v>219</v>
      </c>
      <c r="C1362" s="2" t="s">
        <v>128</v>
      </c>
      <c r="D1362" s="2" t="s">
        <v>129</v>
      </c>
      <c r="E1362" s="3">
        <v>15</v>
      </c>
      <c r="F1362" s="3">
        <v>8</v>
      </c>
      <c r="G1362" s="2" t="s">
        <v>220</v>
      </c>
      <c r="H1362" s="2" t="s">
        <v>130</v>
      </c>
      <c r="I1362" s="2" t="s">
        <v>18276</v>
      </c>
      <c r="J1362" s="2" t="s">
        <v>3083</v>
      </c>
    </row>
    <row r="1363" spans="1:10" ht="15" customHeight="1" x14ac:dyDescent="0.35">
      <c r="A1363" s="2" t="s">
        <v>218</v>
      </c>
      <c r="B1363" s="2" t="s">
        <v>219</v>
      </c>
      <c r="C1363" s="2" t="s">
        <v>153</v>
      </c>
      <c r="D1363" s="2" t="s">
        <v>154</v>
      </c>
      <c r="E1363" s="3">
        <v>15</v>
      </c>
      <c r="F1363" s="3">
        <v>10</v>
      </c>
      <c r="G1363" s="2" t="s">
        <v>220</v>
      </c>
      <c r="H1363" s="2" t="s">
        <v>155</v>
      </c>
      <c r="I1363" s="2" t="s">
        <v>18276</v>
      </c>
      <c r="J1363" s="2" t="s">
        <v>3083</v>
      </c>
    </row>
    <row r="1364" spans="1:10" ht="15" customHeight="1" x14ac:dyDescent="0.35">
      <c r="A1364" s="2" t="s">
        <v>218</v>
      </c>
      <c r="B1364" s="2" t="s">
        <v>219</v>
      </c>
      <c r="C1364" s="2" t="s">
        <v>163</v>
      </c>
      <c r="D1364" s="2" t="s">
        <v>164</v>
      </c>
      <c r="E1364" s="3">
        <v>15</v>
      </c>
      <c r="F1364" s="3">
        <v>11</v>
      </c>
      <c r="G1364" s="2" t="s">
        <v>220</v>
      </c>
      <c r="H1364" s="2" t="s">
        <v>165</v>
      </c>
      <c r="I1364" s="2" t="s">
        <v>18276</v>
      </c>
      <c r="J1364" s="2" t="s">
        <v>3083</v>
      </c>
    </row>
    <row r="1365" spans="1:10" ht="15" customHeight="1" x14ac:dyDescent="0.35">
      <c r="A1365" s="2" t="s">
        <v>218</v>
      </c>
      <c r="B1365" s="2" t="s">
        <v>219</v>
      </c>
      <c r="C1365" s="2" t="s">
        <v>177</v>
      </c>
      <c r="D1365" s="2" t="s">
        <v>178</v>
      </c>
      <c r="E1365" s="3">
        <v>15</v>
      </c>
      <c r="F1365" s="3">
        <v>12</v>
      </c>
      <c r="G1365" s="2" t="s">
        <v>220</v>
      </c>
      <c r="H1365" s="2" t="s">
        <v>179</v>
      </c>
      <c r="I1365" s="2" t="s">
        <v>18276</v>
      </c>
      <c r="J1365" s="2" t="s">
        <v>3083</v>
      </c>
    </row>
    <row r="1366" spans="1:10" ht="15" customHeight="1" x14ac:dyDescent="0.35">
      <c r="A1366" s="2" t="s">
        <v>218</v>
      </c>
      <c r="B1366" s="2" t="s">
        <v>219</v>
      </c>
      <c r="C1366" s="2" t="s">
        <v>191</v>
      </c>
      <c r="D1366" s="2" t="s">
        <v>192</v>
      </c>
      <c r="E1366" s="3">
        <v>15</v>
      </c>
      <c r="F1366" s="3">
        <v>13</v>
      </c>
      <c r="G1366" s="2" t="s">
        <v>220</v>
      </c>
      <c r="H1366" s="2" t="s">
        <v>193</v>
      </c>
      <c r="I1366" s="2" t="s">
        <v>18276</v>
      </c>
      <c r="J1366" s="2" t="s">
        <v>3083</v>
      </c>
    </row>
    <row r="1367" spans="1:10" ht="15" customHeight="1" x14ac:dyDescent="0.35">
      <c r="A1367" s="2" t="s">
        <v>218</v>
      </c>
      <c r="B1367" s="2" t="s">
        <v>219</v>
      </c>
      <c r="C1367" s="2" t="s">
        <v>234</v>
      </c>
      <c r="D1367" s="2" t="s">
        <v>235</v>
      </c>
      <c r="E1367" s="3">
        <v>15</v>
      </c>
      <c r="F1367" s="3">
        <v>16</v>
      </c>
      <c r="G1367" s="2" t="s">
        <v>220</v>
      </c>
      <c r="H1367" s="2" t="s">
        <v>236</v>
      </c>
      <c r="I1367" s="2" t="s">
        <v>18276</v>
      </c>
      <c r="J1367" s="2" t="s">
        <v>3083</v>
      </c>
    </row>
    <row r="1368" spans="1:10" ht="15" customHeight="1" x14ac:dyDescent="0.35">
      <c r="A1368" s="2" t="s">
        <v>218</v>
      </c>
      <c r="B1368" s="2" t="s">
        <v>219</v>
      </c>
      <c r="C1368" s="2" t="s">
        <v>250</v>
      </c>
      <c r="D1368" s="2" t="s">
        <v>251</v>
      </c>
      <c r="E1368" s="3">
        <v>15</v>
      </c>
      <c r="F1368" s="3">
        <v>17</v>
      </c>
      <c r="G1368" s="2" t="s">
        <v>220</v>
      </c>
      <c r="H1368" s="2" t="s">
        <v>252</v>
      </c>
      <c r="I1368" s="2" t="s">
        <v>18276</v>
      </c>
      <c r="J1368" s="2" t="s">
        <v>3083</v>
      </c>
    </row>
    <row r="1369" spans="1:10" ht="15" customHeight="1" x14ac:dyDescent="0.35">
      <c r="A1369" s="2" t="s">
        <v>218</v>
      </c>
      <c r="B1369" s="2" t="s">
        <v>219</v>
      </c>
      <c r="C1369" s="2" t="s">
        <v>310</v>
      </c>
      <c r="D1369" s="2" t="s">
        <v>311</v>
      </c>
      <c r="E1369" s="3">
        <v>15</v>
      </c>
      <c r="F1369" s="3">
        <v>21</v>
      </c>
      <c r="G1369" s="2" t="s">
        <v>220</v>
      </c>
      <c r="H1369" s="2" t="s">
        <v>313</v>
      </c>
      <c r="I1369" s="2" t="s">
        <v>18276</v>
      </c>
      <c r="J1369" s="2" t="s">
        <v>3083</v>
      </c>
    </row>
    <row r="1370" spans="1:10" ht="15" customHeight="1" x14ac:dyDescent="0.35">
      <c r="A1370" s="2" t="s">
        <v>218</v>
      </c>
      <c r="B1370" s="2" t="s">
        <v>219</v>
      </c>
      <c r="C1370" s="2" t="s">
        <v>325</v>
      </c>
      <c r="D1370" s="2" t="s">
        <v>326</v>
      </c>
      <c r="E1370" s="3">
        <v>15</v>
      </c>
      <c r="F1370" s="3">
        <v>22</v>
      </c>
      <c r="G1370" s="2" t="s">
        <v>220</v>
      </c>
      <c r="H1370" s="2" t="s">
        <v>327</v>
      </c>
      <c r="I1370" s="2" t="s">
        <v>18276</v>
      </c>
      <c r="J1370" s="2" t="s">
        <v>3083</v>
      </c>
    </row>
    <row r="1371" spans="1:10" ht="15" customHeight="1" x14ac:dyDescent="0.35">
      <c r="A1371" s="2" t="s">
        <v>218</v>
      </c>
      <c r="B1371" s="2" t="s">
        <v>219</v>
      </c>
      <c r="C1371" s="2" t="s">
        <v>339</v>
      </c>
      <c r="D1371" s="2" t="s">
        <v>340</v>
      </c>
      <c r="E1371" s="3">
        <v>15</v>
      </c>
      <c r="F1371" s="3">
        <v>23</v>
      </c>
      <c r="G1371" s="2" t="s">
        <v>220</v>
      </c>
      <c r="H1371" s="2" t="s">
        <v>341</v>
      </c>
      <c r="I1371" s="2" t="s">
        <v>18276</v>
      </c>
      <c r="J1371" s="2" t="s">
        <v>3083</v>
      </c>
    </row>
    <row r="1372" spans="1:10" ht="15" customHeight="1" x14ac:dyDescent="0.35">
      <c r="A1372" s="2" t="s">
        <v>218</v>
      </c>
      <c r="B1372" s="2" t="s">
        <v>219</v>
      </c>
      <c r="C1372" s="2" t="s">
        <v>365</v>
      </c>
      <c r="D1372" s="2" t="s">
        <v>366</v>
      </c>
      <c r="E1372" s="3">
        <v>15</v>
      </c>
      <c r="F1372" s="3">
        <v>25</v>
      </c>
      <c r="G1372" s="2" t="s">
        <v>220</v>
      </c>
      <c r="H1372" s="2" t="s">
        <v>367</v>
      </c>
      <c r="I1372" s="2" t="s">
        <v>18276</v>
      </c>
      <c r="J1372" s="2" t="s">
        <v>3083</v>
      </c>
    </row>
    <row r="1373" spans="1:10" ht="15" customHeight="1" x14ac:dyDescent="0.35">
      <c r="A1373" s="2" t="s">
        <v>218</v>
      </c>
      <c r="B1373" s="2" t="s">
        <v>219</v>
      </c>
      <c r="C1373" s="2" t="s">
        <v>387</v>
      </c>
      <c r="D1373" s="2" t="s">
        <v>388</v>
      </c>
      <c r="E1373" s="3">
        <v>15</v>
      </c>
      <c r="F1373" s="3">
        <v>27</v>
      </c>
      <c r="G1373" s="2" t="s">
        <v>220</v>
      </c>
      <c r="H1373" s="2" t="s">
        <v>389</v>
      </c>
      <c r="I1373" s="2" t="s">
        <v>18276</v>
      </c>
      <c r="J1373" s="2" t="s">
        <v>3083</v>
      </c>
    </row>
    <row r="1374" spans="1:10" ht="15" customHeight="1" x14ac:dyDescent="0.35">
      <c r="A1374" s="2" t="s">
        <v>218</v>
      </c>
      <c r="B1374" s="2" t="s">
        <v>219</v>
      </c>
      <c r="C1374" s="2" t="s">
        <v>477</v>
      </c>
      <c r="D1374" s="2" t="s">
        <v>478</v>
      </c>
      <c r="E1374" s="3">
        <v>15</v>
      </c>
      <c r="F1374" s="3">
        <v>35</v>
      </c>
      <c r="G1374" s="2" t="s">
        <v>220</v>
      </c>
      <c r="H1374" s="2" t="s">
        <v>479</v>
      </c>
      <c r="I1374" s="2" t="s">
        <v>18276</v>
      </c>
      <c r="J1374" s="2" t="s">
        <v>3083</v>
      </c>
    </row>
    <row r="1375" spans="1:10" ht="15" customHeight="1" x14ac:dyDescent="0.35">
      <c r="A1375" s="2" t="s">
        <v>218</v>
      </c>
      <c r="B1375" s="2" t="s">
        <v>219</v>
      </c>
      <c r="C1375" s="2" t="s">
        <v>264</v>
      </c>
      <c r="D1375" s="2" t="s">
        <v>265</v>
      </c>
      <c r="E1375" s="3">
        <v>15</v>
      </c>
      <c r="F1375" s="3">
        <v>18</v>
      </c>
      <c r="G1375" s="2" t="s">
        <v>220</v>
      </c>
      <c r="H1375" s="2" t="s">
        <v>266</v>
      </c>
      <c r="I1375" s="2" t="s">
        <v>18276</v>
      </c>
      <c r="J1375" s="2" t="s">
        <v>3001</v>
      </c>
    </row>
    <row r="1376" spans="1:10" ht="15" customHeight="1" x14ac:dyDescent="0.35">
      <c r="A1376" s="2" t="s">
        <v>218</v>
      </c>
      <c r="B1376" s="2" t="s">
        <v>219</v>
      </c>
      <c r="C1376" s="2" t="s">
        <v>177</v>
      </c>
      <c r="D1376" s="2" t="s">
        <v>178</v>
      </c>
      <c r="E1376" s="3">
        <v>15</v>
      </c>
      <c r="F1376" s="3">
        <v>12</v>
      </c>
      <c r="G1376" s="2" t="s">
        <v>220</v>
      </c>
      <c r="H1376" s="2" t="s">
        <v>179</v>
      </c>
      <c r="I1376" s="2" t="s">
        <v>18276</v>
      </c>
      <c r="J1376" s="2" t="s">
        <v>3037</v>
      </c>
    </row>
    <row r="1377" spans="1:10" ht="15" customHeight="1" x14ac:dyDescent="0.35">
      <c r="A1377" s="2" t="s">
        <v>218</v>
      </c>
      <c r="B1377" s="2" t="s">
        <v>219</v>
      </c>
      <c r="C1377" s="2" t="s">
        <v>264</v>
      </c>
      <c r="D1377" s="2" t="s">
        <v>265</v>
      </c>
      <c r="E1377" s="3">
        <v>15</v>
      </c>
      <c r="F1377" s="3">
        <v>18</v>
      </c>
      <c r="G1377" s="2" t="s">
        <v>220</v>
      </c>
      <c r="H1377" s="2" t="s">
        <v>266</v>
      </c>
      <c r="I1377" s="2" t="s">
        <v>18276</v>
      </c>
      <c r="J1377" s="2" t="s">
        <v>3037</v>
      </c>
    </row>
    <row r="1378" spans="1:10" ht="15" customHeight="1" x14ac:dyDescent="0.35">
      <c r="A1378" s="2" t="s">
        <v>234</v>
      </c>
      <c r="B1378" s="2" t="s">
        <v>235</v>
      </c>
      <c r="C1378" s="2" t="s">
        <v>510</v>
      </c>
      <c r="D1378" s="2" t="s">
        <v>511</v>
      </c>
      <c r="E1378" s="3">
        <v>16</v>
      </c>
      <c r="F1378" s="3">
        <v>38</v>
      </c>
      <c r="G1378" s="2" t="s">
        <v>236</v>
      </c>
      <c r="H1378" s="2" t="s">
        <v>512</v>
      </c>
      <c r="I1378" s="2" t="s">
        <v>18276</v>
      </c>
      <c r="J1378" s="2" t="s">
        <v>3694</v>
      </c>
    </row>
    <row r="1379" spans="1:10" ht="15" customHeight="1" x14ac:dyDescent="0.35">
      <c r="A1379" s="2" t="s">
        <v>234</v>
      </c>
      <c r="B1379" s="2" t="s">
        <v>235</v>
      </c>
      <c r="C1379" s="2" t="s">
        <v>218</v>
      </c>
      <c r="D1379" s="2" t="s">
        <v>219</v>
      </c>
      <c r="E1379" s="3">
        <v>16</v>
      </c>
      <c r="F1379" s="3">
        <v>15</v>
      </c>
      <c r="G1379" s="2" t="s">
        <v>236</v>
      </c>
      <c r="H1379" s="2" t="s">
        <v>220</v>
      </c>
      <c r="I1379" s="2" t="s">
        <v>18276</v>
      </c>
      <c r="J1379" s="2" t="s">
        <v>3639</v>
      </c>
    </row>
    <row r="1380" spans="1:10" ht="15" customHeight="1" x14ac:dyDescent="0.35">
      <c r="A1380" s="2" t="s">
        <v>234</v>
      </c>
      <c r="B1380" s="2" t="s">
        <v>235</v>
      </c>
      <c r="C1380" s="2" t="s">
        <v>116</v>
      </c>
      <c r="D1380" s="2" t="s">
        <v>117</v>
      </c>
      <c r="E1380" s="3">
        <v>16</v>
      </c>
      <c r="F1380" s="3">
        <v>7</v>
      </c>
      <c r="G1380" s="2" t="s">
        <v>236</v>
      </c>
      <c r="H1380" s="2" t="s">
        <v>118</v>
      </c>
      <c r="I1380" s="2" t="s">
        <v>18276</v>
      </c>
      <c r="J1380" s="2" t="s">
        <v>3413</v>
      </c>
    </row>
    <row r="1381" spans="1:10" ht="15" customHeight="1" x14ac:dyDescent="0.35">
      <c r="A1381" s="2" t="s">
        <v>234</v>
      </c>
      <c r="B1381" s="2" t="s">
        <v>235</v>
      </c>
      <c r="C1381" s="2" t="s">
        <v>41</v>
      </c>
      <c r="D1381" s="2" t="s">
        <v>42</v>
      </c>
      <c r="E1381" s="3">
        <v>16</v>
      </c>
      <c r="F1381" s="3">
        <v>2</v>
      </c>
      <c r="G1381" s="2" t="s">
        <v>236</v>
      </c>
      <c r="H1381" s="2" t="s">
        <v>43</v>
      </c>
      <c r="I1381" s="2" t="s">
        <v>18276</v>
      </c>
      <c r="J1381" s="2" t="s">
        <v>3232</v>
      </c>
    </row>
    <row r="1382" spans="1:10" ht="15" customHeight="1" x14ac:dyDescent="0.35">
      <c r="A1382" s="2" t="s">
        <v>234</v>
      </c>
      <c r="B1382" s="2" t="s">
        <v>235</v>
      </c>
      <c r="C1382" s="2" t="s">
        <v>41</v>
      </c>
      <c r="D1382" s="2" t="s">
        <v>42</v>
      </c>
      <c r="E1382" s="3">
        <v>16</v>
      </c>
      <c r="F1382" s="3">
        <v>2</v>
      </c>
      <c r="G1382" s="2" t="s">
        <v>236</v>
      </c>
      <c r="H1382" s="2" t="s">
        <v>43</v>
      </c>
      <c r="I1382" s="2" t="s">
        <v>18276</v>
      </c>
      <c r="J1382" s="2" t="s">
        <v>3255</v>
      </c>
    </row>
    <row r="1383" spans="1:10" ht="15" customHeight="1" x14ac:dyDescent="0.35">
      <c r="A1383" s="2" t="s">
        <v>234</v>
      </c>
      <c r="B1383" s="2" t="s">
        <v>235</v>
      </c>
      <c r="C1383" s="2" t="s">
        <v>128</v>
      </c>
      <c r="D1383" s="2" t="s">
        <v>129</v>
      </c>
      <c r="E1383" s="3">
        <v>16</v>
      </c>
      <c r="F1383" s="3">
        <v>8</v>
      </c>
      <c r="G1383" s="2" t="s">
        <v>236</v>
      </c>
      <c r="H1383" s="2" t="s">
        <v>130</v>
      </c>
      <c r="I1383" s="2" t="s">
        <v>18276</v>
      </c>
      <c r="J1383" s="2" t="s">
        <v>3255</v>
      </c>
    </row>
    <row r="1384" spans="1:10" ht="15" customHeight="1" x14ac:dyDescent="0.35">
      <c r="A1384" s="2" t="s">
        <v>234</v>
      </c>
      <c r="B1384" s="2" t="s">
        <v>235</v>
      </c>
      <c r="C1384" s="2" t="s">
        <v>142</v>
      </c>
      <c r="D1384" s="2" t="s">
        <v>143</v>
      </c>
      <c r="E1384" s="3">
        <v>16</v>
      </c>
      <c r="F1384" s="3">
        <v>9</v>
      </c>
      <c r="G1384" s="2" t="s">
        <v>236</v>
      </c>
      <c r="H1384" s="2" t="s">
        <v>144</v>
      </c>
      <c r="I1384" s="2" t="s">
        <v>18276</v>
      </c>
      <c r="J1384" s="2" t="s">
        <v>3255</v>
      </c>
    </row>
    <row r="1385" spans="1:10" ht="15" customHeight="1" x14ac:dyDescent="0.35">
      <c r="A1385" s="2" t="s">
        <v>234</v>
      </c>
      <c r="B1385" s="2" t="s">
        <v>235</v>
      </c>
      <c r="C1385" s="2" t="s">
        <v>116</v>
      </c>
      <c r="D1385" s="2" t="s">
        <v>117</v>
      </c>
      <c r="E1385" s="3">
        <v>16</v>
      </c>
      <c r="F1385" s="3">
        <v>7</v>
      </c>
      <c r="G1385" s="2" t="s">
        <v>236</v>
      </c>
      <c r="H1385" s="2" t="s">
        <v>118</v>
      </c>
      <c r="I1385" s="2" t="s">
        <v>18276</v>
      </c>
      <c r="J1385" s="2" t="s">
        <v>3420</v>
      </c>
    </row>
    <row r="1386" spans="1:10" ht="15" customHeight="1" x14ac:dyDescent="0.35">
      <c r="A1386" s="2" t="s">
        <v>234</v>
      </c>
      <c r="B1386" s="2" t="s">
        <v>235</v>
      </c>
      <c r="C1386" s="2" t="s">
        <v>153</v>
      </c>
      <c r="D1386" s="2" t="s">
        <v>154</v>
      </c>
      <c r="E1386" s="3">
        <v>16</v>
      </c>
      <c r="F1386" s="3">
        <v>10</v>
      </c>
      <c r="G1386" s="2" t="s">
        <v>236</v>
      </c>
      <c r="H1386" s="2" t="s">
        <v>155</v>
      </c>
      <c r="I1386" s="2" t="s">
        <v>18276</v>
      </c>
      <c r="J1386" s="2" t="s">
        <v>3420</v>
      </c>
    </row>
    <row r="1387" spans="1:10" ht="15" customHeight="1" x14ac:dyDescent="0.35">
      <c r="A1387" s="2" t="s">
        <v>234</v>
      </c>
      <c r="B1387" s="2" t="s">
        <v>235</v>
      </c>
      <c r="C1387" s="2" t="s">
        <v>294</v>
      </c>
      <c r="D1387" s="2" t="s">
        <v>295</v>
      </c>
      <c r="E1387" s="3">
        <v>16</v>
      </c>
      <c r="F1387" s="3">
        <v>20</v>
      </c>
      <c r="G1387" s="2" t="s">
        <v>236</v>
      </c>
      <c r="H1387" s="2" t="s">
        <v>296</v>
      </c>
      <c r="I1387" s="2" t="s">
        <v>18276</v>
      </c>
      <c r="J1387" s="2" t="s">
        <v>3420</v>
      </c>
    </row>
    <row r="1388" spans="1:10" ht="15" customHeight="1" x14ac:dyDescent="0.35">
      <c r="A1388" s="2" t="s">
        <v>234</v>
      </c>
      <c r="B1388" s="2" t="s">
        <v>235</v>
      </c>
      <c r="C1388" s="2" t="s">
        <v>325</v>
      </c>
      <c r="D1388" s="2" t="s">
        <v>326</v>
      </c>
      <c r="E1388" s="3">
        <v>16</v>
      </c>
      <c r="F1388" s="3">
        <v>22</v>
      </c>
      <c r="G1388" s="2" t="s">
        <v>236</v>
      </c>
      <c r="H1388" s="2" t="s">
        <v>327</v>
      </c>
      <c r="I1388" s="2" t="s">
        <v>18276</v>
      </c>
      <c r="J1388" s="2" t="s">
        <v>3420</v>
      </c>
    </row>
    <row r="1389" spans="1:10" ht="15" customHeight="1" x14ac:dyDescent="0.35">
      <c r="A1389" s="2" t="s">
        <v>234</v>
      </c>
      <c r="B1389" s="2" t="s">
        <v>235</v>
      </c>
      <c r="C1389" s="2" t="s">
        <v>23</v>
      </c>
      <c r="D1389" s="2" t="s">
        <v>24</v>
      </c>
      <c r="E1389" s="3">
        <v>16</v>
      </c>
      <c r="F1389" s="3">
        <v>1</v>
      </c>
      <c r="G1389" s="2" t="s">
        <v>236</v>
      </c>
      <c r="H1389" s="2" t="s">
        <v>26</v>
      </c>
      <c r="I1389" s="2" t="s">
        <v>18276</v>
      </c>
      <c r="J1389" s="2" t="s">
        <v>3044</v>
      </c>
    </row>
    <row r="1390" spans="1:10" ht="15" customHeight="1" x14ac:dyDescent="0.35">
      <c r="A1390" s="2" t="s">
        <v>234</v>
      </c>
      <c r="B1390" s="2" t="s">
        <v>235</v>
      </c>
      <c r="C1390" s="2" t="s">
        <v>41</v>
      </c>
      <c r="D1390" s="2" t="s">
        <v>42</v>
      </c>
      <c r="E1390" s="3">
        <v>16</v>
      </c>
      <c r="F1390" s="3">
        <v>2</v>
      </c>
      <c r="G1390" s="2" t="s">
        <v>236</v>
      </c>
      <c r="H1390" s="2" t="s">
        <v>43</v>
      </c>
      <c r="I1390" s="2" t="s">
        <v>18276</v>
      </c>
      <c r="J1390" s="2" t="s">
        <v>3044</v>
      </c>
    </row>
    <row r="1391" spans="1:10" ht="15" customHeight="1" x14ac:dyDescent="0.35">
      <c r="A1391" s="2" t="s">
        <v>234</v>
      </c>
      <c r="B1391" s="2" t="s">
        <v>235</v>
      </c>
      <c r="C1391" s="2" t="s">
        <v>116</v>
      </c>
      <c r="D1391" s="2" t="s">
        <v>117</v>
      </c>
      <c r="E1391" s="3">
        <v>16</v>
      </c>
      <c r="F1391" s="3">
        <v>7</v>
      </c>
      <c r="G1391" s="2" t="s">
        <v>236</v>
      </c>
      <c r="H1391" s="2" t="s">
        <v>118</v>
      </c>
      <c r="I1391" s="2" t="s">
        <v>18276</v>
      </c>
      <c r="J1391" s="2" t="s">
        <v>3044</v>
      </c>
    </row>
    <row r="1392" spans="1:10" ht="15" customHeight="1" x14ac:dyDescent="0.35">
      <c r="A1392" s="2" t="s">
        <v>234</v>
      </c>
      <c r="B1392" s="2" t="s">
        <v>235</v>
      </c>
      <c r="C1392" s="2" t="s">
        <v>163</v>
      </c>
      <c r="D1392" s="2" t="s">
        <v>164</v>
      </c>
      <c r="E1392" s="3">
        <v>16</v>
      </c>
      <c r="F1392" s="3">
        <v>11</v>
      </c>
      <c r="G1392" s="2" t="s">
        <v>236</v>
      </c>
      <c r="H1392" s="2" t="s">
        <v>165</v>
      </c>
      <c r="I1392" s="2" t="s">
        <v>18276</v>
      </c>
      <c r="J1392" s="2" t="s">
        <v>3044</v>
      </c>
    </row>
    <row r="1393" spans="1:10" ht="15" customHeight="1" x14ac:dyDescent="0.35">
      <c r="A1393" s="2" t="s">
        <v>234</v>
      </c>
      <c r="B1393" s="2" t="s">
        <v>235</v>
      </c>
      <c r="C1393" s="2" t="s">
        <v>339</v>
      </c>
      <c r="D1393" s="2" t="s">
        <v>340</v>
      </c>
      <c r="E1393" s="3">
        <v>16</v>
      </c>
      <c r="F1393" s="3">
        <v>23</v>
      </c>
      <c r="G1393" s="2" t="s">
        <v>236</v>
      </c>
      <c r="H1393" s="2" t="s">
        <v>341</v>
      </c>
      <c r="I1393" s="2" t="s">
        <v>18276</v>
      </c>
      <c r="J1393" s="2" t="s">
        <v>3044</v>
      </c>
    </row>
    <row r="1394" spans="1:10" ht="15" customHeight="1" x14ac:dyDescent="0.35">
      <c r="A1394" s="2" t="s">
        <v>234</v>
      </c>
      <c r="B1394" s="2" t="s">
        <v>235</v>
      </c>
      <c r="C1394" s="2" t="s">
        <v>352</v>
      </c>
      <c r="D1394" s="2" t="s">
        <v>353</v>
      </c>
      <c r="E1394" s="3">
        <v>16</v>
      </c>
      <c r="F1394" s="3">
        <v>24</v>
      </c>
      <c r="G1394" s="2" t="s">
        <v>236</v>
      </c>
      <c r="H1394" s="2" t="s">
        <v>354</v>
      </c>
      <c r="I1394" s="2" t="s">
        <v>18276</v>
      </c>
      <c r="J1394" s="2" t="s">
        <v>3044</v>
      </c>
    </row>
    <row r="1395" spans="1:10" ht="15" customHeight="1" x14ac:dyDescent="0.35">
      <c r="A1395" s="2" t="s">
        <v>234</v>
      </c>
      <c r="B1395" s="2" t="s">
        <v>235</v>
      </c>
      <c r="C1395" s="2" t="s">
        <v>23</v>
      </c>
      <c r="D1395" s="2" t="s">
        <v>24</v>
      </c>
      <c r="E1395" s="3">
        <v>16</v>
      </c>
      <c r="F1395" s="3">
        <v>1</v>
      </c>
      <c r="G1395" s="2" t="s">
        <v>236</v>
      </c>
      <c r="H1395" s="2" t="s">
        <v>26</v>
      </c>
      <c r="I1395" s="2" t="s">
        <v>18276</v>
      </c>
      <c r="J1395" s="2" t="s">
        <v>3083</v>
      </c>
    </row>
    <row r="1396" spans="1:10" ht="15" customHeight="1" x14ac:dyDescent="0.35">
      <c r="A1396" s="2" t="s">
        <v>234</v>
      </c>
      <c r="B1396" s="2" t="s">
        <v>235</v>
      </c>
      <c r="C1396" s="2" t="s">
        <v>41</v>
      </c>
      <c r="D1396" s="2" t="s">
        <v>42</v>
      </c>
      <c r="E1396" s="3">
        <v>16</v>
      </c>
      <c r="F1396" s="3">
        <v>2</v>
      </c>
      <c r="G1396" s="2" t="s">
        <v>236</v>
      </c>
      <c r="H1396" s="2" t="s">
        <v>43</v>
      </c>
      <c r="I1396" s="2" t="s">
        <v>18276</v>
      </c>
      <c r="J1396" s="2" t="s">
        <v>3083</v>
      </c>
    </row>
    <row r="1397" spans="1:10" ht="15" customHeight="1" x14ac:dyDescent="0.35">
      <c r="A1397" s="2" t="s">
        <v>234</v>
      </c>
      <c r="B1397" s="2" t="s">
        <v>235</v>
      </c>
      <c r="C1397" s="2" t="s">
        <v>100</v>
      </c>
      <c r="D1397" s="2" t="s">
        <v>101</v>
      </c>
      <c r="E1397" s="3">
        <v>16</v>
      </c>
      <c r="F1397" s="3">
        <v>6</v>
      </c>
      <c r="G1397" s="2" t="s">
        <v>236</v>
      </c>
      <c r="H1397" s="2" t="s">
        <v>102</v>
      </c>
      <c r="I1397" s="2" t="s">
        <v>18276</v>
      </c>
      <c r="J1397" s="2" t="s">
        <v>3083</v>
      </c>
    </row>
    <row r="1398" spans="1:10" ht="15" customHeight="1" x14ac:dyDescent="0.35">
      <c r="A1398" s="2" t="s">
        <v>234</v>
      </c>
      <c r="B1398" s="2" t="s">
        <v>235</v>
      </c>
      <c r="C1398" s="2" t="s">
        <v>116</v>
      </c>
      <c r="D1398" s="2" t="s">
        <v>117</v>
      </c>
      <c r="E1398" s="3">
        <v>16</v>
      </c>
      <c r="F1398" s="3">
        <v>7</v>
      </c>
      <c r="G1398" s="2" t="s">
        <v>236</v>
      </c>
      <c r="H1398" s="2" t="s">
        <v>118</v>
      </c>
      <c r="I1398" s="2" t="s">
        <v>18276</v>
      </c>
      <c r="J1398" s="2" t="s">
        <v>3083</v>
      </c>
    </row>
    <row r="1399" spans="1:10" ht="15" customHeight="1" x14ac:dyDescent="0.35">
      <c r="A1399" s="2" t="s">
        <v>234</v>
      </c>
      <c r="B1399" s="2" t="s">
        <v>235</v>
      </c>
      <c r="C1399" s="2" t="s">
        <v>339</v>
      </c>
      <c r="D1399" s="2" t="s">
        <v>340</v>
      </c>
      <c r="E1399" s="3">
        <v>16</v>
      </c>
      <c r="F1399" s="3">
        <v>23</v>
      </c>
      <c r="G1399" s="2" t="s">
        <v>236</v>
      </c>
      <c r="H1399" s="2" t="s">
        <v>341</v>
      </c>
      <c r="I1399" s="2" t="s">
        <v>18276</v>
      </c>
      <c r="J1399" s="2" t="s">
        <v>3694</v>
      </c>
    </row>
    <row r="1400" spans="1:10" ht="15" customHeight="1" x14ac:dyDescent="0.35">
      <c r="A1400" s="2" t="s">
        <v>218</v>
      </c>
      <c r="B1400" s="2" t="s">
        <v>219</v>
      </c>
      <c r="C1400" s="2" t="s">
        <v>250</v>
      </c>
      <c r="D1400" s="2" t="s">
        <v>251</v>
      </c>
      <c r="E1400" s="3">
        <v>15</v>
      </c>
      <c r="F1400" s="3">
        <v>17</v>
      </c>
      <c r="G1400" s="2" t="s">
        <v>220</v>
      </c>
      <c r="H1400" s="2" t="s">
        <v>252</v>
      </c>
      <c r="I1400" s="2" t="s">
        <v>18276</v>
      </c>
      <c r="J1400" s="2" t="s">
        <v>3037</v>
      </c>
    </row>
    <row r="1401" spans="1:10" ht="15" customHeight="1" x14ac:dyDescent="0.35">
      <c r="A1401" s="2" t="s">
        <v>234</v>
      </c>
      <c r="B1401" s="2" t="s">
        <v>235</v>
      </c>
      <c r="C1401" s="2" t="s">
        <v>279</v>
      </c>
      <c r="D1401" s="2" t="s">
        <v>280</v>
      </c>
      <c r="E1401" s="3">
        <v>16</v>
      </c>
      <c r="F1401" s="3">
        <v>19</v>
      </c>
      <c r="G1401" s="2" t="s">
        <v>236</v>
      </c>
      <c r="H1401" s="2" t="s">
        <v>281</v>
      </c>
      <c r="I1401" s="2" t="s">
        <v>18276</v>
      </c>
      <c r="J1401" s="2" t="s">
        <v>3694</v>
      </c>
    </row>
    <row r="1402" spans="1:10" ht="15" customHeight="1" x14ac:dyDescent="0.35">
      <c r="A1402" s="2" t="s">
        <v>234</v>
      </c>
      <c r="B1402" s="2" t="s">
        <v>235</v>
      </c>
      <c r="C1402" s="2" t="s">
        <v>325</v>
      </c>
      <c r="D1402" s="2" t="s">
        <v>326</v>
      </c>
      <c r="E1402" s="3">
        <v>16</v>
      </c>
      <c r="F1402" s="3">
        <v>22</v>
      </c>
      <c r="G1402" s="2" t="s">
        <v>236</v>
      </c>
      <c r="H1402" s="2" t="s">
        <v>327</v>
      </c>
      <c r="I1402" s="2" t="s">
        <v>18276</v>
      </c>
      <c r="J1402" s="2" t="s">
        <v>3114</v>
      </c>
    </row>
    <row r="1403" spans="1:10" ht="15" customHeight="1" x14ac:dyDescent="0.35">
      <c r="A1403" s="2" t="s">
        <v>218</v>
      </c>
      <c r="B1403" s="2" t="s">
        <v>219</v>
      </c>
      <c r="C1403" s="2" t="s">
        <v>279</v>
      </c>
      <c r="D1403" s="2" t="s">
        <v>280</v>
      </c>
      <c r="E1403" s="3">
        <v>15</v>
      </c>
      <c r="F1403" s="3">
        <v>19</v>
      </c>
      <c r="G1403" s="2" t="s">
        <v>220</v>
      </c>
      <c r="H1403" s="2" t="s">
        <v>281</v>
      </c>
      <c r="I1403" s="2" t="s">
        <v>18276</v>
      </c>
      <c r="J1403" s="2" t="s">
        <v>3037</v>
      </c>
    </row>
    <row r="1404" spans="1:10" ht="15" customHeight="1" x14ac:dyDescent="0.35">
      <c r="A1404" s="2" t="s">
        <v>218</v>
      </c>
      <c r="B1404" s="2" t="s">
        <v>219</v>
      </c>
      <c r="C1404" s="2" t="s">
        <v>325</v>
      </c>
      <c r="D1404" s="2" t="s">
        <v>326</v>
      </c>
      <c r="E1404" s="3">
        <v>15</v>
      </c>
      <c r="F1404" s="3">
        <v>22</v>
      </c>
      <c r="G1404" s="2" t="s">
        <v>220</v>
      </c>
      <c r="H1404" s="2" t="s">
        <v>327</v>
      </c>
      <c r="I1404" s="2" t="s">
        <v>18276</v>
      </c>
      <c r="J1404" s="2" t="s">
        <v>3037</v>
      </c>
    </row>
    <row r="1405" spans="1:10" ht="15" customHeight="1" x14ac:dyDescent="0.35">
      <c r="A1405" s="2" t="s">
        <v>218</v>
      </c>
      <c r="B1405" s="2" t="s">
        <v>219</v>
      </c>
      <c r="C1405" s="2" t="s">
        <v>339</v>
      </c>
      <c r="D1405" s="2" t="s">
        <v>340</v>
      </c>
      <c r="E1405" s="3">
        <v>15</v>
      </c>
      <c r="F1405" s="3">
        <v>23</v>
      </c>
      <c r="G1405" s="2" t="s">
        <v>220</v>
      </c>
      <c r="H1405" s="2" t="s">
        <v>341</v>
      </c>
      <c r="I1405" s="2" t="s">
        <v>18276</v>
      </c>
      <c r="J1405" s="2" t="s">
        <v>3037</v>
      </c>
    </row>
    <row r="1406" spans="1:10" ht="15" customHeight="1" x14ac:dyDescent="0.35">
      <c r="A1406" s="2" t="s">
        <v>218</v>
      </c>
      <c r="B1406" s="2" t="s">
        <v>219</v>
      </c>
      <c r="C1406" s="2" t="s">
        <v>352</v>
      </c>
      <c r="D1406" s="2" t="s">
        <v>353</v>
      </c>
      <c r="E1406" s="3">
        <v>15</v>
      </c>
      <c r="F1406" s="3">
        <v>24</v>
      </c>
      <c r="G1406" s="2" t="s">
        <v>220</v>
      </c>
      <c r="H1406" s="2" t="s">
        <v>354</v>
      </c>
      <c r="I1406" s="2" t="s">
        <v>18276</v>
      </c>
      <c r="J1406" s="2" t="s">
        <v>3037</v>
      </c>
    </row>
    <row r="1407" spans="1:10" ht="15" customHeight="1" x14ac:dyDescent="0.35">
      <c r="A1407" s="2" t="s">
        <v>218</v>
      </c>
      <c r="B1407" s="2" t="s">
        <v>219</v>
      </c>
      <c r="C1407" s="2" t="s">
        <v>365</v>
      </c>
      <c r="D1407" s="2" t="s">
        <v>366</v>
      </c>
      <c r="E1407" s="3">
        <v>15</v>
      </c>
      <c r="F1407" s="3">
        <v>25</v>
      </c>
      <c r="G1407" s="2" t="s">
        <v>220</v>
      </c>
      <c r="H1407" s="2" t="s">
        <v>367</v>
      </c>
      <c r="I1407" s="2" t="s">
        <v>18276</v>
      </c>
      <c r="J1407" s="2" t="s">
        <v>3037</v>
      </c>
    </row>
    <row r="1408" spans="1:10" ht="15" customHeight="1" x14ac:dyDescent="0.35">
      <c r="A1408" s="2" t="s">
        <v>218</v>
      </c>
      <c r="B1408" s="2" t="s">
        <v>219</v>
      </c>
      <c r="C1408" s="2" t="s">
        <v>456</v>
      </c>
      <c r="D1408" s="2" t="s">
        <v>457</v>
      </c>
      <c r="E1408" s="3">
        <v>15</v>
      </c>
      <c r="F1408" s="3">
        <v>33</v>
      </c>
      <c r="G1408" s="2" t="s">
        <v>220</v>
      </c>
      <c r="H1408" s="2" t="s">
        <v>458</v>
      </c>
      <c r="I1408" s="2" t="s">
        <v>18276</v>
      </c>
      <c r="J1408" s="2" t="s">
        <v>3037</v>
      </c>
    </row>
    <row r="1409" spans="1:10" ht="15" customHeight="1" x14ac:dyDescent="0.35">
      <c r="A1409" s="2" t="s">
        <v>218</v>
      </c>
      <c r="B1409" s="2" t="s">
        <v>219</v>
      </c>
      <c r="C1409" s="2" t="s">
        <v>510</v>
      </c>
      <c r="D1409" s="2" t="s">
        <v>511</v>
      </c>
      <c r="E1409" s="3">
        <v>15</v>
      </c>
      <c r="F1409" s="3">
        <v>38</v>
      </c>
      <c r="G1409" s="2" t="s">
        <v>220</v>
      </c>
      <c r="H1409" s="2" t="s">
        <v>512</v>
      </c>
      <c r="I1409" s="2" t="s">
        <v>18276</v>
      </c>
      <c r="J1409" s="2" t="s">
        <v>3037</v>
      </c>
    </row>
    <row r="1410" spans="1:10" ht="15" customHeight="1" x14ac:dyDescent="0.35">
      <c r="A1410" s="2" t="s">
        <v>234</v>
      </c>
      <c r="B1410" s="2" t="s">
        <v>235</v>
      </c>
      <c r="C1410" s="2" t="s">
        <v>41</v>
      </c>
      <c r="D1410" s="2" t="s">
        <v>42</v>
      </c>
      <c r="E1410" s="3">
        <v>16</v>
      </c>
      <c r="F1410" s="3">
        <v>2</v>
      </c>
      <c r="G1410" s="2" t="s">
        <v>236</v>
      </c>
      <c r="H1410" s="2" t="s">
        <v>43</v>
      </c>
      <c r="I1410" s="2" t="s">
        <v>18276</v>
      </c>
      <c r="J1410" s="2" t="s">
        <v>3183</v>
      </c>
    </row>
    <row r="1411" spans="1:10" ht="15" customHeight="1" x14ac:dyDescent="0.35">
      <c r="A1411" s="2" t="s">
        <v>234</v>
      </c>
      <c r="B1411" s="2" t="s">
        <v>235</v>
      </c>
      <c r="C1411" s="2" t="s">
        <v>153</v>
      </c>
      <c r="D1411" s="2" t="s">
        <v>154</v>
      </c>
      <c r="E1411" s="3">
        <v>16</v>
      </c>
      <c r="F1411" s="3">
        <v>10</v>
      </c>
      <c r="G1411" s="2" t="s">
        <v>236</v>
      </c>
      <c r="H1411" s="2" t="s">
        <v>155</v>
      </c>
      <c r="I1411" s="2" t="s">
        <v>18276</v>
      </c>
      <c r="J1411" s="2" t="s">
        <v>3183</v>
      </c>
    </row>
    <row r="1412" spans="1:10" ht="15" customHeight="1" x14ac:dyDescent="0.35">
      <c r="A1412" s="2" t="s">
        <v>234</v>
      </c>
      <c r="B1412" s="2" t="s">
        <v>235</v>
      </c>
      <c r="C1412" s="2" t="s">
        <v>191</v>
      </c>
      <c r="D1412" s="2" t="s">
        <v>192</v>
      </c>
      <c r="E1412" s="3">
        <v>16</v>
      </c>
      <c r="F1412" s="3">
        <v>13</v>
      </c>
      <c r="G1412" s="2" t="s">
        <v>236</v>
      </c>
      <c r="H1412" s="2" t="s">
        <v>193</v>
      </c>
      <c r="I1412" s="2" t="s">
        <v>18276</v>
      </c>
      <c r="J1412" s="2" t="s">
        <v>3183</v>
      </c>
    </row>
    <row r="1413" spans="1:10" ht="15" customHeight="1" x14ac:dyDescent="0.35">
      <c r="A1413" s="2" t="s">
        <v>234</v>
      </c>
      <c r="B1413" s="2" t="s">
        <v>235</v>
      </c>
      <c r="C1413" s="2" t="s">
        <v>279</v>
      </c>
      <c r="D1413" s="2" t="s">
        <v>280</v>
      </c>
      <c r="E1413" s="3">
        <v>16</v>
      </c>
      <c r="F1413" s="3">
        <v>19</v>
      </c>
      <c r="G1413" s="2" t="s">
        <v>236</v>
      </c>
      <c r="H1413" s="2" t="s">
        <v>281</v>
      </c>
      <c r="I1413" s="2" t="s">
        <v>18276</v>
      </c>
      <c r="J1413" s="2" t="s">
        <v>3183</v>
      </c>
    </row>
    <row r="1414" spans="1:10" ht="15" customHeight="1" x14ac:dyDescent="0.35">
      <c r="A1414" s="2" t="s">
        <v>234</v>
      </c>
      <c r="B1414" s="2" t="s">
        <v>235</v>
      </c>
      <c r="C1414" s="2" t="s">
        <v>294</v>
      </c>
      <c r="D1414" s="2" t="s">
        <v>295</v>
      </c>
      <c r="E1414" s="3">
        <v>16</v>
      </c>
      <c r="F1414" s="3">
        <v>20</v>
      </c>
      <c r="G1414" s="2" t="s">
        <v>236</v>
      </c>
      <c r="H1414" s="2" t="s">
        <v>296</v>
      </c>
      <c r="I1414" s="2" t="s">
        <v>18276</v>
      </c>
      <c r="J1414" s="2" t="s">
        <v>3183</v>
      </c>
    </row>
    <row r="1415" spans="1:10" ht="15" customHeight="1" x14ac:dyDescent="0.35">
      <c r="A1415" s="2" t="s">
        <v>234</v>
      </c>
      <c r="B1415" s="2" t="s">
        <v>235</v>
      </c>
      <c r="C1415" s="2" t="s">
        <v>410</v>
      </c>
      <c r="D1415" s="2" t="s">
        <v>411</v>
      </c>
      <c r="E1415" s="3">
        <v>16</v>
      </c>
      <c r="F1415" s="3">
        <v>29</v>
      </c>
      <c r="G1415" s="2" t="s">
        <v>236</v>
      </c>
      <c r="H1415" s="2" t="s">
        <v>413</v>
      </c>
      <c r="I1415" s="2" t="s">
        <v>18276</v>
      </c>
      <c r="J1415" s="2" t="s">
        <v>3183</v>
      </c>
    </row>
    <row r="1416" spans="1:10" ht="15" customHeight="1" x14ac:dyDescent="0.35">
      <c r="A1416" s="2" t="s">
        <v>234</v>
      </c>
      <c r="B1416" s="2" t="s">
        <v>235</v>
      </c>
      <c r="C1416" s="2" t="s">
        <v>41</v>
      </c>
      <c r="D1416" s="2" t="s">
        <v>42</v>
      </c>
      <c r="E1416" s="3">
        <v>16</v>
      </c>
      <c r="F1416" s="3">
        <v>2</v>
      </c>
      <c r="G1416" s="2" t="s">
        <v>236</v>
      </c>
      <c r="H1416" s="2" t="s">
        <v>43</v>
      </c>
      <c r="I1416" s="2" t="s">
        <v>18276</v>
      </c>
      <c r="J1416" s="2" t="s">
        <v>3192</v>
      </c>
    </row>
    <row r="1417" spans="1:10" ht="15" customHeight="1" x14ac:dyDescent="0.35">
      <c r="A1417" s="2" t="s">
        <v>234</v>
      </c>
      <c r="B1417" s="2" t="s">
        <v>235</v>
      </c>
      <c r="C1417" s="2" t="s">
        <v>153</v>
      </c>
      <c r="D1417" s="2" t="s">
        <v>154</v>
      </c>
      <c r="E1417" s="3">
        <v>16</v>
      </c>
      <c r="F1417" s="3">
        <v>10</v>
      </c>
      <c r="G1417" s="2" t="s">
        <v>236</v>
      </c>
      <c r="H1417" s="2" t="s">
        <v>155</v>
      </c>
      <c r="I1417" s="2" t="s">
        <v>18276</v>
      </c>
      <c r="J1417" s="2" t="s">
        <v>3192</v>
      </c>
    </row>
    <row r="1418" spans="1:10" ht="15" customHeight="1" x14ac:dyDescent="0.35">
      <c r="A1418" s="2" t="s">
        <v>234</v>
      </c>
      <c r="B1418" s="2" t="s">
        <v>235</v>
      </c>
      <c r="C1418" s="2" t="s">
        <v>191</v>
      </c>
      <c r="D1418" s="2" t="s">
        <v>192</v>
      </c>
      <c r="E1418" s="3">
        <v>16</v>
      </c>
      <c r="F1418" s="3">
        <v>13</v>
      </c>
      <c r="G1418" s="2" t="s">
        <v>236</v>
      </c>
      <c r="H1418" s="2" t="s">
        <v>193</v>
      </c>
      <c r="I1418" s="2" t="s">
        <v>18276</v>
      </c>
      <c r="J1418" s="2" t="s">
        <v>3192</v>
      </c>
    </row>
    <row r="1419" spans="1:10" ht="15" customHeight="1" x14ac:dyDescent="0.35">
      <c r="A1419" s="2" t="s">
        <v>234</v>
      </c>
      <c r="B1419" s="2" t="s">
        <v>235</v>
      </c>
      <c r="C1419" s="2" t="s">
        <v>279</v>
      </c>
      <c r="D1419" s="2" t="s">
        <v>280</v>
      </c>
      <c r="E1419" s="3">
        <v>16</v>
      </c>
      <c r="F1419" s="3">
        <v>19</v>
      </c>
      <c r="G1419" s="2" t="s">
        <v>236</v>
      </c>
      <c r="H1419" s="2" t="s">
        <v>281</v>
      </c>
      <c r="I1419" s="2" t="s">
        <v>18276</v>
      </c>
      <c r="J1419" s="2" t="s">
        <v>3192</v>
      </c>
    </row>
    <row r="1420" spans="1:10" ht="15" customHeight="1" x14ac:dyDescent="0.35">
      <c r="A1420" s="2" t="s">
        <v>234</v>
      </c>
      <c r="B1420" s="2" t="s">
        <v>235</v>
      </c>
      <c r="C1420" s="2" t="s">
        <v>294</v>
      </c>
      <c r="D1420" s="2" t="s">
        <v>295</v>
      </c>
      <c r="E1420" s="3">
        <v>16</v>
      </c>
      <c r="F1420" s="3">
        <v>20</v>
      </c>
      <c r="G1420" s="2" t="s">
        <v>236</v>
      </c>
      <c r="H1420" s="2" t="s">
        <v>296</v>
      </c>
      <c r="I1420" s="2" t="s">
        <v>18276</v>
      </c>
      <c r="J1420" s="2" t="s">
        <v>3192</v>
      </c>
    </row>
    <row r="1421" spans="1:10" ht="15" customHeight="1" x14ac:dyDescent="0.35">
      <c r="A1421" s="2" t="s">
        <v>234</v>
      </c>
      <c r="B1421" s="2" t="s">
        <v>235</v>
      </c>
      <c r="C1421" s="2" t="s">
        <v>410</v>
      </c>
      <c r="D1421" s="2" t="s">
        <v>411</v>
      </c>
      <c r="E1421" s="3">
        <v>16</v>
      </c>
      <c r="F1421" s="3">
        <v>29</v>
      </c>
      <c r="G1421" s="2" t="s">
        <v>236</v>
      </c>
      <c r="H1421" s="2" t="s">
        <v>413</v>
      </c>
      <c r="I1421" s="2" t="s">
        <v>18276</v>
      </c>
      <c r="J1421" s="2" t="s">
        <v>3192</v>
      </c>
    </row>
    <row r="1422" spans="1:10" ht="15" customHeight="1" x14ac:dyDescent="0.35">
      <c r="A1422" s="2" t="s">
        <v>234</v>
      </c>
      <c r="B1422" s="2" t="s">
        <v>235</v>
      </c>
      <c r="C1422" s="2" t="s">
        <v>41</v>
      </c>
      <c r="D1422" s="2" t="s">
        <v>42</v>
      </c>
      <c r="E1422" s="3">
        <v>16</v>
      </c>
      <c r="F1422" s="3">
        <v>2</v>
      </c>
      <c r="G1422" s="2" t="s">
        <v>236</v>
      </c>
      <c r="H1422" s="2" t="s">
        <v>43</v>
      </c>
      <c r="I1422" s="2" t="s">
        <v>18276</v>
      </c>
      <c r="J1422" s="2" t="s">
        <v>3114</v>
      </c>
    </row>
    <row r="1423" spans="1:10" ht="15" customHeight="1" x14ac:dyDescent="0.35">
      <c r="A1423" s="2" t="s">
        <v>234</v>
      </c>
      <c r="B1423" s="2" t="s">
        <v>235</v>
      </c>
      <c r="C1423" s="2" t="s">
        <v>116</v>
      </c>
      <c r="D1423" s="2" t="s">
        <v>117</v>
      </c>
      <c r="E1423" s="3">
        <v>16</v>
      </c>
      <c r="F1423" s="3">
        <v>7</v>
      </c>
      <c r="G1423" s="2" t="s">
        <v>236</v>
      </c>
      <c r="H1423" s="2" t="s">
        <v>118</v>
      </c>
      <c r="I1423" s="2" t="s">
        <v>18276</v>
      </c>
      <c r="J1423" s="2" t="s">
        <v>3114</v>
      </c>
    </row>
    <row r="1424" spans="1:10" ht="15" customHeight="1" x14ac:dyDescent="0.35">
      <c r="A1424" s="2" t="s">
        <v>234</v>
      </c>
      <c r="B1424" s="2" t="s">
        <v>235</v>
      </c>
      <c r="C1424" s="2" t="s">
        <v>523</v>
      </c>
      <c r="D1424" s="2" t="s">
        <v>524</v>
      </c>
      <c r="E1424" s="3">
        <v>16</v>
      </c>
      <c r="F1424" s="3">
        <v>39</v>
      </c>
      <c r="G1424" s="2" t="s">
        <v>236</v>
      </c>
      <c r="H1424" s="2" t="s">
        <v>525</v>
      </c>
      <c r="I1424" s="2" t="s">
        <v>18276</v>
      </c>
      <c r="J1424" s="2" t="s">
        <v>3114</v>
      </c>
    </row>
    <row r="1425" spans="1:10" ht="15" customHeight="1" x14ac:dyDescent="0.35">
      <c r="A1425" s="2" t="s">
        <v>234</v>
      </c>
      <c r="B1425" s="2" t="s">
        <v>235</v>
      </c>
      <c r="C1425" s="2" t="s">
        <v>153</v>
      </c>
      <c r="D1425" s="2" t="s">
        <v>154</v>
      </c>
      <c r="E1425" s="3">
        <v>16</v>
      </c>
      <c r="F1425" s="3">
        <v>10</v>
      </c>
      <c r="G1425" s="2" t="s">
        <v>236</v>
      </c>
      <c r="H1425" s="2" t="s">
        <v>155</v>
      </c>
      <c r="I1425" s="2" t="s">
        <v>18276</v>
      </c>
      <c r="J1425" s="2" t="s">
        <v>3083</v>
      </c>
    </row>
    <row r="1426" spans="1:10" ht="15" customHeight="1" x14ac:dyDescent="0.35">
      <c r="A1426" s="2" t="s">
        <v>218</v>
      </c>
      <c r="B1426" s="2" t="s">
        <v>219</v>
      </c>
      <c r="C1426" s="2" t="s">
        <v>250</v>
      </c>
      <c r="D1426" s="2" t="s">
        <v>251</v>
      </c>
      <c r="E1426" s="3">
        <v>15</v>
      </c>
      <c r="F1426" s="3">
        <v>17</v>
      </c>
      <c r="G1426" s="2" t="s">
        <v>220</v>
      </c>
      <c r="H1426" s="2" t="s">
        <v>252</v>
      </c>
      <c r="I1426" s="2" t="s">
        <v>18276</v>
      </c>
      <c r="J1426" s="2" t="s">
        <v>3001</v>
      </c>
    </row>
    <row r="1427" spans="1:10" ht="15" customHeight="1" x14ac:dyDescent="0.35">
      <c r="A1427" s="2" t="s">
        <v>218</v>
      </c>
      <c r="B1427" s="2" t="s">
        <v>219</v>
      </c>
      <c r="C1427" s="2" t="s">
        <v>177</v>
      </c>
      <c r="D1427" s="2" t="s">
        <v>178</v>
      </c>
      <c r="E1427" s="3">
        <v>15</v>
      </c>
      <c r="F1427" s="3">
        <v>12</v>
      </c>
      <c r="G1427" s="2" t="s">
        <v>220</v>
      </c>
      <c r="H1427" s="2" t="s">
        <v>179</v>
      </c>
      <c r="I1427" s="2" t="s">
        <v>18276</v>
      </c>
      <c r="J1427" s="2" t="s">
        <v>3001</v>
      </c>
    </row>
    <row r="1428" spans="1:10" ht="15" customHeight="1" x14ac:dyDescent="0.35">
      <c r="A1428" s="2" t="s">
        <v>207</v>
      </c>
      <c r="B1428" s="2" t="s">
        <v>208</v>
      </c>
      <c r="C1428" s="2" t="s">
        <v>116</v>
      </c>
      <c r="D1428" s="2" t="s">
        <v>117</v>
      </c>
      <c r="E1428" s="3">
        <v>14</v>
      </c>
      <c r="F1428" s="3">
        <v>7</v>
      </c>
      <c r="G1428" s="2" t="s">
        <v>209</v>
      </c>
      <c r="H1428" s="2" t="s">
        <v>118</v>
      </c>
      <c r="I1428" s="2" t="s">
        <v>18276</v>
      </c>
      <c r="J1428" s="2" t="s">
        <v>3054</v>
      </c>
    </row>
    <row r="1429" spans="1:10" ht="15" customHeight="1" x14ac:dyDescent="0.35">
      <c r="A1429" s="2" t="s">
        <v>207</v>
      </c>
      <c r="B1429" s="2" t="s">
        <v>208</v>
      </c>
      <c r="C1429" s="2" t="s">
        <v>128</v>
      </c>
      <c r="D1429" s="2" t="s">
        <v>129</v>
      </c>
      <c r="E1429" s="3">
        <v>14</v>
      </c>
      <c r="F1429" s="3">
        <v>8</v>
      </c>
      <c r="G1429" s="2" t="s">
        <v>209</v>
      </c>
      <c r="H1429" s="2" t="s">
        <v>130</v>
      </c>
      <c r="I1429" s="2" t="s">
        <v>18276</v>
      </c>
      <c r="J1429" s="2" t="s">
        <v>3054</v>
      </c>
    </row>
    <row r="1430" spans="1:10" ht="15" customHeight="1" x14ac:dyDescent="0.35">
      <c r="A1430" s="2" t="s">
        <v>207</v>
      </c>
      <c r="B1430" s="2" t="s">
        <v>208</v>
      </c>
      <c r="C1430" s="2" t="s">
        <v>163</v>
      </c>
      <c r="D1430" s="2" t="s">
        <v>164</v>
      </c>
      <c r="E1430" s="3">
        <v>14</v>
      </c>
      <c r="F1430" s="3">
        <v>11</v>
      </c>
      <c r="G1430" s="2" t="s">
        <v>209</v>
      </c>
      <c r="H1430" s="2" t="s">
        <v>165</v>
      </c>
      <c r="I1430" s="2" t="s">
        <v>18276</v>
      </c>
      <c r="J1430" s="2" t="s">
        <v>3054</v>
      </c>
    </row>
    <row r="1431" spans="1:10" ht="15" customHeight="1" x14ac:dyDescent="0.35">
      <c r="A1431" s="2" t="s">
        <v>207</v>
      </c>
      <c r="B1431" s="2" t="s">
        <v>208</v>
      </c>
      <c r="C1431" s="2" t="s">
        <v>177</v>
      </c>
      <c r="D1431" s="2" t="s">
        <v>178</v>
      </c>
      <c r="E1431" s="3">
        <v>14</v>
      </c>
      <c r="F1431" s="3">
        <v>12</v>
      </c>
      <c r="G1431" s="2" t="s">
        <v>209</v>
      </c>
      <c r="H1431" s="2" t="s">
        <v>179</v>
      </c>
      <c r="I1431" s="2" t="s">
        <v>18276</v>
      </c>
      <c r="J1431" s="2" t="s">
        <v>3054</v>
      </c>
    </row>
    <row r="1432" spans="1:10" ht="15" customHeight="1" x14ac:dyDescent="0.35">
      <c r="A1432" s="2" t="s">
        <v>207</v>
      </c>
      <c r="B1432" s="2" t="s">
        <v>208</v>
      </c>
      <c r="C1432" s="2" t="s">
        <v>191</v>
      </c>
      <c r="D1432" s="2" t="s">
        <v>192</v>
      </c>
      <c r="E1432" s="3">
        <v>14</v>
      </c>
      <c r="F1432" s="3">
        <v>13</v>
      </c>
      <c r="G1432" s="2" t="s">
        <v>209</v>
      </c>
      <c r="H1432" s="2" t="s">
        <v>193</v>
      </c>
      <c r="I1432" s="2" t="s">
        <v>18276</v>
      </c>
      <c r="J1432" s="2" t="s">
        <v>3054</v>
      </c>
    </row>
    <row r="1433" spans="1:10" ht="15" customHeight="1" x14ac:dyDescent="0.35">
      <c r="A1433" s="2" t="s">
        <v>207</v>
      </c>
      <c r="B1433" s="2" t="s">
        <v>208</v>
      </c>
      <c r="C1433" s="2" t="s">
        <v>250</v>
      </c>
      <c r="D1433" s="2" t="s">
        <v>251</v>
      </c>
      <c r="E1433" s="3">
        <v>14</v>
      </c>
      <c r="F1433" s="3">
        <v>17</v>
      </c>
      <c r="G1433" s="2" t="s">
        <v>209</v>
      </c>
      <c r="H1433" s="2" t="s">
        <v>252</v>
      </c>
      <c r="I1433" s="2" t="s">
        <v>18276</v>
      </c>
      <c r="J1433" s="2" t="s">
        <v>3054</v>
      </c>
    </row>
    <row r="1434" spans="1:10" ht="15" customHeight="1" x14ac:dyDescent="0.35">
      <c r="A1434" s="2" t="s">
        <v>207</v>
      </c>
      <c r="B1434" s="2" t="s">
        <v>208</v>
      </c>
      <c r="C1434" s="2" t="s">
        <v>264</v>
      </c>
      <c r="D1434" s="2" t="s">
        <v>265</v>
      </c>
      <c r="E1434" s="3">
        <v>14</v>
      </c>
      <c r="F1434" s="3">
        <v>18</v>
      </c>
      <c r="G1434" s="2" t="s">
        <v>209</v>
      </c>
      <c r="H1434" s="2" t="s">
        <v>266</v>
      </c>
      <c r="I1434" s="2" t="s">
        <v>18276</v>
      </c>
      <c r="J1434" s="2" t="s">
        <v>3054</v>
      </c>
    </row>
    <row r="1435" spans="1:10" ht="15" customHeight="1" x14ac:dyDescent="0.35">
      <c r="A1435" s="2" t="s">
        <v>207</v>
      </c>
      <c r="B1435" s="2" t="s">
        <v>208</v>
      </c>
      <c r="C1435" s="2" t="s">
        <v>325</v>
      </c>
      <c r="D1435" s="2" t="s">
        <v>326</v>
      </c>
      <c r="E1435" s="3">
        <v>14</v>
      </c>
      <c r="F1435" s="3">
        <v>22</v>
      </c>
      <c r="G1435" s="2" t="s">
        <v>209</v>
      </c>
      <c r="H1435" s="2" t="s">
        <v>327</v>
      </c>
      <c r="I1435" s="2" t="s">
        <v>18276</v>
      </c>
      <c r="J1435" s="2" t="s">
        <v>3054</v>
      </c>
    </row>
    <row r="1436" spans="1:10" ht="15" customHeight="1" x14ac:dyDescent="0.35">
      <c r="A1436" s="2" t="s">
        <v>207</v>
      </c>
      <c r="B1436" s="2" t="s">
        <v>208</v>
      </c>
      <c r="C1436" s="2" t="s">
        <v>352</v>
      </c>
      <c r="D1436" s="2" t="s">
        <v>353</v>
      </c>
      <c r="E1436" s="3">
        <v>14</v>
      </c>
      <c r="F1436" s="3">
        <v>24</v>
      </c>
      <c r="G1436" s="2" t="s">
        <v>209</v>
      </c>
      <c r="H1436" s="2" t="s">
        <v>354</v>
      </c>
      <c r="I1436" s="2" t="s">
        <v>18276</v>
      </c>
      <c r="J1436" s="2" t="s">
        <v>3054</v>
      </c>
    </row>
    <row r="1437" spans="1:10" ht="15" customHeight="1" x14ac:dyDescent="0.35">
      <c r="A1437" s="2" t="s">
        <v>207</v>
      </c>
      <c r="B1437" s="2" t="s">
        <v>208</v>
      </c>
      <c r="C1437" s="2" t="s">
        <v>477</v>
      </c>
      <c r="D1437" s="2" t="s">
        <v>478</v>
      </c>
      <c r="E1437" s="3">
        <v>14</v>
      </c>
      <c r="F1437" s="3">
        <v>35</v>
      </c>
      <c r="G1437" s="2" t="s">
        <v>209</v>
      </c>
      <c r="H1437" s="2" t="s">
        <v>479</v>
      </c>
      <c r="I1437" s="2" t="s">
        <v>18276</v>
      </c>
      <c r="J1437" s="2" t="s">
        <v>3054</v>
      </c>
    </row>
    <row r="1438" spans="1:10" ht="15" customHeight="1" x14ac:dyDescent="0.35">
      <c r="A1438" s="2" t="s">
        <v>207</v>
      </c>
      <c r="B1438" s="2" t="s">
        <v>208</v>
      </c>
      <c r="C1438" s="2" t="s">
        <v>523</v>
      </c>
      <c r="D1438" s="2" t="s">
        <v>524</v>
      </c>
      <c r="E1438" s="3">
        <v>14</v>
      </c>
      <c r="F1438" s="3">
        <v>39</v>
      </c>
      <c r="G1438" s="2" t="s">
        <v>209</v>
      </c>
      <c r="H1438" s="2" t="s">
        <v>525</v>
      </c>
      <c r="I1438" s="2" t="s">
        <v>18276</v>
      </c>
      <c r="J1438" s="2" t="s">
        <v>3054</v>
      </c>
    </row>
    <row r="1439" spans="1:10" ht="15" customHeight="1" x14ac:dyDescent="0.35">
      <c r="A1439" s="2" t="s">
        <v>207</v>
      </c>
      <c r="B1439" s="2" t="s">
        <v>208</v>
      </c>
      <c r="C1439" s="2" t="s">
        <v>23</v>
      </c>
      <c r="D1439" s="2" t="s">
        <v>24</v>
      </c>
      <c r="E1439" s="3">
        <v>14</v>
      </c>
      <c r="F1439" s="3">
        <v>1</v>
      </c>
      <c r="G1439" s="2" t="s">
        <v>209</v>
      </c>
      <c r="H1439" s="2" t="s">
        <v>26</v>
      </c>
      <c r="I1439" s="2" t="s">
        <v>18276</v>
      </c>
      <c r="J1439" s="2" t="s">
        <v>2969</v>
      </c>
    </row>
    <row r="1440" spans="1:10" ht="15" customHeight="1" x14ac:dyDescent="0.35">
      <c r="A1440" s="2" t="s">
        <v>207</v>
      </c>
      <c r="B1440" s="2" t="s">
        <v>208</v>
      </c>
      <c r="C1440" s="2" t="s">
        <v>41</v>
      </c>
      <c r="D1440" s="2" t="s">
        <v>42</v>
      </c>
      <c r="E1440" s="3">
        <v>14</v>
      </c>
      <c r="F1440" s="3">
        <v>2</v>
      </c>
      <c r="G1440" s="2" t="s">
        <v>209</v>
      </c>
      <c r="H1440" s="2" t="s">
        <v>43</v>
      </c>
      <c r="I1440" s="2" t="s">
        <v>18276</v>
      </c>
      <c r="J1440" s="2" t="s">
        <v>2969</v>
      </c>
    </row>
    <row r="1441" spans="1:10" ht="15" customHeight="1" x14ac:dyDescent="0.35">
      <c r="A1441" s="2" t="s">
        <v>207</v>
      </c>
      <c r="B1441" s="2" t="s">
        <v>208</v>
      </c>
      <c r="C1441" s="2" t="s">
        <v>56</v>
      </c>
      <c r="D1441" s="2" t="s">
        <v>57</v>
      </c>
      <c r="E1441" s="3">
        <v>14</v>
      </c>
      <c r="F1441" s="3">
        <v>3</v>
      </c>
      <c r="G1441" s="2" t="s">
        <v>209</v>
      </c>
      <c r="H1441" s="2" t="s">
        <v>59</v>
      </c>
      <c r="I1441" s="2" t="s">
        <v>18276</v>
      </c>
      <c r="J1441" s="2" t="s">
        <v>2969</v>
      </c>
    </row>
    <row r="1442" spans="1:10" ht="15" customHeight="1" x14ac:dyDescent="0.35">
      <c r="A1442" s="2" t="s">
        <v>207</v>
      </c>
      <c r="B1442" s="2" t="s">
        <v>208</v>
      </c>
      <c r="C1442" s="2" t="s">
        <v>71</v>
      </c>
      <c r="D1442" s="2" t="s">
        <v>72</v>
      </c>
      <c r="E1442" s="3">
        <v>14</v>
      </c>
      <c r="F1442" s="3">
        <v>4</v>
      </c>
      <c r="G1442" s="2" t="s">
        <v>209</v>
      </c>
      <c r="H1442" s="2" t="s">
        <v>73</v>
      </c>
      <c r="I1442" s="2" t="s">
        <v>18276</v>
      </c>
      <c r="J1442" s="2" t="s">
        <v>2969</v>
      </c>
    </row>
    <row r="1443" spans="1:10" ht="15" customHeight="1" x14ac:dyDescent="0.35">
      <c r="A1443" s="2" t="s">
        <v>207</v>
      </c>
      <c r="B1443" s="2" t="s">
        <v>208</v>
      </c>
      <c r="C1443" s="2" t="s">
        <v>142</v>
      </c>
      <c r="D1443" s="2" t="s">
        <v>143</v>
      </c>
      <c r="E1443" s="3">
        <v>14</v>
      </c>
      <c r="F1443" s="3">
        <v>9</v>
      </c>
      <c r="G1443" s="2" t="s">
        <v>209</v>
      </c>
      <c r="H1443" s="2" t="s">
        <v>144</v>
      </c>
      <c r="I1443" s="2" t="s">
        <v>18276</v>
      </c>
      <c r="J1443" s="2" t="s">
        <v>2969</v>
      </c>
    </row>
    <row r="1444" spans="1:10" ht="15" customHeight="1" x14ac:dyDescent="0.35">
      <c r="A1444" s="2" t="s">
        <v>207</v>
      </c>
      <c r="B1444" s="2" t="s">
        <v>208</v>
      </c>
      <c r="C1444" s="2" t="s">
        <v>153</v>
      </c>
      <c r="D1444" s="2" t="s">
        <v>154</v>
      </c>
      <c r="E1444" s="3">
        <v>14</v>
      </c>
      <c r="F1444" s="3">
        <v>10</v>
      </c>
      <c r="G1444" s="2" t="s">
        <v>209</v>
      </c>
      <c r="H1444" s="2" t="s">
        <v>155</v>
      </c>
      <c r="I1444" s="2" t="s">
        <v>18276</v>
      </c>
      <c r="J1444" s="2" t="s">
        <v>2969</v>
      </c>
    </row>
    <row r="1445" spans="1:10" ht="15" customHeight="1" x14ac:dyDescent="0.35">
      <c r="A1445" s="2" t="s">
        <v>207</v>
      </c>
      <c r="B1445" s="2" t="s">
        <v>208</v>
      </c>
      <c r="C1445" s="2" t="s">
        <v>163</v>
      </c>
      <c r="D1445" s="2" t="s">
        <v>164</v>
      </c>
      <c r="E1445" s="3">
        <v>14</v>
      </c>
      <c r="F1445" s="3">
        <v>11</v>
      </c>
      <c r="G1445" s="2" t="s">
        <v>209</v>
      </c>
      <c r="H1445" s="2" t="s">
        <v>165</v>
      </c>
      <c r="I1445" s="2" t="s">
        <v>18276</v>
      </c>
      <c r="J1445" s="2" t="s">
        <v>2969</v>
      </c>
    </row>
    <row r="1446" spans="1:10" ht="15" customHeight="1" x14ac:dyDescent="0.35">
      <c r="A1446" s="2" t="s">
        <v>207</v>
      </c>
      <c r="B1446" s="2" t="s">
        <v>208</v>
      </c>
      <c r="C1446" s="2" t="s">
        <v>191</v>
      </c>
      <c r="D1446" s="2" t="s">
        <v>192</v>
      </c>
      <c r="E1446" s="3">
        <v>14</v>
      </c>
      <c r="F1446" s="3">
        <v>13</v>
      </c>
      <c r="G1446" s="2" t="s">
        <v>209</v>
      </c>
      <c r="H1446" s="2" t="s">
        <v>193</v>
      </c>
      <c r="I1446" s="2" t="s">
        <v>18276</v>
      </c>
      <c r="J1446" s="2" t="s">
        <v>2969</v>
      </c>
    </row>
    <row r="1447" spans="1:10" ht="15" customHeight="1" x14ac:dyDescent="0.35">
      <c r="A1447" s="2" t="s">
        <v>207</v>
      </c>
      <c r="B1447" s="2" t="s">
        <v>208</v>
      </c>
      <c r="C1447" s="2" t="s">
        <v>250</v>
      </c>
      <c r="D1447" s="2" t="s">
        <v>251</v>
      </c>
      <c r="E1447" s="3">
        <v>14</v>
      </c>
      <c r="F1447" s="3">
        <v>17</v>
      </c>
      <c r="G1447" s="2" t="s">
        <v>209</v>
      </c>
      <c r="H1447" s="2" t="s">
        <v>252</v>
      </c>
      <c r="I1447" s="2" t="s">
        <v>18276</v>
      </c>
      <c r="J1447" s="2" t="s">
        <v>2969</v>
      </c>
    </row>
    <row r="1448" spans="1:10" ht="15" customHeight="1" x14ac:dyDescent="0.35">
      <c r="A1448" s="2" t="s">
        <v>207</v>
      </c>
      <c r="B1448" s="2" t="s">
        <v>208</v>
      </c>
      <c r="C1448" s="2" t="s">
        <v>294</v>
      </c>
      <c r="D1448" s="2" t="s">
        <v>295</v>
      </c>
      <c r="E1448" s="3">
        <v>14</v>
      </c>
      <c r="F1448" s="3">
        <v>20</v>
      </c>
      <c r="G1448" s="2" t="s">
        <v>209</v>
      </c>
      <c r="H1448" s="2" t="s">
        <v>296</v>
      </c>
      <c r="I1448" s="2" t="s">
        <v>18276</v>
      </c>
      <c r="J1448" s="2" t="s">
        <v>2969</v>
      </c>
    </row>
    <row r="1449" spans="1:10" ht="15" customHeight="1" x14ac:dyDescent="0.35">
      <c r="A1449" s="2" t="s">
        <v>207</v>
      </c>
      <c r="B1449" s="2" t="s">
        <v>208</v>
      </c>
      <c r="C1449" s="2" t="s">
        <v>100</v>
      </c>
      <c r="D1449" s="2" t="s">
        <v>101</v>
      </c>
      <c r="E1449" s="3">
        <v>14</v>
      </c>
      <c r="F1449" s="3">
        <v>6</v>
      </c>
      <c r="G1449" s="2" t="s">
        <v>209</v>
      </c>
      <c r="H1449" s="2" t="s">
        <v>102</v>
      </c>
      <c r="I1449" s="2" t="s">
        <v>18276</v>
      </c>
      <c r="J1449" s="2" t="s">
        <v>3054</v>
      </c>
    </row>
    <row r="1450" spans="1:10" ht="15" customHeight="1" x14ac:dyDescent="0.35">
      <c r="A1450" s="2" t="s">
        <v>207</v>
      </c>
      <c r="B1450" s="2" t="s">
        <v>208</v>
      </c>
      <c r="C1450" s="2" t="s">
        <v>339</v>
      </c>
      <c r="D1450" s="2" t="s">
        <v>340</v>
      </c>
      <c r="E1450" s="3">
        <v>14</v>
      </c>
      <c r="F1450" s="3">
        <v>23</v>
      </c>
      <c r="G1450" s="2" t="s">
        <v>209</v>
      </c>
      <c r="H1450" s="2" t="s">
        <v>341</v>
      </c>
      <c r="I1450" s="2" t="s">
        <v>18276</v>
      </c>
      <c r="J1450" s="2" t="s">
        <v>2969</v>
      </c>
    </row>
    <row r="1451" spans="1:10" ht="15" customHeight="1" x14ac:dyDescent="0.35">
      <c r="A1451" s="2" t="s">
        <v>207</v>
      </c>
      <c r="B1451" s="2" t="s">
        <v>208</v>
      </c>
      <c r="C1451" s="2" t="s">
        <v>86</v>
      </c>
      <c r="D1451" s="2" t="s">
        <v>87</v>
      </c>
      <c r="E1451" s="3">
        <v>14</v>
      </c>
      <c r="F1451" s="3">
        <v>5</v>
      </c>
      <c r="G1451" s="2" t="s">
        <v>209</v>
      </c>
      <c r="H1451" s="2" t="s">
        <v>88</v>
      </c>
      <c r="I1451" s="2" t="s">
        <v>18276</v>
      </c>
      <c r="J1451" s="2" t="s">
        <v>3054</v>
      </c>
    </row>
    <row r="1452" spans="1:10" ht="15" customHeight="1" x14ac:dyDescent="0.35">
      <c r="A1452" s="2" t="s">
        <v>207</v>
      </c>
      <c r="B1452" s="2" t="s">
        <v>208</v>
      </c>
      <c r="C1452" s="2" t="s">
        <v>56</v>
      </c>
      <c r="D1452" s="2" t="s">
        <v>57</v>
      </c>
      <c r="E1452" s="3">
        <v>14</v>
      </c>
      <c r="F1452" s="3">
        <v>3</v>
      </c>
      <c r="G1452" s="2" t="s">
        <v>209</v>
      </c>
      <c r="H1452" s="2" t="s">
        <v>59</v>
      </c>
      <c r="I1452" s="2" t="s">
        <v>18276</v>
      </c>
      <c r="J1452" s="2" t="s">
        <v>3054</v>
      </c>
    </row>
    <row r="1453" spans="1:10" ht="15" customHeight="1" x14ac:dyDescent="0.35">
      <c r="A1453" s="2" t="s">
        <v>207</v>
      </c>
      <c r="B1453" s="2" t="s">
        <v>208</v>
      </c>
      <c r="C1453" s="2" t="s">
        <v>250</v>
      </c>
      <c r="D1453" s="2" t="s">
        <v>251</v>
      </c>
      <c r="E1453" s="3">
        <v>14</v>
      </c>
      <c r="F1453" s="3">
        <v>17</v>
      </c>
      <c r="G1453" s="2" t="s">
        <v>209</v>
      </c>
      <c r="H1453" s="2" t="s">
        <v>252</v>
      </c>
      <c r="I1453" s="2" t="s">
        <v>18276</v>
      </c>
      <c r="J1453" s="2" t="s">
        <v>3001</v>
      </c>
    </row>
    <row r="1454" spans="1:10" ht="15" customHeight="1" x14ac:dyDescent="0.35">
      <c r="A1454" s="2" t="s">
        <v>207</v>
      </c>
      <c r="B1454" s="2" t="s">
        <v>208</v>
      </c>
      <c r="C1454" s="2" t="s">
        <v>264</v>
      </c>
      <c r="D1454" s="2" t="s">
        <v>265</v>
      </c>
      <c r="E1454" s="3">
        <v>14</v>
      </c>
      <c r="F1454" s="3">
        <v>18</v>
      </c>
      <c r="G1454" s="2" t="s">
        <v>209</v>
      </c>
      <c r="H1454" s="2" t="s">
        <v>266</v>
      </c>
      <c r="I1454" s="2" t="s">
        <v>18276</v>
      </c>
      <c r="J1454" s="2" t="s">
        <v>3001</v>
      </c>
    </row>
    <row r="1455" spans="1:10" ht="15" customHeight="1" x14ac:dyDescent="0.35">
      <c r="A1455" s="2" t="s">
        <v>207</v>
      </c>
      <c r="B1455" s="2" t="s">
        <v>208</v>
      </c>
      <c r="C1455" s="2" t="s">
        <v>279</v>
      </c>
      <c r="D1455" s="2" t="s">
        <v>280</v>
      </c>
      <c r="E1455" s="3">
        <v>14</v>
      </c>
      <c r="F1455" s="3">
        <v>19</v>
      </c>
      <c r="G1455" s="2" t="s">
        <v>209</v>
      </c>
      <c r="H1455" s="2" t="s">
        <v>281</v>
      </c>
      <c r="I1455" s="2" t="s">
        <v>18276</v>
      </c>
      <c r="J1455" s="2" t="s">
        <v>3001</v>
      </c>
    </row>
    <row r="1456" spans="1:10" ht="15" customHeight="1" x14ac:dyDescent="0.35">
      <c r="A1456" s="2" t="s">
        <v>207</v>
      </c>
      <c r="B1456" s="2" t="s">
        <v>208</v>
      </c>
      <c r="C1456" s="2" t="s">
        <v>325</v>
      </c>
      <c r="D1456" s="2" t="s">
        <v>326</v>
      </c>
      <c r="E1456" s="3">
        <v>14</v>
      </c>
      <c r="F1456" s="3">
        <v>22</v>
      </c>
      <c r="G1456" s="2" t="s">
        <v>209</v>
      </c>
      <c r="H1456" s="2" t="s">
        <v>327</v>
      </c>
      <c r="I1456" s="2" t="s">
        <v>18276</v>
      </c>
      <c r="J1456" s="2" t="s">
        <v>3001</v>
      </c>
    </row>
    <row r="1457" spans="1:10" ht="15" customHeight="1" x14ac:dyDescent="0.35">
      <c r="A1457" s="2" t="s">
        <v>207</v>
      </c>
      <c r="B1457" s="2" t="s">
        <v>208</v>
      </c>
      <c r="C1457" s="2" t="s">
        <v>398</v>
      </c>
      <c r="D1457" s="2" t="s">
        <v>399</v>
      </c>
      <c r="E1457" s="3">
        <v>14</v>
      </c>
      <c r="F1457" s="3">
        <v>28</v>
      </c>
      <c r="G1457" s="2" t="s">
        <v>209</v>
      </c>
      <c r="H1457" s="2" t="s">
        <v>400</v>
      </c>
      <c r="I1457" s="2" t="s">
        <v>18276</v>
      </c>
      <c r="J1457" s="2" t="s">
        <v>3001</v>
      </c>
    </row>
    <row r="1458" spans="1:10" ht="15" customHeight="1" x14ac:dyDescent="0.35">
      <c r="A1458" s="2" t="s">
        <v>207</v>
      </c>
      <c r="B1458" s="2" t="s">
        <v>208</v>
      </c>
      <c r="C1458" s="2" t="s">
        <v>467</v>
      </c>
      <c r="D1458" s="2" t="s">
        <v>468</v>
      </c>
      <c r="E1458" s="3">
        <v>14</v>
      </c>
      <c r="F1458" s="3">
        <v>34</v>
      </c>
      <c r="G1458" s="2" t="s">
        <v>209</v>
      </c>
      <c r="H1458" s="2" t="s">
        <v>469</v>
      </c>
      <c r="I1458" s="2" t="s">
        <v>18276</v>
      </c>
      <c r="J1458" s="2" t="s">
        <v>3001</v>
      </c>
    </row>
    <row r="1459" spans="1:10" ht="15" customHeight="1" x14ac:dyDescent="0.35">
      <c r="A1459" s="2" t="s">
        <v>207</v>
      </c>
      <c r="B1459" s="2" t="s">
        <v>208</v>
      </c>
      <c r="C1459" s="2" t="s">
        <v>477</v>
      </c>
      <c r="D1459" s="2" t="s">
        <v>478</v>
      </c>
      <c r="E1459" s="3">
        <v>14</v>
      </c>
      <c r="F1459" s="3">
        <v>35</v>
      </c>
      <c r="G1459" s="2" t="s">
        <v>209</v>
      </c>
      <c r="H1459" s="2" t="s">
        <v>479</v>
      </c>
      <c r="I1459" s="2" t="s">
        <v>18276</v>
      </c>
      <c r="J1459" s="2" t="s">
        <v>3001</v>
      </c>
    </row>
    <row r="1460" spans="1:10" ht="15" customHeight="1" x14ac:dyDescent="0.35">
      <c r="A1460" s="2" t="s">
        <v>207</v>
      </c>
      <c r="B1460" s="2" t="s">
        <v>208</v>
      </c>
      <c r="C1460" s="2" t="s">
        <v>23</v>
      </c>
      <c r="D1460" s="2" t="s">
        <v>24</v>
      </c>
      <c r="E1460" s="3">
        <v>14</v>
      </c>
      <c r="F1460" s="3">
        <v>1</v>
      </c>
      <c r="G1460" s="2" t="s">
        <v>209</v>
      </c>
      <c r="H1460" s="2" t="s">
        <v>26</v>
      </c>
      <c r="I1460" s="2" t="s">
        <v>18276</v>
      </c>
      <c r="J1460" s="2" t="s">
        <v>2992</v>
      </c>
    </row>
    <row r="1461" spans="1:10" ht="15" customHeight="1" x14ac:dyDescent="0.35">
      <c r="A1461" s="2" t="s">
        <v>207</v>
      </c>
      <c r="B1461" s="2" t="s">
        <v>208</v>
      </c>
      <c r="C1461" s="2" t="s">
        <v>41</v>
      </c>
      <c r="D1461" s="2" t="s">
        <v>42</v>
      </c>
      <c r="E1461" s="3">
        <v>14</v>
      </c>
      <c r="F1461" s="3">
        <v>2</v>
      </c>
      <c r="G1461" s="2" t="s">
        <v>209</v>
      </c>
      <c r="H1461" s="2" t="s">
        <v>43</v>
      </c>
      <c r="I1461" s="2" t="s">
        <v>18276</v>
      </c>
      <c r="J1461" s="2" t="s">
        <v>2992</v>
      </c>
    </row>
    <row r="1462" spans="1:10" ht="15" customHeight="1" x14ac:dyDescent="0.35">
      <c r="A1462" s="2" t="s">
        <v>207</v>
      </c>
      <c r="B1462" s="2" t="s">
        <v>208</v>
      </c>
      <c r="C1462" s="2" t="s">
        <v>56</v>
      </c>
      <c r="D1462" s="2" t="s">
        <v>57</v>
      </c>
      <c r="E1462" s="3">
        <v>14</v>
      </c>
      <c r="F1462" s="3">
        <v>3</v>
      </c>
      <c r="G1462" s="2" t="s">
        <v>209</v>
      </c>
      <c r="H1462" s="2" t="s">
        <v>59</v>
      </c>
      <c r="I1462" s="2" t="s">
        <v>18276</v>
      </c>
      <c r="J1462" s="2" t="s">
        <v>2992</v>
      </c>
    </row>
    <row r="1463" spans="1:10" ht="15" customHeight="1" x14ac:dyDescent="0.35">
      <c r="A1463" s="2" t="s">
        <v>207</v>
      </c>
      <c r="B1463" s="2" t="s">
        <v>208</v>
      </c>
      <c r="C1463" s="2" t="s">
        <v>86</v>
      </c>
      <c r="D1463" s="2" t="s">
        <v>87</v>
      </c>
      <c r="E1463" s="3">
        <v>14</v>
      </c>
      <c r="F1463" s="3">
        <v>5</v>
      </c>
      <c r="G1463" s="2" t="s">
        <v>209</v>
      </c>
      <c r="H1463" s="2" t="s">
        <v>88</v>
      </c>
      <c r="I1463" s="2" t="s">
        <v>18276</v>
      </c>
      <c r="J1463" s="2" t="s">
        <v>2992</v>
      </c>
    </row>
    <row r="1464" spans="1:10" ht="15" customHeight="1" x14ac:dyDescent="0.35">
      <c r="A1464" s="2" t="s">
        <v>207</v>
      </c>
      <c r="B1464" s="2" t="s">
        <v>208</v>
      </c>
      <c r="C1464" s="2" t="s">
        <v>153</v>
      </c>
      <c r="D1464" s="2" t="s">
        <v>154</v>
      </c>
      <c r="E1464" s="3">
        <v>14</v>
      </c>
      <c r="F1464" s="3">
        <v>10</v>
      </c>
      <c r="G1464" s="2" t="s">
        <v>209</v>
      </c>
      <c r="H1464" s="2" t="s">
        <v>155</v>
      </c>
      <c r="I1464" s="2" t="s">
        <v>18276</v>
      </c>
      <c r="J1464" s="2" t="s">
        <v>2992</v>
      </c>
    </row>
    <row r="1465" spans="1:10" ht="15" customHeight="1" x14ac:dyDescent="0.35">
      <c r="A1465" s="2" t="s">
        <v>207</v>
      </c>
      <c r="B1465" s="2" t="s">
        <v>208</v>
      </c>
      <c r="C1465" s="2" t="s">
        <v>163</v>
      </c>
      <c r="D1465" s="2" t="s">
        <v>164</v>
      </c>
      <c r="E1465" s="3">
        <v>14</v>
      </c>
      <c r="F1465" s="3">
        <v>11</v>
      </c>
      <c r="G1465" s="2" t="s">
        <v>209</v>
      </c>
      <c r="H1465" s="2" t="s">
        <v>165</v>
      </c>
      <c r="I1465" s="2" t="s">
        <v>18276</v>
      </c>
      <c r="J1465" s="2" t="s">
        <v>2992</v>
      </c>
    </row>
    <row r="1466" spans="1:10" ht="15" customHeight="1" x14ac:dyDescent="0.35">
      <c r="A1466" s="2" t="s">
        <v>207</v>
      </c>
      <c r="B1466" s="2" t="s">
        <v>208</v>
      </c>
      <c r="C1466" s="2" t="s">
        <v>177</v>
      </c>
      <c r="D1466" s="2" t="s">
        <v>178</v>
      </c>
      <c r="E1466" s="3">
        <v>14</v>
      </c>
      <c r="F1466" s="3">
        <v>12</v>
      </c>
      <c r="G1466" s="2" t="s">
        <v>209</v>
      </c>
      <c r="H1466" s="2" t="s">
        <v>179</v>
      </c>
      <c r="I1466" s="2" t="s">
        <v>18276</v>
      </c>
      <c r="J1466" s="2" t="s">
        <v>2992</v>
      </c>
    </row>
    <row r="1467" spans="1:10" ht="15" customHeight="1" x14ac:dyDescent="0.35">
      <c r="A1467" s="2" t="s">
        <v>207</v>
      </c>
      <c r="B1467" s="2" t="s">
        <v>208</v>
      </c>
      <c r="C1467" s="2" t="s">
        <v>191</v>
      </c>
      <c r="D1467" s="2" t="s">
        <v>192</v>
      </c>
      <c r="E1467" s="3">
        <v>14</v>
      </c>
      <c r="F1467" s="3">
        <v>13</v>
      </c>
      <c r="G1467" s="2" t="s">
        <v>209</v>
      </c>
      <c r="H1467" s="2" t="s">
        <v>193</v>
      </c>
      <c r="I1467" s="2" t="s">
        <v>18276</v>
      </c>
      <c r="J1467" s="2" t="s">
        <v>2992</v>
      </c>
    </row>
    <row r="1468" spans="1:10" ht="15" customHeight="1" x14ac:dyDescent="0.35">
      <c r="A1468" s="2" t="s">
        <v>207</v>
      </c>
      <c r="B1468" s="2" t="s">
        <v>208</v>
      </c>
      <c r="C1468" s="2" t="s">
        <v>279</v>
      </c>
      <c r="D1468" s="2" t="s">
        <v>280</v>
      </c>
      <c r="E1468" s="3">
        <v>14</v>
      </c>
      <c r="F1468" s="3">
        <v>19</v>
      </c>
      <c r="G1468" s="2" t="s">
        <v>209</v>
      </c>
      <c r="H1468" s="2" t="s">
        <v>281</v>
      </c>
      <c r="I1468" s="2" t="s">
        <v>18276</v>
      </c>
      <c r="J1468" s="2" t="s">
        <v>2992</v>
      </c>
    </row>
    <row r="1469" spans="1:10" ht="15" customHeight="1" x14ac:dyDescent="0.35">
      <c r="A1469" s="2" t="s">
        <v>207</v>
      </c>
      <c r="B1469" s="2" t="s">
        <v>208</v>
      </c>
      <c r="C1469" s="2" t="s">
        <v>325</v>
      </c>
      <c r="D1469" s="2" t="s">
        <v>326</v>
      </c>
      <c r="E1469" s="3">
        <v>14</v>
      </c>
      <c r="F1469" s="3">
        <v>22</v>
      </c>
      <c r="G1469" s="2" t="s">
        <v>209</v>
      </c>
      <c r="H1469" s="2" t="s">
        <v>327</v>
      </c>
      <c r="I1469" s="2" t="s">
        <v>18276</v>
      </c>
      <c r="J1469" s="2" t="s">
        <v>2992</v>
      </c>
    </row>
    <row r="1470" spans="1:10" ht="15" customHeight="1" x14ac:dyDescent="0.35">
      <c r="A1470" s="2" t="s">
        <v>207</v>
      </c>
      <c r="B1470" s="2" t="s">
        <v>208</v>
      </c>
      <c r="C1470" s="2" t="s">
        <v>352</v>
      </c>
      <c r="D1470" s="2" t="s">
        <v>353</v>
      </c>
      <c r="E1470" s="3">
        <v>14</v>
      </c>
      <c r="F1470" s="3">
        <v>24</v>
      </c>
      <c r="G1470" s="2" t="s">
        <v>209</v>
      </c>
      <c r="H1470" s="2" t="s">
        <v>354</v>
      </c>
      <c r="I1470" s="2" t="s">
        <v>18276</v>
      </c>
      <c r="J1470" s="2" t="s">
        <v>2992</v>
      </c>
    </row>
    <row r="1471" spans="1:10" ht="15" customHeight="1" x14ac:dyDescent="0.35">
      <c r="A1471" s="2" t="s">
        <v>207</v>
      </c>
      <c r="B1471" s="2" t="s">
        <v>208</v>
      </c>
      <c r="C1471" s="2" t="s">
        <v>510</v>
      </c>
      <c r="D1471" s="2" t="s">
        <v>511</v>
      </c>
      <c r="E1471" s="3">
        <v>14</v>
      </c>
      <c r="F1471" s="3">
        <v>38</v>
      </c>
      <c r="G1471" s="2" t="s">
        <v>209</v>
      </c>
      <c r="H1471" s="2" t="s">
        <v>512</v>
      </c>
      <c r="I1471" s="2" t="s">
        <v>18276</v>
      </c>
      <c r="J1471" s="2" t="s">
        <v>2992</v>
      </c>
    </row>
    <row r="1472" spans="1:10" ht="15" customHeight="1" x14ac:dyDescent="0.35">
      <c r="A1472" s="2" t="s">
        <v>207</v>
      </c>
      <c r="B1472" s="2" t="s">
        <v>208</v>
      </c>
      <c r="C1472" s="2" t="s">
        <v>523</v>
      </c>
      <c r="D1472" s="2" t="s">
        <v>524</v>
      </c>
      <c r="E1472" s="3">
        <v>14</v>
      </c>
      <c r="F1472" s="3">
        <v>39</v>
      </c>
      <c r="G1472" s="2" t="s">
        <v>209</v>
      </c>
      <c r="H1472" s="2" t="s">
        <v>525</v>
      </c>
      <c r="I1472" s="2" t="s">
        <v>18276</v>
      </c>
      <c r="J1472" s="2" t="s">
        <v>2992</v>
      </c>
    </row>
    <row r="1473" spans="1:10" ht="15" customHeight="1" x14ac:dyDescent="0.35">
      <c r="A1473" s="2" t="s">
        <v>207</v>
      </c>
      <c r="B1473" s="2" t="s">
        <v>208</v>
      </c>
      <c r="C1473" s="2" t="s">
        <v>23</v>
      </c>
      <c r="D1473" s="2" t="s">
        <v>24</v>
      </c>
      <c r="E1473" s="3">
        <v>14</v>
      </c>
      <c r="F1473" s="3">
        <v>1</v>
      </c>
      <c r="G1473" s="2" t="s">
        <v>209</v>
      </c>
      <c r="H1473" s="2" t="s">
        <v>26</v>
      </c>
      <c r="I1473" s="2" t="s">
        <v>18276</v>
      </c>
      <c r="J1473" s="2" t="s">
        <v>3054</v>
      </c>
    </row>
    <row r="1474" spans="1:10" ht="15" customHeight="1" x14ac:dyDescent="0.35">
      <c r="A1474" s="2" t="s">
        <v>207</v>
      </c>
      <c r="B1474" s="2" t="s">
        <v>208</v>
      </c>
      <c r="C1474" s="2" t="s">
        <v>71</v>
      </c>
      <c r="D1474" s="2" t="s">
        <v>72</v>
      </c>
      <c r="E1474" s="3">
        <v>14</v>
      </c>
      <c r="F1474" s="3">
        <v>4</v>
      </c>
      <c r="G1474" s="2" t="s">
        <v>209</v>
      </c>
      <c r="H1474" s="2" t="s">
        <v>73</v>
      </c>
      <c r="I1474" s="2" t="s">
        <v>18276</v>
      </c>
      <c r="J1474" s="2" t="s">
        <v>3054</v>
      </c>
    </row>
    <row r="1475" spans="1:10" ht="15" customHeight="1" x14ac:dyDescent="0.35">
      <c r="A1475" s="2" t="s">
        <v>218</v>
      </c>
      <c r="B1475" s="2" t="s">
        <v>219</v>
      </c>
      <c r="C1475" s="2" t="s">
        <v>207</v>
      </c>
      <c r="D1475" s="2" t="s">
        <v>208</v>
      </c>
      <c r="E1475" s="3">
        <v>15</v>
      </c>
      <c r="F1475" s="3">
        <v>14</v>
      </c>
      <c r="G1475" s="2" t="s">
        <v>220</v>
      </c>
      <c r="H1475" s="2" t="s">
        <v>209</v>
      </c>
      <c r="I1475" s="2" t="s">
        <v>18276</v>
      </c>
      <c r="J1475" s="2" t="s">
        <v>3001</v>
      </c>
    </row>
    <row r="1476" spans="1:10" ht="15" customHeight="1" x14ac:dyDescent="0.35">
      <c r="A1476" s="2" t="s">
        <v>207</v>
      </c>
      <c r="B1476" s="2" t="s">
        <v>208</v>
      </c>
      <c r="C1476" s="2" t="s">
        <v>352</v>
      </c>
      <c r="D1476" s="2" t="s">
        <v>353</v>
      </c>
      <c r="E1476" s="3">
        <v>14</v>
      </c>
      <c r="F1476" s="3">
        <v>24</v>
      </c>
      <c r="G1476" s="2" t="s">
        <v>209</v>
      </c>
      <c r="H1476" s="2" t="s">
        <v>354</v>
      </c>
      <c r="I1476" s="2" t="s">
        <v>18276</v>
      </c>
      <c r="J1476" s="2" t="s">
        <v>2969</v>
      </c>
    </row>
    <row r="1477" spans="1:10" ht="15" customHeight="1" x14ac:dyDescent="0.35">
      <c r="A1477" s="2" t="s">
        <v>207</v>
      </c>
      <c r="B1477" s="2" t="s">
        <v>208</v>
      </c>
      <c r="C1477" s="2" t="s">
        <v>510</v>
      </c>
      <c r="D1477" s="2" t="s">
        <v>511</v>
      </c>
      <c r="E1477" s="3">
        <v>14</v>
      </c>
      <c r="F1477" s="3">
        <v>38</v>
      </c>
      <c r="G1477" s="2" t="s">
        <v>209</v>
      </c>
      <c r="H1477" s="2" t="s">
        <v>512</v>
      </c>
      <c r="I1477" s="2" t="s">
        <v>18276</v>
      </c>
      <c r="J1477" s="2" t="s">
        <v>2969</v>
      </c>
    </row>
    <row r="1478" spans="1:10" ht="15" customHeight="1" x14ac:dyDescent="0.35">
      <c r="A1478" s="2" t="s">
        <v>218</v>
      </c>
      <c r="B1478" s="2" t="s">
        <v>219</v>
      </c>
      <c r="C1478" s="2" t="s">
        <v>116</v>
      </c>
      <c r="D1478" s="2" t="s">
        <v>117</v>
      </c>
      <c r="E1478" s="3">
        <v>15</v>
      </c>
      <c r="F1478" s="3">
        <v>7</v>
      </c>
      <c r="G1478" s="2" t="s">
        <v>220</v>
      </c>
      <c r="H1478" s="2" t="s">
        <v>118</v>
      </c>
      <c r="I1478" s="2" t="s">
        <v>18276</v>
      </c>
      <c r="J1478" s="2" t="s">
        <v>3093</v>
      </c>
    </row>
    <row r="1479" spans="1:10" ht="15" customHeight="1" x14ac:dyDescent="0.35">
      <c r="A1479" s="2" t="s">
        <v>218</v>
      </c>
      <c r="B1479" s="2" t="s">
        <v>219</v>
      </c>
      <c r="C1479" s="2" t="s">
        <v>128</v>
      </c>
      <c r="D1479" s="2" t="s">
        <v>129</v>
      </c>
      <c r="E1479" s="3">
        <v>15</v>
      </c>
      <c r="F1479" s="3">
        <v>8</v>
      </c>
      <c r="G1479" s="2" t="s">
        <v>220</v>
      </c>
      <c r="H1479" s="2" t="s">
        <v>130</v>
      </c>
      <c r="I1479" s="2" t="s">
        <v>18276</v>
      </c>
      <c r="J1479" s="2" t="s">
        <v>3093</v>
      </c>
    </row>
    <row r="1480" spans="1:10" ht="15" customHeight="1" x14ac:dyDescent="0.35">
      <c r="A1480" s="2" t="s">
        <v>218</v>
      </c>
      <c r="B1480" s="2" t="s">
        <v>219</v>
      </c>
      <c r="C1480" s="2" t="s">
        <v>142</v>
      </c>
      <c r="D1480" s="2" t="s">
        <v>143</v>
      </c>
      <c r="E1480" s="3">
        <v>15</v>
      </c>
      <c r="F1480" s="3">
        <v>9</v>
      </c>
      <c r="G1480" s="2" t="s">
        <v>220</v>
      </c>
      <c r="H1480" s="2" t="s">
        <v>144</v>
      </c>
      <c r="I1480" s="2" t="s">
        <v>18276</v>
      </c>
      <c r="J1480" s="2" t="s">
        <v>3093</v>
      </c>
    </row>
    <row r="1481" spans="1:10" ht="15" customHeight="1" x14ac:dyDescent="0.35">
      <c r="A1481" s="2" t="s">
        <v>218</v>
      </c>
      <c r="B1481" s="2" t="s">
        <v>219</v>
      </c>
      <c r="C1481" s="2" t="s">
        <v>153</v>
      </c>
      <c r="D1481" s="2" t="s">
        <v>154</v>
      </c>
      <c r="E1481" s="3">
        <v>15</v>
      </c>
      <c r="F1481" s="3">
        <v>10</v>
      </c>
      <c r="G1481" s="2" t="s">
        <v>220</v>
      </c>
      <c r="H1481" s="2" t="s">
        <v>155</v>
      </c>
      <c r="I1481" s="2" t="s">
        <v>18276</v>
      </c>
      <c r="J1481" s="2" t="s">
        <v>3093</v>
      </c>
    </row>
    <row r="1482" spans="1:10" ht="15" customHeight="1" x14ac:dyDescent="0.35">
      <c r="A1482" s="2" t="s">
        <v>218</v>
      </c>
      <c r="B1482" s="2" t="s">
        <v>219</v>
      </c>
      <c r="C1482" s="2" t="s">
        <v>163</v>
      </c>
      <c r="D1482" s="2" t="s">
        <v>164</v>
      </c>
      <c r="E1482" s="3">
        <v>15</v>
      </c>
      <c r="F1482" s="3">
        <v>11</v>
      </c>
      <c r="G1482" s="2" t="s">
        <v>220</v>
      </c>
      <c r="H1482" s="2" t="s">
        <v>165</v>
      </c>
      <c r="I1482" s="2" t="s">
        <v>18276</v>
      </c>
      <c r="J1482" s="2" t="s">
        <v>3093</v>
      </c>
    </row>
    <row r="1483" spans="1:10" ht="15" customHeight="1" x14ac:dyDescent="0.35">
      <c r="A1483" s="2" t="s">
        <v>218</v>
      </c>
      <c r="B1483" s="2" t="s">
        <v>219</v>
      </c>
      <c r="C1483" s="2" t="s">
        <v>177</v>
      </c>
      <c r="D1483" s="2" t="s">
        <v>178</v>
      </c>
      <c r="E1483" s="3">
        <v>15</v>
      </c>
      <c r="F1483" s="3">
        <v>12</v>
      </c>
      <c r="G1483" s="2" t="s">
        <v>220</v>
      </c>
      <c r="H1483" s="2" t="s">
        <v>179</v>
      </c>
      <c r="I1483" s="2" t="s">
        <v>18276</v>
      </c>
      <c r="J1483" s="2" t="s">
        <v>3093</v>
      </c>
    </row>
    <row r="1484" spans="1:10" ht="15" customHeight="1" x14ac:dyDescent="0.35">
      <c r="A1484" s="2" t="s">
        <v>218</v>
      </c>
      <c r="B1484" s="2" t="s">
        <v>219</v>
      </c>
      <c r="C1484" s="2" t="s">
        <v>191</v>
      </c>
      <c r="D1484" s="2" t="s">
        <v>192</v>
      </c>
      <c r="E1484" s="3">
        <v>15</v>
      </c>
      <c r="F1484" s="3">
        <v>13</v>
      </c>
      <c r="G1484" s="2" t="s">
        <v>220</v>
      </c>
      <c r="H1484" s="2" t="s">
        <v>193</v>
      </c>
      <c r="I1484" s="2" t="s">
        <v>18276</v>
      </c>
      <c r="J1484" s="2" t="s">
        <v>3093</v>
      </c>
    </row>
    <row r="1485" spans="1:10" ht="15" customHeight="1" x14ac:dyDescent="0.35">
      <c r="A1485" s="2" t="s">
        <v>218</v>
      </c>
      <c r="B1485" s="2" t="s">
        <v>219</v>
      </c>
      <c r="C1485" s="2" t="s">
        <v>207</v>
      </c>
      <c r="D1485" s="2" t="s">
        <v>208</v>
      </c>
      <c r="E1485" s="3">
        <v>15</v>
      </c>
      <c r="F1485" s="3">
        <v>14</v>
      </c>
      <c r="G1485" s="2" t="s">
        <v>220</v>
      </c>
      <c r="H1485" s="2" t="s">
        <v>209</v>
      </c>
      <c r="I1485" s="2" t="s">
        <v>18276</v>
      </c>
      <c r="J1485" s="2" t="s">
        <v>3093</v>
      </c>
    </row>
    <row r="1486" spans="1:10" ht="15" customHeight="1" x14ac:dyDescent="0.35">
      <c r="A1486" s="2" t="s">
        <v>218</v>
      </c>
      <c r="B1486" s="2" t="s">
        <v>219</v>
      </c>
      <c r="C1486" s="2" t="s">
        <v>250</v>
      </c>
      <c r="D1486" s="2" t="s">
        <v>251</v>
      </c>
      <c r="E1486" s="3">
        <v>15</v>
      </c>
      <c r="F1486" s="3">
        <v>17</v>
      </c>
      <c r="G1486" s="2" t="s">
        <v>220</v>
      </c>
      <c r="H1486" s="2" t="s">
        <v>252</v>
      </c>
      <c r="I1486" s="2" t="s">
        <v>18276</v>
      </c>
      <c r="J1486" s="2" t="s">
        <v>3093</v>
      </c>
    </row>
    <row r="1487" spans="1:10" ht="15" customHeight="1" x14ac:dyDescent="0.35">
      <c r="A1487" s="2" t="s">
        <v>218</v>
      </c>
      <c r="B1487" s="2" t="s">
        <v>219</v>
      </c>
      <c r="C1487" s="2" t="s">
        <v>294</v>
      </c>
      <c r="D1487" s="2" t="s">
        <v>295</v>
      </c>
      <c r="E1487" s="3">
        <v>15</v>
      </c>
      <c r="F1487" s="3">
        <v>20</v>
      </c>
      <c r="G1487" s="2" t="s">
        <v>220</v>
      </c>
      <c r="H1487" s="2" t="s">
        <v>296</v>
      </c>
      <c r="I1487" s="2" t="s">
        <v>18276</v>
      </c>
      <c r="J1487" s="2" t="s">
        <v>3093</v>
      </c>
    </row>
    <row r="1488" spans="1:10" ht="15" customHeight="1" x14ac:dyDescent="0.35">
      <c r="A1488" s="2" t="s">
        <v>218</v>
      </c>
      <c r="B1488" s="2" t="s">
        <v>219</v>
      </c>
      <c r="C1488" s="2" t="s">
        <v>352</v>
      </c>
      <c r="D1488" s="2" t="s">
        <v>353</v>
      </c>
      <c r="E1488" s="3">
        <v>15</v>
      </c>
      <c r="F1488" s="3">
        <v>24</v>
      </c>
      <c r="G1488" s="2" t="s">
        <v>220</v>
      </c>
      <c r="H1488" s="2" t="s">
        <v>354</v>
      </c>
      <c r="I1488" s="2" t="s">
        <v>18276</v>
      </c>
      <c r="J1488" s="2" t="s">
        <v>3093</v>
      </c>
    </row>
    <row r="1489" spans="1:10" ht="15" customHeight="1" x14ac:dyDescent="0.35">
      <c r="A1489" s="2" t="s">
        <v>218</v>
      </c>
      <c r="B1489" s="2" t="s">
        <v>219</v>
      </c>
      <c r="C1489" s="2" t="s">
        <v>477</v>
      </c>
      <c r="D1489" s="2" t="s">
        <v>478</v>
      </c>
      <c r="E1489" s="3">
        <v>15</v>
      </c>
      <c r="F1489" s="3">
        <v>35</v>
      </c>
      <c r="G1489" s="2" t="s">
        <v>220</v>
      </c>
      <c r="H1489" s="2" t="s">
        <v>479</v>
      </c>
      <c r="I1489" s="2" t="s">
        <v>18276</v>
      </c>
      <c r="J1489" s="2" t="s">
        <v>3093</v>
      </c>
    </row>
    <row r="1490" spans="1:10" ht="15" customHeight="1" x14ac:dyDescent="0.35">
      <c r="A1490" s="2" t="s">
        <v>218</v>
      </c>
      <c r="B1490" s="2" t="s">
        <v>219</v>
      </c>
      <c r="C1490" s="2" t="s">
        <v>537</v>
      </c>
      <c r="D1490" s="2" t="s">
        <v>538</v>
      </c>
      <c r="E1490" s="3">
        <v>15</v>
      </c>
      <c r="F1490" s="3">
        <v>40</v>
      </c>
      <c r="G1490" s="2" t="s">
        <v>220</v>
      </c>
      <c r="H1490" s="2" t="s">
        <v>539</v>
      </c>
      <c r="I1490" s="2" t="s">
        <v>18276</v>
      </c>
      <c r="J1490" s="2" t="s">
        <v>3093</v>
      </c>
    </row>
    <row r="1491" spans="1:10" ht="15" customHeight="1" x14ac:dyDescent="0.35">
      <c r="A1491" s="2" t="s">
        <v>218</v>
      </c>
      <c r="B1491" s="2" t="s">
        <v>219</v>
      </c>
      <c r="C1491" s="2" t="s">
        <v>23</v>
      </c>
      <c r="D1491" s="2" t="s">
        <v>24</v>
      </c>
      <c r="E1491" s="3">
        <v>15</v>
      </c>
      <c r="F1491" s="3">
        <v>1</v>
      </c>
      <c r="G1491" s="2" t="s">
        <v>220</v>
      </c>
      <c r="H1491" s="2" t="s">
        <v>26</v>
      </c>
      <c r="I1491" s="2" t="s">
        <v>18276</v>
      </c>
      <c r="J1491" s="2" t="s">
        <v>3001</v>
      </c>
    </row>
    <row r="1492" spans="1:10" ht="15" customHeight="1" x14ac:dyDescent="0.35">
      <c r="A1492" s="2" t="s">
        <v>218</v>
      </c>
      <c r="B1492" s="2" t="s">
        <v>219</v>
      </c>
      <c r="C1492" s="2" t="s">
        <v>41</v>
      </c>
      <c r="D1492" s="2" t="s">
        <v>42</v>
      </c>
      <c r="E1492" s="3">
        <v>15</v>
      </c>
      <c r="F1492" s="3">
        <v>2</v>
      </c>
      <c r="G1492" s="2" t="s">
        <v>220</v>
      </c>
      <c r="H1492" s="2" t="s">
        <v>43</v>
      </c>
      <c r="I1492" s="2" t="s">
        <v>18276</v>
      </c>
      <c r="J1492" s="2" t="s">
        <v>3001</v>
      </c>
    </row>
    <row r="1493" spans="1:10" ht="15" customHeight="1" x14ac:dyDescent="0.35">
      <c r="A1493" s="2" t="s">
        <v>218</v>
      </c>
      <c r="B1493" s="2" t="s">
        <v>219</v>
      </c>
      <c r="C1493" s="2" t="s">
        <v>56</v>
      </c>
      <c r="D1493" s="2" t="s">
        <v>57</v>
      </c>
      <c r="E1493" s="3">
        <v>15</v>
      </c>
      <c r="F1493" s="3">
        <v>3</v>
      </c>
      <c r="G1493" s="2" t="s">
        <v>220</v>
      </c>
      <c r="H1493" s="2" t="s">
        <v>59</v>
      </c>
      <c r="I1493" s="2" t="s">
        <v>18276</v>
      </c>
      <c r="J1493" s="2" t="s">
        <v>3001</v>
      </c>
    </row>
    <row r="1494" spans="1:10" ht="15" customHeight="1" x14ac:dyDescent="0.35">
      <c r="A1494" s="2" t="s">
        <v>218</v>
      </c>
      <c r="B1494" s="2" t="s">
        <v>219</v>
      </c>
      <c r="C1494" s="2" t="s">
        <v>86</v>
      </c>
      <c r="D1494" s="2" t="s">
        <v>87</v>
      </c>
      <c r="E1494" s="3">
        <v>15</v>
      </c>
      <c r="F1494" s="3">
        <v>5</v>
      </c>
      <c r="G1494" s="2" t="s">
        <v>220</v>
      </c>
      <c r="H1494" s="2" t="s">
        <v>88</v>
      </c>
      <c r="I1494" s="2" t="s">
        <v>18276</v>
      </c>
      <c r="J1494" s="2" t="s">
        <v>3001</v>
      </c>
    </row>
    <row r="1495" spans="1:10" ht="15" customHeight="1" x14ac:dyDescent="0.35">
      <c r="A1495" s="2" t="s">
        <v>218</v>
      </c>
      <c r="B1495" s="2" t="s">
        <v>219</v>
      </c>
      <c r="C1495" s="2" t="s">
        <v>116</v>
      </c>
      <c r="D1495" s="2" t="s">
        <v>117</v>
      </c>
      <c r="E1495" s="3">
        <v>15</v>
      </c>
      <c r="F1495" s="3">
        <v>7</v>
      </c>
      <c r="G1495" s="2" t="s">
        <v>220</v>
      </c>
      <c r="H1495" s="2" t="s">
        <v>118</v>
      </c>
      <c r="I1495" s="2" t="s">
        <v>18276</v>
      </c>
      <c r="J1495" s="2" t="s">
        <v>3001</v>
      </c>
    </row>
    <row r="1496" spans="1:10" ht="15" customHeight="1" x14ac:dyDescent="0.35">
      <c r="A1496" s="2" t="s">
        <v>218</v>
      </c>
      <c r="B1496" s="2" t="s">
        <v>219</v>
      </c>
      <c r="C1496" s="2" t="s">
        <v>128</v>
      </c>
      <c r="D1496" s="2" t="s">
        <v>129</v>
      </c>
      <c r="E1496" s="3">
        <v>15</v>
      </c>
      <c r="F1496" s="3">
        <v>8</v>
      </c>
      <c r="G1496" s="2" t="s">
        <v>220</v>
      </c>
      <c r="H1496" s="2" t="s">
        <v>130</v>
      </c>
      <c r="I1496" s="2" t="s">
        <v>18276</v>
      </c>
      <c r="J1496" s="2" t="s">
        <v>3001</v>
      </c>
    </row>
    <row r="1497" spans="1:10" ht="15" customHeight="1" x14ac:dyDescent="0.35">
      <c r="A1497" s="2" t="s">
        <v>218</v>
      </c>
      <c r="B1497" s="2" t="s">
        <v>219</v>
      </c>
      <c r="C1497" s="2" t="s">
        <v>153</v>
      </c>
      <c r="D1497" s="2" t="s">
        <v>154</v>
      </c>
      <c r="E1497" s="3">
        <v>15</v>
      </c>
      <c r="F1497" s="3">
        <v>10</v>
      </c>
      <c r="G1497" s="2" t="s">
        <v>220</v>
      </c>
      <c r="H1497" s="2" t="s">
        <v>155</v>
      </c>
      <c r="I1497" s="2" t="s">
        <v>18276</v>
      </c>
      <c r="J1497" s="2" t="s">
        <v>3001</v>
      </c>
    </row>
    <row r="1498" spans="1:10" ht="15" customHeight="1" x14ac:dyDescent="0.35">
      <c r="A1498" s="2" t="s">
        <v>218</v>
      </c>
      <c r="B1498" s="2" t="s">
        <v>219</v>
      </c>
      <c r="C1498" s="2" t="s">
        <v>163</v>
      </c>
      <c r="D1498" s="2" t="s">
        <v>164</v>
      </c>
      <c r="E1498" s="3">
        <v>15</v>
      </c>
      <c r="F1498" s="3">
        <v>11</v>
      </c>
      <c r="G1498" s="2" t="s">
        <v>220</v>
      </c>
      <c r="H1498" s="2" t="s">
        <v>165</v>
      </c>
      <c r="I1498" s="2" t="s">
        <v>18276</v>
      </c>
      <c r="J1498" s="2" t="s">
        <v>3001</v>
      </c>
    </row>
    <row r="1499" spans="1:10" ht="15" customHeight="1" x14ac:dyDescent="0.35">
      <c r="A1499" s="2" t="s">
        <v>218</v>
      </c>
      <c r="B1499" s="2" t="s">
        <v>219</v>
      </c>
      <c r="C1499" s="2" t="s">
        <v>86</v>
      </c>
      <c r="D1499" s="2" t="s">
        <v>87</v>
      </c>
      <c r="E1499" s="3">
        <v>15</v>
      </c>
      <c r="F1499" s="3">
        <v>5</v>
      </c>
      <c r="G1499" s="2" t="s">
        <v>220</v>
      </c>
      <c r="H1499" s="2" t="s">
        <v>88</v>
      </c>
      <c r="I1499" s="2" t="s">
        <v>18276</v>
      </c>
      <c r="J1499" s="2" t="s">
        <v>3093</v>
      </c>
    </row>
    <row r="1500" spans="1:10" ht="15" customHeight="1" x14ac:dyDescent="0.35">
      <c r="A1500" s="2" t="s">
        <v>207</v>
      </c>
      <c r="B1500" s="2" t="s">
        <v>208</v>
      </c>
      <c r="C1500" s="2" t="s">
        <v>447</v>
      </c>
      <c r="D1500" s="2" t="s">
        <v>448</v>
      </c>
      <c r="E1500" s="3">
        <v>14</v>
      </c>
      <c r="F1500" s="3">
        <v>32</v>
      </c>
      <c r="G1500" s="2" t="s">
        <v>209</v>
      </c>
      <c r="H1500" s="2" t="s">
        <v>449</v>
      </c>
      <c r="I1500" s="2" t="s">
        <v>18276</v>
      </c>
      <c r="J1500" s="2" t="s">
        <v>2969</v>
      </c>
    </row>
    <row r="1501" spans="1:10" ht="15" customHeight="1" x14ac:dyDescent="0.35">
      <c r="A1501" s="2" t="s">
        <v>218</v>
      </c>
      <c r="B1501" s="2" t="s">
        <v>219</v>
      </c>
      <c r="C1501" s="2" t="s">
        <v>56</v>
      </c>
      <c r="D1501" s="2" t="s">
        <v>57</v>
      </c>
      <c r="E1501" s="3">
        <v>15</v>
      </c>
      <c r="F1501" s="3">
        <v>3</v>
      </c>
      <c r="G1501" s="2" t="s">
        <v>220</v>
      </c>
      <c r="H1501" s="2" t="s">
        <v>59</v>
      </c>
      <c r="I1501" s="2" t="s">
        <v>18276</v>
      </c>
      <c r="J1501" s="2" t="s">
        <v>3093</v>
      </c>
    </row>
    <row r="1502" spans="1:10" ht="15" customHeight="1" x14ac:dyDescent="0.35">
      <c r="A1502" s="2" t="s">
        <v>218</v>
      </c>
      <c r="B1502" s="2" t="s">
        <v>219</v>
      </c>
      <c r="C1502" s="2" t="s">
        <v>23</v>
      </c>
      <c r="D1502" s="2" t="s">
        <v>24</v>
      </c>
      <c r="E1502" s="3">
        <v>15</v>
      </c>
      <c r="F1502" s="3">
        <v>1</v>
      </c>
      <c r="G1502" s="2" t="s">
        <v>220</v>
      </c>
      <c r="H1502" s="2" t="s">
        <v>26</v>
      </c>
      <c r="I1502" s="2" t="s">
        <v>18276</v>
      </c>
      <c r="J1502" s="2" t="s">
        <v>3093</v>
      </c>
    </row>
    <row r="1503" spans="1:10" ht="15" customHeight="1" x14ac:dyDescent="0.35">
      <c r="A1503" s="2" t="s">
        <v>207</v>
      </c>
      <c r="B1503" s="2" t="s">
        <v>208</v>
      </c>
      <c r="C1503" s="2" t="s">
        <v>537</v>
      </c>
      <c r="D1503" s="2" t="s">
        <v>538</v>
      </c>
      <c r="E1503" s="3">
        <v>14</v>
      </c>
      <c r="F1503" s="3">
        <v>40</v>
      </c>
      <c r="G1503" s="2" t="s">
        <v>209</v>
      </c>
      <c r="H1503" s="2" t="s">
        <v>539</v>
      </c>
      <c r="I1503" s="2" t="s">
        <v>18276</v>
      </c>
      <c r="J1503" s="2" t="s">
        <v>2969</v>
      </c>
    </row>
    <row r="1504" spans="1:10" ht="15" customHeight="1" x14ac:dyDescent="0.35">
      <c r="A1504" s="2" t="s">
        <v>207</v>
      </c>
      <c r="B1504" s="2" t="s">
        <v>208</v>
      </c>
      <c r="C1504" s="2" t="s">
        <v>23</v>
      </c>
      <c r="D1504" s="2" t="s">
        <v>24</v>
      </c>
      <c r="E1504" s="3">
        <v>14</v>
      </c>
      <c r="F1504" s="3">
        <v>1</v>
      </c>
      <c r="G1504" s="2" t="s">
        <v>209</v>
      </c>
      <c r="H1504" s="2" t="s">
        <v>26</v>
      </c>
      <c r="I1504" s="2" t="s">
        <v>18276</v>
      </c>
      <c r="J1504" s="2" t="s">
        <v>3104</v>
      </c>
    </row>
    <row r="1505" spans="1:10" ht="15" customHeight="1" x14ac:dyDescent="0.35">
      <c r="A1505" s="2" t="s">
        <v>207</v>
      </c>
      <c r="B1505" s="2" t="s">
        <v>208</v>
      </c>
      <c r="C1505" s="2" t="s">
        <v>128</v>
      </c>
      <c r="D1505" s="2" t="s">
        <v>129</v>
      </c>
      <c r="E1505" s="3">
        <v>14</v>
      </c>
      <c r="F1505" s="3">
        <v>8</v>
      </c>
      <c r="G1505" s="2" t="s">
        <v>209</v>
      </c>
      <c r="H1505" s="2" t="s">
        <v>130</v>
      </c>
      <c r="I1505" s="2" t="s">
        <v>18276</v>
      </c>
      <c r="J1505" s="2" t="s">
        <v>3104</v>
      </c>
    </row>
    <row r="1506" spans="1:10" ht="15" customHeight="1" x14ac:dyDescent="0.35">
      <c r="A1506" s="2" t="s">
        <v>207</v>
      </c>
      <c r="B1506" s="2" t="s">
        <v>208</v>
      </c>
      <c r="C1506" s="2" t="s">
        <v>142</v>
      </c>
      <c r="D1506" s="2" t="s">
        <v>143</v>
      </c>
      <c r="E1506" s="3">
        <v>14</v>
      </c>
      <c r="F1506" s="3">
        <v>9</v>
      </c>
      <c r="G1506" s="2" t="s">
        <v>209</v>
      </c>
      <c r="H1506" s="2" t="s">
        <v>144</v>
      </c>
      <c r="I1506" s="2" t="s">
        <v>18276</v>
      </c>
      <c r="J1506" s="2" t="s">
        <v>3104</v>
      </c>
    </row>
    <row r="1507" spans="1:10" ht="15" customHeight="1" x14ac:dyDescent="0.35">
      <c r="A1507" s="2" t="s">
        <v>207</v>
      </c>
      <c r="B1507" s="2" t="s">
        <v>208</v>
      </c>
      <c r="C1507" s="2" t="s">
        <v>163</v>
      </c>
      <c r="D1507" s="2" t="s">
        <v>164</v>
      </c>
      <c r="E1507" s="3">
        <v>14</v>
      </c>
      <c r="F1507" s="3">
        <v>11</v>
      </c>
      <c r="G1507" s="2" t="s">
        <v>209</v>
      </c>
      <c r="H1507" s="2" t="s">
        <v>165</v>
      </c>
      <c r="I1507" s="2" t="s">
        <v>18276</v>
      </c>
      <c r="J1507" s="2" t="s">
        <v>3104</v>
      </c>
    </row>
    <row r="1508" spans="1:10" ht="15" customHeight="1" x14ac:dyDescent="0.35">
      <c r="A1508" s="2" t="s">
        <v>207</v>
      </c>
      <c r="B1508" s="2" t="s">
        <v>208</v>
      </c>
      <c r="C1508" s="2" t="s">
        <v>339</v>
      </c>
      <c r="D1508" s="2" t="s">
        <v>340</v>
      </c>
      <c r="E1508" s="3">
        <v>14</v>
      </c>
      <c r="F1508" s="3">
        <v>23</v>
      </c>
      <c r="G1508" s="2" t="s">
        <v>209</v>
      </c>
      <c r="H1508" s="2" t="s">
        <v>341</v>
      </c>
      <c r="I1508" s="2" t="s">
        <v>18276</v>
      </c>
      <c r="J1508" s="2" t="s">
        <v>3104</v>
      </c>
    </row>
    <row r="1509" spans="1:10" ht="15" customHeight="1" x14ac:dyDescent="0.35">
      <c r="A1509" s="2" t="s">
        <v>207</v>
      </c>
      <c r="B1509" s="2" t="s">
        <v>208</v>
      </c>
      <c r="C1509" s="2" t="s">
        <v>23</v>
      </c>
      <c r="D1509" s="2" t="s">
        <v>24</v>
      </c>
      <c r="E1509" s="3">
        <v>14</v>
      </c>
      <c r="F1509" s="3">
        <v>1</v>
      </c>
      <c r="G1509" s="2" t="s">
        <v>209</v>
      </c>
      <c r="H1509" s="2" t="s">
        <v>26</v>
      </c>
      <c r="I1509" s="2" t="s">
        <v>18276</v>
      </c>
      <c r="J1509" s="2" t="s">
        <v>3016</v>
      </c>
    </row>
    <row r="1510" spans="1:10" ht="15" customHeight="1" x14ac:dyDescent="0.35">
      <c r="A1510" s="2" t="s">
        <v>207</v>
      </c>
      <c r="B1510" s="2" t="s">
        <v>208</v>
      </c>
      <c r="C1510" s="2" t="s">
        <v>41</v>
      </c>
      <c r="D1510" s="2" t="s">
        <v>42</v>
      </c>
      <c r="E1510" s="3">
        <v>14</v>
      </c>
      <c r="F1510" s="3">
        <v>2</v>
      </c>
      <c r="G1510" s="2" t="s">
        <v>209</v>
      </c>
      <c r="H1510" s="2" t="s">
        <v>43</v>
      </c>
      <c r="I1510" s="2" t="s">
        <v>18276</v>
      </c>
      <c r="J1510" s="2" t="s">
        <v>3016</v>
      </c>
    </row>
    <row r="1511" spans="1:10" ht="15" customHeight="1" x14ac:dyDescent="0.35">
      <c r="A1511" s="2" t="s">
        <v>207</v>
      </c>
      <c r="B1511" s="2" t="s">
        <v>208</v>
      </c>
      <c r="C1511" s="2" t="s">
        <v>56</v>
      </c>
      <c r="D1511" s="2" t="s">
        <v>57</v>
      </c>
      <c r="E1511" s="3">
        <v>14</v>
      </c>
      <c r="F1511" s="3">
        <v>3</v>
      </c>
      <c r="G1511" s="2" t="s">
        <v>209</v>
      </c>
      <c r="H1511" s="2" t="s">
        <v>59</v>
      </c>
      <c r="I1511" s="2" t="s">
        <v>18276</v>
      </c>
      <c r="J1511" s="2" t="s">
        <v>3016</v>
      </c>
    </row>
    <row r="1512" spans="1:10" ht="15" customHeight="1" x14ac:dyDescent="0.35">
      <c r="A1512" s="2" t="s">
        <v>207</v>
      </c>
      <c r="B1512" s="2" t="s">
        <v>208</v>
      </c>
      <c r="C1512" s="2" t="s">
        <v>71</v>
      </c>
      <c r="D1512" s="2" t="s">
        <v>72</v>
      </c>
      <c r="E1512" s="3">
        <v>14</v>
      </c>
      <c r="F1512" s="3">
        <v>4</v>
      </c>
      <c r="G1512" s="2" t="s">
        <v>209</v>
      </c>
      <c r="H1512" s="2" t="s">
        <v>73</v>
      </c>
      <c r="I1512" s="2" t="s">
        <v>18276</v>
      </c>
      <c r="J1512" s="2" t="s">
        <v>3016</v>
      </c>
    </row>
    <row r="1513" spans="1:10" ht="15" customHeight="1" x14ac:dyDescent="0.35">
      <c r="A1513" s="2" t="s">
        <v>207</v>
      </c>
      <c r="B1513" s="2" t="s">
        <v>208</v>
      </c>
      <c r="C1513" s="2" t="s">
        <v>86</v>
      </c>
      <c r="D1513" s="2" t="s">
        <v>87</v>
      </c>
      <c r="E1513" s="3">
        <v>14</v>
      </c>
      <c r="F1513" s="3">
        <v>5</v>
      </c>
      <c r="G1513" s="2" t="s">
        <v>209</v>
      </c>
      <c r="H1513" s="2" t="s">
        <v>88</v>
      </c>
      <c r="I1513" s="2" t="s">
        <v>18276</v>
      </c>
      <c r="J1513" s="2" t="s">
        <v>3016</v>
      </c>
    </row>
    <row r="1514" spans="1:10" ht="15" customHeight="1" x14ac:dyDescent="0.35">
      <c r="A1514" s="2" t="s">
        <v>207</v>
      </c>
      <c r="B1514" s="2" t="s">
        <v>208</v>
      </c>
      <c r="C1514" s="2" t="s">
        <v>116</v>
      </c>
      <c r="D1514" s="2" t="s">
        <v>117</v>
      </c>
      <c r="E1514" s="3">
        <v>14</v>
      </c>
      <c r="F1514" s="3">
        <v>7</v>
      </c>
      <c r="G1514" s="2" t="s">
        <v>209</v>
      </c>
      <c r="H1514" s="2" t="s">
        <v>118</v>
      </c>
      <c r="I1514" s="2" t="s">
        <v>18276</v>
      </c>
      <c r="J1514" s="2" t="s">
        <v>3016</v>
      </c>
    </row>
    <row r="1515" spans="1:10" ht="15" customHeight="1" x14ac:dyDescent="0.35">
      <c r="A1515" s="2" t="s">
        <v>207</v>
      </c>
      <c r="B1515" s="2" t="s">
        <v>208</v>
      </c>
      <c r="C1515" s="2" t="s">
        <v>128</v>
      </c>
      <c r="D1515" s="2" t="s">
        <v>129</v>
      </c>
      <c r="E1515" s="3">
        <v>14</v>
      </c>
      <c r="F1515" s="3">
        <v>8</v>
      </c>
      <c r="G1515" s="2" t="s">
        <v>209</v>
      </c>
      <c r="H1515" s="2" t="s">
        <v>130</v>
      </c>
      <c r="I1515" s="2" t="s">
        <v>18276</v>
      </c>
      <c r="J1515" s="2" t="s">
        <v>3016</v>
      </c>
    </row>
    <row r="1516" spans="1:10" ht="15" customHeight="1" x14ac:dyDescent="0.35">
      <c r="A1516" s="2" t="s">
        <v>207</v>
      </c>
      <c r="B1516" s="2" t="s">
        <v>208</v>
      </c>
      <c r="C1516" s="2" t="s">
        <v>163</v>
      </c>
      <c r="D1516" s="2" t="s">
        <v>164</v>
      </c>
      <c r="E1516" s="3">
        <v>14</v>
      </c>
      <c r="F1516" s="3">
        <v>11</v>
      </c>
      <c r="G1516" s="2" t="s">
        <v>209</v>
      </c>
      <c r="H1516" s="2" t="s">
        <v>165</v>
      </c>
      <c r="I1516" s="2" t="s">
        <v>18276</v>
      </c>
      <c r="J1516" s="2" t="s">
        <v>3016</v>
      </c>
    </row>
    <row r="1517" spans="1:10" ht="15" customHeight="1" x14ac:dyDescent="0.35">
      <c r="A1517" s="2" t="s">
        <v>207</v>
      </c>
      <c r="B1517" s="2" t="s">
        <v>208</v>
      </c>
      <c r="C1517" s="2" t="s">
        <v>177</v>
      </c>
      <c r="D1517" s="2" t="s">
        <v>178</v>
      </c>
      <c r="E1517" s="3">
        <v>14</v>
      </c>
      <c r="F1517" s="3">
        <v>12</v>
      </c>
      <c r="G1517" s="2" t="s">
        <v>209</v>
      </c>
      <c r="H1517" s="2" t="s">
        <v>179</v>
      </c>
      <c r="I1517" s="2" t="s">
        <v>18276</v>
      </c>
      <c r="J1517" s="2" t="s">
        <v>3016</v>
      </c>
    </row>
    <row r="1518" spans="1:10" ht="15" customHeight="1" x14ac:dyDescent="0.35">
      <c r="A1518" s="2" t="s">
        <v>207</v>
      </c>
      <c r="B1518" s="2" t="s">
        <v>208</v>
      </c>
      <c r="C1518" s="2" t="s">
        <v>191</v>
      </c>
      <c r="D1518" s="2" t="s">
        <v>192</v>
      </c>
      <c r="E1518" s="3">
        <v>14</v>
      </c>
      <c r="F1518" s="3">
        <v>13</v>
      </c>
      <c r="G1518" s="2" t="s">
        <v>209</v>
      </c>
      <c r="H1518" s="2" t="s">
        <v>193</v>
      </c>
      <c r="I1518" s="2" t="s">
        <v>18276</v>
      </c>
      <c r="J1518" s="2" t="s">
        <v>3016</v>
      </c>
    </row>
    <row r="1519" spans="1:10" ht="15" customHeight="1" x14ac:dyDescent="0.35">
      <c r="A1519" s="2" t="s">
        <v>207</v>
      </c>
      <c r="B1519" s="2" t="s">
        <v>208</v>
      </c>
      <c r="C1519" s="2" t="s">
        <v>325</v>
      </c>
      <c r="D1519" s="2" t="s">
        <v>326</v>
      </c>
      <c r="E1519" s="3">
        <v>14</v>
      </c>
      <c r="F1519" s="3">
        <v>22</v>
      </c>
      <c r="G1519" s="2" t="s">
        <v>209</v>
      </c>
      <c r="H1519" s="2" t="s">
        <v>327</v>
      </c>
      <c r="I1519" s="2" t="s">
        <v>18276</v>
      </c>
      <c r="J1519" s="2" t="s">
        <v>3016</v>
      </c>
    </row>
    <row r="1520" spans="1:10" ht="15" customHeight="1" x14ac:dyDescent="0.35">
      <c r="A1520" s="2" t="s">
        <v>207</v>
      </c>
      <c r="B1520" s="2" t="s">
        <v>208</v>
      </c>
      <c r="C1520" s="2" t="s">
        <v>339</v>
      </c>
      <c r="D1520" s="2" t="s">
        <v>340</v>
      </c>
      <c r="E1520" s="3">
        <v>14</v>
      </c>
      <c r="F1520" s="3">
        <v>23</v>
      </c>
      <c r="G1520" s="2" t="s">
        <v>209</v>
      </c>
      <c r="H1520" s="2" t="s">
        <v>341</v>
      </c>
      <c r="I1520" s="2" t="s">
        <v>18276</v>
      </c>
      <c r="J1520" s="2" t="s">
        <v>3016</v>
      </c>
    </row>
    <row r="1521" spans="1:10" ht="15" customHeight="1" x14ac:dyDescent="0.35">
      <c r="A1521" s="2" t="s">
        <v>207</v>
      </c>
      <c r="B1521" s="2" t="s">
        <v>208</v>
      </c>
      <c r="C1521" s="2" t="s">
        <v>467</v>
      </c>
      <c r="D1521" s="2" t="s">
        <v>468</v>
      </c>
      <c r="E1521" s="3">
        <v>14</v>
      </c>
      <c r="F1521" s="3">
        <v>34</v>
      </c>
      <c r="G1521" s="2" t="s">
        <v>209</v>
      </c>
      <c r="H1521" s="2" t="s">
        <v>469</v>
      </c>
      <c r="I1521" s="2" t="s">
        <v>18276</v>
      </c>
      <c r="J1521" s="2" t="s">
        <v>3016</v>
      </c>
    </row>
    <row r="1522" spans="1:10" ht="15" customHeight="1" x14ac:dyDescent="0.35">
      <c r="A1522" s="2" t="s">
        <v>207</v>
      </c>
      <c r="B1522" s="2" t="s">
        <v>208</v>
      </c>
      <c r="C1522" s="2" t="s">
        <v>537</v>
      </c>
      <c r="D1522" s="2" t="s">
        <v>538</v>
      </c>
      <c r="E1522" s="3">
        <v>14</v>
      </c>
      <c r="F1522" s="3">
        <v>40</v>
      </c>
      <c r="G1522" s="2" t="s">
        <v>209</v>
      </c>
      <c r="H1522" s="2" t="s">
        <v>539</v>
      </c>
      <c r="I1522" s="2" t="s">
        <v>18276</v>
      </c>
      <c r="J1522" s="2" t="s">
        <v>3016</v>
      </c>
    </row>
    <row r="1523" spans="1:10" ht="15" customHeight="1" x14ac:dyDescent="0.35">
      <c r="A1523" s="2" t="s">
        <v>218</v>
      </c>
      <c r="B1523" s="2" t="s">
        <v>219</v>
      </c>
      <c r="C1523" s="2" t="s">
        <v>234</v>
      </c>
      <c r="D1523" s="2" t="s">
        <v>235</v>
      </c>
      <c r="E1523" s="3">
        <v>15</v>
      </c>
      <c r="F1523" s="3">
        <v>16</v>
      </c>
      <c r="G1523" s="2" t="s">
        <v>220</v>
      </c>
      <c r="H1523" s="2" t="s">
        <v>236</v>
      </c>
      <c r="I1523" s="2" t="s">
        <v>18276</v>
      </c>
      <c r="J1523" s="2" t="s">
        <v>3639</v>
      </c>
    </row>
    <row r="1524" spans="1:10" ht="15" customHeight="1" x14ac:dyDescent="0.35">
      <c r="A1524" s="2" t="s">
        <v>218</v>
      </c>
      <c r="B1524" s="2" t="s">
        <v>219</v>
      </c>
      <c r="C1524" s="2" t="s">
        <v>41</v>
      </c>
      <c r="D1524" s="2" t="s">
        <v>42</v>
      </c>
      <c r="E1524" s="3">
        <v>15</v>
      </c>
      <c r="F1524" s="3">
        <v>2</v>
      </c>
      <c r="G1524" s="2" t="s">
        <v>220</v>
      </c>
      <c r="H1524" s="2" t="s">
        <v>43</v>
      </c>
      <c r="I1524" s="2" t="s">
        <v>18276</v>
      </c>
      <c r="J1524" s="2" t="s">
        <v>3093</v>
      </c>
    </row>
    <row r="1525" spans="1:10" ht="15" customHeight="1" x14ac:dyDescent="0.35">
      <c r="A1525" s="2" t="s">
        <v>325</v>
      </c>
      <c r="B1525" s="2" t="s">
        <v>326</v>
      </c>
      <c r="C1525" s="2" t="s">
        <v>86</v>
      </c>
      <c r="D1525" s="2" t="s">
        <v>87</v>
      </c>
      <c r="E1525" s="3">
        <v>22</v>
      </c>
      <c r="F1525" s="3">
        <v>5</v>
      </c>
      <c r="G1525" s="2" t="s">
        <v>327</v>
      </c>
      <c r="H1525" s="2" t="s">
        <v>88</v>
      </c>
      <c r="I1525" s="2" t="s">
        <v>18276</v>
      </c>
      <c r="J1525" s="2" t="s">
        <v>3001</v>
      </c>
    </row>
    <row r="1526" spans="1:10" ht="15" customHeight="1" x14ac:dyDescent="0.35">
      <c r="A1526" s="2" t="s">
        <v>365</v>
      </c>
      <c r="B1526" s="2" t="s">
        <v>366</v>
      </c>
      <c r="C1526" s="2" t="s">
        <v>153</v>
      </c>
      <c r="D1526" s="2" t="s">
        <v>154</v>
      </c>
      <c r="E1526" s="3">
        <v>25</v>
      </c>
      <c r="F1526" s="3">
        <v>10</v>
      </c>
      <c r="G1526" s="2" t="s">
        <v>367</v>
      </c>
      <c r="H1526" s="2" t="s">
        <v>155</v>
      </c>
      <c r="I1526" s="2" t="s">
        <v>18276</v>
      </c>
      <c r="J1526" s="2" t="s">
        <v>3037</v>
      </c>
    </row>
    <row r="1527" spans="1:10" ht="15" customHeight="1" x14ac:dyDescent="0.35">
      <c r="A1527" s="2" t="s">
        <v>325</v>
      </c>
      <c r="B1527" s="2" t="s">
        <v>326</v>
      </c>
      <c r="C1527" s="2" t="s">
        <v>128</v>
      </c>
      <c r="D1527" s="2" t="s">
        <v>129</v>
      </c>
      <c r="E1527" s="3">
        <v>22</v>
      </c>
      <c r="F1527" s="3">
        <v>8</v>
      </c>
      <c r="G1527" s="2" t="s">
        <v>327</v>
      </c>
      <c r="H1527" s="2" t="s">
        <v>130</v>
      </c>
      <c r="I1527" s="2" t="s">
        <v>18276</v>
      </c>
      <c r="J1527" s="2" t="s">
        <v>3001</v>
      </c>
    </row>
    <row r="1528" spans="1:10" ht="15" customHeight="1" x14ac:dyDescent="0.35">
      <c r="A1528" s="2" t="s">
        <v>467</v>
      </c>
      <c r="B1528" s="2" t="s">
        <v>468</v>
      </c>
      <c r="C1528" s="2" t="s">
        <v>41</v>
      </c>
      <c r="D1528" s="2" t="s">
        <v>42</v>
      </c>
      <c r="E1528" s="3">
        <v>34</v>
      </c>
      <c r="F1528" s="3">
        <v>2</v>
      </c>
      <c r="G1528" s="2" t="s">
        <v>469</v>
      </c>
      <c r="H1528" s="2" t="s">
        <v>43</v>
      </c>
      <c r="I1528" s="2" t="s">
        <v>18276</v>
      </c>
      <c r="J1528" s="2" t="s">
        <v>3001</v>
      </c>
    </row>
    <row r="1529" spans="1:10" ht="15" customHeight="1" x14ac:dyDescent="0.35">
      <c r="A1529" s="2" t="s">
        <v>467</v>
      </c>
      <c r="B1529" s="2" t="s">
        <v>468</v>
      </c>
      <c r="C1529" s="2" t="s">
        <v>56</v>
      </c>
      <c r="D1529" s="2" t="s">
        <v>57</v>
      </c>
      <c r="E1529" s="3">
        <v>34</v>
      </c>
      <c r="F1529" s="3">
        <v>3</v>
      </c>
      <c r="G1529" s="2" t="s">
        <v>469</v>
      </c>
      <c r="H1529" s="2" t="s">
        <v>59</v>
      </c>
      <c r="I1529" s="2" t="s">
        <v>18276</v>
      </c>
      <c r="J1529" s="2" t="s">
        <v>3001</v>
      </c>
    </row>
    <row r="1530" spans="1:10" ht="15" customHeight="1" x14ac:dyDescent="0.35">
      <c r="A1530" s="2" t="s">
        <v>467</v>
      </c>
      <c r="B1530" s="2" t="s">
        <v>468</v>
      </c>
      <c r="C1530" s="2" t="s">
        <v>86</v>
      </c>
      <c r="D1530" s="2" t="s">
        <v>87</v>
      </c>
      <c r="E1530" s="3">
        <v>34</v>
      </c>
      <c r="F1530" s="3">
        <v>5</v>
      </c>
      <c r="G1530" s="2" t="s">
        <v>469</v>
      </c>
      <c r="H1530" s="2" t="s">
        <v>88</v>
      </c>
      <c r="I1530" s="2" t="s">
        <v>18276</v>
      </c>
      <c r="J1530" s="2" t="s">
        <v>3001</v>
      </c>
    </row>
    <row r="1531" spans="1:10" ht="15" customHeight="1" x14ac:dyDescent="0.35">
      <c r="A1531" s="2" t="s">
        <v>467</v>
      </c>
      <c r="B1531" s="2" t="s">
        <v>468</v>
      </c>
      <c r="C1531" s="2" t="s">
        <v>116</v>
      </c>
      <c r="D1531" s="2" t="s">
        <v>117</v>
      </c>
      <c r="E1531" s="3">
        <v>34</v>
      </c>
      <c r="F1531" s="3">
        <v>7</v>
      </c>
      <c r="G1531" s="2" t="s">
        <v>469</v>
      </c>
      <c r="H1531" s="2" t="s">
        <v>118</v>
      </c>
      <c r="I1531" s="2" t="s">
        <v>18276</v>
      </c>
      <c r="J1531" s="2" t="s">
        <v>3001</v>
      </c>
    </row>
    <row r="1532" spans="1:10" ht="15" customHeight="1" x14ac:dyDescent="0.35">
      <c r="A1532" s="2" t="s">
        <v>467</v>
      </c>
      <c r="B1532" s="2" t="s">
        <v>468</v>
      </c>
      <c r="C1532" s="2" t="s">
        <v>128</v>
      </c>
      <c r="D1532" s="2" t="s">
        <v>129</v>
      </c>
      <c r="E1532" s="3">
        <v>34</v>
      </c>
      <c r="F1532" s="3">
        <v>8</v>
      </c>
      <c r="G1532" s="2" t="s">
        <v>469</v>
      </c>
      <c r="H1532" s="2" t="s">
        <v>130</v>
      </c>
      <c r="I1532" s="2" t="s">
        <v>18276</v>
      </c>
      <c r="J1532" s="2" t="s">
        <v>3001</v>
      </c>
    </row>
    <row r="1533" spans="1:10" ht="15" customHeight="1" x14ac:dyDescent="0.35">
      <c r="A1533" s="2" t="s">
        <v>467</v>
      </c>
      <c r="B1533" s="2" t="s">
        <v>468</v>
      </c>
      <c r="C1533" s="2" t="s">
        <v>153</v>
      </c>
      <c r="D1533" s="2" t="s">
        <v>154</v>
      </c>
      <c r="E1533" s="3">
        <v>34</v>
      </c>
      <c r="F1533" s="3">
        <v>10</v>
      </c>
      <c r="G1533" s="2" t="s">
        <v>469</v>
      </c>
      <c r="H1533" s="2" t="s">
        <v>155</v>
      </c>
      <c r="I1533" s="2" t="s">
        <v>18276</v>
      </c>
      <c r="J1533" s="2" t="s">
        <v>3001</v>
      </c>
    </row>
    <row r="1534" spans="1:10" ht="15" customHeight="1" x14ac:dyDescent="0.35">
      <c r="A1534" s="2" t="s">
        <v>467</v>
      </c>
      <c r="B1534" s="2" t="s">
        <v>468</v>
      </c>
      <c r="C1534" s="2" t="s">
        <v>163</v>
      </c>
      <c r="D1534" s="2" t="s">
        <v>164</v>
      </c>
      <c r="E1534" s="3">
        <v>34</v>
      </c>
      <c r="F1534" s="3">
        <v>11</v>
      </c>
      <c r="G1534" s="2" t="s">
        <v>469</v>
      </c>
      <c r="H1534" s="2" t="s">
        <v>165</v>
      </c>
      <c r="I1534" s="2" t="s">
        <v>18276</v>
      </c>
      <c r="J1534" s="2" t="s">
        <v>3001</v>
      </c>
    </row>
    <row r="1535" spans="1:10" ht="15" customHeight="1" x14ac:dyDescent="0.35">
      <c r="A1535" s="2" t="s">
        <v>467</v>
      </c>
      <c r="B1535" s="2" t="s">
        <v>468</v>
      </c>
      <c r="C1535" s="2" t="s">
        <v>177</v>
      </c>
      <c r="D1535" s="2" t="s">
        <v>178</v>
      </c>
      <c r="E1535" s="3">
        <v>34</v>
      </c>
      <c r="F1535" s="3">
        <v>12</v>
      </c>
      <c r="G1535" s="2" t="s">
        <v>469</v>
      </c>
      <c r="H1535" s="2" t="s">
        <v>179</v>
      </c>
      <c r="I1535" s="2" t="s">
        <v>18276</v>
      </c>
      <c r="J1535" s="2" t="s">
        <v>3001</v>
      </c>
    </row>
    <row r="1536" spans="1:10" ht="15" customHeight="1" x14ac:dyDescent="0.35">
      <c r="A1536" s="2" t="s">
        <v>467</v>
      </c>
      <c r="B1536" s="2" t="s">
        <v>468</v>
      </c>
      <c r="C1536" s="2" t="s">
        <v>207</v>
      </c>
      <c r="D1536" s="2" t="s">
        <v>208</v>
      </c>
      <c r="E1536" s="3">
        <v>34</v>
      </c>
      <c r="F1536" s="3">
        <v>14</v>
      </c>
      <c r="G1536" s="2" t="s">
        <v>469</v>
      </c>
      <c r="H1536" s="2" t="s">
        <v>209</v>
      </c>
      <c r="I1536" s="2" t="s">
        <v>18276</v>
      </c>
      <c r="J1536" s="2" t="s">
        <v>3001</v>
      </c>
    </row>
    <row r="1537" spans="1:10" ht="15" customHeight="1" x14ac:dyDescent="0.35">
      <c r="A1537" s="2" t="s">
        <v>467</v>
      </c>
      <c r="B1537" s="2" t="s">
        <v>468</v>
      </c>
      <c r="C1537" s="2" t="s">
        <v>23</v>
      </c>
      <c r="D1537" s="2" t="s">
        <v>24</v>
      </c>
      <c r="E1537" s="3">
        <v>34</v>
      </c>
      <c r="F1537" s="3">
        <v>1</v>
      </c>
      <c r="G1537" s="2" t="s">
        <v>469</v>
      </c>
      <c r="H1537" s="2" t="s">
        <v>26</v>
      </c>
      <c r="I1537" s="2" t="s">
        <v>18276</v>
      </c>
      <c r="J1537" s="2" t="s">
        <v>3001</v>
      </c>
    </row>
    <row r="1538" spans="1:10" ht="15" customHeight="1" x14ac:dyDescent="0.35">
      <c r="A1538" s="2" t="s">
        <v>467</v>
      </c>
      <c r="B1538" s="2" t="s">
        <v>468</v>
      </c>
      <c r="C1538" s="2" t="s">
        <v>218</v>
      </c>
      <c r="D1538" s="2" t="s">
        <v>219</v>
      </c>
      <c r="E1538" s="3">
        <v>34</v>
      </c>
      <c r="F1538" s="3">
        <v>15</v>
      </c>
      <c r="G1538" s="2" t="s">
        <v>469</v>
      </c>
      <c r="H1538" s="2" t="s">
        <v>220</v>
      </c>
      <c r="I1538" s="2" t="s">
        <v>18276</v>
      </c>
      <c r="J1538" s="2" t="s">
        <v>3001</v>
      </c>
    </row>
    <row r="1539" spans="1:10" ht="15" customHeight="1" x14ac:dyDescent="0.35">
      <c r="A1539" s="2" t="s">
        <v>467</v>
      </c>
      <c r="B1539" s="2" t="s">
        <v>468</v>
      </c>
      <c r="C1539" s="2" t="s">
        <v>264</v>
      </c>
      <c r="D1539" s="2" t="s">
        <v>265</v>
      </c>
      <c r="E1539" s="3">
        <v>34</v>
      </c>
      <c r="F1539" s="3">
        <v>18</v>
      </c>
      <c r="G1539" s="2" t="s">
        <v>469</v>
      </c>
      <c r="H1539" s="2" t="s">
        <v>266</v>
      </c>
      <c r="I1539" s="2" t="s">
        <v>18276</v>
      </c>
      <c r="J1539" s="2" t="s">
        <v>3001</v>
      </c>
    </row>
    <row r="1540" spans="1:10" ht="15" customHeight="1" x14ac:dyDescent="0.35">
      <c r="A1540" s="2" t="s">
        <v>467</v>
      </c>
      <c r="B1540" s="2" t="s">
        <v>468</v>
      </c>
      <c r="C1540" s="2" t="s">
        <v>279</v>
      </c>
      <c r="D1540" s="2" t="s">
        <v>280</v>
      </c>
      <c r="E1540" s="3">
        <v>34</v>
      </c>
      <c r="F1540" s="3">
        <v>19</v>
      </c>
      <c r="G1540" s="2" t="s">
        <v>469</v>
      </c>
      <c r="H1540" s="2" t="s">
        <v>281</v>
      </c>
      <c r="I1540" s="2" t="s">
        <v>18276</v>
      </c>
      <c r="J1540" s="2" t="s">
        <v>3001</v>
      </c>
    </row>
    <row r="1541" spans="1:10" ht="15" customHeight="1" x14ac:dyDescent="0.35">
      <c r="A1541" s="2" t="s">
        <v>467</v>
      </c>
      <c r="B1541" s="2" t="s">
        <v>468</v>
      </c>
      <c r="C1541" s="2" t="s">
        <v>325</v>
      </c>
      <c r="D1541" s="2" t="s">
        <v>326</v>
      </c>
      <c r="E1541" s="3">
        <v>34</v>
      </c>
      <c r="F1541" s="3">
        <v>22</v>
      </c>
      <c r="G1541" s="2" t="s">
        <v>469</v>
      </c>
      <c r="H1541" s="2" t="s">
        <v>327</v>
      </c>
      <c r="I1541" s="2" t="s">
        <v>18276</v>
      </c>
      <c r="J1541" s="2" t="s">
        <v>3001</v>
      </c>
    </row>
    <row r="1542" spans="1:10" ht="15" customHeight="1" x14ac:dyDescent="0.35">
      <c r="A1542" s="2" t="s">
        <v>467</v>
      </c>
      <c r="B1542" s="2" t="s">
        <v>468</v>
      </c>
      <c r="C1542" s="2" t="s">
        <v>398</v>
      </c>
      <c r="D1542" s="2" t="s">
        <v>399</v>
      </c>
      <c r="E1542" s="3">
        <v>34</v>
      </c>
      <c r="F1542" s="3">
        <v>28</v>
      </c>
      <c r="G1542" s="2" t="s">
        <v>469</v>
      </c>
      <c r="H1542" s="2" t="s">
        <v>400</v>
      </c>
      <c r="I1542" s="2" t="s">
        <v>18276</v>
      </c>
      <c r="J1542" s="2" t="s">
        <v>3001</v>
      </c>
    </row>
    <row r="1543" spans="1:10" ht="15" customHeight="1" x14ac:dyDescent="0.35">
      <c r="A1543" s="2" t="s">
        <v>467</v>
      </c>
      <c r="B1543" s="2" t="s">
        <v>468</v>
      </c>
      <c r="C1543" s="2" t="s">
        <v>477</v>
      </c>
      <c r="D1543" s="2" t="s">
        <v>478</v>
      </c>
      <c r="E1543" s="3">
        <v>34</v>
      </c>
      <c r="F1543" s="3">
        <v>35</v>
      </c>
      <c r="G1543" s="2" t="s">
        <v>469</v>
      </c>
      <c r="H1543" s="2" t="s">
        <v>479</v>
      </c>
      <c r="I1543" s="2" t="s">
        <v>18276</v>
      </c>
      <c r="J1543" s="2" t="s">
        <v>3001</v>
      </c>
    </row>
    <row r="1544" spans="1:10" ht="15" customHeight="1" x14ac:dyDescent="0.35">
      <c r="A1544" s="2" t="s">
        <v>467</v>
      </c>
      <c r="B1544" s="2" t="s">
        <v>468</v>
      </c>
      <c r="C1544" s="2" t="s">
        <v>23</v>
      </c>
      <c r="D1544" s="2" t="s">
        <v>24</v>
      </c>
      <c r="E1544" s="3">
        <v>34</v>
      </c>
      <c r="F1544" s="3">
        <v>1</v>
      </c>
      <c r="G1544" s="2" t="s">
        <v>469</v>
      </c>
      <c r="H1544" s="2" t="s">
        <v>26</v>
      </c>
      <c r="I1544" s="2" t="s">
        <v>18276</v>
      </c>
      <c r="J1544" s="2" t="s">
        <v>3016</v>
      </c>
    </row>
    <row r="1545" spans="1:10" ht="15" customHeight="1" x14ac:dyDescent="0.35">
      <c r="A1545" s="2" t="s">
        <v>467</v>
      </c>
      <c r="B1545" s="2" t="s">
        <v>468</v>
      </c>
      <c r="C1545" s="2" t="s">
        <v>41</v>
      </c>
      <c r="D1545" s="2" t="s">
        <v>42</v>
      </c>
      <c r="E1545" s="3">
        <v>34</v>
      </c>
      <c r="F1545" s="3">
        <v>2</v>
      </c>
      <c r="G1545" s="2" t="s">
        <v>469</v>
      </c>
      <c r="H1545" s="2" t="s">
        <v>43</v>
      </c>
      <c r="I1545" s="2" t="s">
        <v>18276</v>
      </c>
      <c r="J1545" s="2" t="s">
        <v>3016</v>
      </c>
    </row>
    <row r="1546" spans="1:10" ht="15" customHeight="1" x14ac:dyDescent="0.35">
      <c r="A1546" s="2" t="s">
        <v>467</v>
      </c>
      <c r="B1546" s="2" t="s">
        <v>468</v>
      </c>
      <c r="C1546" s="2" t="s">
        <v>56</v>
      </c>
      <c r="D1546" s="2" t="s">
        <v>57</v>
      </c>
      <c r="E1546" s="3">
        <v>34</v>
      </c>
      <c r="F1546" s="3">
        <v>3</v>
      </c>
      <c r="G1546" s="2" t="s">
        <v>469</v>
      </c>
      <c r="H1546" s="2" t="s">
        <v>59</v>
      </c>
      <c r="I1546" s="2" t="s">
        <v>18276</v>
      </c>
      <c r="J1546" s="2" t="s">
        <v>3016</v>
      </c>
    </row>
    <row r="1547" spans="1:10" ht="15" customHeight="1" x14ac:dyDescent="0.35">
      <c r="A1547" s="2" t="s">
        <v>467</v>
      </c>
      <c r="B1547" s="2" t="s">
        <v>468</v>
      </c>
      <c r="C1547" s="2" t="s">
        <v>71</v>
      </c>
      <c r="D1547" s="2" t="s">
        <v>72</v>
      </c>
      <c r="E1547" s="3">
        <v>34</v>
      </c>
      <c r="F1547" s="3">
        <v>4</v>
      </c>
      <c r="G1547" s="2" t="s">
        <v>469</v>
      </c>
      <c r="H1547" s="2" t="s">
        <v>73</v>
      </c>
      <c r="I1547" s="2" t="s">
        <v>18276</v>
      </c>
      <c r="J1547" s="2" t="s">
        <v>3016</v>
      </c>
    </row>
    <row r="1548" spans="1:10" ht="15" customHeight="1" x14ac:dyDescent="0.35">
      <c r="A1548" s="2" t="s">
        <v>467</v>
      </c>
      <c r="B1548" s="2" t="s">
        <v>468</v>
      </c>
      <c r="C1548" s="2" t="s">
        <v>250</v>
      </c>
      <c r="D1548" s="2" t="s">
        <v>251</v>
      </c>
      <c r="E1548" s="3">
        <v>34</v>
      </c>
      <c r="F1548" s="3">
        <v>17</v>
      </c>
      <c r="G1548" s="2" t="s">
        <v>469</v>
      </c>
      <c r="H1548" s="2" t="s">
        <v>252</v>
      </c>
      <c r="I1548" s="2" t="s">
        <v>18276</v>
      </c>
      <c r="J1548" s="2" t="s">
        <v>3001</v>
      </c>
    </row>
    <row r="1549" spans="1:10" ht="15" customHeight="1" x14ac:dyDescent="0.35">
      <c r="A1549" s="2" t="s">
        <v>456</v>
      </c>
      <c r="B1549" s="2" t="s">
        <v>457</v>
      </c>
      <c r="C1549" s="2" t="s">
        <v>510</v>
      </c>
      <c r="D1549" s="2" t="s">
        <v>511</v>
      </c>
      <c r="E1549" s="3">
        <v>33</v>
      </c>
      <c r="F1549" s="3">
        <v>38</v>
      </c>
      <c r="G1549" s="2" t="s">
        <v>458</v>
      </c>
      <c r="H1549" s="2" t="s">
        <v>512</v>
      </c>
      <c r="I1549" s="2" t="s">
        <v>18276</v>
      </c>
      <c r="J1549" s="2" t="s">
        <v>3037</v>
      </c>
    </row>
    <row r="1550" spans="1:10" ht="15" customHeight="1" x14ac:dyDescent="0.35">
      <c r="A1550" s="2" t="s">
        <v>456</v>
      </c>
      <c r="B1550" s="2" t="s">
        <v>457</v>
      </c>
      <c r="C1550" s="2" t="s">
        <v>365</v>
      </c>
      <c r="D1550" s="2" t="s">
        <v>366</v>
      </c>
      <c r="E1550" s="3">
        <v>33</v>
      </c>
      <c r="F1550" s="3">
        <v>25</v>
      </c>
      <c r="G1550" s="2" t="s">
        <v>458</v>
      </c>
      <c r="H1550" s="2" t="s">
        <v>367</v>
      </c>
      <c r="I1550" s="2" t="s">
        <v>18276</v>
      </c>
      <c r="J1550" s="2" t="s">
        <v>3037</v>
      </c>
    </row>
    <row r="1551" spans="1:10" ht="15" customHeight="1" x14ac:dyDescent="0.35">
      <c r="A1551" s="2" t="s">
        <v>456</v>
      </c>
      <c r="B1551" s="2" t="s">
        <v>457</v>
      </c>
      <c r="C1551" s="2" t="s">
        <v>352</v>
      </c>
      <c r="D1551" s="2" t="s">
        <v>353</v>
      </c>
      <c r="E1551" s="3">
        <v>33</v>
      </c>
      <c r="F1551" s="3">
        <v>24</v>
      </c>
      <c r="G1551" s="2" t="s">
        <v>458</v>
      </c>
      <c r="H1551" s="2" t="s">
        <v>354</v>
      </c>
      <c r="I1551" s="2" t="s">
        <v>18276</v>
      </c>
      <c r="J1551" s="2" t="s">
        <v>3037</v>
      </c>
    </row>
    <row r="1552" spans="1:10" ht="15" customHeight="1" x14ac:dyDescent="0.35">
      <c r="A1552" s="2" t="s">
        <v>456</v>
      </c>
      <c r="B1552" s="2" t="s">
        <v>457</v>
      </c>
      <c r="C1552" s="2" t="s">
        <v>325</v>
      </c>
      <c r="D1552" s="2" t="s">
        <v>326</v>
      </c>
      <c r="E1552" s="3">
        <v>33</v>
      </c>
      <c r="F1552" s="3">
        <v>22</v>
      </c>
      <c r="G1552" s="2" t="s">
        <v>458</v>
      </c>
      <c r="H1552" s="2" t="s">
        <v>327</v>
      </c>
      <c r="I1552" s="2" t="s">
        <v>18276</v>
      </c>
      <c r="J1552" s="2" t="s">
        <v>3083</v>
      </c>
    </row>
    <row r="1553" spans="1:10" ht="15" customHeight="1" x14ac:dyDescent="0.35">
      <c r="A1553" s="2" t="s">
        <v>456</v>
      </c>
      <c r="B1553" s="2" t="s">
        <v>457</v>
      </c>
      <c r="C1553" s="2" t="s">
        <v>339</v>
      </c>
      <c r="D1553" s="2" t="s">
        <v>340</v>
      </c>
      <c r="E1553" s="3">
        <v>33</v>
      </c>
      <c r="F1553" s="3">
        <v>23</v>
      </c>
      <c r="G1553" s="2" t="s">
        <v>458</v>
      </c>
      <c r="H1553" s="2" t="s">
        <v>341</v>
      </c>
      <c r="I1553" s="2" t="s">
        <v>18276</v>
      </c>
      <c r="J1553" s="2" t="s">
        <v>3083</v>
      </c>
    </row>
    <row r="1554" spans="1:10" ht="15" customHeight="1" x14ac:dyDescent="0.35">
      <c r="A1554" s="2" t="s">
        <v>456</v>
      </c>
      <c r="B1554" s="2" t="s">
        <v>457</v>
      </c>
      <c r="C1554" s="2" t="s">
        <v>365</v>
      </c>
      <c r="D1554" s="2" t="s">
        <v>366</v>
      </c>
      <c r="E1554" s="3">
        <v>33</v>
      </c>
      <c r="F1554" s="3">
        <v>25</v>
      </c>
      <c r="G1554" s="2" t="s">
        <v>458</v>
      </c>
      <c r="H1554" s="2" t="s">
        <v>367</v>
      </c>
      <c r="I1554" s="2" t="s">
        <v>18276</v>
      </c>
      <c r="J1554" s="2" t="s">
        <v>3083</v>
      </c>
    </row>
    <row r="1555" spans="1:10" ht="15" customHeight="1" x14ac:dyDescent="0.35">
      <c r="A1555" s="2" t="s">
        <v>456</v>
      </c>
      <c r="B1555" s="2" t="s">
        <v>457</v>
      </c>
      <c r="C1555" s="2" t="s">
        <v>387</v>
      </c>
      <c r="D1555" s="2" t="s">
        <v>388</v>
      </c>
      <c r="E1555" s="3">
        <v>33</v>
      </c>
      <c r="F1555" s="3">
        <v>27</v>
      </c>
      <c r="G1555" s="2" t="s">
        <v>458</v>
      </c>
      <c r="H1555" s="2" t="s">
        <v>389</v>
      </c>
      <c r="I1555" s="2" t="s">
        <v>18276</v>
      </c>
      <c r="J1555" s="2" t="s">
        <v>3083</v>
      </c>
    </row>
    <row r="1556" spans="1:10" ht="15" customHeight="1" x14ac:dyDescent="0.35">
      <c r="A1556" s="2" t="s">
        <v>456</v>
      </c>
      <c r="B1556" s="2" t="s">
        <v>457</v>
      </c>
      <c r="C1556" s="2" t="s">
        <v>477</v>
      </c>
      <c r="D1556" s="2" t="s">
        <v>478</v>
      </c>
      <c r="E1556" s="3">
        <v>33</v>
      </c>
      <c r="F1556" s="3">
        <v>35</v>
      </c>
      <c r="G1556" s="2" t="s">
        <v>458</v>
      </c>
      <c r="H1556" s="2" t="s">
        <v>479</v>
      </c>
      <c r="I1556" s="2" t="s">
        <v>18276</v>
      </c>
      <c r="J1556" s="2" t="s">
        <v>3083</v>
      </c>
    </row>
    <row r="1557" spans="1:10" ht="15" customHeight="1" x14ac:dyDescent="0.35">
      <c r="A1557" s="2" t="s">
        <v>456</v>
      </c>
      <c r="B1557" s="2" t="s">
        <v>457</v>
      </c>
      <c r="C1557" s="2" t="s">
        <v>537</v>
      </c>
      <c r="D1557" s="2" t="s">
        <v>538</v>
      </c>
      <c r="E1557" s="3">
        <v>33</v>
      </c>
      <c r="F1557" s="3">
        <v>40</v>
      </c>
      <c r="G1557" s="2" t="s">
        <v>458</v>
      </c>
      <c r="H1557" s="2" t="s">
        <v>539</v>
      </c>
      <c r="I1557" s="2" t="s">
        <v>18276</v>
      </c>
      <c r="J1557" s="2" t="s">
        <v>3083</v>
      </c>
    </row>
    <row r="1558" spans="1:10" ht="15" customHeight="1" x14ac:dyDescent="0.35">
      <c r="A1558" s="2" t="s">
        <v>456</v>
      </c>
      <c r="B1558" s="2" t="s">
        <v>457</v>
      </c>
      <c r="C1558" s="2" t="s">
        <v>23</v>
      </c>
      <c r="D1558" s="2" t="s">
        <v>24</v>
      </c>
      <c r="E1558" s="3">
        <v>33</v>
      </c>
      <c r="F1558" s="3">
        <v>1</v>
      </c>
      <c r="G1558" s="2" t="s">
        <v>458</v>
      </c>
      <c r="H1558" s="2" t="s">
        <v>26</v>
      </c>
      <c r="I1558" s="2" t="s">
        <v>18276</v>
      </c>
      <c r="J1558" s="2" t="s">
        <v>3037</v>
      </c>
    </row>
    <row r="1559" spans="1:10" ht="15" customHeight="1" x14ac:dyDescent="0.35">
      <c r="A1559" s="2" t="s">
        <v>456</v>
      </c>
      <c r="B1559" s="2" t="s">
        <v>457</v>
      </c>
      <c r="C1559" s="2" t="s">
        <v>41</v>
      </c>
      <c r="D1559" s="2" t="s">
        <v>42</v>
      </c>
      <c r="E1559" s="3">
        <v>33</v>
      </c>
      <c r="F1559" s="3">
        <v>2</v>
      </c>
      <c r="G1559" s="2" t="s">
        <v>458</v>
      </c>
      <c r="H1559" s="2" t="s">
        <v>43</v>
      </c>
      <c r="I1559" s="2" t="s">
        <v>18276</v>
      </c>
      <c r="J1559" s="2" t="s">
        <v>3037</v>
      </c>
    </row>
    <row r="1560" spans="1:10" ht="15" customHeight="1" x14ac:dyDescent="0.35">
      <c r="A1560" s="2" t="s">
        <v>456</v>
      </c>
      <c r="B1560" s="2" t="s">
        <v>457</v>
      </c>
      <c r="C1560" s="2" t="s">
        <v>56</v>
      </c>
      <c r="D1560" s="2" t="s">
        <v>57</v>
      </c>
      <c r="E1560" s="3">
        <v>33</v>
      </c>
      <c r="F1560" s="3">
        <v>3</v>
      </c>
      <c r="G1560" s="2" t="s">
        <v>458</v>
      </c>
      <c r="H1560" s="2" t="s">
        <v>59</v>
      </c>
      <c r="I1560" s="2" t="s">
        <v>18276</v>
      </c>
      <c r="J1560" s="2" t="s">
        <v>3037</v>
      </c>
    </row>
    <row r="1561" spans="1:10" ht="15" customHeight="1" x14ac:dyDescent="0.35">
      <c r="A1561" s="2" t="s">
        <v>456</v>
      </c>
      <c r="B1561" s="2" t="s">
        <v>457</v>
      </c>
      <c r="C1561" s="2" t="s">
        <v>71</v>
      </c>
      <c r="D1561" s="2" t="s">
        <v>72</v>
      </c>
      <c r="E1561" s="3">
        <v>33</v>
      </c>
      <c r="F1561" s="3">
        <v>4</v>
      </c>
      <c r="G1561" s="2" t="s">
        <v>458</v>
      </c>
      <c r="H1561" s="2" t="s">
        <v>73</v>
      </c>
      <c r="I1561" s="2" t="s">
        <v>18276</v>
      </c>
      <c r="J1561" s="2" t="s">
        <v>3037</v>
      </c>
    </row>
    <row r="1562" spans="1:10" ht="15" customHeight="1" x14ac:dyDescent="0.35">
      <c r="A1562" s="2" t="s">
        <v>456</v>
      </c>
      <c r="B1562" s="2" t="s">
        <v>457</v>
      </c>
      <c r="C1562" s="2" t="s">
        <v>86</v>
      </c>
      <c r="D1562" s="2" t="s">
        <v>87</v>
      </c>
      <c r="E1562" s="3">
        <v>33</v>
      </c>
      <c r="F1562" s="3">
        <v>5</v>
      </c>
      <c r="G1562" s="2" t="s">
        <v>458</v>
      </c>
      <c r="H1562" s="2" t="s">
        <v>88</v>
      </c>
      <c r="I1562" s="2" t="s">
        <v>18276</v>
      </c>
      <c r="J1562" s="2" t="s">
        <v>3037</v>
      </c>
    </row>
    <row r="1563" spans="1:10" ht="15" customHeight="1" x14ac:dyDescent="0.35">
      <c r="A1563" s="2" t="s">
        <v>456</v>
      </c>
      <c r="B1563" s="2" t="s">
        <v>457</v>
      </c>
      <c r="C1563" s="2" t="s">
        <v>128</v>
      </c>
      <c r="D1563" s="2" t="s">
        <v>129</v>
      </c>
      <c r="E1563" s="3">
        <v>33</v>
      </c>
      <c r="F1563" s="3">
        <v>8</v>
      </c>
      <c r="G1563" s="2" t="s">
        <v>458</v>
      </c>
      <c r="H1563" s="2" t="s">
        <v>130</v>
      </c>
      <c r="I1563" s="2" t="s">
        <v>18276</v>
      </c>
      <c r="J1563" s="2" t="s">
        <v>3037</v>
      </c>
    </row>
    <row r="1564" spans="1:10" ht="15" customHeight="1" x14ac:dyDescent="0.35">
      <c r="A1564" s="2" t="s">
        <v>456</v>
      </c>
      <c r="B1564" s="2" t="s">
        <v>457</v>
      </c>
      <c r="C1564" s="2" t="s">
        <v>153</v>
      </c>
      <c r="D1564" s="2" t="s">
        <v>154</v>
      </c>
      <c r="E1564" s="3">
        <v>33</v>
      </c>
      <c r="F1564" s="3">
        <v>10</v>
      </c>
      <c r="G1564" s="2" t="s">
        <v>458</v>
      </c>
      <c r="H1564" s="2" t="s">
        <v>155</v>
      </c>
      <c r="I1564" s="2" t="s">
        <v>18276</v>
      </c>
      <c r="J1564" s="2" t="s">
        <v>3037</v>
      </c>
    </row>
    <row r="1565" spans="1:10" ht="15" customHeight="1" x14ac:dyDescent="0.35">
      <c r="A1565" s="2" t="s">
        <v>456</v>
      </c>
      <c r="B1565" s="2" t="s">
        <v>457</v>
      </c>
      <c r="C1565" s="2" t="s">
        <v>163</v>
      </c>
      <c r="D1565" s="2" t="s">
        <v>164</v>
      </c>
      <c r="E1565" s="3">
        <v>33</v>
      </c>
      <c r="F1565" s="3">
        <v>11</v>
      </c>
      <c r="G1565" s="2" t="s">
        <v>458</v>
      </c>
      <c r="H1565" s="2" t="s">
        <v>165</v>
      </c>
      <c r="I1565" s="2" t="s">
        <v>18276</v>
      </c>
      <c r="J1565" s="2" t="s">
        <v>3037</v>
      </c>
    </row>
    <row r="1566" spans="1:10" ht="15" customHeight="1" x14ac:dyDescent="0.35">
      <c r="A1566" s="2" t="s">
        <v>456</v>
      </c>
      <c r="B1566" s="2" t="s">
        <v>457</v>
      </c>
      <c r="C1566" s="2" t="s">
        <v>177</v>
      </c>
      <c r="D1566" s="2" t="s">
        <v>178</v>
      </c>
      <c r="E1566" s="3">
        <v>33</v>
      </c>
      <c r="F1566" s="3">
        <v>12</v>
      </c>
      <c r="G1566" s="2" t="s">
        <v>458</v>
      </c>
      <c r="H1566" s="2" t="s">
        <v>179</v>
      </c>
      <c r="I1566" s="2" t="s">
        <v>18276</v>
      </c>
      <c r="J1566" s="2" t="s">
        <v>3037</v>
      </c>
    </row>
    <row r="1567" spans="1:10" ht="15" customHeight="1" x14ac:dyDescent="0.35">
      <c r="A1567" s="2" t="s">
        <v>456</v>
      </c>
      <c r="B1567" s="2" t="s">
        <v>457</v>
      </c>
      <c r="C1567" s="2" t="s">
        <v>218</v>
      </c>
      <c r="D1567" s="2" t="s">
        <v>219</v>
      </c>
      <c r="E1567" s="3">
        <v>33</v>
      </c>
      <c r="F1567" s="3">
        <v>15</v>
      </c>
      <c r="G1567" s="2" t="s">
        <v>458</v>
      </c>
      <c r="H1567" s="2" t="s">
        <v>220</v>
      </c>
      <c r="I1567" s="2" t="s">
        <v>18276</v>
      </c>
      <c r="J1567" s="2" t="s">
        <v>3037</v>
      </c>
    </row>
    <row r="1568" spans="1:10" ht="15" customHeight="1" x14ac:dyDescent="0.35">
      <c r="A1568" s="2" t="s">
        <v>456</v>
      </c>
      <c r="B1568" s="2" t="s">
        <v>457</v>
      </c>
      <c r="C1568" s="2" t="s">
        <v>250</v>
      </c>
      <c r="D1568" s="2" t="s">
        <v>251</v>
      </c>
      <c r="E1568" s="3">
        <v>33</v>
      </c>
      <c r="F1568" s="3">
        <v>17</v>
      </c>
      <c r="G1568" s="2" t="s">
        <v>458</v>
      </c>
      <c r="H1568" s="2" t="s">
        <v>252</v>
      </c>
      <c r="I1568" s="2" t="s">
        <v>18276</v>
      </c>
      <c r="J1568" s="2" t="s">
        <v>3037</v>
      </c>
    </row>
    <row r="1569" spans="1:10" ht="15" customHeight="1" x14ac:dyDescent="0.35">
      <c r="A1569" s="2" t="s">
        <v>456</v>
      </c>
      <c r="B1569" s="2" t="s">
        <v>457</v>
      </c>
      <c r="C1569" s="2" t="s">
        <v>264</v>
      </c>
      <c r="D1569" s="2" t="s">
        <v>265</v>
      </c>
      <c r="E1569" s="3">
        <v>33</v>
      </c>
      <c r="F1569" s="3">
        <v>18</v>
      </c>
      <c r="G1569" s="2" t="s">
        <v>458</v>
      </c>
      <c r="H1569" s="2" t="s">
        <v>266</v>
      </c>
      <c r="I1569" s="2" t="s">
        <v>18276</v>
      </c>
      <c r="J1569" s="2" t="s">
        <v>3037</v>
      </c>
    </row>
    <row r="1570" spans="1:10" ht="15" customHeight="1" x14ac:dyDescent="0.35">
      <c r="A1570" s="2" t="s">
        <v>456</v>
      </c>
      <c r="B1570" s="2" t="s">
        <v>457</v>
      </c>
      <c r="C1570" s="2" t="s">
        <v>279</v>
      </c>
      <c r="D1570" s="2" t="s">
        <v>280</v>
      </c>
      <c r="E1570" s="3">
        <v>33</v>
      </c>
      <c r="F1570" s="3">
        <v>19</v>
      </c>
      <c r="G1570" s="2" t="s">
        <v>458</v>
      </c>
      <c r="H1570" s="2" t="s">
        <v>281</v>
      </c>
      <c r="I1570" s="2" t="s">
        <v>18276</v>
      </c>
      <c r="J1570" s="2" t="s">
        <v>3037</v>
      </c>
    </row>
    <row r="1571" spans="1:10" ht="15" customHeight="1" x14ac:dyDescent="0.35">
      <c r="A1571" s="2" t="s">
        <v>456</v>
      </c>
      <c r="B1571" s="2" t="s">
        <v>457</v>
      </c>
      <c r="C1571" s="2" t="s">
        <v>325</v>
      </c>
      <c r="D1571" s="2" t="s">
        <v>326</v>
      </c>
      <c r="E1571" s="3">
        <v>33</v>
      </c>
      <c r="F1571" s="3">
        <v>22</v>
      </c>
      <c r="G1571" s="2" t="s">
        <v>458</v>
      </c>
      <c r="H1571" s="2" t="s">
        <v>327</v>
      </c>
      <c r="I1571" s="2" t="s">
        <v>18276</v>
      </c>
      <c r="J1571" s="2" t="s">
        <v>3037</v>
      </c>
    </row>
    <row r="1572" spans="1:10" ht="15" customHeight="1" x14ac:dyDescent="0.35">
      <c r="A1572" s="2" t="s">
        <v>456</v>
      </c>
      <c r="B1572" s="2" t="s">
        <v>457</v>
      </c>
      <c r="C1572" s="2" t="s">
        <v>339</v>
      </c>
      <c r="D1572" s="2" t="s">
        <v>340</v>
      </c>
      <c r="E1572" s="3">
        <v>33</v>
      </c>
      <c r="F1572" s="3">
        <v>23</v>
      </c>
      <c r="G1572" s="2" t="s">
        <v>458</v>
      </c>
      <c r="H1572" s="2" t="s">
        <v>341</v>
      </c>
      <c r="I1572" s="2" t="s">
        <v>18276</v>
      </c>
      <c r="J1572" s="2" t="s">
        <v>3037</v>
      </c>
    </row>
    <row r="1573" spans="1:10" ht="15" customHeight="1" x14ac:dyDescent="0.35">
      <c r="A1573" s="2" t="s">
        <v>467</v>
      </c>
      <c r="B1573" s="2" t="s">
        <v>468</v>
      </c>
      <c r="C1573" s="2" t="s">
        <v>86</v>
      </c>
      <c r="D1573" s="2" t="s">
        <v>87</v>
      </c>
      <c r="E1573" s="3">
        <v>34</v>
      </c>
      <c r="F1573" s="3">
        <v>5</v>
      </c>
      <c r="G1573" s="2" t="s">
        <v>469</v>
      </c>
      <c r="H1573" s="2" t="s">
        <v>88</v>
      </c>
      <c r="I1573" s="2" t="s">
        <v>18276</v>
      </c>
      <c r="J1573" s="2" t="s">
        <v>3016</v>
      </c>
    </row>
    <row r="1574" spans="1:10" ht="15" customHeight="1" x14ac:dyDescent="0.35">
      <c r="A1574" s="2" t="s">
        <v>467</v>
      </c>
      <c r="B1574" s="2" t="s">
        <v>468</v>
      </c>
      <c r="C1574" s="2" t="s">
        <v>116</v>
      </c>
      <c r="D1574" s="2" t="s">
        <v>117</v>
      </c>
      <c r="E1574" s="3">
        <v>34</v>
      </c>
      <c r="F1574" s="3">
        <v>7</v>
      </c>
      <c r="G1574" s="2" t="s">
        <v>469</v>
      </c>
      <c r="H1574" s="2" t="s">
        <v>118</v>
      </c>
      <c r="I1574" s="2" t="s">
        <v>18276</v>
      </c>
      <c r="J1574" s="2" t="s">
        <v>3016</v>
      </c>
    </row>
    <row r="1575" spans="1:10" ht="15" customHeight="1" x14ac:dyDescent="0.35">
      <c r="A1575" s="2" t="s">
        <v>467</v>
      </c>
      <c r="B1575" s="2" t="s">
        <v>468</v>
      </c>
      <c r="C1575" s="2" t="s">
        <v>128</v>
      </c>
      <c r="D1575" s="2" t="s">
        <v>129</v>
      </c>
      <c r="E1575" s="3">
        <v>34</v>
      </c>
      <c r="F1575" s="3">
        <v>8</v>
      </c>
      <c r="G1575" s="2" t="s">
        <v>469</v>
      </c>
      <c r="H1575" s="2" t="s">
        <v>130</v>
      </c>
      <c r="I1575" s="2" t="s">
        <v>18276</v>
      </c>
      <c r="J1575" s="2" t="s">
        <v>3016</v>
      </c>
    </row>
    <row r="1576" spans="1:10" ht="15" customHeight="1" x14ac:dyDescent="0.35">
      <c r="A1576" s="2" t="s">
        <v>467</v>
      </c>
      <c r="B1576" s="2" t="s">
        <v>468</v>
      </c>
      <c r="C1576" s="2" t="s">
        <v>163</v>
      </c>
      <c r="D1576" s="2" t="s">
        <v>164</v>
      </c>
      <c r="E1576" s="3">
        <v>34</v>
      </c>
      <c r="F1576" s="3">
        <v>11</v>
      </c>
      <c r="G1576" s="2" t="s">
        <v>469</v>
      </c>
      <c r="H1576" s="2" t="s">
        <v>165</v>
      </c>
      <c r="I1576" s="2" t="s">
        <v>18276</v>
      </c>
      <c r="J1576" s="2" t="s">
        <v>3016</v>
      </c>
    </row>
    <row r="1577" spans="1:10" ht="15" customHeight="1" x14ac:dyDescent="0.35">
      <c r="A1577" s="2" t="s">
        <v>477</v>
      </c>
      <c r="B1577" s="2" t="s">
        <v>478</v>
      </c>
      <c r="C1577" s="2" t="s">
        <v>56</v>
      </c>
      <c r="D1577" s="2" t="s">
        <v>57</v>
      </c>
      <c r="E1577" s="3">
        <v>35</v>
      </c>
      <c r="F1577" s="3">
        <v>3</v>
      </c>
      <c r="G1577" s="2" t="s">
        <v>479</v>
      </c>
      <c r="H1577" s="2" t="s">
        <v>59</v>
      </c>
      <c r="I1577" s="2" t="s">
        <v>18276</v>
      </c>
      <c r="J1577" s="2" t="s">
        <v>3001</v>
      </c>
    </row>
    <row r="1578" spans="1:10" ht="15" customHeight="1" x14ac:dyDescent="0.35">
      <c r="A1578" s="2" t="s">
        <v>477</v>
      </c>
      <c r="B1578" s="2" t="s">
        <v>478</v>
      </c>
      <c r="C1578" s="2" t="s">
        <v>86</v>
      </c>
      <c r="D1578" s="2" t="s">
        <v>87</v>
      </c>
      <c r="E1578" s="3">
        <v>35</v>
      </c>
      <c r="F1578" s="3">
        <v>5</v>
      </c>
      <c r="G1578" s="2" t="s">
        <v>479</v>
      </c>
      <c r="H1578" s="2" t="s">
        <v>88</v>
      </c>
      <c r="I1578" s="2" t="s">
        <v>18276</v>
      </c>
      <c r="J1578" s="2" t="s">
        <v>3001</v>
      </c>
    </row>
    <row r="1579" spans="1:10" ht="15" customHeight="1" x14ac:dyDescent="0.35">
      <c r="A1579" s="2" t="s">
        <v>477</v>
      </c>
      <c r="B1579" s="2" t="s">
        <v>478</v>
      </c>
      <c r="C1579" s="2" t="s">
        <v>116</v>
      </c>
      <c r="D1579" s="2" t="s">
        <v>117</v>
      </c>
      <c r="E1579" s="3">
        <v>35</v>
      </c>
      <c r="F1579" s="3">
        <v>7</v>
      </c>
      <c r="G1579" s="2" t="s">
        <v>479</v>
      </c>
      <c r="H1579" s="2" t="s">
        <v>118</v>
      </c>
      <c r="I1579" s="2" t="s">
        <v>18276</v>
      </c>
      <c r="J1579" s="2" t="s">
        <v>3001</v>
      </c>
    </row>
    <row r="1580" spans="1:10" ht="15" customHeight="1" x14ac:dyDescent="0.35">
      <c r="A1580" s="2" t="s">
        <v>477</v>
      </c>
      <c r="B1580" s="2" t="s">
        <v>478</v>
      </c>
      <c r="C1580" s="2" t="s">
        <v>128</v>
      </c>
      <c r="D1580" s="2" t="s">
        <v>129</v>
      </c>
      <c r="E1580" s="3">
        <v>35</v>
      </c>
      <c r="F1580" s="3">
        <v>8</v>
      </c>
      <c r="G1580" s="2" t="s">
        <v>479</v>
      </c>
      <c r="H1580" s="2" t="s">
        <v>130</v>
      </c>
      <c r="I1580" s="2" t="s">
        <v>18276</v>
      </c>
      <c r="J1580" s="2" t="s">
        <v>3001</v>
      </c>
    </row>
    <row r="1581" spans="1:10" ht="15" customHeight="1" x14ac:dyDescent="0.35">
      <c r="A1581" s="2" t="s">
        <v>477</v>
      </c>
      <c r="B1581" s="2" t="s">
        <v>478</v>
      </c>
      <c r="C1581" s="2" t="s">
        <v>153</v>
      </c>
      <c r="D1581" s="2" t="s">
        <v>154</v>
      </c>
      <c r="E1581" s="3">
        <v>35</v>
      </c>
      <c r="F1581" s="3">
        <v>10</v>
      </c>
      <c r="G1581" s="2" t="s">
        <v>479</v>
      </c>
      <c r="H1581" s="2" t="s">
        <v>155</v>
      </c>
      <c r="I1581" s="2" t="s">
        <v>18276</v>
      </c>
      <c r="J1581" s="2" t="s">
        <v>3001</v>
      </c>
    </row>
    <row r="1582" spans="1:10" ht="15" customHeight="1" x14ac:dyDescent="0.35">
      <c r="A1582" s="2" t="s">
        <v>477</v>
      </c>
      <c r="B1582" s="2" t="s">
        <v>478</v>
      </c>
      <c r="C1582" s="2" t="s">
        <v>163</v>
      </c>
      <c r="D1582" s="2" t="s">
        <v>164</v>
      </c>
      <c r="E1582" s="3">
        <v>35</v>
      </c>
      <c r="F1582" s="3">
        <v>11</v>
      </c>
      <c r="G1582" s="2" t="s">
        <v>479</v>
      </c>
      <c r="H1582" s="2" t="s">
        <v>165</v>
      </c>
      <c r="I1582" s="2" t="s">
        <v>18276</v>
      </c>
      <c r="J1582" s="2" t="s">
        <v>3001</v>
      </c>
    </row>
    <row r="1583" spans="1:10" ht="15" customHeight="1" x14ac:dyDescent="0.35">
      <c r="A1583" s="2" t="s">
        <v>477</v>
      </c>
      <c r="B1583" s="2" t="s">
        <v>478</v>
      </c>
      <c r="C1583" s="2" t="s">
        <v>177</v>
      </c>
      <c r="D1583" s="2" t="s">
        <v>178</v>
      </c>
      <c r="E1583" s="3">
        <v>35</v>
      </c>
      <c r="F1583" s="3">
        <v>12</v>
      </c>
      <c r="G1583" s="2" t="s">
        <v>479</v>
      </c>
      <c r="H1583" s="2" t="s">
        <v>179</v>
      </c>
      <c r="I1583" s="2" t="s">
        <v>18276</v>
      </c>
      <c r="J1583" s="2" t="s">
        <v>3001</v>
      </c>
    </row>
    <row r="1584" spans="1:10" ht="15" customHeight="1" x14ac:dyDescent="0.35">
      <c r="A1584" s="2" t="s">
        <v>477</v>
      </c>
      <c r="B1584" s="2" t="s">
        <v>478</v>
      </c>
      <c r="C1584" s="2" t="s">
        <v>207</v>
      </c>
      <c r="D1584" s="2" t="s">
        <v>208</v>
      </c>
      <c r="E1584" s="3">
        <v>35</v>
      </c>
      <c r="F1584" s="3">
        <v>14</v>
      </c>
      <c r="G1584" s="2" t="s">
        <v>479</v>
      </c>
      <c r="H1584" s="2" t="s">
        <v>209</v>
      </c>
      <c r="I1584" s="2" t="s">
        <v>18276</v>
      </c>
      <c r="J1584" s="2" t="s">
        <v>3001</v>
      </c>
    </row>
    <row r="1585" spans="1:10" ht="15" customHeight="1" x14ac:dyDescent="0.35">
      <c r="A1585" s="2" t="s">
        <v>477</v>
      </c>
      <c r="B1585" s="2" t="s">
        <v>478</v>
      </c>
      <c r="C1585" s="2" t="s">
        <v>218</v>
      </c>
      <c r="D1585" s="2" t="s">
        <v>219</v>
      </c>
      <c r="E1585" s="3">
        <v>35</v>
      </c>
      <c r="F1585" s="3">
        <v>15</v>
      </c>
      <c r="G1585" s="2" t="s">
        <v>479</v>
      </c>
      <c r="H1585" s="2" t="s">
        <v>220</v>
      </c>
      <c r="I1585" s="2" t="s">
        <v>18276</v>
      </c>
      <c r="J1585" s="2" t="s">
        <v>3001</v>
      </c>
    </row>
    <row r="1586" spans="1:10" ht="15" customHeight="1" x14ac:dyDescent="0.35">
      <c r="A1586" s="2" t="s">
        <v>477</v>
      </c>
      <c r="B1586" s="2" t="s">
        <v>478</v>
      </c>
      <c r="C1586" s="2" t="s">
        <v>250</v>
      </c>
      <c r="D1586" s="2" t="s">
        <v>251</v>
      </c>
      <c r="E1586" s="3">
        <v>35</v>
      </c>
      <c r="F1586" s="3">
        <v>17</v>
      </c>
      <c r="G1586" s="2" t="s">
        <v>479</v>
      </c>
      <c r="H1586" s="2" t="s">
        <v>252</v>
      </c>
      <c r="I1586" s="2" t="s">
        <v>18276</v>
      </c>
      <c r="J1586" s="2" t="s">
        <v>3001</v>
      </c>
    </row>
    <row r="1587" spans="1:10" ht="15" customHeight="1" x14ac:dyDescent="0.35">
      <c r="A1587" s="2" t="s">
        <v>477</v>
      </c>
      <c r="B1587" s="2" t="s">
        <v>478</v>
      </c>
      <c r="C1587" s="2" t="s">
        <v>264</v>
      </c>
      <c r="D1587" s="2" t="s">
        <v>265</v>
      </c>
      <c r="E1587" s="3">
        <v>35</v>
      </c>
      <c r="F1587" s="3">
        <v>18</v>
      </c>
      <c r="G1587" s="2" t="s">
        <v>479</v>
      </c>
      <c r="H1587" s="2" t="s">
        <v>266</v>
      </c>
      <c r="I1587" s="2" t="s">
        <v>18276</v>
      </c>
      <c r="J1587" s="2" t="s">
        <v>3001</v>
      </c>
    </row>
    <row r="1588" spans="1:10" ht="15" customHeight="1" x14ac:dyDescent="0.35">
      <c r="A1588" s="2" t="s">
        <v>477</v>
      </c>
      <c r="B1588" s="2" t="s">
        <v>478</v>
      </c>
      <c r="C1588" s="2" t="s">
        <v>279</v>
      </c>
      <c r="D1588" s="2" t="s">
        <v>280</v>
      </c>
      <c r="E1588" s="3">
        <v>35</v>
      </c>
      <c r="F1588" s="3">
        <v>19</v>
      </c>
      <c r="G1588" s="2" t="s">
        <v>479</v>
      </c>
      <c r="H1588" s="2" t="s">
        <v>281</v>
      </c>
      <c r="I1588" s="2" t="s">
        <v>18276</v>
      </c>
      <c r="J1588" s="2" t="s">
        <v>3001</v>
      </c>
    </row>
    <row r="1589" spans="1:10" ht="15" customHeight="1" x14ac:dyDescent="0.35">
      <c r="A1589" s="2" t="s">
        <v>477</v>
      </c>
      <c r="B1589" s="2" t="s">
        <v>478</v>
      </c>
      <c r="C1589" s="2" t="s">
        <v>325</v>
      </c>
      <c r="D1589" s="2" t="s">
        <v>326</v>
      </c>
      <c r="E1589" s="3">
        <v>35</v>
      </c>
      <c r="F1589" s="3">
        <v>22</v>
      </c>
      <c r="G1589" s="2" t="s">
        <v>479</v>
      </c>
      <c r="H1589" s="2" t="s">
        <v>327</v>
      </c>
      <c r="I1589" s="2" t="s">
        <v>18276</v>
      </c>
      <c r="J1589" s="2" t="s">
        <v>3001</v>
      </c>
    </row>
    <row r="1590" spans="1:10" ht="15" customHeight="1" x14ac:dyDescent="0.35">
      <c r="A1590" s="2" t="s">
        <v>477</v>
      </c>
      <c r="B1590" s="2" t="s">
        <v>478</v>
      </c>
      <c r="C1590" s="2" t="s">
        <v>398</v>
      </c>
      <c r="D1590" s="2" t="s">
        <v>399</v>
      </c>
      <c r="E1590" s="3">
        <v>35</v>
      </c>
      <c r="F1590" s="3">
        <v>28</v>
      </c>
      <c r="G1590" s="2" t="s">
        <v>479</v>
      </c>
      <c r="H1590" s="2" t="s">
        <v>400</v>
      </c>
      <c r="I1590" s="2" t="s">
        <v>18276</v>
      </c>
      <c r="J1590" s="2" t="s">
        <v>3001</v>
      </c>
    </row>
    <row r="1591" spans="1:10" ht="15" customHeight="1" x14ac:dyDescent="0.35">
      <c r="A1591" s="2" t="s">
        <v>477</v>
      </c>
      <c r="B1591" s="2" t="s">
        <v>478</v>
      </c>
      <c r="C1591" s="2" t="s">
        <v>467</v>
      </c>
      <c r="D1591" s="2" t="s">
        <v>468</v>
      </c>
      <c r="E1591" s="3">
        <v>35</v>
      </c>
      <c r="F1591" s="3">
        <v>34</v>
      </c>
      <c r="G1591" s="2" t="s">
        <v>479</v>
      </c>
      <c r="H1591" s="2" t="s">
        <v>469</v>
      </c>
      <c r="I1591" s="2" t="s">
        <v>18276</v>
      </c>
      <c r="J1591" s="2" t="s">
        <v>3001</v>
      </c>
    </row>
    <row r="1592" spans="1:10" ht="15" customHeight="1" x14ac:dyDescent="0.35">
      <c r="A1592" s="2" t="s">
        <v>477</v>
      </c>
      <c r="B1592" s="2" t="s">
        <v>478</v>
      </c>
      <c r="C1592" s="2" t="s">
        <v>23</v>
      </c>
      <c r="D1592" s="2" t="s">
        <v>24</v>
      </c>
      <c r="E1592" s="3">
        <v>35</v>
      </c>
      <c r="F1592" s="3">
        <v>1</v>
      </c>
      <c r="G1592" s="2" t="s">
        <v>479</v>
      </c>
      <c r="H1592" s="2" t="s">
        <v>26</v>
      </c>
      <c r="I1592" s="2" t="s">
        <v>18276</v>
      </c>
      <c r="J1592" s="2" t="s">
        <v>3083</v>
      </c>
    </row>
    <row r="1593" spans="1:10" ht="15" customHeight="1" x14ac:dyDescent="0.35">
      <c r="A1593" s="2" t="s">
        <v>477</v>
      </c>
      <c r="B1593" s="2" t="s">
        <v>478</v>
      </c>
      <c r="C1593" s="2" t="s">
        <v>41</v>
      </c>
      <c r="D1593" s="2" t="s">
        <v>42</v>
      </c>
      <c r="E1593" s="3">
        <v>35</v>
      </c>
      <c r="F1593" s="3">
        <v>2</v>
      </c>
      <c r="G1593" s="2" t="s">
        <v>479</v>
      </c>
      <c r="H1593" s="2" t="s">
        <v>43</v>
      </c>
      <c r="I1593" s="2" t="s">
        <v>18276</v>
      </c>
      <c r="J1593" s="2" t="s">
        <v>3083</v>
      </c>
    </row>
    <row r="1594" spans="1:10" ht="15" customHeight="1" x14ac:dyDescent="0.35">
      <c r="A1594" s="2" t="s">
        <v>477</v>
      </c>
      <c r="B1594" s="2" t="s">
        <v>478</v>
      </c>
      <c r="C1594" s="2" t="s">
        <v>100</v>
      </c>
      <c r="D1594" s="2" t="s">
        <v>101</v>
      </c>
      <c r="E1594" s="3">
        <v>35</v>
      </c>
      <c r="F1594" s="3">
        <v>6</v>
      </c>
      <c r="G1594" s="2" t="s">
        <v>479</v>
      </c>
      <c r="H1594" s="2" t="s">
        <v>102</v>
      </c>
      <c r="I1594" s="2" t="s">
        <v>18276</v>
      </c>
      <c r="J1594" s="2" t="s">
        <v>3083</v>
      </c>
    </row>
    <row r="1595" spans="1:10" ht="15" customHeight="1" x14ac:dyDescent="0.35">
      <c r="A1595" s="2" t="s">
        <v>477</v>
      </c>
      <c r="B1595" s="2" t="s">
        <v>478</v>
      </c>
      <c r="C1595" s="2" t="s">
        <v>116</v>
      </c>
      <c r="D1595" s="2" t="s">
        <v>117</v>
      </c>
      <c r="E1595" s="3">
        <v>35</v>
      </c>
      <c r="F1595" s="3">
        <v>7</v>
      </c>
      <c r="G1595" s="2" t="s">
        <v>479</v>
      </c>
      <c r="H1595" s="2" t="s">
        <v>118</v>
      </c>
      <c r="I1595" s="2" t="s">
        <v>18276</v>
      </c>
      <c r="J1595" s="2" t="s">
        <v>3083</v>
      </c>
    </row>
    <row r="1596" spans="1:10" ht="15" customHeight="1" x14ac:dyDescent="0.35">
      <c r="A1596" s="2" t="s">
        <v>477</v>
      </c>
      <c r="B1596" s="2" t="s">
        <v>478</v>
      </c>
      <c r="C1596" s="2" t="s">
        <v>128</v>
      </c>
      <c r="D1596" s="2" t="s">
        <v>129</v>
      </c>
      <c r="E1596" s="3">
        <v>35</v>
      </c>
      <c r="F1596" s="3">
        <v>8</v>
      </c>
      <c r="G1596" s="2" t="s">
        <v>479</v>
      </c>
      <c r="H1596" s="2" t="s">
        <v>130</v>
      </c>
      <c r="I1596" s="2" t="s">
        <v>18276</v>
      </c>
      <c r="J1596" s="2" t="s">
        <v>3083</v>
      </c>
    </row>
    <row r="1597" spans="1:10" ht="15" customHeight="1" x14ac:dyDescent="0.35">
      <c r="A1597" s="2" t="s">
        <v>477</v>
      </c>
      <c r="B1597" s="2" t="s">
        <v>478</v>
      </c>
      <c r="C1597" s="2" t="s">
        <v>153</v>
      </c>
      <c r="D1597" s="2" t="s">
        <v>154</v>
      </c>
      <c r="E1597" s="3">
        <v>35</v>
      </c>
      <c r="F1597" s="3">
        <v>10</v>
      </c>
      <c r="G1597" s="2" t="s">
        <v>479</v>
      </c>
      <c r="H1597" s="2" t="s">
        <v>155</v>
      </c>
      <c r="I1597" s="2" t="s">
        <v>18276</v>
      </c>
      <c r="J1597" s="2" t="s">
        <v>3083</v>
      </c>
    </row>
    <row r="1598" spans="1:10" ht="15" customHeight="1" x14ac:dyDescent="0.35">
      <c r="A1598" s="2" t="s">
        <v>477</v>
      </c>
      <c r="B1598" s="2" t="s">
        <v>478</v>
      </c>
      <c r="C1598" s="2" t="s">
        <v>41</v>
      </c>
      <c r="D1598" s="2" t="s">
        <v>42</v>
      </c>
      <c r="E1598" s="3">
        <v>35</v>
      </c>
      <c r="F1598" s="3">
        <v>2</v>
      </c>
      <c r="G1598" s="2" t="s">
        <v>479</v>
      </c>
      <c r="H1598" s="2" t="s">
        <v>43</v>
      </c>
      <c r="I1598" s="2" t="s">
        <v>18276</v>
      </c>
      <c r="J1598" s="2" t="s">
        <v>3001</v>
      </c>
    </row>
    <row r="1599" spans="1:10" ht="15" customHeight="1" x14ac:dyDescent="0.35">
      <c r="A1599" s="2" t="s">
        <v>456</v>
      </c>
      <c r="B1599" s="2" t="s">
        <v>457</v>
      </c>
      <c r="C1599" s="2" t="s">
        <v>310</v>
      </c>
      <c r="D1599" s="2" t="s">
        <v>311</v>
      </c>
      <c r="E1599" s="3">
        <v>33</v>
      </c>
      <c r="F1599" s="3">
        <v>21</v>
      </c>
      <c r="G1599" s="2" t="s">
        <v>458</v>
      </c>
      <c r="H1599" s="2" t="s">
        <v>313</v>
      </c>
      <c r="I1599" s="2" t="s">
        <v>18276</v>
      </c>
      <c r="J1599" s="2" t="s">
        <v>3083</v>
      </c>
    </row>
    <row r="1600" spans="1:10" ht="15" customHeight="1" x14ac:dyDescent="0.35">
      <c r="A1600" s="2" t="s">
        <v>477</v>
      </c>
      <c r="B1600" s="2" t="s">
        <v>478</v>
      </c>
      <c r="C1600" s="2" t="s">
        <v>23</v>
      </c>
      <c r="D1600" s="2" t="s">
        <v>24</v>
      </c>
      <c r="E1600" s="3">
        <v>35</v>
      </c>
      <c r="F1600" s="3">
        <v>1</v>
      </c>
      <c r="G1600" s="2" t="s">
        <v>479</v>
      </c>
      <c r="H1600" s="2" t="s">
        <v>26</v>
      </c>
      <c r="I1600" s="2" t="s">
        <v>18276</v>
      </c>
      <c r="J1600" s="2" t="s">
        <v>3001</v>
      </c>
    </row>
    <row r="1601" spans="1:10" ht="15" customHeight="1" x14ac:dyDescent="0.35">
      <c r="A1601" s="2" t="s">
        <v>477</v>
      </c>
      <c r="B1601" s="2" t="s">
        <v>478</v>
      </c>
      <c r="C1601" s="2" t="s">
        <v>352</v>
      </c>
      <c r="D1601" s="2" t="s">
        <v>353</v>
      </c>
      <c r="E1601" s="3">
        <v>35</v>
      </c>
      <c r="F1601" s="3">
        <v>24</v>
      </c>
      <c r="G1601" s="2" t="s">
        <v>479</v>
      </c>
      <c r="H1601" s="2" t="s">
        <v>354</v>
      </c>
      <c r="I1601" s="2" t="s">
        <v>18276</v>
      </c>
      <c r="J1601" s="2" t="s">
        <v>3093</v>
      </c>
    </row>
    <row r="1602" spans="1:10" ht="15" customHeight="1" x14ac:dyDescent="0.35">
      <c r="A1602" s="2" t="s">
        <v>467</v>
      </c>
      <c r="B1602" s="2" t="s">
        <v>468</v>
      </c>
      <c r="C1602" s="2" t="s">
        <v>177</v>
      </c>
      <c r="D1602" s="2" t="s">
        <v>178</v>
      </c>
      <c r="E1602" s="3">
        <v>34</v>
      </c>
      <c r="F1602" s="3">
        <v>12</v>
      </c>
      <c r="G1602" s="2" t="s">
        <v>469</v>
      </c>
      <c r="H1602" s="2" t="s">
        <v>179</v>
      </c>
      <c r="I1602" s="2" t="s">
        <v>18276</v>
      </c>
      <c r="J1602" s="2" t="s">
        <v>3016</v>
      </c>
    </row>
    <row r="1603" spans="1:10" ht="15" customHeight="1" x14ac:dyDescent="0.35">
      <c r="A1603" s="2" t="s">
        <v>467</v>
      </c>
      <c r="B1603" s="2" t="s">
        <v>468</v>
      </c>
      <c r="C1603" s="2" t="s">
        <v>191</v>
      </c>
      <c r="D1603" s="2" t="s">
        <v>192</v>
      </c>
      <c r="E1603" s="3">
        <v>34</v>
      </c>
      <c r="F1603" s="3">
        <v>13</v>
      </c>
      <c r="G1603" s="2" t="s">
        <v>469</v>
      </c>
      <c r="H1603" s="2" t="s">
        <v>193</v>
      </c>
      <c r="I1603" s="2" t="s">
        <v>18276</v>
      </c>
      <c r="J1603" s="2" t="s">
        <v>3016</v>
      </c>
    </row>
    <row r="1604" spans="1:10" ht="15" customHeight="1" x14ac:dyDescent="0.35">
      <c r="A1604" s="2" t="s">
        <v>467</v>
      </c>
      <c r="B1604" s="2" t="s">
        <v>468</v>
      </c>
      <c r="C1604" s="2" t="s">
        <v>207</v>
      </c>
      <c r="D1604" s="2" t="s">
        <v>208</v>
      </c>
      <c r="E1604" s="3">
        <v>34</v>
      </c>
      <c r="F1604" s="3">
        <v>14</v>
      </c>
      <c r="G1604" s="2" t="s">
        <v>469</v>
      </c>
      <c r="H1604" s="2" t="s">
        <v>209</v>
      </c>
      <c r="I1604" s="2" t="s">
        <v>18276</v>
      </c>
      <c r="J1604" s="2" t="s">
        <v>3016</v>
      </c>
    </row>
    <row r="1605" spans="1:10" ht="15" customHeight="1" x14ac:dyDescent="0.35">
      <c r="A1605" s="2" t="s">
        <v>467</v>
      </c>
      <c r="B1605" s="2" t="s">
        <v>468</v>
      </c>
      <c r="C1605" s="2" t="s">
        <v>325</v>
      </c>
      <c r="D1605" s="2" t="s">
        <v>326</v>
      </c>
      <c r="E1605" s="3">
        <v>34</v>
      </c>
      <c r="F1605" s="3">
        <v>22</v>
      </c>
      <c r="G1605" s="2" t="s">
        <v>469</v>
      </c>
      <c r="H1605" s="2" t="s">
        <v>327</v>
      </c>
      <c r="I1605" s="2" t="s">
        <v>18276</v>
      </c>
      <c r="J1605" s="2" t="s">
        <v>3016</v>
      </c>
    </row>
    <row r="1606" spans="1:10" ht="15" customHeight="1" x14ac:dyDescent="0.35">
      <c r="A1606" s="2" t="s">
        <v>467</v>
      </c>
      <c r="B1606" s="2" t="s">
        <v>468</v>
      </c>
      <c r="C1606" s="2" t="s">
        <v>339</v>
      </c>
      <c r="D1606" s="2" t="s">
        <v>340</v>
      </c>
      <c r="E1606" s="3">
        <v>34</v>
      </c>
      <c r="F1606" s="3">
        <v>23</v>
      </c>
      <c r="G1606" s="2" t="s">
        <v>469</v>
      </c>
      <c r="H1606" s="2" t="s">
        <v>341</v>
      </c>
      <c r="I1606" s="2" t="s">
        <v>18276</v>
      </c>
      <c r="J1606" s="2" t="s">
        <v>3016</v>
      </c>
    </row>
    <row r="1607" spans="1:10" ht="15" customHeight="1" x14ac:dyDescent="0.35">
      <c r="A1607" s="2" t="s">
        <v>467</v>
      </c>
      <c r="B1607" s="2" t="s">
        <v>468</v>
      </c>
      <c r="C1607" s="2" t="s">
        <v>537</v>
      </c>
      <c r="D1607" s="2" t="s">
        <v>538</v>
      </c>
      <c r="E1607" s="3">
        <v>34</v>
      </c>
      <c r="F1607" s="3">
        <v>40</v>
      </c>
      <c r="G1607" s="2" t="s">
        <v>469</v>
      </c>
      <c r="H1607" s="2" t="s">
        <v>539</v>
      </c>
      <c r="I1607" s="2" t="s">
        <v>18276</v>
      </c>
      <c r="J1607" s="2" t="s">
        <v>3016</v>
      </c>
    </row>
    <row r="1608" spans="1:10" ht="15" customHeight="1" x14ac:dyDescent="0.35">
      <c r="A1608" s="2" t="s">
        <v>477</v>
      </c>
      <c r="B1608" s="2" t="s">
        <v>478</v>
      </c>
      <c r="C1608" s="2" t="s">
        <v>23</v>
      </c>
      <c r="D1608" s="2" t="s">
        <v>24</v>
      </c>
      <c r="E1608" s="3">
        <v>35</v>
      </c>
      <c r="F1608" s="3">
        <v>1</v>
      </c>
      <c r="G1608" s="2" t="s">
        <v>479</v>
      </c>
      <c r="H1608" s="2" t="s">
        <v>26</v>
      </c>
      <c r="I1608" s="2" t="s">
        <v>18276</v>
      </c>
      <c r="J1608" s="2" t="s">
        <v>3093</v>
      </c>
    </row>
    <row r="1609" spans="1:10" ht="15" customHeight="1" x14ac:dyDescent="0.35">
      <c r="A1609" s="2" t="s">
        <v>477</v>
      </c>
      <c r="B1609" s="2" t="s">
        <v>478</v>
      </c>
      <c r="C1609" s="2" t="s">
        <v>41</v>
      </c>
      <c r="D1609" s="2" t="s">
        <v>42</v>
      </c>
      <c r="E1609" s="3">
        <v>35</v>
      </c>
      <c r="F1609" s="3">
        <v>2</v>
      </c>
      <c r="G1609" s="2" t="s">
        <v>479</v>
      </c>
      <c r="H1609" s="2" t="s">
        <v>43</v>
      </c>
      <c r="I1609" s="2" t="s">
        <v>18276</v>
      </c>
      <c r="J1609" s="2" t="s">
        <v>3093</v>
      </c>
    </row>
    <row r="1610" spans="1:10" ht="15" customHeight="1" x14ac:dyDescent="0.35">
      <c r="A1610" s="2" t="s">
        <v>477</v>
      </c>
      <c r="B1610" s="2" t="s">
        <v>478</v>
      </c>
      <c r="C1610" s="2" t="s">
        <v>56</v>
      </c>
      <c r="D1610" s="2" t="s">
        <v>57</v>
      </c>
      <c r="E1610" s="3">
        <v>35</v>
      </c>
      <c r="F1610" s="3">
        <v>3</v>
      </c>
      <c r="G1610" s="2" t="s">
        <v>479</v>
      </c>
      <c r="H1610" s="2" t="s">
        <v>59</v>
      </c>
      <c r="I1610" s="2" t="s">
        <v>18276</v>
      </c>
      <c r="J1610" s="2" t="s">
        <v>3093</v>
      </c>
    </row>
    <row r="1611" spans="1:10" ht="15" customHeight="1" x14ac:dyDescent="0.35">
      <c r="A1611" s="2" t="s">
        <v>477</v>
      </c>
      <c r="B1611" s="2" t="s">
        <v>478</v>
      </c>
      <c r="C1611" s="2" t="s">
        <v>86</v>
      </c>
      <c r="D1611" s="2" t="s">
        <v>87</v>
      </c>
      <c r="E1611" s="3">
        <v>35</v>
      </c>
      <c r="F1611" s="3">
        <v>5</v>
      </c>
      <c r="G1611" s="2" t="s">
        <v>479</v>
      </c>
      <c r="H1611" s="2" t="s">
        <v>88</v>
      </c>
      <c r="I1611" s="2" t="s">
        <v>18276</v>
      </c>
      <c r="J1611" s="2" t="s">
        <v>3093</v>
      </c>
    </row>
    <row r="1612" spans="1:10" ht="15" customHeight="1" x14ac:dyDescent="0.35">
      <c r="A1612" s="2" t="s">
        <v>477</v>
      </c>
      <c r="B1612" s="2" t="s">
        <v>478</v>
      </c>
      <c r="C1612" s="2" t="s">
        <v>116</v>
      </c>
      <c r="D1612" s="2" t="s">
        <v>117</v>
      </c>
      <c r="E1612" s="3">
        <v>35</v>
      </c>
      <c r="F1612" s="3">
        <v>7</v>
      </c>
      <c r="G1612" s="2" t="s">
        <v>479</v>
      </c>
      <c r="H1612" s="2" t="s">
        <v>118</v>
      </c>
      <c r="I1612" s="2" t="s">
        <v>18276</v>
      </c>
      <c r="J1612" s="2" t="s">
        <v>3093</v>
      </c>
    </row>
    <row r="1613" spans="1:10" ht="15" customHeight="1" x14ac:dyDescent="0.35">
      <c r="A1613" s="2" t="s">
        <v>477</v>
      </c>
      <c r="B1613" s="2" t="s">
        <v>478</v>
      </c>
      <c r="C1613" s="2" t="s">
        <v>128</v>
      </c>
      <c r="D1613" s="2" t="s">
        <v>129</v>
      </c>
      <c r="E1613" s="3">
        <v>35</v>
      </c>
      <c r="F1613" s="3">
        <v>8</v>
      </c>
      <c r="G1613" s="2" t="s">
        <v>479</v>
      </c>
      <c r="H1613" s="2" t="s">
        <v>130</v>
      </c>
      <c r="I1613" s="2" t="s">
        <v>18276</v>
      </c>
      <c r="J1613" s="2" t="s">
        <v>3093</v>
      </c>
    </row>
    <row r="1614" spans="1:10" ht="15" customHeight="1" x14ac:dyDescent="0.35">
      <c r="A1614" s="2" t="s">
        <v>477</v>
      </c>
      <c r="B1614" s="2" t="s">
        <v>478</v>
      </c>
      <c r="C1614" s="2" t="s">
        <v>142</v>
      </c>
      <c r="D1614" s="2" t="s">
        <v>143</v>
      </c>
      <c r="E1614" s="3">
        <v>35</v>
      </c>
      <c r="F1614" s="3">
        <v>9</v>
      </c>
      <c r="G1614" s="2" t="s">
        <v>479</v>
      </c>
      <c r="H1614" s="2" t="s">
        <v>144</v>
      </c>
      <c r="I1614" s="2" t="s">
        <v>18276</v>
      </c>
      <c r="J1614" s="2" t="s">
        <v>3093</v>
      </c>
    </row>
    <row r="1615" spans="1:10" ht="15" customHeight="1" x14ac:dyDescent="0.35">
      <c r="A1615" s="2" t="s">
        <v>477</v>
      </c>
      <c r="B1615" s="2" t="s">
        <v>478</v>
      </c>
      <c r="C1615" s="2" t="s">
        <v>153</v>
      </c>
      <c r="D1615" s="2" t="s">
        <v>154</v>
      </c>
      <c r="E1615" s="3">
        <v>35</v>
      </c>
      <c r="F1615" s="3">
        <v>10</v>
      </c>
      <c r="G1615" s="2" t="s">
        <v>479</v>
      </c>
      <c r="H1615" s="2" t="s">
        <v>155</v>
      </c>
      <c r="I1615" s="2" t="s">
        <v>18276</v>
      </c>
      <c r="J1615" s="2" t="s">
        <v>3093</v>
      </c>
    </row>
    <row r="1616" spans="1:10" ht="15" customHeight="1" x14ac:dyDescent="0.35">
      <c r="A1616" s="2" t="s">
        <v>477</v>
      </c>
      <c r="B1616" s="2" t="s">
        <v>478</v>
      </c>
      <c r="C1616" s="2" t="s">
        <v>163</v>
      </c>
      <c r="D1616" s="2" t="s">
        <v>164</v>
      </c>
      <c r="E1616" s="3">
        <v>35</v>
      </c>
      <c r="F1616" s="3">
        <v>11</v>
      </c>
      <c r="G1616" s="2" t="s">
        <v>479</v>
      </c>
      <c r="H1616" s="2" t="s">
        <v>165</v>
      </c>
      <c r="I1616" s="2" t="s">
        <v>18276</v>
      </c>
      <c r="J1616" s="2" t="s">
        <v>3093</v>
      </c>
    </row>
    <row r="1617" spans="1:10" ht="15" customHeight="1" x14ac:dyDescent="0.35">
      <c r="A1617" s="2" t="s">
        <v>477</v>
      </c>
      <c r="B1617" s="2" t="s">
        <v>478</v>
      </c>
      <c r="C1617" s="2" t="s">
        <v>177</v>
      </c>
      <c r="D1617" s="2" t="s">
        <v>178</v>
      </c>
      <c r="E1617" s="3">
        <v>35</v>
      </c>
      <c r="F1617" s="3">
        <v>12</v>
      </c>
      <c r="G1617" s="2" t="s">
        <v>479</v>
      </c>
      <c r="H1617" s="2" t="s">
        <v>179</v>
      </c>
      <c r="I1617" s="2" t="s">
        <v>18276</v>
      </c>
      <c r="J1617" s="2" t="s">
        <v>3093</v>
      </c>
    </row>
    <row r="1618" spans="1:10" ht="15" customHeight="1" x14ac:dyDescent="0.35">
      <c r="A1618" s="2" t="s">
        <v>477</v>
      </c>
      <c r="B1618" s="2" t="s">
        <v>478</v>
      </c>
      <c r="C1618" s="2" t="s">
        <v>191</v>
      </c>
      <c r="D1618" s="2" t="s">
        <v>192</v>
      </c>
      <c r="E1618" s="3">
        <v>35</v>
      </c>
      <c r="F1618" s="3">
        <v>13</v>
      </c>
      <c r="G1618" s="2" t="s">
        <v>479</v>
      </c>
      <c r="H1618" s="2" t="s">
        <v>193</v>
      </c>
      <c r="I1618" s="2" t="s">
        <v>18276</v>
      </c>
      <c r="J1618" s="2" t="s">
        <v>3093</v>
      </c>
    </row>
    <row r="1619" spans="1:10" ht="15" customHeight="1" x14ac:dyDescent="0.35">
      <c r="A1619" s="2" t="s">
        <v>477</v>
      </c>
      <c r="B1619" s="2" t="s">
        <v>478</v>
      </c>
      <c r="C1619" s="2" t="s">
        <v>207</v>
      </c>
      <c r="D1619" s="2" t="s">
        <v>208</v>
      </c>
      <c r="E1619" s="3">
        <v>35</v>
      </c>
      <c r="F1619" s="3">
        <v>14</v>
      </c>
      <c r="G1619" s="2" t="s">
        <v>479</v>
      </c>
      <c r="H1619" s="2" t="s">
        <v>209</v>
      </c>
      <c r="I1619" s="2" t="s">
        <v>18276</v>
      </c>
      <c r="J1619" s="2" t="s">
        <v>3093</v>
      </c>
    </row>
    <row r="1620" spans="1:10" ht="15" customHeight="1" x14ac:dyDescent="0.35">
      <c r="A1620" s="2" t="s">
        <v>477</v>
      </c>
      <c r="B1620" s="2" t="s">
        <v>478</v>
      </c>
      <c r="C1620" s="2" t="s">
        <v>218</v>
      </c>
      <c r="D1620" s="2" t="s">
        <v>219</v>
      </c>
      <c r="E1620" s="3">
        <v>35</v>
      </c>
      <c r="F1620" s="3">
        <v>15</v>
      </c>
      <c r="G1620" s="2" t="s">
        <v>479</v>
      </c>
      <c r="H1620" s="2" t="s">
        <v>220</v>
      </c>
      <c r="I1620" s="2" t="s">
        <v>18276</v>
      </c>
      <c r="J1620" s="2" t="s">
        <v>3093</v>
      </c>
    </row>
    <row r="1621" spans="1:10" ht="15" customHeight="1" x14ac:dyDescent="0.35">
      <c r="A1621" s="2" t="s">
        <v>477</v>
      </c>
      <c r="B1621" s="2" t="s">
        <v>478</v>
      </c>
      <c r="C1621" s="2" t="s">
        <v>250</v>
      </c>
      <c r="D1621" s="2" t="s">
        <v>251</v>
      </c>
      <c r="E1621" s="3">
        <v>35</v>
      </c>
      <c r="F1621" s="3">
        <v>17</v>
      </c>
      <c r="G1621" s="2" t="s">
        <v>479</v>
      </c>
      <c r="H1621" s="2" t="s">
        <v>252</v>
      </c>
      <c r="I1621" s="2" t="s">
        <v>18276</v>
      </c>
      <c r="J1621" s="2" t="s">
        <v>3093</v>
      </c>
    </row>
    <row r="1622" spans="1:10" ht="15" customHeight="1" x14ac:dyDescent="0.35">
      <c r="A1622" s="2" t="s">
        <v>477</v>
      </c>
      <c r="B1622" s="2" t="s">
        <v>478</v>
      </c>
      <c r="C1622" s="2" t="s">
        <v>294</v>
      </c>
      <c r="D1622" s="2" t="s">
        <v>295</v>
      </c>
      <c r="E1622" s="3">
        <v>35</v>
      </c>
      <c r="F1622" s="3">
        <v>20</v>
      </c>
      <c r="G1622" s="2" t="s">
        <v>479</v>
      </c>
      <c r="H1622" s="2" t="s">
        <v>296</v>
      </c>
      <c r="I1622" s="2" t="s">
        <v>18276</v>
      </c>
      <c r="J1622" s="2" t="s">
        <v>3093</v>
      </c>
    </row>
    <row r="1623" spans="1:10" ht="15" customHeight="1" x14ac:dyDescent="0.35">
      <c r="A1623" s="2" t="s">
        <v>477</v>
      </c>
      <c r="B1623" s="2" t="s">
        <v>478</v>
      </c>
      <c r="C1623" s="2" t="s">
        <v>537</v>
      </c>
      <c r="D1623" s="2" t="s">
        <v>538</v>
      </c>
      <c r="E1623" s="3">
        <v>35</v>
      </c>
      <c r="F1623" s="3">
        <v>40</v>
      </c>
      <c r="G1623" s="2" t="s">
        <v>479</v>
      </c>
      <c r="H1623" s="2" t="s">
        <v>539</v>
      </c>
      <c r="I1623" s="2" t="s">
        <v>18276</v>
      </c>
      <c r="J1623" s="2" t="s">
        <v>3093</v>
      </c>
    </row>
    <row r="1624" spans="1:10" ht="15" customHeight="1" x14ac:dyDescent="0.35">
      <c r="A1624" s="2" t="s">
        <v>456</v>
      </c>
      <c r="B1624" s="2" t="s">
        <v>457</v>
      </c>
      <c r="C1624" s="2" t="s">
        <v>250</v>
      </c>
      <c r="D1624" s="2" t="s">
        <v>251</v>
      </c>
      <c r="E1624" s="3">
        <v>33</v>
      </c>
      <c r="F1624" s="3">
        <v>17</v>
      </c>
      <c r="G1624" s="2" t="s">
        <v>458</v>
      </c>
      <c r="H1624" s="2" t="s">
        <v>252</v>
      </c>
      <c r="I1624" s="2" t="s">
        <v>18276</v>
      </c>
      <c r="J1624" s="2" t="s">
        <v>3083</v>
      </c>
    </row>
    <row r="1625" spans="1:10" ht="15" customHeight="1" x14ac:dyDescent="0.35">
      <c r="A1625" s="2" t="s">
        <v>456</v>
      </c>
      <c r="B1625" s="2" t="s">
        <v>457</v>
      </c>
      <c r="C1625" s="2" t="s">
        <v>234</v>
      </c>
      <c r="D1625" s="2" t="s">
        <v>235</v>
      </c>
      <c r="E1625" s="3">
        <v>33</v>
      </c>
      <c r="F1625" s="3">
        <v>16</v>
      </c>
      <c r="G1625" s="2" t="s">
        <v>458</v>
      </c>
      <c r="H1625" s="2" t="s">
        <v>236</v>
      </c>
      <c r="I1625" s="2" t="s">
        <v>18276</v>
      </c>
      <c r="J1625" s="2" t="s">
        <v>3083</v>
      </c>
    </row>
    <row r="1626" spans="1:10" ht="15" customHeight="1" x14ac:dyDescent="0.35">
      <c r="A1626" s="2" t="s">
        <v>456</v>
      </c>
      <c r="B1626" s="2" t="s">
        <v>457</v>
      </c>
      <c r="C1626" s="2" t="s">
        <v>218</v>
      </c>
      <c r="D1626" s="2" t="s">
        <v>219</v>
      </c>
      <c r="E1626" s="3">
        <v>33</v>
      </c>
      <c r="F1626" s="3">
        <v>15</v>
      </c>
      <c r="G1626" s="2" t="s">
        <v>458</v>
      </c>
      <c r="H1626" s="2" t="s">
        <v>220</v>
      </c>
      <c r="I1626" s="2" t="s">
        <v>18276</v>
      </c>
      <c r="J1626" s="2" t="s">
        <v>3083</v>
      </c>
    </row>
    <row r="1627" spans="1:10" ht="15" customHeight="1" x14ac:dyDescent="0.35">
      <c r="A1627" s="2" t="s">
        <v>398</v>
      </c>
      <c r="B1627" s="2" t="s">
        <v>399</v>
      </c>
      <c r="C1627" s="2" t="s">
        <v>467</v>
      </c>
      <c r="D1627" s="2" t="s">
        <v>468</v>
      </c>
      <c r="E1627" s="3">
        <v>28</v>
      </c>
      <c r="F1627" s="3">
        <v>34</v>
      </c>
      <c r="G1627" s="2" t="s">
        <v>400</v>
      </c>
      <c r="H1627" s="2" t="s">
        <v>469</v>
      </c>
      <c r="I1627" s="2" t="s">
        <v>18276</v>
      </c>
      <c r="J1627" s="2" t="s">
        <v>3001</v>
      </c>
    </row>
    <row r="1628" spans="1:10" ht="15" customHeight="1" x14ac:dyDescent="0.35">
      <c r="A1628" s="2" t="s">
        <v>398</v>
      </c>
      <c r="B1628" s="2" t="s">
        <v>399</v>
      </c>
      <c r="C1628" s="2" t="s">
        <v>477</v>
      </c>
      <c r="D1628" s="2" t="s">
        <v>478</v>
      </c>
      <c r="E1628" s="3">
        <v>28</v>
      </c>
      <c r="F1628" s="3">
        <v>35</v>
      </c>
      <c r="G1628" s="2" t="s">
        <v>400</v>
      </c>
      <c r="H1628" s="2" t="s">
        <v>479</v>
      </c>
      <c r="I1628" s="2" t="s">
        <v>18276</v>
      </c>
      <c r="J1628" s="2" t="s">
        <v>3001</v>
      </c>
    </row>
    <row r="1629" spans="1:10" ht="15" customHeight="1" x14ac:dyDescent="0.35">
      <c r="A1629" s="2" t="s">
        <v>410</v>
      </c>
      <c r="B1629" s="2" t="s">
        <v>411</v>
      </c>
      <c r="C1629" s="2" t="s">
        <v>41</v>
      </c>
      <c r="D1629" s="2" t="s">
        <v>42</v>
      </c>
      <c r="E1629" s="3">
        <v>29</v>
      </c>
      <c r="F1629" s="3">
        <v>2</v>
      </c>
      <c r="G1629" s="2" t="s">
        <v>413</v>
      </c>
      <c r="H1629" s="2" t="s">
        <v>43</v>
      </c>
      <c r="I1629" s="2" t="s">
        <v>18276</v>
      </c>
      <c r="J1629" s="2" t="s">
        <v>3192</v>
      </c>
    </row>
    <row r="1630" spans="1:10" ht="15" customHeight="1" x14ac:dyDescent="0.35">
      <c r="A1630" s="2" t="s">
        <v>410</v>
      </c>
      <c r="B1630" s="2" t="s">
        <v>411</v>
      </c>
      <c r="C1630" s="2" t="s">
        <v>153</v>
      </c>
      <c r="D1630" s="2" t="s">
        <v>154</v>
      </c>
      <c r="E1630" s="3">
        <v>29</v>
      </c>
      <c r="F1630" s="3">
        <v>10</v>
      </c>
      <c r="G1630" s="2" t="s">
        <v>413</v>
      </c>
      <c r="H1630" s="2" t="s">
        <v>155</v>
      </c>
      <c r="I1630" s="2" t="s">
        <v>18276</v>
      </c>
      <c r="J1630" s="2" t="s">
        <v>3192</v>
      </c>
    </row>
    <row r="1631" spans="1:10" ht="15" customHeight="1" x14ac:dyDescent="0.35">
      <c r="A1631" s="2" t="s">
        <v>410</v>
      </c>
      <c r="B1631" s="2" t="s">
        <v>411</v>
      </c>
      <c r="C1631" s="2" t="s">
        <v>191</v>
      </c>
      <c r="D1631" s="2" t="s">
        <v>192</v>
      </c>
      <c r="E1631" s="3">
        <v>29</v>
      </c>
      <c r="F1631" s="3">
        <v>13</v>
      </c>
      <c r="G1631" s="2" t="s">
        <v>413</v>
      </c>
      <c r="H1631" s="2" t="s">
        <v>193</v>
      </c>
      <c r="I1631" s="2" t="s">
        <v>18276</v>
      </c>
      <c r="J1631" s="2" t="s">
        <v>3192</v>
      </c>
    </row>
    <row r="1632" spans="1:10" ht="15" customHeight="1" x14ac:dyDescent="0.35">
      <c r="A1632" s="2" t="s">
        <v>410</v>
      </c>
      <c r="B1632" s="2" t="s">
        <v>411</v>
      </c>
      <c r="C1632" s="2" t="s">
        <v>234</v>
      </c>
      <c r="D1632" s="2" t="s">
        <v>235</v>
      </c>
      <c r="E1632" s="3">
        <v>29</v>
      </c>
      <c r="F1632" s="3">
        <v>16</v>
      </c>
      <c r="G1632" s="2" t="s">
        <v>413</v>
      </c>
      <c r="H1632" s="2" t="s">
        <v>236</v>
      </c>
      <c r="I1632" s="2" t="s">
        <v>18276</v>
      </c>
      <c r="J1632" s="2" t="s">
        <v>3192</v>
      </c>
    </row>
    <row r="1633" spans="1:10" ht="15" customHeight="1" x14ac:dyDescent="0.35">
      <c r="A1633" s="2" t="s">
        <v>410</v>
      </c>
      <c r="B1633" s="2" t="s">
        <v>411</v>
      </c>
      <c r="C1633" s="2" t="s">
        <v>279</v>
      </c>
      <c r="D1633" s="2" t="s">
        <v>280</v>
      </c>
      <c r="E1633" s="3">
        <v>29</v>
      </c>
      <c r="F1633" s="3">
        <v>19</v>
      </c>
      <c r="G1633" s="2" t="s">
        <v>413</v>
      </c>
      <c r="H1633" s="2" t="s">
        <v>281</v>
      </c>
      <c r="I1633" s="2" t="s">
        <v>18276</v>
      </c>
      <c r="J1633" s="2" t="s">
        <v>3192</v>
      </c>
    </row>
    <row r="1634" spans="1:10" ht="15" customHeight="1" x14ac:dyDescent="0.35">
      <c r="A1634" s="2" t="s">
        <v>410</v>
      </c>
      <c r="B1634" s="2" t="s">
        <v>411</v>
      </c>
      <c r="C1634" s="2" t="s">
        <v>294</v>
      </c>
      <c r="D1634" s="2" t="s">
        <v>295</v>
      </c>
      <c r="E1634" s="3">
        <v>29</v>
      </c>
      <c r="F1634" s="3">
        <v>20</v>
      </c>
      <c r="G1634" s="2" t="s">
        <v>413</v>
      </c>
      <c r="H1634" s="2" t="s">
        <v>296</v>
      </c>
      <c r="I1634" s="2" t="s">
        <v>18276</v>
      </c>
      <c r="J1634" s="2" t="s">
        <v>3192</v>
      </c>
    </row>
    <row r="1635" spans="1:10" ht="15" customHeight="1" x14ac:dyDescent="0.35">
      <c r="A1635" s="2" t="s">
        <v>410</v>
      </c>
      <c r="B1635" s="2" t="s">
        <v>411</v>
      </c>
      <c r="C1635" s="2" t="s">
        <v>41</v>
      </c>
      <c r="D1635" s="2" t="s">
        <v>42</v>
      </c>
      <c r="E1635" s="3">
        <v>29</v>
      </c>
      <c r="F1635" s="3">
        <v>2</v>
      </c>
      <c r="G1635" s="2" t="s">
        <v>413</v>
      </c>
      <c r="H1635" s="2" t="s">
        <v>43</v>
      </c>
      <c r="I1635" s="2" t="s">
        <v>18276</v>
      </c>
      <c r="J1635" s="2" t="s">
        <v>3183</v>
      </c>
    </row>
    <row r="1636" spans="1:10" ht="15" customHeight="1" x14ac:dyDescent="0.35">
      <c r="A1636" s="2" t="s">
        <v>410</v>
      </c>
      <c r="B1636" s="2" t="s">
        <v>411</v>
      </c>
      <c r="C1636" s="2" t="s">
        <v>153</v>
      </c>
      <c r="D1636" s="2" t="s">
        <v>154</v>
      </c>
      <c r="E1636" s="3">
        <v>29</v>
      </c>
      <c r="F1636" s="3">
        <v>10</v>
      </c>
      <c r="G1636" s="2" t="s">
        <v>413</v>
      </c>
      <c r="H1636" s="2" t="s">
        <v>155</v>
      </c>
      <c r="I1636" s="2" t="s">
        <v>18276</v>
      </c>
      <c r="J1636" s="2" t="s">
        <v>3183</v>
      </c>
    </row>
    <row r="1637" spans="1:10" ht="15" customHeight="1" x14ac:dyDescent="0.35">
      <c r="A1637" s="2" t="s">
        <v>410</v>
      </c>
      <c r="B1637" s="2" t="s">
        <v>411</v>
      </c>
      <c r="C1637" s="2" t="s">
        <v>191</v>
      </c>
      <c r="D1637" s="2" t="s">
        <v>192</v>
      </c>
      <c r="E1637" s="3">
        <v>29</v>
      </c>
      <c r="F1637" s="3">
        <v>13</v>
      </c>
      <c r="G1637" s="2" t="s">
        <v>413</v>
      </c>
      <c r="H1637" s="2" t="s">
        <v>193</v>
      </c>
      <c r="I1637" s="2" t="s">
        <v>18276</v>
      </c>
      <c r="J1637" s="2" t="s">
        <v>3183</v>
      </c>
    </row>
    <row r="1638" spans="1:10" ht="15" customHeight="1" x14ac:dyDescent="0.35">
      <c r="A1638" s="2" t="s">
        <v>410</v>
      </c>
      <c r="B1638" s="2" t="s">
        <v>411</v>
      </c>
      <c r="C1638" s="2" t="s">
        <v>234</v>
      </c>
      <c r="D1638" s="2" t="s">
        <v>235</v>
      </c>
      <c r="E1638" s="3">
        <v>29</v>
      </c>
      <c r="F1638" s="3">
        <v>16</v>
      </c>
      <c r="G1638" s="2" t="s">
        <v>413</v>
      </c>
      <c r="H1638" s="2" t="s">
        <v>236</v>
      </c>
      <c r="I1638" s="2" t="s">
        <v>18276</v>
      </c>
      <c r="J1638" s="2" t="s">
        <v>3183</v>
      </c>
    </row>
    <row r="1639" spans="1:10" ht="15" customHeight="1" x14ac:dyDescent="0.35">
      <c r="A1639" s="2" t="s">
        <v>410</v>
      </c>
      <c r="B1639" s="2" t="s">
        <v>411</v>
      </c>
      <c r="C1639" s="2" t="s">
        <v>279</v>
      </c>
      <c r="D1639" s="2" t="s">
        <v>280</v>
      </c>
      <c r="E1639" s="3">
        <v>29</v>
      </c>
      <c r="F1639" s="3">
        <v>19</v>
      </c>
      <c r="G1639" s="2" t="s">
        <v>413</v>
      </c>
      <c r="H1639" s="2" t="s">
        <v>281</v>
      </c>
      <c r="I1639" s="2" t="s">
        <v>18276</v>
      </c>
      <c r="J1639" s="2" t="s">
        <v>3183</v>
      </c>
    </row>
    <row r="1640" spans="1:10" ht="15" customHeight="1" x14ac:dyDescent="0.35">
      <c r="A1640" s="2" t="s">
        <v>410</v>
      </c>
      <c r="B1640" s="2" t="s">
        <v>411</v>
      </c>
      <c r="C1640" s="2" t="s">
        <v>294</v>
      </c>
      <c r="D1640" s="2" t="s">
        <v>295</v>
      </c>
      <c r="E1640" s="3">
        <v>29</v>
      </c>
      <c r="F1640" s="3">
        <v>20</v>
      </c>
      <c r="G1640" s="2" t="s">
        <v>413</v>
      </c>
      <c r="H1640" s="2" t="s">
        <v>296</v>
      </c>
      <c r="I1640" s="2" t="s">
        <v>18276</v>
      </c>
      <c r="J1640" s="2" t="s">
        <v>3183</v>
      </c>
    </row>
    <row r="1641" spans="1:10" ht="15" customHeight="1" x14ac:dyDescent="0.35">
      <c r="A1641" s="2" t="s">
        <v>410</v>
      </c>
      <c r="B1641" s="2" t="s">
        <v>411</v>
      </c>
      <c r="C1641" s="2" t="s">
        <v>153</v>
      </c>
      <c r="D1641" s="2" t="s">
        <v>154</v>
      </c>
      <c r="E1641" s="3">
        <v>29</v>
      </c>
      <c r="F1641" s="3">
        <v>10</v>
      </c>
      <c r="G1641" s="2" t="s">
        <v>413</v>
      </c>
      <c r="H1641" s="2" t="s">
        <v>155</v>
      </c>
      <c r="I1641" s="2" t="s">
        <v>18276</v>
      </c>
      <c r="J1641" s="2" t="s">
        <v>3526</v>
      </c>
    </row>
    <row r="1642" spans="1:10" ht="15" customHeight="1" x14ac:dyDescent="0.35">
      <c r="A1642" s="2" t="s">
        <v>434</v>
      </c>
      <c r="B1642" s="2" t="s">
        <v>435</v>
      </c>
      <c r="C1642" s="2" t="s">
        <v>23</v>
      </c>
      <c r="D1642" s="2" t="s">
        <v>24</v>
      </c>
      <c r="E1642" s="3">
        <v>31</v>
      </c>
      <c r="F1642" s="3">
        <v>1</v>
      </c>
      <c r="G1642" s="2" t="s">
        <v>436</v>
      </c>
      <c r="H1642" s="2" t="s">
        <v>26</v>
      </c>
      <c r="I1642" s="2" t="s">
        <v>18276</v>
      </c>
      <c r="J1642" s="2" t="s">
        <v>2983</v>
      </c>
    </row>
    <row r="1643" spans="1:10" ht="15" customHeight="1" x14ac:dyDescent="0.35">
      <c r="A1643" s="2" t="s">
        <v>434</v>
      </c>
      <c r="B1643" s="2" t="s">
        <v>435</v>
      </c>
      <c r="C1643" s="2" t="s">
        <v>56</v>
      </c>
      <c r="D1643" s="2" t="s">
        <v>57</v>
      </c>
      <c r="E1643" s="3">
        <v>31</v>
      </c>
      <c r="F1643" s="3">
        <v>3</v>
      </c>
      <c r="G1643" s="2" t="s">
        <v>436</v>
      </c>
      <c r="H1643" s="2" t="s">
        <v>59</v>
      </c>
      <c r="I1643" s="2" t="s">
        <v>18276</v>
      </c>
      <c r="J1643" s="2" t="s">
        <v>2983</v>
      </c>
    </row>
    <row r="1644" spans="1:10" ht="15" customHeight="1" x14ac:dyDescent="0.35">
      <c r="A1644" s="2" t="s">
        <v>434</v>
      </c>
      <c r="B1644" s="2" t="s">
        <v>435</v>
      </c>
      <c r="C1644" s="2" t="s">
        <v>71</v>
      </c>
      <c r="D1644" s="2" t="s">
        <v>72</v>
      </c>
      <c r="E1644" s="3">
        <v>31</v>
      </c>
      <c r="F1644" s="3">
        <v>4</v>
      </c>
      <c r="G1644" s="2" t="s">
        <v>436</v>
      </c>
      <c r="H1644" s="2" t="s">
        <v>73</v>
      </c>
      <c r="I1644" s="2" t="s">
        <v>18276</v>
      </c>
      <c r="J1644" s="2" t="s">
        <v>2983</v>
      </c>
    </row>
    <row r="1645" spans="1:10" ht="15" customHeight="1" x14ac:dyDescent="0.35">
      <c r="A1645" s="2" t="s">
        <v>434</v>
      </c>
      <c r="B1645" s="2" t="s">
        <v>435</v>
      </c>
      <c r="C1645" s="2" t="s">
        <v>86</v>
      </c>
      <c r="D1645" s="2" t="s">
        <v>87</v>
      </c>
      <c r="E1645" s="3">
        <v>31</v>
      </c>
      <c r="F1645" s="3">
        <v>5</v>
      </c>
      <c r="G1645" s="2" t="s">
        <v>436</v>
      </c>
      <c r="H1645" s="2" t="s">
        <v>88</v>
      </c>
      <c r="I1645" s="2" t="s">
        <v>18276</v>
      </c>
      <c r="J1645" s="2" t="s">
        <v>2983</v>
      </c>
    </row>
    <row r="1646" spans="1:10" ht="15" customHeight="1" x14ac:dyDescent="0.35">
      <c r="A1646" s="2" t="s">
        <v>434</v>
      </c>
      <c r="B1646" s="2" t="s">
        <v>435</v>
      </c>
      <c r="C1646" s="2" t="s">
        <v>100</v>
      </c>
      <c r="D1646" s="2" t="s">
        <v>101</v>
      </c>
      <c r="E1646" s="3">
        <v>31</v>
      </c>
      <c r="F1646" s="3">
        <v>6</v>
      </c>
      <c r="G1646" s="2" t="s">
        <v>436</v>
      </c>
      <c r="H1646" s="2" t="s">
        <v>102</v>
      </c>
      <c r="I1646" s="2" t="s">
        <v>18276</v>
      </c>
      <c r="J1646" s="2" t="s">
        <v>2983</v>
      </c>
    </row>
    <row r="1647" spans="1:10" ht="15" customHeight="1" x14ac:dyDescent="0.35">
      <c r="A1647" s="2" t="s">
        <v>434</v>
      </c>
      <c r="B1647" s="2" t="s">
        <v>435</v>
      </c>
      <c r="C1647" s="2" t="s">
        <v>128</v>
      </c>
      <c r="D1647" s="2" t="s">
        <v>129</v>
      </c>
      <c r="E1647" s="3">
        <v>31</v>
      </c>
      <c r="F1647" s="3">
        <v>8</v>
      </c>
      <c r="G1647" s="2" t="s">
        <v>436</v>
      </c>
      <c r="H1647" s="2" t="s">
        <v>130</v>
      </c>
      <c r="I1647" s="2" t="s">
        <v>18276</v>
      </c>
      <c r="J1647" s="2" t="s">
        <v>2983</v>
      </c>
    </row>
    <row r="1648" spans="1:10" ht="15" customHeight="1" x14ac:dyDescent="0.35">
      <c r="A1648" s="2" t="s">
        <v>398</v>
      </c>
      <c r="B1648" s="2" t="s">
        <v>399</v>
      </c>
      <c r="C1648" s="2" t="s">
        <v>325</v>
      </c>
      <c r="D1648" s="2" t="s">
        <v>326</v>
      </c>
      <c r="E1648" s="3">
        <v>28</v>
      </c>
      <c r="F1648" s="3">
        <v>22</v>
      </c>
      <c r="G1648" s="2" t="s">
        <v>400</v>
      </c>
      <c r="H1648" s="2" t="s">
        <v>327</v>
      </c>
      <c r="I1648" s="2" t="s">
        <v>18276</v>
      </c>
      <c r="J1648" s="2" t="s">
        <v>3001</v>
      </c>
    </row>
    <row r="1649" spans="1:10" ht="15" customHeight="1" x14ac:dyDescent="0.35">
      <c r="A1649" s="2" t="s">
        <v>434</v>
      </c>
      <c r="B1649" s="2" t="s">
        <v>435</v>
      </c>
      <c r="C1649" s="2" t="s">
        <v>153</v>
      </c>
      <c r="D1649" s="2" t="s">
        <v>154</v>
      </c>
      <c r="E1649" s="3">
        <v>31</v>
      </c>
      <c r="F1649" s="3">
        <v>10</v>
      </c>
      <c r="G1649" s="2" t="s">
        <v>436</v>
      </c>
      <c r="H1649" s="2" t="s">
        <v>155</v>
      </c>
      <c r="I1649" s="2" t="s">
        <v>18276</v>
      </c>
      <c r="J1649" s="2" t="s">
        <v>2983</v>
      </c>
    </row>
    <row r="1650" spans="1:10" ht="15" customHeight="1" x14ac:dyDescent="0.35">
      <c r="A1650" s="2" t="s">
        <v>398</v>
      </c>
      <c r="B1650" s="2" t="s">
        <v>399</v>
      </c>
      <c r="C1650" s="2" t="s">
        <v>279</v>
      </c>
      <c r="D1650" s="2" t="s">
        <v>280</v>
      </c>
      <c r="E1650" s="3">
        <v>28</v>
      </c>
      <c r="F1650" s="3">
        <v>19</v>
      </c>
      <c r="G1650" s="2" t="s">
        <v>400</v>
      </c>
      <c r="H1650" s="2" t="s">
        <v>281</v>
      </c>
      <c r="I1650" s="2" t="s">
        <v>18276</v>
      </c>
      <c r="J1650" s="2" t="s">
        <v>3001</v>
      </c>
    </row>
    <row r="1651" spans="1:10" ht="15" customHeight="1" x14ac:dyDescent="0.35">
      <c r="A1651" s="2" t="s">
        <v>398</v>
      </c>
      <c r="B1651" s="2" t="s">
        <v>399</v>
      </c>
      <c r="C1651" s="2" t="s">
        <v>250</v>
      </c>
      <c r="D1651" s="2" t="s">
        <v>251</v>
      </c>
      <c r="E1651" s="3">
        <v>28</v>
      </c>
      <c r="F1651" s="3">
        <v>17</v>
      </c>
      <c r="G1651" s="2" t="s">
        <v>400</v>
      </c>
      <c r="H1651" s="2" t="s">
        <v>252</v>
      </c>
      <c r="I1651" s="2" t="s">
        <v>18276</v>
      </c>
      <c r="J1651" s="2" t="s">
        <v>3001</v>
      </c>
    </row>
    <row r="1652" spans="1:10" ht="15" customHeight="1" x14ac:dyDescent="0.35">
      <c r="A1652" s="2" t="s">
        <v>387</v>
      </c>
      <c r="B1652" s="2" t="s">
        <v>388</v>
      </c>
      <c r="C1652" s="2" t="s">
        <v>142</v>
      </c>
      <c r="D1652" s="2" t="s">
        <v>143</v>
      </c>
      <c r="E1652" s="3">
        <v>27</v>
      </c>
      <c r="F1652" s="3">
        <v>9</v>
      </c>
      <c r="G1652" s="2" t="s">
        <v>389</v>
      </c>
      <c r="H1652" s="2" t="s">
        <v>144</v>
      </c>
      <c r="I1652" s="2" t="s">
        <v>18276</v>
      </c>
      <c r="J1652" s="2" t="s">
        <v>3076</v>
      </c>
    </row>
    <row r="1653" spans="1:10" ht="15" customHeight="1" x14ac:dyDescent="0.35">
      <c r="A1653" s="2" t="s">
        <v>387</v>
      </c>
      <c r="B1653" s="2" t="s">
        <v>388</v>
      </c>
      <c r="C1653" s="2" t="s">
        <v>153</v>
      </c>
      <c r="D1653" s="2" t="s">
        <v>154</v>
      </c>
      <c r="E1653" s="3">
        <v>27</v>
      </c>
      <c r="F1653" s="3">
        <v>10</v>
      </c>
      <c r="G1653" s="2" t="s">
        <v>389</v>
      </c>
      <c r="H1653" s="2" t="s">
        <v>155</v>
      </c>
      <c r="I1653" s="2" t="s">
        <v>18276</v>
      </c>
      <c r="J1653" s="2" t="s">
        <v>3076</v>
      </c>
    </row>
    <row r="1654" spans="1:10" ht="15" customHeight="1" x14ac:dyDescent="0.35">
      <c r="A1654" s="2" t="s">
        <v>387</v>
      </c>
      <c r="B1654" s="2" t="s">
        <v>388</v>
      </c>
      <c r="C1654" s="2" t="s">
        <v>163</v>
      </c>
      <c r="D1654" s="2" t="s">
        <v>164</v>
      </c>
      <c r="E1654" s="3">
        <v>27</v>
      </c>
      <c r="F1654" s="3">
        <v>11</v>
      </c>
      <c r="G1654" s="2" t="s">
        <v>389</v>
      </c>
      <c r="H1654" s="2" t="s">
        <v>165</v>
      </c>
      <c r="I1654" s="2" t="s">
        <v>18276</v>
      </c>
      <c r="J1654" s="2" t="s">
        <v>3076</v>
      </c>
    </row>
    <row r="1655" spans="1:10" ht="15" customHeight="1" x14ac:dyDescent="0.35">
      <c r="A1655" s="2" t="s">
        <v>387</v>
      </c>
      <c r="B1655" s="2" t="s">
        <v>388</v>
      </c>
      <c r="C1655" s="2" t="s">
        <v>177</v>
      </c>
      <c r="D1655" s="2" t="s">
        <v>178</v>
      </c>
      <c r="E1655" s="3">
        <v>27</v>
      </c>
      <c r="F1655" s="3">
        <v>12</v>
      </c>
      <c r="G1655" s="2" t="s">
        <v>389</v>
      </c>
      <c r="H1655" s="2" t="s">
        <v>179</v>
      </c>
      <c r="I1655" s="2" t="s">
        <v>18276</v>
      </c>
      <c r="J1655" s="2" t="s">
        <v>3076</v>
      </c>
    </row>
    <row r="1656" spans="1:10" ht="15" customHeight="1" x14ac:dyDescent="0.35">
      <c r="A1656" s="2" t="s">
        <v>387</v>
      </c>
      <c r="B1656" s="2" t="s">
        <v>388</v>
      </c>
      <c r="C1656" s="2" t="s">
        <v>191</v>
      </c>
      <c r="D1656" s="2" t="s">
        <v>192</v>
      </c>
      <c r="E1656" s="3">
        <v>27</v>
      </c>
      <c r="F1656" s="3">
        <v>13</v>
      </c>
      <c r="G1656" s="2" t="s">
        <v>389</v>
      </c>
      <c r="H1656" s="2" t="s">
        <v>193</v>
      </c>
      <c r="I1656" s="2" t="s">
        <v>18276</v>
      </c>
      <c r="J1656" s="2" t="s">
        <v>3076</v>
      </c>
    </row>
    <row r="1657" spans="1:10" ht="15" customHeight="1" x14ac:dyDescent="0.35">
      <c r="A1657" s="2" t="s">
        <v>387</v>
      </c>
      <c r="B1657" s="2" t="s">
        <v>388</v>
      </c>
      <c r="C1657" s="2" t="s">
        <v>218</v>
      </c>
      <c r="D1657" s="2" t="s">
        <v>219</v>
      </c>
      <c r="E1657" s="3">
        <v>27</v>
      </c>
      <c r="F1657" s="3">
        <v>15</v>
      </c>
      <c r="G1657" s="2" t="s">
        <v>389</v>
      </c>
      <c r="H1657" s="2" t="s">
        <v>220</v>
      </c>
      <c r="I1657" s="2" t="s">
        <v>18276</v>
      </c>
      <c r="J1657" s="2" t="s">
        <v>3076</v>
      </c>
    </row>
    <row r="1658" spans="1:10" ht="15" customHeight="1" x14ac:dyDescent="0.35">
      <c r="A1658" s="2" t="s">
        <v>387</v>
      </c>
      <c r="B1658" s="2" t="s">
        <v>388</v>
      </c>
      <c r="C1658" s="2" t="s">
        <v>250</v>
      </c>
      <c r="D1658" s="2" t="s">
        <v>251</v>
      </c>
      <c r="E1658" s="3">
        <v>27</v>
      </c>
      <c r="F1658" s="3">
        <v>17</v>
      </c>
      <c r="G1658" s="2" t="s">
        <v>389</v>
      </c>
      <c r="H1658" s="2" t="s">
        <v>252</v>
      </c>
      <c r="I1658" s="2" t="s">
        <v>18276</v>
      </c>
      <c r="J1658" s="2" t="s">
        <v>3076</v>
      </c>
    </row>
    <row r="1659" spans="1:10" ht="15" customHeight="1" x14ac:dyDescent="0.35">
      <c r="A1659" s="2" t="s">
        <v>387</v>
      </c>
      <c r="B1659" s="2" t="s">
        <v>388</v>
      </c>
      <c r="C1659" s="2" t="s">
        <v>294</v>
      </c>
      <c r="D1659" s="2" t="s">
        <v>295</v>
      </c>
      <c r="E1659" s="3">
        <v>27</v>
      </c>
      <c r="F1659" s="3">
        <v>20</v>
      </c>
      <c r="G1659" s="2" t="s">
        <v>389</v>
      </c>
      <c r="H1659" s="2" t="s">
        <v>296</v>
      </c>
      <c r="I1659" s="2" t="s">
        <v>18276</v>
      </c>
      <c r="J1659" s="2" t="s">
        <v>3076</v>
      </c>
    </row>
    <row r="1660" spans="1:10" ht="15" customHeight="1" x14ac:dyDescent="0.35">
      <c r="A1660" s="2" t="s">
        <v>387</v>
      </c>
      <c r="B1660" s="2" t="s">
        <v>388</v>
      </c>
      <c r="C1660" s="2" t="s">
        <v>325</v>
      </c>
      <c r="D1660" s="2" t="s">
        <v>326</v>
      </c>
      <c r="E1660" s="3">
        <v>27</v>
      </c>
      <c r="F1660" s="3">
        <v>22</v>
      </c>
      <c r="G1660" s="2" t="s">
        <v>389</v>
      </c>
      <c r="H1660" s="2" t="s">
        <v>327</v>
      </c>
      <c r="I1660" s="2" t="s">
        <v>18276</v>
      </c>
      <c r="J1660" s="2" t="s">
        <v>3076</v>
      </c>
    </row>
    <row r="1661" spans="1:10" ht="15" customHeight="1" x14ac:dyDescent="0.35">
      <c r="A1661" s="2" t="s">
        <v>387</v>
      </c>
      <c r="B1661" s="2" t="s">
        <v>388</v>
      </c>
      <c r="C1661" s="2" t="s">
        <v>352</v>
      </c>
      <c r="D1661" s="2" t="s">
        <v>353</v>
      </c>
      <c r="E1661" s="3">
        <v>27</v>
      </c>
      <c r="F1661" s="3">
        <v>24</v>
      </c>
      <c r="G1661" s="2" t="s">
        <v>389</v>
      </c>
      <c r="H1661" s="2" t="s">
        <v>354</v>
      </c>
      <c r="I1661" s="2" t="s">
        <v>18276</v>
      </c>
      <c r="J1661" s="2" t="s">
        <v>3076</v>
      </c>
    </row>
    <row r="1662" spans="1:10" ht="15" customHeight="1" x14ac:dyDescent="0.35">
      <c r="A1662" s="2" t="s">
        <v>398</v>
      </c>
      <c r="B1662" s="2" t="s">
        <v>399</v>
      </c>
      <c r="C1662" s="2" t="s">
        <v>23</v>
      </c>
      <c r="D1662" s="2" t="s">
        <v>24</v>
      </c>
      <c r="E1662" s="3">
        <v>28</v>
      </c>
      <c r="F1662" s="3">
        <v>1</v>
      </c>
      <c r="G1662" s="2" t="s">
        <v>400</v>
      </c>
      <c r="H1662" s="2" t="s">
        <v>26</v>
      </c>
      <c r="I1662" s="2" t="s">
        <v>18276</v>
      </c>
      <c r="J1662" s="2" t="s">
        <v>3001</v>
      </c>
    </row>
    <row r="1663" spans="1:10" ht="15" customHeight="1" x14ac:dyDescent="0.35">
      <c r="A1663" s="2" t="s">
        <v>398</v>
      </c>
      <c r="B1663" s="2" t="s">
        <v>399</v>
      </c>
      <c r="C1663" s="2" t="s">
        <v>41</v>
      </c>
      <c r="D1663" s="2" t="s">
        <v>42</v>
      </c>
      <c r="E1663" s="3">
        <v>28</v>
      </c>
      <c r="F1663" s="3">
        <v>2</v>
      </c>
      <c r="G1663" s="2" t="s">
        <v>400</v>
      </c>
      <c r="H1663" s="2" t="s">
        <v>43</v>
      </c>
      <c r="I1663" s="2" t="s">
        <v>18276</v>
      </c>
      <c r="J1663" s="2" t="s">
        <v>3001</v>
      </c>
    </row>
    <row r="1664" spans="1:10" ht="15" customHeight="1" x14ac:dyDescent="0.35">
      <c r="A1664" s="2" t="s">
        <v>398</v>
      </c>
      <c r="B1664" s="2" t="s">
        <v>399</v>
      </c>
      <c r="C1664" s="2" t="s">
        <v>56</v>
      </c>
      <c r="D1664" s="2" t="s">
        <v>57</v>
      </c>
      <c r="E1664" s="3">
        <v>28</v>
      </c>
      <c r="F1664" s="3">
        <v>3</v>
      </c>
      <c r="G1664" s="2" t="s">
        <v>400</v>
      </c>
      <c r="H1664" s="2" t="s">
        <v>59</v>
      </c>
      <c r="I1664" s="2" t="s">
        <v>18276</v>
      </c>
      <c r="J1664" s="2" t="s">
        <v>3001</v>
      </c>
    </row>
    <row r="1665" spans="1:10" ht="15" customHeight="1" x14ac:dyDescent="0.35">
      <c r="A1665" s="2" t="s">
        <v>398</v>
      </c>
      <c r="B1665" s="2" t="s">
        <v>399</v>
      </c>
      <c r="C1665" s="2" t="s">
        <v>86</v>
      </c>
      <c r="D1665" s="2" t="s">
        <v>87</v>
      </c>
      <c r="E1665" s="3">
        <v>28</v>
      </c>
      <c r="F1665" s="3">
        <v>5</v>
      </c>
      <c r="G1665" s="2" t="s">
        <v>400</v>
      </c>
      <c r="H1665" s="2" t="s">
        <v>88</v>
      </c>
      <c r="I1665" s="2" t="s">
        <v>18276</v>
      </c>
      <c r="J1665" s="2" t="s">
        <v>3001</v>
      </c>
    </row>
    <row r="1666" spans="1:10" ht="15" customHeight="1" x14ac:dyDescent="0.35">
      <c r="A1666" s="2" t="s">
        <v>398</v>
      </c>
      <c r="B1666" s="2" t="s">
        <v>399</v>
      </c>
      <c r="C1666" s="2" t="s">
        <v>116</v>
      </c>
      <c r="D1666" s="2" t="s">
        <v>117</v>
      </c>
      <c r="E1666" s="3">
        <v>28</v>
      </c>
      <c r="F1666" s="3">
        <v>7</v>
      </c>
      <c r="G1666" s="2" t="s">
        <v>400</v>
      </c>
      <c r="H1666" s="2" t="s">
        <v>118</v>
      </c>
      <c r="I1666" s="2" t="s">
        <v>18276</v>
      </c>
      <c r="J1666" s="2" t="s">
        <v>3001</v>
      </c>
    </row>
    <row r="1667" spans="1:10" ht="15" customHeight="1" x14ac:dyDescent="0.35">
      <c r="A1667" s="2" t="s">
        <v>398</v>
      </c>
      <c r="B1667" s="2" t="s">
        <v>399</v>
      </c>
      <c r="C1667" s="2" t="s">
        <v>128</v>
      </c>
      <c r="D1667" s="2" t="s">
        <v>129</v>
      </c>
      <c r="E1667" s="3">
        <v>28</v>
      </c>
      <c r="F1667" s="3">
        <v>8</v>
      </c>
      <c r="G1667" s="2" t="s">
        <v>400</v>
      </c>
      <c r="H1667" s="2" t="s">
        <v>130</v>
      </c>
      <c r="I1667" s="2" t="s">
        <v>18276</v>
      </c>
      <c r="J1667" s="2" t="s">
        <v>3001</v>
      </c>
    </row>
    <row r="1668" spans="1:10" ht="15" customHeight="1" x14ac:dyDescent="0.35">
      <c r="A1668" s="2" t="s">
        <v>398</v>
      </c>
      <c r="B1668" s="2" t="s">
        <v>399</v>
      </c>
      <c r="C1668" s="2" t="s">
        <v>153</v>
      </c>
      <c r="D1668" s="2" t="s">
        <v>154</v>
      </c>
      <c r="E1668" s="3">
        <v>28</v>
      </c>
      <c r="F1668" s="3">
        <v>10</v>
      </c>
      <c r="G1668" s="2" t="s">
        <v>400</v>
      </c>
      <c r="H1668" s="2" t="s">
        <v>155</v>
      </c>
      <c r="I1668" s="2" t="s">
        <v>18276</v>
      </c>
      <c r="J1668" s="2" t="s">
        <v>3001</v>
      </c>
    </row>
    <row r="1669" spans="1:10" ht="15" customHeight="1" x14ac:dyDescent="0.35">
      <c r="A1669" s="2" t="s">
        <v>398</v>
      </c>
      <c r="B1669" s="2" t="s">
        <v>399</v>
      </c>
      <c r="C1669" s="2" t="s">
        <v>163</v>
      </c>
      <c r="D1669" s="2" t="s">
        <v>164</v>
      </c>
      <c r="E1669" s="3">
        <v>28</v>
      </c>
      <c r="F1669" s="3">
        <v>11</v>
      </c>
      <c r="G1669" s="2" t="s">
        <v>400</v>
      </c>
      <c r="H1669" s="2" t="s">
        <v>165</v>
      </c>
      <c r="I1669" s="2" t="s">
        <v>18276</v>
      </c>
      <c r="J1669" s="2" t="s">
        <v>3001</v>
      </c>
    </row>
    <row r="1670" spans="1:10" ht="15" customHeight="1" x14ac:dyDescent="0.35">
      <c r="A1670" s="2" t="s">
        <v>398</v>
      </c>
      <c r="B1670" s="2" t="s">
        <v>399</v>
      </c>
      <c r="C1670" s="2" t="s">
        <v>177</v>
      </c>
      <c r="D1670" s="2" t="s">
        <v>178</v>
      </c>
      <c r="E1670" s="3">
        <v>28</v>
      </c>
      <c r="F1670" s="3">
        <v>12</v>
      </c>
      <c r="G1670" s="2" t="s">
        <v>400</v>
      </c>
      <c r="H1670" s="2" t="s">
        <v>179</v>
      </c>
      <c r="I1670" s="2" t="s">
        <v>18276</v>
      </c>
      <c r="J1670" s="2" t="s">
        <v>3001</v>
      </c>
    </row>
    <row r="1671" spans="1:10" ht="15" customHeight="1" x14ac:dyDescent="0.35">
      <c r="A1671" s="2" t="s">
        <v>398</v>
      </c>
      <c r="B1671" s="2" t="s">
        <v>399</v>
      </c>
      <c r="C1671" s="2" t="s">
        <v>207</v>
      </c>
      <c r="D1671" s="2" t="s">
        <v>208</v>
      </c>
      <c r="E1671" s="3">
        <v>28</v>
      </c>
      <c r="F1671" s="3">
        <v>14</v>
      </c>
      <c r="G1671" s="2" t="s">
        <v>400</v>
      </c>
      <c r="H1671" s="2" t="s">
        <v>209</v>
      </c>
      <c r="I1671" s="2" t="s">
        <v>18276</v>
      </c>
      <c r="J1671" s="2" t="s">
        <v>3001</v>
      </c>
    </row>
    <row r="1672" spans="1:10" ht="15" customHeight="1" x14ac:dyDescent="0.35">
      <c r="A1672" s="2" t="s">
        <v>398</v>
      </c>
      <c r="B1672" s="2" t="s">
        <v>399</v>
      </c>
      <c r="C1672" s="2" t="s">
        <v>218</v>
      </c>
      <c r="D1672" s="2" t="s">
        <v>219</v>
      </c>
      <c r="E1672" s="3">
        <v>28</v>
      </c>
      <c r="F1672" s="3">
        <v>15</v>
      </c>
      <c r="G1672" s="2" t="s">
        <v>400</v>
      </c>
      <c r="H1672" s="2" t="s">
        <v>220</v>
      </c>
      <c r="I1672" s="2" t="s">
        <v>18276</v>
      </c>
      <c r="J1672" s="2" t="s">
        <v>3001</v>
      </c>
    </row>
    <row r="1673" spans="1:10" ht="15" customHeight="1" x14ac:dyDescent="0.35">
      <c r="A1673" s="2" t="s">
        <v>398</v>
      </c>
      <c r="B1673" s="2" t="s">
        <v>399</v>
      </c>
      <c r="C1673" s="2" t="s">
        <v>264</v>
      </c>
      <c r="D1673" s="2" t="s">
        <v>265</v>
      </c>
      <c r="E1673" s="3">
        <v>28</v>
      </c>
      <c r="F1673" s="3">
        <v>18</v>
      </c>
      <c r="G1673" s="2" t="s">
        <v>400</v>
      </c>
      <c r="H1673" s="2" t="s">
        <v>266</v>
      </c>
      <c r="I1673" s="2" t="s">
        <v>18276</v>
      </c>
      <c r="J1673" s="2" t="s">
        <v>3001</v>
      </c>
    </row>
    <row r="1674" spans="1:10" ht="15" customHeight="1" x14ac:dyDescent="0.35">
      <c r="A1674" s="2" t="s">
        <v>477</v>
      </c>
      <c r="B1674" s="2" t="s">
        <v>478</v>
      </c>
      <c r="C1674" s="2" t="s">
        <v>163</v>
      </c>
      <c r="D1674" s="2" t="s">
        <v>164</v>
      </c>
      <c r="E1674" s="3">
        <v>35</v>
      </c>
      <c r="F1674" s="3">
        <v>11</v>
      </c>
      <c r="G1674" s="2" t="s">
        <v>479</v>
      </c>
      <c r="H1674" s="2" t="s">
        <v>165</v>
      </c>
      <c r="I1674" s="2" t="s">
        <v>18276</v>
      </c>
      <c r="J1674" s="2" t="s">
        <v>3083</v>
      </c>
    </row>
    <row r="1675" spans="1:10" ht="15" customHeight="1" x14ac:dyDescent="0.35">
      <c r="A1675" s="2" t="s">
        <v>434</v>
      </c>
      <c r="B1675" s="2" t="s">
        <v>435</v>
      </c>
      <c r="C1675" s="2" t="s">
        <v>163</v>
      </c>
      <c r="D1675" s="2" t="s">
        <v>164</v>
      </c>
      <c r="E1675" s="3">
        <v>31</v>
      </c>
      <c r="F1675" s="3">
        <v>11</v>
      </c>
      <c r="G1675" s="2" t="s">
        <v>436</v>
      </c>
      <c r="H1675" s="2" t="s">
        <v>165</v>
      </c>
      <c r="I1675" s="2" t="s">
        <v>18276</v>
      </c>
      <c r="J1675" s="2" t="s">
        <v>2983</v>
      </c>
    </row>
    <row r="1676" spans="1:10" ht="15" customHeight="1" x14ac:dyDescent="0.35">
      <c r="A1676" s="2" t="s">
        <v>434</v>
      </c>
      <c r="B1676" s="2" t="s">
        <v>435</v>
      </c>
      <c r="C1676" s="2" t="s">
        <v>207</v>
      </c>
      <c r="D1676" s="2" t="s">
        <v>208</v>
      </c>
      <c r="E1676" s="3">
        <v>31</v>
      </c>
      <c r="F1676" s="3">
        <v>14</v>
      </c>
      <c r="G1676" s="2" t="s">
        <v>436</v>
      </c>
      <c r="H1676" s="2" t="s">
        <v>209</v>
      </c>
      <c r="I1676" s="2" t="s">
        <v>18276</v>
      </c>
      <c r="J1676" s="2" t="s">
        <v>2983</v>
      </c>
    </row>
    <row r="1677" spans="1:10" ht="15" customHeight="1" x14ac:dyDescent="0.35">
      <c r="A1677" s="2" t="s">
        <v>447</v>
      </c>
      <c r="B1677" s="2" t="s">
        <v>448</v>
      </c>
      <c r="C1677" s="2" t="s">
        <v>71</v>
      </c>
      <c r="D1677" s="2" t="s">
        <v>72</v>
      </c>
      <c r="E1677" s="3">
        <v>32</v>
      </c>
      <c r="F1677" s="3">
        <v>4</v>
      </c>
      <c r="G1677" s="2" t="s">
        <v>449</v>
      </c>
      <c r="H1677" s="2" t="s">
        <v>73</v>
      </c>
      <c r="I1677" s="2" t="s">
        <v>18276</v>
      </c>
      <c r="J1677" s="2" t="s">
        <v>2969</v>
      </c>
    </row>
    <row r="1678" spans="1:10" ht="15" customHeight="1" x14ac:dyDescent="0.35">
      <c r="A1678" s="2" t="s">
        <v>447</v>
      </c>
      <c r="B1678" s="2" t="s">
        <v>448</v>
      </c>
      <c r="C1678" s="2" t="s">
        <v>142</v>
      </c>
      <c r="D1678" s="2" t="s">
        <v>143</v>
      </c>
      <c r="E1678" s="3">
        <v>32</v>
      </c>
      <c r="F1678" s="3">
        <v>9</v>
      </c>
      <c r="G1678" s="2" t="s">
        <v>449</v>
      </c>
      <c r="H1678" s="2" t="s">
        <v>144</v>
      </c>
      <c r="I1678" s="2" t="s">
        <v>18276</v>
      </c>
      <c r="J1678" s="2" t="s">
        <v>2969</v>
      </c>
    </row>
    <row r="1679" spans="1:10" ht="15" customHeight="1" x14ac:dyDescent="0.35">
      <c r="A1679" s="2" t="s">
        <v>447</v>
      </c>
      <c r="B1679" s="2" t="s">
        <v>448</v>
      </c>
      <c r="C1679" s="2" t="s">
        <v>153</v>
      </c>
      <c r="D1679" s="2" t="s">
        <v>154</v>
      </c>
      <c r="E1679" s="3">
        <v>32</v>
      </c>
      <c r="F1679" s="3">
        <v>10</v>
      </c>
      <c r="G1679" s="2" t="s">
        <v>449</v>
      </c>
      <c r="H1679" s="2" t="s">
        <v>155</v>
      </c>
      <c r="I1679" s="2" t="s">
        <v>18276</v>
      </c>
      <c r="J1679" s="2" t="s">
        <v>2969</v>
      </c>
    </row>
    <row r="1680" spans="1:10" ht="15" customHeight="1" x14ac:dyDescent="0.35">
      <c r="A1680" s="2" t="s">
        <v>447</v>
      </c>
      <c r="B1680" s="2" t="s">
        <v>448</v>
      </c>
      <c r="C1680" s="2" t="s">
        <v>163</v>
      </c>
      <c r="D1680" s="2" t="s">
        <v>164</v>
      </c>
      <c r="E1680" s="3">
        <v>32</v>
      </c>
      <c r="F1680" s="3">
        <v>11</v>
      </c>
      <c r="G1680" s="2" t="s">
        <v>449</v>
      </c>
      <c r="H1680" s="2" t="s">
        <v>165</v>
      </c>
      <c r="I1680" s="2" t="s">
        <v>18276</v>
      </c>
      <c r="J1680" s="2" t="s">
        <v>2969</v>
      </c>
    </row>
    <row r="1681" spans="1:10" ht="15" customHeight="1" x14ac:dyDescent="0.35">
      <c r="A1681" s="2" t="s">
        <v>447</v>
      </c>
      <c r="B1681" s="2" t="s">
        <v>448</v>
      </c>
      <c r="C1681" s="2" t="s">
        <v>191</v>
      </c>
      <c r="D1681" s="2" t="s">
        <v>192</v>
      </c>
      <c r="E1681" s="3">
        <v>32</v>
      </c>
      <c r="F1681" s="3">
        <v>13</v>
      </c>
      <c r="G1681" s="2" t="s">
        <v>449</v>
      </c>
      <c r="H1681" s="2" t="s">
        <v>193</v>
      </c>
      <c r="I1681" s="2" t="s">
        <v>18276</v>
      </c>
      <c r="J1681" s="2" t="s">
        <v>2969</v>
      </c>
    </row>
    <row r="1682" spans="1:10" ht="15" customHeight="1" x14ac:dyDescent="0.35">
      <c r="A1682" s="2" t="s">
        <v>447</v>
      </c>
      <c r="B1682" s="2" t="s">
        <v>448</v>
      </c>
      <c r="C1682" s="2" t="s">
        <v>207</v>
      </c>
      <c r="D1682" s="2" t="s">
        <v>208</v>
      </c>
      <c r="E1682" s="3">
        <v>32</v>
      </c>
      <c r="F1682" s="3">
        <v>14</v>
      </c>
      <c r="G1682" s="2" t="s">
        <v>449</v>
      </c>
      <c r="H1682" s="2" t="s">
        <v>209</v>
      </c>
      <c r="I1682" s="2" t="s">
        <v>18276</v>
      </c>
      <c r="J1682" s="2" t="s">
        <v>2969</v>
      </c>
    </row>
    <row r="1683" spans="1:10" ht="15" customHeight="1" x14ac:dyDescent="0.35">
      <c r="A1683" s="2" t="s">
        <v>447</v>
      </c>
      <c r="B1683" s="2" t="s">
        <v>448</v>
      </c>
      <c r="C1683" s="2" t="s">
        <v>250</v>
      </c>
      <c r="D1683" s="2" t="s">
        <v>251</v>
      </c>
      <c r="E1683" s="3">
        <v>32</v>
      </c>
      <c r="F1683" s="3">
        <v>17</v>
      </c>
      <c r="G1683" s="2" t="s">
        <v>449</v>
      </c>
      <c r="H1683" s="2" t="s">
        <v>252</v>
      </c>
      <c r="I1683" s="2" t="s">
        <v>18276</v>
      </c>
      <c r="J1683" s="2" t="s">
        <v>2969</v>
      </c>
    </row>
    <row r="1684" spans="1:10" ht="15" customHeight="1" x14ac:dyDescent="0.35">
      <c r="A1684" s="2" t="s">
        <v>447</v>
      </c>
      <c r="B1684" s="2" t="s">
        <v>448</v>
      </c>
      <c r="C1684" s="2" t="s">
        <v>294</v>
      </c>
      <c r="D1684" s="2" t="s">
        <v>295</v>
      </c>
      <c r="E1684" s="3">
        <v>32</v>
      </c>
      <c r="F1684" s="3">
        <v>20</v>
      </c>
      <c r="G1684" s="2" t="s">
        <v>449</v>
      </c>
      <c r="H1684" s="2" t="s">
        <v>296</v>
      </c>
      <c r="I1684" s="2" t="s">
        <v>18276</v>
      </c>
      <c r="J1684" s="2" t="s">
        <v>2969</v>
      </c>
    </row>
    <row r="1685" spans="1:10" ht="15" customHeight="1" x14ac:dyDescent="0.35">
      <c r="A1685" s="2" t="s">
        <v>447</v>
      </c>
      <c r="B1685" s="2" t="s">
        <v>448</v>
      </c>
      <c r="C1685" s="2" t="s">
        <v>339</v>
      </c>
      <c r="D1685" s="2" t="s">
        <v>340</v>
      </c>
      <c r="E1685" s="3">
        <v>32</v>
      </c>
      <c r="F1685" s="3">
        <v>23</v>
      </c>
      <c r="G1685" s="2" t="s">
        <v>449</v>
      </c>
      <c r="H1685" s="2" t="s">
        <v>341</v>
      </c>
      <c r="I1685" s="2" t="s">
        <v>18276</v>
      </c>
      <c r="J1685" s="2" t="s">
        <v>2969</v>
      </c>
    </row>
    <row r="1686" spans="1:10" ht="15" customHeight="1" x14ac:dyDescent="0.35">
      <c r="A1686" s="2" t="s">
        <v>447</v>
      </c>
      <c r="B1686" s="2" t="s">
        <v>448</v>
      </c>
      <c r="C1686" s="2" t="s">
        <v>352</v>
      </c>
      <c r="D1686" s="2" t="s">
        <v>353</v>
      </c>
      <c r="E1686" s="3">
        <v>32</v>
      </c>
      <c r="F1686" s="3">
        <v>24</v>
      </c>
      <c r="G1686" s="2" t="s">
        <v>449</v>
      </c>
      <c r="H1686" s="2" t="s">
        <v>354</v>
      </c>
      <c r="I1686" s="2" t="s">
        <v>18276</v>
      </c>
      <c r="J1686" s="2" t="s">
        <v>2969</v>
      </c>
    </row>
    <row r="1687" spans="1:10" ht="15" customHeight="1" x14ac:dyDescent="0.35">
      <c r="A1687" s="2" t="s">
        <v>447</v>
      </c>
      <c r="B1687" s="2" t="s">
        <v>448</v>
      </c>
      <c r="C1687" s="2" t="s">
        <v>510</v>
      </c>
      <c r="D1687" s="2" t="s">
        <v>511</v>
      </c>
      <c r="E1687" s="3">
        <v>32</v>
      </c>
      <c r="F1687" s="3">
        <v>38</v>
      </c>
      <c r="G1687" s="2" t="s">
        <v>449</v>
      </c>
      <c r="H1687" s="2" t="s">
        <v>512</v>
      </c>
      <c r="I1687" s="2" t="s">
        <v>18276</v>
      </c>
      <c r="J1687" s="2" t="s">
        <v>2969</v>
      </c>
    </row>
    <row r="1688" spans="1:10" ht="15" customHeight="1" x14ac:dyDescent="0.35">
      <c r="A1688" s="2" t="s">
        <v>447</v>
      </c>
      <c r="B1688" s="2" t="s">
        <v>448</v>
      </c>
      <c r="C1688" s="2" t="s">
        <v>537</v>
      </c>
      <c r="D1688" s="2" t="s">
        <v>538</v>
      </c>
      <c r="E1688" s="3">
        <v>32</v>
      </c>
      <c r="F1688" s="3">
        <v>40</v>
      </c>
      <c r="G1688" s="2" t="s">
        <v>449</v>
      </c>
      <c r="H1688" s="2" t="s">
        <v>539</v>
      </c>
      <c r="I1688" s="2" t="s">
        <v>18276</v>
      </c>
      <c r="J1688" s="2" t="s">
        <v>2969</v>
      </c>
    </row>
    <row r="1689" spans="1:10" ht="15" customHeight="1" x14ac:dyDescent="0.35">
      <c r="A1689" s="2" t="s">
        <v>456</v>
      </c>
      <c r="B1689" s="2" t="s">
        <v>457</v>
      </c>
      <c r="C1689" s="2" t="s">
        <v>23</v>
      </c>
      <c r="D1689" s="2" t="s">
        <v>24</v>
      </c>
      <c r="E1689" s="3">
        <v>33</v>
      </c>
      <c r="F1689" s="3">
        <v>1</v>
      </c>
      <c r="G1689" s="2" t="s">
        <v>458</v>
      </c>
      <c r="H1689" s="2" t="s">
        <v>26</v>
      </c>
      <c r="I1689" s="2" t="s">
        <v>18276</v>
      </c>
      <c r="J1689" s="2" t="s">
        <v>3083</v>
      </c>
    </row>
    <row r="1690" spans="1:10" ht="15" customHeight="1" x14ac:dyDescent="0.35">
      <c r="A1690" s="2" t="s">
        <v>456</v>
      </c>
      <c r="B1690" s="2" t="s">
        <v>457</v>
      </c>
      <c r="C1690" s="2" t="s">
        <v>41</v>
      </c>
      <c r="D1690" s="2" t="s">
        <v>42</v>
      </c>
      <c r="E1690" s="3">
        <v>33</v>
      </c>
      <c r="F1690" s="3">
        <v>2</v>
      </c>
      <c r="G1690" s="2" t="s">
        <v>458</v>
      </c>
      <c r="H1690" s="2" t="s">
        <v>43</v>
      </c>
      <c r="I1690" s="2" t="s">
        <v>18276</v>
      </c>
      <c r="J1690" s="2" t="s">
        <v>3083</v>
      </c>
    </row>
    <row r="1691" spans="1:10" ht="15" customHeight="1" x14ac:dyDescent="0.35">
      <c r="A1691" s="2" t="s">
        <v>456</v>
      </c>
      <c r="B1691" s="2" t="s">
        <v>457</v>
      </c>
      <c r="C1691" s="2" t="s">
        <v>100</v>
      </c>
      <c r="D1691" s="2" t="s">
        <v>101</v>
      </c>
      <c r="E1691" s="3">
        <v>33</v>
      </c>
      <c r="F1691" s="3">
        <v>6</v>
      </c>
      <c r="G1691" s="2" t="s">
        <v>458</v>
      </c>
      <c r="H1691" s="2" t="s">
        <v>102</v>
      </c>
      <c r="I1691" s="2" t="s">
        <v>18276</v>
      </c>
      <c r="J1691" s="2" t="s">
        <v>3083</v>
      </c>
    </row>
    <row r="1692" spans="1:10" ht="15" customHeight="1" x14ac:dyDescent="0.35">
      <c r="A1692" s="2" t="s">
        <v>456</v>
      </c>
      <c r="B1692" s="2" t="s">
        <v>457</v>
      </c>
      <c r="C1692" s="2" t="s">
        <v>116</v>
      </c>
      <c r="D1692" s="2" t="s">
        <v>117</v>
      </c>
      <c r="E1692" s="3">
        <v>33</v>
      </c>
      <c r="F1692" s="3">
        <v>7</v>
      </c>
      <c r="G1692" s="2" t="s">
        <v>458</v>
      </c>
      <c r="H1692" s="2" t="s">
        <v>118</v>
      </c>
      <c r="I1692" s="2" t="s">
        <v>18276</v>
      </c>
      <c r="J1692" s="2" t="s">
        <v>3083</v>
      </c>
    </row>
    <row r="1693" spans="1:10" ht="15" customHeight="1" x14ac:dyDescent="0.35">
      <c r="A1693" s="2" t="s">
        <v>456</v>
      </c>
      <c r="B1693" s="2" t="s">
        <v>457</v>
      </c>
      <c r="C1693" s="2" t="s">
        <v>128</v>
      </c>
      <c r="D1693" s="2" t="s">
        <v>129</v>
      </c>
      <c r="E1693" s="3">
        <v>33</v>
      </c>
      <c r="F1693" s="3">
        <v>8</v>
      </c>
      <c r="G1693" s="2" t="s">
        <v>458</v>
      </c>
      <c r="H1693" s="2" t="s">
        <v>130</v>
      </c>
      <c r="I1693" s="2" t="s">
        <v>18276</v>
      </c>
      <c r="J1693" s="2" t="s">
        <v>3083</v>
      </c>
    </row>
    <row r="1694" spans="1:10" ht="15" customHeight="1" x14ac:dyDescent="0.35">
      <c r="A1694" s="2" t="s">
        <v>456</v>
      </c>
      <c r="B1694" s="2" t="s">
        <v>457</v>
      </c>
      <c r="C1694" s="2" t="s">
        <v>153</v>
      </c>
      <c r="D1694" s="2" t="s">
        <v>154</v>
      </c>
      <c r="E1694" s="3">
        <v>33</v>
      </c>
      <c r="F1694" s="3">
        <v>10</v>
      </c>
      <c r="G1694" s="2" t="s">
        <v>458</v>
      </c>
      <c r="H1694" s="2" t="s">
        <v>155</v>
      </c>
      <c r="I1694" s="2" t="s">
        <v>18276</v>
      </c>
      <c r="J1694" s="2" t="s">
        <v>3083</v>
      </c>
    </row>
    <row r="1695" spans="1:10" ht="15" customHeight="1" x14ac:dyDescent="0.35">
      <c r="A1695" s="2" t="s">
        <v>456</v>
      </c>
      <c r="B1695" s="2" t="s">
        <v>457</v>
      </c>
      <c r="C1695" s="2" t="s">
        <v>163</v>
      </c>
      <c r="D1695" s="2" t="s">
        <v>164</v>
      </c>
      <c r="E1695" s="3">
        <v>33</v>
      </c>
      <c r="F1695" s="3">
        <v>11</v>
      </c>
      <c r="G1695" s="2" t="s">
        <v>458</v>
      </c>
      <c r="H1695" s="2" t="s">
        <v>165</v>
      </c>
      <c r="I1695" s="2" t="s">
        <v>18276</v>
      </c>
      <c r="J1695" s="2" t="s">
        <v>3083</v>
      </c>
    </row>
    <row r="1696" spans="1:10" ht="15" customHeight="1" x14ac:dyDescent="0.35">
      <c r="A1696" s="2" t="s">
        <v>456</v>
      </c>
      <c r="B1696" s="2" t="s">
        <v>457</v>
      </c>
      <c r="C1696" s="2" t="s">
        <v>177</v>
      </c>
      <c r="D1696" s="2" t="s">
        <v>178</v>
      </c>
      <c r="E1696" s="3">
        <v>33</v>
      </c>
      <c r="F1696" s="3">
        <v>12</v>
      </c>
      <c r="G1696" s="2" t="s">
        <v>458</v>
      </c>
      <c r="H1696" s="2" t="s">
        <v>179</v>
      </c>
      <c r="I1696" s="2" t="s">
        <v>18276</v>
      </c>
      <c r="J1696" s="2" t="s">
        <v>3083</v>
      </c>
    </row>
    <row r="1697" spans="1:10" ht="15" customHeight="1" x14ac:dyDescent="0.35">
      <c r="A1697" s="2" t="s">
        <v>456</v>
      </c>
      <c r="B1697" s="2" t="s">
        <v>457</v>
      </c>
      <c r="C1697" s="2" t="s">
        <v>191</v>
      </c>
      <c r="D1697" s="2" t="s">
        <v>192</v>
      </c>
      <c r="E1697" s="3">
        <v>33</v>
      </c>
      <c r="F1697" s="3">
        <v>13</v>
      </c>
      <c r="G1697" s="2" t="s">
        <v>458</v>
      </c>
      <c r="H1697" s="2" t="s">
        <v>193</v>
      </c>
      <c r="I1697" s="2" t="s">
        <v>18276</v>
      </c>
      <c r="J1697" s="2" t="s">
        <v>3083</v>
      </c>
    </row>
    <row r="1698" spans="1:10" ht="15" customHeight="1" x14ac:dyDescent="0.35">
      <c r="A1698" s="2" t="s">
        <v>447</v>
      </c>
      <c r="B1698" s="2" t="s">
        <v>448</v>
      </c>
      <c r="C1698" s="2" t="s">
        <v>56</v>
      </c>
      <c r="D1698" s="2" t="s">
        <v>57</v>
      </c>
      <c r="E1698" s="3">
        <v>32</v>
      </c>
      <c r="F1698" s="3">
        <v>3</v>
      </c>
      <c r="G1698" s="2" t="s">
        <v>449</v>
      </c>
      <c r="H1698" s="2" t="s">
        <v>59</v>
      </c>
      <c r="I1698" s="2" t="s">
        <v>18276</v>
      </c>
      <c r="J1698" s="2" t="s">
        <v>2969</v>
      </c>
    </row>
    <row r="1699" spans="1:10" ht="15" customHeight="1" x14ac:dyDescent="0.35">
      <c r="A1699" s="2" t="s">
        <v>434</v>
      </c>
      <c r="B1699" s="2" t="s">
        <v>435</v>
      </c>
      <c r="C1699" s="2" t="s">
        <v>177</v>
      </c>
      <c r="D1699" s="2" t="s">
        <v>178</v>
      </c>
      <c r="E1699" s="3">
        <v>31</v>
      </c>
      <c r="F1699" s="3">
        <v>12</v>
      </c>
      <c r="G1699" s="2" t="s">
        <v>436</v>
      </c>
      <c r="H1699" s="2" t="s">
        <v>179</v>
      </c>
      <c r="I1699" s="2" t="s">
        <v>18276</v>
      </c>
      <c r="J1699" s="2" t="s">
        <v>2983</v>
      </c>
    </row>
    <row r="1700" spans="1:10" ht="15" customHeight="1" x14ac:dyDescent="0.35">
      <c r="A1700" s="2" t="s">
        <v>447</v>
      </c>
      <c r="B1700" s="2" t="s">
        <v>448</v>
      </c>
      <c r="C1700" s="2" t="s">
        <v>41</v>
      </c>
      <c r="D1700" s="2" t="s">
        <v>42</v>
      </c>
      <c r="E1700" s="3">
        <v>32</v>
      </c>
      <c r="F1700" s="3">
        <v>2</v>
      </c>
      <c r="G1700" s="2" t="s">
        <v>449</v>
      </c>
      <c r="H1700" s="2" t="s">
        <v>43</v>
      </c>
      <c r="I1700" s="2" t="s">
        <v>18276</v>
      </c>
      <c r="J1700" s="2" t="s">
        <v>2969</v>
      </c>
    </row>
    <row r="1701" spans="1:10" ht="15" customHeight="1" x14ac:dyDescent="0.35">
      <c r="A1701" s="2" t="s">
        <v>447</v>
      </c>
      <c r="B1701" s="2" t="s">
        <v>448</v>
      </c>
      <c r="C1701" s="2" t="s">
        <v>510</v>
      </c>
      <c r="D1701" s="2" t="s">
        <v>511</v>
      </c>
      <c r="E1701" s="3">
        <v>32</v>
      </c>
      <c r="F1701" s="3">
        <v>38</v>
      </c>
      <c r="G1701" s="2" t="s">
        <v>449</v>
      </c>
      <c r="H1701" s="2" t="s">
        <v>512</v>
      </c>
      <c r="I1701" s="2" t="s">
        <v>18276</v>
      </c>
      <c r="J1701" s="2" t="s">
        <v>2983</v>
      </c>
    </row>
    <row r="1702" spans="1:10" ht="15" customHeight="1" x14ac:dyDescent="0.35">
      <c r="A1702" s="2" t="s">
        <v>434</v>
      </c>
      <c r="B1702" s="2" t="s">
        <v>435</v>
      </c>
      <c r="C1702" s="2" t="s">
        <v>264</v>
      </c>
      <c r="D1702" s="2" t="s">
        <v>265</v>
      </c>
      <c r="E1702" s="3">
        <v>31</v>
      </c>
      <c r="F1702" s="3">
        <v>18</v>
      </c>
      <c r="G1702" s="2" t="s">
        <v>436</v>
      </c>
      <c r="H1702" s="2" t="s">
        <v>266</v>
      </c>
      <c r="I1702" s="2" t="s">
        <v>18276</v>
      </c>
      <c r="J1702" s="2" t="s">
        <v>2983</v>
      </c>
    </row>
    <row r="1703" spans="1:10" ht="15" customHeight="1" x14ac:dyDescent="0.35">
      <c r="A1703" s="2" t="s">
        <v>434</v>
      </c>
      <c r="B1703" s="2" t="s">
        <v>435</v>
      </c>
      <c r="C1703" s="2" t="s">
        <v>325</v>
      </c>
      <c r="D1703" s="2" t="s">
        <v>326</v>
      </c>
      <c r="E1703" s="3">
        <v>31</v>
      </c>
      <c r="F1703" s="3">
        <v>22</v>
      </c>
      <c r="G1703" s="2" t="s">
        <v>436</v>
      </c>
      <c r="H1703" s="2" t="s">
        <v>327</v>
      </c>
      <c r="I1703" s="2" t="s">
        <v>18276</v>
      </c>
      <c r="J1703" s="2" t="s">
        <v>2983</v>
      </c>
    </row>
    <row r="1704" spans="1:10" ht="15" customHeight="1" x14ac:dyDescent="0.35">
      <c r="A1704" s="2" t="s">
        <v>434</v>
      </c>
      <c r="B1704" s="2" t="s">
        <v>435</v>
      </c>
      <c r="C1704" s="2" t="s">
        <v>352</v>
      </c>
      <c r="D1704" s="2" t="s">
        <v>353</v>
      </c>
      <c r="E1704" s="3">
        <v>31</v>
      </c>
      <c r="F1704" s="3">
        <v>24</v>
      </c>
      <c r="G1704" s="2" t="s">
        <v>436</v>
      </c>
      <c r="H1704" s="2" t="s">
        <v>354</v>
      </c>
      <c r="I1704" s="2" t="s">
        <v>18276</v>
      </c>
      <c r="J1704" s="2" t="s">
        <v>2983</v>
      </c>
    </row>
    <row r="1705" spans="1:10" ht="15" customHeight="1" x14ac:dyDescent="0.35">
      <c r="A1705" s="2" t="s">
        <v>434</v>
      </c>
      <c r="B1705" s="2" t="s">
        <v>435</v>
      </c>
      <c r="C1705" s="2" t="s">
        <v>365</v>
      </c>
      <c r="D1705" s="2" t="s">
        <v>366</v>
      </c>
      <c r="E1705" s="3">
        <v>31</v>
      </c>
      <c r="F1705" s="3">
        <v>25</v>
      </c>
      <c r="G1705" s="2" t="s">
        <v>436</v>
      </c>
      <c r="H1705" s="2" t="s">
        <v>367</v>
      </c>
      <c r="I1705" s="2" t="s">
        <v>18276</v>
      </c>
      <c r="J1705" s="2" t="s">
        <v>2983</v>
      </c>
    </row>
    <row r="1706" spans="1:10" ht="15" customHeight="1" x14ac:dyDescent="0.35">
      <c r="A1706" s="2" t="s">
        <v>434</v>
      </c>
      <c r="B1706" s="2" t="s">
        <v>435</v>
      </c>
      <c r="C1706" s="2" t="s">
        <v>447</v>
      </c>
      <c r="D1706" s="2" t="s">
        <v>448</v>
      </c>
      <c r="E1706" s="3">
        <v>31</v>
      </c>
      <c r="F1706" s="3">
        <v>32</v>
      </c>
      <c r="G1706" s="2" t="s">
        <v>436</v>
      </c>
      <c r="H1706" s="2" t="s">
        <v>449</v>
      </c>
      <c r="I1706" s="2" t="s">
        <v>18276</v>
      </c>
      <c r="J1706" s="2" t="s">
        <v>2983</v>
      </c>
    </row>
    <row r="1707" spans="1:10" ht="15" customHeight="1" x14ac:dyDescent="0.35">
      <c r="A1707" s="2" t="s">
        <v>434</v>
      </c>
      <c r="B1707" s="2" t="s">
        <v>435</v>
      </c>
      <c r="C1707" s="2" t="s">
        <v>510</v>
      </c>
      <c r="D1707" s="2" t="s">
        <v>511</v>
      </c>
      <c r="E1707" s="3">
        <v>31</v>
      </c>
      <c r="F1707" s="3">
        <v>38</v>
      </c>
      <c r="G1707" s="2" t="s">
        <v>436</v>
      </c>
      <c r="H1707" s="2" t="s">
        <v>512</v>
      </c>
      <c r="I1707" s="2" t="s">
        <v>18276</v>
      </c>
      <c r="J1707" s="2" t="s">
        <v>2983</v>
      </c>
    </row>
    <row r="1708" spans="1:10" ht="15" customHeight="1" x14ac:dyDescent="0.35">
      <c r="A1708" s="2" t="s">
        <v>447</v>
      </c>
      <c r="B1708" s="2" t="s">
        <v>448</v>
      </c>
      <c r="C1708" s="2" t="s">
        <v>23</v>
      </c>
      <c r="D1708" s="2" t="s">
        <v>24</v>
      </c>
      <c r="E1708" s="3">
        <v>32</v>
      </c>
      <c r="F1708" s="3">
        <v>1</v>
      </c>
      <c r="G1708" s="2" t="s">
        <v>449</v>
      </c>
      <c r="H1708" s="2" t="s">
        <v>26</v>
      </c>
      <c r="I1708" s="2" t="s">
        <v>18276</v>
      </c>
      <c r="J1708" s="2" t="s">
        <v>2983</v>
      </c>
    </row>
    <row r="1709" spans="1:10" ht="15" customHeight="1" x14ac:dyDescent="0.35">
      <c r="A1709" s="2" t="s">
        <v>447</v>
      </c>
      <c r="B1709" s="2" t="s">
        <v>448</v>
      </c>
      <c r="C1709" s="2" t="s">
        <v>56</v>
      </c>
      <c r="D1709" s="2" t="s">
        <v>57</v>
      </c>
      <c r="E1709" s="3">
        <v>32</v>
      </c>
      <c r="F1709" s="3">
        <v>3</v>
      </c>
      <c r="G1709" s="2" t="s">
        <v>449</v>
      </c>
      <c r="H1709" s="2" t="s">
        <v>59</v>
      </c>
      <c r="I1709" s="2" t="s">
        <v>18276</v>
      </c>
      <c r="J1709" s="2" t="s">
        <v>2983</v>
      </c>
    </row>
    <row r="1710" spans="1:10" ht="15" customHeight="1" x14ac:dyDescent="0.35">
      <c r="A1710" s="2" t="s">
        <v>447</v>
      </c>
      <c r="B1710" s="2" t="s">
        <v>448</v>
      </c>
      <c r="C1710" s="2" t="s">
        <v>71</v>
      </c>
      <c r="D1710" s="2" t="s">
        <v>72</v>
      </c>
      <c r="E1710" s="3">
        <v>32</v>
      </c>
      <c r="F1710" s="3">
        <v>4</v>
      </c>
      <c r="G1710" s="2" t="s">
        <v>449</v>
      </c>
      <c r="H1710" s="2" t="s">
        <v>73</v>
      </c>
      <c r="I1710" s="2" t="s">
        <v>18276</v>
      </c>
      <c r="J1710" s="2" t="s">
        <v>2983</v>
      </c>
    </row>
    <row r="1711" spans="1:10" ht="15" customHeight="1" x14ac:dyDescent="0.35">
      <c r="A1711" s="2" t="s">
        <v>447</v>
      </c>
      <c r="B1711" s="2" t="s">
        <v>448</v>
      </c>
      <c r="C1711" s="2" t="s">
        <v>86</v>
      </c>
      <c r="D1711" s="2" t="s">
        <v>87</v>
      </c>
      <c r="E1711" s="3">
        <v>32</v>
      </c>
      <c r="F1711" s="3">
        <v>5</v>
      </c>
      <c r="G1711" s="2" t="s">
        <v>449</v>
      </c>
      <c r="H1711" s="2" t="s">
        <v>88</v>
      </c>
      <c r="I1711" s="2" t="s">
        <v>18276</v>
      </c>
      <c r="J1711" s="2" t="s">
        <v>2983</v>
      </c>
    </row>
    <row r="1712" spans="1:10" ht="15" customHeight="1" x14ac:dyDescent="0.35">
      <c r="A1712" s="2" t="s">
        <v>447</v>
      </c>
      <c r="B1712" s="2" t="s">
        <v>448</v>
      </c>
      <c r="C1712" s="2" t="s">
        <v>100</v>
      </c>
      <c r="D1712" s="2" t="s">
        <v>101</v>
      </c>
      <c r="E1712" s="3">
        <v>32</v>
      </c>
      <c r="F1712" s="3">
        <v>6</v>
      </c>
      <c r="G1712" s="2" t="s">
        <v>449</v>
      </c>
      <c r="H1712" s="2" t="s">
        <v>102</v>
      </c>
      <c r="I1712" s="2" t="s">
        <v>18276</v>
      </c>
      <c r="J1712" s="2" t="s">
        <v>2983</v>
      </c>
    </row>
    <row r="1713" spans="1:10" ht="15" customHeight="1" x14ac:dyDescent="0.35">
      <c r="A1713" s="2" t="s">
        <v>447</v>
      </c>
      <c r="B1713" s="2" t="s">
        <v>448</v>
      </c>
      <c r="C1713" s="2" t="s">
        <v>128</v>
      </c>
      <c r="D1713" s="2" t="s">
        <v>129</v>
      </c>
      <c r="E1713" s="3">
        <v>32</v>
      </c>
      <c r="F1713" s="3">
        <v>8</v>
      </c>
      <c r="G1713" s="2" t="s">
        <v>449</v>
      </c>
      <c r="H1713" s="2" t="s">
        <v>130</v>
      </c>
      <c r="I1713" s="2" t="s">
        <v>18276</v>
      </c>
      <c r="J1713" s="2" t="s">
        <v>2983</v>
      </c>
    </row>
    <row r="1714" spans="1:10" ht="15" customHeight="1" x14ac:dyDescent="0.35">
      <c r="A1714" s="2" t="s">
        <v>447</v>
      </c>
      <c r="B1714" s="2" t="s">
        <v>448</v>
      </c>
      <c r="C1714" s="2" t="s">
        <v>153</v>
      </c>
      <c r="D1714" s="2" t="s">
        <v>154</v>
      </c>
      <c r="E1714" s="3">
        <v>32</v>
      </c>
      <c r="F1714" s="3">
        <v>10</v>
      </c>
      <c r="G1714" s="2" t="s">
        <v>449</v>
      </c>
      <c r="H1714" s="2" t="s">
        <v>155</v>
      </c>
      <c r="I1714" s="2" t="s">
        <v>18276</v>
      </c>
      <c r="J1714" s="2" t="s">
        <v>2983</v>
      </c>
    </row>
    <row r="1715" spans="1:10" ht="15" customHeight="1" x14ac:dyDescent="0.35">
      <c r="A1715" s="2" t="s">
        <v>447</v>
      </c>
      <c r="B1715" s="2" t="s">
        <v>448</v>
      </c>
      <c r="C1715" s="2" t="s">
        <v>163</v>
      </c>
      <c r="D1715" s="2" t="s">
        <v>164</v>
      </c>
      <c r="E1715" s="3">
        <v>32</v>
      </c>
      <c r="F1715" s="3">
        <v>11</v>
      </c>
      <c r="G1715" s="2" t="s">
        <v>449</v>
      </c>
      <c r="H1715" s="2" t="s">
        <v>165</v>
      </c>
      <c r="I1715" s="2" t="s">
        <v>18276</v>
      </c>
      <c r="J1715" s="2" t="s">
        <v>2983</v>
      </c>
    </row>
    <row r="1716" spans="1:10" ht="15" customHeight="1" x14ac:dyDescent="0.35">
      <c r="A1716" s="2" t="s">
        <v>447</v>
      </c>
      <c r="B1716" s="2" t="s">
        <v>448</v>
      </c>
      <c r="C1716" s="2" t="s">
        <v>177</v>
      </c>
      <c r="D1716" s="2" t="s">
        <v>178</v>
      </c>
      <c r="E1716" s="3">
        <v>32</v>
      </c>
      <c r="F1716" s="3">
        <v>12</v>
      </c>
      <c r="G1716" s="2" t="s">
        <v>449</v>
      </c>
      <c r="H1716" s="2" t="s">
        <v>179</v>
      </c>
      <c r="I1716" s="2" t="s">
        <v>18276</v>
      </c>
      <c r="J1716" s="2" t="s">
        <v>2983</v>
      </c>
    </row>
    <row r="1717" spans="1:10" ht="15" customHeight="1" x14ac:dyDescent="0.35">
      <c r="A1717" s="2" t="s">
        <v>447</v>
      </c>
      <c r="B1717" s="2" t="s">
        <v>448</v>
      </c>
      <c r="C1717" s="2" t="s">
        <v>207</v>
      </c>
      <c r="D1717" s="2" t="s">
        <v>208</v>
      </c>
      <c r="E1717" s="3">
        <v>32</v>
      </c>
      <c r="F1717" s="3">
        <v>14</v>
      </c>
      <c r="G1717" s="2" t="s">
        <v>449</v>
      </c>
      <c r="H1717" s="2" t="s">
        <v>209</v>
      </c>
      <c r="I1717" s="2" t="s">
        <v>18276</v>
      </c>
      <c r="J1717" s="2" t="s">
        <v>2983</v>
      </c>
    </row>
    <row r="1718" spans="1:10" ht="15" customHeight="1" x14ac:dyDescent="0.35">
      <c r="A1718" s="2" t="s">
        <v>447</v>
      </c>
      <c r="B1718" s="2" t="s">
        <v>448</v>
      </c>
      <c r="C1718" s="2" t="s">
        <v>264</v>
      </c>
      <c r="D1718" s="2" t="s">
        <v>265</v>
      </c>
      <c r="E1718" s="3">
        <v>32</v>
      </c>
      <c r="F1718" s="3">
        <v>18</v>
      </c>
      <c r="G1718" s="2" t="s">
        <v>449</v>
      </c>
      <c r="H1718" s="2" t="s">
        <v>266</v>
      </c>
      <c r="I1718" s="2" t="s">
        <v>18276</v>
      </c>
      <c r="J1718" s="2" t="s">
        <v>2983</v>
      </c>
    </row>
    <row r="1719" spans="1:10" ht="15" customHeight="1" x14ac:dyDescent="0.35">
      <c r="A1719" s="2" t="s">
        <v>447</v>
      </c>
      <c r="B1719" s="2" t="s">
        <v>448</v>
      </c>
      <c r="C1719" s="2" t="s">
        <v>325</v>
      </c>
      <c r="D1719" s="2" t="s">
        <v>326</v>
      </c>
      <c r="E1719" s="3">
        <v>32</v>
      </c>
      <c r="F1719" s="3">
        <v>22</v>
      </c>
      <c r="G1719" s="2" t="s">
        <v>449</v>
      </c>
      <c r="H1719" s="2" t="s">
        <v>327</v>
      </c>
      <c r="I1719" s="2" t="s">
        <v>18276</v>
      </c>
      <c r="J1719" s="2" t="s">
        <v>2983</v>
      </c>
    </row>
    <row r="1720" spans="1:10" ht="15" customHeight="1" x14ac:dyDescent="0.35">
      <c r="A1720" s="2" t="s">
        <v>447</v>
      </c>
      <c r="B1720" s="2" t="s">
        <v>448</v>
      </c>
      <c r="C1720" s="2" t="s">
        <v>352</v>
      </c>
      <c r="D1720" s="2" t="s">
        <v>353</v>
      </c>
      <c r="E1720" s="3">
        <v>32</v>
      </c>
      <c r="F1720" s="3">
        <v>24</v>
      </c>
      <c r="G1720" s="2" t="s">
        <v>449</v>
      </c>
      <c r="H1720" s="2" t="s">
        <v>354</v>
      </c>
      <c r="I1720" s="2" t="s">
        <v>18276</v>
      </c>
      <c r="J1720" s="2" t="s">
        <v>2983</v>
      </c>
    </row>
    <row r="1721" spans="1:10" ht="15" customHeight="1" x14ac:dyDescent="0.35">
      <c r="A1721" s="2" t="s">
        <v>447</v>
      </c>
      <c r="B1721" s="2" t="s">
        <v>448</v>
      </c>
      <c r="C1721" s="2" t="s">
        <v>365</v>
      </c>
      <c r="D1721" s="2" t="s">
        <v>366</v>
      </c>
      <c r="E1721" s="3">
        <v>32</v>
      </c>
      <c r="F1721" s="3">
        <v>25</v>
      </c>
      <c r="G1721" s="2" t="s">
        <v>449</v>
      </c>
      <c r="H1721" s="2" t="s">
        <v>367</v>
      </c>
      <c r="I1721" s="2" t="s">
        <v>18276</v>
      </c>
      <c r="J1721" s="2" t="s">
        <v>2983</v>
      </c>
    </row>
    <row r="1722" spans="1:10" ht="15" customHeight="1" x14ac:dyDescent="0.35">
      <c r="A1722" s="2" t="s">
        <v>447</v>
      </c>
      <c r="B1722" s="2" t="s">
        <v>448</v>
      </c>
      <c r="C1722" s="2" t="s">
        <v>434</v>
      </c>
      <c r="D1722" s="2" t="s">
        <v>435</v>
      </c>
      <c r="E1722" s="3">
        <v>32</v>
      </c>
      <c r="F1722" s="3">
        <v>31</v>
      </c>
      <c r="G1722" s="2" t="s">
        <v>449</v>
      </c>
      <c r="H1722" s="2" t="s">
        <v>436</v>
      </c>
      <c r="I1722" s="2" t="s">
        <v>18276</v>
      </c>
      <c r="J1722" s="2" t="s">
        <v>2983</v>
      </c>
    </row>
    <row r="1723" spans="1:10" ht="15" customHeight="1" x14ac:dyDescent="0.35">
      <c r="A1723" s="2" t="s">
        <v>447</v>
      </c>
      <c r="B1723" s="2" t="s">
        <v>448</v>
      </c>
      <c r="C1723" s="2" t="s">
        <v>23</v>
      </c>
      <c r="D1723" s="2" t="s">
        <v>24</v>
      </c>
      <c r="E1723" s="3">
        <v>32</v>
      </c>
      <c r="F1723" s="3">
        <v>1</v>
      </c>
      <c r="G1723" s="2" t="s">
        <v>449</v>
      </c>
      <c r="H1723" s="2" t="s">
        <v>26</v>
      </c>
      <c r="I1723" s="2" t="s">
        <v>18276</v>
      </c>
      <c r="J1723" s="2" t="s">
        <v>2969</v>
      </c>
    </row>
    <row r="1724" spans="1:10" ht="15" customHeight="1" x14ac:dyDescent="0.35">
      <c r="A1724" s="2" t="s">
        <v>477</v>
      </c>
      <c r="B1724" s="2" t="s">
        <v>478</v>
      </c>
      <c r="C1724" s="2" t="s">
        <v>177</v>
      </c>
      <c r="D1724" s="2" t="s">
        <v>178</v>
      </c>
      <c r="E1724" s="3">
        <v>35</v>
      </c>
      <c r="F1724" s="3">
        <v>12</v>
      </c>
      <c r="G1724" s="2" t="s">
        <v>479</v>
      </c>
      <c r="H1724" s="2" t="s">
        <v>179</v>
      </c>
      <c r="I1724" s="2" t="s">
        <v>18276</v>
      </c>
      <c r="J1724" s="2" t="s">
        <v>3083</v>
      </c>
    </row>
    <row r="1725" spans="1:10" ht="15" customHeight="1" x14ac:dyDescent="0.35">
      <c r="A1725" s="2" t="s">
        <v>477</v>
      </c>
      <c r="B1725" s="2" t="s">
        <v>478</v>
      </c>
      <c r="C1725" s="2" t="s">
        <v>191</v>
      </c>
      <c r="D1725" s="2" t="s">
        <v>192</v>
      </c>
      <c r="E1725" s="3">
        <v>35</v>
      </c>
      <c r="F1725" s="3">
        <v>13</v>
      </c>
      <c r="G1725" s="2" t="s">
        <v>479</v>
      </c>
      <c r="H1725" s="2" t="s">
        <v>193</v>
      </c>
      <c r="I1725" s="2" t="s">
        <v>18276</v>
      </c>
      <c r="J1725" s="2" t="s">
        <v>3083</v>
      </c>
    </row>
    <row r="1726" spans="1:10" ht="15" customHeight="1" x14ac:dyDescent="0.35">
      <c r="A1726" s="2" t="s">
        <v>477</v>
      </c>
      <c r="B1726" s="2" t="s">
        <v>478</v>
      </c>
      <c r="C1726" s="2" t="s">
        <v>218</v>
      </c>
      <c r="D1726" s="2" t="s">
        <v>219</v>
      </c>
      <c r="E1726" s="3">
        <v>35</v>
      </c>
      <c r="F1726" s="3">
        <v>15</v>
      </c>
      <c r="G1726" s="2" t="s">
        <v>479</v>
      </c>
      <c r="H1726" s="2" t="s">
        <v>220</v>
      </c>
      <c r="I1726" s="2" t="s">
        <v>18276</v>
      </c>
      <c r="J1726" s="2" t="s">
        <v>3083</v>
      </c>
    </row>
    <row r="1727" spans="1:10" ht="15" customHeight="1" x14ac:dyDescent="0.35">
      <c r="A1727" s="2" t="s">
        <v>537</v>
      </c>
      <c r="B1727" s="2" t="s">
        <v>538</v>
      </c>
      <c r="C1727" s="2" t="s">
        <v>41</v>
      </c>
      <c r="D1727" s="2" t="s">
        <v>42</v>
      </c>
      <c r="E1727" s="3">
        <v>40</v>
      </c>
      <c r="F1727" s="3">
        <v>2</v>
      </c>
      <c r="G1727" s="2" t="s">
        <v>539</v>
      </c>
      <c r="H1727" s="2" t="s">
        <v>43</v>
      </c>
      <c r="I1727" s="2" t="s">
        <v>18276</v>
      </c>
      <c r="J1727" s="2" t="s">
        <v>3209</v>
      </c>
    </row>
    <row r="1728" spans="1:10" ht="15" customHeight="1" x14ac:dyDescent="0.35">
      <c r="A1728" s="2" t="s">
        <v>537</v>
      </c>
      <c r="B1728" s="2" t="s">
        <v>538</v>
      </c>
      <c r="C1728" s="2" t="s">
        <v>56</v>
      </c>
      <c r="D1728" s="2" t="s">
        <v>57</v>
      </c>
      <c r="E1728" s="3">
        <v>40</v>
      </c>
      <c r="F1728" s="3">
        <v>3</v>
      </c>
      <c r="G1728" s="2" t="s">
        <v>539</v>
      </c>
      <c r="H1728" s="2" t="s">
        <v>59</v>
      </c>
      <c r="I1728" s="2" t="s">
        <v>18276</v>
      </c>
      <c r="J1728" s="2" t="s">
        <v>3209</v>
      </c>
    </row>
    <row r="1729" spans="1:10" ht="15" customHeight="1" x14ac:dyDescent="0.35">
      <c r="A1729" s="2" t="s">
        <v>537</v>
      </c>
      <c r="B1729" s="2" t="s">
        <v>538</v>
      </c>
      <c r="C1729" s="2" t="s">
        <v>128</v>
      </c>
      <c r="D1729" s="2" t="s">
        <v>129</v>
      </c>
      <c r="E1729" s="3">
        <v>40</v>
      </c>
      <c r="F1729" s="3">
        <v>8</v>
      </c>
      <c r="G1729" s="2" t="s">
        <v>539</v>
      </c>
      <c r="H1729" s="2" t="s">
        <v>130</v>
      </c>
      <c r="I1729" s="2" t="s">
        <v>18276</v>
      </c>
      <c r="J1729" s="2" t="s">
        <v>3209</v>
      </c>
    </row>
    <row r="1730" spans="1:10" ht="15" customHeight="1" x14ac:dyDescent="0.35">
      <c r="A1730" s="2" t="s">
        <v>537</v>
      </c>
      <c r="B1730" s="2" t="s">
        <v>538</v>
      </c>
      <c r="C1730" s="2" t="s">
        <v>142</v>
      </c>
      <c r="D1730" s="2" t="s">
        <v>143</v>
      </c>
      <c r="E1730" s="3">
        <v>40</v>
      </c>
      <c r="F1730" s="3">
        <v>9</v>
      </c>
      <c r="G1730" s="2" t="s">
        <v>539</v>
      </c>
      <c r="H1730" s="2" t="s">
        <v>144</v>
      </c>
      <c r="I1730" s="2" t="s">
        <v>18276</v>
      </c>
      <c r="J1730" s="2" t="s">
        <v>3209</v>
      </c>
    </row>
    <row r="1731" spans="1:10" ht="15" customHeight="1" x14ac:dyDescent="0.35">
      <c r="A1731" s="2" t="s">
        <v>537</v>
      </c>
      <c r="B1731" s="2" t="s">
        <v>538</v>
      </c>
      <c r="C1731" s="2" t="s">
        <v>191</v>
      </c>
      <c r="D1731" s="2" t="s">
        <v>192</v>
      </c>
      <c r="E1731" s="3">
        <v>40</v>
      </c>
      <c r="F1731" s="3">
        <v>13</v>
      </c>
      <c r="G1731" s="2" t="s">
        <v>539</v>
      </c>
      <c r="H1731" s="2" t="s">
        <v>193</v>
      </c>
      <c r="I1731" s="2" t="s">
        <v>18276</v>
      </c>
      <c r="J1731" s="2" t="s">
        <v>3209</v>
      </c>
    </row>
    <row r="1732" spans="1:10" ht="15" customHeight="1" x14ac:dyDescent="0.35">
      <c r="A1732" s="2" t="s">
        <v>537</v>
      </c>
      <c r="B1732" s="2" t="s">
        <v>538</v>
      </c>
      <c r="C1732" s="2" t="s">
        <v>279</v>
      </c>
      <c r="D1732" s="2" t="s">
        <v>280</v>
      </c>
      <c r="E1732" s="3">
        <v>40</v>
      </c>
      <c r="F1732" s="3">
        <v>19</v>
      </c>
      <c r="G1732" s="2" t="s">
        <v>539</v>
      </c>
      <c r="H1732" s="2" t="s">
        <v>281</v>
      </c>
      <c r="I1732" s="2" t="s">
        <v>18276</v>
      </c>
      <c r="J1732" s="2" t="s">
        <v>3760</v>
      </c>
    </row>
    <row r="1733" spans="1:10" ht="15" customHeight="1" x14ac:dyDescent="0.35">
      <c r="A1733" s="2" t="s">
        <v>537</v>
      </c>
      <c r="B1733" s="2" t="s">
        <v>538</v>
      </c>
      <c r="C1733" s="2" t="s">
        <v>23</v>
      </c>
      <c r="D1733" s="2" t="s">
        <v>24</v>
      </c>
      <c r="E1733" s="3">
        <v>40</v>
      </c>
      <c r="F1733" s="3">
        <v>1</v>
      </c>
      <c r="G1733" s="2" t="s">
        <v>539</v>
      </c>
      <c r="H1733" s="2" t="s">
        <v>26</v>
      </c>
      <c r="I1733" s="2" t="s">
        <v>18276</v>
      </c>
      <c r="J1733" s="2" t="s">
        <v>3093</v>
      </c>
    </row>
    <row r="1734" spans="1:10" ht="15" customHeight="1" x14ac:dyDescent="0.35">
      <c r="A1734" s="2" t="s">
        <v>537</v>
      </c>
      <c r="B1734" s="2" t="s">
        <v>538</v>
      </c>
      <c r="C1734" s="2" t="s">
        <v>41</v>
      </c>
      <c r="D1734" s="2" t="s">
        <v>42</v>
      </c>
      <c r="E1734" s="3">
        <v>40</v>
      </c>
      <c r="F1734" s="3">
        <v>2</v>
      </c>
      <c r="G1734" s="2" t="s">
        <v>539</v>
      </c>
      <c r="H1734" s="2" t="s">
        <v>43</v>
      </c>
      <c r="I1734" s="2" t="s">
        <v>18276</v>
      </c>
      <c r="J1734" s="2" t="s">
        <v>3093</v>
      </c>
    </row>
    <row r="1735" spans="1:10" ht="15" customHeight="1" x14ac:dyDescent="0.35">
      <c r="A1735" s="2" t="s">
        <v>537</v>
      </c>
      <c r="B1735" s="2" t="s">
        <v>538</v>
      </c>
      <c r="C1735" s="2" t="s">
        <v>56</v>
      </c>
      <c r="D1735" s="2" t="s">
        <v>57</v>
      </c>
      <c r="E1735" s="3">
        <v>40</v>
      </c>
      <c r="F1735" s="3">
        <v>3</v>
      </c>
      <c r="G1735" s="2" t="s">
        <v>539</v>
      </c>
      <c r="H1735" s="2" t="s">
        <v>59</v>
      </c>
      <c r="I1735" s="2" t="s">
        <v>18276</v>
      </c>
      <c r="J1735" s="2" t="s">
        <v>3093</v>
      </c>
    </row>
    <row r="1736" spans="1:10" ht="15" customHeight="1" x14ac:dyDescent="0.35">
      <c r="A1736" s="2" t="s">
        <v>537</v>
      </c>
      <c r="B1736" s="2" t="s">
        <v>538</v>
      </c>
      <c r="C1736" s="2" t="s">
        <v>86</v>
      </c>
      <c r="D1736" s="2" t="s">
        <v>87</v>
      </c>
      <c r="E1736" s="3">
        <v>40</v>
      </c>
      <c r="F1736" s="3">
        <v>5</v>
      </c>
      <c r="G1736" s="2" t="s">
        <v>539</v>
      </c>
      <c r="H1736" s="2" t="s">
        <v>88</v>
      </c>
      <c r="I1736" s="2" t="s">
        <v>18276</v>
      </c>
      <c r="J1736" s="2" t="s">
        <v>3093</v>
      </c>
    </row>
    <row r="1737" spans="1:10" ht="15" customHeight="1" x14ac:dyDescent="0.35">
      <c r="A1737" s="2" t="s">
        <v>537</v>
      </c>
      <c r="B1737" s="2" t="s">
        <v>538</v>
      </c>
      <c r="C1737" s="2" t="s">
        <v>116</v>
      </c>
      <c r="D1737" s="2" t="s">
        <v>117</v>
      </c>
      <c r="E1737" s="3">
        <v>40</v>
      </c>
      <c r="F1737" s="3">
        <v>7</v>
      </c>
      <c r="G1737" s="2" t="s">
        <v>539</v>
      </c>
      <c r="H1737" s="2" t="s">
        <v>118</v>
      </c>
      <c r="I1737" s="2" t="s">
        <v>18276</v>
      </c>
      <c r="J1737" s="2" t="s">
        <v>3093</v>
      </c>
    </row>
    <row r="1738" spans="1:10" ht="15" customHeight="1" x14ac:dyDescent="0.35">
      <c r="A1738" s="2" t="s">
        <v>537</v>
      </c>
      <c r="B1738" s="2" t="s">
        <v>538</v>
      </c>
      <c r="C1738" s="2" t="s">
        <v>128</v>
      </c>
      <c r="D1738" s="2" t="s">
        <v>129</v>
      </c>
      <c r="E1738" s="3">
        <v>40</v>
      </c>
      <c r="F1738" s="3">
        <v>8</v>
      </c>
      <c r="G1738" s="2" t="s">
        <v>539</v>
      </c>
      <c r="H1738" s="2" t="s">
        <v>130</v>
      </c>
      <c r="I1738" s="2" t="s">
        <v>18276</v>
      </c>
      <c r="J1738" s="2" t="s">
        <v>3093</v>
      </c>
    </row>
    <row r="1739" spans="1:10" ht="15" customHeight="1" x14ac:dyDescent="0.35">
      <c r="A1739" s="2" t="s">
        <v>537</v>
      </c>
      <c r="B1739" s="2" t="s">
        <v>538</v>
      </c>
      <c r="C1739" s="2" t="s">
        <v>142</v>
      </c>
      <c r="D1739" s="2" t="s">
        <v>143</v>
      </c>
      <c r="E1739" s="3">
        <v>40</v>
      </c>
      <c r="F1739" s="3">
        <v>9</v>
      </c>
      <c r="G1739" s="2" t="s">
        <v>539</v>
      </c>
      <c r="H1739" s="2" t="s">
        <v>144</v>
      </c>
      <c r="I1739" s="2" t="s">
        <v>18276</v>
      </c>
      <c r="J1739" s="2" t="s">
        <v>3093</v>
      </c>
    </row>
    <row r="1740" spans="1:10" ht="15" customHeight="1" x14ac:dyDescent="0.35">
      <c r="A1740" s="2" t="s">
        <v>537</v>
      </c>
      <c r="B1740" s="2" t="s">
        <v>538</v>
      </c>
      <c r="C1740" s="2" t="s">
        <v>153</v>
      </c>
      <c r="D1740" s="2" t="s">
        <v>154</v>
      </c>
      <c r="E1740" s="3">
        <v>40</v>
      </c>
      <c r="F1740" s="3">
        <v>10</v>
      </c>
      <c r="G1740" s="2" t="s">
        <v>539</v>
      </c>
      <c r="H1740" s="2" t="s">
        <v>155</v>
      </c>
      <c r="I1740" s="2" t="s">
        <v>18276</v>
      </c>
      <c r="J1740" s="2" t="s">
        <v>3093</v>
      </c>
    </row>
    <row r="1741" spans="1:10" ht="15" customHeight="1" x14ac:dyDescent="0.35">
      <c r="A1741" s="2" t="s">
        <v>537</v>
      </c>
      <c r="B1741" s="2" t="s">
        <v>538</v>
      </c>
      <c r="C1741" s="2" t="s">
        <v>163</v>
      </c>
      <c r="D1741" s="2" t="s">
        <v>164</v>
      </c>
      <c r="E1741" s="3">
        <v>40</v>
      </c>
      <c r="F1741" s="3">
        <v>11</v>
      </c>
      <c r="G1741" s="2" t="s">
        <v>539</v>
      </c>
      <c r="H1741" s="2" t="s">
        <v>165</v>
      </c>
      <c r="I1741" s="2" t="s">
        <v>18276</v>
      </c>
      <c r="J1741" s="2" t="s">
        <v>3093</v>
      </c>
    </row>
    <row r="1742" spans="1:10" ht="15" customHeight="1" x14ac:dyDescent="0.35">
      <c r="A1742" s="2" t="s">
        <v>537</v>
      </c>
      <c r="B1742" s="2" t="s">
        <v>538</v>
      </c>
      <c r="C1742" s="2" t="s">
        <v>177</v>
      </c>
      <c r="D1742" s="2" t="s">
        <v>178</v>
      </c>
      <c r="E1742" s="3">
        <v>40</v>
      </c>
      <c r="F1742" s="3">
        <v>12</v>
      </c>
      <c r="G1742" s="2" t="s">
        <v>539</v>
      </c>
      <c r="H1742" s="2" t="s">
        <v>179</v>
      </c>
      <c r="I1742" s="2" t="s">
        <v>18276</v>
      </c>
      <c r="J1742" s="2" t="s">
        <v>3093</v>
      </c>
    </row>
    <row r="1743" spans="1:10" ht="15" customHeight="1" x14ac:dyDescent="0.35">
      <c r="A1743" s="2" t="s">
        <v>537</v>
      </c>
      <c r="B1743" s="2" t="s">
        <v>538</v>
      </c>
      <c r="C1743" s="2" t="s">
        <v>191</v>
      </c>
      <c r="D1743" s="2" t="s">
        <v>192</v>
      </c>
      <c r="E1743" s="3">
        <v>40</v>
      </c>
      <c r="F1743" s="3">
        <v>13</v>
      </c>
      <c r="G1743" s="2" t="s">
        <v>539</v>
      </c>
      <c r="H1743" s="2" t="s">
        <v>193</v>
      </c>
      <c r="I1743" s="2" t="s">
        <v>18276</v>
      </c>
      <c r="J1743" s="2" t="s">
        <v>3093</v>
      </c>
    </row>
    <row r="1744" spans="1:10" ht="15" customHeight="1" x14ac:dyDescent="0.35">
      <c r="A1744" s="2" t="s">
        <v>537</v>
      </c>
      <c r="B1744" s="2" t="s">
        <v>538</v>
      </c>
      <c r="C1744" s="2" t="s">
        <v>207</v>
      </c>
      <c r="D1744" s="2" t="s">
        <v>208</v>
      </c>
      <c r="E1744" s="3">
        <v>40</v>
      </c>
      <c r="F1744" s="3">
        <v>14</v>
      </c>
      <c r="G1744" s="2" t="s">
        <v>539</v>
      </c>
      <c r="H1744" s="2" t="s">
        <v>209</v>
      </c>
      <c r="I1744" s="2" t="s">
        <v>18276</v>
      </c>
      <c r="J1744" s="2" t="s">
        <v>3093</v>
      </c>
    </row>
    <row r="1745" spans="1:10" ht="15" customHeight="1" x14ac:dyDescent="0.35">
      <c r="A1745" s="2" t="s">
        <v>537</v>
      </c>
      <c r="B1745" s="2" t="s">
        <v>538</v>
      </c>
      <c r="C1745" s="2" t="s">
        <v>218</v>
      </c>
      <c r="D1745" s="2" t="s">
        <v>219</v>
      </c>
      <c r="E1745" s="3">
        <v>40</v>
      </c>
      <c r="F1745" s="3">
        <v>15</v>
      </c>
      <c r="G1745" s="2" t="s">
        <v>539</v>
      </c>
      <c r="H1745" s="2" t="s">
        <v>220</v>
      </c>
      <c r="I1745" s="2" t="s">
        <v>18276</v>
      </c>
      <c r="J1745" s="2" t="s">
        <v>3093</v>
      </c>
    </row>
    <row r="1746" spans="1:10" ht="15" customHeight="1" x14ac:dyDescent="0.35">
      <c r="A1746" s="2" t="s">
        <v>537</v>
      </c>
      <c r="B1746" s="2" t="s">
        <v>538</v>
      </c>
      <c r="C1746" s="2" t="s">
        <v>250</v>
      </c>
      <c r="D1746" s="2" t="s">
        <v>251</v>
      </c>
      <c r="E1746" s="3">
        <v>40</v>
      </c>
      <c r="F1746" s="3">
        <v>17</v>
      </c>
      <c r="G1746" s="2" t="s">
        <v>539</v>
      </c>
      <c r="H1746" s="2" t="s">
        <v>252</v>
      </c>
      <c r="I1746" s="2" t="s">
        <v>18276</v>
      </c>
      <c r="J1746" s="2" t="s">
        <v>3093</v>
      </c>
    </row>
    <row r="1747" spans="1:10" ht="15" customHeight="1" x14ac:dyDescent="0.35">
      <c r="A1747" s="2" t="s">
        <v>537</v>
      </c>
      <c r="B1747" s="2" t="s">
        <v>538</v>
      </c>
      <c r="C1747" s="2" t="s">
        <v>294</v>
      </c>
      <c r="D1747" s="2" t="s">
        <v>295</v>
      </c>
      <c r="E1747" s="3">
        <v>40</v>
      </c>
      <c r="F1747" s="3">
        <v>20</v>
      </c>
      <c r="G1747" s="2" t="s">
        <v>539</v>
      </c>
      <c r="H1747" s="2" t="s">
        <v>296</v>
      </c>
      <c r="I1747" s="2" t="s">
        <v>18276</v>
      </c>
      <c r="J1747" s="2" t="s">
        <v>3093</v>
      </c>
    </row>
    <row r="1748" spans="1:10" ht="15" customHeight="1" x14ac:dyDescent="0.35">
      <c r="A1748" s="2" t="s">
        <v>537</v>
      </c>
      <c r="B1748" s="2" t="s">
        <v>538</v>
      </c>
      <c r="C1748" s="2" t="s">
        <v>375</v>
      </c>
      <c r="D1748" s="2" t="s">
        <v>376</v>
      </c>
      <c r="E1748" s="3">
        <v>40</v>
      </c>
      <c r="F1748" s="3">
        <v>26</v>
      </c>
      <c r="G1748" s="2" t="s">
        <v>539</v>
      </c>
      <c r="H1748" s="2" t="s">
        <v>377</v>
      </c>
      <c r="I1748" s="2" t="s">
        <v>18276</v>
      </c>
      <c r="J1748" s="2" t="s">
        <v>3795</v>
      </c>
    </row>
    <row r="1749" spans="1:10" ht="15" customHeight="1" x14ac:dyDescent="0.35">
      <c r="A1749" s="2" t="s">
        <v>537</v>
      </c>
      <c r="B1749" s="2" t="s">
        <v>538</v>
      </c>
      <c r="C1749" s="2" t="s">
        <v>352</v>
      </c>
      <c r="D1749" s="2" t="s">
        <v>353</v>
      </c>
      <c r="E1749" s="3">
        <v>40</v>
      </c>
      <c r="F1749" s="3">
        <v>24</v>
      </c>
      <c r="G1749" s="2" t="s">
        <v>539</v>
      </c>
      <c r="H1749" s="2" t="s">
        <v>354</v>
      </c>
      <c r="I1749" s="2" t="s">
        <v>18276</v>
      </c>
      <c r="J1749" s="2" t="s">
        <v>3093</v>
      </c>
    </row>
    <row r="1750" spans="1:10" ht="15" customHeight="1" x14ac:dyDescent="0.35">
      <c r="A1750" s="2" t="s">
        <v>537</v>
      </c>
      <c r="B1750" s="2" t="s">
        <v>538</v>
      </c>
      <c r="C1750" s="2" t="s">
        <v>339</v>
      </c>
      <c r="D1750" s="2" t="s">
        <v>340</v>
      </c>
      <c r="E1750" s="3">
        <v>40</v>
      </c>
      <c r="F1750" s="3">
        <v>23</v>
      </c>
      <c r="G1750" s="2" t="s">
        <v>539</v>
      </c>
      <c r="H1750" s="2" t="s">
        <v>341</v>
      </c>
      <c r="I1750" s="2" t="s">
        <v>18276</v>
      </c>
      <c r="J1750" s="2" t="s">
        <v>3795</v>
      </c>
    </row>
    <row r="1751" spans="1:10" ht="15" customHeight="1" x14ac:dyDescent="0.35">
      <c r="A1751" s="2" t="s">
        <v>523</v>
      </c>
      <c r="B1751" s="2" t="s">
        <v>524</v>
      </c>
      <c r="C1751" s="2" t="s">
        <v>352</v>
      </c>
      <c r="D1751" s="2" t="s">
        <v>353</v>
      </c>
      <c r="E1751" s="3">
        <v>39</v>
      </c>
      <c r="F1751" s="3">
        <v>24</v>
      </c>
      <c r="G1751" s="2" t="s">
        <v>525</v>
      </c>
      <c r="H1751" s="2" t="s">
        <v>354</v>
      </c>
      <c r="I1751" s="2" t="s">
        <v>18276</v>
      </c>
      <c r="J1751" s="2" t="s">
        <v>3054</v>
      </c>
    </row>
    <row r="1752" spans="1:10" ht="15" customHeight="1" x14ac:dyDescent="0.35">
      <c r="A1752" s="2" t="s">
        <v>523</v>
      </c>
      <c r="B1752" s="2" t="s">
        <v>524</v>
      </c>
      <c r="C1752" s="2" t="s">
        <v>177</v>
      </c>
      <c r="D1752" s="2" t="s">
        <v>178</v>
      </c>
      <c r="E1752" s="3">
        <v>39</v>
      </c>
      <c r="F1752" s="3">
        <v>12</v>
      </c>
      <c r="G1752" s="2" t="s">
        <v>525</v>
      </c>
      <c r="H1752" s="2" t="s">
        <v>179</v>
      </c>
      <c r="I1752" s="2" t="s">
        <v>18276</v>
      </c>
      <c r="J1752" s="2" t="s">
        <v>2992</v>
      </c>
    </row>
    <row r="1753" spans="1:10" ht="15" customHeight="1" x14ac:dyDescent="0.35">
      <c r="A1753" s="2" t="s">
        <v>523</v>
      </c>
      <c r="B1753" s="2" t="s">
        <v>524</v>
      </c>
      <c r="C1753" s="2" t="s">
        <v>191</v>
      </c>
      <c r="D1753" s="2" t="s">
        <v>192</v>
      </c>
      <c r="E1753" s="3">
        <v>39</v>
      </c>
      <c r="F1753" s="3">
        <v>13</v>
      </c>
      <c r="G1753" s="2" t="s">
        <v>525</v>
      </c>
      <c r="H1753" s="2" t="s">
        <v>193</v>
      </c>
      <c r="I1753" s="2" t="s">
        <v>18276</v>
      </c>
      <c r="J1753" s="2" t="s">
        <v>2992</v>
      </c>
    </row>
    <row r="1754" spans="1:10" ht="15" customHeight="1" x14ac:dyDescent="0.35">
      <c r="A1754" s="2" t="s">
        <v>523</v>
      </c>
      <c r="B1754" s="2" t="s">
        <v>524</v>
      </c>
      <c r="C1754" s="2" t="s">
        <v>207</v>
      </c>
      <c r="D1754" s="2" t="s">
        <v>208</v>
      </c>
      <c r="E1754" s="3">
        <v>39</v>
      </c>
      <c r="F1754" s="3">
        <v>14</v>
      </c>
      <c r="G1754" s="2" t="s">
        <v>525</v>
      </c>
      <c r="H1754" s="2" t="s">
        <v>209</v>
      </c>
      <c r="I1754" s="2" t="s">
        <v>18276</v>
      </c>
      <c r="J1754" s="2" t="s">
        <v>2992</v>
      </c>
    </row>
    <row r="1755" spans="1:10" ht="15" customHeight="1" x14ac:dyDescent="0.35">
      <c r="A1755" s="2" t="s">
        <v>523</v>
      </c>
      <c r="B1755" s="2" t="s">
        <v>524</v>
      </c>
      <c r="C1755" s="2" t="s">
        <v>279</v>
      </c>
      <c r="D1755" s="2" t="s">
        <v>280</v>
      </c>
      <c r="E1755" s="3">
        <v>39</v>
      </c>
      <c r="F1755" s="3">
        <v>19</v>
      </c>
      <c r="G1755" s="2" t="s">
        <v>525</v>
      </c>
      <c r="H1755" s="2" t="s">
        <v>281</v>
      </c>
      <c r="I1755" s="2" t="s">
        <v>18276</v>
      </c>
      <c r="J1755" s="2" t="s">
        <v>2992</v>
      </c>
    </row>
    <row r="1756" spans="1:10" ht="15" customHeight="1" x14ac:dyDescent="0.35">
      <c r="A1756" s="2" t="s">
        <v>523</v>
      </c>
      <c r="B1756" s="2" t="s">
        <v>524</v>
      </c>
      <c r="C1756" s="2" t="s">
        <v>325</v>
      </c>
      <c r="D1756" s="2" t="s">
        <v>326</v>
      </c>
      <c r="E1756" s="3">
        <v>39</v>
      </c>
      <c r="F1756" s="3">
        <v>22</v>
      </c>
      <c r="G1756" s="2" t="s">
        <v>525</v>
      </c>
      <c r="H1756" s="2" t="s">
        <v>327</v>
      </c>
      <c r="I1756" s="2" t="s">
        <v>18276</v>
      </c>
      <c r="J1756" s="2" t="s">
        <v>2992</v>
      </c>
    </row>
    <row r="1757" spans="1:10" ht="15" customHeight="1" x14ac:dyDescent="0.35">
      <c r="A1757" s="2" t="s">
        <v>523</v>
      </c>
      <c r="B1757" s="2" t="s">
        <v>524</v>
      </c>
      <c r="C1757" s="2" t="s">
        <v>352</v>
      </c>
      <c r="D1757" s="2" t="s">
        <v>353</v>
      </c>
      <c r="E1757" s="3">
        <v>39</v>
      </c>
      <c r="F1757" s="3">
        <v>24</v>
      </c>
      <c r="G1757" s="2" t="s">
        <v>525</v>
      </c>
      <c r="H1757" s="2" t="s">
        <v>354</v>
      </c>
      <c r="I1757" s="2" t="s">
        <v>18276</v>
      </c>
      <c r="J1757" s="2" t="s">
        <v>2992</v>
      </c>
    </row>
    <row r="1758" spans="1:10" ht="15" customHeight="1" x14ac:dyDescent="0.35">
      <c r="A1758" s="2" t="s">
        <v>523</v>
      </c>
      <c r="B1758" s="2" t="s">
        <v>524</v>
      </c>
      <c r="C1758" s="2" t="s">
        <v>510</v>
      </c>
      <c r="D1758" s="2" t="s">
        <v>511</v>
      </c>
      <c r="E1758" s="3">
        <v>39</v>
      </c>
      <c r="F1758" s="3">
        <v>38</v>
      </c>
      <c r="G1758" s="2" t="s">
        <v>525</v>
      </c>
      <c r="H1758" s="2" t="s">
        <v>512</v>
      </c>
      <c r="I1758" s="2" t="s">
        <v>18276</v>
      </c>
      <c r="J1758" s="2" t="s">
        <v>2992</v>
      </c>
    </row>
    <row r="1759" spans="1:10" ht="15" customHeight="1" x14ac:dyDescent="0.35">
      <c r="A1759" s="2" t="s">
        <v>523</v>
      </c>
      <c r="B1759" s="2" t="s">
        <v>524</v>
      </c>
      <c r="C1759" s="2" t="s">
        <v>23</v>
      </c>
      <c r="D1759" s="2" t="s">
        <v>24</v>
      </c>
      <c r="E1759" s="3">
        <v>39</v>
      </c>
      <c r="F1759" s="3">
        <v>1</v>
      </c>
      <c r="G1759" s="2" t="s">
        <v>525</v>
      </c>
      <c r="H1759" s="2" t="s">
        <v>26</v>
      </c>
      <c r="I1759" s="2" t="s">
        <v>18276</v>
      </c>
      <c r="J1759" s="2" t="s">
        <v>3054</v>
      </c>
    </row>
    <row r="1760" spans="1:10" ht="15" customHeight="1" x14ac:dyDescent="0.35">
      <c r="A1760" s="2" t="s">
        <v>523</v>
      </c>
      <c r="B1760" s="2" t="s">
        <v>524</v>
      </c>
      <c r="C1760" s="2" t="s">
        <v>56</v>
      </c>
      <c r="D1760" s="2" t="s">
        <v>57</v>
      </c>
      <c r="E1760" s="3">
        <v>39</v>
      </c>
      <c r="F1760" s="3">
        <v>3</v>
      </c>
      <c r="G1760" s="2" t="s">
        <v>525</v>
      </c>
      <c r="H1760" s="2" t="s">
        <v>59</v>
      </c>
      <c r="I1760" s="2" t="s">
        <v>18276</v>
      </c>
      <c r="J1760" s="2" t="s">
        <v>3054</v>
      </c>
    </row>
    <row r="1761" spans="1:10" ht="15" customHeight="1" x14ac:dyDescent="0.35">
      <c r="A1761" s="2" t="s">
        <v>523</v>
      </c>
      <c r="B1761" s="2" t="s">
        <v>524</v>
      </c>
      <c r="C1761" s="2" t="s">
        <v>71</v>
      </c>
      <c r="D1761" s="2" t="s">
        <v>72</v>
      </c>
      <c r="E1761" s="3">
        <v>39</v>
      </c>
      <c r="F1761" s="3">
        <v>4</v>
      </c>
      <c r="G1761" s="2" t="s">
        <v>525</v>
      </c>
      <c r="H1761" s="2" t="s">
        <v>73</v>
      </c>
      <c r="I1761" s="2" t="s">
        <v>18276</v>
      </c>
      <c r="J1761" s="2" t="s">
        <v>3054</v>
      </c>
    </row>
    <row r="1762" spans="1:10" ht="15" customHeight="1" x14ac:dyDescent="0.35">
      <c r="A1762" s="2" t="s">
        <v>523</v>
      </c>
      <c r="B1762" s="2" t="s">
        <v>524</v>
      </c>
      <c r="C1762" s="2" t="s">
        <v>86</v>
      </c>
      <c r="D1762" s="2" t="s">
        <v>87</v>
      </c>
      <c r="E1762" s="3">
        <v>39</v>
      </c>
      <c r="F1762" s="3">
        <v>5</v>
      </c>
      <c r="G1762" s="2" t="s">
        <v>525</v>
      </c>
      <c r="H1762" s="2" t="s">
        <v>88</v>
      </c>
      <c r="I1762" s="2" t="s">
        <v>18276</v>
      </c>
      <c r="J1762" s="2" t="s">
        <v>3054</v>
      </c>
    </row>
    <row r="1763" spans="1:10" ht="15" customHeight="1" x14ac:dyDescent="0.35">
      <c r="A1763" s="2" t="s">
        <v>523</v>
      </c>
      <c r="B1763" s="2" t="s">
        <v>524</v>
      </c>
      <c r="C1763" s="2" t="s">
        <v>100</v>
      </c>
      <c r="D1763" s="2" t="s">
        <v>101</v>
      </c>
      <c r="E1763" s="3">
        <v>39</v>
      </c>
      <c r="F1763" s="3">
        <v>6</v>
      </c>
      <c r="G1763" s="2" t="s">
        <v>525</v>
      </c>
      <c r="H1763" s="2" t="s">
        <v>102</v>
      </c>
      <c r="I1763" s="2" t="s">
        <v>18276</v>
      </c>
      <c r="J1763" s="2" t="s">
        <v>3054</v>
      </c>
    </row>
    <row r="1764" spans="1:10" ht="15" customHeight="1" x14ac:dyDescent="0.35">
      <c r="A1764" s="2" t="s">
        <v>523</v>
      </c>
      <c r="B1764" s="2" t="s">
        <v>524</v>
      </c>
      <c r="C1764" s="2" t="s">
        <v>116</v>
      </c>
      <c r="D1764" s="2" t="s">
        <v>117</v>
      </c>
      <c r="E1764" s="3">
        <v>39</v>
      </c>
      <c r="F1764" s="3">
        <v>7</v>
      </c>
      <c r="G1764" s="2" t="s">
        <v>525</v>
      </c>
      <c r="H1764" s="2" t="s">
        <v>118</v>
      </c>
      <c r="I1764" s="2" t="s">
        <v>18276</v>
      </c>
      <c r="J1764" s="2" t="s">
        <v>3054</v>
      </c>
    </row>
    <row r="1765" spans="1:10" ht="15" customHeight="1" x14ac:dyDescent="0.35">
      <c r="A1765" s="2" t="s">
        <v>523</v>
      </c>
      <c r="B1765" s="2" t="s">
        <v>524</v>
      </c>
      <c r="C1765" s="2" t="s">
        <v>128</v>
      </c>
      <c r="D1765" s="2" t="s">
        <v>129</v>
      </c>
      <c r="E1765" s="3">
        <v>39</v>
      </c>
      <c r="F1765" s="3">
        <v>8</v>
      </c>
      <c r="G1765" s="2" t="s">
        <v>525</v>
      </c>
      <c r="H1765" s="2" t="s">
        <v>130</v>
      </c>
      <c r="I1765" s="2" t="s">
        <v>18276</v>
      </c>
      <c r="J1765" s="2" t="s">
        <v>3054</v>
      </c>
    </row>
    <row r="1766" spans="1:10" ht="15" customHeight="1" x14ac:dyDescent="0.35">
      <c r="A1766" s="2" t="s">
        <v>523</v>
      </c>
      <c r="B1766" s="2" t="s">
        <v>524</v>
      </c>
      <c r="C1766" s="2" t="s">
        <v>163</v>
      </c>
      <c r="D1766" s="2" t="s">
        <v>164</v>
      </c>
      <c r="E1766" s="3">
        <v>39</v>
      </c>
      <c r="F1766" s="3">
        <v>11</v>
      </c>
      <c r="G1766" s="2" t="s">
        <v>525</v>
      </c>
      <c r="H1766" s="2" t="s">
        <v>165</v>
      </c>
      <c r="I1766" s="2" t="s">
        <v>18276</v>
      </c>
      <c r="J1766" s="2" t="s">
        <v>3054</v>
      </c>
    </row>
    <row r="1767" spans="1:10" ht="15" customHeight="1" x14ac:dyDescent="0.35">
      <c r="A1767" s="2" t="s">
        <v>523</v>
      </c>
      <c r="B1767" s="2" t="s">
        <v>524</v>
      </c>
      <c r="C1767" s="2" t="s">
        <v>177</v>
      </c>
      <c r="D1767" s="2" t="s">
        <v>178</v>
      </c>
      <c r="E1767" s="3">
        <v>39</v>
      </c>
      <c r="F1767" s="3">
        <v>12</v>
      </c>
      <c r="G1767" s="2" t="s">
        <v>525</v>
      </c>
      <c r="H1767" s="2" t="s">
        <v>179</v>
      </c>
      <c r="I1767" s="2" t="s">
        <v>18276</v>
      </c>
      <c r="J1767" s="2" t="s">
        <v>3054</v>
      </c>
    </row>
    <row r="1768" spans="1:10" ht="15" customHeight="1" x14ac:dyDescent="0.35">
      <c r="A1768" s="2" t="s">
        <v>523</v>
      </c>
      <c r="B1768" s="2" t="s">
        <v>524</v>
      </c>
      <c r="C1768" s="2" t="s">
        <v>191</v>
      </c>
      <c r="D1768" s="2" t="s">
        <v>192</v>
      </c>
      <c r="E1768" s="3">
        <v>39</v>
      </c>
      <c r="F1768" s="3">
        <v>13</v>
      </c>
      <c r="G1768" s="2" t="s">
        <v>525</v>
      </c>
      <c r="H1768" s="2" t="s">
        <v>193</v>
      </c>
      <c r="I1768" s="2" t="s">
        <v>18276</v>
      </c>
      <c r="J1768" s="2" t="s">
        <v>3054</v>
      </c>
    </row>
    <row r="1769" spans="1:10" ht="15" customHeight="1" x14ac:dyDescent="0.35">
      <c r="A1769" s="2" t="s">
        <v>523</v>
      </c>
      <c r="B1769" s="2" t="s">
        <v>524</v>
      </c>
      <c r="C1769" s="2" t="s">
        <v>207</v>
      </c>
      <c r="D1769" s="2" t="s">
        <v>208</v>
      </c>
      <c r="E1769" s="3">
        <v>39</v>
      </c>
      <c r="F1769" s="3">
        <v>14</v>
      </c>
      <c r="G1769" s="2" t="s">
        <v>525</v>
      </c>
      <c r="H1769" s="2" t="s">
        <v>209</v>
      </c>
      <c r="I1769" s="2" t="s">
        <v>18276</v>
      </c>
      <c r="J1769" s="2" t="s">
        <v>3054</v>
      </c>
    </row>
    <row r="1770" spans="1:10" ht="15" customHeight="1" x14ac:dyDescent="0.35">
      <c r="A1770" s="2" t="s">
        <v>523</v>
      </c>
      <c r="B1770" s="2" t="s">
        <v>524</v>
      </c>
      <c r="C1770" s="2" t="s">
        <v>250</v>
      </c>
      <c r="D1770" s="2" t="s">
        <v>251</v>
      </c>
      <c r="E1770" s="3">
        <v>39</v>
      </c>
      <c r="F1770" s="3">
        <v>17</v>
      </c>
      <c r="G1770" s="2" t="s">
        <v>525</v>
      </c>
      <c r="H1770" s="2" t="s">
        <v>252</v>
      </c>
      <c r="I1770" s="2" t="s">
        <v>18276</v>
      </c>
      <c r="J1770" s="2" t="s">
        <v>3054</v>
      </c>
    </row>
    <row r="1771" spans="1:10" ht="15" customHeight="1" x14ac:dyDescent="0.35">
      <c r="A1771" s="2" t="s">
        <v>523</v>
      </c>
      <c r="B1771" s="2" t="s">
        <v>524</v>
      </c>
      <c r="C1771" s="2" t="s">
        <v>264</v>
      </c>
      <c r="D1771" s="2" t="s">
        <v>265</v>
      </c>
      <c r="E1771" s="3">
        <v>39</v>
      </c>
      <c r="F1771" s="3">
        <v>18</v>
      </c>
      <c r="G1771" s="2" t="s">
        <v>525</v>
      </c>
      <c r="H1771" s="2" t="s">
        <v>266</v>
      </c>
      <c r="I1771" s="2" t="s">
        <v>18276</v>
      </c>
      <c r="J1771" s="2" t="s">
        <v>3054</v>
      </c>
    </row>
    <row r="1772" spans="1:10" ht="15" customHeight="1" x14ac:dyDescent="0.35">
      <c r="A1772" s="2" t="s">
        <v>523</v>
      </c>
      <c r="B1772" s="2" t="s">
        <v>524</v>
      </c>
      <c r="C1772" s="2" t="s">
        <v>325</v>
      </c>
      <c r="D1772" s="2" t="s">
        <v>326</v>
      </c>
      <c r="E1772" s="3">
        <v>39</v>
      </c>
      <c r="F1772" s="3">
        <v>22</v>
      </c>
      <c r="G1772" s="2" t="s">
        <v>525</v>
      </c>
      <c r="H1772" s="2" t="s">
        <v>327</v>
      </c>
      <c r="I1772" s="2" t="s">
        <v>18276</v>
      </c>
      <c r="J1772" s="2" t="s">
        <v>3054</v>
      </c>
    </row>
    <row r="1773" spans="1:10" ht="15" customHeight="1" x14ac:dyDescent="0.35">
      <c r="A1773" s="2" t="s">
        <v>523</v>
      </c>
      <c r="B1773" s="2" t="s">
        <v>524</v>
      </c>
      <c r="C1773" s="2" t="s">
        <v>477</v>
      </c>
      <c r="D1773" s="2" t="s">
        <v>478</v>
      </c>
      <c r="E1773" s="3">
        <v>39</v>
      </c>
      <c r="F1773" s="3">
        <v>35</v>
      </c>
      <c r="G1773" s="2" t="s">
        <v>525</v>
      </c>
      <c r="H1773" s="2" t="s">
        <v>479</v>
      </c>
      <c r="I1773" s="2" t="s">
        <v>18276</v>
      </c>
      <c r="J1773" s="2" t="s">
        <v>3054</v>
      </c>
    </row>
    <row r="1774" spans="1:10" ht="15" customHeight="1" x14ac:dyDescent="0.35">
      <c r="A1774" s="2" t="s">
        <v>523</v>
      </c>
      <c r="B1774" s="2" t="s">
        <v>524</v>
      </c>
      <c r="C1774" s="2" t="s">
        <v>163</v>
      </c>
      <c r="D1774" s="2" t="s">
        <v>164</v>
      </c>
      <c r="E1774" s="3">
        <v>39</v>
      </c>
      <c r="F1774" s="3">
        <v>11</v>
      </c>
      <c r="G1774" s="2" t="s">
        <v>525</v>
      </c>
      <c r="H1774" s="2" t="s">
        <v>165</v>
      </c>
      <c r="I1774" s="2" t="s">
        <v>18276</v>
      </c>
      <c r="J1774" s="2" t="s">
        <v>2992</v>
      </c>
    </row>
    <row r="1775" spans="1:10" ht="15" customHeight="1" x14ac:dyDescent="0.35">
      <c r="A1775" s="2" t="s">
        <v>537</v>
      </c>
      <c r="B1775" s="2" t="s">
        <v>538</v>
      </c>
      <c r="C1775" s="2" t="s">
        <v>477</v>
      </c>
      <c r="D1775" s="2" t="s">
        <v>478</v>
      </c>
      <c r="E1775" s="3">
        <v>40</v>
      </c>
      <c r="F1775" s="3">
        <v>35</v>
      </c>
      <c r="G1775" s="2" t="s">
        <v>539</v>
      </c>
      <c r="H1775" s="2" t="s">
        <v>479</v>
      </c>
      <c r="I1775" s="2" t="s">
        <v>18276</v>
      </c>
      <c r="J1775" s="2" t="s">
        <v>3093</v>
      </c>
    </row>
    <row r="1776" spans="1:10" ht="15" customHeight="1" x14ac:dyDescent="0.35">
      <c r="A1776" s="2" t="s">
        <v>537</v>
      </c>
      <c r="B1776" s="2" t="s">
        <v>538</v>
      </c>
      <c r="C1776" s="2" t="s">
        <v>41</v>
      </c>
      <c r="D1776" s="2" t="s">
        <v>42</v>
      </c>
      <c r="E1776" s="3">
        <v>40</v>
      </c>
      <c r="F1776" s="3">
        <v>2</v>
      </c>
      <c r="G1776" s="2" t="s">
        <v>539</v>
      </c>
      <c r="H1776" s="2" t="s">
        <v>43</v>
      </c>
      <c r="I1776" s="2" t="s">
        <v>18276</v>
      </c>
      <c r="J1776" s="2" t="s">
        <v>3083</v>
      </c>
    </row>
    <row r="1777" spans="1:10" ht="15" customHeight="1" x14ac:dyDescent="0.35">
      <c r="A1777" s="2" t="s">
        <v>537</v>
      </c>
      <c r="B1777" s="2" t="s">
        <v>538</v>
      </c>
      <c r="C1777" s="2" t="s">
        <v>207</v>
      </c>
      <c r="D1777" s="2" t="s">
        <v>208</v>
      </c>
      <c r="E1777" s="3">
        <v>40</v>
      </c>
      <c r="F1777" s="3">
        <v>14</v>
      </c>
      <c r="G1777" s="2" t="s">
        <v>539</v>
      </c>
      <c r="H1777" s="2" t="s">
        <v>209</v>
      </c>
      <c r="I1777" s="2" t="s">
        <v>18276</v>
      </c>
      <c r="J1777" s="2" t="s">
        <v>2969</v>
      </c>
    </row>
    <row r="1778" spans="1:10" ht="15" customHeight="1" x14ac:dyDescent="0.35">
      <c r="A1778" s="2" t="s">
        <v>537</v>
      </c>
      <c r="B1778" s="2" t="s">
        <v>538</v>
      </c>
      <c r="C1778" s="2" t="s">
        <v>250</v>
      </c>
      <c r="D1778" s="2" t="s">
        <v>251</v>
      </c>
      <c r="E1778" s="3">
        <v>40</v>
      </c>
      <c r="F1778" s="3">
        <v>17</v>
      </c>
      <c r="G1778" s="2" t="s">
        <v>539</v>
      </c>
      <c r="H1778" s="2" t="s">
        <v>252</v>
      </c>
      <c r="I1778" s="2" t="s">
        <v>18276</v>
      </c>
      <c r="J1778" s="2" t="s">
        <v>2969</v>
      </c>
    </row>
    <row r="1779" spans="1:10" ht="15" customHeight="1" x14ac:dyDescent="0.35">
      <c r="A1779" s="2" t="s">
        <v>537</v>
      </c>
      <c r="B1779" s="2" t="s">
        <v>538</v>
      </c>
      <c r="C1779" s="2" t="s">
        <v>294</v>
      </c>
      <c r="D1779" s="2" t="s">
        <v>295</v>
      </c>
      <c r="E1779" s="3">
        <v>40</v>
      </c>
      <c r="F1779" s="3">
        <v>20</v>
      </c>
      <c r="G1779" s="2" t="s">
        <v>539</v>
      </c>
      <c r="H1779" s="2" t="s">
        <v>296</v>
      </c>
      <c r="I1779" s="2" t="s">
        <v>18276</v>
      </c>
      <c r="J1779" s="2" t="s">
        <v>2969</v>
      </c>
    </row>
    <row r="1780" spans="1:10" ht="15" customHeight="1" x14ac:dyDescent="0.35">
      <c r="A1780" s="2" t="s">
        <v>537</v>
      </c>
      <c r="B1780" s="2" t="s">
        <v>538</v>
      </c>
      <c r="C1780" s="2" t="s">
        <v>339</v>
      </c>
      <c r="D1780" s="2" t="s">
        <v>340</v>
      </c>
      <c r="E1780" s="3">
        <v>40</v>
      </c>
      <c r="F1780" s="3">
        <v>23</v>
      </c>
      <c r="G1780" s="2" t="s">
        <v>539</v>
      </c>
      <c r="H1780" s="2" t="s">
        <v>341</v>
      </c>
      <c r="I1780" s="2" t="s">
        <v>18276</v>
      </c>
      <c r="J1780" s="2" t="s">
        <v>2969</v>
      </c>
    </row>
    <row r="1781" spans="1:10" ht="15" customHeight="1" x14ac:dyDescent="0.35">
      <c r="A1781" s="2" t="s">
        <v>537</v>
      </c>
      <c r="B1781" s="2" t="s">
        <v>538</v>
      </c>
      <c r="C1781" s="2" t="s">
        <v>352</v>
      </c>
      <c r="D1781" s="2" t="s">
        <v>353</v>
      </c>
      <c r="E1781" s="3">
        <v>40</v>
      </c>
      <c r="F1781" s="3">
        <v>24</v>
      </c>
      <c r="G1781" s="2" t="s">
        <v>539</v>
      </c>
      <c r="H1781" s="2" t="s">
        <v>354</v>
      </c>
      <c r="I1781" s="2" t="s">
        <v>18276</v>
      </c>
      <c r="J1781" s="2" t="s">
        <v>2969</v>
      </c>
    </row>
    <row r="1782" spans="1:10" ht="15" customHeight="1" x14ac:dyDescent="0.35">
      <c r="A1782" s="2" t="s">
        <v>537</v>
      </c>
      <c r="B1782" s="2" t="s">
        <v>538</v>
      </c>
      <c r="C1782" s="2" t="s">
        <v>447</v>
      </c>
      <c r="D1782" s="2" t="s">
        <v>448</v>
      </c>
      <c r="E1782" s="3">
        <v>40</v>
      </c>
      <c r="F1782" s="3">
        <v>32</v>
      </c>
      <c r="G1782" s="2" t="s">
        <v>539</v>
      </c>
      <c r="H1782" s="2" t="s">
        <v>449</v>
      </c>
      <c r="I1782" s="2" t="s">
        <v>18276</v>
      </c>
      <c r="J1782" s="2" t="s">
        <v>2969</v>
      </c>
    </row>
    <row r="1783" spans="1:10" ht="15" customHeight="1" x14ac:dyDescent="0.35">
      <c r="A1783" s="2" t="s">
        <v>537</v>
      </c>
      <c r="B1783" s="2" t="s">
        <v>538</v>
      </c>
      <c r="C1783" s="2" t="s">
        <v>510</v>
      </c>
      <c r="D1783" s="2" t="s">
        <v>511</v>
      </c>
      <c r="E1783" s="3">
        <v>40</v>
      </c>
      <c r="F1783" s="3">
        <v>38</v>
      </c>
      <c r="G1783" s="2" t="s">
        <v>539</v>
      </c>
      <c r="H1783" s="2" t="s">
        <v>512</v>
      </c>
      <c r="I1783" s="2" t="s">
        <v>18276</v>
      </c>
      <c r="J1783" s="2" t="s">
        <v>2969</v>
      </c>
    </row>
    <row r="1784" spans="1:10" ht="15" customHeight="1" x14ac:dyDescent="0.35">
      <c r="A1784" s="2" t="s">
        <v>537</v>
      </c>
      <c r="B1784" s="2" t="s">
        <v>538</v>
      </c>
      <c r="C1784" s="2" t="s">
        <v>23</v>
      </c>
      <c r="D1784" s="2" t="s">
        <v>24</v>
      </c>
      <c r="E1784" s="3">
        <v>40</v>
      </c>
      <c r="F1784" s="3">
        <v>1</v>
      </c>
      <c r="G1784" s="2" t="s">
        <v>539</v>
      </c>
      <c r="H1784" s="2" t="s">
        <v>26</v>
      </c>
      <c r="I1784" s="2" t="s">
        <v>18276</v>
      </c>
      <c r="J1784" s="2" t="s">
        <v>3016</v>
      </c>
    </row>
    <row r="1785" spans="1:10" ht="15" customHeight="1" x14ac:dyDescent="0.35">
      <c r="A1785" s="2" t="s">
        <v>537</v>
      </c>
      <c r="B1785" s="2" t="s">
        <v>538</v>
      </c>
      <c r="C1785" s="2" t="s">
        <v>41</v>
      </c>
      <c r="D1785" s="2" t="s">
        <v>42</v>
      </c>
      <c r="E1785" s="3">
        <v>40</v>
      </c>
      <c r="F1785" s="3">
        <v>2</v>
      </c>
      <c r="G1785" s="2" t="s">
        <v>539</v>
      </c>
      <c r="H1785" s="2" t="s">
        <v>43</v>
      </c>
      <c r="I1785" s="2" t="s">
        <v>18276</v>
      </c>
      <c r="J1785" s="2" t="s">
        <v>3016</v>
      </c>
    </row>
    <row r="1786" spans="1:10" ht="15" customHeight="1" x14ac:dyDescent="0.35">
      <c r="A1786" s="2" t="s">
        <v>537</v>
      </c>
      <c r="B1786" s="2" t="s">
        <v>538</v>
      </c>
      <c r="C1786" s="2" t="s">
        <v>56</v>
      </c>
      <c r="D1786" s="2" t="s">
        <v>57</v>
      </c>
      <c r="E1786" s="3">
        <v>40</v>
      </c>
      <c r="F1786" s="3">
        <v>3</v>
      </c>
      <c r="G1786" s="2" t="s">
        <v>539</v>
      </c>
      <c r="H1786" s="2" t="s">
        <v>59</v>
      </c>
      <c r="I1786" s="2" t="s">
        <v>18276</v>
      </c>
      <c r="J1786" s="2" t="s">
        <v>3016</v>
      </c>
    </row>
    <row r="1787" spans="1:10" ht="15" customHeight="1" x14ac:dyDescent="0.35">
      <c r="A1787" s="2" t="s">
        <v>537</v>
      </c>
      <c r="B1787" s="2" t="s">
        <v>538</v>
      </c>
      <c r="C1787" s="2" t="s">
        <v>71</v>
      </c>
      <c r="D1787" s="2" t="s">
        <v>72</v>
      </c>
      <c r="E1787" s="3">
        <v>40</v>
      </c>
      <c r="F1787" s="3">
        <v>4</v>
      </c>
      <c r="G1787" s="2" t="s">
        <v>539</v>
      </c>
      <c r="H1787" s="2" t="s">
        <v>73</v>
      </c>
      <c r="I1787" s="2" t="s">
        <v>18276</v>
      </c>
      <c r="J1787" s="2" t="s">
        <v>3016</v>
      </c>
    </row>
    <row r="1788" spans="1:10" ht="15" customHeight="1" x14ac:dyDescent="0.35">
      <c r="A1788" s="2" t="s">
        <v>537</v>
      </c>
      <c r="B1788" s="2" t="s">
        <v>538</v>
      </c>
      <c r="C1788" s="2" t="s">
        <v>86</v>
      </c>
      <c r="D1788" s="2" t="s">
        <v>87</v>
      </c>
      <c r="E1788" s="3">
        <v>40</v>
      </c>
      <c r="F1788" s="3">
        <v>5</v>
      </c>
      <c r="G1788" s="2" t="s">
        <v>539</v>
      </c>
      <c r="H1788" s="2" t="s">
        <v>88</v>
      </c>
      <c r="I1788" s="2" t="s">
        <v>18276</v>
      </c>
      <c r="J1788" s="2" t="s">
        <v>3016</v>
      </c>
    </row>
    <row r="1789" spans="1:10" ht="15" customHeight="1" x14ac:dyDescent="0.35">
      <c r="A1789" s="2" t="s">
        <v>537</v>
      </c>
      <c r="B1789" s="2" t="s">
        <v>538</v>
      </c>
      <c r="C1789" s="2" t="s">
        <v>116</v>
      </c>
      <c r="D1789" s="2" t="s">
        <v>117</v>
      </c>
      <c r="E1789" s="3">
        <v>40</v>
      </c>
      <c r="F1789" s="3">
        <v>7</v>
      </c>
      <c r="G1789" s="2" t="s">
        <v>539</v>
      </c>
      <c r="H1789" s="2" t="s">
        <v>118</v>
      </c>
      <c r="I1789" s="2" t="s">
        <v>18276</v>
      </c>
      <c r="J1789" s="2" t="s">
        <v>3016</v>
      </c>
    </row>
    <row r="1790" spans="1:10" ht="15" customHeight="1" x14ac:dyDescent="0.35">
      <c r="A1790" s="2" t="s">
        <v>537</v>
      </c>
      <c r="B1790" s="2" t="s">
        <v>538</v>
      </c>
      <c r="C1790" s="2" t="s">
        <v>128</v>
      </c>
      <c r="D1790" s="2" t="s">
        <v>129</v>
      </c>
      <c r="E1790" s="3">
        <v>40</v>
      </c>
      <c r="F1790" s="3">
        <v>8</v>
      </c>
      <c r="G1790" s="2" t="s">
        <v>539</v>
      </c>
      <c r="H1790" s="2" t="s">
        <v>130</v>
      </c>
      <c r="I1790" s="2" t="s">
        <v>18276</v>
      </c>
      <c r="J1790" s="2" t="s">
        <v>3016</v>
      </c>
    </row>
    <row r="1791" spans="1:10" ht="15" customHeight="1" x14ac:dyDescent="0.35">
      <c r="A1791" s="2" t="s">
        <v>537</v>
      </c>
      <c r="B1791" s="2" t="s">
        <v>538</v>
      </c>
      <c r="C1791" s="2" t="s">
        <v>163</v>
      </c>
      <c r="D1791" s="2" t="s">
        <v>164</v>
      </c>
      <c r="E1791" s="3">
        <v>40</v>
      </c>
      <c r="F1791" s="3">
        <v>11</v>
      </c>
      <c r="G1791" s="2" t="s">
        <v>539</v>
      </c>
      <c r="H1791" s="2" t="s">
        <v>165</v>
      </c>
      <c r="I1791" s="2" t="s">
        <v>18276</v>
      </c>
      <c r="J1791" s="2" t="s">
        <v>3016</v>
      </c>
    </row>
    <row r="1792" spans="1:10" ht="15" customHeight="1" x14ac:dyDescent="0.35">
      <c r="A1792" s="2" t="s">
        <v>537</v>
      </c>
      <c r="B1792" s="2" t="s">
        <v>538</v>
      </c>
      <c r="C1792" s="2" t="s">
        <v>177</v>
      </c>
      <c r="D1792" s="2" t="s">
        <v>178</v>
      </c>
      <c r="E1792" s="3">
        <v>40</v>
      </c>
      <c r="F1792" s="3">
        <v>12</v>
      </c>
      <c r="G1792" s="2" t="s">
        <v>539</v>
      </c>
      <c r="H1792" s="2" t="s">
        <v>179</v>
      </c>
      <c r="I1792" s="2" t="s">
        <v>18276</v>
      </c>
      <c r="J1792" s="2" t="s">
        <v>3016</v>
      </c>
    </row>
    <row r="1793" spans="1:10" ht="15" customHeight="1" x14ac:dyDescent="0.35">
      <c r="A1793" s="2" t="s">
        <v>537</v>
      </c>
      <c r="B1793" s="2" t="s">
        <v>538</v>
      </c>
      <c r="C1793" s="2" t="s">
        <v>191</v>
      </c>
      <c r="D1793" s="2" t="s">
        <v>192</v>
      </c>
      <c r="E1793" s="3">
        <v>40</v>
      </c>
      <c r="F1793" s="3">
        <v>13</v>
      </c>
      <c r="G1793" s="2" t="s">
        <v>539</v>
      </c>
      <c r="H1793" s="2" t="s">
        <v>193</v>
      </c>
      <c r="I1793" s="2" t="s">
        <v>18276</v>
      </c>
      <c r="J1793" s="2" t="s">
        <v>3016</v>
      </c>
    </row>
    <row r="1794" spans="1:10" ht="15" customHeight="1" x14ac:dyDescent="0.35">
      <c r="A1794" s="2" t="s">
        <v>537</v>
      </c>
      <c r="B1794" s="2" t="s">
        <v>538</v>
      </c>
      <c r="C1794" s="2" t="s">
        <v>207</v>
      </c>
      <c r="D1794" s="2" t="s">
        <v>208</v>
      </c>
      <c r="E1794" s="3">
        <v>40</v>
      </c>
      <c r="F1794" s="3">
        <v>14</v>
      </c>
      <c r="G1794" s="2" t="s">
        <v>539</v>
      </c>
      <c r="H1794" s="2" t="s">
        <v>209</v>
      </c>
      <c r="I1794" s="2" t="s">
        <v>18276</v>
      </c>
      <c r="J1794" s="2" t="s">
        <v>3016</v>
      </c>
    </row>
    <row r="1795" spans="1:10" ht="15" customHeight="1" x14ac:dyDescent="0.35">
      <c r="A1795" s="2" t="s">
        <v>537</v>
      </c>
      <c r="B1795" s="2" t="s">
        <v>538</v>
      </c>
      <c r="C1795" s="2" t="s">
        <v>325</v>
      </c>
      <c r="D1795" s="2" t="s">
        <v>326</v>
      </c>
      <c r="E1795" s="3">
        <v>40</v>
      </c>
      <c r="F1795" s="3">
        <v>22</v>
      </c>
      <c r="G1795" s="2" t="s">
        <v>539</v>
      </c>
      <c r="H1795" s="2" t="s">
        <v>327</v>
      </c>
      <c r="I1795" s="2" t="s">
        <v>18276</v>
      </c>
      <c r="J1795" s="2" t="s">
        <v>3016</v>
      </c>
    </row>
    <row r="1796" spans="1:10" ht="15" customHeight="1" x14ac:dyDescent="0.35">
      <c r="A1796" s="2" t="s">
        <v>537</v>
      </c>
      <c r="B1796" s="2" t="s">
        <v>538</v>
      </c>
      <c r="C1796" s="2" t="s">
        <v>339</v>
      </c>
      <c r="D1796" s="2" t="s">
        <v>340</v>
      </c>
      <c r="E1796" s="3">
        <v>40</v>
      </c>
      <c r="F1796" s="3">
        <v>23</v>
      </c>
      <c r="G1796" s="2" t="s">
        <v>539</v>
      </c>
      <c r="H1796" s="2" t="s">
        <v>341</v>
      </c>
      <c r="I1796" s="2" t="s">
        <v>18276</v>
      </c>
      <c r="J1796" s="2" t="s">
        <v>3016</v>
      </c>
    </row>
    <row r="1797" spans="1:10" ht="15" customHeight="1" x14ac:dyDescent="0.35">
      <c r="A1797" s="2" t="s">
        <v>537</v>
      </c>
      <c r="B1797" s="2" t="s">
        <v>538</v>
      </c>
      <c r="C1797" s="2" t="s">
        <v>467</v>
      </c>
      <c r="D1797" s="2" t="s">
        <v>468</v>
      </c>
      <c r="E1797" s="3">
        <v>40</v>
      </c>
      <c r="F1797" s="3">
        <v>34</v>
      </c>
      <c r="G1797" s="2" t="s">
        <v>539</v>
      </c>
      <c r="H1797" s="2" t="s">
        <v>469</v>
      </c>
      <c r="I1797" s="2" t="s">
        <v>18276</v>
      </c>
      <c r="J1797" s="2" t="s">
        <v>3016</v>
      </c>
    </row>
    <row r="1798" spans="1:10" ht="15" customHeight="1" x14ac:dyDescent="0.35">
      <c r="A1798" s="2" t="s">
        <v>537</v>
      </c>
      <c r="B1798" s="2" t="s">
        <v>538</v>
      </c>
      <c r="C1798" s="2" t="s">
        <v>191</v>
      </c>
      <c r="D1798" s="2" t="s">
        <v>192</v>
      </c>
      <c r="E1798" s="3">
        <v>40</v>
      </c>
      <c r="F1798" s="3">
        <v>13</v>
      </c>
      <c r="G1798" s="2" t="s">
        <v>539</v>
      </c>
      <c r="H1798" s="2" t="s">
        <v>193</v>
      </c>
      <c r="I1798" s="2" t="s">
        <v>18276</v>
      </c>
      <c r="J1798" s="2" t="s">
        <v>2969</v>
      </c>
    </row>
    <row r="1799" spans="1:10" ht="15" customHeight="1" x14ac:dyDescent="0.35">
      <c r="A1799" s="2" t="s">
        <v>537</v>
      </c>
      <c r="B1799" s="2" t="s">
        <v>538</v>
      </c>
      <c r="C1799" s="2" t="s">
        <v>23</v>
      </c>
      <c r="D1799" s="2" t="s">
        <v>24</v>
      </c>
      <c r="E1799" s="3">
        <v>40</v>
      </c>
      <c r="F1799" s="3">
        <v>1</v>
      </c>
      <c r="G1799" s="2" t="s">
        <v>539</v>
      </c>
      <c r="H1799" s="2" t="s">
        <v>26</v>
      </c>
      <c r="I1799" s="2" t="s">
        <v>18276</v>
      </c>
      <c r="J1799" s="2" t="s">
        <v>3083</v>
      </c>
    </row>
    <row r="1800" spans="1:10" ht="15" customHeight="1" x14ac:dyDescent="0.35">
      <c r="A1800" s="2" t="s">
        <v>537</v>
      </c>
      <c r="B1800" s="2" t="s">
        <v>538</v>
      </c>
      <c r="C1800" s="2" t="s">
        <v>163</v>
      </c>
      <c r="D1800" s="2" t="s">
        <v>164</v>
      </c>
      <c r="E1800" s="3">
        <v>40</v>
      </c>
      <c r="F1800" s="3">
        <v>11</v>
      </c>
      <c r="G1800" s="2" t="s">
        <v>539</v>
      </c>
      <c r="H1800" s="2" t="s">
        <v>165</v>
      </c>
      <c r="I1800" s="2" t="s">
        <v>18276</v>
      </c>
      <c r="J1800" s="2" t="s">
        <v>2969</v>
      </c>
    </row>
    <row r="1801" spans="1:10" ht="15" customHeight="1" x14ac:dyDescent="0.35">
      <c r="A1801" s="2" t="s">
        <v>537</v>
      </c>
      <c r="B1801" s="2" t="s">
        <v>538</v>
      </c>
      <c r="C1801" s="2" t="s">
        <v>142</v>
      </c>
      <c r="D1801" s="2" t="s">
        <v>143</v>
      </c>
      <c r="E1801" s="3">
        <v>40</v>
      </c>
      <c r="F1801" s="3">
        <v>9</v>
      </c>
      <c r="G1801" s="2" t="s">
        <v>539</v>
      </c>
      <c r="H1801" s="2" t="s">
        <v>144</v>
      </c>
      <c r="I1801" s="2" t="s">
        <v>18276</v>
      </c>
      <c r="J1801" s="2" t="s">
        <v>2969</v>
      </c>
    </row>
    <row r="1802" spans="1:10" ht="15" customHeight="1" x14ac:dyDescent="0.35">
      <c r="A1802" s="2" t="s">
        <v>537</v>
      </c>
      <c r="B1802" s="2" t="s">
        <v>538</v>
      </c>
      <c r="C1802" s="2" t="s">
        <v>100</v>
      </c>
      <c r="D1802" s="2" t="s">
        <v>101</v>
      </c>
      <c r="E1802" s="3">
        <v>40</v>
      </c>
      <c r="F1802" s="3">
        <v>6</v>
      </c>
      <c r="G1802" s="2" t="s">
        <v>539</v>
      </c>
      <c r="H1802" s="2" t="s">
        <v>102</v>
      </c>
      <c r="I1802" s="2" t="s">
        <v>18276</v>
      </c>
      <c r="J1802" s="2" t="s">
        <v>3083</v>
      </c>
    </row>
    <row r="1803" spans="1:10" ht="15" customHeight="1" x14ac:dyDescent="0.35">
      <c r="A1803" s="2" t="s">
        <v>537</v>
      </c>
      <c r="B1803" s="2" t="s">
        <v>538</v>
      </c>
      <c r="C1803" s="2" t="s">
        <v>116</v>
      </c>
      <c r="D1803" s="2" t="s">
        <v>117</v>
      </c>
      <c r="E1803" s="3">
        <v>40</v>
      </c>
      <c r="F1803" s="3">
        <v>7</v>
      </c>
      <c r="G1803" s="2" t="s">
        <v>539</v>
      </c>
      <c r="H1803" s="2" t="s">
        <v>118</v>
      </c>
      <c r="I1803" s="2" t="s">
        <v>18276</v>
      </c>
      <c r="J1803" s="2" t="s">
        <v>3083</v>
      </c>
    </row>
    <row r="1804" spans="1:10" ht="15" customHeight="1" x14ac:dyDescent="0.35">
      <c r="A1804" s="2" t="s">
        <v>537</v>
      </c>
      <c r="B1804" s="2" t="s">
        <v>538</v>
      </c>
      <c r="C1804" s="2" t="s">
        <v>128</v>
      </c>
      <c r="D1804" s="2" t="s">
        <v>129</v>
      </c>
      <c r="E1804" s="3">
        <v>40</v>
      </c>
      <c r="F1804" s="3">
        <v>8</v>
      </c>
      <c r="G1804" s="2" t="s">
        <v>539</v>
      </c>
      <c r="H1804" s="2" t="s">
        <v>130</v>
      </c>
      <c r="I1804" s="2" t="s">
        <v>18276</v>
      </c>
      <c r="J1804" s="2" t="s">
        <v>3083</v>
      </c>
    </row>
    <row r="1805" spans="1:10" ht="15" customHeight="1" x14ac:dyDescent="0.35">
      <c r="A1805" s="2" t="s">
        <v>537</v>
      </c>
      <c r="B1805" s="2" t="s">
        <v>538</v>
      </c>
      <c r="C1805" s="2" t="s">
        <v>153</v>
      </c>
      <c r="D1805" s="2" t="s">
        <v>154</v>
      </c>
      <c r="E1805" s="3">
        <v>40</v>
      </c>
      <c r="F1805" s="3">
        <v>10</v>
      </c>
      <c r="G1805" s="2" t="s">
        <v>539</v>
      </c>
      <c r="H1805" s="2" t="s">
        <v>155</v>
      </c>
      <c r="I1805" s="2" t="s">
        <v>18276</v>
      </c>
      <c r="J1805" s="2" t="s">
        <v>3083</v>
      </c>
    </row>
    <row r="1806" spans="1:10" ht="15" customHeight="1" x14ac:dyDescent="0.35">
      <c r="A1806" s="2" t="s">
        <v>537</v>
      </c>
      <c r="B1806" s="2" t="s">
        <v>538</v>
      </c>
      <c r="C1806" s="2" t="s">
        <v>163</v>
      </c>
      <c r="D1806" s="2" t="s">
        <v>164</v>
      </c>
      <c r="E1806" s="3">
        <v>40</v>
      </c>
      <c r="F1806" s="3">
        <v>11</v>
      </c>
      <c r="G1806" s="2" t="s">
        <v>539</v>
      </c>
      <c r="H1806" s="2" t="s">
        <v>165</v>
      </c>
      <c r="I1806" s="2" t="s">
        <v>18276</v>
      </c>
      <c r="J1806" s="2" t="s">
        <v>3083</v>
      </c>
    </row>
    <row r="1807" spans="1:10" ht="15" customHeight="1" x14ac:dyDescent="0.35">
      <c r="A1807" s="2" t="s">
        <v>537</v>
      </c>
      <c r="B1807" s="2" t="s">
        <v>538</v>
      </c>
      <c r="C1807" s="2" t="s">
        <v>177</v>
      </c>
      <c r="D1807" s="2" t="s">
        <v>178</v>
      </c>
      <c r="E1807" s="3">
        <v>40</v>
      </c>
      <c r="F1807" s="3">
        <v>12</v>
      </c>
      <c r="G1807" s="2" t="s">
        <v>539</v>
      </c>
      <c r="H1807" s="2" t="s">
        <v>179</v>
      </c>
      <c r="I1807" s="2" t="s">
        <v>18276</v>
      </c>
      <c r="J1807" s="2" t="s">
        <v>3083</v>
      </c>
    </row>
    <row r="1808" spans="1:10" ht="15" customHeight="1" x14ac:dyDescent="0.35">
      <c r="A1808" s="2" t="s">
        <v>537</v>
      </c>
      <c r="B1808" s="2" t="s">
        <v>538</v>
      </c>
      <c r="C1808" s="2" t="s">
        <v>191</v>
      </c>
      <c r="D1808" s="2" t="s">
        <v>192</v>
      </c>
      <c r="E1808" s="3">
        <v>40</v>
      </c>
      <c r="F1808" s="3">
        <v>13</v>
      </c>
      <c r="G1808" s="2" t="s">
        <v>539</v>
      </c>
      <c r="H1808" s="2" t="s">
        <v>193</v>
      </c>
      <c r="I1808" s="2" t="s">
        <v>18276</v>
      </c>
      <c r="J1808" s="2" t="s">
        <v>3083</v>
      </c>
    </row>
    <row r="1809" spans="1:10" ht="15" customHeight="1" x14ac:dyDescent="0.35">
      <c r="A1809" s="2" t="s">
        <v>537</v>
      </c>
      <c r="B1809" s="2" t="s">
        <v>538</v>
      </c>
      <c r="C1809" s="2" t="s">
        <v>218</v>
      </c>
      <c r="D1809" s="2" t="s">
        <v>219</v>
      </c>
      <c r="E1809" s="3">
        <v>40</v>
      </c>
      <c r="F1809" s="3">
        <v>15</v>
      </c>
      <c r="G1809" s="2" t="s">
        <v>539</v>
      </c>
      <c r="H1809" s="2" t="s">
        <v>220</v>
      </c>
      <c r="I1809" s="2" t="s">
        <v>18276</v>
      </c>
      <c r="J1809" s="2" t="s">
        <v>3083</v>
      </c>
    </row>
    <row r="1810" spans="1:10" ht="15" customHeight="1" x14ac:dyDescent="0.35">
      <c r="A1810" s="2" t="s">
        <v>537</v>
      </c>
      <c r="B1810" s="2" t="s">
        <v>538</v>
      </c>
      <c r="C1810" s="2" t="s">
        <v>234</v>
      </c>
      <c r="D1810" s="2" t="s">
        <v>235</v>
      </c>
      <c r="E1810" s="3">
        <v>40</v>
      </c>
      <c r="F1810" s="3">
        <v>16</v>
      </c>
      <c r="G1810" s="2" t="s">
        <v>539</v>
      </c>
      <c r="H1810" s="2" t="s">
        <v>236</v>
      </c>
      <c r="I1810" s="2" t="s">
        <v>18276</v>
      </c>
      <c r="J1810" s="2" t="s">
        <v>3083</v>
      </c>
    </row>
    <row r="1811" spans="1:10" ht="15" customHeight="1" x14ac:dyDescent="0.35">
      <c r="A1811" s="2" t="s">
        <v>537</v>
      </c>
      <c r="B1811" s="2" t="s">
        <v>538</v>
      </c>
      <c r="C1811" s="2" t="s">
        <v>250</v>
      </c>
      <c r="D1811" s="2" t="s">
        <v>251</v>
      </c>
      <c r="E1811" s="3">
        <v>40</v>
      </c>
      <c r="F1811" s="3">
        <v>17</v>
      </c>
      <c r="G1811" s="2" t="s">
        <v>539</v>
      </c>
      <c r="H1811" s="2" t="s">
        <v>252</v>
      </c>
      <c r="I1811" s="2" t="s">
        <v>18276</v>
      </c>
      <c r="J1811" s="2" t="s">
        <v>3083</v>
      </c>
    </row>
    <row r="1812" spans="1:10" ht="15" customHeight="1" x14ac:dyDescent="0.35">
      <c r="A1812" s="2" t="s">
        <v>537</v>
      </c>
      <c r="B1812" s="2" t="s">
        <v>538</v>
      </c>
      <c r="C1812" s="2" t="s">
        <v>310</v>
      </c>
      <c r="D1812" s="2" t="s">
        <v>311</v>
      </c>
      <c r="E1812" s="3">
        <v>40</v>
      </c>
      <c r="F1812" s="3">
        <v>21</v>
      </c>
      <c r="G1812" s="2" t="s">
        <v>539</v>
      </c>
      <c r="H1812" s="2" t="s">
        <v>313</v>
      </c>
      <c r="I1812" s="2" t="s">
        <v>18276</v>
      </c>
      <c r="J1812" s="2" t="s">
        <v>3083</v>
      </c>
    </row>
    <row r="1813" spans="1:10" ht="15" customHeight="1" x14ac:dyDescent="0.35">
      <c r="A1813" s="2" t="s">
        <v>537</v>
      </c>
      <c r="B1813" s="2" t="s">
        <v>538</v>
      </c>
      <c r="C1813" s="2" t="s">
        <v>325</v>
      </c>
      <c r="D1813" s="2" t="s">
        <v>326</v>
      </c>
      <c r="E1813" s="3">
        <v>40</v>
      </c>
      <c r="F1813" s="3">
        <v>22</v>
      </c>
      <c r="G1813" s="2" t="s">
        <v>539</v>
      </c>
      <c r="H1813" s="2" t="s">
        <v>327</v>
      </c>
      <c r="I1813" s="2" t="s">
        <v>18276</v>
      </c>
      <c r="J1813" s="2" t="s">
        <v>3083</v>
      </c>
    </row>
    <row r="1814" spans="1:10" ht="15" customHeight="1" x14ac:dyDescent="0.35">
      <c r="A1814" s="2" t="s">
        <v>537</v>
      </c>
      <c r="B1814" s="2" t="s">
        <v>538</v>
      </c>
      <c r="C1814" s="2" t="s">
        <v>339</v>
      </c>
      <c r="D1814" s="2" t="s">
        <v>340</v>
      </c>
      <c r="E1814" s="3">
        <v>40</v>
      </c>
      <c r="F1814" s="3">
        <v>23</v>
      </c>
      <c r="G1814" s="2" t="s">
        <v>539</v>
      </c>
      <c r="H1814" s="2" t="s">
        <v>341</v>
      </c>
      <c r="I1814" s="2" t="s">
        <v>18276</v>
      </c>
      <c r="J1814" s="2" t="s">
        <v>3083</v>
      </c>
    </row>
    <row r="1815" spans="1:10" ht="15" customHeight="1" x14ac:dyDescent="0.35">
      <c r="A1815" s="2" t="s">
        <v>537</v>
      </c>
      <c r="B1815" s="2" t="s">
        <v>538</v>
      </c>
      <c r="C1815" s="2" t="s">
        <v>365</v>
      </c>
      <c r="D1815" s="2" t="s">
        <v>366</v>
      </c>
      <c r="E1815" s="3">
        <v>40</v>
      </c>
      <c r="F1815" s="3">
        <v>25</v>
      </c>
      <c r="G1815" s="2" t="s">
        <v>539</v>
      </c>
      <c r="H1815" s="2" t="s">
        <v>367</v>
      </c>
      <c r="I1815" s="2" t="s">
        <v>18276</v>
      </c>
      <c r="J1815" s="2" t="s">
        <v>3083</v>
      </c>
    </row>
    <row r="1816" spans="1:10" ht="15" customHeight="1" x14ac:dyDescent="0.35">
      <c r="A1816" s="2" t="s">
        <v>537</v>
      </c>
      <c r="B1816" s="2" t="s">
        <v>538</v>
      </c>
      <c r="C1816" s="2" t="s">
        <v>387</v>
      </c>
      <c r="D1816" s="2" t="s">
        <v>388</v>
      </c>
      <c r="E1816" s="3">
        <v>40</v>
      </c>
      <c r="F1816" s="3">
        <v>27</v>
      </c>
      <c r="G1816" s="2" t="s">
        <v>539</v>
      </c>
      <c r="H1816" s="2" t="s">
        <v>389</v>
      </c>
      <c r="I1816" s="2" t="s">
        <v>18276</v>
      </c>
      <c r="J1816" s="2" t="s">
        <v>3083</v>
      </c>
    </row>
    <row r="1817" spans="1:10" ht="15" customHeight="1" x14ac:dyDescent="0.35">
      <c r="A1817" s="2" t="s">
        <v>537</v>
      </c>
      <c r="B1817" s="2" t="s">
        <v>538</v>
      </c>
      <c r="C1817" s="2" t="s">
        <v>456</v>
      </c>
      <c r="D1817" s="2" t="s">
        <v>457</v>
      </c>
      <c r="E1817" s="3">
        <v>40</v>
      </c>
      <c r="F1817" s="3">
        <v>33</v>
      </c>
      <c r="G1817" s="2" t="s">
        <v>539</v>
      </c>
      <c r="H1817" s="2" t="s">
        <v>458</v>
      </c>
      <c r="I1817" s="2" t="s">
        <v>18276</v>
      </c>
      <c r="J1817" s="2" t="s">
        <v>3083</v>
      </c>
    </row>
    <row r="1818" spans="1:10" ht="15" customHeight="1" x14ac:dyDescent="0.35">
      <c r="A1818" s="2" t="s">
        <v>537</v>
      </c>
      <c r="B1818" s="2" t="s">
        <v>538</v>
      </c>
      <c r="C1818" s="2" t="s">
        <v>477</v>
      </c>
      <c r="D1818" s="2" t="s">
        <v>478</v>
      </c>
      <c r="E1818" s="3">
        <v>40</v>
      </c>
      <c r="F1818" s="3">
        <v>35</v>
      </c>
      <c r="G1818" s="2" t="s">
        <v>539</v>
      </c>
      <c r="H1818" s="2" t="s">
        <v>479</v>
      </c>
      <c r="I1818" s="2" t="s">
        <v>18276</v>
      </c>
      <c r="J1818" s="2" t="s">
        <v>3083</v>
      </c>
    </row>
    <row r="1819" spans="1:10" ht="15" customHeight="1" x14ac:dyDescent="0.35">
      <c r="A1819" s="2" t="s">
        <v>537</v>
      </c>
      <c r="B1819" s="2" t="s">
        <v>538</v>
      </c>
      <c r="C1819" s="2" t="s">
        <v>23</v>
      </c>
      <c r="D1819" s="2" t="s">
        <v>24</v>
      </c>
      <c r="E1819" s="3">
        <v>40</v>
      </c>
      <c r="F1819" s="3">
        <v>1</v>
      </c>
      <c r="G1819" s="2" t="s">
        <v>539</v>
      </c>
      <c r="H1819" s="2" t="s">
        <v>26</v>
      </c>
      <c r="I1819" s="2" t="s">
        <v>18276</v>
      </c>
      <c r="J1819" s="2" t="s">
        <v>2969</v>
      </c>
    </row>
    <row r="1820" spans="1:10" ht="15" customHeight="1" x14ac:dyDescent="0.35">
      <c r="A1820" s="2" t="s">
        <v>537</v>
      </c>
      <c r="B1820" s="2" t="s">
        <v>538</v>
      </c>
      <c r="C1820" s="2" t="s">
        <v>41</v>
      </c>
      <c r="D1820" s="2" t="s">
        <v>42</v>
      </c>
      <c r="E1820" s="3">
        <v>40</v>
      </c>
      <c r="F1820" s="3">
        <v>2</v>
      </c>
      <c r="G1820" s="2" t="s">
        <v>539</v>
      </c>
      <c r="H1820" s="2" t="s">
        <v>43</v>
      </c>
      <c r="I1820" s="2" t="s">
        <v>18276</v>
      </c>
      <c r="J1820" s="2" t="s">
        <v>2969</v>
      </c>
    </row>
    <row r="1821" spans="1:10" ht="15" customHeight="1" x14ac:dyDescent="0.35">
      <c r="A1821" s="2" t="s">
        <v>537</v>
      </c>
      <c r="B1821" s="2" t="s">
        <v>538</v>
      </c>
      <c r="C1821" s="2" t="s">
        <v>56</v>
      </c>
      <c r="D1821" s="2" t="s">
        <v>57</v>
      </c>
      <c r="E1821" s="3">
        <v>40</v>
      </c>
      <c r="F1821" s="3">
        <v>3</v>
      </c>
      <c r="G1821" s="2" t="s">
        <v>539</v>
      </c>
      <c r="H1821" s="2" t="s">
        <v>59</v>
      </c>
      <c r="I1821" s="2" t="s">
        <v>18276</v>
      </c>
      <c r="J1821" s="2" t="s">
        <v>2969</v>
      </c>
    </row>
    <row r="1822" spans="1:10" ht="15" customHeight="1" x14ac:dyDescent="0.35">
      <c r="A1822" s="2" t="s">
        <v>537</v>
      </c>
      <c r="B1822" s="2" t="s">
        <v>538</v>
      </c>
      <c r="C1822" s="2" t="s">
        <v>71</v>
      </c>
      <c r="D1822" s="2" t="s">
        <v>72</v>
      </c>
      <c r="E1822" s="3">
        <v>40</v>
      </c>
      <c r="F1822" s="3">
        <v>4</v>
      </c>
      <c r="G1822" s="2" t="s">
        <v>539</v>
      </c>
      <c r="H1822" s="2" t="s">
        <v>73</v>
      </c>
      <c r="I1822" s="2" t="s">
        <v>18276</v>
      </c>
      <c r="J1822" s="2" t="s">
        <v>2969</v>
      </c>
    </row>
    <row r="1823" spans="1:10" ht="15" customHeight="1" x14ac:dyDescent="0.35">
      <c r="A1823" s="2" t="s">
        <v>537</v>
      </c>
      <c r="B1823" s="2" t="s">
        <v>538</v>
      </c>
      <c r="C1823" s="2" t="s">
        <v>153</v>
      </c>
      <c r="D1823" s="2" t="s">
        <v>154</v>
      </c>
      <c r="E1823" s="3">
        <v>40</v>
      </c>
      <c r="F1823" s="3">
        <v>10</v>
      </c>
      <c r="G1823" s="2" t="s">
        <v>539</v>
      </c>
      <c r="H1823" s="2" t="s">
        <v>155</v>
      </c>
      <c r="I1823" s="2" t="s">
        <v>18276</v>
      </c>
      <c r="J1823" s="2" t="s">
        <v>2969</v>
      </c>
    </row>
    <row r="1824" spans="1:10" ht="15" customHeight="1" x14ac:dyDescent="0.35">
      <c r="A1824" s="2" t="s">
        <v>387</v>
      </c>
      <c r="B1824" s="2" t="s">
        <v>388</v>
      </c>
      <c r="C1824" s="2" t="s">
        <v>86</v>
      </c>
      <c r="D1824" s="2" t="s">
        <v>87</v>
      </c>
      <c r="E1824" s="3">
        <v>27</v>
      </c>
      <c r="F1824" s="3">
        <v>5</v>
      </c>
      <c r="G1824" s="2" t="s">
        <v>389</v>
      </c>
      <c r="H1824" s="2" t="s">
        <v>88</v>
      </c>
      <c r="I1824" s="2" t="s">
        <v>18276</v>
      </c>
      <c r="J1824" s="2" t="s">
        <v>3076</v>
      </c>
    </row>
    <row r="1825" spans="1:10" ht="15" customHeight="1" x14ac:dyDescent="0.35">
      <c r="A1825" s="2" t="s">
        <v>523</v>
      </c>
      <c r="B1825" s="2" t="s">
        <v>524</v>
      </c>
      <c r="C1825" s="2" t="s">
        <v>153</v>
      </c>
      <c r="D1825" s="2" t="s">
        <v>154</v>
      </c>
      <c r="E1825" s="3">
        <v>39</v>
      </c>
      <c r="F1825" s="3">
        <v>10</v>
      </c>
      <c r="G1825" s="2" t="s">
        <v>525</v>
      </c>
      <c r="H1825" s="2" t="s">
        <v>155</v>
      </c>
      <c r="I1825" s="2" t="s">
        <v>18276</v>
      </c>
      <c r="J1825" s="2" t="s">
        <v>2992</v>
      </c>
    </row>
    <row r="1826" spans="1:10" ht="15" customHeight="1" x14ac:dyDescent="0.35">
      <c r="A1826" s="2" t="s">
        <v>523</v>
      </c>
      <c r="B1826" s="2" t="s">
        <v>524</v>
      </c>
      <c r="C1826" s="2" t="s">
        <v>56</v>
      </c>
      <c r="D1826" s="2" t="s">
        <v>57</v>
      </c>
      <c r="E1826" s="3">
        <v>39</v>
      </c>
      <c r="F1826" s="3">
        <v>3</v>
      </c>
      <c r="G1826" s="2" t="s">
        <v>525</v>
      </c>
      <c r="H1826" s="2" t="s">
        <v>59</v>
      </c>
      <c r="I1826" s="2" t="s">
        <v>18276</v>
      </c>
      <c r="J1826" s="2" t="s">
        <v>2992</v>
      </c>
    </row>
    <row r="1827" spans="1:10" ht="15" customHeight="1" x14ac:dyDescent="0.35">
      <c r="A1827" s="2" t="s">
        <v>510</v>
      </c>
      <c r="B1827" s="2" t="s">
        <v>511</v>
      </c>
      <c r="C1827" s="2" t="s">
        <v>23</v>
      </c>
      <c r="D1827" s="2" t="s">
        <v>24</v>
      </c>
      <c r="E1827" s="3">
        <v>38</v>
      </c>
      <c r="F1827" s="3">
        <v>1</v>
      </c>
      <c r="G1827" s="2" t="s">
        <v>512</v>
      </c>
      <c r="H1827" s="2" t="s">
        <v>26</v>
      </c>
      <c r="I1827" s="2" t="s">
        <v>18276</v>
      </c>
      <c r="J1827" s="2" t="s">
        <v>2983</v>
      </c>
    </row>
    <row r="1828" spans="1:10" ht="15" customHeight="1" x14ac:dyDescent="0.35">
      <c r="A1828" s="2" t="s">
        <v>510</v>
      </c>
      <c r="B1828" s="2" t="s">
        <v>511</v>
      </c>
      <c r="C1828" s="2" t="s">
        <v>56</v>
      </c>
      <c r="D1828" s="2" t="s">
        <v>57</v>
      </c>
      <c r="E1828" s="3">
        <v>38</v>
      </c>
      <c r="F1828" s="3">
        <v>3</v>
      </c>
      <c r="G1828" s="2" t="s">
        <v>512</v>
      </c>
      <c r="H1828" s="2" t="s">
        <v>59</v>
      </c>
      <c r="I1828" s="2" t="s">
        <v>18276</v>
      </c>
      <c r="J1828" s="2" t="s">
        <v>2983</v>
      </c>
    </row>
    <row r="1829" spans="1:10" ht="15" customHeight="1" x14ac:dyDescent="0.35">
      <c r="A1829" s="2" t="s">
        <v>510</v>
      </c>
      <c r="B1829" s="2" t="s">
        <v>511</v>
      </c>
      <c r="C1829" s="2" t="s">
        <v>71</v>
      </c>
      <c r="D1829" s="2" t="s">
        <v>72</v>
      </c>
      <c r="E1829" s="3">
        <v>38</v>
      </c>
      <c r="F1829" s="3">
        <v>4</v>
      </c>
      <c r="G1829" s="2" t="s">
        <v>512</v>
      </c>
      <c r="H1829" s="2" t="s">
        <v>73</v>
      </c>
      <c r="I1829" s="2" t="s">
        <v>18276</v>
      </c>
      <c r="J1829" s="2" t="s">
        <v>2983</v>
      </c>
    </row>
    <row r="1830" spans="1:10" ht="15" customHeight="1" x14ac:dyDescent="0.35">
      <c r="A1830" s="2" t="s">
        <v>510</v>
      </c>
      <c r="B1830" s="2" t="s">
        <v>511</v>
      </c>
      <c r="C1830" s="2" t="s">
        <v>86</v>
      </c>
      <c r="D1830" s="2" t="s">
        <v>87</v>
      </c>
      <c r="E1830" s="3">
        <v>38</v>
      </c>
      <c r="F1830" s="3">
        <v>5</v>
      </c>
      <c r="G1830" s="2" t="s">
        <v>512</v>
      </c>
      <c r="H1830" s="2" t="s">
        <v>88</v>
      </c>
      <c r="I1830" s="2" t="s">
        <v>18276</v>
      </c>
      <c r="J1830" s="2" t="s">
        <v>2983</v>
      </c>
    </row>
    <row r="1831" spans="1:10" ht="15" customHeight="1" x14ac:dyDescent="0.35">
      <c r="A1831" s="2" t="s">
        <v>510</v>
      </c>
      <c r="B1831" s="2" t="s">
        <v>511</v>
      </c>
      <c r="C1831" s="2" t="s">
        <v>100</v>
      </c>
      <c r="D1831" s="2" t="s">
        <v>101</v>
      </c>
      <c r="E1831" s="3">
        <v>38</v>
      </c>
      <c r="F1831" s="3">
        <v>6</v>
      </c>
      <c r="G1831" s="2" t="s">
        <v>512</v>
      </c>
      <c r="H1831" s="2" t="s">
        <v>102</v>
      </c>
      <c r="I1831" s="2" t="s">
        <v>18276</v>
      </c>
      <c r="J1831" s="2" t="s">
        <v>2983</v>
      </c>
    </row>
    <row r="1832" spans="1:10" ht="15" customHeight="1" x14ac:dyDescent="0.35">
      <c r="A1832" s="2" t="s">
        <v>510</v>
      </c>
      <c r="B1832" s="2" t="s">
        <v>511</v>
      </c>
      <c r="C1832" s="2" t="s">
        <v>128</v>
      </c>
      <c r="D1832" s="2" t="s">
        <v>129</v>
      </c>
      <c r="E1832" s="3">
        <v>38</v>
      </c>
      <c r="F1832" s="3">
        <v>8</v>
      </c>
      <c r="G1832" s="2" t="s">
        <v>512</v>
      </c>
      <c r="H1832" s="2" t="s">
        <v>130</v>
      </c>
      <c r="I1832" s="2" t="s">
        <v>18276</v>
      </c>
      <c r="J1832" s="2" t="s">
        <v>2983</v>
      </c>
    </row>
    <row r="1833" spans="1:10" ht="15" customHeight="1" x14ac:dyDescent="0.35">
      <c r="A1833" s="2" t="s">
        <v>510</v>
      </c>
      <c r="B1833" s="2" t="s">
        <v>511</v>
      </c>
      <c r="C1833" s="2" t="s">
        <v>153</v>
      </c>
      <c r="D1833" s="2" t="s">
        <v>154</v>
      </c>
      <c r="E1833" s="3">
        <v>38</v>
      </c>
      <c r="F1833" s="3">
        <v>10</v>
      </c>
      <c r="G1833" s="2" t="s">
        <v>512</v>
      </c>
      <c r="H1833" s="2" t="s">
        <v>155</v>
      </c>
      <c r="I1833" s="2" t="s">
        <v>18276</v>
      </c>
      <c r="J1833" s="2" t="s">
        <v>2983</v>
      </c>
    </row>
    <row r="1834" spans="1:10" ht="15" customHeight="1" x14ac:dyDescent="0.35">
      <c r="A1834" s="2" t="s">
        <v>510</v>
      </c>
      <c r="B1834" s="2" t="s">
        <v>511</v>
      </c>
      <c r="C1834" s="2" t="s">
        <v>163</v>
      </c>
      <c r="D1834" s="2" t="s">
        <v>164</v>
      </c>
      <c r="E1834" s="3">
        <v>38</v>
      </c>
      <c r="F1834" s="3">
        <v>11</v>
      </c>
      <c r="G1834" s="2" t="s">
        <v>512</v>
      </c>
      <c r="H1834" s="2" t="s">
        <v>165</v>
      </c>
      <c r="I1834" s="2" t="s">
        <v>18276</v>
      </c>
      <c r="J1834" s="2" t="s">
        <v>2983</v>
      </c>
    </row>
    <row r="1835" spans="1:10" ht="15" customHeight="1" x14ac:dyDescent="0.35">
      <c r="A1835" s="2" t="s">
        <v>510</v>
      </c>
      <c r="B1835" s="2" t="s">
        <v>511</v>
      </c>
      <c r="C1835" s="2" t="s">
        <v>177</v>
      </c>
      <c r="D1835" s="2" t="s">
        <v>178</v>
      </c>
      <c r="E1835" s="3">
        <v>38</v>
      </c>
      <c r="F1835" s="3">
        <v>12</v>
      </c>
      <c r="G1835" s="2" t="s">
        <v>512</v>
      </c>
      <c r="H1835" s="2" t="s">
        <v>179</v>
      </c>
      <c r="I1835" s="2" t="s">
        <v>18276</v>
      </c>
      <c r="J1835" s="2" t="s">
        <v>2983</v>
      </c>
    </row>
    <row r="1836" spans="1:10" ht="15" customHeight="1" x14ac:dyDescent="0.35">
      <c r="A1836" s="2" t="s">
        <v>510</v>
      </c>
      <c r="B1836" s="2" t="s">
        <v>511</v>
      </c>
      <c r="C1836" s="2" t="s">
        <v>207</v>
      </c>
      <c r="D1836" s="2" t="s">
        <v>208</v>
      </c>
      <c r="E1836" s="3">
        <v>38</v>
      </c>
      <c r="F1836" s="3">
        <v>14</v>
      </c>
      <c r="G1836" s="2" t="s">
        <v>512</v>
      </c>
      <c r="H1836" s="2" t="s">
        <v>209</v>
      </c>
      <c r="I1836" s="2" t="s">
        <v>18276</v>
      </c>
      <c r="J1836" s="2" t="s">
        <v>2983</v>
      </c>
    </row>
    <row r="1837" spans="1:10" ht="15" customHeight="1" x14ac:dyDescent="0.35">
      <c r="A1837" s="2" t="s">
        <v>510</v>
      </c>
      <c r="B1837" s="2" t="s">
        <v>511</v>
      </c>
      <c r="C1837" s="2" t="s">
        <v>264</v>
      </c>
      <c r="D1837" s="2" t="s">
        <v>265</v>
      </c>
      <c r="E1837" s="3">
        <v>38</v>
      </c>
      <c r="F1837" s="3">
        <v>18</v>
      </c>
      <c r="G1837" s="2" t="s">
        <v>512</v>
      </c>
      <c r="H1837" s="2" t="s">
        <v>266</v>
      </c>
      <c r="I1837" s="2" t="s">
        <v>18276</v>
      </c>
      <c r="J1837" s="2" t="s">
        <v>2983</v>
      </c>
    </row>
    <row r="1838" spans="1:10" ht="15" customHeight="1" x14ac:dyDescent="0.35">
      <c r="A1838" s="2" t="s">
        <v>510</v>
      </c>
      <c r="B1838" s="2" t="s">
        <v>511</v>
      </c>
      <c r="C1838" s="2" t="s">
        <v>325</v>
      </c>
      <c r="D1838" s="2" t="s">
        <v>326</v>
      </c>
      <c r="E1838" s="3">
        <v>38</v>
      </c>
      <c r="F1838" s="3">
        <v>22</v>
      </c>
      <c r="G1838" s="2" t="s">
        <v>512</v>
      </c>
      <c r="H1838" s="2" t="s">
        <v>327</v>
      </c>
      <c r="I1838" s="2" t="s">
        <v>18276</v>
      </c>
      <c r="J1838" s="2" t="s">
        <v>2983</v>
      </c>
    </row>
    <row r="1839" spans="1:10" ht="15" customHeight="1" x14ac:dyDescent="0.35">
      <c r="A1839" s="2" t="s">
        <v>510</v>
      </c>
      <c r="B1839" s="2" t="s">
        <v>511</v>
      </c>
      <c r="C1839" s="2" t="s">
        <v>352</v>
      </c>
      <c r="D1839" s="2" t="s">
        <v>353</v>
      </c>
      <c r="E1839" s="3">
        <v>38</v>
      </c>
      <c r="F1839" s="3">
        <v>24</v>
      </c>
      <c r="G1839" s="2" t="s">
        <v>512</v>
      </c>
      <c r="H1839" s="2" t="s">
        <v>354</v>
      </c>
      <c r="I1839" s="2" t="s">
        <v>18276</v>
      </c>
      <c r="J1839" s="2" t="s">
        <v>2983</v>
      </c>
    </row>
    <row r="1840" spans="1:10" ht="15" customHeight="1" x14ac:dyDescent="0.35">
      <c r="A1840" s="2" t="s">
        <v>510</v>
      </c>
      <c r="B1840" s="2" t="s">
        <v>511</v>
      </c>
      <c r="C1840" s="2" t="s">
        <v>365</v>
      </c>
      <c r="D1840" s="2" t="s">
        <v>366</v>
      </c>
      <c r="E1840" s="3">
        <v>38</v>
      </c>
      <c r="F1840" s="3">
        <v>25</v>
      </c>
      <c r="G1840" s="2" t="s">
        <v>512</v>
      </c>
      <c r="H1840" s="2" t="s">
        <v>367</v>
      </c>
      <c r="I1840" s="2" t="s">
        <v>18276</v>
      </c>
      <c r="J1840" s="2" t="s">
        <v>2983</v>
      </c>
    </row>
    <row r="1841" spans="1:10" ht="15" customHeight="1" x14ac:dyDescent="0.35">
      <c r="A1841" s="2" t="s">
        <v>510</v>
      </c>
      <c r="B1841" s="2" t="s">
        <v>511</v>
      </c>
      <c r="C1841" s="2" t="s">
        <v>434</v>
      </c>
      <c r="D1841" s="2" t="s">
        <v>435</v>
      </c>
      <c r="E1841" s="3">
        <v>38</v>
      </c>
      <c r="F1841" s="3">
        <v>31</v>
      </c>
      <c r="G1841" s="2" t="s">
        <v>512</v>
      </c>
      <c r="H1841" s="2" t="s">
        <v>436</v>
      </c>
      <c r="I1841" s="2" t="s">
        <v>18276</v>
      </c>
      <c r="J1841" s="2" t="s">
        <v>2983</v>
      </c>
    </row>
    <row r="1842" spans="1:10" ht="15" customHeight="1" x14ac:dyDescent="0.35">
      <c r="A1842" s="2" t="s">
        <v>510</v>
      </c>
      <c r="B1842" s="2" t="s">
        <v>511</v>
      </c>
      <c r="C1842" s="2" t="s">
        <v>447</v>
      </c>
      <c r="D1842" s="2" t="s">
        <v>448</v>
      </c>
      <c r="E1842" s="3">
        <v>38</v>
      </c>
      <c r="F1842" s="3">
        <v>32</v>
      </c>
      <c r="G1842" s="2" t="s">
        <v>512</v>
      </c>
      <c r="H1842" s="2" t="s">
        <v>449</v>
      </c>
      <c r="I1842" s="2" t="s">
        <v>18276</v>
      </c>
      <c r="J1842" s="2" t="s">
        <v>2983</v>
      </c>
    </row>
    <row r="1843" spans="1:10" ht="15" customHeight="1" x14ac:dyDescent="0.35">
      <c r="A1843" s="2" t="s">
        <v>510</v>
      </c>
      <c r="B1843" s="2" t="s">
        <v>511</v>
      </c>
      <c r="C1843" s="2" t="s">
        <v>234</v>
      </c>
      <c r="D1843" s="2" t="s">
        <v>235</v>
      </c>
      <c r="E1843" s="3">
        <v>38</v>
      </c>
      <c r="F1843" s="3">
        <v>16</v>
      </c>
      <c r="G1843" s="2" t="s">
        <v>512</v>
      </c>
      <c r="H1843" s="2" t="s">
        <v>236</v>
      </c>
      <c r="I1843" s="2" t="s">
        <v>18276</v>
      </c>
      <c r="J1843" s="2" t="s">
        <v>3694</v>
      </c>
    </row>
    <row r="1844" spans="1:10" ht="15" customHeight="1" x14ac:dyDescent="0.35">
      <c r="A1844" s="2" t="s">
        <v>510</v>
      </c>
      <c r="B1844" s="2" t="s">
        <v>511</v>
      </c>
      <c r="C1844" s="2" t="s">
        <v>279</v>
      </c>
      <c r="D1844" s="2" t="s">
        <v>280</v>
      </c>
      <c r="E1844" s="3">
        <v>38</v>
      </c>
      <c r="F1844" s="3">
        <v>19</v>
      </c>
      <c r="G1844" s="2" t="s">
        <v>512</v>
      </c>
      <c r="H1844" s="2" t="s">
        <v>281</v>
      </c>
      <c r="I1844" s="2" t="s">
        <v>18276</v>
      </c>
      <c r="J1844" s="2" t="s">
        <v>3694</v>
      </c>
    </row>
    <row r="1845" spans="1:10" ht="15" customHeight="1" x14ac:dyDescent="0.35">
      <c r="A1845" s="2" t="s">
        <v>510</v>
      </c>
      <c r="B1845" s="2" t="s">
        <v>511</v>
      </c>
      <c r="C1845" s="2" t="s">
        <v>339</v>
      </c>
      <c r="D1845" s="2" t="s">
        <v>340</v>
      </c>
      <c r="E1845" s="3">
        <v>38</v>
      </c>
      <c r="F1845" s="3">
        <v>23</v>
      </c>
      <c r="G1845" s="2" t="s">
        <v>512</v>
      </c>
      <c r="H1845" s="2" t="s">
        <v>341</v>
      </c>
      <c r="I1845" s="2" t="s">
        <v>18276</v>
      </c>
      <c r="J1845" s="2" t="s">
        <v>3694</v>
      </c>
    </row>
    <row r="1846" spans="1:10" ht="15" customHeight="1" x14ac:dyDescent="0.35">
      <c r="A1846" s="2" t="s">
        <v>510</v>
      </c>
      <c r="B1846" s="2" t="s">
        <v>511</v>
      </c>
      <c r="C1846" s="2" t="s">
        <v>23</v>
      </c>
      <c r="D1846" s="2" t="s">
        <v>24</v>
      </c>
      <c r="E1846" s="3">
        <v>38</v>
      </c>
      <c r="F1846" s="3">
        <v>1</v>
      </c>
      <c r="G1846" s="2" t="s">
        <v>512</v>
      </c>
      <c r="H1846" s="2" t="s">
        <v>26</v>
      </c>
      <c r="I1846" s="2" t="s">
        <v>18276</v>
      </c>
      <c r="J1846" s="2" t="s">
        <v>2992</v>
      </c>
    </row>
    <row r="1847" spans="1:10" ht="15" customHeight="1" x14ac:dyDescent="0.35">
      <c r="A1847" s="2" t="s">
        <v>510</v>
      </c>
      <c r="B1847" s="2" t="s">
        <v>511</v>
      </c>
      <c r="C1847" s="2" t="s">
        <v>41</v>
      </c>
      <c r="D1847" s="2" t="s">
        <v>42</v>
      </c>
      <c r="E1847" s="3">
        <v>38</v>
      </c>
      <c r="F1847" s="3">
        <v>2</v>
      </c>
      <c r="G1847" s="2" t="s">
        <v>512</v>
      </c>
      <c r="H1847" s="2" t="s">
        <v>43</v>
      </c>
      <c r="I1847" s="2" t="s">
        <v>18276</v>
      </c>
      <c r="J1847" s="2" t="s">
        <v>2992</v>
      </c>
    </row>
    <row r="1848" spans="1:10" ht="15" customHeight="1" x14ac:dyDescent="0.35">
      <c r="A1848" s="2" t="s">
        <v>477</v>
      </c>
      <c r="B1848" s="2" t="s">
        <v>478</v>
      </c>
      <c r="C1848" s="2" t="s">
        <v>523</v>
      </c>
      <c r="D1848" s="2" t="s">
        <v>524</v>
      </c>
      <c r="E1848" s="3">
        <v>35</v>
      </c>
      <c r="F1848" s="3">
        <v>39</v>
      </c>
      <c r="G1848" s="2" t="s">
        <v>479</v>
      </c>
      <c r="H1848" s="2" t="s">
        <v>525</v>
      </c>
      <c r="I1848" s="2" t="s">
        <v>18276</v>
      </c>
      <c r="J1848" s="2" t="s">
        <v>3054</v>
      </c>
    </row>
    <row r="1849" spans="1:10" ht="15" customHeight="1" x14ac:dyDescent="0.35">
      <c r="A1849" s="2" t="s">
        <v>510</v>
      </c>
      <c r="B1849" s="2" t="s">
        <v>511</v>
      </c>
      <c r="C1849" s="2" t="s">
        <v>56</v>
      </c>
      <c r="D1849" s="2" t="s">
        <v>57</v>
      </c>
      <c r="E1849" s="3">
        <v>38</v>
      </c>
      <c r="F1849" s="3">
        <v>3</v>
      </c>
      <c r="G1849" s="2" t="s">
        <v>512</v>
      </c>
      <c r="H1849" s="2" t="s">
        <v>59</v>
      </c>
      <c r="I1849" s="2" t="s">
        <v>18276</v>
      </c>
      <c r="J1849" s="2" t="s">
        <v>2992</v>
      </c>
    </row>
    <row r="1850" spans="1:10" ht="15" customHeight="1" x14ac:dyDescent="0.35">
      <c r="A1850" s="2" t="s">
        <v>477</v>
      </c>
      <c r="B1850" s="2" t="s">
        <v>478</v>
      </c>
      <c r="C1850" s="2" t="s">
        <v>352</v>
      </c>
      <c r="D1850" s="2" t="s">
        <v>353</v>
      </c>
      <c r="E1850" s="3">
        <v>35</v>
      </c>
      <c r="F1850" s="3">
        <v>24</v>
      </c>
      <c r="G1850" s="2" t="s">
        <v>479</v>
      </c>
      <c r="H1850" s="2" t="s">
        <v>354</v>
      </c>
      <c r="I1850" s="2" t="s">
        <v>18276</v>
      </c>
      <c r="J1850" s="2" t="s">
        <v>3054</v>
      </c>
    </row>
    <row r="1851" spans="1:10" ht="15" customHeight="1" x14ac:dyDescent="0.35">
      <c r="A1851" s="2" t="s">
        <v>477</v>
      </c>
      <c r="B1851" s="2" t="s">
        <v>478</v>
      </c>
      <c r="C1851" s="2" t="s">
        <v>264</v>
      </c>
      <c r="D1851" s="2" t="s">
        <v>265</v>
      </c>
      <c r="E1851" s="3">
        <v>35</v>
      </c>
      <c r="F1851" s="3">
        <v>18</v>
      </c>
      <c r="G1851" s="2" t="s">
        <v>479</v>
      </c>
      <c r="H1851" s="2" t="s">
        <v>266</v>
      </c>
      <c r="I1851" s="2" t="s">
        <v>18276</v>
      </c>
      <c r="J1851" s="2" t="s">
        <v>3054</v>
      </c>
    </row>
    <row r="1852" spans="1:10" ht="15" customHeight="1" x14ac:dyDescent="0.35">
      <c r="A1852" s="2" t="s">
        <v>477</v>
      </c>
      <c r="B1852" s="2" t="s">
        <v>478</v>
      </c>
      <c r="C1852" s="2" t="s">
        <v>234</v>
      </c>
      <c r="D1852" s="2" t="s">
        <v>235</v>
      </c>
      <c r="E1852" s="3">
        <v>35</v>
      </c>
      <c r="F1852" s="3">
        <v>16</v>
      </c>
      <c r="G1852" s="2" t="s">
        <v>479</v>
      </c>
      <c r="H1852" s="2" t="s">
        <v>236</v>
      </c>
      <c r="I1852" s="2" t="s">
        <v>18276</v>
      </c>
      <c r="J1852" s="2" t="s">
        <v>3083</v>
      </c>
    </row>
    <row r="1853" spans="1:10" ht="15" customHeight="1" x14ac:dyDescent="0.35">
      <c r="A1853" s="2" t="s">
        <v>477</v>
      </c>
      <c r="B1853" s="2" t="s">
        <v>478</v>
      </c>
      <c r="C1853" s="2" t="s">
        <v>250</v>
      </c>
      <c r="D1853" s="2" t="s">
        <v>251</v>
      </c>
      <c r="E1853" s="3">
        <v>35</v>
      </c>
      <c r="F1853" s="3">
        <v>17</v>
      </c>
      <c r="G1853" s="2" t="s">
        <v>479</v>
      </c>
      <c r="H1853" s="2" t="s">
        <v>252</v>
      </c>
      <c r="I1853" s="2" t="s">
        <v>18276</v>
      </c>
      <c r="J1853" s="2" t="s">
        <v>3083</v>
      </c>
    </row>
    <row r="1854" spans="1:10" ht="15" customHeight="1" x14ac:dyDescent="0.35">
      <c r="A1854" s="2" t="s">
        <v>477</v>
      </c>
      <c r="B1854" s="2" t="s">
        <v>478</v>
      </c>
      <c r="C1854" s="2" t="s">
        <v>310</v>
      </c>
      <c r="D1854" s="2" t="s">
        <v>311</v>
      </c>
      <c r="E1854" s="3">
        <v>35</v>
      </c>
      <c r="F1854" s="3">
        <v>21</v>
      </c>
      <c r="G1854" s="2" t="s">
        <v>479</v>
      </c>
      <c r="H1854" s="2" t="s">
        <v>313</v>
      </c>
      <c r="I1854" s="2" t="s">
        <v>18276</v>
      </c>
      <c r="J1854" s="2" t="s">
        <v>3083</v>
      </c>
    </row>
    <row r="1855" spans="1:10" ht="15" customHeight="1" x14ac:dyDescent="0.35">
      <c r="A1855" s="2" t="s">
        <v>477</v>
      </c>
      <c r="B1855" s="2" t="s">
        <v>478</v>
      </c>
      <c r="C1855" s="2" t="s">
        <v>325</v>
      </c>
      <c r="D1855" s="2" t="s">
        <v>326</v>
      </c>
      <c r="E1855" s="3">
        <v>35</v>
      </c>
      <c r="F1855" s="3">
        <v>22</v>
      </c>
      <c r="G1855" s="2" t="s">
        <v>479</v>
      </c>
      <c r="H1855" s="2" t="s">
        <v>327</v>
      </c>
      <c r="I1855" s="2" t="s">
        <v>18276</v>
      </c>
      <c r="J1855" s="2" t="s">
        <v>3083</v>
      </c>
    </row>
    <row r="1856" spans="1:10" ht="15" customHeight="1" x14ac:dyDescent="0.35">
      <c r="A1856" s="2" t="s">
        <v>477</v>
      </c>
      <c r="B1856" s="2" t="s">
        <v>478</v>
      </c>
      <c r="C1856" s="2" t="s">
        <v>339</v>
      </c>
      <c r="D1856" s="2" t="s">
        <v>340</v>
      </c>
      <c r="E1856" s="3">
        <v>35</v>
      </c>
      <c r="F1856" s="3">
        <v>23</v>
      </c>
      <c r="G1856" s="2" t="s">
        <v>479</v>
      </c>
      <c r="H1856" s="2" t="s">
        <v>341</v>
      </c>
      <c r="I1856" s="2" t="s">
        <v>18276</v>
      </c>
      <c r="J1856" s="2" t="s">
        <v>3083</v>
      </c>
    </row>
    <row r="1857" spans="1:10" ht="15" customHeight="1" x14ac:dyDescent="0.35">
      <c r="A1857" s="2" t="s">
        <v>477</v>
      </c>
      <c r="B1857" s="2" t="s">
        <v>478</v>
      </c>
      <c r="C1857" s="2" t="s">
        <v>365</v>
      </c>
      <c r="D1857" s="2" t="s">
        <v>366</v>
      </c>
      <c r="E1857" s="3">
        <v>35</v>
      </c>
      <c r="F1857" s="3">
        <v>25</v>
      </c>
      <c r="G1857" s="2" t="s">
        <v>479</v>
      </c>
      <c r="H1857" s="2" t="s">
        <v>367</v>
      </c>
      <c r="I1857" s="2" t="s">
        <v>18276</v>
      </c>
      <c r="J1857" s="2" t="s">
        <v>3083</v>
      </c>
    </row>
    <row r="1858" spans="1:10" ht="15" customHeight="1" x14ac:dyDescent="0.35">
      <c r="A1858" s="2" t="s">
        <v>477</v>
      </c>
      <c r="B1858" s="2" t="s">
        <v>478</v>
      </c>
      <c r="C1858" s="2" t="s">
        <v>387</v>
      </c>
      <c r="D1858" s="2" t="s">
        <v>388</v>
      </c>
      <c r="E1858" s="3">
        <v>35</v>
      </c>
      <c r="F1858" s="3">
        <v>27</v>
      </c>
      <c r="G1858" s="2" t="s">
        <v>479</v>
      </c>
      <c r="H1858" s="2" t="s">
        <v>389</v>
      </c>
      <c r="I1858" s="2" t="s">
        <v>18276</v>
      </c>
      <c r="J1858" s="2" t="s">
        <v>3083</v>
      </c>
    </row>
    <row r="1859" spans="1:10" ht="15" customHeight="1" x14ac:dyDescent="0.35">
      <c r="A1859" s="2" t="s">
        <v>477</v>
      </c>
      <c r="B1859" s="2" t="s">
        <v>478</v>
      </c>
      <c r="C1859" s="2" t="s">
        <v>456</v>
      </c>
      <c r="D1859" s="2" t="s">
        <v>457</v>
      </c>
      <c r="E1859" s="3">
        <v>35</v>
      </c>
      <c r="F1859" s="3">
        <v>33</v>
      </c>
      <c r="G1859" s="2" t="s">
        <v>479</v>
      </c>
      <c r="H1859" s="2" t="s">
        <v>458</v>
      </c>
      <c r="I1859" s="2" t="s">
        <v>18276</v>
      </c>
      <c r="J1859" s="2" t="s">
        <v>3083</v>
      </c>
    </row>
    <row r="1860" spans="1:10" ht="15" customHeight="1" x14ac:dyDescent="0.35">
      <c r="A1860" s="2" t="s">
        <v>477</v>
      </c>
      <c r="B1860" s="2" t="s">
        <v>478</v>
      </c>
      <c r="C1860" s="2" t="s">
        <v>537</v>
      </c>
      <c r="D1860" s="2" t="s">
        <v>538</v>
      </c>
      <c r="E1860" s="3">
        <v>35</v>
      </c>
      <c r="F1860" s="3">
        <v>40</v>
      </c>
      <c r="G1860" s="2" t="s">
        <v>479</v>
      </c>
      <c r="H1860" s="2" t="s">
        <v>539</v>
      </c>
      <c r="I1860" s="2" t="s">
        <v>18276</v>
      </c>
      <c r="J1860" s="2" t="s">
        <v>3083</v>
      </c>
    </row>
    <row r="1861" spans="1:10" ht="15" customHeight="1" x14ac:dyDescent="0.35">
      <c r="A1861" s="2" t="s">
        <v>477</v>
      </c>
      <c r="B1861" s="2" t="s">
        <v>478</v>
      </c>
      <c r="C1861" s="2" t="s">
        <v>23</v>
      </c>
      <c r="D1861" s="2" t="s">
        <v>24</v>
      </c>
      <c r="E1861" s="3">
        <v>35</v>
      </c>
      <c r="F1861" s="3">
        <v>1</v>
      </c>
      <c r="G1861" s="2" t="s">
        <v>479</v>
      </c>
      <c r="H1861" s="2" t="s">
        <v>26</v>
      </c>
      <c r="I1861" s="2" t="s">
        <v>18276</v>
      </c>
      <c r="J1861" s="2" t="s">
        <v>3054</v>
      </c>
    </row>
    <row r="1862" spans="1:10" ht="15" customHeight="1" x14ac:dyDescent="0.35">
      <c r="A1862" s="2" t="s">
        <v>477</v>
      </c>
      <c r="B1862" s="2" t="s">
        <v>478</v>
      </c>
      <c r="C1862" s="2" t="s">
        <v>56</v>
      </c>
      <c r="D1862" s="2" t="s">
        <v>57</v>
      </c>
      <c r="E1862" s="3">
        <v>35</v>
      </c>
      <c r="F1862" s="3">
        <v>3</v>
      </c>
      <c r="G1862" s="2" t="s">
        <v>479</v>
      </c>
      <c r="H1862" s="2" t="s">
        <v>59</v>
      </c>
      <c r="I1862" s="2" t="s">
        <v>18276</v>
      </c>
      <c r="J1862" s="2" t="s">
        <v>3054</v>
      </c>
    </row>
    <row r="1863" spans="1:10" ht="15" customHeight="1" x14ac:dyDescent="0.35">
      <c r="A1863" s="2" t="s">
        <v>477</v>
      </c>
      <c r="B1863" s="2" t="s">
        <v>478</v>
      </c>
      <c r="C1863" s="2" t="s">
        <v>71</v>
      </c>
      <c r="D1863" s="2" t="s">
        <v>72</v>
      </c>
      <c r="E1863" s="3">
        <v>35</v>
      </c>
      <c r="F1863" s="3">
        <v>4</v>
      </c>
      <c r="G1863" s="2" t="s">
        <v>479</v>
      </c>
      <c r="H1863" s="2" t="s">
        <v>73</v>
      </c>
      <c r="I1863" s="2" t="s">
        <v>18276</v>
      </c>
      <c r="J1863" s="2" t="s">
        <v>3054</v>
      </c>
    </row>
    <row r="1864" spans="1:10" ht="15" customHeight="1" x14ac:dyDescent="0.35">
      <c r="A1864" s="2" t="s">
        <v>477</v>
      </c>
      <c r="B1864" s="2" t="s">
        <v>478</v>
      </c>
      <c r="C1864" s="2" t="s">
        <v>86</v>
      </c>
      <c r="D1864" s="2" t="s">
        <v>87</v>
      </c>
      <c r="E1864" s="3">
        <v>35</v>
      </c>
      <c r="F1864" s="3">
        <v>5</v>
      </c>
      <c r="G1864" s="2" t="s">
        <v>479</v>
      </c>
      <c r="H1864" s="2" t="s">
        <v>88</v>
      </c>
      <c r="I1864" s="2" t="s">
        <v>18276</v>
      </c>
      <c r="J1864" s="2" t="s">
        <v>3054</v>
      </c>
    </row>
    <row r="1865" spans="1:10" ht="15" customHeight="1" x14ac:dyDescent="0.35">
      <c r="A1865" s="2" t="s">
        <v>477</v>
      </c>
      <c r="B1865" s="2" t="s">
        <v>478</v>
      </c>
      <c r="C1865" s="2" t="s">
        <v>100</v>
      </c>
      <c r="D1865" s="2" t="s">
        <v>101</v>
      </c>
      <c r="E1865" s="3">
        <v>35</v>
      </c>
      <c r="F1865" s="3">
        <v>6</v>
      </c>
      <c r="G1865" s="2" t="s">
        <v>479</v>
      </c>
      <c r="H1865" s="2" t="s">
        <v>102</v>
      </c>
      <c r="I1865" s="2" t="s">
        <v>18276</v>
      </c>
      <c r="J1865" s="2" t="s">
        <v>3054</v>
      </c>
    </row>
    <row r="1866" spans="1:10" ht="15" customHeight="1" x14ac:dyDescent="0.35">
      <c r="A1866" s="2" t="s">
        <v>477</v>
      </c>
      <c r="B1866" s="2" t="s">
        <v>478</v>
      </c>
      <c r="C1866" s="2" t="s">
        <v>116</v>
      </c>
      <c r="D1866" s="2" t="s">
        <v>117</v>
      </c>
      <c r="E1866" s="3">
        <v>35</v>
      </c>
      <c r="F1866" s="3">
        <v>7</v>
      </c>
      <c r="G1866" s="2" t="s">
        <v>479</v>
      </c>
      <c r="H1866" s="2" t="s">
        <v>118</v>
      </c>
      <c r="I1866" s="2" t="s">
        <v>18276</v>
      </c>
      <c r="J1866" s="2" t="s">
        <v>3054</v>
      </c>
    </row>
    <row r="1867" spans="1:10" ht="15" customHeight="1" x14ac:dyDescent="0.35">
      <c r="A1867" s="2" t="s">
        <v>477</v>
      </c>
      <c r="B1867" s="2" t="s">
        <v>478</v>
      </c>
      <c r="C1867" s="2" t="s">
        <v>128</v>
      </c>
      <c r="D1867" s="2" t="s">
        <v>129</v>
      </c>
      <c r="E1867" s="3">
        <v>35</v>
      </c>
      <c r="F1867" s="3">
        <v>8</v>
      </c>
      <c r="G1867" s="2" t="s">
        <v>479</v>
      </c>
      <c r="H1867" s="2" t="s">
        <v>130</v>
      </c>
      <c r="I1867" s="2" t="s">
        <v>18276</v>
      </c>
      <c r="J1867" s="2" t="s">
        <v>3054</v>
      </c>
    </row>
    <row r="1868" spans="1:10" ht="15" customHeight="1" x14ac:dyDescent="0.35">
      <c r="A1868" s="2" t="s">
        <v>477</v>
      </c>
      <c r="B1868" s="2" t="s">
        <v>478</v>
      </c>
      <c r="C1868" s="2" t="s">
        <v>163</v>
      </c>
      <c r="D1868" s="2" t="s">
        <v>164</v>
      </c>
      <c r="E1868" s="3">
        <v>35</v>
      </c>
      <c r="F1868" s="3">
        <v>11</v>
      </c>
      <c r="G1868" s="2" t="s">
        <v>479</v>
      </c>
      <c r="H1868" s="2" t="s">
        <v>165</v>
      </c>
      <c r="I1868" s="2" t="s">
        <v>18276</v>
      </c>
      <c r="J1868" s="2" t="s">
        <v>3054</v>
      </c>
    </row>
    <row r="1869" spans="1:10" ht="15" customHeight="1" x14ac:dyDescent="0.35">
      <c r="A1869" s="2" t="s">
        <v>477</v>
      </c>
      <c r="B1869" s="2" t="s">
        <v>478</v>
      </c>
      <c r="C1869" s="2" t="s">
        <v>177</v>
      </c>
      <c r="D1869" s="2" t="s">
        <v>178</v>
      </c>
      <c r="E1869" s="3">
        <v>35</v>
      </c>
      <c r="F1869" s="3">
        <v>12</v>
      </c>
      <c r="G1869" s="2" t="s">
        <v>479</v>
      </c>
      <c r="H1869" s="2" t="s">
        <v>179</v>
      </c>
      <c r="I1869" s="2" t="s">
        <v>18276</v>
      </c>
      <c r="J1869" s="2" t="s">
        <v>3054</v>
      </c>
    </row>
    <row r="1870" spans="1:10" ht="15" customHeight="1" x14ac:dyDescent="0.35">
      <c r="A1870" s="2" t="s">
        <v>477</v>
      </c>
      <c r="B1870" s="2" t="s">
        <v>478</v>
      </c>
      <c r="C1870" s="2" t="s">
        <v>191</v>
      </c>
      <c r="D1870" s="2" t="s">
        <v>192</v>
      </c>
      <c r="E1870" s="3">
        <v>35</v>
      </c>
      <c r="F1870" s="3">
        <v>13</v>
      </c>
      <c r="G1870" s="2" t="s">
        <v>479</v>
      </c>
      <c r="H1870" s="2" t="s">
        <v>193</v>
      </c>
      <c r="I1870" s="2" t="s">
        <v>18276</v>
      </c>
      <c r="J1870" s="2" t="s">
        <v>3054</v>
      </c>
    </row>
    <row r="1871" spans="1:10" ht="15" customHeight="1" x14ac:dyDescent="0.35">
      <c r="A1871" s="2" t="s">
        <v>477</v>
      </c>
      <c r="B1871" s="2" t="s">
        <v>478</v>
      </c>
      <c r="C1871" s="2" t="s">
        <v>207</v>
      </c>
      <c r="D1871" s="2" t="s">
        <v>208</v>
      </c>
      <c r="E1871" s="3">
        <v>35</v>
      </c>
      <c r="F1871" s="3">
        <v>14</v>
      </c>
      <c r="G1871" s="2" t="s">
        <v>479</v>
      </c>
      <c r="H1871" s="2" t="s">
        <v>209</v>
      </c>
      <c r="I1871" s="2" t="s">
        <v>18276</v>
      </c>
      <c r="J1871" s="2" t="s">
        <v>3054</v>
      </c>
    </row>
    <row r="1872" spans="1:10" ht="15" customHeight="1" x14ac:dyDescent="0.35">
      <c r="A1872" s="2" t="s">
        <v>477</v>
      </c>
      <c r="B1872" s="2" t="s">
        <v>478</v>
      </c>
      <c r="C1872" s="2" t="s">
        <v>250</v>
      </c>
      <c r="D1872" s="2" t="s">
        <v>251</v>
      </c>
      <c r="E1872" s="3">
        <v>35</v>
      </c>
      <c r="F1872" s="3">
        <v>17</v>
      </c>
      <c r="G1872" s="2" t="s">
        <v>479</v>
      </c>
      <c r="H1872" s="2" t="s">
        <v>252</v>
      </c>
      <c r="I1872" s="2" t="s">
        <v>18276</v>
      </c>
      <c r="J1872" s="2" t="s">
        <v>3054</v>
      </c>
    </row>
    <row r="1873" spans="1:10" ht="15" customHeight="1" x14ac:dyDescent="0.35">
      <c r="A1873" s="2" t="s">
        <v>477</v>
      </c>
      <c r="B1873" s="2" t="s">
        <v>478</v>
      </c>
      <c r="C1873" s="2" t="s">
        <v>325</v>
      </c>
      <c r="D1873" s="2" t="s">
        <v>326</v>
      </c>
      <c r="E1873" s="3">
        <v>35</v>
      </c>
      <c r="F1873" s="3">
        <v>22</v>
      </c>
      <c r="G1873" s="2" t="s">
        <v>479</v>
      </c>
      <c r="H1873" s="2" t="s">
        <v>327</v>
      </c>
      <c r="I1873" s="2" t="s">
        <v>18276</v>
      </c>
      <c r="J1873" s="2" t="s">
        <v>3054</v>
      </c>
    </row>
    <row r="1874" spans="1:10" ht="15" customHeight="1" x14ac:dyDescent="0.35">
      <c r="A1874" s="2" t="s">
        <v>523</v>
      </c>
      <c r="B1874" s="2" t="s">
        <v>524</v>
      </c>
      <c r="C1874" s="2" t="s">
        <v>86</v>
      </c>
      <c r="D1874" s="2" t="s">
        <v>87</v>
      </c>
      <c r="E1874" s="3">
        <v>39</v>
      </c>
      <c r="F1874" s="3">
        <v>5</v>
      </c>
      <c r="G1874" s="2" t="s">
        <v>525</v>
      </c>
      <c r="H1874" s="2" t="s">
        <v>88</v>
      </c>
      <c r="I1874" s="2" t="s">
        <v>18276</v>
      </c>
      <c r="J1874" s="2" t="s">
        <v>2992</v>
      </c>
    </row>
    <row r="1875" spans="1:10" ht="15" customHeight="1" x14ac:dyDescent="0.35">
      <c r="A1875" s="2" t="s">
        <v>510</v>
      </c>
      <c r="B1875" s="2" t="s">
        <v>511</v>
      </c>
      <c r="C1875" s="2" t="s">
        <v>86</v>
      </c>
      <c r="D1875" s="2" t="s">
        <v>87</v>
      </c>
      <c r="E1875" s="3">
        <v>38</v>
      </c>
      <c r="F1875" s="3">
        <v>5</v>
      </c>
      <c r="G1875" s="2" t="s">
        <v>512</v>
      </c>
      <c r="H1875" s="2" t="s">
        <v>88</v>
      </c>
      <c r="I1875" s="2" t="s">
        <v>18276</v>
      </c>
      <c r="J1875" s="2" t="s">
        <v>2992</v>
      </c>
    </row>
    <row r="1876" spans="1:10" ht="15" customHeight="1" x14ac:dyDescent="0.35">
      <c r="A1876" s="2" t="s">
        <v>510</v>
      </c>
      <c r="B1876" s="2" t="s">
        <v>511</v>
      </c>
      <c r="C1876" s="2" t="s">
        <v>163</v>
      </c>
      <c r="D1876" s="2" t="s">
        <v>164</v>
      </c>
      <c r="E1876" s="3">
        <v>38</v>
      </c>
      <c r="F1876" s="3">
        <v>11</v>
      </c>
      <c r="G1876" s="2" t="s">
        <v>512</v>
      </c>
      <c r="H1876" s="2" t="s">
        <v>165</v>
      </c>
      <c r="I1876" s="2" t="s">
        <v>18276</v>
      </c>
      <c r="J1876" s="2" t="s">
        <v>2992</v>
      </c>
    </row>
    <row r="1877" spans="1:10" ht="15" customHeight="1" x14ac:dyDescent="0.35">
      <c r="A1877" s="2" t="s">
        <v>510</v>
      </c>
      <c r="B1877" s="2" t="s">
        <v>511</v>
      </c>
      <c r="C1877" s="2" t="s">
        <v>71</v>
      </c>
      <c r="D1877" s="2" t="s">
        <v>72</v>
      </c>
      <c r="E1877" s="3">
        <v>38</v>
      </c>
      <c r="F1877" s="3">
        <v>4</v>
      </c>
      <c r="G1877" s="2" t="s">
        <v>512</v>
      </c>
      <c r="H1877" s="2" t="s">
        <v>73</v>
      </c>
      <c r="I1877" s="2" t="s">
        <v>18276</v>
      </c>
      <c r="J1877" s="2" t="s">
        <v>3037</v>
      </c>
    </row>
    <row r="1878" spans="1:10" ht="15" customHeight="1" x14ac:dyDescent="0.35">
      <c r="A1878" s="2" t="s">
        <v>510</v>
      </c>
      <c r="B1878" s="2" t="s">
        <v>511</v>
      </c>
      <c r="C1878" s="2" t="s">
        <v>86</v>
      </c>
      <c r="D1878" s="2" t="s">
        <v>87</v>
      </c>
      <c r="E1878" s="3">
        <v>38</v>
      </c>
      <c r="F1878" s="3">
        <v>5</v>
      </c>
      <c r="G1878" s="2" t="s">
        <v>512</v>
      </c>
      <c r="H1878" s="2" t="s">
        <v>88</v>
      </c>
      <c r="I1878" s="2" t="s">
        <v>18276</v>
      </c>
      <c r="J1878" s="2" t="s">
        <v>3037</v>
      </c>
    </row>
    <row r="1879" spans="1:10" ht="15" customHeight="1" x14ac:dyDescent="0.35">
      <c r="A1879" s="2" t="s">
        <v>510</v>
      </c>
      <c r="B1879" s="2" t="s">
        <v>511</v>
      </c>
      <c r="C1879" s="2" t="s">
        <v>128</v>
      </c>
      <c r="D1879" s="2" t="s">
        <v>129</v>
      </c>
      <c r="E1879" s="3">
        <v>38</v>
      </c>
      <c r="F1879" s="3">
        <v>8</v>
      </c>
      <c r="G1879" s="2" t="s">
        <v>512</v>
      </c>
      <c r="H1879" s="2" t="s">
        <v>130</v>
      </c>
      <c r="I1879" s="2" t="s">
        <v>18276</v>
      </c>
      <c r="J1879" s="2" t="s">
        <v>3037</v>
      </c>
    </row>
    <row r="1880" spans="1:10" ht="15" customHeight="1" x14ac:dyDescent="0.35">
      <c r="A1880" s="2" t="s">
        <v>510</v>
      </c>
      <c r="B1880" s="2" t="s">
        <v>511</v>
      </c>
      <c r="C1880" s="2" t="s">
        <v>153</v>
      </c>
      <c r="D1880" s="2" t="s">
        <v>154</v>
      </c>
      <c r="E1880" s="3">
        <v>38</v>
      </c>
      <c r="F1880" s="3">
        <v>10</v>
      </c>
      <c r="G1880" s="2" t="s">
        <v>512</v>
      </c>
      <c r="H1880" s="2" t="s">
        <v>155</v>
      </c>
      <c r="I1880" s="2" t="s">
        <v>18276</v>
      </c>
      <c r="J1880" s="2" t="s">
        <v>3037</v>
      </c>
    </row>
    <row r="1881" spans="1:10" ht="15" customHeight="1" x14ac:dyDescent="0.35">
      <c r="A1881" s="2" t="s">
        <v>510</v>
      </c>
      <c r="B1881" s="2" t="s">
        <v>511</v>
      </c>
      <c r="C1881" s="2" t="s">
        <v>163</v>
      </c>
      <c r="D1881" s="2" t="s">
        <v>164</v>
      </c>
      <c r="E1881" s="3">
        <v>38</v>
      </c>
      <c r="F1881" s="3">
        <v>11</v>
      </c>
      <c r="G1881" s="2" t="s">
        <v>512</v>
      </c>
      <c r="H1881" s="2" t="s">
        <v>165</v>
      </c>
      <c r="I1881" s="2" t="s">
        <v>18276</v>
      </c>
      <c r="J1881" s="2" t="s">
        <v>3037</v>
      </c>
    </row>
    <row r="1882" spans="1:10" ht="15" customHeight="1" x14ac:dyDescent="0.35">
      <c r="A1882" s="2" t="s">
        <v>510</v>
      </c>
      <c r="B1882" s="2" t="s">
        <v>511</v>
      </c>
      <c r="C1882" s="2" t="s">
        <v>177</v>
      </c>
      <c r="D1882" s="2" t="s">
        <v>178</v>
      </c>
      <c r="E1882" s="3">
        <v>38</v>
      </c>
      <c r="F1882" s="3">
        <v>12</v>
      </c>
      <c r="G1882" s="2" t="s">
        <v>512</v>
      </c>
      <c r="H1882" s="2" t="s">
        <v>179</v>
      </c>
      <c r="I1882" s="2" t="s">
        <v>18276</v>
      </c>
      <c r="J1882" s="2" t="s">
        <v>3037</v>
      </c>
    </row>
    <row r="1883" spans="1:10" ht="15" customHeight="1" x14ac:dyDescent="0.35">
      <c r="A1883" s="2" t="s">
        <v>510</v>
      </c>
      <c r="B1883" s="2" t="s">
        <v>511</v>
      </c>
      <c r="C1883" s="2" t="s">
        <v>218</v>
      </c>
      <c r="D1883" s="2" t="s">
        <v>219</v>
      </c>
      <c r="E1883" s="3">
        <v>38</v>
      </c>
      <c r="F1883" s="3">
        <v>15</v>
      </c>
      <c r="G1883" s="2" t="s">
        <v>512</v>
      </c>
      <c r="H1883" s="2" t="s">
        <v>220</v>
      </c>
      <c r="I1883" s="2" t="s">
        <v>18276</v>
      </c>
      <c r="J1883" s="2" t="s">
        <v>3037</v>
      </c>
    </row>
    <row r="1884" spans="1:10" ht="15" customHeight="1" x14ac:dyDescent="0.35">
      <c r="A1884" s="2" t="s">
        <v>510</v>
      </c>
      <c r="B1884" s="2" t="s">
        <v>511</v>
      </c>
      <c r="C1884" s="2" t="s">
        <v>250</v>
      </c>
      <c r="D1884" s="2" t="s">
        <v>251</v>
      </c>
      <c r="E1884" s="3">
        <v>38</v>
      </c>
      <c r="F1884" s="3">
        <v>17</v>
      </c>
      <c r="G1884" s="2" t="s">
        <v>512</v>
      </c>
      <c r="H1884" s="2" t="s">
        <v>252</v>
      </c>
      <c r="I1884" s="2" t="s">
        <v>18276</v>
      </c>
      <c r="J1884" s="2" t="s">
        <v>3037</v>
      </c>
    </row>
    <row r="1885" spans="1:10" ht="15" customHeight="1" x14ac:dyDescent="0.35">
      <c r="A1885" s="2" t="s">
        <v>510</v>
      </c>
      <c r="B1885" s="2" t="s">
        <v>511</v>
      </c>
      <c r="C1885" s="2" t="s">
        <v>264</v>
      </c>
      <c r="D1885" s="2" t="s">
        <v>265</v>
      </c>
      <c r="E1885" s="3">
        <v>38</v>
      </c>
      <c r="F1885" s="3">
        <v>18</v>
      </c>
      <c r="G1885" s="2" t="s">
        <v>512</v>
      </c>
      <c r="H1885" s="2" t="s">
        <v>266</v>
      </c>
      <c r="I1885" s="2" t="s">
        <v>18276</v>
      </c>
      <c r="J1885" s="2" t="s">
        <v>3037</v>
      </c>
    </row>
    <row r="1886" spans="1:10" ht="15" customHeight="1" x14ac:dyDescent="0.35">
      <c r="A1886" s="2" t="s">
        <v>510</v>
      </c>
      <c r="B1886" s="2" t="s">
        <v>511</v>
      </c>
      <c r="C1886" s="2" t="s">
        <v>279</v>
      </c>
      <c r="D1886" s="2" t="s">
        <v>280</v>
      </c>
      <c r="E1886" s="3">
        <v>38</v>
      </c>
      <c r="F1886" s="3">
        <v>19</v>
      </c>
      <c r="G1886" s="2" t="s">
        <v>512</v>
      </c>
      <c r="H1886" s="2" t="s">
        <v>281</v>
      </c>
      <c r="I1886" s="2" t="s">
        <v>18276</v>
      </c>
      <c r="J1886" s="2" t="s">
        <v>3037</v>
      </c>
    </row>
    <row r="1887" spans="1:10" ht="15" customHeight="1" x14ac:dyDescent="0.35">
      <c r="A1887" s="2" t="s">
        <v>510</v>
      </c>
      <c r="B1887" s="2" t="s">
        <v>511</v>
      </c>
      <c r="C1887" s="2" t="s">
        <v>325</v>
      </c>
      <c r="D1887" s="2" t="s">
        <v>326</v>
      </c>
      <c r="E1887" s="3">
        <v>38</v>
      </c>
      <c r="F1887" s="3">
        <v>22</v>
      </c>
      <c r="G1887" s="2" t="s">
        <v>512</v>
      </c>
      <c r="H1887" s="2" t="s">
        <v>327</v>
      </c>
      <c r="I1887" s="2" t="s">
        <v>18276</v>
      </c>
      <c r="J1887" s="2" t="s">
        <v>3037</v>
      </c>
    </row>
    <row r="1888" spans="1:10" ht="15" customHeight="1" x14ac:dyDescent="0.35">
      <c r="A1888" s="2" t="s">
        <v>510</v>
      </c>
      <c r="B1888" s="2" t="s">
        <v>511</v>
      </c>
      <c r="C1888" s="2" t="s">
        <v>339</v>
      </c>
      <c r="D1888" s="2" t="s">
        <v>340</v>
      </c>
      <c r="E1888" s="3">
        <v>38</v>
      </c>
      <c r="F1888" s="3">
        <v>23</v>
      </c>
      <c r="G1888" s="2" t="s">
        <v>512</v>
      </c>
      <c r="H1888" s="2" t="s">
        <v>341</v>
      </c>
      <c r="I1888" s="2" t="s">
        <v>18276</v>
      </c>
      <c r="J1888" s="2" t="s">
        <v>3037</v>
      </c>
    </row>
    <row r="1889" spans="1:10" ht="15" customHeight="1" x14ac:dyDescent="0.35">
      <c r="A1889" s="2" t="s">
        <v>510</v>
      </c>
      <c r="B1889" s="2" t="s">
        <v>511</v>
      </c>
      <c r="C1889" s="2" t="s">
        <v>352</v>
      </c>
      <c r="D1889" s="2" t="s">
        <v>353</v>
      </c>
      <c r="E1889" s="3">
        <v>38</v>
      </c>
      <c r="F1889" s="3">
        <v>24</v>
      </c>
      <c r="G1889" s="2" t="s">
        <v>512</v>
      </c>
      <c r="H1889" s="2" t="s">
        <v>354</v>
      </c>
      <c r="I1889" s="2" t="s">
        <v>18276</v>
      </c>
      <c r="J1889" s="2" t="s">
        <v>3037</v>
      </c>
    </row>
    <row r="1890" spans="1:10" ht="15" customHeight="1" x14ac:dyDescent="0.35">
      <c r="A1890" s="2" t="s">
        <v>510</v>
      </c>
      <c r="B1890" s="2" t="s">
        <v>511</v>
      </c>
      <c r="C1890" s="2" t="s">
        <v>365</v>
      </c>
      <c r="D1890" s="2" t="s">
        <v>366</v>
      </c>
      <c r="E1890" s="3">
        <v>38</v>
      </c>
      <c r="F1890" s="3">
        <v>25</v>
      </c>
      <c r="G1890" s="2" t="s">
        <v>512</v>
      </c>
      <c r="H1890" s="2" t="s">
        <v>367</v>
      </c>
      <c r="I1890" s="2" t="s">
        <v>18276</v>
      </c>
      <c r="J1890" s="2" t="s">
        <v>3037</v>
      </c>
    </row>
    <row r="1891" spans="1:10" ht="15" customHeight="1" x14ac:dyDescent="0.35">
      <c r="A1891" s="2" t="s">
        <v>510</v>
      </c>
      <c r="B1891" s="2" t="s">
        <v>511</v>
      </c>
      <c r="C1891" s="2" t="s">
        <v>456</v>
      </c>
      <c r="D1891" s="2" t="s">
        <v>457</v>
      </c>
      <c r="E1891" s="3">
        <v>38</v>
      </c>
      <c r="F1891" s="3">
        <v>33</v>
      </c>
      <c r="G1891" s="2" t="s">
        <v>512</v>
      </c>
      <c r="H1891" s="2" t="s">
        <v>458</v>
      </c>
      <c r="I1891" s="2" t="s">
        <v>18276</v>
      </c>
      <c r="J1891" s="2" t="s">
        <v>3037</v>
      </c>
    </row>
    <row r="1892" spans="1:10" ht="15" customHeight="1" x14ac:dyDescent="0.35">
      <c r="A1892" s="2" t="s">
        <v>523</v>
      </c>
      <c r="B1892" s="2" t="s">
        <v>524</v>
      </c>
      <c r="C1892" s="2" t="s">
        <v>41</v>
      </c>
      <c r="D1892" s="2" t="s">
        <v>42</v>
      </c>
      <c r="E1892" s="3">
        <v>39</v>
      </c>
      <c r="F1892" s="3">
        <v>2</v>
      </c>
      <c r="G1892" s="2" t="s">
        <v>525</v>
      </c>
      <c r="H1892" s="2" t="s">
        <v>43</v>
      </c>
      <c r="I1892" s="2" t="s">
        <v>18276</v>
      </c>
      <c r="J1892" s="2" t="s">
        <v>3114</v>
      </c>
    </row>
    <row r="1893" spans="1:10" ht="15" customHeight="1" x14ac:dyDescent="0.35">
      <c r="A1893" s="2" t="s">
        <v>523</v>
      </c>
      <c r="B1893" s="2" t="s">
        <v>524</v>
      </c>
      <c r="C1893" s="2" t="s">
        <v>116</v>
      </c>
      <c r="D1893" s="2" t="s">
        <v>117</v>
      </c>
      <c r="E1893" s="3">
        <v>39</v>
      </c>
      <c r="F1893" s="3">
        <v>7</v>
      </c>
      <c r="G1893" s="2" t="s">
        <v>525</v>
      </c>
      <c r="H1893" s="2" t="s">
        <v>118</v>
      </c>
      <c r="I1893" s="2" t="s">
        <v>18276</v>
      </c>
      <c r="J1893" s="2" t="s">
        <v>3114</v>
      </c>
    </row>
    <row r="1894" spans="1:10" ht="15" customHeight="1" x14ac:dyDescent="0.35">
      <c r="A1894" s="2" t="s">
        <v>523</v>
      </c>
      <c r="B1894" s="2" t="s">
        <v>524</v>
      </c>
      <c r="C1894" s="2" t="s">
        <v>234</v>
      </c>
      <c r="D1894" s="2" t="s">
        <v>235</v>
      </c>
      <c r="E1894" s="3">
        <v>39</v>
      </c>
      <c r="F1894" s="3">
        <v>16</v>
      </c>
      <c r="G1894" s="2" t="s">
        <v>525</v>
      </c>
      <c r="H1894" s="2" t="s">
        <v>236</v>
      </c>
      <c r="I1894" s="2" t="s">
        <v>18276</v>
      </c>
      <c r="J1894" s="2" t="s">
        <v>3114</v>
      </c>
    </row>
    <row r="1895" spans="1:10" ht="15" customHeight="1" x14ac:dyDescent="0.35">
      <c r="A1895" s="2" t="s">
        <v>523</v>
      </c>
      <c r="B1895" s="2" t="s">
        <v>524</v>
      </c>
      <c r="C1895" s="2" t="s">
        <v>325</v>
      </c>
      <c r="D1895" s="2" t="s">
        <v>326</v>
      </c>
      <c r="E1895" s="3">
        <v>39</v>
      </c>
      <c r="F1895" s="3">
        <v>22</v>
      </c>
      <c r="G1895" s="2" t="s">
        <v>525</v>
      </c>
      <c r="H1895" s="2" t="s">
        <v>327</v>
      </c>
      <c r="I1895" s="2" t="s">
        <v>18276</v>
      </c>
      <c r="J1895" s="2" t="s">
        <v>3114</v>
      </c>
    </row>
    <row r="1896" spans="1:10" ht="15" customHeight="1" x14ac:dyDescent="0.35">
      <c r="A1896" s="2" t="s">
        <v>523</v>
      </c>
      <c r="B1896" s="2" t="s">
        <v>524</v>
      </c>
      <c r="C1896" s="2" t="s">
        <v>23</v>
      </c>
      <c r="D1896" s="2" t="s">
        <v>24</v>
      </c>
      <c r="E1896" s="3">
        <v>39</v>
      </c>
      <c r="F1896" s="3">
        <v>1</v>
      </c>
      <c r="G1896" s="2" t="s">
        <v>525</v>
      </c>
      <c r="H1896" s="2" t="s">
        <v>26</v>
      </c>
      <c r="I1896" s="2" t="s">
        <v>18276</v>
      </c>
      <c r="J1896" s="2" t="s">
        <v>2992</v>
      </c>
    </row>
    <row r="1897" spans="1:10" ht="15" customHeight="1" x14ac:dyDescent="0.35">
      <c r="A1897" s="2" t="s">
        <v>523</v>
      </c>
      <c r="B1897" s="2" t="s">
        <v>524</v>
      </c>
      <c r="C1897" s="2" t="s">
        <v>41</v>
      </c>
      <c r="D1897" s="2" t="s">
        <v>42</v>
      </c>
      <c r="E1897" s="3">
        <v>39</v>
      </c>
      <c r="F1897" s="3">
        <v>2</v>
      </c>
      <c r="G1897" s="2" t="s">
        <v>525</v>
      </c>
      <c r="H1897" s="2" t="s">
        <v>43</v>
      </c>
      <c r="I1897" s="2" t="s">
        <v>18276</v>
      </c>
      <c r="J1897" s="2" t="s">
        <v>2992</v>
      </c>
    </row>
    <row r="1898" spans="1:10" ht="15" customHeight="1" x14ac:dyDescent="0.35">
      <c r="A1898" s="2" t="s">
        <v>510</v>
      </c>
      <c r="B1898" s="2" t="s">
        <v>511</v>
      </c>
      <c r="C1898" s="2" t="s">
        <v>56</v>
      </c>
      <c r="D1898" s="2" t="s">
        <v>57</v>
      </c>
      <c r="E1898" s="3">
        <v>38</v>
      </c>
      <c r="F1898" s="3">
        <v>3</v>
      </c>
      <c r="G1898" s="2" t="s">
        <v>512</v>
      </c>
      <c r="H1898" s="2" t="s">
        <v>59</v>
      </c>
      <c r="I1898" s="2" t="s">
        <v>18276</v>
      </c>
      <c r="J1898" s="2" t="s">
        <v>3037</v>
      </c>
    </row>
    <row r="1899" spans="1:10" ht="15" customHeight="1" x14ac:dyDescent="0.35">
      <c r="A1899" s="2" t="s">
        <v>510</v>
      </c>
      <c r="B1899" s="2" t="s">
        <v>511</v>
      </c>
      <c r="C1899" s="2" t="s">
        <v>153</v>
      </c>
      <c r="D1899" s="2" t="s">
        <v>154</v>
      </c>
      <c r="E1899" s="3">
        <v>38</v>
      </c>
      <c r="F1899" s="3">
        <v>10</v>
      </c>
      <c r="G1899" s="2" t="s">
        <v>512</v>
      </c>
      <c r="H1899" s="2" t="s">
        <v>155</v>
      </c>
      <c r="I1899" s="2" t="s">
        <v>18276</v>
      </c>
      <c r="J1899" s="2" t="s">
        <v>2992</v>
      </c>
    </row>
    <row r="1900" spans="1:10" ht="15" customHeight="1" x14ac:dyDescent="0.35">
      <c r="A1900" s="2" t="s">
        <v>510</v>
      </c>
      <c r="B1900" s="2" t="s">
        <v>511</v>
      </c>
      <c r="C1900" s="2" t="s">
        <v>41</v>
      </c>
      <c r="D1900" s="2" t="s">
        <v>42</v>
      </c>
      <c r="E1900" s="3">
        <v>38</v>
      </c>
      <c r="F1900" s="3">
        <v>2</v>
      </c>
      <c r="G1900" s="2" t="s">
        <v>512</v>
      </c>
      <c r="H1900" s="2" t="s">
        <v>43</v>
      </c>
      <c r="I1900" s="2" t="s">
        <v>18276</v>
      </c>
      <c r="J1900" s="2" t="s">
        <v>3037</v>
      </c>
    </row>
    <row r="1901" spans="1:10" ht="15" customHeight="1" x14ac:dyDescent="0.35">
      <c r="A1901" s="2" t="s">
        <v>510</v>
      </c>
      <c r="B1901" s="2" t="s">
        <v>511</v>
      </c>
      <c r="C1901" s="2" t="s">
        <v>537</v>
      </c>
      <c r="D1901" s="2" t="s">
        <v>538</v>
      </c>
      <c r="E1901" s="3">
        <v>38</v>
      </c>
      <c r="F1901" s="3">
        <v>40</v>
      </c>
      <c r="G1901" s="2" t="s">
        <v>512</v>
      </c>
      <c r="H1901" s="2" t="s">
        <v>539</v>
      </c>
      <c r="I1901" s="2" t="s">
        <v>18276</v>
      </c>
      <c r="J1901" s="2" t="s">
        <v>2969</v>
      </c>
    </row>
    <row r="1902" spans="1:10" ht="15" customHeight="1" x14ac:dyDescent="0.35">
      <c r="A1902" s="2" t="s">
        <v>510</v>
      </c>
      <c r="B1902" s="2" t="s">
        <v>511</v>
      </c>
      <c r="C1902" s="2" t="s">
        <v>177</v>
      </c>
      <c r="D1902" s="2" t="s">
        <v>178</v>
      </c>
      <c r="E1902" s="3">
        <v>38</v>
      </c>
      <c r="F1902" s="3">
        <v>12</v>
      </c>
      <c r="G1902" s="2" t="s">
        <v>512</v>
      </c>
      <c r="H1902" s="2" t="s">
        <v>179</v>
      </c>
      <c r="I1902" s="2" t="s">
        <v>18276</v>
      </c>
      <c r="J1902" s="2" t="s">
        <v>2992</v>
      </c>
    </row>
    <row r="1903" spans="1:10" ht="15" customHeight="1" x14ac:dyDescent="0.35">
      <c r="A1903" s="2" t="s">
        <v>510</v>
      </c>
      <c r="B1903" s="2" t="s">
        <v>511</v>
      </c>
      <c r="C1903" s="2" t="s">
        <v>191</v>
      </c>
      <c r="D1903" s="2" t="s">
        <v>192</v>
      </c>
      <c r="E1903" s="3">
        <v>38</v>
      </c>
      <c r="F1903" s="3">
        <v>13</v>
      </c>
      <c r="G1903" s="2" t="s">
        <v>512</v>
      </c>
      <c r="H1903" s="2" t="s">
        <v>193</v>
      </c>
      <c r="I1903" s="2" t="s">
        <v>18276</v>
      </c>
      <c r="J1903" s="2" t="s">
        <v>2992</v>
      </c>
    </row>
    <row r="1904" spans="1:10" ht="15" customHeight="1" x14ac:dyDescent="0.35">
      <c r="A1904" s="2" t="s">
        <v>510</v>
      </c>
      <c r="B1904" s="2" t="s">
        <v>511</v>
      </c>
      <c r="C1904" s="2" t="s">
        <v>207</v>
      </c>
      <c r="D1904" s="2" t="s">
        <v>208</v>
      </c>
      <c r="E1904" s="3">
        <v>38</v>
      </c>
      <c r="F1904" s="3">
        <v>14</v>
      </c>
      <c r="G1904" s="2" t="s">
        <v>512</v>
      </c>
      <c r="H1904" s="2" t="s">
        <v>209</v>
      </c>
      <c r="I1904" s="2" t="s">
        <v>18276</v>
      </c>
      <c r="J1904" s="2" t="s">
        <v>2992</v>
      </c>
    </row>
    <row r="1905" spans="1:10" ht="15" customHeight="1" x14ac:dyDescent="0.35">
      <c r="A1905" s="2" t="s">
        <v>510</v>
      </c>
      <c r="B1905" s="2" t="s">
        <v>511</v>
      </c>
      <c r="C1905" s="2" t="s">
        <v>279</v>
      </c>
      <c r="D1905" s="2" t="s">
        <v>280</v>
      </c>
      <c r="E1905" s="3">
        <v>38</v>
      </c>
      <c r="F1905" s="3">
        <v>19</v>
      </c>
      <c r="G1905" s="2" t="s">
        <v>512</v>
      </c>
      <c r="H1905" s="2" t="s">
        <v>281</v>
      </c>
      <c r="I1905" s="2" t="s">
        <v>18276</v>
      </c>
      <c r="J1905" s="2" t="s">
        <v>2992</v>
      </c>
    </row>
    <row r="1906" spans="1:10" ht="15" customHeight="1" x14ac:dyDescent="0.35">
      <c r="A1906" s="2" t="s">
        <v>510</v>
      </c>
      <c r="B1906" s="2" t="s">
        <v>511</v>
      </c>
      <c r="C1906" s="2" t="s">
        <v>325</v>
      </c>
      <c r="D1906" s="2" t="s">
        <v>326</v>
      </c>
      <c r="E1906" s="3">
        <v>38</v>
      </c>
      <c r="F1906" s="3">
        <v>22</v>
      </c>
      <c r="G1906" s="2" t="s">
        <v>512</v>
      </c>
      <c r="H1906" s="2" t="s">
        <v>327</v>
      </c>
      <c r="I1906" s="2" t="s">
        <v>18276</v>
      </c>
      <c r="J1906" s="2" t="s">
        <v>2992</v>
      </c>
    </row>
    <row r="1907" spans="1:10" ht="15" customHeight="1" x14ac:dyDescent="0.35">
      <c r="A1907" s="2" t="s">
        <v>510</v>
      </c>
      <c r="B1907" s="2" t="s">
        <v>511</v>
      </c>
      <c r="C1907" s="2" t="s">
        <v>352</v>
      </c>
      <c r="D1907" s="2" t="s">
        <v>353</v>
      </c>
      <c r="E1907" s="3">
        <v>38</v>
      </c>
      <c r="F1907" s="3">
        <v>24</v>
      </c>
      <c r="G1907" s="2" t="s">
        <v>512</v>
      </c>
      <c r="H1907" s="2" t="s">
        <v>354</v>
      </c>
      <c r="I1907" s="2" t="s">
        <v>18276</v>
      </c>
      <c r="J1907" s="2" t="s">
        <v>2992</v>
      </c>
    </row>
    <row r="1908" spans="1:10" ht="15" customHeight="1" x14ac:dyDescent="0.35">
      <c r="A1908" s="2" t="s">
        <v>510</v>
      </c>
      <c r="B1908" s="2" t="s">
        <v>511</v>
      </c>
      <c r="C1908" s="2" t="s">
        <v>523</v>
      </c>
      <c r="D1908" s="2" t="s">
        <v>524</v>
      </c>
      <c r="E1908" s="3">
        <v>38</v>
      </c>
      <c r="F1908" s="3">
        <v>39</v>
      </c>
      <c r="G1908" s="2" t="s">
        <v>512</v>
      </c>
      <c r="H1908" s="2" t="s">
        <v>525</v>
      </c>
      <c r="I1908" s="2" t="s">
        <v>18276</v>
      </c>
      <c r="J1908" s="2" t="s">
        <v>2992</v>
      </c>
    </row>
    <row r="1909" spans="1:10" ht="15" customHeight="1" x14ac:dyDescent="0.35">
      <c r="A1909" s="2" t="s">
        <v>510</v>
      </c>
      <c r="B1909" s="2" t="s">
        <v>511</v>
      </c>
      <c r="C1909" s="2" t="s">
        <v>23</v>
      </c>
      <c r="D1909" s="2" t="s">
        <v>24</v>
      </c>
      <c r="E1909" s="3">
        <v>38</v>
      </c>
      <c r="F1909" s="3">
        <v>1</v>
      </c>
      <c r="G1909" s="2" t="s">
        <v>512</v>
      </c>
      <c r="H1909" s="2" t="s">
        <v>26</v>
      </c>
      <c r="I1909" s="2" t="s">
        <v>18276</v>
      </c>
      <c r="J1909" s="2" t="s">
        <v>2969</v>
      </c>
    </row>
    <row r="1910" spans="1:10" ht="15" customHeight="1" x14ac:dyDescent="0.35">
      <c r="A1910" s="2" t="s">
        <v>510</v>
      </c>
      <c r="B1910" s="2" t="s">
        <v>511</v>
      </c>
      <c r="C1910" s="2" t="s">
        <v>41</v>
      </c>
      <c r="D1910" s="2" t="s">
        <v>42</v>
      </c>
      <c r="E1910" s="3">
        <v>38</v>
      </c>
      <c r="F1910" s="3">
        <v>2</v>
      </c>
      <c r="G1910" s="2" t="s">
        <v>512</v>
      </c>
      <c r="H1910" s="2" t="s">
        <v>43</v>
      </c>
      <c r="I1910" s="2" t="s">
        <v>18276</v>
      </c>
      <c r="J1910" s="2" t="s">
        <v>2969</v>
      </c>
    </row>
    <row r="1911" spans="1:10" ht="15" customHeight="1" x14ac:dyDescent="0.35">
      <c r="A1911" s="2" t="s">
        <v>510</v>
      </c>
      <c r="B1911" s="2" t="s">
        <v>511</v>
      </c>
      <c r="C1911" s="2" t="s">
        <v>56</v>
      </c>
      <c r="D1911" s="2" t="s">
        <v>57</v>
      </c>
      <c r="E1911" s="3">
        <v>38</v>
      </c>
      <c r="F1911" s="3">
        <v>3</v>
      </c>
      <c r="G1911" s="2" t="s">
        <v>512</v>
      </c>
      <c r="H1911" s="2" t="s">
        <v>59</v>
      </c>
      <c r="I1911" s="2" t="s">
        <v>18276</v>
      </c>
      <c r="J1911" s="2" t="s">
        <v>2969</v>
      </c>
    </row>
    <row r="1912" spans="1:10" ht="15" customHeight="1" x14ac:dyDescent="0.35">
      <c r="A1912" s="2" t="s">
        <v>510</v>
      </c>
      <c r="B1912" s="2" t="s">
        <v>511</v>
      </c>
      <c r="C1912" s="2" t="s">
        <v>71</v>
      </c>
      <c r="D1912" s="2" t="s">
        <v>72</v>
      </c>
      <c r="E1912" s="3">
        <v>38</v>
      </c>
      <c r="F1912" s="3">
        <v>4</v>
      </c>
      <c r="G1912" s="2" t="s">
        <v>512</v>
      </c>
      <c r="H1912" s="2" t="s">
        <v>73</v>
      </c>
      <c r="I1912" s="2" t="s">
        <v>18276</v>
      </c>
      <c r="J1912" s="2" t="s">
        <v>2969</v>
      </c>
    </row>
    <row r="1913" spans="1:10" ht="15" customHeight="1" x14ac:dyDescent="0.35">
      <c r="A1913" s="2" t="s">
        <v>510</v>
      </c>
      <c r="B1913" s="2" t="s">
        <v>511</v>
      </c>
      <c r="C1913" s="2" t="s">
        <v>142</v>
      </c>
      <c r="D1913" s="2" t="s">
        <v>143</v>
      </c>
      <c r="E1913" s="3">
        <v>38</v>
      </c>
      <c r="F1913" s="3">
        <v>9</v>
      </c>
      <c r="G1913" s="2" t="s">
        <v>512</v>
      </c>
      <c r="H1913" s="2" t="s">
        <v>144</v>
      </c>
      <c r="I1913" s="2" t="s">
        <v>18276</v>
      </c>
      <c r="J1913" s="2" t="s">
        <v>2969</v>
      </c>
    </row>
    <row r="1914" spans="1:10" ht="15" customHeight="1" x14ac:dyDescent="0.35">
      <c r="A1914" s="2" t="s">
        <v>510</v>
      </c>
      <c r="B1914" s="2" t="s">
        <v>511</v>
      </c>
      <c r="C1914" s="2" t="s">
        <v>153</v>
      </c>
      <c r="D1914" s="2" t="s">
        <v>154</v>
      </c>
      <c r="E1914" s="3">
        <v>38</v>
      </c>
      <c r="F1914" s="3">
        <v>10</v>
      </c>
      <c r="G1914" s="2" t="s">
        <v>512</v>
      </c>
      <c r="H1914" s="2" t="s">
        <v>155</v>
      </c>
      <c r="I1914" s="2" t="s">
        <v>18276</v>
      </c>
      <c r="J1914" s="2" t="s">
        <v>2969</v>
      </c>
    </row>
    <row r="1915" spans="1:10" ht="15" customHeight="1" x14ac:dyDescent="0.35">
      <c r="A1915" s="2" t="s">
        <v>510</v>
      </c>
      <c r="B1915" s="2" t="s">
        <v>511</v>
      </c>
      <c r="C1915" s="2" t="s">
        <v>163</v>
      </c>
      <c r="D1915" s="2" t="s">
        <v>164</v>
      </c>
      <c r="E1915" s="3">
        <v>38</v>
      </c>
      <c r="F1915" s="3">
        <v>11</v>
      </c>
      <c r="G1915" s="2" t="s">
        <v>512</v>
      </c>
      <c r="H1915" s="2" t="s">
        <v>165</v>
      </c>
      <c r="I1915" s="2" t="s">
        <v>18276</v>
      </c>
      <c r="J1915" s="2" t="s">
        <v>2969</v>
      </c>
    </row>
    <row r="1916" spans="1:10" ht="15" customHeight="1" x14ac:dyDescent="0.35">
      <c r="A1916" s="2" t="s">
        <v>510</v>
      </c>
      <c r="B1916" s="2" t="s">
        <v>511</v>
      </c>
      <c r="C1916" s="2" t="s">
        <v>191</v>
      </c>
      <c r="D1916" s="2" t="s">
        <v>192</v>
      </c>
      <c r="E1916" s="3">
        <v>38</v>
      </c>
      <c r="F1916" s="3">
        <v>13</v>
      </c>
      <c r="G1916" s="2" t="s">
        <v>512</v>
      </c>
      <c r="H1916" s="2" t="s">
        <v>193</v>
      </c>
      <c r="I1916" s="2" t="s">
        <v>18276</v>
      </c>
      <c r="J1916" s="2" t="s">
        <v>2969</v>
      </c>
    </row>
    <row r="1917" spans="1:10" ht="15" customHeight="1" x14ac:dyDescent="0.35">
      <c r="A1917" s="2" t="s">
        <v>510</v>
      </c>
      <c r="B1917" s="2" t="s">
        <v>511</v>
      </c>
      <c r="C1917" s="2" t="s">
        <v>207</v>
      </c>
      <c r="D1917" s="2" t="s">
        <v>208</v>
      </c>
      <c r="E1917" s="3">
        <v>38</v>
      </c>
      <c r="F1917" s="3">
        <v>14</v>
      </c>
      <c r="G1917" s="2" t="s">
        <v>512</v>
      </c>
      <c r="H1917" s="2" t="s">
        <v>209</v>
      </c>
      <c r="I1917" s="2" t="s">
        <v>18276</v>
      </c>
      <c r="J1917" s="2" t="s">
        <v>2969</v>
      </c>
    </row>
    <row r="1918" spans="1:10" ht="15" customHeight="1" x14ac:dyDescent="0.35">
      <c r="A1918" s="2" t="s">
        <v>510</v>
      </c>
      <c r="B1918" s="2" t="s">
        <v>511</v>
      </c>
      <c r="C1918" s="2" t="s">
        <v>250</v>
      </c>
      <c r="D1918" s="2" t="s">
        <v>251</v>
      </c>
      <c r="E1918" s="3">
        <v>38</v>
      </c>
      <c r="F1918" s="3">
        <v>17</v>
      </c>
      <c r="G1918" s="2" t="s">
        <v>512</v>
      </c>
      <c r="H1918" s="2" t="s">
        <v>252</v>
      </c>
      <c r="I1918" s="2" t="s">
        <v>18276</v>
      </c>
      <c r="J1918" s="2" t="s">
        <v>2969</v>
      </c>
    </row>
    <row r="1919" spans="1:10" ht="15" customHeight="1" x14ac:dyDescent="0.35">
      <c r="A1919" s="2" t="s">
        <v>510</v>
      </c>
      <c r="B1919" s="2" t="s">
        <v>511</v>
      </c>
      <c r="C1919" s="2" t="s">
        <v>294</v>
      </c>
      <c r="D1919" s="2" t="s">
        <v>295</v>
      </c>
      <c r="E1919" s="3">
        <v>38</v>
      </c>
      <c r="F1919" s="3">
        <v>20</v>
      </c>
      <c r="G1919" s="2" t="s">
        <v>512</v>
      </c>
      <c r="H1919" s="2" t="s">
        <v>296</v>
      </c>
      <c r="I1919" s="2" t="s">
        <v>18276</v>
      </c>
      <c r="J1919" s="2" t="s">
        <v>2969</v>
      </c>
    </row>
    <row r="1920" spans="1:10" ht="15" customHeight="1" x14ac:dyDescent="0.35">
      <c r="A1920" s="2" t="s">
        <v>510</v>
      </c>
      <c r="B1920" s="2" t="s">
        <v>511</v>
      </c>
      <c r="C1920" s="2" t="s">
        <v>339</v>
      </c>
      <c r="D1920" s="2" t="s">
        <v>340</v>
      </c>
      <c r="E1920" s="3">
        <v>38</v>
      </c>
      <c r="F1920" s="3">
        <v>23</v>
      </c>
      <c r="G1920" s="2" t="s">
        <v>512</v>
      </c>
      <c r="H1920" s="2" t="s">
        <v>341</v>
      </c>
      <c r="I1920" s="2" t="s">
        <v>18276</v>
      </c>
      <c r="J1920" s="2" t="s">
        <v>2969</v>
      </c>
    </row>
    <row r="1921" spans="1:10" ht="15" customHeight="1" x14ac:dyDescent="0.35">
      <c r="A1921" s="2" t="s">
        <v>510</v>
      </c>
      <c r="B1921" s="2" t="s">
        <v>511</v>
      </c>
      <c r="C1921" s="2" t="s">
        <v>352</v>
      </c>
      <c r="D1921" s="2" t="s">
        <v>353</v>
      </c>
      <c r="E1921" s="3">
        <v>38</v>
      </c>
      <c r="F1921" s="3">
        <v>24</v>
      </c>
      <c r="G1921" s="2" t="s">
        <v>512</v>
      </c>
      <c r="H1921" s="2" t="s">
        <v>354</v>
      </c>
      <c r="I1921" s="2" t="s">
        <v>18276</v>
      </c>
      <c r="J1921" s="2" t="s">
        <v>2969</v>
      </c>
    </row>
    <row r="1922" spans="1:10" ht="15" customHeight="1" x14ac:dyDescent="0.35">
      <c r="A1922" s="2" t="s">
        <v>510</v>
      </c>
      <c r="B1922" s="2" t="s">
        <v>511</v>
      </c>
      <c r="C1922" s="2" t="s">
        <v>447</v>
      </c>
      <c r="D1922" s="2" t="s">
        <v>448</v>
      </c>
      <c r="E1922" s="3">
        <v>38</v>
      </c>
      <c r="F1922" s="3">
        <v>32</v>
      </c>
      <c r="G1922" s="2" t="s">
        <v>512</v>
      </c>
      <c r="H1922" s="2" t="s">
        <v>449</v>
      </c>
      <c r="I1922" s="2" t="s">
        <v>18276</v>
      </c>
      <c r="J1922" s="2" t="s">
        <v>2969</v>
      </c>
    </row>
    <row r="1923" spans="1:10" ht="15" customHeight="1" x14ac:dyDescent="0.35">
      <c r="A1923" s="2" t="s">
        <v>510</v>
      </c>
      <c r="B1923" s="2" t="s">
        <v>511</v>
      </c>
      <c r="C1923" s="2" t="s">
        <v>23</v>
      </c>
      <c r="D1923" s="2" t="s">
        <v>24</v>
      </c>
      <c r="E1923" s="3">
        <v>38</v>
      </c>
      <c r="F1923" s="3">
        <v>1</v>
      </c>
      <c r="G1923" s="2" t="s">
        <v>512</v>
      </c>
      <c r="H1923" s="2" t="s">
        <v>26</v>
      </c>
      <c r="I1923" s="2" t="s">
        <v>18276</v>
      </c>
      <c r="J1923" s="2" t="s">
        <v>3037</v>
      </c>
    </row>
    <row r="1924" spans="1:10" ht="15" customHeight="1" x14ac:dyDescent="0.35">
      <c r="A1924" s="2" t="s">
        <v>325</v>
      </c>
      <c r="B1924" s="2" t="s">
        <v>326</v>
      </c>
      <c r="C1924" s="2" t="s">
        <v>116</v>
      </c>
      <c r="D1924" s="2" t="s">
        <v>117</v>
      </c>
      <c r="E1924" s="3">
        <v>22</v>
      </c>
      <c r="F1924" s="3">
        <v>7</v>
      </c>
      <c r="G1924" s="2" t="s">
        <v>327</v>
      </c>
      <c r="H1924" s="2" t="s">
        <v>118</v>
      </c>
      <c r="I1924" s="2" t="s">
        <v>18276</v>
      </c>
      <c r="J1924" s="2" t="s">
        <v>3001</v>
      </c>
    </row>
    <row r="1925" spans="1:10" ht="15" customHeight="1" x14ac:dyDescent="0.35">
      <c r="A1925" s="2" t="s">
        <v>387</v>
      </c>
      <c r="B1925" s="2" t="s">
        <v>388</v>
      </c>
      <c r="C1925" s="2" t="s">
        <v>71</v>
      </c>
      <c r="D1925" s="2" t="s">
        <v>72</v>
      </c>
      <c r="E1925" s="3">
        <v>27</v>
      </c>
      <c r="F1925" s="3">
        <v>4</v>
      </c>
      <c r="G1925" s="2" t="s">
        <v>389</v>
      </c>
      <c r="H1925" s="2" t="s">
        <v>73</v>
      </c>
      <c r="I1925" s="2" t="s">
        <v>18276</v>
      </c>
      <c r="J1925" s="2" t="s">
        <v>3076</v>
      </c>
    </row>
    <row r="1926" spans="1:10" ht="15" customHeight="1" x14ac:dyDescent="0.35">
      <c r="A1926" s="2" t="s">
        <v>387</v>
      </c>
      <c r="B1926" s="2" t="s">
        <v>388</v>
      </c>
      <c r="C1926" s="2" t="s">
        <v>41</v>
      </c>
      <c r="D1926" s="2" t="s">
        <v>42</v>
      </c>
      <c r="E1926" s="3">
        <v>27</v>
      </c>
      <c r="F1926" s="3">
        <v>2</v>
      </c>
      <c r="G1926" s="2" t="s">
        <v>389</v>
      </c>
      <c r="H1926" s="2" t="s">
        <v>43</v>
      </c>
      <c r="I1926" s="2" t="s">
        <v>18276</v>
      </c>
      <c r="J1926" s="2" t="s">
        <v>3076</v>
      </c>
    </row>
    <row r="1927" spans="1:10" ht="15" customHeight="1" x14ac:dyDescent="0.35">
      <c r="A1927" s="2" t="s">
        <v>339</v>
      </c>
      <c r="B1927" s="2" t="s">
        <v>340</v>
      </c>
      <c r="C1927" s="2" t="s">
        <v>234</v>
      </c>
      <c r="D1927" s="2" t="s">
        <v>235</v>
      </c>
      <c r="E1927" s="3">
        <v>23</v>
      </c>
      <c r="F1927" s="3">
        <v>16</v>
      </c>
      <c r="G1927" s="2" t="s">
        <v>341</v>
      </c>
      <c r="H1927" s="2" t="s">
        <v>236</v>
      </c>
      <c r="I1927" s="2" t="s">
        <v>18276</v>
      </c>
      <c r="J1927" s="2" t="s">
        <v>3044</v>
      </c>
    </row>
    <row r="1928" spans="1:10" ht="15" customHeight="1" x14ac:dyDescent="0.35">
      <c r="A1928" s="2" t="s">
        <v>339</v>
      </c>
      <c r="B1928" s="2" t="s">
        <v>340</v>
      </c>
      <c r="C1928" s="2" t="s">
        <v>352</v>
      </c>
      <c r="D1928" s="2" t="s">
        <v>353</v>
      </c>
      <c r="E1928" s="3">
        <v>23</v>
      </c>
      <c r="F1928" s="3">
        <v>24</v>
      </c>
      <c r="G1928" s="2" t="s">
        <v>341</v>
      </c>
      <c r="H1928" s="2" t="s">
        <v>354</v>
      </c>
      <c r="I1928" s="2" t="s">
        <v>18276</v>
      </c>
      <c r="J1928" s="2" t="s">
        <v>3044</v>
      </c>
    </row>
    <row r="1929" spans="1:10" ht="15" customHeight="1" x14ac:dyDescent="0.35">
      <c r="A1929" s="2" t="s">
        <v>339</v>
      </c>
      <c r="B1929" s="2" t="s">
        <v>340</v>
      </c>
      <c r="C1929" s="2" t="s">
        <v>41</v>
      </c>
      <c r="D1929" s="2" t="s">
        <v>42</v>
      </c>
      <c r="E1929" s="3">
        <v>23</v>
      </c>
      <c r="F1929" s="3">
        <v>2</v>
      </c>
      <c r="G1929" s="2" t="s">
        <v>341</v>
      </c>
      <c r="H1929" s="2" t="s">
        <v>43</v>
      </c>
      <c r="I1929" s="2" t="s">
        <v>18276</v>
      </c>
      <c r="J1929" s="2" t="s">
        <v>3278</v>
      </c>
    </row>
    <row r="1930" spans="1:10" ht="15" customHeight="1" x14ac:dyDescent="0.35">
      <c r="A1930" s="2" t="s">
        <v>339</v>
      </c>
      <c r="B1930" s="2" t="s">
        <v>340</v>
      </c>
      <c r="C1930" s="2" t="s">
        <v>56</v>
      </c>
      <c r="D1930" s="2" t="s">
        <v>57</v>
      </c>
      <c r="E1930" s="3">
        <v>23</v>
      </c>
      <c r="F1930" s="3">
        <v>3</v>
      </c>
      <c r="G1930" s="2" t="s">
        <v>341</v>
      </c>
      <c r="H1930" s="2" t="s">
        <v>59</v>
      </c>
      <c r="I1930" s="2" t="s">
        <v>18276</v>
      </c>
      <c r="J1930" s="2" t="s">
        <v>3278</v>
      </c>
    </row>
    <row r="1931" spans="1:10" ht="15" customHeight="1" x14ac:dyDescent="0.35">
      <c r="A1931" s="2" t="s">
        <v>339</v>
      </c>
      <c r="B1931" s="2" t="s">
        <v>340</v>
      </c>
      <c r="C1931" s="2" t="s">
        <v>128</v>
      </c>
      <c r="D1931" s="2" t="s">
        <v>129</v>
      </c>
      <c r="E1931" s="3">
        <v>23</v>
      </c>
      <c r="F1931" s="3">
        <v>8</v>
      </c>
      <c r="G1931" s="2" t="s">
        <v>341</v>
      </c>
      <c r="H1931" s="2" t="s">
        <v>130</v>
      </c>
      <c r="I1931" s="2" t="s">
        <v>18276</v>
      </c>
      <c r="J1931" s="2" t="s">
        <v>3278</v>
      </c>
    </row>
    <row r="1932" spans="1:10" ht="15" customHeight="1" x14ac:dyDescent="0.35">
      <c r="A1932" s="2" t="s">
        <v>339</v>
      </c>
      <c r="B1932" s="2" t="s">
        <v>340</v>
      </c>
      <c r="C1932" s="2" t="s">
        <v>163</v>
      </c>
      <c r="D1932" s="2" t="s">
        <v>164</v>
      </c>
      <c r="E1932" s="3">
        <v>23</v>
      </c>
      <c r="F1932" s="3">
        <v>11</v>
      </c>
      <c r="G1932" s="2" t="s">
        <v>341</v>
      </c>
      <c r="H1932" s="2" t="s">
        <v>165</v>
      </c>
      <c r="I1932" s="2" t="s">
        <v>18276</v>
      </c>
      <c r="J1932" s="2" t="s">
        <v>3278</v>
      </c>
    </row>
    <row r="1933" spans="1:10" ht="15" customHeight="1" x14ac:dyDescent="0.35">
      <c r="A1933" s="2" t="s">
        <v>339</v>
      </c>
      <c r="B1933" s="2" t="s">
        <v>340</v>
      </c>
      <c r="C1933" s="2" t="s">
        <v>191</v>
      </c>
      <c r="D1933" s="2" t="s">
        <v>192</v>
      </c>
      <c r="E1933" s="3">
        <v>23</v>
      </c>
      <c r="F1933" s="3">
        <v>13</v>
      </c>
      <c r="G1933" s="2" t="s">
        <v>341</v>
      </c>
      <c r="H1933" s="2" t="s">
        <v>193</v>
      </c>
      <c r="I1933" s="2" t="s">
        <v>18276</v>
      </c>
      <c r="J1933" s="2" t="s">
        <v>3278</v>
      </c>
    </row>
    <row r="1934" spans="1:10" ht="15" customHeight="1" x14ac:dyDescent="0.35">
      <c r="A1934" s="2" t="s">
        <v>339</v>
      </c>
      <c r="B1934" s="2" t="s">
        <v>340</v>
      </c>
      <c r="C1934" s="2" t="s">
        <v>23</v>
      </c>
      <c r="D1934" s="2" t="s">
        <v>24</v>
      </c>
      <c r="E1934" s="3">
        <v>23</v>
      </c>
      <c r="F1934" s="3">
        <v>1</v>
      </c>
      <c r="G1934" s="2" t="s">
        <v>341</v>
      </c>
      <c r="H1934" s="2" t="s">
        <v>26</v>
      </c>
      <c r="I1934" s="2" t="s">
        <v>18276</v>
      </c>
      <c r="J1934" s="2" t="s">
        <v>3083</v>
      </c>
    </row>
    <row r="1935" spans="1:10" ht="15" customHeight="1" x14ac:dyDescent="0.35">
      <c r="A1935" s="2" t="s">
        <v>339</v>
      </c>
      <c r="B1935" s="2" t="s">
        <v>340</v>
      </c>
      <c r="C1935" s="2" t="s">
        <v>41</v>
      </c>
      <c r="D1935" s="2" t="s">
        <v>42</v>
      </c>
      <c r="E1935" s="3">
        <v>23</v>
      </c>
      <c r="F1935" s="3">
        <v>2</v>
      </c>
      <c r="G1935" s="2" t="s">
        <v>341</v>
      </c>
      <c r="H1935" s="2" t="s">
        <v>43</v>
      </c>
      <c r="I1935" s="2" t="s">
        <v>18276</v>
      </c>
      <c r="J1935" s="2" t="s">
        <v>3083</v>
      </c>
    </row>
    <row r="1936" spans="1:10" ht="15" customHeight="1" x14ac:dyDescent="0.35">
      <c r="A1936" s="2" t="s">
        <v>339</v>
      </c>
      <c r="B1936" s="2" t="s">
        <v>340</v>
      </c>
      <c r="C1936" s="2" t="s">
        <v>163</v>
      </c>
      <c r="D1936" s="2" t="s">
        <v>164</v>
      </c>
      <c r="E1936" s="3">
        <v>23</v>
      </c>
      <c r="F1936" s="3">
        <v>11</v>
      </c>
      <c r="G1936" s="2" t="s">
        <v>341</v>
      </c>
      <c r="H1936" s="2" t="s">
        <v>165</v>
      </c>
      <c r="I1936" s="2" t="s">
        <v>18276</v>
      </c>
      <c r="J1936" s="2" t="s">
        <v>3044</v>
      </c>
    </row>
    <row r="1937" spans="1:10" ht="15" customHeight="1" x14ac:dyDescent="0.35">
      <c r="A1937" s="2" t="s">
        <v>339</v>
      </c>
      <c r="B1937" s="2" t="s">
        <v>340</v>
      </c>
      <c r="C1937" s="2" t="s">
        <v>100</v>
      </c>
      <c r="D1937" s="2" t="s">
        <v>101</v>
      </c>
      <c r="E1937" s="3">
        <v>23</v>
      </c>
      <c r="F1937" s="3">
        <v>6</v>
      </c>
      <c r="G1937" s="2" t="s">
        <v>341</v>
      </c>
      <c r="H1937" s="2" t="s">
        <v>102</v>
      </c>
      <c r="I1937" s="2" t="s">
        <v>18276</v>
      </c>
      <c r="J1937" s="2" t="s">
        <v>3083</v>
      </c>
    </row>
    <row r="1938" spans="1:10" ht="15" customHeight="1" x14ac:dyDescent="0.35">
      <c r="A1938" s="2" t="s">
        <v>339</v>
      </c>
      <c r="B1938" s="2" t="s">
        <v>340</v>
      </c>
      <c r="C1938" s="2" t="s">
        <v>128</v>
      </c>
      <c r="D1938" s="2" t="s">
        <v>129</v>
      </c>
      <c r="E1938" s="3">
        <v>23</v>
      </c>
      <c r="F1938" s="3">
        <v>8</v>
      </c>
      <c r="G1938" s="2" t="s">
        <v>341</v>
      </c>
      <c r="H1938" s="2" t="s">
        <v>130</v>
      </c>
      <c r="I1938" s="2" t="s">
        <v>18276</v>
      </c>
      <c r="J1938" s="2" t="s">
        <v>3083</v>
      </c>
    </row>
    <row r="1939" spans="1:10" ht="15" customHeight="1" x14ac:dyDescent="0.35">
      <c r="A1939" s="2" t="s">
        <v>339</v>
      </c>
      <c r="B1939" s="2" t="s">
        <v>340</v>
      </c>
      <c r="C1939" s="2" t="s">
        <v>153</v>
      </c>
      <c r="D1939" s="2" t="s">
        <v>154</v>
      </c>
      <c r="E1939" s="3">
        <v>23</v>
      </c>
      <c r="F1939" s="3">
        <v>10</v>
      </c>
      <c r="G1939" s="2" t="s">
        <v>341</v>
      </c>
      <c r="H1939" s="2" t="s">
        <v>155</v>
      </c>
      <c r="I1939" s="2" t="s">
        <v>18276</v>
      </c>
      <c r="J1939" s="2" t="s">
        <v>3083</v>
      </c>
    </row>
    <row r="1940" spans="1:10" ht="15" customHeight="1" x14ac:dyDescent="0.35">
      <c r="A1940" s="2" t="s">
        <v>339</v>
      </c>
      <c r="B1940" s="2" t="s">
        <v>340</v>
      </c>
      <c r="C1940" s="2" t="s">
        <v>163</v>
      </c>
      <c r="D1940" s="2" t="s">
        <v>164</v>
      </c>
      <c r="E1940" s="3">
        <v>23</v>
      </c>
      <c r="F1940" s="3">
        <v>11</v>
      </c>
      <c r="G1940" s="2" t="s">
        <v>341</v>
      </c>
      <c r="H1940" s="2" t="s">
        <v>165</v>
      </c>
      <c r="I1940" s="2" t="s">
        <v>18276</v>
      </c>
      <c r="J1940" s="2" t="s">
        <v>3083</v>
      </c>
    </row>
    <row r="1941" spans="1:10" ht="15" customHeight="1" x14ac:dyDescent="0.35">
      <c r="A1941" s="2" t="s">
        <v>339</v>
      </c>
      <c r="B1941" s="2" t="s">
        <v>340</v>
      </c>
      <c r="C1941" s="2" t="s">
        <v>177</v>
      </c>
      <c r="D1941" s="2" t="s">
        <v>178</v>
      </c>
      <c r="E1941" s="3">
        <v>23</v>
      </c>
      <c r="F1941" s="3">
        <v>12</v>
      </c>
      <c r="G1941" s="2" t="s">
        <v>341</v>
      </c>
      <c r="H1941" s="2" t="s">
        <v>179</v>
      </c>
      <c r="I1941" s="2" t="s">
        <v>18276</v>
      </c>
      <c r="J1941" s="2" t="s">
        <v>3083</v>
      </c>
    </row>
    <row r="1942" spans="1:10" ht="15" customHeight="1" x14ac:dyDescent="0.35">
      <c r="A1942" s="2" t="s">
        <v>339</v>
      </c>
      <c r="B1942" s="2" t="s">
        <v>340</v>
      </c>
      <c r="C1942" s="2" t="s">
        <v>191</v>
      </c>
      <c r="D1942" s="2" t="s">
        <v>192</v>
      </c>
      <c r="E1942" s="3">
        <v>23</v>
      </c>
      <c r="F1942" s="3">
        <v>13</v>
      </c>
      <c r="G1942" s="2" t="s">
        <v>341</v>
      </c>
      <c r="H1942" s="2" t="s">
        <v>193</v>
      </c>
      <c r="I1942" s="2" t="s">
        <v>18276</v>
      </c>
      <c r="J1942" s="2" t="s">
        <v>3083</v>
      </c>
    </row>
    <row r="1943" spans="1:10" ht="15" customHeight="1" x14ac:dyDescent="0.35">
      <c r="A1943" s="2" t="s">
        <v>339</v>
      </c>
      <c r="B1943" s="2" t="s">
        <v>340</v>
      </c>
      <c r="C1943" s="2" t="s">
        <v>218</v>
      </c>
      <c r="D1943" s="2" t="s">
        <v>219</v>
      </c>
      <c r="E1943" s="3">
        <v>23</v>
      </c>
      <c r="F1943" s="3">
        <v>15</v>
      </c>
      <c r="G1943" s="2" t="s">
        <v>341</v>
      </c>
      <c r="H1943" s="2" t="s">
        <v>220</v>
      </c>
      <c r="I1943" s="2" t="s">
        <v>18276</v>
      </c>
      <c r="J1943" s="2" t="s">
        <v>3083</v>
      </c>
    </row>
    <row r="1944" spans="1:10" ht="15" customHeight="1" x14ac:dyDescent="0.35">
      <c r="A1944" s="2" t="s">
        <v>339</v>
      </c>
      <c r="B1944" s="2" t="s">
        <v>340</v>
      </c>
      <c r="C1944" s="2" t="s">
        <v>234</v>
      </c>
      <c r="D1944" s="2" t="s">
        <v>235</v>
      </c>
      <c r="E1944" s="3">
        <v>23</v>
      </c>
      <c r="F1944" s="3">
        <v>16</v>
      </c>
      <c r="G1944" s="2" t="s">
        <v>341</v>
      </c>
      <c r="H1944" s="2" t="s">
        <v>236</v>
      </c>
      <c r="I1944" s="2" t="s">
        <v>18276</v>
      </c>
      <c r="J1944" s="2" t="s">
        <v>3083</v>
      </c>
    </row>
    <row r="1945" spans="1:10" ht="15" customHeight="1" x14ac:dyDescent="0.35">
      <c r="A1945" s="2" t="s">
        <v>339</v>
      </c>
      <c r="B1945" s="2" t="s">
        <v>340</v>
      </c>
      <c r="C1945" s="2" t="s">
        <v>250</v>
      </c>
      <c r="D1945" s="2" t="s">
        <v>251</v>
      </c>
      <c r="E1945" s="3">
        <v>23</v>
      </c>
      <c r="F1945" s="3">
        <v>17</v>
      </c>
      <c r="G1945" s="2" t="s">
        <v>341</v>
      </c>
      <c r="H1945" s="2" t="s">
        <v>252</v>
      </c>
      <c r="I1945" s="2" t="s">
        <v>18276</v>
      </c>
      <c r="J1945" s="2" t="s">
        <v>3083</v>
      </c>
    </row>
    <row r="1946" spans="1:10" ht="15" customHeight="1" x14ac:dyDescent="0.35">
      <c r="A1946" s="2" t="s">
        <v>339</v>
      </c>
      <c r="B1946" s="2" t="s">
        <v>340</v>
      </c>
      <c r="C1946" s="2" t="s">
        <v>310</v>
      </c>
      <c r="D1946" s="2" t="s">
        <v>311</v>
      </c>
      <c r="E1946" s="3">
        <v>23</v>
      </c>
      <c r="F1946" s="3">
        <v>21</v>
      </c>
      <c r="G1946" s="2" t="s">
        <v>341</v>
      </c>
      <c r="H1946" s="2" t="s">
        <v>313</v>
      </c>
      <c r="I1946" s="2" t="s">
        <v>18276</v>
      </c>
      <c r="J1946" s="2" t="s">
        <v>3083</v>
      </c>
    </row>
    <row r="1947" spans="1:10" ht="15" customHeight="1" x14ac:dyDescent="0.35">
      <c r="A1947" s="2" t="s">
        <v>339</v>
      </c>
      <c r="B1947" s="2" t="s">
        <v>340</v>
      </c>
      <c r="C1947" s="2" t="s">
        <v>116</v>
      </c>
      <c r="D1947" s="2" t="s">
        <v>117</v>
      </c>
      <c r="E1947" s="3">
        <v>23</v>
      </c>
      <c r="F1947" s="3">
        <v>7</v>
      </c>
      <c r="G1947" s="2" t="s">
        <v>341</v>
      </c>
      <c r="H1947" s="2" t="s">
        <v>118</v>
      </c>
      <c r="I1947" s="2" t="s">
        <v>18276</v>
      </c>
      <c r="J1947" s="2" t="s">
        <v>3083</v>
      </c>
    </row>
    <row r="1948" spans="1:10" ht="15" customHeight="1" x14ac:dyDescent="0.35">
      <c r="A1948" s="2" t="s">
        <v>339</v>
      </c>
      <c r="B1948" s="2" t="s">
        <v>340</v>
      </c>
      <c r="C1948" s="2" t="s">
        <v>116</v>
      </c>
      <c r="D1948" s="2" t="s">
        <v>117</v>
      </c>
      <c r="E1948" s="3">
        <v>23</v>
      </c>
      <c r="F1948" s="3">
        <v>7</v>
      </c>
      <c r="G1948" s="2" t="s">
        <v>341</v>
      </c>
      <c r="H1948" s="2" t="s">
        <v>118</v>
      </c>
      <c r="I1948" s="2" t="s">
        <v>18276</v>
      </c>
      <c r="J1948" s="2" t="s">
        <v>3044</v>
      </c>
    </row>
    <row r="1949" spans="1:10" ht="15" customHeight="1" x14ac:dyDescent="0.35">
      <c r="A1949" s="2" t="s">
        <v>339</v>
      </c>
      <c r="B1949" s="2" t="s">
        <v>340</v>
      </c>
      <c r="C1949" s="2" t="s">
        <v>41</v>
      </c>
      <c r="D1949" s="2" t="s">
        <v>42</v>
      </c>
      <c r="E1949" s="3">
        <v>23</v>
      </c>
      <c r="F1949" s="3">
        <v>2</v>
      </c>
      <c r="G1949" s="2" t="s">
        <v>341</v>
      </c>
      <c r="H1949" s="2" t="s">
        <v>43</v>
      </c>
      <c r="I1949" s="2" t="s">
        <v>18276</v>
      </c>
      <c r="J1949" s="2" t="s">
        <v>3044</v>
      </c>
    </row>
    <row r="1950" spans="1:10" ht="15" customHeight="1" x14ac:dyDescent="0.35">
      <c r="A1950" s="2" t="s">
        <v>339</v>
      </c>
      <c r="B1950" s="2" t="s">
        <v>340</v>
      </c>
      <c r="C1950" s="2" t="s">
        <v>23</v>
      </c>
      <c r="D1950" s="2" t="s">
        <v>24</v>
      </c>
      <c r="E1950" s="3">
        <v>23</v>
      </c>
      <c r="F1950" s="3">
        <v>1</v>
      </c>
      <c r="G1950" s="2" t="s">
        <v>341</v>
      </c>
      <c r="H1950" s="2" t="s">
        <v>26</v>
      </c>
      <c r="I1950" s="2" t="s">
        <v>18276</v>
      </c>
      <c r="J1950" s="2" t="s">
        <v>3044</v>
      </c>
    </row>
    <row r="1951" spans="1:10" ht="15" customHeight="1" x14ac:dyDescent="0.35">
      <c r="A1951" s="2" t="s">
        <v>325</v>
      </c>
      <c r="B1951" s="2" t="s">
        <v>326</v>
      </c>
      <c r="C1951" s="2" t="s">
        <v>510</v>
      </c>
      <c r="D1951" s="2" t="s">
        <v>511</v>
      </c>
      <c r="E1951" s="3">
        <v>22</v>
      </c>
      <c r="F1951" s="3">
        <v>38</v>
      </c>
      <c r="G1951" s="2" t="s">
        <v>327</v>
      </c>
      <c r="H1951" s="2" t="s">
        <v>512</v>
      </c>
      <c r="I1951" s="2" t="s">
        <v>18276</v>
      </c>
      <c r="J1951" s="2" t="s">
        <v>3037</v>
      </c>
    </row>
    <row r="1952" spans="1:10" ht="15" customHeight="1" x14ac:dyDescent="0.35">
      <c r="A1952" s="2" t="s">
        <v>325</v>
      </c>
      <c r="B1952" s="2" t="s">
        <v>326</v>
      </c>
      <c r="C1952" s="2" t="s">
        <v>23</v>
      </c>
      <c r="D1952" s="2" t="s">
        <v>24</v>
      </c>
      <c r="E1952" s="3">
        <v>22</v>
      </c>
      <c r="F1952" s="3">
        <v>1</v>
      </c>
      <c r="G1952" s="2" t="s">
        <v>327</v>
      </c>
      <c r="H1952" s="2" t="s">
        <v>26</v>
      </c>
      <c r="I1952" s="2" t="s">
        <v>18276</v>
      </c>
      <c r="J1952" s="2" t="s">
        <v>3016</v>
      </c>
    </row>
    <row r="1953" spans="1:10" ht="15" customHeight="1" x14ac:dyDescent="0.35">
      <c r="A1953" s="2" t="s">
        <v>325</v>
      </c>
      <c r="B1953" s="2" t="s">
        <v>326</v>
      </c>
      <c r="C1953" s="2" t="s">
        <v>41</v>
      </c>
      <c r="D1953" s="2" t="s">
        <v>42</v>
      </c>
      <c r="E1953" s="3">
        <v>22</v>
      </c>
      <c r="F1953" s="3">
        <v>2</v>
      </c>
      <c r="G1953" s="2" t="s">
        <v>327</v>
      </c>
      <c r="H1953" s="2" t="s">
        <v>43</v>
      </c>
      <c r="I1953" s="2" t="s">
        <v>18276</v>
      </c>
      <c r="J1953" s="2" t="s">
        <v>3016</v>
      </c>
    </row>
    <row r="1954" spans="1:10" ht="15" customHeight="1" x14ac:dyDescent="0.35">
      <c r="A1954" s="2" t="s">
        <v>325</v>
      </c>
      <c r="B1954" s="2" t="s">
        <v>326</v>
      </c>
      <c r="C1954" s="2" t="s">
        <v>56</v>
      </c>
      <c r="D1954" s="2" t="s">
        <v>57</v>
      </c>
      <c r="E1954" s="3">
        <v>22</v>
      </c>
      <c r="F1954" s="3">
        <v>3</v>
      </c>
      <c r="G1954" s="2" t="s">
        <v>327</v>
      </c>
      <c r="H1954" s="2" t="s">
        <v>59</v>
      </c>
      <c r="I1954" s="2" t="s">
        <v>18276</v>
      </c>
      <c r="J1954" s="2" t="s">
        <v>3016</v>
      </c>
    </row>
    <row r="1955" spans="1:10" ht="15" customHeight="1" x14ac:dyDescent="0.35">
      <c r="A1955" s="2" t="s">
        <v>325</v>
      </c>
      <c r="B1955" s="2" t="s">
        <v>326</v>
      </c>
      <c r="C1955" s="2" t="s">
        <v>71</v>
      </c>
      <c r="D1955" s="2" t="s">
        <v>72</v>
      </c>
      <c r="E1955" s="3">
        <v>22</v>
      </c>
      <c r="F1955" s="3">
        <v>4</v>
      </c>
      <c r="G1955" s="2" t="s">
        <v>327</v>
      </c>
      <c r="H1955" s="2" t="s">
        <v>73</v>
      </c>
      <c r="I1955" s="2" t="s">
        <v>18276</v>
      </c>
      <c r="J1955" s="2" t="s">
        <v>3016</v>
      </c>
    </row>
    <row r="1956" spans="1:10" ht="15" customHeight="1" x14ac:dyDescent="0.35">
      <c r="A1956" s="2" t="s">
        <v>325</v>
      </c>
      <c r="B1956" s="2" t="s">
        <v>326</v>
      </c>
      <c r="C1956" s="2" t="s">
        <v>86</v>
      </c>
      <c r="D1956" s="2" t="s">
        <v>87</v>
      </c>
      <c r="E1956" s="3">
        <v>22</v>
      </c>
      <c r="F1956" s="3">
        <v>5</v>
      </c>
      <c r="G1956" s="2" t="s">
        <v>327</v>
      </c>
      <c r="H1956" s="2" t="s">
        <v>88</v>
      </c>
      <c r="I1956" s="2" t="s">
        <v>18276</v>
      </c>
      <c r="J1956" s="2" t="s">
        <v>3016</v>
      </c>
    </row>
    <row r="1957" spans="1:10" ht="15" customHeight="1" x14ac:dyDescent="0.35">
      <c r="A1957" s="2" t="s">
        <v>325</v>
      </c>
      <c r="B1957" s="2" t="s">
        <v>326</v>
      </c>
      <c r="C1957" s="2" t="s">
        <v>116</v>
      </c>
      <c r="D1957" s="2" t="s">
        <v>117</v>
      </c>
      <c r="E1957" s="3">
        <v>22</v>
      </c>
      <c r="F1957" s="3">
        <v>7</v>
      </c>
      <c r="G1957" s="2" t="s">
        <v>327</v>
      </c>
      <c r="H1957" s="2" t="s">
        <v>118</v>
      </c>
      <c r="I1957" s="2" t="s">
        <v>18276</v>
      </c>
      <c r="J1957" s="2" t="s">
        <v>3016</v>
      </c>
    </row>
    <row r="1958" spans="1:10" ht="15" customHeight="1" x14ac:dyDescent="0.35">
      <c r="A1958" s="2" t="s">
        <v>325</v>
      </c>
      <c r="B1958" s="2" t="s">
        <v>326</v>
      </c>
      <c r="C1958" s="2" t="s">
        <v>128</v>
      </c>
      <c r="D1958" s="2" t="s">
        <v>129</v>
      </c>
      <c r="E1958" s="3">
        <v>22</v>
      </c>
      <c r="F1958" s="3">
        <v>8</v>
      </c>
      <c r="G1958" s="2" t="s">
        <v>327</v>
      </c>
      <c r="H1958" s="2" t="s">
        <v>130</v>
      </c>
      <c r="I1958" s="2" t="s">
        <v>18276</v>
      </c>
      <c r="J1958" s="2" t="s">
        <v>3016</v>
      </c>
    </row>
    <row r="1959" spans="1:10" ht="15" customHeight="1" x14ac:dyDescent="0.35">
      <c r="A1959" s="2" t="s">
        <v>325</v>
      </c>
      <c r="B1959" s="2" t="s">
        <v>326</v>
      </c>
      <c r="C1959" s="2" t="s">
        <v>163</v>
      </c>
      <c r="D1959" s="2" t="s">
        <v>164</v>
      </c>
      <c r="E1959" s="3">
        <v>22</v>
      </c>
      <c r="F1959" s="3">
        <v>11</v>
      </c>
      <c r="G1959" s="2" t="s">
        <v>327</v>
      </c>
      <c r="H1959" s="2" t="s">
        <v>165</v>
      </c>
      <c r="I1959" s="2" t="s">
        <v>18276</v>
      </c>
      <c r="J1959" s="2" t="s">
        <v>3016</v>
      </c>
    </row>
    <row r="1960" spans="1:10" ht="15" customHeight="1" x14ac:dyDescent="0.35">
      <c r="A1960" s="2" t="s">
        <v>325</v>
      </c>
      <c r="B1960" s="2" t="s">
        <v>326</v>
      </c>
      <c r="C1960" s="2" t="s">
        <v>177</v>
      </c>
      <c r="D1960" s="2" t="s">
        <v>178</v>
      </c>
      <c r="E1960" s="3">
        <v>22</v>
      </c>
      <c r="F1960" s="3">
        <v>12</v>
      </c>
      <c r="G1960" s="2" t="s">
        <v>327</v>
      </c>
      <c r="H1960" s="2" t="s">
        <v>179</v>
      </c>
      <c r="I1960" s="2" t="s">
        <v>18276</v>
      </c>
      <c r="J1960" s="2" t="s">
        <v>3016</v>
      </c>
    </row>
    <row r="1961" spans="1:10" ht="15" customHeight="1" x14ac:dyDescent="0.35">
      <c r="A1961" s="2" t="s">
        <v>325</v>
      </c>
      <c r="B1961" s="2" t="s">
        <v>326</v>
      </c>
      <c r="C1961" s="2" t="s">
        <v>191</v>
      </c>
      <c r="D1961" s="2" t="s">
        <v>192</v>
      </c>
      <c r="E1961" s="3">
        <v>22</v>
      </c>
      <c r="F1961" s="3">
        <v>13</v>
      </c>
      <c r="G1961" s="2" t="s">
        <v>327</v>
      </c>
      <c r="H1961" s="2" t="s">
        <v>193</v>
      </c>
      <c r="I1961" s="2" t="s">
        <v>18276</v>
      </c>
      <c r="J1961" s="2" t="s">
        <v>3016</v>
      </c>
    </row>
    <row r="1962" spans="1:10" ht="15" customHeight="1" x14ac:dyDescent="0.35">
      <c r="A1962" s="2" t="s">
        <v>325</v>
      </c>
      <c r="B1962" s="2" t="s">
        <v>326</v>
      </c>
      <c r="C1962" s="2" t="s">
        <v>207</v>
      </c>
      <c r="D1962" s="2" t="s">
        <v>208</v>
      </c>
      <c r="E1962" s="3">
        <v>22</v>
      </c>
      <c r="F1962" s="3">
        <v>14</v>
      </c>
      <c r="G1962" s="2" t="s">
        <v>327</v>
      </c>
      <c r="H1962" s="2" t="s">
        <v>209</v>
      </c>
      <c r="I1962" s="2" t="s">
        <v>18276</v>
      </c>
      <c r="J1962" s="2" t="s">
        <v>3016</v>
      </c>
    </row>
    <row r="1963" spans="1:10" ht="15" customHeight="1" x14ac:dyDescent="0.35">
      <c r="A1963" s="2" t="s">
        <v>325</v>
      </c>
      <c r="B1963" s="2" t="s">
        <v>326</v>
      </c>
      <c r="C1963" s="2" t="s">
        <v>339</v>
      </c>
      <c r="D1963" s="2" t="s">
        <v>340</v>
      </c>
      <c r="E1963" s="3">
        <v>22</v>
      </c>
      <c r="F1963" s="3">
        <v>23</v>
      </c>
      <c r="G1963" s="2" t="s">
        <v>327</v>
      </c>
      <c r="H1963" s="2" t="s">
        <v>341</v>
      </c>
      <c r="I1963" s="2" t="s">
        <v>18276</v>
      </c>
      <c r="J1963" s="2" t="s">
        <v>3016</v>
      </c>
    </row>
    <row r="1964" spans="1:10" ht="15" customHeight="1" x14ac:dyDescent="0.35">
      <c r="A1964" s="2" t="s">
        <v>325</v>
      </c>
      <c r="B1964" s="2" t="s">
        <v>326</v>
      </c>
      <c r="C1964" s="2" t="s">
        <v>467</v>
      </c>
      <c r="D1964" s="2" t="s">
        <v>468</v>
      </c>
      <c r="E1964" s="3">
        <v>22</v>
      </c>
      <c r="F1964" s="3">
        <v>34</v>
      </c>
      <c r="G1964" s="2" t="s">
        <v>327</v>
      </c>
      <c r="H1964" s="2" t="s">
        <v>469</v>
      </c>
      <c r="I1964" s="2" t="s">
        <v>18276</v>
      </c>
      <c r="J1964" s="2" t="s">
        <v>3016</v>
      </c>
    </row>
    <row r="1965" spans="1:10" ht="15" customHeight="1" x14ac:dyDescent="0.35">
      <c r="A1965" s="2" t="s">
        <v>325</v>
      </c>
      <c r="B1965" s="2" t="s">
        <v>326</v>
      </c>
      <c r="C1965" s="2" t="s">
        <v>537</v>
      </c>
      <c r="D1965" s="2" t="s">
        <v>538</v>
      </c>
      <c r="E1965" s="3">
        <v>22</v>
      </c>
      <c r="F1965" s="3">
        <v>40</v>
      </c>
      <c r="G1965" s="2" t="s">
        <v>327</v>
      </c>
      <c r="H1965" s="2" t="s">
        <v>539</v>
      </c>
      <c r="I1965" s="2" t="s">
        <v>18276</v>
      </c>
      <c r="J1965" s="2" t="s">
        <v>3016</v>
      </c>
    </row>
    <row r="1966" spans="1:10" ht="15" customHeight="1" x14ac:dyDescent="0.35">
      <c r="A1966" s="2" t="s">
        <v>339</v>
      </c>
      <c r="B1966" s="2" t="s">
        <v>340</v>
      </c>
      <c r="C1966" s="2" t="s">
        <v>41</v>
      </c>
      <c r="D1966" s="2" t="s">
        <v>42</v>
      </c>
      <c r="E1966" s="3">
        <v>23</v>
      </c>
      <c r="F1966" s="3">
        <v>2</v>
      </c>
      <c r="G1966" s="2" t="s">
        <v>341</v>
      </c>
      <c r="H1966" s="2" t="s">
        <v>43</v>
      </c>
      <c r="I1966" s="2" t="s">
        <v>18276</v>
      </c>
      <c r="J1966" s="2" t="s">
        <v>3227</v>
      </c>
    </row>
    <row r="1967" spans="1:10" ht="15" customHeight="1" x14ac:dyDescent="0.35">
      <c r="A1967" s="2" t="s">
        <v>339</v>
      </c>
      <c r="B1967" s="2" t="s">
        <v>340</v>
      </c>
      <c r="C1967" s="2" t="s">
        <v>375</v>
      </c>
      <c r="D1967" s="2" t="s">
        <v>376</v>
      </c>
      <c r="E1967" s="3">
        <v>23</v>
      </c>
      <c r="F1967" s="3">
        <v>26</v>
      </c>
      <c r="G1967" s="2" t="s">
        <v>341</v>
      </c>
      <c r="H1967" s="2" t="s">
        <v>377</v>
      </c>
      <c r="I1967" s="2" t="s">
        <v>18276</v>
      </c>
      <c r="J1967" s="2" t="s">
        <v>3795</v>
      </c>
    </row>
    <row r="1968" spans="1:10" ht="15" customHeight="1" x14ac:dyDescent="0.35">
      <c r="A1968" s="2" t="s">
        <v>339</v>
      </c>
      <c r="B1968" s="2" t="s">
        <v>340</v>
      </c>
      <c r="C1968" s="2" t="s">
        <v>537</v>
      </c>
      <c r="D1968" s="2" t="s">
        <v>538</v>
      </c>
      <c r="E1968" s="3">
        <v>23</v>
      </c>
      <c r="F1968" s="3">
        <v>40</v>
      </c>
      <c r="G1968" s="2" t="s">
        <v>341</v>
      </c>
      <c r="H1968" s="2" t="s">
        <v>539</v>
      </c>
      <c r="I1968" s="2" t="s">
        <v>18276</v>
      </c>
      <c r="J1968" s="2" t="s">
        <v>3795</v>
      </c>
    </row>
    <row r="1969" spans="1:10" ht="15" customHeight="1" x14ac:dyDescent="0.35">
      <c r="A1969" s="2" t="s">
        <v>339</v>
      </c>
      <c r="B1969" s="2" t="s">
        <v>340</v>
      </c>
      <c r="C1969" s="2" t="s">
        <v>234</v>
      </c>
      <c r="D1969" s="2" t="s">
        <v>235</v>
      </c>
      <c r="E1969" s="3">
        <v>23</v>
      </c>
      <c r="F1969" s="3">
        <v>16</v>
      </c>
      <c r="G1969" s="2" t="s">
        <v>341</v>
      </c>
      <c r="H1969" s="2" t="s">
        <v>236</v>
      </c>
      <c r="I1969" s="2" t="s">
        <v>18276</v>
      </c>
      <c r="J1969" s="2" t="s">
        <v>3694</v>
      </c>
    </row>
    <row r="1970" spans="1:10" ht="15" customHeight="1" x14ac:dyDescent="0.35">
      <c r="A1970" s="2" t="s">
        <v>339</v>
      </c>
      <c r="B1970" s="2" t="s">
        <v>340</v>
      </c>
      <c r="C1970" s="2" t="s">
        <v>279</v>
      </c>
      <c r="D1970" s="2" t="s">
        <v>280</v>
      </c>
      <c r="E1970" s="3">
        <v>23</v>
      </c>
      <c r="F1970" s="3">
        <v>19</v>
      </c>
      <c r="G1970" s="2" t="s">
        <v>341</v>
      </c>
      <c r="H1970" s="2" t="s">
        <v>281</v>
      </c>
      <c r="I1970" s="2" t="s">
        <v>18276</v>
      </c>
      <c r="J1970" s="2" t="s">
        <v>3694</v>
      </c>
    </row>
    <row r="1971" spans="1:10" ht="15" customHeight="1" x14ac:dyDescent="0.35">
      <c r="A1971" s="2" t="s">
        <v>339</v>
      </c>
      <c r="B1971" s="2" t="s">
        <v>340</v>
      </c>
      <c r="C1971" s="2" t="s">
        <v>510</v>
      </c>
      <c r="D1971" s="2" t="s">
        <v>511</v>
      </c>
      <c r="E1971" s="3">
        <v>23</v>
      </c>
      <c r="F1971" s="3">
        <v>38</v>
      </c>
      <c r="G1971" s="2" t="s">
        <v>341</v>
      </c>
      <c r="H1971" s="2" t="s">
        <v>512</v>
      </c>
      <c r="I1971" s="2" t="s">
        <v>18276</v>
      </c>
      <c r="J1971" s="2" t="s">
        <v>3694</v>
      </c>
    </row>
    <row r="1972" spans="1:10" ht="15" customHeight="1" x14ac:dyDescent="0.35">
      <c r="A1972" s="2" t="s">
        <v>339</v>
      </c>
      <c r="B1972" s="2" t="s">
        <v>340</v>
      </c>
      <c r="C1972" s="2" t="s">
        <v>325</v>
      </c>
      <c r="D1972" s="2" t="s">
        <v>326</v>
      </c>
      <c r="E1972" s="3">
        <v>23</v>
      </c>
      <c r="F1972" s="3">
        <v>22</v>
      </c>
      <c r="G1972" s="2" t="s">
        <v>341</v>
      </c>
      <c r="H1972" s="2" t="s">
        <v>327</v>
      </c>
      <c r="I1972" s="2" t="s">
        <v>18276</v>
      </c>
      <c r="J1972" s="2" t="s">
        <v>3083</v>
      </c>
    </row>
    <row r="1973" spans="1:10" ht="15" customHeight="1" x14ac:dyDescent="0.35">
      <c r="A1973" s="2" t="s">
        <v>339</v>
      </c>
      <c r="B1973" s="2" t="s">
        <v>340</v>
      </c>
      <c r="C1973" s="2" t="s">
        <v>365</v>
      </c>
      <c r="D1973" s="2" t="s">
        <v>366</v>
      </c>
      <c r="E1973" s="3">
        <v>23</v>
      </c>
      <c r="F1973" s="3">
        <v>25</v>
      </c>
      <c r="G1973" s="2" t="s">
        <v>341</v>
      </c>
      <c r="H1973" s="2" t="s">
        <v>367</v>
      </c>
      <c r="I1973" s="2" t="s">
        <v>18276</v>
      </c>
      <c r="J1973" s="2" t="s">
        <v>3083</v>
      </c>
    </row>
    <row r="1974" spans="1:10" ht="15" customHeight="1" x14ac:dyDescent="0.35">
      <c r="A1974" s="2" t="s">
        <v>339</v>
      </c>
      <c r="B1974" s="2" t="s">
        <v>340</v>
      </c>
      <c r="C1974" s="2" t="s">
        <v>387</v>
      </c>
      <c r="D1974" s="2" t="s">
        <v>388</v>
      </c>
      <c r="E1974" s="3">
        <v>23</v>
      </c>
      <c r="F1974" s="3">
        <v>27</v>
      </c>
      <c r="G1974" s="2" t="s">
        <v>341</v>
      </c>
      <c r="H1974" s="2" t="s">
        <v>389</v>
      </c>
      <c r="I1974" s="2" t="s">
        <v>18276</v>
      </c>
      <c r="J1974" s="2" t="s">
        <v>3083</v>
      </c>
    </row>
    <row r="1975" spans="1:10" ht="15" customHeight="1" x14ac:dyDescent="0.35">
      <c r="A1975" s="2" t="s">
        <v>339</v>
      </c>
      <c r="B1975" s="2" t="s">
        <v>340</v>
      </c>
      <c r="C1975" s="2" t="s">
        <v>456</v>
      </c>
      <c r="D1975" s="2" t="s">
        <v>457</v>
      </c>
      <c r="E1975" s="3">
        <v>23</v>
      </c>
      <c r="F1975" s="3">
        <v>33</v>
      </c>
      <c r="G1975" s="2" t="s">
        <v>341</v>
      </c>
      <c r="H1975" s="2" t="s">
        <v>458</v>
      </c>
      <c r="I1975" s="2" t="s">
        <v>18276</v>
      </c>
      <c r="J1975" s="2" t="s">
        <v>3083</v>
      </c>
    </row>
    <row r="1976" spans="1:10" ht="15" customHeight="1" x14ac:dyDescent="0.35">
      <c r="A1976" s="2" t="s">
        <v>339</v>
      </c>
      <c r="B1976" s="2" t="s">
        <v>340</v>
      </c>
      <c r="C1976" s="2" t="s">
        <v>153</v>
      </c>
      <c r="D1976" s="2" t="s">
        <v>154</v>
      </c>
      <c r="E1976" s="3">
        <v>23</v>
      </c>
      <c r="F1976" s="3">
        <v>10</v>
      </c>
      <c r="G1976" s="2" t="s">
        <v>341</v>
      </c>
      <c r="H1976" s="2" t="s">
        <v>155</v>
      </c>
      <c r="I1976" s="2" t="s">
        <v>18276</v>
      </c>
      <c r="J1976" s="2" t="s">
        <v>2969</v>
      </c>
    </row>
    <row r="1977" spans="1:10" ht="15" customHeight="1" x14ac:dyDescent="0.35">
      <c r="A1977" s="2" t="s">
        <v>339</v>
      </c>
      <c r="B1977" s="2" t="s">
        <v>340</v>
      </c>
      <c r="C1977" s="2" t="s">
        <v>163</v>
      </c>
      <c r="D1977" s="2" t="s">
        <v>164</v>
      </c>
      <c r="E1977" s="3">
        <v>23</v>
      </c>
      <c r="F1977" s="3">
        <v>11</v>
      </c>
      <c r="G1977" s="2" t="s">
        <v>341</v>
      </c>
      <c r="H1977" s="2" t="s">
        <v>165</v>
      </c>
      <c r="I1977" s="2" t="s">
        <v>18276</v>
      </c>
      <c r="J1977" s="2" t="s">
        <v>2969</v>
      </c>
    </row>
    <row r="1978" spans="1:10" ht="15" customHeight="1" x14ac:dyDescent="0.35">
      <c r="A1978" s="2" t="s">
        <v>339</v>
      </c>
      <c r="B1978" s="2" t="s">
        <v>340</v>
      </c>
      <c r="C1978" s="2" t="s">
        <v>191</v>
      </c>
      <c r="D1978" s="2" t="s">
        <v>192</v>
      </c>
      <c r="E1978" s="3">
        <v>23</v>
      </c>
      <c r="F1978" s="3">
        <v>13</v>
      </c>
      <c r="G1978" s="2" t="s">
        <v>341</v>
      </c>
      <c r="H1978" s="2" t="s">
        <v>193</v>
      </c>
      <c r="I1978" s="2" t="s">
        <v>18276</v>
      </c>
      <c r="J1978" s="2" t="s">
        <v>2969</v>
      </c>
    </row>
    <row r="1979" spans="1:10" ht="15" customHeight="1" x14ac:dyDescent="0.35">
      <c r="A1979" s="2" t="s">
        <v>339</v>
      </c>
      <c r="B1979" s="2" t="s">
        <v>340</v>
      </c>
      <c r="C1979" s="2" t="s">
        <v>207</v>
      </c>
      <c r="D1979" s="2" t="s">
        <v>208</v>
      </c>
      <c r="E1979" s="3">
        <v>23</v>
      </c>
      <c r="F1979" s="3">
        <v>14</v>
      </c>
      <c r="G1979" s="2" t="s">
        <v>341</v>
      </c>
      <c r="H1979" s="2" t="s">
        <v>209</v>
      </c>
      <c r="I1979" s="2" t="s">
        <v>18276</v>
      </c>
      <c r="J1979" s="2" t="s">
        <v>2969</v>
      </c>
    </row>
    <row r="1980" spans="1:10" ht="15" customHeight="1" x14ac:dyDescent="0.35">
      <c r="A1980" s="2" t="s">
        <v>339</v>
      </c>
      <c r="B1980" s="2" t="s">
        <v>340</v>
      </c>
      <c r="C1980" s="2" t="s">
        <v>250</v>
      </c>
      <c r="D1980" s="2" t="s">
        <v>251</v>
      </c>
      <c r="E1980" s="3">
        <v>23</v>
      </c>
      <c r="F1980" s="3">
        <v>17</v>
      </c>
      <c r="G1980" s="2" t="s">
        <v>341</v>
      </c>
      <c r="H1980" s="2" t="s">
        <v>252</v>
      </c>
      <c r="I1980" s="2" t="s">
        <v>18276</v>
      </c>
      <c r="J1980" s="2" t="s">
        <v>2969</v>
      </c>
    </row>
    <row r="1981" spans="1:10" ht="15" customHeight="1" x14ac:dyDescent="0.35">
      <c r="A1981" s="2" t="s">
        <v>339</v>
      </c>
      <c r="B1981" s="2" t="s">
        <v>340</v>
      </c>
      <c r="C1981" s="2" t="s">
        <v>294</v>
      </c>
      <c r="D1981" s="2" t="s">
        <v>295</v>
      </c>
      <c r="E1981" s="3">
        <v>23</v>
      </c>
      <c r="F1981" s="3">
        <v>20</v>
      </c>
      <c r="G1981" s="2" t="s">
        <v>341</v>
      </c>
      <c r="H1981" s="2" t="s">
        <v>296</v>
      </c>
      <c r="I1981" s="2" t="s">
        <v>18276</v>
      </c>
      <c r="J1981" s="2" t="s">
        <v>2969</v>
      </c>
    </row>
    <row r="1982" spans="1:10" ht="15" customHeight="1" x14ac:dyDescent="0.35">
      <c r="A1982" s="2" t="s">
        <v>339</v>
      </c>
      <c r="B1982" s="2" t="s">
        <v>340</v>
      </c>
      <c r="C1982" s="2" t="s">
        <v>352</v>
      </c>
      <c r="D1982" s="2" t="s">
        <v>353</v>
      </c>
      <c r="E1982" s="3">
        <v>23</v>
      </c>
      <c r="F1982" s="3">
        <v>24</v>
      </c>
      <c r="G1982" s="2" t="s">
        <v>341</v>
      </c>
      <c r="H1982" s="2" t="s">
        <v>354</v>
      </c>
      <c r="I1982" s="2" t="s">
        <v>18276</v>
      </c>
      <c r="J1982" s="2" t="s">
        <v>2969</v>
      </c>
    </row>
    <row r="1983" spans="1:10" ht="15" customHeight="1" x14ac:dyDescent="0.35">
      <c r="A1983" s="2" t="s">
        <v>339</v>
      </c>
      <c r="B1983" s="2" t="s">
        <v>340</v>
      </c>
      <c r="C1983" s="2" t="s">
        <v>447</v>
      </c>
      <c r="D1983" s="2" t="s">
        <v>448</v>
      </c>
      <c r="E1983" s="3">
        <v>23</v>
      </c>
      <c r="F1983" s="3">
        <v>32</v>
      </c>
      <c r="G1983" s="2" t="s">
        <v>341</v>
      </c>
      <c r="H1983" s="2" t="s">
        <v>449</v>
      </c>
      <c r="I1983" s="2" t="s">
        <v>18276</v>
      </c>
      <c r="J1983" s="2" t="s">
        <v>2969</v>
      </c>
    </row>
    <row r="1984" spans="1:10" ht="15" customHeight="1" x14ac:dyDescent="0.35">
      <c r="A1984" s="2" t="s">
        <v>339</v>
      </c>
      <c r="B1984" s="2" t="s">
        <v>340</v>
      </c>
      <c r="C1984" s="2" t="s">
        <v>510</v>
      </c>
      <c r="D1984" s="2" t="s">
        <v>511</v>
      </c>
      <c r="E1984" s="3">
        <v>23</v>
      </c>
      <c r="F1984" s="3">
        <v>38</v>
      </c>
      <c r="G1984" s="2" t="s">
        <v>341</v>
      </c>
      <c r="H1984" s="2" t="s">
        <v>512</v>
      </c>
      <c r="I1984" s="2" t="s">
        <v>18276</v>
      </c>
      <c r="J1984" s="2" t="s">
        <v>2969</v>
      </c>
    </row>
    <row r="1985" spans="1:10" ht="15" customHeight="1" x14ac:dyDescent="0.35">
      <c r="A1985" s="2" t="s">
        <v>339</v>
      </c>
      <c r="B1985" s="2" t="s">
        <v>340</v>
      </c>
      <c r="C1985" s="2" t="s">
        <v>537</v>
      </c>
      <c r="D1985" s="2" t="s">
        <v>538</v>
      </c>
      <c r="E1985" s="3">
        <v>23</v>
      </c>
      <c r="F1985" s="3">
        <v>40</v>
      </c>
      <c r="G1985" s="2" t="s">
        <v>341</v>
      </c>
      <c r="H1985" s="2" t="s">
        <v>539</v>
      </c>
      <c r="I1985" s="2" t="s">
        <v>18276</v>
      </c>
      <c r="J1985" s="2" t="s">
        <v>2969</v>
      </c>
    </row>
    <row r="1986" spans="1:10" ht="15" customHeight="1" x14ac:dyDescent="0.35">
      <c r="A1986" s="2" t="s">
        <v>339</v>
      </c>
      <c r="B1986" s="2" t="s">
        <v>340</v>
      </c>
      <c r="C1986" s="2" t="s">
        <v>234</v>
      </c>
      <c r="D1986" s="2" t="s">
        <v>235</v>
      </c>
      <c r="E1986" s="3">
        <v>23</v>
      </c>
      <c r="F1986" s="3">
        <v>16</v>
      </c>
      <c r="G1986" s="2" t="s">
        <v>341</v>
      </c>
      <c r="H1986" s="2" t="s">
        <v>236</v>
      </c>
      <c r="I1986" s="2" t="s">
        <v>18276</v>
      </c>
      <c r="J1986" s="2" t="s">
        <v>3712</v>
      </c>
    </row>
    <row r="1987" spans="1:10" ht="15" customHeight="1" x14ac:dyDescent="0.35">
      <c r="A1987" s="2" t="s">
        <v>339</v>
      </c>
      <c r="B1987" s="2" t="s">
        <v>340</v>
      </c>
      <c r="C1987" s="2" t="s">
        <v>23</v>
      </c>
      <c r="D1987" s="2" t="s">
        <v>24</v>
      </c>
      <c r="E1987" s="3">
        <v>23</v>
      </c>
      <c r="F1987" s="3">
        <v>1</v>
      </c>
      <c r="G1987" s="2" t="s">
        <v>341</v>
      </c>
      <c r="H1987" s="2" t="s">
        <v>26</v>
      </c>
      <c r="I1987" s="2" t="s">
        <v>18276</v>
      </c>
      <c r="J1987" s="2" t="s">
        <v>3104</v>
      </c>
    </row>
    <row r="1988" spans="1:10" ht="15" customHeight="1" x14ac:dyDescent="0.35">
      <c r="A1988" s="2" t="s">
        <v>339</v>
      </c>
      <c r="B1988" s="2" t="s">
        <v>340</v>
      </c>
      <c r="C1988" s="2" t="s">
        <v>128</v>
      </c>
      <c r="D1988" s="2" t="s">
        <v>129</v>
      </c>
      <c r="E1988" s="3">
        <v>23</v>
      </c>
      <c r="F1988" s="3">
        <v>8</v>
      </c>
      <c r="G1988" s="2" t="s">
        <v>341</v>
      </c>
      <c r="H1988" s="2" t="s">
        <v>130</v>
      </c>
      <c r="I1988" s="2" t="s">
        <v>18276</v>
      </c>
      <c r="J1988" s="2" t="s">
        <v>3104</v>
      </c>
    </row>
    <row r="1989" spans="1:10" ht="15" customHeight="1" x14ac:dyDescent="0.35">
      <c r="A1989" s="2" t="s">
        <v>339</v>
      </c>
      <c r="B1989" s="2" t="s">
        <v>340</v>
      </c>
      <c r="C1989" s="2" t="s">
        <v>142</v>
      </c>
      <c r="D1989" s="2" t="s">
        <v>143</v>
      </c>
      <c r="E1989" s="3">
        <v>23</v>
      </c>
      <c r="F1989" s="3">
        <v>9</v>
      </c>
      <c r="G1989" s="2" t="s">
        <v>341</v>
      </c>
      <c r="H1989" s="2" t="s">
        <v>144</v>
      </c>
      <c r="I1989" s="2" t="s">
        <v>18276</v>
      </c>
      <c r="J1989" s="2" t="s">
        <v>3104</v>
      </c>
    </row>
    <row r="1990" spans="1:10" ht="15" customHeight="1" x14ac:dyDescent="0.35">
      <c r="A1990" s="2" t="s">
        <v>339</v>
      </c>
      <c r="B1990" s="2" t="s">
        <v>340</v>
      </c>
      <c r="C1990" s="2" t="s">
        <v>163</v>
      </c>
      <c r="D1990" s="2" t="s">
        <v>164</v>
      </c>
      <c r="E1990" s="3">
        <v>23</v>
      </c>
      <c r="F1990" s="3">
        <v>11</v>
      </c>
      <c r="G1990" s="2" t="s">
        <v>341</v>
      </c>
      <c r="H1990" s="2" t="s">
        <v>165</v>
      </c>
      <c r="I1990" s="2" t="s">
        <v>18276</v>
      </c>
      <c r="J1990" s="2" t="s">
        <v>3104</v>
      </c>
    </row>
    <row r="1991" spans="1:10" ht="15" customHeight="1" x14ac:dyDescent="0.35">
      <c r="A1991" s="2" t="s">
        <v>339</v>
      </c>
      <c r="B1991" s="2" t="s">
        <v>340</v>
      </c>
      <c r="C1991" s="2" t="s">
        <v>207</v>
      </c>
      <c r="D1991" s="2" t="s">
        <v>208</v>
      </c>
      <c r="E1991" s="3">
        <v>23</v>
      </c>
      <c r="F1991" s="3">
        <v>14</v>
      </c>
      <c r="G1991" s="2" t="s">
        <v>341</v>
      </c>
      <c r="H1991" s="2" t="s">
        <v>209</v>
      </c>
      <c r="I1991" s="2" t="s">
        <v>18276</v>
      </c>
      <c r="J1991" s="2" t="s">
        <v>3104</v>
      </c>
    </row>
    <row r="1992" spans="1:10" ht="15" customHeight="1" x14ac:dyDescent="0.35">
      <c r="A1992" s="2" t="s">
        <v>339</v>
      </c>
      <c r="B1992" s="2" t="s">
        <v>340</v>
      </c>
      <c r="C1992" s="2" t="s">
        <v>23</v>
      </c>
      <c r="D1992" s="2" t="s">
        <v>24</v>
      </c>
      <c r="E1992" s="3">
        <v>23</v>
      </c>
      <c r="F1992" s="3">
        <v>1</v>
      </c>
      <c r="G1992" s="2" t="s">
        <v>341</v>
      </c>
      <c r="H1992" s="2" t="s">
        <v>26</v>
      </c>
      <c r="I1992" s="2" t="s">
        <v>18276</v>
      </c>
      <c r="J1992" s="2" t="s">
        <v>3016</v>
      </c>
    </row>
    <row r="1993" spans="1:10" ht="15" customHeight="1" x14ac:dyDescent="0.35">
      <c r="A1993" s="2" t="s">
        <v>339</v>
      </c>
      <c r="B1993" s="2" t="s">
        <v>340</v>
      </c>
      <c r="C1993" s="2" t="s">
        <v>41</v>
      </c>
      <c r="D1993" s="2" t="s">
        <v>42</v>
      </c>
      <c r="E1993" s="3">
        <v>23</v>
      </c>
      <c r="F1993" s="3">
        <v>2</v>
      </c>
      <c r="G1993" s="2" t="s">
        <v>341</v>
      </c>
      <c r="H1993" s="2" t="s">
        <v>43</v>
      </c>
      <c r="I1993" s="2" t="s">
        <v>18276</v>
      </c>
      <c r="J1993" s="2" t="s">
        <v>3016</v>
      </c>
    </row>
    <row r="1994" spans="1:10" ht="15" customHeight="1" x14ac:dyDescent="0.35">
      <c r="A1994" s="2" t="s">
        <v>339</v>
      </c>
      <c r="B1994" s="2" t="s">
        <v>340</v>
      </c>
      <c r="C1994" s="2" t="s">
        <v>56</v>
      </c>
      <c r="D1994" s="2" t="s">
        <v>57</v>
      </c>
      <c r="E1994" s="3">
        <v>23</v>
      </c>
      <c r="F1994" s="3">
        <v>3</v>
      </c>
      <c r="G1994" s="2" t="s">
        <v>341</v>
      </c>
      <c r="H1994" s="2" t="s">
        <v>59</v>
      </c>
      <c r="I1994" s="2" t="s">
        <v>18276</v>
      </c>
      <c r="J1994" s="2" t="s">
        <v>3016</v>
      </c>
    </row>
    <row r="1995" spans="1:10" ht="15" customHeight="1" x14ac:dyDescent="0.35">
      <c r="A1995" s="2" t="s">
        <v>339</v>
      </c>
      <c r="B1995" s="2" t="s">
        <v>340</v>
      </c>
      <c r="C1995" s="2" t="s">
        <v>71</v>
      </c>
      <c r="D1995" s="2" t="s">
        <v>72</v>
      </c>
      <c r="E1995" s="3">
        <v>23</v>
      </c>
      <c r="F1995" s="3">
        <v>4</v>
      </c>
      <c r="G1995" s="2" t="s">
        <v>341</v>
      </c>
      <c r="H1995" s="2" t="s">
        <v>73</v>
      </c>
      <c r="I1995" s="2" t="s">
        <v>18276</v>
      </c>
      <c r="J1995" s="2" t="s">
        <v>3016</v>
      </c>
    </row>
    <row r="1996" spans="1:10" ht="15" customHeight="1" x14ac:dyDescent="0.35">
      <c r="A1996" s="2" t="s">
        <v>339</v>
      </c>
      <c r="B1996" s="2" t="s">
        <v>340</v>
      </c>
      <c r="C1996" s="2" t="s">
        <v>86</v>
      </c>
      <c r="D1996" s="2" t="s">
        <v>87</v>
      </c>
      <c r="E1996" s="3">
        <v>23</v>
      </c>
      <c r="F1996" s="3">
        <v>5</v>
      </c>
      <c r="G1996" s="2" t="s">
        <v>341</v>
      </c>
      <c r="H1996" s="2" t="s">
        <v>88</v>
      </c>
      <c r="I1996" s="2" t="s">
        <v>18276</v>
      </c>
      <c r="J1996" s="2" t="s">
        <v>3016</v>
      </c>
    </row>
    <row r="1997" spans="1:10" ht="15" customHeight="1" x14ac:dyDescent="0.35">
      <c r="A1997" s="2" t="s">
        <v>339</v>
      </c>
      <c r="B1997" s="2" t="s">
        <v>340</v>
      </c>
      <c r="C1997" s="2" t="s">
        <v>142</v>
      </c>
      <c r="D1997" s="2" t="s">
        <v>143</v>
      </c>
      <c r="E1997" s="3">
        <v>23</v>
      </c>
      <c r="F1997" s="3">
        <v>9</v>
      </c>
      <c r="G1997" s="2" t="s">
        <v>341</v>
      </c>
      <c r="H1997" s="2" t="s">
        <v>144</v>
      </c>
      <c r="I1997" s="2" t="s">
        <v>18276</v>
      </c>
      <c r="J1997" s="2" t="s">
        <v>2969</v>
      </c>
    </row>
    <row r="1998" spans="1:10" ht="15" customHeight="1" x14ac:dyDescent="0.35">
      <c r="A1998" s="2" t="s">
        <v>325</v>
      </c>
      <c r="B1998" s="2" t="s">
        <v>326</v>
      </c>
      <c r="C1998" s="2" t="s">
        <v>456</v>
      </c>
      <c r="D1998" s="2" t="s">
        <v>457</v>
      </c>
      <c r="E1998" s="3">
        <v>22</v>
      </c>
      <c r="F1998" s="3">
        <v>33</v>
      </c>
      <c r="G1998" s="2" t="s">
        <v>327</v>
      </c>
      <c r="H1998" s="2" t="s">
        <v>458</v>
      </c>
      <c r="I1998" s="2" t="s">
        <v>18276</v>
      </c>
      <c r="J1998" s="2" t="s">
        <v>3037</v>
      </c>
    </row>
    <row r="1999" spans="1:10" ht="15" customHeight="1" x14ac:dyDescent="0.35">
      <c r="A1999" s="2" t="s">
        <v>339</v>
      </c>
      <c r="B1999" s="2" t="s">
        <v>340</v>
      </c>
      <c r="C1999" s="2" t="s">
        <v>71</v>
      </c>
      <c r="D1999" s="2" t="s">
        <v>72</v>
      </c>
      <c r="E1999" s="3">
        <v>23</v>
      </c>
      <c r="F1999" s="3">
        <v>4</v>
      </c>
      <c r="G1999" s="2" t="s">
        <v>341</v>
      </c>
      <c r="H1999" s="2" t="s">
        <v>73</v>
      </c>
      <c r="I1999" s="2" t="s">
        <v>18276</v>
      </c>
      <c r="J1999" s="2" t="s">
        <v>2969</v>
      </c>
    </row>
    <row r="2000" spans="1:10" ht="15" customHeight="1" x14ac:dyDescent="0.35">
      <c r="A2000" s="2" t="s">
        <v>339</v>
      </c>
      <c r="B2000" s="2" t="s">
        <v>340</v>
      </c>
      <c r="C2000" s="2" t="s">
        <v>41</v>
      </c>
      <c r="D2000" s="2" t="s">
        <v>42</v>
      </c>
      <c r="E2000" s="3">
        <v>23</v>
      </c>
      <c r="F2000" s="3">
        <v>2</v>
      </c>
      <c r="G2000" s="2" t="s">
        <v>341</v>
      </c>
      <c r="H2000" s="2" t="s">
        <v>43</v>
      </c>
      <c r="I2000" s="2" t="s">
        <v>18276</v>
      </c>
      <c r="J2000" s="2" t="s">
        <v>2969</v>
      </c>
    </row>
    <row r="2001" spans="1:10" ht="15" customHeight="1" x14ac:dyDescent="0.35">
      <c r="A2001" s="2" t="s">
        <v>339</v>
      </c>
      <c r="B2001" s="2" t="s">
        <v>340</v>
      </c>
      <c r="C2001" s="2" t="s">
        <v>477</v>
      </c>
      <c r="D2001" s="2" t="s">
        <v>478</v>
      </c>
      <c r="E2001" s="3">
        <v>23</v>
      </c>
      <c r="F2001" s="3">
        <v>35</v>
      </c>
      <c r="G2001" s="2" t="s">
        <v>341</v>
      </c>
      <c r="H2001" s="2" t="s">
        <v>479</v>
      </c>
      <c r="I2001" s="2" t="s">
        <v>18276</v>
      </c>
      <c r="J2001" s="2" t="s">
        <v>3083</v>
      </c>
    </row>
    <row r="2002" spans="1:10" ht="15" customHeight="1" x14ac:dyDescent="0.35">
      <c r="A2002" s="2" t="s">
        <v>339</v>
      </c>
      <c r="B2002" s="2" t="s">
        <v>340</v>
      </c>
      <c r="C2002" s="2" t="s">
        <v>537</v>
      </c>
      <c r="D2002" s="2" t="s">
        <v>538</v>
      </c>
      <c r="E2002" s="3">
        <v>23</v>
      </c>
      <c r="F2002" s="3">
        <v>40</v>
      </c>
      <c r="G2002" s="2" t="s">
        <v>341</v>
      </c>
      <c r="H2002" s="2" t="s">
        <v>539</v>
      </c>
      <c r="I2002" s="2" t="s">
        <v>18276</v>
      </c>
      <c r="J2002" s="2" t="s">
        <v>3083</v>
      </c>
    </row>
    <row r="2003" spans="1:10" ht="15" customHeight="1" x14ac:dyDescent="0.35">
      <c r="A2003" s="2" t="s">
        <v>339</v>
      </c>
      <c r="B2003" s="2" t="s">
        <v>340</v>
      </c>
      <c r="C2003" s="2" t="s">
        <v>23</v>
      </c>
      <c r="D2003" s="2" t="s">
        <v>24</v>
      </c>
      <c r="E2003" s="3">
        <v>23</v>
      </c>
      <c r="F2003" s="3">
        <v>1</v>
      </c>
      <c r="G2003" s="2" t="s">
        <v>341</v>
      </c>
      <c r="H2003" s="2" t="s">
        <v>26</v>
      </c>
      <c r="I2003" s="2" t="s">
        <v>18276</v>
      </c>
      <c r="J2003" s="2" t="s">
        <v>3037</v>
      </c>
    </row>
    <row r="2004" spans="1:10" ht="15" customHeight="1" x14ac:dyDescent="0.35">
      <c r="A2004" s="2" t="s">
        <v>339</v>
      </c>
      <c r="B2004" s="2" t="s">
        <v>340</v>
      </c>
      <c r="C2004" s="2" t="s">
        <v>41</v>
      </c>
      <c r="D2004" s="2" t="s">
        <v>42</v>
      </c>
      <c r="E2004" s="3">
        <v>23</v>
      </c>
      <c r="F2004" s="3">
        <v>2</v>
      </c>
      <c r="G2004" s="2" t="s">
        <v>341</v>
      </c>
      <c r="H2004" s="2" t="s">
        <v>43</v>
      </c>
      <c r="I2004" s="2" t="s">
        <v>18276</v>
      </c>
      <c r="J2004" s="2" t="s">
        <v>3037</v>
      </c>
    </row>
    <row r="2005" spans="1:10" ht="15" customHeight="1" x14ac:dyDescent="0.35">
      <c r="A2005" s="2" t="s">
        <v>339</v>
      </c>
      <c r="B2005" s="2" t="s">
        <v>340</v>
      </c>
      <c r="C2005" s="2" t="s">
        <v>56</v>
      </c>
      <c r="D2005" s="2" t="s">
        <v>57</v>
      </c>
      <c r="E2005" s="3">
        <v>23</v>
      </c>
      <c r="F2005" s="3">
        <v>3</v>
      </c>
      <c r="G2005" s="2" t="s">
        <v>341</v>
      </c>
      <c r="H2005" s="2" t="s">
        <v>59</v>
      </c>
      <c r="I2005" s="2" t="s">
        <v>18276</v>
      </c>
      <c r="J2005" s="2" t="s">
        <v>3037</v>
      </c>
    </row>
    <row r="2006" spans="1:10" ht="15" customHeight="1" x14ac:dyDescent="0.35">
      <c r="A2006" s="2" t="s">
        <v>339</v>
      </c>
      <c r="B2006" s="2" t="s">
        <v>340</v>
      </c>
      <c r="C2006" s="2" t="s">
        <v>71</v>
      </c>
      <c r="D2006" s="2" t="s">
        <v>72</v>
      </c>
      <c r="E2006" s="3">
        <v>23</v>
      </c>
      <c r="F2006" s="3">
        <v>4</v>
      </c>
      <c r="G2006" s="2" t="s">
        <v>341</v>
      </c>
      <c r="H2006" s="2" t="s">
        <v>73</v>
      </c>
      <c r="I2006" s="2" t="s">
        <v>18276</v>
      </c>
      <c r="J2006" s="2" t="s">
        <v>3037</v>
      </c>
    </row>
    <row r="2007" spans="1:10" ht="15" customHeight="1" x14ac:dyDescent="0.35">
      <c r="A2007" s="2" t="s">
        <v>339</v>
      </c>
      <c r="B2007" s="2" t="s">
        <v>340</v>
      </c>
      <c r="C2007" s="2" t="s">
        <v>86</v>
      </c>
      <c r="D2007" s="2" t="s">
        <v>87</v>
      </c>
      <c r="E2007" s="3">
        <v>23</v>
      </c>
      <c r="F2007" s="3">
        <v>5</v>
      </c>
      <c r="G2007" s="2" t="s">
        <v>341</v>
      </c>
      <c r="H2007" s="2" t="s">
        <v>88</v>
      </c>
      <c r="I2007" s="2" t="s">
        <v>18276</v>
      </c>
      <c r="J2007" s="2" t="s">
        <v>3037</v>
      </c>
    </row>
    <row r="2008" spans="1:10" ht="15" customHeight="1" x14ac:dyDescent="0.35">
      <c r="A2008" s="2" t="s">
        <v>339</v>
      </c>
      <c r="B2008" s="2" t="s">
        <v>340</v>
      </c>
      <c r="C2008" s="2" t="s">
        <v>128</v>
      </c>
      <c r="D2008" s="2" t="s">
        <v>129</v>
      </c>
      <c r="E2008" s="3">
        <v>23</v>
      </c>
      <c r="F2008" s="3">
        <v>8</v>
      </c>
      <c r="G2008" s="2" t="s">
        <v>341</v>
      </c>
      <c r="H2008" s="2" t="s">
        <v>130</v>
      </c>
      <c r="I2008" s="2" t="s">
        <v>18276</v>
      </c>
      <c r="J2008" s="2" t="s">
        <v>3037</v>
      </c>
    </row>
    <row r="2009" spans="1:10" ht="15" customHeight="1" x14ac:dyDescent="0.35">
      <c r="A2009" s="2" t="s">
        <v>339</v>
      </c>
      <c r="B2009" s="2" t="s">
        <v>340</v>
      </c>
      <c r="C2009" s="2" t="s">
        <v>153</v>
      </c>
      <c r="D2009" s="2" t="s">
        <v>154</v>
      </c>
      <c r="E2009" s="3">
        <v>23</v>
      </c>
      <c r="F2009" s="3">
        <v>10</v>
      </c>
      <c r="G2009" s="2" t="s">
        <v>341</v>
      </c>
      <c r="H2009" s="2" t="s">
        <v>155</v>
      </c>
      <c r="I2009" s="2" t="s">
        <v>18276</v>
      </c>
      <c r="J2009" s="2" t="s">
        <v>3037</v>
      </c>
    </row>
    <row r="2010" spans="1:10" ht="15" customHeight="1" x14ac:dyDescent="0.35">
      <c r="A2010" s="2" t="s">
        <v>339</v>
      </c>
      <c r="B2010" s="2" t="s">
        <v>340</v>
      </c>
      <c r="C2010" s="2" t="s">
        <v>163</v>
      </c>
      <c r="D2010" s="2" t="s">
        <v>164</v>
      </c>
      <c r="E2010" s="3">
        <v>23</v>
      </c>
      <c r="F2010" s="3">
        <v>11</v>
      </c>
      <c r="G2010" s="2" t="s">
        <v>341</v>
      </c>
      <c r="H2010" s="2" t="s">
        <v>165</v>
      </c>
      <c r="I2010" s="2" t="s">
        <v>18276</v>
      </c>
      <c r="J2010" s="2" t="s">
        <v>3037</v>
      </c>
    </row>
    <row r="2011" spans="1:10" ht="15" customHeight="1" x14ac:dyDescent="0.35">
      <c r="A2011" s="2" t="s">
        <v>339</v>
      </c>
      <c r="B2011" s="2" t="s">
        <v>340</v>
      </c>
      <c r="C2011" s="2" t="s">
        <v>177</v>
      </c>
      <c r="D2011" s="2" t="s">
        <v>178</v>
      </c>
      <c r="E2011" s="3">
        <v>23</v>
      </c>
      <c r="F2011" s="3">
        <v>12</v>
      </c>
      <c r="G2011" s="2" t="s">
        <v>341</v>
      </c>
      <c r="H2011" s="2" t="s">
        <v>179</v>
      </c>
      <c r="I2011" s="2" t="s">
        <v>18276</v>
      </c>
      <c r="J2011" s="2" t="s">
        <v>3037</v>
      </c>
    </row>
    <row r="2012" spans="1:10" ht="15" customHeight="1" x14ac:dyDescent="0.35">
      <c r="A2012" s="2" t="s">
        <v>339</v>
      </c>
      <c r="B2012" s="2" t="s">
        <v>340</v>
      </c>
      <c r="C2012" s="2" t="s">
        <v>218</v>
      </c>
      <c r="D2012" s="2" t="s">
        <v>219</v>
      </c>
      <c r="E2012" s="3">
        <v>23</v>
      </c>
      <c r="F2012" s="3">
        <v>15</v>
      </c>
      <c r="G2012" s="2" t="s">
        <v>341</v>
      </c>
      <c r="H2012" s="2" t="s">
        <v>220</v>
      </c>
      <c r="I2012" s="2" t="s">
        <v>18276</v>
      </c>
      <c r="J2012" s="2" t="s">
        <v>3037</v>
      </c>
    </row>
    <row r="2013" spans="1:10" ht="15" customHeight="1" x14ac:dyDescent="0.35">
      <c r="A2013" s="2" t="s">
        <v>339</v>
      </c>
      <c r="B2013" s="2" t="s">
        <v>340</v>
      </c>
      <c r="C2013" s="2" t="s">
        <v>250</v>
      </c>
      <c r="D2013" s="2" t="s">
        <v>251</v>
      </c>
      <c r="E2013" s="3">
        <v>23</v>
      </c>
      <c r="F2013" s="3">
        <v>17</v>
      </c>
      <c r="G2013" s="2" t="s">
        <v>341</v>
      </c>
      <c r="H2013" s="2" t="s">
        <v>252</v>
      </c>
      <c r="I2013" s="2" t="s">
        <v>18276</v>
      </c>
      <c r="J2013" s="2" t="s">
        <v>3037</v>
      </c>
    </row>
    <row r="2014" spans="1:10" ht="15" customHeight="1" x14ac:dyDescent="0.35">
      <c r="A2014" s="2" t="s">
        <v>339</v>
      </c>
      <c r="B2014" s="2" t="s">
        <v>340</v>
      </c>
      <c r="C2014" s="2" t="s">
        <v>264</v>
      </c>
      <c r="D2014" s="2" t="s">
        <v>265</v>
      </c>
      <c r="E2014" s="3">
        <v>23</v>
      </c>
      <c r="F2014" s="3">
        <v>18</v>
      </c>
      <c r="G2014" s="2" t="s">
        <v>341</v>
      </c>
      <c r="H2014" s="2" t="s">
        <v>266</v>
      </c>
      <c r="I2014" s="2" t="s">
        <v>18276</v>
      </c>
      <c r="J2014" s="2" t="s">
        <v>3037</v>
      </c>
    </row>
    <row r="2015" spans="1:10" ht="15" customHeight="1" x14ac:dyDescent="0.35">
      <c r="A2015" s="2" t="s">
        <v>339</v>
      </c>
      <c r="B2015" s="2" t="s">
        <v>340</v>
      </c>
      <c r="C2015" s="2" t="s">
        <v>279</v>
      </c>
      <c r="D2015" s="2" t="s">
        <v>280</v>
      </c>
      <c r="E2015" s="3">
        <v>23</v>
      </c>
      <c r="F2015" s="3">
        <v>19</v>
      </c>
      <c r="G2015" s="2" t="s">
        <v>341</v>
      </c>
      <c r="H2015" s="2" t="s">
        <v>281</v>
      </c>
      <c r="I2015" s="2" t="s">
        <v>18276</v>
      </c>
      <c r="J2015" s="2" t="s">
        <v>3037</v>
      </c>
    </row>
    <row r="2016" spans="1:10" ht="15" customHeight="1" x14ac:dyDescent="0.35">
      <c r="A2016" s="2" t="s">
        <v>339</v>
      </c>
      <c r="B2016" s="2" t="s">
        <v>340</v>
      </c>
      <c r="C2016" s="2" t="s">
        <v>325</v>
      </c>
      <c r="D2016" s="2" t="s">
        <v>326</v>
      </c>
      <c r="E2016" s="3">
        <v>23</v>
      </c>
      <c r="F2016" s="3">
        <v>22</v>
      </c>
      <c r="G2016" s="2" t="s">
        <v>341</v>
      </c>
      <c r="H2016" s="2" t="s">
        <v>327</v>
      </c>
      <c r="I2016" s="2" t="s">
        <v>18276</v>
      </c>
      <c r="J2016" s="2" t="s">
        <v>3037</v>
      </c>
    </row>
    <row r="2017" spans="1:10" ht="15" customHeight="1" x14ac:dyDescent="0.35">
      <c r="A2017" s="2" t="s">
        <v>339</v>
      </c>
      <c r="B2017" s="2" t="s">
        <v>340</v>
      </c>
      <c r="C2017" s="2" t="s">
        <v>352</v>
      </c>
      <c r="D2017" s="2" t="s">
        <v>353</v>
      </c>
      <c r="E2017" s="3">
        <v>23</v>
      </c>
      <c r="F2017" s="3">
        <v>24</v>
      </c>
      <c r="G2017" s="2" t="s">
        <v>341</v>
      </c>
      <c r="H2017" s="2" t="s">
        <v>354</v>
      </c>
      <c r="I2017" s="2" t="s">
        <v>18276</v>
      </c>
      <c r="J2017" s="2" t="s">
        <v>3037</v>
      </c>
    </row>
    <row r="2018" spans="1:10" ht="15" customHeight="1" x14ac:dyDescent="0.35">
      <c r="A2018" s="2" t="s">
        <v>339</v>
      </c>
      <c r="B2018" s="2" t="s">
        <v>340</v>
      </c>
      <c r="C2018" s="2" t="s">
        <v>365</v>
      </c>
      <c r="D2018" s="2" t="s">
        <v>366</v>
      </c>
      <c r="E2018" s="3">
        <v>23</v>
      </c>
      <c r="F2018" s="3">
        <v>25</v>
      </c>
      <c r="G2018" s="2" t="s">
        <v>341</v>
      </c>
      <c r="H2018" s="2" t="s">
        <v>367</v>
      </c>
      <c r="I2018" s="2" t="s">
        <v>18276</v>
      </c>
      <c r="J2018" s="2" t="s">
        <v>3037</v>
      </c>
    </row>
    <row r="2019" spans="1:10" ht="15" customHeight="1" x14ac:dyDescent="0.35">
      <c r="A2019" s="2" t="s">
        <v>339</v>
      </c>
      <c r="B2019" s="2" t="s">
        <v>340</v>
      </c>
      <c r="C2019" s="2" t="s">
        <v>456</v>
      </c>
      <c r="D2019" s="2" t="s">
        <v>457</v>
      </c>
      <c r="E2019" s="3">
        <v>23</v>
      </c>
      <c r="F2019" s="3">
        <v>33</v>
      </c>
      <c r="G2019" s="2" t="s">
        <v>341</v>
      </c>
      <c r="H2019" s="2" t="s">
        <v>458</v>
      </c>
      <c r="I2019" s="2" t="s">
        <v>18276</v>
      </c>
      <c r="J2019" s="2" t="s">
        <v>3037</v>
      </c>
    </row>
    <row r="2020" spans="1:10" ht="15" customHeight="1" x14ac:dyDescent="0.35">
      <c r="A2020" s="2" t="s">
        <v>339</v>
      </c>
      <c r="B2020" s="2" t="s">
        <v>340</v>
      </c>
      <c r="C2020" s="2" t="s">
        <v>510</v>
      </c>
      <c r="D2020" s="2" t="s">
        <v>511</v>
      </c>
      <c r="E2020" s="3">
        <v>23</v>
      </c>
      <c r="F2020" s="3">
        <v>38</v>
      </c>
      <c r="G2020" s="2" t="s">
        <v>341</v>
      </c>
      <c r="H2020" s="2" t="s">
        <v>512</v>
      </c>
      <c r="I2020" s="2" t="s">
        <v>18276</v>
      </c>
      <c r="J2020" s="2" t="s">
        <v>3037</v>
      </c>
    </row>
    <row r="2021" spans="1:10" ht="15" customHeight="1" x14ac:dyDescent="0.35">
      <c r="A2021" s="2" t="s">
        <v>339</v>
      </c>
      <c r="B2021" s="2" t="s">
        <v>340</v>
      </c>
      <c r="C2021" s="2" t="s">
        <v>23</v>
      </c>
      <c r="D2021" s="2" t="s">
        <v>24</v>
      </c>
      <c r="E2021" s="3">
        <v>23</v>
      </c>
      <c r="F2021" s="3">
        <v>1</v>
      </c>
      <c r="G2021" s="2" t="s">
        <v>341</v>
      </c>
      <c r="H2021" s="2" t="s">
        <v>26</v>
      </c>
      <c r="I2021" s="2" t="s">
        <v>18276</v>
      </c>
      <c r="J2021" s="2" t="s">
        <v>2969</v>
      </c>
    </row>
    <row r="2022" spans="1:10" ht="15" customHeight="1" x14ac:dyDescent="0.35">
      <c r="A2022" s="2" t="s">
        <v>339</v>
      </c>
      <c r="B2022" s="2" t="s">
        <v>340</v>
      </c>
      <c r="C2022" s="2" t="s">
        <v>56</v>
      </c>
      <c r="D2022" s="2" t="s">
        <v>57</v>
      </c>
      <c r="E2022" s="3">
        <v>23</v>
      </c>
      <c r="F2022" s="3">
        <v>3</v>
      </c>
      <c r="G2022" s="2" t="s">
        <v>341</v>
      </c>
      <c r="H2022" s="2" t="s">
        <v>59</v>
      </c>
      <c r="I2022" s="2" t="s">
        <v>18276</v>
      </c>
      <c r="J2022" s="2" t="s">
        <v>2969</v>
      </c>
    </row>
    <row r="2023" spans="1:10" ht="15" customHeight="1" x14ac:dyDescent="0.35">
      <c r="A2023" s="2" t="s">
        <v>325</v>
      </c>
      <c r="B2023" s="2" t="s">
        <v>326</v>
      </c>
      <c r="C2023" s="2" t="s">
        <v>365</v>
      </c>
      <c r="D2023" s="2" t="s">
        <v>366</v>
      </c>
      <c r="E2023" s="3">
        <v>22</v>
      </c>
      <c r="F2023" s="3">
        <v>25</v>
      </c>
      <c r="G2023" s="2" t="s">
        <v>327</v>
      </c>
      <c r="H2023" s="2" t="s">
        <v>367</v>
      </c>
      <c r="I2023" s="2" t="s">
        <v>18276</v>
      </c>
      <c r="J2023" s="2" t="s">
        <v>3037</v>
      </c>
    </row>
    <row r="2024" spans="1:10" ht="15" customHeight="1" x14ac:dyDescent="0.35">
      <c r="A2024" s="2" t="s">
        <v>325</v>
      </c>
      <c r="B2024" s="2" t="s">
        <v>326</v>
      </c>
      <c r="C2024" s="2" t="s">
        <v>352</v>
      </c>
      <c r="D2024" s="2" t="s">
        <v>353</v>
      </c>
      <c r="E2024" s="3">
        <v>22</v>
      </c>
      <c r="F2024" s="3">
        <v>24</v>
      </c>
      <c r="G2024" s="2" t="s">
        <v>327</v>
      </c>
      <c r="H2024" s="2" t="s">
        <v>354</v>
      </c>
      <c r="I2024" s="2" t="s">
        <v>18276</v>
      </c>
      <c r="J2024" s="2" t="s">
        <v>3037</v>
      </c>
    </row>
    <row r="2025" spans="1:10" ht="15" customHeight="1" x14ac:dyDescent="0.35">
      <c r="A2025" s="2" t="s">
        <v>325</v>
      </c>
      <c r="B2025" s="2" t="s">
        <v>326</v>
      </c>
      <c r="C2025" s="2" t="s">
        <v>339</v>
      </c>
      <c r="D2025" s="2" t="s">
        <v>340</v>
      </c>
      <c r="E2025" s="3">
        <v>22</v>
      </c>
      <c r="F2025" s="3">
        <v>23</v>
      </c>
      <c r="G2025" s="2" t="s">
        <v>327</v>
      </c>
      <c r="H2025" s="2" t="s">
        <v>341</v>
      </c>
      <c r="I2025" s="2" t="s">
        <v>18276</v>
      </c>
      <c r="J2025" s="2" t="s">
        <v>3037</v>
      </c>
    </row>
    <row r="2026" spans="1:10" ht="15" customHeight="1" x14ac:dyDescent="0.35">
      <c r="A2026" s="2" t="s">
        <v>325</v>
      </c>
      <c r="B2026" s="2" t="s">
        <v>326</v>
      </c>
      <c r="C2026" s="2" t="s">
        <v>163</v>
      </c>
      <c r="D2026" s="2" t="s">
        <v>164</v>
      </c>
      <c r="E2026" s="3">
        <v>22</v>
      </c>
      <c r="F2026" s="3">
        <v>11</v>
      </c>
      <c r="G2026" s="2" t="s">
        <v>327</v>
      </c>
      <c r="H2026" s="2" t="s">
        <v>165</v>
      </c>
      <c r="I2026" s="2" t="s">
        <v>18276</v>
      </c>
      <c r="J2026" s="2" t="s">
        <v>2992</v>
      </c>
    </row>
    <row r="2027" spans="1:10" ht="15" customHeight="1" x14ac:dyDescent="0.35">
      <c r="A2027" s="2" t="s">
        <v>325</v>
      </c>
      <c r="B2027" s="2" t="s">
        <v>326</v>
      </c>
      <c r="C2027" s="2" t="s">
        <v>177</v>
      </c>
      <c r="D2027" s="2" t="s">
        <v>178</v>
      </c>
      <c r="E2027" s="3">
        <v>22</v>
      </c>
      <c r="F2027" s="3">
        <v>12</v>
      </c>
      <c r="G2027" s="2" t="s">
        <v>327</v>
      </c>
      <c r="H2027" s="2" t="s">
        <v>179</v>
      </c>
      <c r="I2027" s="2" t="s">
        <v>18276</v>
      </c>
      <c r="J2027" s="2" t="s">
        <v>2992</v>
      </c>
    </row>
    <row r="2028" spans="1:10" ht="15" customHeight="1" x14ac:dyDescent="0.35">
      <c r="A2028" s="2" t="s">
        <v>325</v>
      </c>
      <c r="B2028" s="2" t="s">
        <v>326</v>
      </c>
      <c r="C2028" s="2" t="s">
        <v>191</v>
      </c>
      <c r="D2028" s="2" t="s">
        <v>192</v>
      </c>
      <c r="E2028" s="3">
        <v>22</v>
      </c>
      <c r="F2028" s="3">
        <v>13</v>
      </c>
      <c r="G2028" s="2" t="s">
        <v>327</v>
      </c>
      <c r="H2028" s="2" t="s">
        <v>193</v>
      </c>
      <c r="I2028" s="2" t="s">
        <v>18276</v>
      </c>
      <c r="J2028" s="2" t="s">
        <v>2992</v>
      </c>
    </row>
    <row r="2029" spans="1:10" ht="15" customHeight="1" x14ac:dyDescent="0.35">
      <c r="A2029" s="2" t="s">
        <v>325</v>
      </c>
      <c r="B2029" s="2" t="s">
        <v>326</v>
      </c>
      <c r="C2029" s="2" t="s">
        <v>207</v>
      </c>
      <c r="D2029" s="2" t="s">
        <v>208</v>
      </c>
      <c r="E2029" s="3">
        <v>22</v>
      </c>
      <c r="F2029" s="3">
        <v>14</v>
      </c>
      <c r="G2029" s="2" t="s">
        <v>327</v>
      </c>
      <c r="H2029" s="2" t="s">
        <v>209</v>
      </c>
      <c r="I2029" s="2" t="s">
        <v>18276</v>
      </c>
      <c r="J2029" s="2" t="s">
        <v>2992</v>
      </c>
    </row>
    <row r="2030" spans="1:10" ht="15" customHeight="1" x14ac:dyDescent="0.35">
      <c r="A2030" s="2" t="s">
        <v>325</v>
      </c>
      <c r="B2030" s="2" t="s">
        <v>326</v>
      </c>
      <c r="C2030" s="2" t="s">
        <v>279</v>
      </c>
      <c r="D2030" s="2" t="s">
        <v>280</v>
      </c>
      <c r="E2030" s="3">
        <v>22</v>
      </c>
      <c r="F2030" s="3">
        <v>19</v>
      </c>
      <c r="G2030" s="2" t="s">
        <v>327</v>
      </c>
      <c r="H2030" s="2" t="s">
        <v>281</v>
      </c>
      <c r="I2030" s="2" t="s">
        <v>18276</v>
      </c>
      <c r="J2030" s="2" t="s">
        <v>2992</v>
      </c>
    </row>
    <row r="2031" spans="1:10" ht="15" customHeight="1" x14ac:dyDescent="0.35">
      <c r="A2031" s="2" t="s">
        <v>325</v>
      </c>
      <c r="B2031" s="2" t="s">
        <v>326</v>
      </c>
      <c r="C2031" s="2" t="s">
        <v>352</v>
      </c>
      <c r="D2031" s="2" t="s">
        <v>353</v>
      </c>
      <c r="E2031" s="3">
        <v>22</v>
      </c>
      <c r="F2031" s="3">
        <v>24</v>
      </c>
      <c r="G2031" s="2" t="s">
        <v>327</v>
      </c>
      <c r="H2031" s="2" t="s">
        <v>354</v>
      </c>
      <c r="I2031" s="2" t="s">
        <v>18276</v>
      </c>
      <c r="J2031" s="2" t="s">
        <v>2992</v>
      </c>
    </row>
    <row r="2032" spans="1:10" ht="15" customHeight="1" x14ac:dyDescent="0.35">
      <c r="A2032" s="2" t="s">
        <v>325</v>
      </c>
      <c r="B2032" s="2" t="s">
        <v>326</v>
      </c>
      <c r="C2032" s="2" t="s">
        <v>510</v>
      </c>
      <c r="D2032" s="2" t="s">
        <v>511</v>
      </c>
      <c r="E2032" s="3">
        <v>22</v>
      </c>
      <c r="F2032" s="3">
        <v>38</v>
      </c>
      <c r="G2032" s="2" t="s">
        <v>327</v>
      </c>
      <c r="H2032" s="2" t="s">
        <v>512</v>
      </c>
      <c r="I2032" s="2" t="s">
        <v>18276</v>
      </c>
      <c r="J2032" s="2" t="s">
        <v>2992</v>
      </c>
    </row>
    <row r="2033" spans="1:10" ht="15" customHeight="1" x14ac:dyDescent="0.35">
      <c r="A2033" s="2" t="s">
        <v>325</v>
      </c>
      <c r="B2033" s="2" t="s">
        <v>326</v>
      </c>
      <c r="C2033" s="2" t="s">
        <v>523</v>
      </c>
      <c r="D2033" s="2" t="s">
        <v>524</v>
      </c>
      <c r="E2033" s="3">
        <v>22</v>
      </c>
      <c r="F2033" s="3">
        <v>39</v>
      </c>
      <c r="G2033" s="2" t="s">
        <v>327</v>
      </c>
      <c r="H2033" s="2" t="s">
        <v>525</v>
      </c>
      <c r="I2033" s="2" t="s">
        <v>18276</v>
      </c>
      <c r="J2033" s="2" t="s">
        <v>2992</v>
      </c>
    </row>
    <row r="2034" spans="1:10" ht="15" customHeight="1" x14ac:dyDescent="0.35">
      <c r="A2034" s="2" t="s">
        <v>325</v>
      </c>
      <c r="B2034" s="2" t="s">
        <v>326</v>
      </c>
      <c r="C2034" s="2" t="s">
        <v>23</v>
      </c>
      <c r="D2034" s="2" t="s">
        <v>24</v>
      </c>
      <c r="E2034" s="3">
        <v>22</v>
      </c>
      <c r="F2034" s="3">
        <v>1</v>
      </c>
      <c r="G2034" s="2" t="s">
        <v>327</v>
      </c>
      <c r="H2034" s="2" t="s">
        <v>26</v>
      </c>
      <c r="I2034" s="2" t="s">
        <v>18276</v>
      </c>
      <c r="J2034" s="2" t="s">
        <v>3083</v>
      </c>
    </row>
    <row r="2035" spans="1:10" ht="15" customHeight="1" x14ac:dyDescent="0.35">
      <c r="A2035" s="2" t="s">
        <v>325</v>
      </c>
      <c r="B2035" s="2" t="s">
        <v>326</v>
      </c>
      <c r="C2035" s="2" t="s">
        <v>41</v>
      </c>
      <c r="D2035" s="2" t="s">
        <v>42</v>
      </c>
      <c r="E2035" s="3">
        <v>22</v>
      </c>
      <c r="F2035" s="3">
        <v>2</v>
      </c>
      <c r="G2035" s="2" t="s">
        <v>327</v>
      </c>
      <c r="H2035" s="2" t="s">
        <v>43</v>
      </c>
      <c r="I2035" s="2" t="s">
        <v>18276</v>
      </c>
      <c r="J2035" s="2" t="s">
        <v>3083</v>
      </c>
    </row>
    <row r="2036" spans="1:10" ht="15" customHeight="1" x14ac:dyDescent="0.35">
      <c r="A2036" s="2" t="s">
        <v>325</v>
      </c>
      <c r="B2036" s="2" t="s">
        <v>326</v>
      </c>
      <c r="C2036" s="2" t="s">
        <v>100</v>
      </c>
      <c r="D2036" s="2" t="s">
        <v>101</v>
      </c>
      <c r="E2036" s="3">
        <v>22</v>
      </c>
      <c r="F2036" s="3">
        <v>6</v>
      </c>
      <c r="G2036" s="2" t="s">
        <v>327</v>
      </c>
      <c r="H2036" s="2" t="s">
        <v>102</v>
      </c>
      <c r="I2036" s="2" t="s">
        <v>18276</v>
      </c>
      <c r="J2036" s="2" t="s">
        <v>3083</v>
      </c>
    </row>
    <row r="2037" spans="1:10" ht="15" customHeight="1" x14ac:dyDescent="0.35">
      <c r="A2037" s="2" t="s">
        <v>325</v>
      </c>
      <c r="B2037" s="2" t="s">
        <v>326</v>
      </c>
      <c r="C2037" s="2" t="s">
        <v>116</v>
      </c>
      <c r="D2037" s="2" t="s">
        <v>117</v>
      </c>
      <c r="E2037" s="3">
        <v>22</v>
      </c>
      <c r="F2037" s="3">
        <v>7</v>
      </c>
      <c r="G2037" s="2" t="s">
        <v>327</v>
      </c>
      <c r="H2037" s="2" t="s">
        <v>118</v>
      </c>
      <c r="I2037" s="2" t="s">
        <v>18276</v>
      </c>
      <c r="J2037" s="2" t="s">
        <v>3083</v>
      </c>
    </row>
    <row r="2038" spans="1:10" ht="15" customHeight="1" x14ac:dyDescent="0.35">
      <c r="A2038" s="2" t="s">
        <v>325</v>
      </c>
      <c r="B2038" s="2" t="s">
        <v>326</v>
      </c>
      <c r="C2038" s="2" t="s">
        <v>128</v>
      </c>
      <c r="D2038" s="2" t="s">
        <v>129</v>
      </c>
      <c r="E2038" s="3">
        <v>22</v>
      </c>
      <c r="F2038" s="3">
        <v>8</v>
      </c>
      <c r="G2038" s="2" t="s">
        <v>327</v>
      </c>
      <c r="H2038" s="2" t="s">
        <v>130</v>
      </c>
      <c r="I2038" s="2" t="s">
        <v>18276</v>
      </c>
      <c r="J2038" s="2" t="s">
        <v>3083</v>
      </c>
    </row>
    <row r="2039" spans="1:10" ht="15" customHeight="1" x14ac:dyDescent="0.35">
      <c r="A2039" s="2" t="s">
        <v>325</v>
      </c>
      <c r="B2039" s="2" t="s">
        <v>326</v>
      </c>
      <c r="C2039" s="2" t="s">
        <v>153</v>
      </c>
      <c r="D2039" s="2" t="s">
        <v>154</v>
      </c>
      <c r="E2039" s="3">
        <v>22</v>
      </c>
      <c r="F2039" s="3">
        <v>10</v>
      </c>
      <c r="G2039" s="2" t="s">
        <v>327</v>
      </c>
      <c r="H2039" s="2" t="s">
        <v>155</v>
      </c>
      <c r="I2039" s="2" t="s">
        <v>18276</v>
      </c>
      <c r="J2039" s="2" t="s">
        <v>3083</v>
      </c>
    </row>
    <row r="2040" spans="1:10" ht="15" customHeight="1" x14ac:dyDescent="0.35">
      <c r="A2040" s="2" t="s">
        <v>325</v>
      </c>
      <c r="B2040" s="2" t="s">
        <v>326</v>
      </c>
      <c r="C2040" s="2" t="s">
        <v>163</v>
      </c>
      <c r="D2040" s="2" t="s">
        <v>164</v>
      </c>
      <c r="E2040" s="3">
        <v>22</v>
      </c>
      <c r="F2040" s="3">
        <v>11</v>
      </c>
      <c r="G2040" s="2" t="s">
        <v>327</v>
      </c>
      <c r="H2040" s="2" t="s">
        <v>165</v>
      </c>
      <c r="I2040" s="2" t="s">
        <v>18276</v>
      </c>
      <c r="J2040" s="2" t="s">
        <v>3083</v>
      </c>
    </row>
    <row r="2041" spans="1:10" ht="15" customHeight="1" x14ac:dyDescent="0.35">
      <c r="A2041" s="2" t="s">
        <v>325</v>
      </c>
      <c r="B2041" s="2" t="s">
        <v>326</v>
      </c>
      <c r="C2041" s="2" t="s">
        <v>177</v>
      </c>
      <c r="D2041" s="2" t="s">
        <v>178</v>
      </c>
      <c r="E2041" s="3">
        <v>22</v>
      </c>
      <c r="F2041" s="3">
        <v>12</v>
      </c>
      <c r="G2041" s="2" t="s">
        <v>327</v>
      </c>
      <c r="H2041" s="2" t="s">
        <v>179</v>
      </c>
      <c r="I2041" s="2" t="s">
        <v>18276</v>
      </c>
      <c r="J2041" s="2" t="s">
        <v>3083</v>
      </c>
    </row>
    <row r="2042" spans="1:10" ht="15" customHeight="1" x14ac:dyDescent="0.35">
      <c r="A2042" s="2" t="s">
        <v>325</v>
      </c>
      <c r="B2042" s="2" t="s">
        <v>326</v>
      </c>
      <c r="C2042" s="2" t="s">
        <v>191</v>
      </c>
      <c r="D2042" s="2" t="s">
        <v>192</v>
      </c>
      <c r="E2042" s="3">
        <v>22</v>
      </c>
      <c r="F2042" s="3">
        <v>13</v>
      </c>
      <c r="G2042" s="2" t="s">
        <v>327</v>
      </c>
      <c r="H2042" s="2" t="s">
        <v>193</v>
      </c>
      <c r="I2042" s="2" t="s">
        <v>18276</v>
      </c>
      <c r="J2042" s="2" t="s">
        <v>3083</v>
      </c>
    </row>
    <row r="2043" spans="1:10" ht="15" customHeight="1" x14ac:dyDescent="0.35">
      <c r="A2043" s="2" t="s">
        <v>325</v>
      </c>
      <c r="B2043" s="2" t="s">
        <v>326</v>
      </c>
      <c r="C2043" s="2" t="s">
        <v>218</v>
      </c>
      <c r="D2043" s="2" t="s">
        <v>219</v>
      </c>
      <c r="E2043" s="3">
        <v>22</v>
      </c>
      <c r="F2043" s="3">
        <v>15</v>
      </c>
      <c r="G2043" s="2" t="s">
        <v>327</v>
      </c>
      <c r="H2043" s="2" t="s">
        <v>220</v>
      </c>
      <c r="I2043" s="2" t="s">
        <v>18276</v>
      </c>
      <c r="J2043" s="2" t="s">
        <v>3083</v>
      </c>
    </row>
    <row r="2044" spans="1:10" ht="15" customHeight="1" x14ac:dyDescent="0.35">
      <c r="A2044" s="2" t="s">
        <v>325</v>
      </c>
      <c r="B2044" s="2" t="s">
        <v>326</v>
      </c>
      <c r="C2044" s="2" t="s">
        <v>234</v>
      </c>
      <c r="D2044" s="2" t="s">
        <v>235</v>
      </c>
      <c r="E2044" s="3">
        <v>22</v>
      </c>
      <c r="F2044" s="3">
        <v>16</v>
      </c>
      <c r="G2044" s="2" t="s">
        <v>327</v>
      </c>
      <c r="H2044" s="2" t="s">
        <v>236</v>
      </c>
      <c r="I2044" s="2" t="s">
        <v>18276</v>
      </c>
      <c r="J2044" s="2" t="s">
        <v>3083</v>
      </c>
    </row>
    <row r="2045" spans="1:10" ht="15" customHeight="1" x14ac:dyDescent="0.35">
      <c r="A2045" s="2" t="s">
        <v>325</v>
      </c>
      <c r="B2045" s="2" t="s">
        <v>326</v>
      </c>
      <c r="C2045" s="2" t="s">
        <v>250</v>
      </c>
      <c r="D2045" s="2" t="s">
        <v>251</v>
      </c>
      <c r="E2045" s="3">
        <v>22</v>
      </c>
      <c r="F2045" s="3">
        <v>17</v>
      </c>
      <c r="G2045" s="2" t="s">
        <v>327</v>
      </c>
      <c r="H2045" s="2" t="s">
        <v>252</v>
      </c>
      <c r="I2045" s="2" t="s">
        <v>18276</v>
      </c>
      <c r="J2045" s="2" t="s">
        <v>3083</v>
      </c>
    </row>
    <row r="2046" spans="1:10" ht="15" customHeight="1" x14ac:dyDescent="0.35">
      <c r="A2046" s="2" t="s">
        <v>325</v>
      </c>
      <c r="B2046" s="2" t="s">
        <v>326</v>
      </c>
      <c r="C2046" s="2" t="s">
        <v>310</v>
      </c>
      <c r="D2046" s="2" t="s">
        <v>311</v>
      </c>
      <c r="E2046" s="3">
        <v>22</v>
      </c>
      <c r="F2046" s="3">
        <v>21</v>
      </c>
      <c r="G2046" s="2" t="s">
        <v>327</v>
      </c>
      <c r="H2046" s="2" t="s">
        <v>313</v>
      </c>
      <c r="I2046" s="2" t="s">
        <v>18276</v>
      </c>
      <c r="J2046" s="2" t="s">
        <v>3083</v>
      </c>
    </row>
    <row r="2047" spans="1:10" ht="15" customHeight="1" x14ac:dyDescent="0.35">
      <c r="A2047" s="2" t="s">
        <v>325</v>
      </c>
      <c r="B2047" s="2" t="s">
        <v>326</v>
      </c>
      <c r="C2047" s="2" t="s">
        <v>153</v>
      </c>
      <c r="D2047" s="2" t="s">
        <v>154</v>
      </c>
      <c r="E2047" s="3">
        <v>22</v>
      </c>
      <c r="F2047" s="3">
        <v>10</v>
      </c>
      <c r="G2047" s="2" t="s">
        <v>327</v>
      </c>
      <c r="H2047" s="2" t="s">
        <v>155</v>
      </c>
      <c r="I2047" s="2" t="s">
        <v>18276</v>
      </c>
      <c r="J2047" s="2" t="s">
        <v>2992</v>
      </c>
    </row>
    <row r="2048" spans="1:10" ht="15" customHeight="1" x14ac:dyDescent="0.35">
      <c r="A2048" s="2" t="s">
        <v>325</v>
      </c>
      <c r="B2048" s="2" t="s">
        <v>326</v>
      </c>
      <c r="C2048" s="2" t="s">
        <v>339</v>
      </c>
      <c r="D2048" s="2" t="s">
        <v>340</v>
      </c>
      <c r="E2048" s="3">
        <v>22</v>
      </c>
      <c r="F2048" s="3">
        <v>23</v>
      </c>
      <c r="G2048" s="2" t="s">
        <v>327</v>
      </c>
      <c r="H2048" s="2" t="s">
        <v>341</v>
      </c>
      <c r="I2048" s="2" t="s">
        <v>18276</v>
      </c>
      <c r="J2048" s="2" t="s">
        <v>3083</v>
      </c>
    </row>
    <row r="2049" spans="1:10" ht="15" customHeight="1" x14ac:dyDescent="0.35">
      <c r="A2049" s="2" t="s">
        <v>325</v>
      </c>
      <c r="B2049" s="2" t="s">
        <v>326</v>
      </c>
      <c r="C2049" s="2" t="s">
        <v>86</v>
      </c>
      <c r="D2049" s="2" t="s">
        <v>87</v>
      </c>
      <c r="E2049" s="3">
        <v>22</v>
      </c>
      <c r="F2049" s="3">
        <v>5</v>
      </c>
      <c r="G2049" s="2" t="s">
        <v>327</v>
      </c>
      <c r="H2049" s="2" t="s">
        <v>88</v>
      </c>
      <c r="I2049" s="2" t="s">
        <v>18276</v>
      </c>
      <c r="J2049" s="2" t="s">
        <v>2992</v>
      </c>
    </row>
    <row r="2050" spans="1:10" ht="15" customHeight="1" x14ac:dyDescent="0.35">
      <c r="A2050" s="2" t="s">
        <v>325</v>
      </c>
      <c r="B2050" s="2" t="s">
        <v>326</v>
      </c>
      <c r="C2050" s="2" t="s">
        <v>41</v>
      </c>
      <c r="D2050" s="2" t="s">
        <v>42</v>
      </c>
      <c r="E2050" s="3">
        <v>22</v>
      </c>
      <c r="F2050" s="3">
        <v>2</v>
      </c>
      <c r="G2050" s="2" t="s">
        <v>327</v>
      </c>
      <c r="H2050" s="2" t="s">
        <v>43</v>
      </c>
      <c r="I2050" s="2" t="s">
        <v>18276</v>
      </c>
      <c r="J2050" s="2" t="s">
        <v>2992</v>
      </c>
    </row>
    <row r="2051" spans="1:10" ht="15" customHeight="1" x14ac:dyDescent="0.35">
      <c r="A2051" s="2" t="s">
        <v>325</v>
      </c>
      <c r="B2051" s="2" t="s">
        <v>326</v>
      </c>
      <c r="C2051" s="2" t="s">
        <v>153</v>
      </c>
      <c r="D2051" s="2" t="s">
        <v>154</v>
      </c>
      <c r="E2051" s="3">
        <v>22</v>
      </c>
      <c r="F2051" s="3">
        <v>10</v>
      </c>
      <c r="G2051" s="2" t="s">
        <v>327</v>
      </c>
      <c r="H2051" s="2" t="s">
        <v>155</v>
      </c>
      <c r="I2051" s="2" t="s">
        <v>18276</v>
      </c>
      <c r="J2051" s="2" t="s">
        <v>3001</v>
      </c>
    </row>
    <row r="2052" spans="1:10" ht="15" customHeight="1" x14ac:dyDescent="0.35">
      <c r="A2052" s="2" t="s">
        <v>325</v>
      </c>
      <c r="B2052" s="2" t="s">
        <v>326</v>
      </c>
      <c r="C2052" s="2" t="s">
        <v>163</v>
      </c>
      <c r="D2052" s="2" t="s">
        <v>164</v>
      </c>
      <c r="E2052" s="3">
        <v>22</v>
      </c>
      <c r="F2052" s="3">
        <v>11</v>
      </c>
      <c r="G2052" s="2" t="s">
        <v>327</v>
      </c>
      <c r="H2052" s="2" t="s">
        <v>165</v>
      </c>
      <c r="I2052" s="2" t="s">
        <v>18276</v>
      </c>
      <c r="J2052" s="2" t="s">
        <v>3001</v>
      </c>
    </row>
    <row r="2053" spans="1:10" ht="15" customHeight="1" x14ac:dyDescent="0.35">
      <c r="A2053" s="2" t="s">
        <v>325</v>
      </c>
      <c r="B2053" s="2" t="s">
        <v>326</v>
      </c>
      <c r="C2053" s="2" t="s">
        <v>177</v>
      </c>
      <c r="D2053" s="2" t="s">
        <v>178</v>
      </c>
      <c r="E2053" s="3">
        <v>22</v>
      </c>
      <c r="F2053" s="3">
        <v>12</v>
      </c>
      <c r="G2053" s="2" t="s">
        <v>327</v>
      </c>
      <c r="H2053" s="2" t="s">
        <v>179</v>
      </c>
      <c r="I2053" s="2" t="s">
        <v>18276</v>
      </c>
      <c r="J2053" s="2" t="s">
        <v>3001</v>
      </c>
    </row>
    <row r="2054" spans="1:10" ht="15" customHeight="1" x14ac:dyDescent="0.35">
      <c r="A2054" s="2" t="s">
        <v>325</v>
      </c>
      <c r="B2054" s="2" t="s">
        <v>326</v>
      </c>
      <c r="C2054" s="2" t="s">
        <v>207</v>
      </c>
      <c r="D2054" s="2" t="s">
        <v>208</v>
      </c>
      <c r="E2054" s="3">
        <v>22</v>
      </c>
      <c r="F2054" s="3">
        <v>14</v>
      </c>
      <c r="G2054" s="2" t="s">
        <v>327</v>
      </c>
      <c r="H2054" s="2" t="s">
        <v>209</v>
      </c>
      <c r="I2054" s="2" t="s">
        <v>18276</v>
      </c>
      <c r="J2054" s="2" t="s">
        <v>3001</v>
      </c>
    </row>
    <row r="2055" spans="1:10" ht="15" customHeight="1" x14ac:dyDescent="0.35">
      <c r="A2055" s="2" t="s">
        <v>325</v>
      </c>
      <c r="B2055" s="2" t="s">
        <v>326</v>
      </c>
      <c r="C2055" s="2" t="s">
        <v>218</v>
      </c>
      <c r="D2055" s="2" t="s">
        <v>219</v>
      </c>
      <c r="E2055" s="3">
        <v>22</v>
      </c>
      <c r="F2055" s="3">
        <v>15</v>
      </c>
      <c r="G2055" s="2" t="s">
        <v>327</v>
      </c>
      <c r="H2055" s="2" t="s">
        <v>220</v>
      </c>
      <c r="I2055" s="2" t="s">
        <v>18276</v>
      </c>
      <c r="J2055" s="2" t="s">
        <v>3001</v>
      </c>
    </row>
    <row r="2056" spans="1:10" ht="15" customHeight="1" x14ac:dyDescent="0.35">
      <c r="A2056" s="2" t="s">
        <v>325</v>
      </c>
      <c r="B2056" s="2" t="s">
        <v>326</v>
      </c>
      <c r="C2056" s="2" t="s">
        <v>250</v>
      </c>
      <c r="D2056" s="2" t="s">
        <v>251</v>
      </c>
      <c r="E2056" s="3">
        <v>22</v>
      </c>
      <c r="F2056" s="3">
        <v>17</v>
      </c>
      <c r="G2056" s="2" t="s">
        <v>327</v>
      </c>
      <c r="H2056" s="2" t="s">
        <v>252</v>
      </c>
      <c r="I2056" s="2" t="s">
        <v>18276</v>
      </c>
      <c r="J2056" s="2" t="s">
        <v>3001</v>
      </c>
    </row>
    <row r="2057" spans="1:10" ht="15" customHeight="1" x14ac:dyDescent="0.35">
      <c r="A2057" s="2" t="s">
        <v>325</v>
      </c>
      <c r="B2057" s="2" t="s">
        <v>326</v>
      </c>
      <c r="C2057" s="2" t="s">
        <v>264</v>
      </c>
      <c r="D2057" s="2" t="s">
        <v>265</v>
      </c>
      <c r="E2057" s="3">
        <v>22</v>
      </c>
      <c r="F2057" s="3">
        <v>18</v>
      </c>
      <c r="G2057" s="2" t="s">
        <v>327</v>
      </c>
      <c r="H2057" s="2" t="s">
        <v>266</v>
      </c>
      <c r="I2057" s="2" t="s">
        <v>18276</v>
      </c>
      <c r="J2057" s="2" t="s">
        <v>3001</v>
      </c>
    </row>
    <row r="2058" spans="1:10" ht="15" customHeight="1" x14ac:dyDescent="0.35">
      <c r="A2058" s="2" t="s">
        <v>325</v>
      </c>
      <c r="B2058" s="2" t="s">
        <v>326</v>
      </c>
      <c r="C2058" s="2" t="s">
        <v>279</v>
      </c>
      <c r="D2058" s="2" t="s">
        <v>280</v>
      </c>
      <c r="E2058" s="3">
        <v>22</v>
      </c>
      <c r="F2058" s="3">
        <v>19</v>
      </c>
      <c r="G2058" s="2" t="s">
        <v>327</v>
      </c>
      <c r="H2058" s="2" t="s">
        <v>281</v>
      </c>
      <c r="I2058" s="2" t="s">
        <v>18276</v>
      </c>
      <c r="J2058" s="2" t="s">
        <v>3001</v>
      </c>
    </row>
    <row r="2059" spans="1:10" ht="15" customHeight="1" x14ac:dyDescent="0.35">
      <c r="A2059" s="2" t="s">
        <v>325</v>
      </c>
      <c r="B2059" s="2" t="s">
        <v>326</v>
      </c>
      <c r="C2059" s="2" t="s">
        <v>398</v>
      </c>
      <c r="D2059" s="2" t="s">
        <v>399</v>
      </c>
      <c r="E2059" s="3">
        <v>22</v>
      </c>
      <c r="F2059" s="3">
        <v>28</v>
      </c>
      <c r="G2059" s="2" t="s">
        <v>327</v>
      </c>
      <c r="H2059" s="2" t="s">
        <v>400</v>
      </c>
      <c r="I2059" s="2" t="s">
        <v>18276</v>
      </c>
      <c r="J2059" s="2" t="s">
        <v>3001</v>
      </c>
    </row>
    <row r="2060" spans="1:10" ht="15" customHeight="1" x14ac:dyDescent="0.35">
      <c r="A2060" s="2" t="s">
        <v>325</v>
      </c>
      <c r="B2060" s="2" t="s">
        <v>326</v>
      </c>
      <c r="C2060" s="2" t="s">
        <v>467</v>
      </c>
      <c r="D2060" s="2" t="s">
        <v>468</v>
      </c>
      <c r="E2060" s="3">
        <v>22</v>
      </c>
      <c r="F2060" s="3">
        <v>34</v>
      </c>
      <c r="G2060" s="2" t="s">
        <v>327</v>
      </c>
      <c r="H2060" s="2" t="s">
        <v>469</v>
      </c>
      <c r="I2060" s="2" t="s">
        <v>18276</v>
      </c>
      <c r="J2060" s="2" t="s">
        <v>3001</v>
      </c>
    </row>
    <row r="2061" spans="1:10" ht="15" customHeight="1" x14ac:dyDescent="0.35">
      <c r="A2061" s="2" t="s">
        <v>325</v>
      </c>
      <c r="B2061" s="2" t="s">
        <v>326</v>
      </c>
      <c r="C2061" s="2" t="s">
        <v>477</v>
      </c>
      <c r="D2061" s="2" t="s">
        <v>478</v>
      </c>
      <c r="E2061" s="3">
        <v>22</v>
      </c>
      <c r="F2061" s="3">
        <v>35</v>
      </c>
      <c r="G2061" s="2" t="s">
        <v>327</v>
      </c>
      <c r="H2061" s="2" t="s">
        <v>479</v>
      </c>
      <c r="I2061" s="2" t="s">
        <v>18276</v>
      </c>
      <c r="J2061" s="2" t="s">
        <v>3001</v>
      </c>
    </row>
    <row r="2062" spans="1:10" ht="15" customHeight="1" x14ac:dyDescent="0.35">
      <c r="A2062" s="2" t="s">
        <v>325</v>
      </c>
      <c r="B2062" s="2" t="s">
        <v>326</v>
      </c>
      <c r="C2062" s="2" t="s">
        <v>23</v>
      </c>
      <c r="D2062" s="2" t="s">
        <v>24</v>
      </c>
      <c r="E2062" s="3">
        <v>22</v>
      </c>
      <c r="F2062" s="3">
        <v>1</v>
      </c>
      <c r="G2062" s="2" t="s">
        <v>327</v>
      </c>
      <c r="H2062" s="2" t="s">
        <v>26</v>
      </c>
      <c r="I2062" s="2" t="s">
        <v>18276</v>
      </c>
      <c r="J2062" s="2" t="s">
        <v>3099</v>
      </c>
    </row>
    <row r="2063" spans="1:10" ht="15" customHeight="1" x14ac:dyDescent="0.35">
      <c r="A2063" s="2" t="s">
        <v>325</v>
      </c>
      <c r="B2063" s="2" t="s">
        <v>326</v>
      </c>
      <c r="C2063" s="2" t="s">
        <v>41</v>
      </c>
      <c r="D2063" s="2" t="s">
        <v>42</v>
      </c>
      <c r="E2063" s="3">
        <v>22</v>
      </c>
      <c r="F2063" s="3">
        <v>2</v>
      </c>
      <c r="G2063" s="2" t="s">
        <v>327</v>
      </c>
      <c r="H2063" s="2" t="s">
        <v>43</v>
      </c>
      <c r="I2063" s="2" t="s">
        <v>18276</v>
      </c>
      <c r="J2063" s="2" t="s">
        <v>3099</v>
      </c>
    </row>
    <row r="2064" spans="1:10" ht="15" customHeight="1" x14ac:dyDescent="0.35">
      <c r="A2064" s="2" t="s">
        <v>325</v>
      </c>
      <c r="B2064" s="2" t="s">
        <v>326</v>
      </c>
      <c r="C2064" s="2" t="s">
        <v>128</v>
      </c>
      <c r="D2064" s="2" t="s">
        <v>129</v>
      </c>
      <c r="E2064" s="3">
        <v>22</v>
      </c>
      <c r="F2064" s="3">
        <v>8</v>
      </c>
      <c r="G2064" s="2" t="s">
        <v>327</v>
      </c>
      <c r="H2064" s="2" t="s">
        <v>130</v>
      </c>
      <c r="I2064" s="2" t="s">
        <v>18276</v>
      </c>
      <c r="J2064" s="2" t="s">
        <v>3099</v>
      </c>
    </row>
    <row r="2065" spans="1:10" ht="15" customHeight="1" x14ac:dyDescent="0.35">
      <c r="A2065" s="2" t="s">
        <v>325</v>
      </c>
      <c r="B2065" s="2" t="s">
        <v>326</v>
      </c>
      <c r="C2065" s="2" t="s">
        <v>153</v>
      </c>
      <c r="D2065" s="2" t="s">
        <v>154</v>
      </c>
      <c r="E2065" s="3">
        <v>22</v>
      </c>
      <c r="F2065" s="3">
        <v>10</v>
      </c>
      <c r="G2065" s="2" t="s">
        <v>327</v>
      </c>
      <c r="H2065" s="2" t="s">
        <v>155</v>
      </c>
      <c r="I2065" s="2" t="s">
        <v>18276</v>
      </c>
      <c r="J2065" s="2" t="s">
        <v>3099</v>
      </c>
    </row>
    <row r="2066" spans="1:10" ht="15" customHeight="1" x14ac:dyDescent="0.35">
      <c r="A2066" s="2" t="s">
        <v>325</v>
      </c>
      <c r="B2066" s="2" t="s">
        <v>326</v>
      </c>
      <c r="C2066" s="2" t="s">
        <v>163</v>
      </c>
      <c r="D2066" s="2" t="s">
        <v>164</v>
      </c>
      <c r="E2066" s="3">
        <v>22</v>
      </c>
      <c r="F2066" s="3">
        <v>11</v>
      </c>
      <c r="G2066" s="2" t="s">
        <v>327</v>
      </c>
      <c r="H2066" s="2" t="s">
        <v>165</v>
      </c>
      <c r="I2066" s="2" t="s">
        <v>18276</v>
      </c>
      <c r="J2066" s="2" t="s">
        <v>3099</v>
      </c>
    </row>
    <row r="2067" spans="1:10" ht="15" customHeight="1" x14ac:dyDescent="0.35">
      <c r="A2067" s="2" t="s">
        <v>325</v>
      </c>
      <c r="B2067" s="2" t="s">
        <v>326</v>
      </c>
      <c r="C2067" s="2" t="s">
        <v>191</v>
      </c>
      <c r="D2067" s="2" t="s">
        <v>192</v>
      </c>
      <c r="E2067" s="3">
        <v>22</v>
      </c>
      <c r="F2067" s="3">
        <v>13</v>
      </c>
      <c r="G2067" s="2" t="s">
        <v>327</v>
      </c>
      <c r="H2067" s="2" t="s">
        <v>193</v>
      </c>
      <c r="I2067" s="2" t="s">
        <v>18276</v>
      </c>
      <c r="J2067" s="2" t="s">
        <v>3099</v>
      </c>
    </row>
    <row r="2068" spans="1:10" ht="15" customHeight="1" x14ac:dyDescent="0.35">
      <c r="A2068" s="2" t="s">
        <v>325</v>
      </c>
      <c r="B2068" s="2" t="s">
        <v>326</v>
      </c>
      <c r="C2068" s="2" t="s">
        <v>207</v>
      </c>
      <c r="D2068" s="2" t="s">
        <v>208</v>
      </c>
      <c r="E2068" s="3">
        <v>22</v>
      </c>
      <c r="F2068" s="3">
        <v>14</v>
      </c>
      <c r="G2068" s="2" t="s">
        <v>327</v>
      </c>
      <c r="H2068" s="2" t="s">
        <v>209</v>
      </c>
      <c r="I2068" s="2" t="s">
        <v>18276</v>
      </c>
      <c r="J2068" s="2" t="s">
        <v>3099</v>
      </c>
    </row>
    <row r="2069" spans="1:10" ht="15" customHeight="1" x14ac:dyDescent="0.35">
      <c r="A2069" s="2" t="s">
        <v>325</v>
      </c>
      <c r="B2069" s="2" t="s">
        <v>326</v>
      </c>
      <c r="C2069" s="2" t="s">
        <v>250</v>
      </c>
      <c r="D2069" s="2" t="s">
        <v>251</v>
      </c>
      <c r="E2069" s="3">
        <v>22</v>
      </c>
      <c r="F2069" s="3">
        <v>17</v>
      </c>
      <c r="G2069" s="2" t="s">
        <v>327</v>
      </c>
      <c r="H2069" s="2" t="s">
        <v>252</v>
      </c>
      <c r="I2069" s="2" t="s">
        <v>18276</v>
      </c>
      <c r="J2069" s="2" t="s">
        <v>3099</v>
      </c>
    </row>
    <row r="2070" spans="1:10" ht="15" customHeight="1" x14ac:dyDescent="0.35">
      <c r="A2070" s="2" t="s">
        <v>325</v>
      </c>
      <c r="B2070" s="2" t="s">
        <v>326</v>
      </c>
      <c r="C2070" s="2" t="s">
        <v>310</v>
      </c>
      <c r="D2070" s="2" t="s">
        <v>311</v>
      </c>
      <c r="E2070" s="3">
        <v>22</v>
      </c>
      <c r="F2070" s="3">
        <v>21</v>
      </c>
      <c r="G2070" s="2" t="s">
        <v>327</v>
      </c>
      <c r="H2070" s="2" t="s">
        <v>313</v>
      </c>
      <c r="I2070" s="2" t="s">
        <v>18276</v>
      </c>
      <c r="J2070" s="2" t="s">
        <v>3099</v>
      </c>
    </row>
    <row r="2071" spans="1:10" ht="15" customHeight="1" x14ac:dyDescent="0.35">
      <c r="A2071" s="2" t="s">
        <v>325</v>
      </c>
      <c r="B2071" s="2" t="s">
        <v>326</v>
      </c>
      <c r="C2071" s="2" t="s">
        <v>23</v>
      </c>
      <c r="D2071" s="2" t="s">
        <v>24</v>
      </c>
      <c r="E2071" s="3">
        <v>22</v>
      </c>
      <c r="F2071" s="3">
        <v>1</v>
      </c>
      <c r="G2071" s="2" t="s">
        <v>327</v>
      </c>
      <c r="H2071" s="2" t="s">
        <v>26</v>
      </c>
      <c r="I2071" s="2" t="s">
        <v>18276</v>
      </c>
      <c r="J2071" s="2" t="s">
        <v>2992</v>
      </c>
    </row>
    <row r="2072" spans="1:10" ht="15" customHeight="1" x14ac:dyDescent="0.35">
      <c r="A2072" s="2" t="s">
        <v>325</v>
      </c>
      <c r="B2072" s="2" t="s">
        <v>326</v>
      </c>
      <c r="C2072" s="2" t="s">
        <v>56</v>
      </c>
      <c r="D2072" s="2" t="s">
        <v>57</v>
      </c>
      <c r="E2072" s="3">
        <v>22</v>
      </c>
      <c r="F2072" s="3">
        <v>3</v>
      </c>
      <c r="G2072" s="2" t="s">
        <v>327</v>
      </c>
      <c r="H2072" s="2" t="s">
        <v>59</v>
      </c>
      <c r="I2072" s="2" t="s">
        <v>18276</v>
      </c>
      <c r="J2072" s="2" t="s">
        <v>2992</v>
      </c>
    </row>
    <row r="2073" spans="1:10" ht="15" customHeight="1" x14ac:dyDescent="0.35">
      <c r="A2073" s="2" t="s">
        <v>339</v>
      </c>
      <c r="B2073" s="2" t="s">
        <v>340</v>
      </c>
      <c r="C2073" s="2" t="s">
        <v>116</v>
      </c>
      <c r="D2073" s="2" t="s">
        <v>117</v>
      </c>
      <c r="E2073" s="3">
        <v>23</v>
      </c>
      <c r="F2073" s="3">
        <v>7</v>
      </c>
      <c r="G2073" s="2" t="s">
        <v>341</v>
      </c>
      <c r="H2073" s="2" t="s">
        <v>118</v>
      </c>
      <c r="I2073" s="2" t="s">
        <v>18276</v>
      </c>
      <c r="J2073" s="2" t="s">
        <v>3016</v>
      </c>
    </row>
    <row r="2074" spans="1:10" ht="15" customHeight="1" x14ac:dyDescent="0.35">
      <c r="A2074" s="2" t="s">
        <v>325</v>
      </c>
      <c r="B2074" s="2" t="s">
        <v>326</v>
      </c>
      <c r="C2074" s="2" t="s">
        <v>365</v>
      </c>
      <c r="D2074" s="2" t="s">
        <v>366</v>
      </c>
      <c r="E2074" s="3">
        <v>22</v>
      </c>
      <c r="F2074" s="3">
        <v>25</v>
      </c>
      <c r="G2074" s="2" t="s">
        <v>327</v>
      </c>
      <c r="H2074" s="2" t="s">
        <v>367</v>
      </c>
      <c r="I2074" s="2" t="s">
        <v>18276</v>
      </c>
      <c r="J2074" s="2" t="s">
        <v>3083</v>
      </c>
    </row>
    <row r="2075" spans="1:10" ht="15" customHeight="1" x14ac:dyDescent="0.35">
      <c r="A2075" s="2" t="s">
        <v>325</v>
      </c>
      <c r="B2075" s="2" t="s">
        <v>326</v>
      </c>
      <c r="C2075" s="2" t="s">
        <v>456</v>
      </c>
      <c r="D2075" s="2" t="s">
        <v>457</v>
      </c>
      <c r="E2075" s="3">
        <v>22</v>
      </c>
      <c r="F2075" s="3">
        <v>33</v>
      </c>
      <c r="G2075" s="2" t="s">
        <v>327</v>
      </c>
      <c r="H2075" s="2" t="s">
        <v>458</v>
      </c>
      <c r="I2075" s="2" t="s">
        <v>18276</v>
      </c>
      <c r="J2075" s="2" t="s">
        <v>3083</v>
      </c>
    </row>
    <row r="2076" spans="1:10" ht="15" customHeight="1" x14ac:dyDescent="0.35">
      <c r="A2076" s="2" t="s">
        <v>325</v>
      </c>
      <c r="B2076" s="2" t="s">
        <v>326</v>
      </c>
      <c r="C2076" s="2" t="s">
        <v>177</v>
      </c>
      <c r="D2076" s="2" t="s">
        <v>178</v>
      </c>
      <c r="E2076" s="3">
        <v>22</v>
      </c>
      <c r="F2076" s="3">
        <v>12</v>
      </c>
      <c r="G2076" s="2" t="s">
        <v>327</v>
      </c>
      <c r="H2076" s="2" t="s">
        <v>179</v>
      </c>
      <c r="I2076" s="2" t="s">
        <v>18276</v>
      </c>
      <c r="J2076" s="2" t="s">
        <v>3054</v>
      </c>
    </row>
    <row r="2077" spans="1:10" ht="15" customHeight="1" x14ac:dyDescent="0.35">
      <c r="A2077" s="2" t="s">
        <v>325</v>
      </c>
      <c r="B2077" s="2" t="s">
        <v>326</v>
      </c>
      <c r="C2077" s="2" t="s">
        <v>191</v>
      </c>
      <c r="D2077" s="2" t="s">
        <v>192</v>
      </c>
      <c r="E2077" s="3">
        <v>22</v>
      </c>
      <c r="F2077" s="3">
        <v>13</v>
      </c>
      <c r="G2077" s="2" t="s">
        <v>327</v>
      </c>
      <c r="H2077" s="2" t="s">
        <v>193</v>
      </c>
      <c r="I2077" s="2" t="s">
        <v>18276</v>
      </c>
      <c r="J2077" s="2" t="s">
        <v>3054</v>
      </c>
    </row>
    <row r="2078" spans="1:10" ht="15" customHeight="1" x14ac:dyDescent="0.35">
      <c r="A2078" s="2" t="s">
        <v>325</v>
      </c>
      <c r="B2078" s="2" t="s">
        <v>326</v>
      </c>
      <c r="C2078" s="2" t="s">
        <v>207</v>
      </c>
      <c r="D2078" s="2" t="s">
        <v>208</v>
      </c>
      <c r="E2078" s="3">
        <v>22</v>
      </c>
      <c r="F2078" s="3">
        <v>14</v>
      </c>
      <c r="G2078" s="2" t="s">
        <v>327</v>
      </c>
      <c r="H2078" s="2" t="s">
        <v>209</v>
      </c>
      <c r="I2078" s="2" t="s">
        <v>18276</v>
      </c>
      <c r="J2078" s="2" t="s">
        <v>3054</v>
      </c>
    </row>
    <row r="2079" spans="1:10" ht="15" customHeight="1" x14ac:dyDescent="0.35">
      <c r="A2079" s="2" t="s">
        <v>325</v>
      </c>
      <c r="B2079" s="2" t="s">
        <v>326</v>
      </c>
      <c r="C2079" s="2" t="s">
        <v>250</v>
      </c>
      <c r="D2079" s="2" t="s">
        <v>251</v>
      </c>
      <c r="E2079" s="3">
        <v>22</v>
      </c>
      <c r="F2079" s="3">
        <v>17</v>
      </c>
      <c r="G2079" s="2" t="s">
        <v>327</v>
      </c>
      <c r="H2079" s="2" t="s">
        <v>252</v>
      </c>
      <c r="I2079" s="2" t="s">
        <v>18276</v>
      </c>
      <c r="J2079" s="2" t="s">
        <v>3054</v>
      </c>
    </row>
    <row r="2080" spans="1:10" ht="15" customHeight="1" x14ac:dyDescent="0.35">
      <c r="A2080" s="2" t="s">
        <v>325</v>
      </c>
      <c r="B2080" s="2" t="s">
        <v>326</v>
      </c>
      <c r="C2080" s="2" t="s">
        <v>264</v>
      </c>
      <c r="D2080" s="2" t="s">
        <v>265</v>
      </c>
      <c r="E2080" s="3">
        <v>22</v>
      </c>
      <c r="F2080" s="3">
        <v>18</v>
      </c>
      <c r="G2080" s="2" t="s">
        <v>327</v>
      </c>
      <c r="H2080" s="2" t="s">
        <v>266</v>
      </c>
      <c r="I2080" s="2" t="s">
        <v>18276</v>
      </c>
      <c r="J2080" s="2" t="s">
        <v>3054</v>
      </c>
    </row>
    <row r="2081" spans="1:10" ht="15" customHeight="1" x14ac:dyDescent="0.35">
      <c r="A2081" s="2" t="s">
        <v>325</v>
      </c>
      <c r="B2081" s="2" t="s">
        <v>326</v>
      </c>
      <c r="C2081" s="2" t="s">
        <v>352</v>
      </c>
      <c r="D2081" s="2" t="s">
        <v>353</v>
      </c>
      <c r="E2081" s="3">
        <v>22</v>
      </c>
      <c r="F2081" s="3">
        <v>24</v>
      </c>
      <c r="G2081" s="2" t="s">
        <v>327</v>
      </c>
      <c r="H2081" s="2" t="s">
        <v>354</v>
      </c>
      <c r="I2081" s="2" t="s">
        <v>18276</v>
      </c>
      <c r="J2081" s="2" t="s">
        <v>3054</v>
      </c>
    </row>
    <row r="2082" spans="1:10" ht="15" customHeight="1" x14ac:dyDescent="0.35">
      <c r="A2082" s="2" t="s">
        <v>325</v>
      </c>
      <c r="B2082" s="2" t="s">
        <v>326</v>
      </c>
      <c r="C2082" s="2" t="s">
        <v>477</v>
      </c>
      <c r="D2082" s="2" t="s">
        <v>478</v>
      </c>
      <c r="E2082" s="3">
        <v>22</v>
      </c>
      <c r="F2082" s="3">
        <v>35</v>
      </c>
      <c r="G2082" s="2" t="s">
        <v>327</v>
      </c>
      <c r="H2082" s="2" t="s">
        <v>479</v>
      </c>
      <c r="I2082" s="2" t="s">
        <v>18276</v>
      </c>
      <c r="J2082" s="2" t="s">
        <v>3054</v>
      </c>
    </row>
    <row r="2083" spans="1:10" ht="15" customHeight="1" x14ac:dyDescent="0.35">
      <c r="A2083" s="2" t="s">
        <v>325</v>
      </c>
      <c r="B2083" s="2" t="s">
        <v>326</v>
      </c>
      <c r="C2083" s="2" t="s">
        <v>523</v>
      </c>
      <c r="D2083" s="2" t="s">
        <v>524</v>
      </c>
      <c r="E2083" s="3">
        <v>22</v>
      </c>
      <c r="F2083" s="3">
        <v>39</v>
      </c>
      <c r="G2083" s="2" t="s">
        <v>327</v>
      </c>
      <c r="H2083" s="2" t="s">
        <v>525</v>
      </c>
      <c r="I2083" s="2" t="s">
        <v>18276</v>
      </c>
      <c r="J2083" s="2" t="s">
        <v>3054</v>
      </c>
    </row>
    <row r="2084" spans="1:10" ht="15" customHeight="1" x14ac:dyDescent="0.35">
      <c r="A2084" s="2" t="s">
        <v>325</v>
      </c>
      <c r="B2084" s="2" t="s">
        <v>326</v>
      </c>
      <c r="C2084" s="2" t="s">
        <v>23</v>
      </c>
      <c r="D2084" s="2" t="s">
        <v>24</v>
      </c>
      <c r="E2084" s="3">
        <v>22</v>
      </c>
      <c r="F2084" s="3">
        <v>1</v>
      </c>
      <c r="G2084" s="2" t="s">
        <v>327</v>
      </c>
      <c r="H2084" s="2" t="s">
        <v>26</v>
      </c>
      <c r="I2084" s="2" t="s">
        <v>18276</v>
      </c>
      <c r="J2084" s="2" t="s">
        <v>3037</v>
      </c>
    </row>
    <row r="2085" spans="1:10" ht="15" customHeight="1" x14ac:dyDescent="0.35">
      <c r="A2085" s="2" t="s">
        <v>325</v>
      </c>
      <c r="B2085" s="2" t="s">
        <v>326</v>
      </c>
      <c r="C2085" s="2" t="s">
        <v>41</v>
      </c>
      <c r="D2085" s="2" t="s">
        <v>42</v>
      </c>
      <c r="E2085" s="3">
        <v>22</v>
      </c>
      <c r="F2085" s="3">
        <v>2</v>
      </c>
      <c r="G2085" s="2" t="s">
        <v>327</v>
      </c>
      <c r="H2085" s="2" t="s">
        <v>43</v>
      </c>
      <c r="I2085" s="2" t="s">
        <v>18276</v>
      </c>
      <c r="J2085" s="2" t="s">
        <v>3037</v>
      </c>
    </row>
    <row r="2086" spans="1:10" ht="15" customHeight="1" x14ac:dyDescent="0.35">
      <c r="A2086" s="2" t="s">
        <v>325</v>
      </c>
      <c r="B2086" s="2" t="s">
        <v>326</v>
      </c>
      <c r="C2086" s="2" t="s">
        <v>56</v>
      </c>
      <c r="D2086" s="2" t="s">
        <v>57</v>
      </c>
      <c r="E2086" s="3">
        <v>22</v>
      </c>
      <c r="F2086" s="3">
        <v>3</v>
      </c>
      <c r="G2086" s="2" t="s">
        <v>327</v>
      </c>
      <c r="H2086" s="2" t="s">
        <v>59</v>
      </c>
      <c r="I2086" s="2" t="s">
        <v>18276</v>
      </c>
      <c r="J2086" s="2" t="s">
        <v>3037</v>
      </c>
    </row>
    <row r="2087" spans="1:10" ht="15" customHeight="1" x14ac:dyDescent="0.35">
      <c r="A2087" s="2" t="s">
        <v>325</v>
      </c>
      <c r="B2087" s="2" t="s">
        <v>326</v>
      </c>
      <c r="C2087" s="2" t="s">
        <v>71</v>
      </c>
      <c r="D2087" s="2" t="s">
        <v>72</v>
      </c>
      <c r="E2087" s="3">
        <v>22</v>
      </c>
      <c r="F2087" s="3">
        <v>4</v>
      </c>
      <c r="G2087" s="2" t="s">
        <v>327</v>
      </c>
      <c r="H2087" s="2" t="s">
        <v>73</v>
      </c>
      <c r="I2087" s="2" t="s">
        <v>18276</v>
      </c>
      <c r="J2087" s="2" t="s">
        <v>3037</v>
      </c>
    </row>
    <row r="2088" spans="1:10" ht="15" customHeight="1" x14ac:dyDescent="0.35">
      <c r="A2088" s="2" t="s">
        <v>325</v>
      </c>
      <c r="B2088" s="2" t="s">
        <v>326</v>
      </c>
      <c r="C2088" s="2" t="s">
        <v>86</v>
      </c>
      <c r="D2088" s="2" t="s">
        <v>87</v>
      </c>
      <c r="E2088" s="3">
        <v>22</v>
      </c>
      <c r="F2088" s="3">
        <v>5</v>
      </c>
      <c r="G2088" s="2" t="s">
        <v>327</v>
      </c>
      <c r="H2088" s="2" t="s">
        <v>88</v>
      </c>
      <c r="I2088" s="2" t="s">
        <v>18276</v>
      </c>
      <c r="J2088" s="2" t="s">
        <v>3037</v>
      </c>
    </row>
    <row r="2089" spans="1:10" ht="15" customHeight="1" x14ac:dyDescent="0.35">
      <c r="A2089" s="2" t="s">
        <v>325</v>
      </c>
      <c r="B2089" s="2" t="s">
        <v>326</v>
      </c>
      <c r="C2089" s="2" t="s">
        <v>128</v>
      </c>
      <c r="D2089" s="2" t="s">
        <v>129</v>
      </c>
      <c r="E2089" s="3">
        <v>22</v>
      </c>
      <c r="F2089" s="3">
        <v>8</v>
      </c>
      <c r="G2089" s="2" t="s">
        <v>327</v>
      </c>
      <c r="H2089" s="2" t="s">
        <v>130</v>
      </c>
      <c r="I2089" s="2" t="s">
        <v>18276</v>
      </c>
      <c r="J2089" s="2" t="s">
        <v>3037</v>
      </c>
    </row>
    <row r="2090" spans="1:10" ht="15" customHeight="1" x14ac:dyDescent="0.35">
      <c r="A2090" s="2" t="s">
        <v>325</v>
      </c>
      <c r="B2090" s="2" t="s">
        <v>326</v>
      </c>
      <c r="C2090" s="2" t="s">
        <v>153</v>
      </c>
      <c r="D2090" s="2" t="s">
        <v>154</v>
      </c>
      <c r="E2090" s="3">
        <v>22</v>
      </c>
      <c r="F2090" s="3">
        <v>10</v>
      </c>
      <c r="G2090" s="2" t="s">
        <v>327</v>
      </c>
      <c r="H2090" s="2" t="s">
        <v>155</v>
      </c>
      <c r="I2090" s="2" t="s">
        <v>18276</v>
      </c>
      <c r="J2090" s="2" t="s">
        <v>3037</v>
      </c>
    </row>
    <row r="2091" spans="1:10" ht="15" customHeight="1" x14ac:dyDescent="0.35">
      <c r="A2091" s="2" t="s">
        <v>325</v>
      </c>
      <c r="B2091" s="2" t="s">
        <v>326</v>
      </c>
      <c r="C2091" s="2" t="s">
        <v>163</v>
      </c>
      <c r="D2091" s="2" t="s">
        <v>164</v>
      </c>
      <c r="E2091" s="3">
        <v>22</v>
      </c>
      <c r="F2091" s="3">
        <v>11</v>
      </c>
      <c r="G2091" s="2" t="s">
        <v>327</v>
      </c>
      <c r="H2091" s="2" t="s">
        <v>165</v>
      </c>
      <c r="I2091" s="2" t="s">
        <v>18276</v>
      </c>
      <c r="J2091" s="2" t="s">
        <v>3037</v>
      </c>
    </row>
    <row r="2092" spans="1:10" ht="15" customHeight="1" x14ac:dyDescent="0.35">
      <c r="A2092" s="2" t="s">
        <v>325</v>
      </c>
      <c r="B2092" s="2" t="s">
        <v>326</v>
      </c>
      <c r="C2092" s="2" t="s">
        <v>177</v>
      </c>
      <c r="D2092" s="2" t="s">
        <v>178</v>
      </c>
      <c r="E2092" s="3">
        <v>22</v>
      </c>
      <c r="F2092" s="3">
        <v>12</v>
      </c>
      <c r="G2092" s="2" t="s">
        <v>327</v>
      </c>
      <c r="H2092" s="2" t="s">
        <v>179</v>
      </c>
      <c r="I2092" s="2" t="s">
        <v>18276</v>
      </c>
      <c r="J2092" s="2" t="s">
        <v>3037</v>
      </c>
    </row>
    <row r="2093" spans="1:10" ht="15" customHeight="1" x14ac:dyDescent="0.35">
      <c r="A2093" s="2" t="s">
        <v>325</v>
      </c>
      <c r="B2093" s="2" t="s">
        <v>326</v>
      </c>
      <c r="C2093" s="2" t="s">
        <v>218</v>
      </c>
      <c r="D2093" s="2" t="s">
        <v>219</v>
      </c>
      <c r="E2093" s="3">
        <v>22</v>
      </c>
      <c r="F2093" s="3">
        <v>15</v>
      </c>
      <c r="G2093" s="2" t="s">
        <v>327</v>
      </c>
      <c r="H2093" s="2" t="s">
        <v>220</v>
      </c>
      <c r="I2093" s="2" t="s">
        <v>18276</v>
      </c>
      <c r="J2093" s="2" t="s">
        <v>3037</v>
      </c>
    </row>
    <row r="2094" spans="1:10" ht="15" customHeight="1" x14ac:dyDescent="0.35">
      <c r="A2094" s="2" t="s">
        <v>325</v>
      </c>
      <c r="B2094" s="2" t="s">
        <v>326</v>
      </c>
      <c r="C2094" s="2" t="s">
        <v>250</v>
      </c>
      <c r="D2094" s="2" t="s">
        <v>251</v>
      </c>
      <c r="E2094" s="3">
        <v>22</v>
      </c>
      <c r="F2094" s="3">
        <v>17</v>
      </c>
      <c r="G2094" s="2" t="s">
        <v>327</v>
      </c>
      <c r="H2094" s="2" t="s">
        <v>252</v>
      </c>
      <c r="I2094" s="2" t="s">
        <v>18276</v>
      </c>
      <c r="J2094" s="2" t="s">
        <v>3037</v>
      </c>
    </row>
    <row r="2095" spans="1:10" ht="15" customHeight="1" x14ac:dyDescent="0.35">
      <c r="A2095" s="2" t="s">
        <v>325</v>
      </c>
      <c r="B2095" s="2" t="s">
        <v>326</v>
      </c>
      <c r="C2095" s="2" t="s">
        <v>264</v>
      </c>
      <c r="D2095" s="2" t="s">
        <v>265</v>
      </c>
      <c r="E2095" s="3">
        <v>22</v>
      </c>
      <c r="F2095" s="3">
        <v>18</v>
      </c>
      <c r="G2095" s="2" t="s">
        <v>327</v>
      </c>
      <c r="H2095" s="2" t="s">
        <v>266</v>
      </c>
      <c r="I2095" s="2" t="s">
        <v>18276</v>
      </c>
      <c r="J2095" s="2" t="s">
        <v>3037</v>
      </c>
    </row>
    <row r="2096" spans="1:10" ht="15" customHeight="1" x14ac:dyDescent="0.35">
      <c r="A2096" s="2" t="s">
        <v>325</v>
      </c>
      <c r="B2096" s="2" t="s">
        <v>326</v>
      </c>
      <c r="C2096" s="2" t="s">
        <v>279</v>
      </c>
      <c r="D2096" s="2" t="s">
        <v>280</v>
      </c>
      <c r="E2096" s="3">
        <v>22</v>
      </c>
      <c r="F2096" s="3">
        <v>19</v>
      </c>
      <c r="G2096" s="2" t="s">
        <v>327</v>
      </c>
      <c r="H2096" s="2" t="s">
        <v>281</v>
      </c>
      <c r="I2096" s="2" t="s">
        <v>18276</v>
      </c>
      <c r="J2096" s="2" t="s">
        <v>3037</v>
      </c>
    </row>
    <row r="2097" spans="1:10" ht="15" customHeight="1" x14ac:dyDescent="0.35">
      <c r="A2097" s="2" t="s">
        <v>325</v>
      </c>
      <c r="B2097" s="2" t="s">
        <v>326</v>
      </c>
      <c r="C2097" s="2" t="s">
        <v>163</v>
      </c>
      <c r="D2097" s="2" t="s">
        <v>164</v>
      </c>
      <c r="E2097" s="3">
        <v>22</v>
      </c>
      <c r="F2097" s="3">
        <v>11</v>
      </c>
      <c r="G2097" s="2" t="s">
        <v>327</v>
      </c>
      <c r="H2097" s="2" t="s">
        <v>165</v>
      </c>
      <c r="I2097" s="2" t="s">
        <v>18276</v>
      </c>
      <c r="J2097" s="2" t="s">
        <v>3054</v>
      </c>
    </row>
    <row r="2098" spans="1:10" ht="15" customHeight="1" x14ac:dyDescent="0.35">
      <c r="A2098" s="2" t="s">
        <v>325</v>
      </c>
      <c r="B2098" s="2" t="s">
        <v>326</v>
      </c>
      <c r="C2098" s="2" t="s">
        <v>387</v>
      </c>
      <c r="D2098" s="2" t="s">
        <v>388</v>
      </c>
      <c r="E2098" s="3">
        <v>22</v>
      </c>
      <c r="F2098" s="3">
        <v>27</v>
      </c>
      <c r="G2098" s="2" t="s">
        <v>327</v>
      </c>
      <c r="H2098" s="2" t="s">
        <v>389</v>
      </c>
      <c r="I2098" s="2" t="s">
        <v>18276</v>
      </c>
      <c r="J2098" s="2" t="s">
        <v>3083</v>
      </c>
    </row>
    <row r="2099" spans="1:10" ht="15" customHeight="1" x14ac:dyDescent="0.35">
      <c r="A2099" s="2" t="s">
        <v>325</v>
      </c>
      <c r="B2099" s="2" t="s">
        <v>326</v>
      </c>
      <c r="C2099" s="2" t="s">
        <v>128</v>
      </c>
      <c r="D2099" s="2" t="s">
        <v>129</v>
      </c>
      <c r="E2099" s="3">
        <v>22</v>
      </c>
      <c r="F2099" s="3">
        <v>8</v>
      </c>
      <c r="G2099" s="2" t="s">
        <v>327</v>
      </c>
      <c r="H2099" s="2" t="s">
        <v>130</v>
      </c>
      <c r="I2099" s="2" t="s">
        <v>18276</v>
      </c>
      <c r="J2099" s="2" t="s">
        <v>3054</v>
      </c>
    </row>
    <row r="2100" spans="1:10" ht="15" customHeight="1" x14ac:dyDescent="0.35">
      <c r="A2100" s="2" t="s">
        <v>325</v>
      </c>
      <c r="B2100" s="2" t="s">
        <v>326</v>
      </c>
      <c r="C2100" s="2" t="s">
        <v>100</v>
      </c>
      <c r="D2100" s="2" t="s">
        <v>101</v>
      </c>
      <c r="E2100" s="3">
        <v>22</v>
      </c>
      <c r="F2100" s="3">
        <v>6</v>
      </c>
      <c r="G2100" s="2" t="s">
        <v>327</v>
      </c>
      <c r="H2100" s="2" t="s">
        <v>102</v>
      </c>
      <c r="I2100" s="2" t="s">
        <v>18276</v>
      </c>
      <c r="J2100" s="2" t="s">
        <v>3054</v>
      </c>
    </row>
    <row r="2101" spans="1:10" ht="15" customHeight="1" x14ac:dyDescent="0.35">
      <c r="A2101" s="2" t="s">
        <v>325</v>
      </c>
      <c r="B2101" s="2" t="s">
        <v>326</v>
      </c>
      <c r="C2101" s="2" t="s">
        <v>477</v>
      </c>
      <c r="D2101" s="2" t="s">
        <v>478</v>
      </c>
      <c r="E2101" s="3">
        <v>22</v>
      </c>
      <c r="F2101" s="3">
        <v>35</v>
      </c>
      <c r="G2101" s="2" t="s">
        <v>327</v>
      </c>
      <c r="H2101" s="2" t="s">
        <v>479</v>
      </c>
      <c r="I2101" s="2" t="s">
        <v>18276</v>
      </c>
      <c r="J2101" s="2" t="s">
        <v>3083</v>
      </c>
    </row>
    <row r="2102" spans="1:10" ht="15" customHeight="1" x14ac:dyDescent="0.35">
      <c r="A2102" s="2" t="s">
        <v>325</v>
      </c>
      <c r="B2102" s="2" t="s">
        <v>326</v>
      </c>
      <c r="C2102" s="2" t="s">
        <v>537</v>
      </c>
      <c r="D2102" s="2" t="s">
        <v>538</v>
      </c>
      <c r="E2102" s="3">
        <v>22</v>
      </c>
      <c r="F2102" s="3">
        <v>40</v>
      </c>
      <c r="G2102" s="2" t="s">
        <v>327</v>
      </c>
      <c r="H2102" s="2" t="s">
        <v>539</v>
      </c>
      <c r="I2102" s="2" t="s">
        <v>18276</v>
      </c>
      <c r="J2102" s="2" t="s">
        <v>3083</v>
      </c>
    </row>
    <row r="2103" spans="1:10" ht="15" customHeight="1" x14ac:dyDescent="0.35">
      <c r="A2103" s="2" t="s">
        <v>325</v>
      </c>
      <c r="B2103" s="2" t="s">
        <v>326</v>
      </c>
      <c r="C2103" s="2" t="s">
        <v>23</v>
      </c>
      <c r="D2103" s="2" t="s">
        <v>24</v>
      </c>
      <c r="E2103" s="3">
        <v>22</v>
      </c>
      <c r="F2103" s="3">
        <v>1</v>
      </c>
      <c r="G2103" s="2" t="s">
        <v>327</v>
      </c>
      <c r="H2103" s="2" t="s">
        <v>26</v>
      </c>
      <c r="I2103" s="2" t="s">
        <v>18276</v>
      </c>
      <c r="J2103" s="2" t="s">
        <v>3076</v>
      </c>
    </row>
    <row r="2104" spans="1:10" ht="15" customHeight="1" x14ac:dyDescent="0.35">
      <c r="A2104" s="2" t="s">
        <v>325</v>
      </c>
      <c r="B2104" s="2" t="s">
        <v>326</v>
      </c>
      <c r="C2104" s="2" t="s">
        <v>41</v>
      </c>
      <c r="D2104" s="2" t="s">
        <v>42</v>
      </c>
      <c r="E2104" s="3">
        <v>22</v>
      </c>
      <c r="F2104" s="3">
        <v>2</v>
      </c>
      <c r="G2104" s="2" t="s">
        <v>327</v>
      </c>
      <c r="H2104" s="2" t="s">
        <v>43</v>
      </c>
      <c r="I2104" s="2" t="s">
        <v>18276</v>
      </c>
      <c r="J2104" s="2" t="s">
        <v>3076</v>
      </c>
    </row>
    <row r="2105" spans="1:10" ht="15" customHeight="1" x14ac:dyDescent="0.35">
      <c r="A2105" s="2" t="s">
        <v>325</v>
      </c>
      <c r="B2105" s="2" t="s">
        <v>326</v>
      </c>
      <c r="C2105" s="2" t="s">
        <v>56</v>
      </c>
      <c r="D2105" s="2" t="s">
        <v>57</v>
      </c>
      <c r="E2105" s="3">
        <v>22</v>
      </c>
      <c r="F2105" s="3">
        <v>3</v>
      </c>
      <c r="G2105" s="2" t="s">
        <v>327</v>
      </c>
      <c r="H2105" s="2" t="s">
        <v>59</v>
      </c>
      <c r="I2105" s="2" t="s">
        <v>18276</v>
      </c>
      <c r="J2105" s="2" t="s">
        <v>3076</v>
      </c>
    </row>
    <row r="2106" spans="1:10" ht="15" customHeight="1" x14ac:dyDescent="0.35">
      <c r="A2106" s="2" t="s">
        <v>325</v>
      </c>
      <c r="B2106" s="2" t="s">
        <v>326</v>
      </c>
      <c r="C2106" s="2" t="s">
        <v>71</v>
      </c>
      <c r="D2106" s="2" t="s">
        <v>72</v>
      </c>
      <c r="E2106" s="3">
        <v>22</v>
      </c>
      <c r="F2106" s="3">
        <v>4</v>
      </c>
      <c r="G2106" s="2" t="s">
        <v>327</v>
      </c>
      <c r="H2106" s="2" t="s">
        <v>73</v>
      </c>
      <c r="I2106" s="2" t="s">
        <v>18276</v>
      </c>
      <c r="J2106" s="2" t="s">
        <v>3076</v>
      </c>
    </row>
    <row r="2107" spans="1:10" ht="15" customHeight="1" x14ac:dyDescent="0.35">
      <c r="A2107" s="2" t="s">
        <v>325</v>
      </c>
      <c r="B2107" s="2" t="s">
        <v>326</v>
      </c>
      <c r="C2107" s="2" t="s">
        <v>86</v>
      </c>
      <c r="D2107" s="2" t="s">
        <v>87</v>
      </c>
      <c r="E2107" s="3">
        <v>22</v>
      </c>
      <c r="F2107" s="3">
        <v>5</v>
      </c>
      <c r="G2107" s="2" t="s">
        <v>327</v>
      </c>
      <c r="H2107" s="2" t="s">
        <v>88</v>
      </c>
      <c r="I2107" s="2" t="s">
        <v>18276</v>
      </c>
      <c r="J2107" s="2" t="s">
        <v>3076</v>
      </c>
    </row>
    <row r="2108" spans="1:10" ht="15" customHeight="1" x14ac:dyDescent="0.35">
      <c r="A2108" s="2" t="s">
        <v>325</v>
      </c>
      <c r="B2108" s="2" t="s">
        <v>326</v>
      </c>
      <c r="C2108" s="2" t="s">
        <v>142</v>
      </c>
      <c r="D2108" s="2" t="s">
        <v>143</v>
      </c>
      <c r="E2108" s="3">
        <v>22</v>
      </c>
      <c r="F2108" s="3">
        <v>9</v>
      </c>
      <c r="G2108" s="2" t="s">
        <v>327</v>
      </c>
      <c r="H2108" s="2" t="s">
        <v>144</v>
      </c>
      <c r="I2108" s="2" t="s">
        <v>18276</v>
      </c>
      <c r="J2108" s="2" t="s">
        <v>3076</v>
      </c>
    </row>
    <row r="2109" spans="1:10" ht="15" customHeight="1" x14ac:dyDescent="0.35">
      <c r="A2109" s="2" t="s">
        <v>325</v>
      </c>
      <c r="B2109" s="2" t="s">
        <v>326</v>
      </c>
      <c r="C2109" s="2" t="s">
        <v>153</v>
      </c>
      <c r="D2109" s="2" t="s">
        <v>154</v>
      </c>
      <c r="E2109" s="3">
        <v>22</v>
      </c>
      <c r="F2109" s="3">
        <v>10</v>
      </c>
      <c r="G2109" s="2" t="s">
        <v>327</v>
      </c>
      <c r="H2109" s="2" t="s">
        <v>155</v>
      </c>
      <c r="I2109" s="2" t="s">
        <v>18276</v>
      </c>
      <c r="J2109" s="2" t="s">
        <v>3076</v>
      </c>
    </row>
    <row r="2110" spans="1:10" ht="15" customHeight="1" x14ac:dyDescent="0.35">
      <c r="A2110" s="2" t="s">
        <v>325</v>
      </c>
      <c r="B2110" s="2" t="s">
        <v>326</v>
      </c>
      <c r="C2110" s="2" t="s">
        <v>163</v>
      </c>
      <c r="D2110" s="2" t="s">
        <v>164</v>
      </c>
      <c r="E2110" s="3">
        <v>22</v>
      </c>
      <c r="F2110" s="3">
        <v>11</v>
      </c>
      <c r="G2110" s="2" t="s">
        <v>327</v>
      </c>
      <c r="H2110" s="2" t="s">
        <v>165</v>
      </c>
      <c r="I2110" s="2" t="s">
        <v>18276</v>
      </c>
      <c r="J2110" s="2" t="s">
        <v>3076</v>
      </c>
    </row>
    <row r="2111" spans="1:10" ht="15" customHeight="1" x14ac:dyDescent="0.35">
      <c r="A2111" s="2" t="s">
        <v>325</v>
      </c>
      <c r="B2111" s="2" t="s">
        <v>326</v>
      </c>
      <c r="C2111" s="2" t="s">
        <v>177</v>
      </c>
      <c r="D2111" s="2" t="s">
        <v>178</v>
      </c>
      <c r="E2111" s="3">
        <v>22</v>
      </c>
      <c r="F2111" s="3">
        <v>12</v>
      </c>
      <c r="G2111" s="2" t="s">
        <v>327</v>
      </c>
      <c r="H2111" s="2" t="s">
        <v>179</v>
      </c>
      <c r="I2111" s="2" t="s">
        <v>18276</v>
      </c>
      <c r="J2111" s="2" t="s">
        <v>3076</v>
      </c>
    </row>
    <row r="2112" spans="1:10" ht="15" customHeight="1" x14ac:dyDescent="0.35">
      <c r="A2112" s="2" t="s">
        <v>325</v>
      </c>
      <c r="B2112" s="2" t="s">
        <v>326</v>
      </c>
      <c r="C2112" s="2" t="s">
        <v>191</v>
      </c>
      <c r="D2112" s="2" t="s">
        <v>192</v>
      </c>
      <c r="E2112" s="3">
        <v>22</v>
      </c>
      <c r="F2112" s="3">
        <v>13</v>
      </c>
      <c r="G2112" s="2" t="s">
        <v>327</v>
      </c>
      <c r="H2112" s="2" t="s">
        <v>193</v>
      </c>
      <c r="I2112" s="2" t="s">
        <v>18276</v>
      </c>
      <c r="J2112" s="2" t="s">
        <v>3076</v>
      </c>
    </row>
    <row r="2113" spans="1:10" ht="15" customHeight="1" x14ac:dyDescent="0.35">
      <c r="A2113" s="2" t="s">
        <v>325</v>
      </c>
      <c r="B2113" s="2" t="s">
        <v>326</v>
      </c>
      <c r="C2113" s="2" t="s">
        <v>218</v>
      </c>
      <c r="D2113" s="2" t="s">
        <v>219</v>
      </c>
      <c r="E2113" s="3">
        <v>22</v>
      </c>
      <c r="F2113" s="3">
        <v>15</v>
      </c>
      <c r="G2113" s="2" t="s">
        <v>327</v>
      </c>
      <c r="H2113" s="2" t="s">
        <v>220</v>
      </c>
      <c r="I2113" s="2" t="s">
        <v>18276</v>
      </c>
      <c r="J2113" s="2" t="s">
        <v>3076</v>
      </c>
    </row>
    <row r="2114" spans="1:10" ht="15" customHeight="1" x14ac:dyDescent="0.35">
      <c r="A2114" s="2" t="s">
        <v>325</v>
      </c>
      <c r="B2114" s="2" t="s">
        <v>326</v>
      </c>
      <c r="C2114" s="2" t="s">
        <v>250</v>
      </c>
      <c r="D2114" s="2" t="s">
        <v>251</v>
      </c>
      <c r="E2114" s="3">
        <v>22</v>
      </c>
      <c r="F2114" s="3">
        <v>17</v>
      </c>
      <c r="G2114" s="2" t="s">
        <v>327</v>
      </c>
      <c r="H2114" s="2" t="s">
        <v>252</v>
      </c>
      <c r="I2114" s="2" t="s">
        <v>18276</v>
      </c>
      <c r="J2114" s="2" t="s">
        <v>3076</v>
      </c>
    </row>
    <row r="2115" spans="1:10" ht="15" customHeight="1" x14ac:dyDescent="0.35">
      <c r="A2115" s="2" t="s">
        <v>325</v>
      </c>
      <c r="B2115" s="2" t="s">
        <v>326</v>
      </c>
      <c r="C2115" s="2" t="s">
        <v>294</v>
      </c>
      <c r="D2115" s="2" t="s">
        <v>295</v>
      </c>
      <c r="E2115" s="3">
        <v>22</v>
      </c>
      <c r="F2115" s="3">
        <v>20</v>
      </c>
      <c r="G2115" s="2" t="s">
        <v>327</v>
      </c>
      <c r="H2115" s="2" t="s">
        <v>296</v>
      </c>
      <c r="I2115" s="2" t="s">
        <v>18276</v>
      </c>
      <c r="J2115" s="2" t="s">
        <v>3076</v>
      </c>
    </row>
    <row r="2116" spans="1:10" ht="15" customHeight="1" x14ac:dyDescent="0.35">
      <c r="A2116" s="2" t="s">
        <v>325</v>
      </c>
      <c r="B2116" s="2" t="s">
        <v>326</v>
      </c>
      <c r="C2116" s="2" t="s">
        <v>352</v>
      </c>
      <c r="D2116" s="2" t="s">
        <v>353</v>
      </c>
      <c r="E2116" s="3">
        <v>22</v>
      </c>
      <c r="F2116" s="3">
        <v>24</v>
      </c>
      <c r="G2116" s="2" t="s">
        <v>327</v>
      </c>
      <c r="H2116" s="2" t="s">
        <v>354</v>
      </c>
      <c r="I2116" s="2" t="s">
        <v>18276</v>
      </c>
      <c r="J2116" s="2" t="s">
        <v>3076</v>
      </c>
    </row>
    <row r="2117" spans="1:10" ht="15" customHeight="1" x14ac:dyDescent="0.35">
      <c r="A2117" s="2" t="s">
        <v>325</v>
      </c>
      <c r="B2117" s="2" t="s">
        <v>326</v>
      </c>
      <c r="C2117" s="2" t="s">
        <v>387</v>
      </c>
      <c r="D2117" s="2" t="s">
        <v>388</v>
      </c>
      <c r="E2117" s="3">
        <v>22</v>
      </c>
      <c r="F2117" s="3">
        <v>27</v>
      </c>
      <c r="G2117" s="2" t="s">
        <v>327</v>
      </c>
      <c r="H2117" s="2" t="s">
        <v>389</v>
      </c>
      <c r="I2117" s="2" t="s">
        <v>18276</v>
      </c>
      <c r="J2117" s="2" t="s">
        <v>3076</v>
      </c>
    </row>
    <row r="2118" spans="1:10" ht="15" customHeight="1" x14ac:dyDescent="0.35">
      <c r="A2118" s="2" t="s">
        <v>325</v>
      </c>
      <c r="B2118" s="2" t="s">
        <v>326</v>
      </c>
      <c r="C2118" s="2" t="s">
        <v>23</v>
      </c>
      <c r="D2118" s="2" t="s">
        <v>24</v>
      </c>
      <c r="E2118" s="3">
        <v>22</v>
      </c>
      <c r="F2118" s="3">
        <v>1</v>
      </c>
      <c r="G2118" s="2" t="s">
        <v>327</v>
      </c>
      <c r="H2118" s="2" t="s">
        <v>26</v>
      </c>
      <c r="I2118" s="2" t="s">
        <v>18276</v>
      </c>
      <c r="J2118" s="2" t="s">
        <v>3054</v>
      </c>
    </row>
    <row r="2119" spans="1:10" ht="15" customHeight="1" x14ac:dyDescent="0.35">
      <c r="A2119" s="2" t="s">
        <v>325</v>
      </c>
      <c r="B2119" s="2" t="s">
        <v>326</v>
      </c>
      <c r="C2119" s="2" t="s">
        <v>56</v>
      </c>
      <c r="D2119" s="2" t="s">
        <v>57</v>
      </c>
      <c r="E2119" s="3">
        <v>22</v>
      </c>
      <c r="F2119" s="3">
        <v>3</v>
      </c>
      <c r="G2119" s="2" t="s">
        <v>327</v>
      </c>
      <c r="H2119" s="2" t="s">
        <v>59</v>
      </c>
      <c r="I2119" s="2" t="s">
        <v>18276</v>
      </c>
      <c r="J2119" s="2" t="s">
        <v>3054</v>
      </c>
    </row>
    <row r="2120" spans="1:10" ht="15" customHeight="1" x14ac:dyDescent="0.35">
      <c r="A2120" s="2" t="s">
        <v>325</v>
      </c>
      <c r="B2120" s="2" t="s">
        <v>326</v>
      </c>
      <c r="C2120" s="2" t="s">
        <v>71</v>
      </c>
      <c r="D2120" s="2" t="s">
        <v>72</v>
      </c>
      <c r="E2120" s="3">
        <v>22</v>
      </c>
      <c r="F2120" s="3">
        <v>4</v>
      </c>
      <c r="G2120" s="2" t="s">
        <v>327</v>
      </c>
      <c r="H2120" s="2" t="s">
        <v>73</v>
      </c>
      <c r="I2120" s="2" t="s">
        <v>18276</v>
      </c>
      <c r="J2120" s="2" t="s">
        <v>3054</v>
      </c>
    </row>
    <row r="2121" spans="1:10" ht="15" customHeight="1" x14ac:dyDescent="0.35">
      <c r="A2121" s="2" t="s">
        <v>325</v>
      </c>
      <c r="B2121" s="2" t="s">
        <v>326</v>
      </c>
      <c r="C2121" s="2" t="s">
        <v>86</v>
      </c>
      <c r="D2121" s="2" t="s">
        <v>87</v>
      </c>
      <c r="E2121" s="3">
        <v>22</v>
      </c>
      <c r="F2121" s="3">
        <v>5</v>
      </c>
      <c r="G2121" s="2" t="s">
        <v>327</v>
      </c>
      <c r="H2121" s="2" t="s">
        <v>88</v>
      </c>
      <c r="I2121" s="2" t="s">
        <v>18276</v>
      </c>
      <c r="J2121" s="2" t="s">
        <v>3054</v>
      </c>
    </row>
    <row r="2122" spans="1:10" ht="15" customHeight="1" x14ac:dyDescent="0.35">
      <c r="A2122" s="2" t="s">
        <v>325</v>
      </c>
      <c r="B2122" s="2" t="s">
        <v>326</v>
      </c>
      <c r="C2122" s="2" t="s">
        <v>116</v>
      </c>
      <c r="D2122" s="2" t="s">
        <v>117</v>
      </c>
      <c r="E2122" s="3">
        <v>22</v>
      </c>
      <c r="F2122" s="3">
        <v>7</v>
      </c>
      <c r="G2122" s="2" t="s">
        <v>327</v>
      </c>
      <c r="H2122" s="2" t="s">
        <v>118</v>
      </c>
      <c r="I2122" s="2" t="s">
        <v>18276</v>
      </c>
      <c r="J2122" s="2" t="s">
        <v>3054</v>
      </c>
    </row>
    <row r="2123" spans="1:10" ht="15" customHeight="1" x14ac:dyDescent="0.35">
      <c r="A2123" s="2" t="s">
        <v>339</v>
      </c>
      <c r="B2123" s="2" t="s">
        <v>340</v>
      </c>
      <c r="C2123" s="2" t="s">
        <v>128</v>
      </c>
      <c r="D2123" s="2" t="s">
        <v>129</v>
      </c>
      <c r="E2123" s="3">
        <v>23</v>
      </c>
      <c r="F2123" s="3">
        <v>8</v>
      </c>
      <c r="G2123" s="2" t="s">
        <v>341</v>
      </c>
      <c r="H2123" s="2" t="s">
        <v>130</v>
      </c>
      <c r="I2123" s="2" t="s">
        <v>18276</v>
      </c>
      <c r="J2123" s="2" t="s">
        <v>3016</v>
      </c>
    </row>
    <row r="2124" spans="1:10" ht="15" customHeight="1" x14ac:dyDescent="0.35">
      <c r="A2124" s="2" t="s">
        <v>339</v>
      </c>
      <c r="B2124" s="2" t="s">
        <v>340</v>
      </c>
      <c r="C2124" s="2" t="s">
        <v>163</v>
      </c>
      <c r="D2124" s="2" t="s">
        <v>164</v>
      </c>
      <c r="E2124" s="3">
        <v>23</v>
      </c>
      <c r="F2124" s="3">
        <v>11</v>
      </c>
      <c r="G2124" s="2" t="s">
        <v>341</v>
      </c>
      <c r="H2124" s="2" t="s">
        <v>165</v>
      </c>
      <c r="I2124" s="2" t="s">
        <v>18276</v>
      </c>
      <c r="J2124" s="2" t="s">
        <v>3016</v>
      </c>
    </row>
    <row r="2125" spans="1:10" ht="15" customHeight="1" x14ac:dyDescent="0.35">
      <c r="A2125" s="2" t="s">
        <v>339</v>
      </c>
      <c r="B2125" s="2" t="s">
        <v>340</v>
      </c>
      <c r="C2125" s="2" t="s">
        <v>177</v>
      </c>
      <c r="D2125" s="2" t="s">
        <v>178</v>
      </c>
      <c r="E2125" s="3">
        <v>23</v>
      </c>
      <c r="F2125" s="3">
        <v>12</v>
      </c>
      <c r="G2125" s="2" t="s">
        <v>341</v>
      </c>
      <c r="H2125" s="2" t="s">
        <v>179</v>
      </c>
      <c r="I2125" s="2" t="s">
        <v>18276</v>
      </c>
      <c r="J2125" s="2" t="s">
        <v>3016</v>
      </c>
    </row>
    <row r="2126" spans="1:10" ht="15" customHeight="1" x14ac:dyDescent="0.35">
      <c r="A2126" s="2" t="s">
        <v>365</v>
      </c>
      <c r="B2126" s="2" t="s">
        <v>366</v>
      </c>
      <c r="C2126" s="2" t="s">
        <v>100</v>
      </c>
      <c r="D2126" s="2" t="s">
        <v>101</v>
      </c>
      <c r="E2126" s="3">
        <v>25</v>
      </c>
      <c r="F2126" s="3">
        <v>6</v>
      </c>
      <c r="G2126" s="2" t="s">
        <v>367</v>
      </c>
      <c r="H2126" s="2" t="s">
        <v>102</v>
      </c>
      <c r="I2126" s="2" t="s">
        <v>18276</v>
      </c>
      <c r="J2126" s="2" t="s">
        <v>2983</v>
      </c>
    </row>
    <row r="2127" spans="1:10" ht="15" customHeight="1" x14ac:dyDescent="0.35">
      <c r="A2127" s="2" t="s">
        <v>365</v>
      </c>
      <c r="B2127" s="2" t="s">
        <v>366</v>
      </c>
      <c r="C2127" s="2" t="s">
        <v>128</v>
      </c>
      <c r="D2127" s="2" t="s">
        <v>129</v>
      </c>
      <c r="E2127" s="3">
        <v>25</v>
      </c>
      <c r="F2127" s="3">
        <v>8</v>
      </c>
      <c r="G2127" s="2" t="s">
        <v>367</v>
      </c>
      <c r="H2127" s="2" t="s">
        <v>130</v>
      </c>
      <c r="I2127" s="2" t="s">
        <v>18276</v>
      </c>
      <c r="J2127" s="2" t="s">
        <v>2983</v>
      </c>
    </row>
    <row r="2128" spans="1:10" ht="15" customHeight="1" x14ac:dyDescent="0.35">
      <c r="A2128" s="2" t="s">
        <v>365</v>
      </c>
      <c r="B2128" s="2" t="s">
        <v>366</v>
      </c>
      <c r="C2128" s="2" t="s">
        <v>153</v>
      </c>
      <c r="D2128" s="2" t="s">
        <v>154</v>
      </c>
      <c r="E2128" s="3">
        <v>25</v>
      </c>
      <c r="F2128" s="3">
        <v>10</v>
      </c>
      <c r="G2128" s="2" t="s">
        <v>367</v>
      </c>
      <c r="H2128" s="2" t="s">
        <v>155</v>
      </c>
      <c r="I2128" s="2" t="s">
        <v>18276</v>
      </c>
      <c r="J2128" s="2" t="s">
        <v>2983</v>
      </c>
    </row>
    <row r="2129" spans="1:10" ht="15" customHeight="1" x14ac:dyDescent="0.35">
      <c r="A2129" s="2" t="s">
        <v>365</v>
      </c>
      <c r="B2129" s="2" t="s">
        <v>366</v>
      </c>
      <c r="C2129" s="2" t="s">
        <v>163</v>
      </c>
      <c r="D2129" s="2" t="s">
        <v>164</v>
      </c>
      <c r="E2129" s="3">
        <v>25</v>
      </c>
      <c r="F2129" s="3">
        <v>11</v>
      </c>
      <c r="G2129" s="2" t="s">
        <v>367</v>
      </c>
      <c r="H2129" s="2" t="s">
        <v>165</v>
      </c>
      <c r="I2129" s="2" t="s">
        <v>18276</v>
      </c>
      <c r="J2129" s="2" t="s">
        <v>2983</v>
      </c>
    </row>
    <row r="2130" spans="1:10" ht="15" customHeight="1" x14ac:dyDescent="0.35">
      <c r="A2130" s="2" t="s">
        <v>365</v>
      </c>
      <c r="B2130" s="2" t="s">
        <v>366</v>
      </c>
      <c r="C2130" s="2" t="s">
        <v>177</v>
      </c>
      <c r="D2130" s="2" t="s">
        <v>178</v>
      </c>
      <c r="E2130" s="3">
        <v>25</v>
      </c>
      <c r="F2130" s="3">
        <v>12</v>
      </c>
      <c r="G2130" s="2" t="s">
        <v>367</v>
      </c>
      <c r="H2130" s="2" t="s">
        <v>179</v>
      </c>
      <c r="I2130" s="2" t="s">
        <v>18276</v>
      </c>
      <c r="J2130" s="2" t="s">
        <v>2983</v>
      </c>
    </row>
    <row r="2131" spans="1:10" ht="15" customHeight="1" x14ac:dyDescent="0.35">
      <c r="A2131" s="2" t="s">
        <v>365</v>
      </c>
      <c r="B2131" s="2" t="s">
        <v>366</v>
      </c>
      <c r="C2131" s="2" t="s">
        <v>207</v>
      </c>
      <c r="D2131" s="2" t="s">
        <v>208</v>
      </c>
      <c r="E2131" s="3">
        <v>25</v>
      </c>
      <c r="F2131" s="3">
        <v>14</v>
      </c>
      <c r="G2131" s="2" t="s">
        <v>367</v>
      </c>
      <c r="H2131" s="2" t="s">
        <v>209</v>
      </c>
      <c r="I2131" s="2" t="s">
        <v>18276</v>
      </c>
      <c r="J2131" s="2" t="s">
        <v>2983</v>
      </c>
    </row>
    <row r="2132" spans="1:10" ht="15" customHeight="1" x14ac:dyDescent="0.35">
      <c r="A2132" s="2" t="s">
        <v>365</v>
      </c>
      <c r="B2132" s="2" t="s">
        <v>366</v>
      </c>
      <c r="C2132" s="2" t="s">
        <v>264</v>
      </c>
      <c r="D2132" s="2" t="s">
        <v>265</v>
      </c>
      <c r="E2132" s="3">
        <v>25</v>
      </c>
      <c r="F2132" s="3">
        <v>18</v>
      </c>
      <c r="G2132" s="2" t="s">
        <v>367</v>
      </c>
      <c r="H2132" s="2" t="s">
        <v>266</v>
      </c>
      <c r="I2132" s="2" t="s">
        <v>18276</v>
      </c>
      <c r="J2132" s="2" t="s">
        <v>2983</v>
      </c>
    </row>
    <row r="2133" spans="1:10" ht="15" customHeight="1" x14ac:dyDescent="0.35">
      <c r="A2133" s="2" t="s">
        <v>365</v>
      </c>
      <c r="B2133" s="2" t="s">
        <v>366</v>
      </c>
      <c r="C2133" s="2" t="s">
        <v>325</v>
      </c>
      <c r="D2133" s="2" t="s">
        <v>326</v>
      </c>
      <c r="E2133" s="3">
        <v>25</v>
      </c>
      <c r="F2133" s="3">
        <v>22</v>
      </c>
      <c r="G2133" s="2" t="s">
        <v>367</v>
      </c>
      <c r="H2133" s="2" t="s">
        <v>327</v>
      </c>
      <c r="I2133" s="2" t="s">
        <v>18276</v>
      </c>
      <c r="J2133" s="2" t="s">
        <v>2983</v>
      </c>
    </row>
    <row r="2134" spans="1:10" ht="15" customHeight="1" x14ac:dyDescent="0.35">
      <c r="A2134" s="2" t="s">
        <v>365</v>
      </c>
      <c r="B2134" s="2" t="s">
        <v>366</v>
      </c>
      <c r="C2134" s="2" t="s">
        <v>352</v>
      </c>
      <c r="D2134" s="2" t="s">
        <v>353</v>
      </c>
      <c r="E2134" s="3">
        <v>25</v>
      </c>
      <c r="F2134" s="3">
        <v>24</v>
      </c>
      <c r="G2134" s="2" t="s">
        <v>367</v>
      </c>
      <c r="H2134" s="2" t="s">
        <v>354</v>
      </c>
      <c r="I2134" s="2" t="s">
        <v>18276</v>
      </c>
      <c r="J2134" s="2" t="s">
        <v>2983</v>
      </c>
    </row>
    <row r="2135" spans="1:10" ht="15" customHeight="1" x14ac:dyDescent="0.35">
      <c r="A2135" s="2" t="s">
        <v>365</v>
      </c>
      <c r="B2135" s="2" t="s">
        <v>366</v>
      </c>
      <c r="C2135" s="2" t="s">
        <v>434</v>
      </c>
      <c r="D2135" s="2" t="s">
        <v>435</v>
      </c>
      <c r="E2135" s="3">
        <v>25</v>
      </c>
      <c r="F2135" s="3">
        <v>31</v>
      </c>
      <c r="G2135" s="2" t="s">
        <v>367</v>
      </c>
      <c r="H2135" s="2" t="s">
        <v>436</v>
      </c>
      <c r="I2135" s="2" t="s">
        <v>18276</v>
      </c>
      <c r="J2135" s="2" t="s">
        <v>2983</v>
      </c>
    </row>
    <row r="2136" spans="1:10" ht="15" customHeight="1" x14ac:dyDescent="0.35">
      <c r="A2136" s="2" t="s">
        <v>365</v>
      </c>
      <c r="B2136" s="2" t="s">
        <v>366</v>
      </c>
      <c r="C2136" s="2" t="s">
        <v>447</v>
      </c>
      <c r="D2136" s="2" t="s">
        <v>448</v>
      </c>
      <c r="E2136" s="3">
        <v>25</v>
      </c>
      <c r="F2136" s="3">
        <v>32</v>
      </c>
      <c r="G2136" s="2" t="s">
        <v>367</v>
      </c>
      <c r="H2136" s="2" t="s">
        <v>449</v>
      </c>
      <c r="I2136" s="2" t="s">
        <v>18276</v>
      </c>
      <c r="J2136" s="2" t="s">
        <v>2983</v>
      </c>
    </row>
    <row r="2137" spans="1:10" ht="15" customHeight="1" x14ac:dyDescent="0.35">
      <c r="A2137" s="2" t="s">
        <v>365</v>
      </c>
      <c r="B2137" s="2" t="s">
        <v>366</v>
      </c>
      <c r="C2137" s="2" t="s">
        <v>510</v>
      </c>
      <c r="D2137" s="2" t="s">
        <v>511</v>
      </c>
      <c r="E2137" s="3">
        <v>25</v>
      </c>
      <c r="F2137" s="3">
        <v>38</v>
      </c>
      <c r="G2137" s="2" t="s">
        <v>367</v>
      </c>
      <c r="H2137" s="2" t="s">
        <v>512</v>
      </c>
      <c r="I2137" s="2" t="s">
        <v>18276</v>
      </c>
      <c r="J2137" s="2" t="s">
        <v>2983</v>
      </c>
    </row>
    <row r="2138" spans="1:10" ht="15" customHeight="1" x14ac:dyDescent="0.35">
      <c r="A2138" s="2" t="s">
        <v>365</v>
      </c>
      <c r="B2138" s="2" t="s">
        <v>366</v>
      </c>
      <c r="C2138" s="2" t="s">
        <v>23</v>
      </c>
      <c r="D2138" s="2" t="s">
        <v>24</v>
      </c>
      <c r="E2138" s="3">
        <v>25</v>
      </c>
      <c r="F2138" s="3">
        <v>1</v>
      </c>
      <c r="G2138" s="2" t="s">
        <v>367</v>
      </c>
      <c r="H2138" s="2" t="s">
        <v>26</v>
      </c>
      <c r="I2138" s="2" t="s">
        <v>18276</v>
      </c>
      <c r="J2138" s="2" t="s">
        <v>3083</v>
      </c>
    </row>
    <row r="2139" spans="1:10" ht="15" customHeight="1" x14ac:dyDescent="0.35">
      <c r="A2139" s="2" t="s">
        <v>365</v>
      </c>
      <c r="B2139" s="2" t="s">
        <v>366</v>
      </c>
      <c r="C2139" s="2" t="s">
        <v>41</v>
      </c>
      <c r="D2139" s="2" t="s">
        <v>42</v>
      </c>
      <c r="E2139" s="3">
        <v>25</v>
      </c>
      <c r="F2139" s="3">
        <v>2</v>
      </c>
      <c r="G2139" s="2" t="s">
        <v>367</v>
      </c>
      <c r="H2139" s="2" t="s">
        <v>43</v>
      </c>
      <c r="I2139" s="2" t="s">
        <v>18276</v>
      </c>
      <c r="J2139" s="2" t="s">
        <v>3083</v>
      </c>
    </row>
    <row r="2140" spans="1:10" ht="15" customHeight="1" x14ac:dyDescent="0.35">
      <c r="A2140" s="2" t="s">
        <v>365</v>
      </c>
      <c r="B2140" s="2" t="s">
        <v>366</v>
      </c>
      <c r="C2140" s="2" t="s">
        <v>100</v>
      </c>
      <c r="D2140" s="2" t="s">
        <v>101</v>
      </c>
      <c r="E2140" s="3">
        <v>25</v>
      </c>
      <c r="F2140" s="3">
        <v>6</v>
      </c>
      <c r="G2140" s="2" t="s">
        <v>367</v>
      </c>
      <c r="H2140" s="2" t="s">
        <v>102</v>
      </c>
      <c r="I2140" s="2" t="s">
        <v>18276</v>
      </c>
      <c r="J2140" s="2" t="s">
        <v>3083</v>
      </c>
    </row>
    <row r="2141" spans="1:10" ht="15" customHeight="1" x14ac:dyDescent="0.35">
      <c r="A2141" s="2" t="s">
        <v>365</v>
      </c>
      <c r="B2141" s="2" t="s">
        <v>366</v>
      </c>
      <c r="C2141" s="2" t="s">
        <v>116</v>
      </c>
      <c r="D2141" s="2" t="s">
        <v>117</v>
      </c>
      <c r="E2141" s="3">
        <v>25</v>
      </c>
      <c r="F2141" s="3">
        <v>7</v>
      </c>
      <c r="G2141" s="2" t="s">
        <v>367</v>
      </c>
      <c r="H2141" s="2" t="s">
        <v>118</v>
      </c>
      <c r="I2141" s="2" t="s">
        <v>18276</v>
      </c>
      <c r="J2141" s="2" t="s">
        <v>3083</v>
      </c>
    </row>
    <row r="2142" spans="1:10" ht="15" customHeight="1" x14ac:dyDescent="0.35">
      <c r="A2142" s="2" t="s">
        <v>365</v>
      </c>
      <c r="B2142" s="2" t="s">
        <v>366</v>
      </c>
      <c r="C2142" s="2" t="s">
        <v>128</v>
      </c>
      <c r="D2142" s="2" t="s">
        <v>129</v>
      </c>
      <c r="E2142" s="3">
        <v>25</v>
      </c>
      <c r="F2142" s="3">
        <v>8</v>
      </c>
      <c r="G2142" s="2" t="s">
        <v>367</v>
      </c>
      <c r="H2142" s="2" t="s">
        <v>130</v>
      </c>
      <c r="I2142" s="2" t="s">
        <v>18276</v>
      </c>
      <c r="J2142" s="2" t="s">
        <v>3083</v>
      </c>
    </row>
    <row r="2143" spans="1:10" ht="15" customHeight="1" x14ac:dyDescent="0.35">
      <c r="A2143" s="2" t="s">
        <v>365</v>
      </c>
      <c r="B2143" s="2" t="s">
        <v>366</v>
      </c>
      <c r="C2143" s="2" t="s">
        <v>153</v>
      </c>
      <c r="D2143" s="2" t="s">
        <v>154</v>
      </c>
      <c r="E2143" s="3">
        <v>25</v>
      </c>
      <c r="F2143" s="3">
        <v>10</v>
      </c>
      <c r="G2143" s="2" t="s">
        <v>367</v>
      </c>
      <c r="H2143" s="2" t="s">
        <v>155</v>
      </c>
      <c r="I2143" s="2" t="s">
        <v>18276</v>
      </c>
      <c r="J2143" s="2" t="s">
        <v>3083</v>
      </c>
    </row>
    <row r="2144" spans="1:10" ht="15" customHeight="1" x14ac:dyDescent="0.35">
      <c r="A2144" s="2" t="s">
        <v>365</v>
      </c>
      <c r="B2144" s="2" t="s">
        <v>366</v>
      </c>
      <c r="C2144" s="2" t="s">
        <v>163</v>
      </c>
      <c r="D2144" s="2" t="s">
        <v>164</v>
      </c>
      <c r="E2144" s="3">
        <v>25</v>
      </c>
      <c r="F2144" s="3">
        <v>11</v>
      </c>
      <c r="G2144" s="2" t="s">
        <v>367</v>
      </c>
      <c r="H2144" s="2" t="s">
        <v>165</v>
      </c>
      <c r="I2144" s="2" t="s">
        <v>18276</v>
      </c>
      <c r="J2144" s="2" t="s">
        <v>3083</v>
      </c>
    </row>
    <row r="2145" spans="1:10" ht="15" customHeight="1" x14ac:dyDescent="0.35">
      <c r="A2145" s="2" t="s">
        <v>365</v>
      </c>
      <c r="B2145" s="2" t="s">
        <v>366</v>
      </c>
      <c r="C2145" s="2" t="s">
        <v>177</v>
      </c>
      <c r="D2145" s="2" t="s">
        <v>178</v>
      </c>
      <c r="E2145" s="3">
        <v>25</v>
      </c>
      <c r="F2145" s="3">
        <v>12</v>
      </c>
      <c r="G2145" s="2" t="s">
        <v>367</v>
      </c>
      <c r="H2145" s="2" t="s">
        <v>179</v>
      </c>
      <c r="I2145" s="2" t="s">
        <v>18276</v>
      </c>
      <c r="J2145" s="2" t="s">
        <v>3083</v>
      </c>
    </row>
    <row r="2146" spans="1:10" ht="15" customHeight="1" x14ac:dyDescent="0.35">
      <c r="A2146" s="2" t="s">
        <v>365</v>
      </c>
      <c r="B2146" s="2" t="s">
        <v>366</v>
      </c>
      <c r="C2146" s="2" t="s">
        <v>191</v>
      </c>
      <c r="D2146" s="2" t="s">
        <v>192</v>
      </c>
      <c r="E2146" s="3">
        <v>25</v>
      </c>
      <c r="F2146" s="3">
        <v>13</v>
      </c>
      <c r="G2146" s="2" t="s">
        <v>367</v>
      </c>
      <c r="H2146" s="2" t="s">
        <v>193</v>
      </c>
      <c r="I2146" s="2" t="s">
        <v>18276</v>
      </c>
      <c r="J2146" s="2" t="s">
        <v>3083</v>
      </c>
    </row>
    <row r="2147" spans="1:10" ht="15" customHeight="1" x14ac:dyDescent="0.35">
      <c r="A2147" s="2" t="s">
        <v>365</v>
      </c>
      <c r="B2147" s="2" t="s">
        <v>366</v>
      </c>
      <c r="C2147" s="2" t="s">
        <v>86</v>
      </c>
      <c r="D2147" s="2" t="s">
        <v>87</v>
      </c>
      <c r="E2147" s="3">
        <v>25</v>
      </c>
      <c r="F2147" s="3">
        <v>5</v>
      </c>
      <c r="G2147" s="2" t="s">
        <v>367</v>
      </c>
      <c r="H2147" s="2" t="s">
        <v>88</v>
      </c>
      <c r="I2147" s="2" t="s">
        <v>18276</v>
      </c>
      <c r="J2147" s="2" t="s">
        <v>2983</v>
      </c>
    </row>
    <row r="2148" spans="1:10" ht="15" customHeight="1" x14ac:dyDescent="0.35">
      <c r="A2148" s="2" t="s">
        <v>365</v>
      </c>
      <c r="B2148" s="2" t="s">
        <v>366</v>
      </c>
      <c r="C2148" s="2" t="s">
        <v>218</v>
      </c>
      <c r="D2148" s="2" t="s">
        <v>219</v>
      </c>
      <c r="E2148" s="3">
        <v>25</v>
      </c>
      <c r="F2148" s="3">
        <v>15</v>
      </c>
      <c r="G2148" s="2" t="s">
        <v>367</v>
      </c>
      <c r="H2148" s="2" t="s">
        <v>220</v>
      </c>
      <c r="I2148" s="2" t="s">
        <v>18276</v>
      </c>
      <c r="J2148" s="2" t="s">
        <v>3083</v>
      </c>
    </row>
    <row r="2149" spans="1:10" ht="15" customHeight="1" x14ac:dyDescent="0.35">
      <c r="A2149" s="2" t="s">
        <v>365</v>
      </c>
      <c r="B2149" s="2" t="s">
        <v>366</v>
      </c>
      <c r="C2149" s="2" t="s">
        <v>71</v>
      </c>
      <c r="D2149" s="2" t="s">
        <v>72</v>
      </c>
      <c r="E2149" s="3">
        <v>25</v>
      </c>
      <c r="F2149" s="3">
        <v>4</v>
      </c>
      <c r="G2149" s="2" t="s">
        <v>367</v>
      </c>
      <c r="H2149" s="2" t="s">
        <v>73</v>
      </c>
      <c r="I2149" s="2" t="s">
        <v>18276</v>
      </c>
      <c r="J2149" s="2" t="s">
        <v>2983</v>
      </c>
    </row>
    <row r="2150" spans="1:10" ht="15" customHeight="1" x14ac:dyDescent="0.35">
      <c r="A2150" s="2" t="s">
        <v>365</v>
      </c>
      <c r="B2150" s="2" t="s">
        <v>366</v>
      </c>
      <c r="C2150" s="2" t="s">
        <v>23</v>
      </c>
      <c r="D2150" s="2" t="s">
        <v>24</v>
      </c>
      <c r="E2150" s="3">
        <v>25</v>
      </c>
      <c r="F2150" s="3">
        <v>1</v>
      </c>
      <c r="G2150" s="2" t="s">
        <v>367</v>
      </c>
      <c r="H2150" s="2" t="s">
        <v>26</v>
      </c>
      <c r="I2150" s="2" t="s">
        <v>18276</v>
      </c>
      <c r="J2150" s="2" t="s">
        <v>2983</v>
      </c>
    </row>
    <row r="2151" spans="1:10" ht="15" customHeight="1" x14ac:dyDescent="0.35">
      <c r="A2151" s="2" t="s">
        <v>352</v>
      </c>
      <c r="B2151" s="2" t="s">
        <v>353</v>
      </c>
      <c r="C2151" s="2" t="s">
        <v>447</v>
      </c>
      <c r="D2151" s="2" t="s">
        <v>448</v>
      </c>
      <c r="E2151" s="3">
        <v>24</v>
      </c>
      <c r="F2151" s="3">
        <v>32</v>
      </c>
      <c r="G2151" s="2" t="s">
        <v>354</v>
      </c>
      <c r="H2151" s="2" t="s">
        <v>449</v>
      </c>
      <c r="I2151" s="2" t="s">
        <v>18276</v>
      </c>
      <c r="J2151" s="2" t="s">
        <v>2969</v>
      </c>
    </row>
    <row r="2152" spans="1:10" ht="15" customHeight="1" x14ac:dyDescent="0.35">
      <c r="A2152" s="2" t="s">
        <v>352</v>
      </c>
      <c r="B2152" s="2" t="s">
        <v>353</v>
      </c>
      <c r="C2152" s="2" t="s">
        <v>510</v>
      </c>
      <c r="D2152" s="2" t="s">
        <v>511</v>
      </c>
      <c r="E2152" s="3">
        <v>24</v>
      </c>
      <c r="F2152" s="3">
        <v>38</v>
      </c>
      <c r="G2152" s="2" t="s">
        <v>354</v>
      </c>
      <c r="H2152" s="2" t="s">
        <v>512</v>
      </c>
      <c r="I2152" s="2" t="s">
        <v>18276</v>
      </c>
      <c r="J2152" s="2" t="s">
        <v>2969</v>
      </c>
    </row>
    <row r="2153" spans="1:10" ht="15" customHeight="1" x14ac:dyDescent="0.35">
      <c r="A2153" s="2" t="s">
        <v>352</v>
      </c>
      <c r="B2153" s="2" t="s">
        <v>353</v>
      </c>
      <c r="C2153" s="2" t="s">
        <v>537</v>
      </c>
      <c r="D2153" s="2" t="s">
        <v>538</v>
      </c>
      <c r="E2153" s="3">
        <v>24</v>
      </c>
      <c r="F2153" s="3">
        <v>40</v>
      </c>
      <c r="G2153" s="2" t="s">
        <v>354</v>
      </c>
      <c r="H2153" s="2" t="s">
        <v>539</v>
      </c>
      <c r="I2153" s="2" t="s">
        <v>18276</v>
      </c>
      <c r="J2153" s="2" t="s">
        <v>2969</v>
      </c>
    </row>
    <row r="2154" spans="1:10" ht="15" customHeight="1" x14ac:dyDescent="0.35">
      <c r="A2154" s="2" t="s">
        <v>352</v>
      </c>
      <c r="B2154" s="2" t="s">
        <v>353</v>
      </c>
      <c r="C2154" s="2" t="s">
        <v>23</v>
      </c>
      <c r="D2154" s="2" t="s">
        <v>24</v>
      </c>
      <c r="E2154" s="3">
        <v>24</v>
      </c>
      <c r="F2154" s="3">
        <v>1</v>
      </c>
      <c r="G2154" s="2" t="s">
        <v>354</v>
      </c>
      <c r="H2154" s="2" t="s">
        <v>26</v>
      </c>
      <c r="I2154" s="2" t="s">
        <v>18276</v>
      </c>
      <c r="J2154" s="2" t="s">
        <v>3037</v>
      </c>
    </row>
    <row r="2155" spans="1:10" ht="15" customHeight="1" x14ac:dyDescent="0.35">
      <c r="A2155" s="2" t="s">
        <v>352</v>
      </c>
      <c r="B2155" s="2" t="s">
        <v>353</v>
      </c>
      <c r="C2155" s="2" t="s">
        <v>41</v>
      </c>
      <c r="D2155" s="2" t="s">
        <v>42</v>
      </c>
      <c r="E2155" s="3">
        <v>24</v>
      </c>
      <c r="F2155" s="3">
        <v>2</v>
      </c>
      <c r="G2155" s="2" t="s">
        <v>354</v>
      </c>
      <c r="H2155" s="2" t="s">
        <v>43</v>
      </c>
      <c r="I2155" s="2" t="s">
        <v>18276</v>
      </c>
      <c r="J2155" s="2" t="s">
        <v>3037</v>
      </c>
    </row>
    <row r="2156" spans="1:10" ht="15" customHeight="1" x14ac:dyDescent="0.35">
      <c r="A2156" s="2" t="s">
        <v>352</v>
      </c>
      <c r="B2156" s="2" t="s">
        <v>353</v>
      </c>
      <c r="C2156" s="2" t="s">
        <v>56</v>
      </c>
      <c r="D2156" s="2" t="s">
        <v>57</v>
      </c>
      <c r="E2156" s="3">
        <v>24</v>
      </c>
      <c r="F2156" s="3">
        <v>3</v>
      </c>
      <c r="G2156" s="2" t="s">
        <v>354</v>
      </c>
      <c r="H2156" s="2" t="s">
        <v>59</v>
      </c>
      <c r="I2156" s="2" t="s">
        <v>18276</v>
      </c>
      <c r="J2156" s="2" t="s">
        <v>3037</v>
      </c>
    </row>
    <row r="2157" spans="1:10" ht="15" customHeight="1" x14ac:dyDescent="0.35">
      <c r="A2157" s="2" t="s">
        <v>352</v>
      </c>
      <c r="B2157" s="2" t="s">
        <v>353</v>
      </c>
      <c r="C2157" s="2" t="s">
        <v>71</v>
      </c>
      <c r="D2157" s="2" t="s">
        <v>72</v>
      </c>
      <c r="E2157" s="3">
        <v>24</v>
      </c>
      <c r="F2157" s="3">
        <v>4</v>
      </c>
      <c r="G2157" s="2" t="s">
        <v>354</v>
      </c>
      <c r="H2157" s="2" t="s">
        <v>73</v>
      </c>
      <c r="I2157" s="2" t="s">
        <v>18276</v>
      </c>
      <c r="J2157" s="2" t="s">
        <v>3037</v>
      </c>
    </row>
    <row r="2158" spans="1:10" ht="15" customHeight="1" x14ac:dyDescent="0.35">
      <c r="A2158" s="2" t="s">
        <v>352</v>
      </c>
      <c r="B2158" s="2" t="s">
        <v>353</v>
      </c>
      <c r="C2158" s="2" t="s">
        <v>86</v>
      </c>
      <c r="D2158" s="2" t="s">
        <v>87</v>
      </c>
      <c r="E2158" s="3">
        <v>24</v>
      </c>
      <c r="F2158" s="3">
        <v>5</v>
      </c>
      <c r="G2158" s="2" t="s">
        <v>354</v>
      </c>
      <c r="H2158" s="2" t="s">
        <v>88</v>
      </c>
      <c r="I2158" s="2" t="s">
        <v>18276</v>
      </c>
      <c r="J2158" s="2" t="s">
        <v>3037</v>
      </c>
    </row>
    <row r="2159" spans="1:10" ht="15" customHeight="1" x14ac:dyDescent="0.35">
      <c r="A2159" s="2" t="s">
        <v>352</v>
      </c>
      <c r="B2159" s="2" t="s">
        <v>353</v>
      </c>
      <c r="C2159" s="2" t="s">
        <v>128</v>
      </c>
      <c r="D2159" s="2" t="s">
        <v>129</v>
      </c>
      <c r="E2159" s="3">
        <v>24</v>
      </c>
      <c r="F2159" s="3">
        <v>8</v>
      </c>
      <c r="G2159" s="2" t="s">
        <v>354</v>
      </c>
      <c r="H2159" s="2" t="s">
        <v>130</v>
      </c>
      <c r="I2159" s="2" t="s">
        <v>18276</v>
      </c>
      <c r="J2159" s="2" t="s">
        <v>3037</v>
      </c>
    </row>
    <row r="2160" spans="1:10" ht="15" customHeight="1" x14ac:dyDescent="0.35">
      <c r="A2160" s="2" t="s">
        <v>352</v>
      </c>
      <c r="B2160" s="2" t="s">
        <v>353</v>
      </c>
      <c r="C2160" s="2" t="s">
        <v>153</v>
      </c>
      <c r="D2160" s="2" t="s">
        <v>154</v>
      </c>
      <c r="E2160" s="3">
        <v>24</v>
      </c>
      <c r="F2160" s="3">
        <v>10</v>
      </c>
      <c r="G2160" s="2" t="s">
        <v>354</v>
      </c>
      <c r="H2160" s="2" t="s">
        <v>155</v>
      </c>
      <c r="I2160" s="2" t="s">
        <v>18276</v>
      </c>
      <c r="J2160" s="2" t="s">
        <v>3037</v>
      </c>
    </row>
    <row r="2161" spans="1:10" ht="15" customHeight="1" x14ac:dyDescent="0.35">
      <c r="A2161" s="2" t="s">
        <v>352</v>
      </c>
      <c r="B2161" s="2" t="s">
        <v>353</v>
      </c>
      <c r="C2161" s="2" t="s">
        <v>163</v>
      </c>
      <c r="D2161" s="2" t="s">
        <v>164</v>
      </c>
      <c r="E2161" s="3">
        <v>24</v>
      </c>
      <c r="F2161" s="3">
        <v>11</v>
      </c>
      <c r="G2161" s="2" t="s">
        <v>354</v>
      </c>
      <c r="H2161" s="2" t="s">
        <v>165</v>
      </c>
      <c r="I2161" s="2" t="s">
        <v>18276</v>
      </c>
      <c r="J2161" s="2" t="s">
        <v>3037</v>
      </c>
    </row>
    <row r="2162" spans="1:10" ht="15" customHeight="1" x14ac:dyDescent="0.35">
      <c r="A2162" s="2" t="s">
        <v>352</v>
      </c>
      <c r="B2162" s="2" t="s">
        <v>353</v>
      </c>
      <c r="C2162" s="2" t="s">
        <v>177</v>
      </c>
      <c r="D2162" s="2" t="s">
        <v>178</v>
      </c>
      <c r="E2162" s="3">
        <v>24</v>
      </c>
      <c r="F2162" s="3">
        <v>12</v>
      </c>
      <c r="G2162" s="2" t="s">
        <v>354</v>
      </c>
      <c r="H2162" s="2" t="s">
        <v>179</v>
      </c>
      <c r="I2162" s="2" t="s">
        <v>18276</v>
      </c>
      <c r="J2162" s="2" t="s">
        <v>3037</v>
      </c>
    </row>
    <row r="2163" spans="1:10" ht="15" customHeight="1" x14ac:dyDescent="0.35">
      <c r="A2163" s="2" t="s">
        <v>352</v>
      </c>
      <c r="B2163" s="2" t="s">
        <v>353</v>
      </c>
      <c r="C2163" s="2" t="s">
        <v>218</v>
      </c>
      <c r="D2163" s="2" t="s">
        <v>219</v>
      </c>
      <c r="E2163" s="3">
        <v>24</v>
      </c>
      <c r="F2163" s="3">
        <v>15</v>
      </c>
      <c r="G2163" s="2" t="s">
        <v>354</v>
      </c>
      <c r="H2163" s="2" t="s">
        <v>220</v>
      </c>
      <c r="I2163" s="2" t="s">
        <v>18276</v>
      </c>
      <c r="J2163" s="2" t="s">
        <v>3037</v>
      </c>
    </row>
    <row r="2164" spans="1:10" ht="15" customHeight="1" x14ac:dyDescent="0.35">
      <c r="A2164" s="2" t="s">
        <v>352</v>
      </c>
      <c r="B2164" s="2" t="s">
        <v>353</v>
      </c>
      <c r="C2164" s="2" t="s">
        <v>250</v>
      </c>
      <c r="D2164" s="2" t="s">
        <v>251</v>
      </c>
      <c r="E2164" s="3">
        <v>24</v>
      </c>
      <c r="F2164" s="3">
        <v>17</v>
      </c>
      <c r="G2164" s="2" t="s">
        <v>354</v>
      </c>
      <c r="H2164" s="2" t="s">
        <v>252</v>
      </c>
      <c r="I2164" s="2" t="s">
        <v>18276</v>
      </c>
      <c r="J2164" s="2" t="s">
        <v>3037</v>
      </c>
    </row>
    <row r="2165" spans="1:10" ht="15" customHeight="1" x14ac:dyDescent="0.35">
      <c r="A2165" s="2" t="s">
        <v>352</v>
      </c>
      <c r="B2165" s="2" t="s">
        <v>353</v>
      </c>
      <c r="C2165" s="2" t="s">
        <v>264</v>
      </c>
      <c r="D2165" s="2" t="s">
        <v>265</v>
      </c>
      <c r="E2165" s="3">
        <v>24</v>
      </c>
      <c r="F2165" s="3">
        <v>18</v>
      </c>
      <c r="G2165" s="2" t="s">
        <v>354</v>
      </c>
      <c r="H2165" s="2" t="s">
        <v>266</v>
      </c>
      <c r="I2165" s="2" t="s">
        <v>18276</v>
      </c>
      <c r="J2165" s="2" t="s">
        <v>3037</v>
      </c>
    </row>
    <row r="2166" spans="1:10" ht="15" customHeight="1" x14ac:dyDescent="0.35">
      <c r="A2166" s="2" t="s">
        <v>352</v>
      </c>
      <c r="B2166" s="2" t="s">
        <v>353</v>
      </c>
      <c r="C2166" s="2" t="s">
        <v>279</v>
      </c>
      <c r="D2166" s="2" t="s">
        <v>280</v>
      </c>
      <c r="E2166" s="3">
        <v>24</v>
      </c>
      <c r="F2166" s="3">
        <v>19</v>
      </c>
      <c r="G2166" s="2" t="s">
        <v>354</v>
      </c>
      <c r="H2166" s="2" t="s">
        <v>281</v>
      </c>
      <c r="I2166" s="2" t="s">
        <v>18276</v>
      </c>
      <c r="J2166" s="2" t="s">
        <v>3037</v>
      </c>
    </row>
    <row r="2167" spans="1:10" ht="15" customHeight="1" x14ac:dyDescent="0.35">
      <c r="A2167" s="2" t="s">
        <v>352</v>
      </c>
      <c r="B2167" s="2" t="s">
        <v>353</v>
      </c>
      <c r="C2167" s="2" t="s">
        <v>325</v>
      </c>
      <c r="D2167" s="2" t="s">
        <v>326</v>
      </c>
      <c r="E2167" s="3">
        <v>24</v>
      </c>
      <c r="F2167" s="3">
        <v>22</v>
      </c>
      <c r="G2167" s="2" t="s">
        <v>354</v>
      </c>
      <c r="H2167" s="2" t="s">
        <v>327</v>
      </c>
      <c r="I2167" s="2" t="s">
        <v>18276</v>
      </c>
      <c r="J2167" s="2" t="s">
        <v>3037</v>
      </c>
    </row>
    <row r="2168" spans="1:10" ht="15" customHeight="1" x14ac:dyDescent="0.35">
      <c r="A2168" s="2" t="s">
        <v>352</v>
      </c>
      <c r="B2168" s="2" t="s">
        <v>353</v>
      </c>
      <c r="C2168" s="2" t="s">
        <v>339</v>
      </c>
      <c r="D2168" s="2" t="s">
        <v>340</v>
      </c>
      <c r="E2168" s="3">
        <v>24</v>
      </c>
      <c r="F2168" s="3">
        <v>23</v>
      </c>
      <c r="G2168" s="2" t="s">
        <v>354</v>
      </c>
      <c r="H2168" s="2" t="s">
        <v>341</v>
      </c>
      <c r="I2168" s="2" t="s">
        <v>18276</v>
      </c>
      <c r="J2168" s="2" t="s">
        <v>3037</v>
      </c>
    </row>
    <row r="2169" spans="1:10" ht="15" customHeight="1" x14ac:dyDescent="0.35">
      <c r="A2169" s="2" t="s">
        <v>352</v>
      </c>
      <c r="B2169" s="2" t="s">
        <v>353</v>
      </c>
      <c r="C2169" s="2" t="s">
        <v>365</v>
      </c>
      <c r="D2169" s="2" t="s">
        <v>366</v>
      </c>
      <c r="E2169" s="3">
        <v>24</v>
      </c>
      <c r="F2169" s="3">
        <v>25</v>
      </c>
      <c r="G2169" s="2" t="s">
        <v>354</v>
      </c>
      <c r="H2169" s="2" t="s">
        <v>367</v>
      </c>
      <c r="I2169" s="2" t="s">
        <v>18276</v>
      </c>
      <c r="J2169" s="2" t="s">
        <v>3037</v>
      </c>
    </row>
    <row r="2170" spans="1:10" ht="15" customHeight="1" x14ac:dyDescent="0.35">
      <c r="A2170" s="2" t="s">
        <v>352</v>
      </c>
      <c r="B2170" s="2" t="s">
        <v>353</v>
      </c>
      <c r="C2170" s="2" t="s">
        <v>456</v>
      </c>
      <c r="D2170" s="2" t="s">
        <v>457</v>
      </c>
      <c r="E2170" s="3">
        <v>24</v>
      </c>
      <c r="F2170" s="3">
        <v>33</v>
      </c>
      <c r="G2170" s="2" t="s">
        <v>354</v>
      </c>
      <c r="H2170" s="2" t="s">
        <v>458</v>
      </c>
      <c r="I2170" s="2" t="s">
        <v>18276</v>
      </c>
      <c r="J2170" s="2" t="s">
        <v>3037</v>
      </c>
    </row>
    <row r="2171" spans="1:10" ht="15" customHeight="1" x14ac:dyDescent="0.35">
      <c r="A2171" s="2" t="s">
        <v>352</v>
      </c>
      <c r="B2171" s="2" t="s">
        <v>353</v>
      </c>
      <c r="C2171" s="2" t="s">
        <v>510</v>
      </c>
      <c r="D2171" s="2" t="s">
        <v>511</v>
      </c>
      <c r="E2171" s="3">
        <v>24</v>
      </c>
      <c r="F2171" s="3">
        <v>38</v>
      </c>
      <c r="G2171" s="2" t="s">
        <v>354</v>
      </c>
      <c r="H2171" s="2" t="s">
        <v>512</v>
      </c>
      <c r="I2171" s="2" t="s">
        <v>18276</v>
      </c>
      <c r="J2171" s="2" t="s">
        <v>3037</v>
      </c>
    </row>
    <row r="2172" spans="1:10" ht="15" customHeight="1" x14ac:dyDescent="0.35">
      <c r="A2172" s="2" t="s">
        <v>365</v>
      </c>
      <c r="B2172" s="2" t="s">
        <v>366</v>
      </c>
      <c r="C2172" s="2" t="s">
        <v>56</v>
      </c>
      <c r="D2172" s="2" t="s">
        <v>57</v>
      </c>
      <c r="E2172" s="3">
        <v>25</v>
      </c>
      <c r="F2172" s="3">
        <v>3</v>
      </c>
      <c r="G2172" s="2" t="s">
        <v>367</v>
      </c>
      <c r="H2172" s="2" t="s">
        <v>59</v>
      </c>
      <c r="I2172" s="2" t="s">
        <v>18276</v>
      </c>
      <c r="J2172" s="2" t="s">
        <v>2983</v>
      </c>
    </row>
    <row r="2173" spans="1:10" ht="15" customHeight="1" x14ac:dyDescent="0.35">
      <c r="A2173" s="2" t="s">
        <v>352</v>
      </c>
      <c r="B2173" s="2" t="s">
        <v>353</v>
      </c>
      <c r="C2173" s="2" t="s">
        <v>339</v>
      </c>
      <c r="D2173" s="2" t="s">
        <v>340</v>
      </c>
      <c r="E2173" s="3">
        <v>24</v>
      </c>
      <c r="F2173" s="3">
        <v>23</v>
      </c>
      <c r="G2173" s="2" t="s">
        <v>354</v>
      </c>
      <c r="H2173" s="2" t="s">
        <v>341</v>
      </c>
      <c r="I2173" s="2" t="s">
        <v>18276</v>
      </c>
      <c r="J2173" s="2" t="s">
        <v>2969</v>
      </c>
    </row>
    <row r="2174" spans="1:10" ht="15" customHeight="1" x14ac:dyDescent="0.35">
      <c r="A2174" s="2" t="s">
        <v>365</v>
      </c>
      <c r="B2174" s="2" t="s">
        <v>366</v>
      </c>
      <c r="C2174" s="2" t="s">
        <v>234</v>
      </c>
      <c r="D2174" s="2" t="s">
        <v>235</v>
      </c>
      <c r="E2174" s="3">
        <v>25</v>
      </c>
      <c r="F2174" s="3">
        <v>16</v>
      </c>
      <c r="G2174" s="2" t="s">
        <v>367</v>
      </c>
      <c r="H2174" s="2" t="s">
        <v>236</v>
      </c>
      <c r="I2174" s="2" t="s">
        <v>18276</v>
      </c>
      <c r="J2174" s="2" t="s">
        <v>3083</v>
      </c>
    </row>
    <row r="2175" spans="1:10" ht="15" customHeight="1" x14ac:dyDescent="0.35">
      <c r="A2175" s="2" t="s">
        <v>365</v>
      </c>
      <c r="B2175" s="2" t="s">
        <v>366</v>
      </c>
      <c r="C2175" s="2" t="s">
        <v>310</v>
      </c>
      <c r="D2175" s="2" t="s">
        <v>311</v>
      </c>
      <c r="E2175" s="3">
        <v>25</v>
      </c>
      <c r="F2175" s="3">
        <v>21</v>
      </c>
      <c r="G2175" s="2" t="s">
        <v>367</v>
      </c>
      <c r="H2175" s="2" t="s">
        <v>313</v>
      </c>
      <c r="I2175" s="2" t="s">
        <v>18276</v>
      </c>
      <c r="J2175" s="2" t="s">
        <v>3083</v>
      </c>
    </row>
    <row r="2176" spans="1:10" ht="15" customHeight="1" x14ac:dyDescent="0.35">
      <c r="A2176" s="2" t="s">
        <v>375</v>
      </c>
      <c r="B2176" s="2" t="s">
        <v>376</v>
      </c>
      <c r="C2176" s="2" t="s">
        <v>537</v>
      </c>
      <c r="D2176" s="2" t="s">
        <v>538</v>
      </c>
      <c r="E2176" s="3">
        <v>26</v>
      </c>
      <c r="F2176" s="3">
        <v>40</v>
      </c>
      <c r="G2176" s="2" t="s">
        <v>377</v>
      </c>
      <c r="H2176" s="2" t="s">
        <v>539</v>
      </c>
      <c r="I2176" s="2" t="s">
        <v>18276</v>
      </c>
      <c r="J2176" s="2" t="s">
        <v>3795</v>
      </c>
    </row>
    <row r="2177" spans="1:10" ht="15" customHeight="1" x14ac:dyDescent="0.35">
      <c r="A2177" s="2" t="s">
        <v>387</v>
      </c>
      <c r="B2177" s="2" t="s">
        <v>388</v>
      </c>
      <c r="C2177" s="2" t="s">
        <v>23</v>
      </c>
      <c r="D2177" s="2" t="s">
        <v>24</v>
      </c>
      <c r="E2177" s="3">
        <v>27</v>
      </c>
      <c r="F2177" s="3">
        <v>1</v>
      </c>
      <c r="G2177" s="2" t="s">
        <v>389</v>
      </c>
      <c r="H2177" s="2" t="s">
        <v>26</v>
      </c>
      <c r="I2177" s="2" t="s">
        <v>18276</v>
      </c>
      <c r="J2177" s="2" t="s">
        <v>3083</v>
      </c>
    </row>
    <row r="2178" spans="1:10" ht="15" customHeight="1" x14ac:dyDescent="0.35">
      <c r="A2178" s="2" t="s">
        <v>387</v>
      </c>
      <c r="B2178" s="2" t="s">
        <v>388</v>
      </c>
      <c r="C2178" s="2" t="s">
        <v>41</v>
      </c>
      <c r="D2178" s="2" t="s">
        <v>42</v>
      </c>
      <c r="E2178" s="3">
        <v>27</v>
      </c>
      <c r="F2178" s="3">
        <v>2</v>
      </c>
      <c r="G2178" s="2" t="s">
        <v>389</v>
      </c>
      <c r="H2178" s="2" t="s">
        <v>43</v>
      </c>
      <c r="I2178" s="2" t="s">
        <v>18276</v>
      </c>
      <c r="J2178" s="2" t="s">
        <v>3083</v>
      </c>
    </row>
    <row r="2179" spans="1:10" ht="15" customHeight="1" x14ac:dyDescent="0.35">
      <c r="A2179" s="2" t="s">
        <v>387</v>
      </c>
      <c r="B2179" s="2" t="s">
        <v>388</v>
      </c>
      <c r="C2179" s="2" t="s">
        <v>100</v>
      </c>
      <c r="D2179" s="2" t="s">
        <v>101</v>
      </c>
      <c r="E2179" s="3">
        <v>27</v>
      </c>
      <c r="F2179" s="3">
        <v>6</v>
      </c>
      <c r="G2179" s="2" t="s">
        <v>389</v>
      </c>
      <c r="H2179" s="2" t="s">
        <v>102</v>
      </c>
      <c r="I2179" s="2" t="s">
        <v>18276</v>
      </c>
      <c r="J2179" s="2" t="s">
        <v>3083</v>
      </c>
    </row>
    <row r="2180" spans="1:10" ht="15" customHeight="1" x14ac:dyDescent="0.35">
      <c r="A2180" s="2" t="s">
        <v>387</v>
      </c>
      <c r="B2180" s="2" t="s">
        <v>388</v>
      </c>
      <c r="C2180" s="2" t="s">
        <v>116</v>
      </c>
      <c r="D2180" s="2" t="s">
        <v>117</v>
      </c>
      <c r="E2180" s="3">
        <v>27</v>
      </c>
      <c r="F2180" s="3">
        <v>7</v>
      </c>
      <c r="G2180" s="2" t="s">
        <v>389</v>
      </c>
      <c r="H2180" s="2" t="s">
        <v>118</v>
      </c>
      <c r="I2180" s="2" t="s">
        <v>18276</v>
      </c>
      <c r="J2180" s="2" t="s">
        <v>3083</v>
      </c>
    </row>
    <row r="2181" spans="1:10" ht="15" customHeight="1" x14ac:dyDescent="0.35">
      <c r="A2181" s="2" t="s">
        <v>387</v>
      </c>
      <c r="B2181" s="2" t="s">
        <v>388</v>
      </c>
      <c r="C2181" s="2" t="s">
        <v>128</v>
      </c>
      <c r="D2181" s="2" t="s">
        <v>129</v>
      </c>
      <c r="E2181" s="3">
        <v>27</v>
      </c>
      <c r="F2181" s="3">
        <v>8</v>
      </c>
      <c r="G2181" s="2" t="s">
        <v>389</v>
      </c>
      <c r="H2181" s="2" t="s">
        <v>130</v>
      </c>
      <c r="I2181" s="2" t="s">
        <v>18276</v>
      </c>
      <c r="J2181" s="2" t="s">
        <v>3083</v>
      </c>
    </row>
    <row r="2182" spans="1:10" ht="15" customHeight="1" x14ac:dyDescent="0.35">
      <c r="A2182" s="2" t="s">
        <v>387</v>
      </c>
      <c r="B2182" s="2" t="s">
        <v>388</v>
      </c>
      <c r="C2182" s="2" t="s">
        <v>153</v>
      </c>
      <c r="D2182" s="2" t="s">
        <v>154</v>
      </c>
      <c r="E2182" s="3">
        <v>27</v>
      </c>
      <c r="F2182" s="3">
        <v>10</v>
      </c>
      <c r="G2182" s="2" t="s">
        <v>389</v>
      </c>
      <c r="H2182" s="2" t="s">
        <v>155</v>
      </c>
      <c r="I2182" s="2" t="s">
        <v>18276</v>
      </c>
      <c r="J2182" s="2" t="s">
        <v>3083</v>
      </c>
    </row>
    <row r="2183" spans="1:10" ht="15" customHeight="1" x14ac:dyDescent="0.35">
      <c r="A2183" s="2" t="s">
        <v>387</v>
      </c>
      <c r="B2183" s="2" t="s">
        <v>388</v>
      </c>
      <c r="C2183" s="2" t="s">
        <v>163</v>
      </c>
      <c r="D2183" s="2" t="s">
        <v>164</v>
      </c>
      <c r="E2183" s="3">
        <v>27</v>
      </c>
      <c r="F2183" s="3">
        <v>11</v>
      </c>
      <c r="G2183" s="2" t="s">
        <v>389</v>
      </c>
      <c r="H2183" s="2" t="s">
        <v>165</v>
      </c>
      <c r="I2183" s="2" t="s">
        <v>18276</v>
      </c>
      <c r="J2183" s="2" t="s">
        <v>3083</v>
      </c>
    </row>
    <row r="2184" spans="1:10" ht="15" customHeight="1" x14ac:dyDescent="0.35">
      <c r="A2184" s="2" t="s">
        <v>387</v>
      </c>
      <c r="B2184" s="2" t="s">
        <v>388</v>
      </c>
      <c r="C2184" s="2" t="s">
        <v>177</v>
      </c>
      <c r="D2184" s="2" t="s">
        <v>178</v>
      </c>
      <c r="E2184" s="3">
        <v>27</v>
      </c>
      <c r="F2184" s="3">
        <v>12</v>
      </c>
      <c r="G2184" s="2" t="s">
        <v>389</v>
      </c>
      <c r="H2184" s="2" t="s">
        <v>179</v>
      </c>
      <c r="I2184" s="2" t="s">
        <v>18276</v>
      </c>
      <c r="J2184" s="2" t="s">
        <v>3083</v>
      </c>
    </row>
    <row r="2185" spans="1:10" ht="15" customHeight="1" x14ac:dyDescent="0.35">
      <c r="A2185" s="2" t="s">
        <v>387</v>
      </c>
      <c r="B2185" s="2" t="s">
        <v>388</v>
      </c>
      <c r="C2185" s="2" t="s">
        <v>191</v>
      </c>
      <c r="D2185" s="2" t="s">
        <v>192</v>
      </c>
      <c r="E2185" s="3">
        <v>27</v>
      </c>
      <c r="F2185" s="3">
        <v>13</v>
      </c>
      <c r="G2185" s="2" t="s">
        <v>389</v>
      </c>
      <c r="H2185" s="2" t="s">
        <v>193</v>
      </c>
      <c r="I2185" s="2" t="s">
        <v>18276</v>
      </c>
      <c r="J2185" s="2" t="s">
        <v>3083</v>
      </c>
    </row>
    <row r="2186" spans="1:10" ht="15" customHeight="1" x14ac:dyDescent="0.35">
      <c r="A2186" s="2" t="s">
        <v>387</v>
      </c>
      <c r="B2186" s="2" t="s">
        <v>388</v>
      </c>
      <c r="C2186" s="2" t="s">
        <v>218</v>
      </c>
      <c r="D2186" s="2" t="s">
        <v>219</v>
      </c>
      <c r="E2186" s="3">
        <v>27</v>
      </c>
      <c r="F2186" s="3">
        <v>15</v>
      </c>
      <c r="G2186" s="2" t="s">
        <v>389</v>
      </c>
      <c r="H2186" s="2" t="s">
        <v>220</v>
      </c>
      <c r="I2186" s="2" t="s">
        <v>18276</v>
      </c>
      <c r="J2186" s="2" t="s">
        <v>3083</v>
      </c>
    </row>
    <row r="2187" spans="1:10" ht="15" customHeight="1" x14ac:dyDescent="0.35">
      <c r="A2187" s="2" t="s">
        <v>387</v>
      </c>
      <c r="B2187" s="2" t="s">
        <v>388</v>
      </c>
      <c r="C2187" s="2" t="s">
        <v>234</v>
      </c>
      <c r="D2187" s="2" t="s">
        <v>235</v>
      </c>
      <c r="E2187" s="3">
        <v>27</v>
      </c>
      <c r="F2187" s="3">
        <v>16</v>
      </c>
      <c r="G2187" s="2" t="s">
        <v>389</v>
      </c>
      <c r="H2187" s="2" t="s">
        <v>236</v>
      </c>
      <c r="I2187" s="2" t="s">
        <v>18276</v>
      </c>
      <c r="J2187" s="2" t="s">
        <v>3083</v>
      </c>
    </row>
    <row r="2188" spans="1:10" ht="15" customHeight="1" x14ac:dyDescent="0.35">
      <c r="A2188" s="2" t="s">
        <v>387</v>
      </c>
      <c r="B2188" s="2" t="s">
        <v>388</v>
      </c>
      <c r="C2188" s="2" t="s">
        <v>250</v>
      </c>
      <c r="D2188" s="2" t="s">
        <v>251</v>
      </c>
      <c r="E2188" s="3">
        <v>27</v>
      </c>
      <c r="F2188" s="3">
        <v>17</v>
      </c>
      <c r="G2188" s="2" t="s">
        <v>389</v>
      </c>
      <c r="H2188" s="2" t="s">
        <v>252</v>
      </c>
      <c r="I2188" s="2" t="s">
        <v>18276</v>
      </c>
      <c r="J2188" s="2" t="s">
        <v>3083</v>
      </c>
    </row>
    <row r="2189" spans="1:10" ht="15" customHeight="1" x14ac:dyDescent="0.35">
      <c r="A2189" s="2" t="s">
        <v>387</v>
      </c>
      <c r="B2189" s="2" t="s">
        <v>388</v>
      </c>
      <c r="C2189" s="2" t="s">
        <v>310</v>
      </c>
      <c r="D2189" s="2" t="s">
        <v>311</v>
      </c>
      <c r="E2189" s="3">
        <v>27</v>
      </c>
      <c r="F2189" s="3">
        <v>21</v>
      </c>
      <c r="G2189" s="2" t="s">
        <v>389</v>
      </c>
      <c r="H2189" s="2" t="s">
        <v>313</v>
      </c>
      <c r="I2189" s="2" t="s">
        <v>18276</v>
      </c>
      <c r="J2189" s="2" t="s">
        <v>3083</v>
      </c>
    </row>
    <row r="2190" spans="1:10" ht="15" customHeight="1" x14ac:dyDescent="0.35">
      <c r="A2190" s="2" t="s">
        <v>387</v>
      </c>
      <c r="B2190" s="2" t="s">
        <v>388</v>
      </c>
      <c r="C2190" s="2" t="s">
        <v>325</v>
      </c>
      <c r="D2190" s="2" t="s">
        <v>326</v>
      </c>
      <c r="E2190" s="3">
        <v>27</v>
      </c>
      <c r="F2190" s="3">
        <v>22</v>
      </c>
      <c r="G2190" s="2" t="s">
        <v>389</v>
      </c>
      <c r="H2190" s="2" t="s">
        <v>327</v>
      </c>
      <c r="I2190" s="2" t="s">
        <v>18276</v>
      </c>
      <c r="J2190" s="2" t="s">
        <v>3083</v>
      </c>
    </row>
    <row r="2191" spans="1:10" ht="15" customHeight="1" x14ac:dyDescent="0.35">
      <c r="A2191" s="2" t="s">
        <v>387</v>
      </c>
      <c r="B2191" s="2" t="s">
        <v>388</v>
      </c>
      <c r="C2191" s="2" t="s">
        <v>339</v>
      </c>
      <c r="D2191" s="2" t="s">
        <v>340</v>
      </c>
      <c r="E2191" s="3">
        <v>27</v>
      </c>
      <c r="F2191" s="3">
        <v>23</v>
      </c>
      <c r="G2191" s="2" t="s">
        <v>389</v>
      </c>
      <c r="H2191" s="2" t="s">
        <v>341</v>
      </c>
      <c r="I2191" s="2" t="s">
        <v>18276</v>
      </c>
      <c r="J2191" s="2" t="s">
        <v>3083</v>
      </c>
    </row>
    <row r="2192" spans="1:10" ht="15" customHeight="1" x14ac:dyDescent="0.35">
      <c r="A2192" s="2" t="s">
        <v>387</v>
      </c>
      <c r="B2192" s="2" t="s">
        <v>388</v>
      </c>
      <c r="C2192" s="2" t="s">
        <v>365</v>
      </c>
      <c r="D2192" s="2" t="s">
        <v>366</v>
      </c>
      <c r="E2192" s="3">
        <v>27</v>
      </c>
      <c r="F2192" s="3">
        <v>25</v>
      </c>
      <c r="G2192" s="2" t="s">
        <v>389</v>
      </c>
      <c r="H2192" s="2" t="s">
        <v>367</v>
      </c>
      <c r="I2192" s="2" t="s">
        <v>18276</v>
      </c>
      <c r="J2192" s="2" t="s">
        <v>3083</v>
      </c>
    </row>
    <row r="2193" spans="1:10" ht="15" customHeight="1" x14ac:dyDescent="0.35">
      <c r="A2193" s="2" t="s">
        <v>387</v>
      </c>
      <c r="B2193" s="2" t="s">
        <v>388</v>
      </c>
      <c r="C2193" s="2" t="s">
        <v>456</v>
      </c>
      <c r="D2193" s="2" t="s">
        <v>457</v>
      </c>
      <c r="E2193" s="3">
        <v>27</v>
      </c>
      <c r="F2193" s="3">
        <v>33</v>
      </c>
      <c r="G2193" s="2" t="s">
        <v>389</v>
      </c>
      <c r="H2193" s="2" t="s">
        <v>458</v>
      </c>
      <c r="I2193" s="2" t="s">
        <v>18276</v>
      </c>
      <c r="J2193" s="2" t="s">
        <v>3083</v>
      </c>
    </row>
    <row r="2194" spans="1:10" ht="15" customHeight="1" x14ac:dyDescent="0.35">
      <c r="A2194" s="2" t="s">
        <v>387</v>
      </c>
      <c r="B2194" s="2" t="s">
        <v>388</v>
      </c>
      <c r="C2194" s="2" t="s">
        <v>477</v>
      </c>
      <c r="D2194" s="2" t="s">
        <v>478</v>
      </c>
      <c r="E2194" s="3">
        <v>27</v>
      </c>
      <c r="F2194" s="3">
        <v>35</v>
      </c>
      <c r="G2194" s="2" t="s">
        <v>389</v>
      </c>
      <c r="H2194" s="2" t="s">
        <v>479</v>
      </c>
      <c r="I2194" s="2" t="s">
        <v>18276</v>
      </c>
      <c r="J2194" s="2" t="s">
        <v>3083</v>
      </c>
    </row>
    <row r="2195" spans="1:10" ht="15" customHeight="1" x14ac:dyDescent="0.35">
      <c r="A2195" s="2" t="s">
        <v>387</v>
      </c>
      <c r="B2195" s="2" t="s">
        <v>388</v>
      </c>
      <c r="C2195" s="2" t="s">
        <v>537</v>
      </c>
      <c r="D2195" s="2" t="s">
        <v>538</v>
      </c>
      <c r="E2195" s="3">
        <v>27</v>
      </c>
      <c r="F2195" s="3">
        <v>40</v>
      </c>
      <c r="G2195" s="2" t="s">
        <v>389</v>
      </c>
      <c r="H2195" s="2" t="s">
        <v>539</v>
      </c>
      <c r="I2195" s="2" t="s">
        <v>18276</v>
      </c>
      <c r="J2195" s="2" t="s">
        <v>3083</v>
      </c>
    </row>
    <row r="2196" spans="1:10" ht="15" customHeight="1" x14ac:dyDescent="0.35">
      <c r="A2196" s="2" t="s">
        <v>387</v>
      </c>
      <c r="B2196" s="2" t="s">
        <v>388</v>
      </c>
      <c r="C2196" s="2" t="s">
        <v>23</v>
      </c>
      <c r="D2196" s="2" t="s">
        <v>24</v>
      </c>
      <c r="E2196" s="3">
        <v>27</v>
      </c>
      <c r="F2196" s="3">
        <v>1</v>
      </c>
      <c r="G2196" s="2" t="s">
        <v>389</v>
      </c>
      <c r="H2196" s="2" t="s">
        <v>26</v>
      </c>
      <c r="I2196" s="2" t="s">
        <v>18276</v>
      </c>
      <c r="J2196" s="2" t="s">
        <v>3076</v>
      </c>
    </row>
    <row r="2197" spans="1:10" ht="15" customHeight="1" x14ac:dyDescent="0.35">
      <c r="A2197" s="2" t="s">
        <v>375</v>
      </c>
      <c r="B2197" s="2" t="s">
        <v>376</v>
      </c>
      <c r="C2197" s="2" t="s">
        <v>339</v>
      </c>
      <c r="D2197" s="2" t="s">
        <v>340</v>
      </c>
      <c r="E2197" s="3">
        <v>26</v>
      </c>
      <c r="F2197" s="3">
        <v>23</v>
      </c>
      <c r="G2197" s="2" t="s">
        <v>377</v>
      </c>
      <c r="H2197" s="2" t="s">
        <v>341</v>
      </c>
      <c r="I2197" s="2" t="s">
        <v>18276</v>
      </c>
      <c r="J2197" s="2" t="s">
        <v>3795</v>
      </c>
    </row>
    <row r="2198" spans="1:10" ht="15" customHeight="1" x14ac:dyDescent="0.35">
      <c r="A2198" s="2" t="s">
        <v>365</v>
      </c>
      <c r="B2198" s="2" t="s">
        <v>366</v>
      </c>
      <c r="C2198" s="2" t="s">
        <v>250</v>
      </c>
      <c r="D2198" s="2" t="s">
        <v>251</v>
      </c>
      <c r="E2198" s="3">
        <v>25</v>
      </c>
      <c r="F2198" s="3">
        <v>17</v>
      </c>
      <c r="G2198" s="2" t="s">
        <v>367</v>
      </c>
      <c r="H2198" s="2" t="s">
        <v>252</v>
      </c>
      <c r="I2198" s="2" t="s">
        <v>18276</v>
      </c>
      <c r="J2198" s="2" t="s">
        <v>3083</v>
      </c>
    </row>
    <row r="2199" spans="1:10" ht="15" customHeight="1" x14ac:dyDescent="0.35">
      <c r="A2199" s="2" t="s">
        <v>365</v>
      </c>
      <c r="B2199" s="2" t="s">
        <v>366</v>
      </c>
      <c r="C2199" s="2" t="s">
        <v>510</v>
      </c>
      <c r="D2199" s="2" t="s">
        <v>511</v>
      </c>
      <c r="E2199" s="3">
        <v>25</v>
      </c>
      <c r="F2199" s="3">
        <v>38</v>
      </c>
      <c r="G2199" s="2" t="s">
        <v>367</v>
      </c>
      <c r="H2199" s="2" t="s">
        <v>512</v>
      </c>
      <c r="I2199" s="2" t="s">
        <v>18276</v>
      </c>
      <c r="J2199" s="2" t="s">
        <v>3037</v>
      </c>
    </row>
    <row r="2200" spans="1:10" ht="15" customHeight="1" x14ac:dyDescent="0.35">
      <c r="A2200" s="2" t="s">
        <v>365</v>
      </c>
      <c r="B2200" s="2" t="s">
        <v>366</v>
      </c>
      <c r="C2200" s="2" t="s">
        <v>352</v>
      </c>
      <c r="D2200" s="2" t="s">
        <v>353</v>
      </c>
      <c r="E2200" s="3">
        <v>25</v>
      </c>
      <c r="F2200" s="3">
        <v>24</v>
      </c>
      <c r="G2200" s="2" t="s">
        <v>367</v>
      </c>
      <c r="H2200" s="2" t="s">
        <v>354</v>
      </c>
      <c r="I2200" s="2" t="s">
        <v>18276</v>
      </c>
      <c r="J2200" s="2" t="s">
        <v>3037</v>
      </c>
    </row>
    <row r="2201" spans="1:10" ht="15" customHeight="1" x14ac:dyDescent="0.35">
      <c r="A2201" s="2" t="s">
        <v>365</v>
      </c>
      <c r="B2201" s="2" t="s">
        <v>366</v>
      </c>
      <c r="C2201" s="2" t="s">
        <v>325</v>
      </c>
      <c r="D2201" s="2" t="s">
        <v>326</v>
      </c>
      <c r="E2201" s="3">
        <v>25</v>
      </c>
      <c r="F2201" s="3">
        <v>22</v>
      </c>
      <c r="G2201" s="2" t="s">
        <v>367</v>
      </c>
      <c r="H2201" s="2" t="s">
        <v>327</v>
      </c>
      <c r="I2201" s="2" t="s">
        <v>18276</v>
      </c>
      <c r="J2201" s="2" t="s">
        <v>3083</v>
      </c>
    </row>
    <row r="2202" spans="1:10" ht="15" customHeight="1" x14ac:dyDescent="0.35">
      <c r="A2202" s="2" t="s">
        <v>365</v>
      </c>
      <c r="B2202" s="2" t="s">
        <v>366</v>
      </c>
      <c r="C2202" s="2" t="s">
        <v>339</v>
      </c>
      <c r="D2202" s="2" t="s">
        <v>340</v>
      </c>
      <c r="E2202" s="3">
        <v>25</v>
      </c>
      <c r="F2202" s="3">
        <v>23</v>
      </c>
      <c r="G2202" s="2" t="s">
        <v>367</v>
      </c>
      <c r="H2202" s="2" t="s">
        <v>341</v>
      </c>
      <c r="I2202" s="2" t="s">
        <v>18276</v>
      </c>
      <c r="J2202" s="2" t="s">
        <v>3083</v>
      </c>
    </row>
    <row r="2203" spans="1:10" ht="15" customHeight="1" x14ac:dyDescent="0.35">
      <c r="A2203" s="2" t="s">
        <v>365</v>
      </c>
      <c r="B2203" s="2" t="s">
        <v>366</v>
      </c>
      <c r="C2203" s="2" t="s">
        <v>387</v>
      </c>
      <c r="D2203" s="2" t="s">
        <v>388</v>
      </c>
      <c r="E2203" s="3">
        <v>25</v>
      </c>
      <c r="F2203" s="3">
        <v>27</v>
      </c>
      <c r="G2203" s="2" t="s">
        <v>367</v>
      </c>
      <c r="H2203" s="2" t="s">
        <v>389</v>
      </c>
      <c r="I2203" s="2" t="s">
        <v>18276</v>
      </c>
      <c r="J2203" s="2" t="s">
        <v>3083</v>
      </c>
    </row>
    <row r="2204" spans="1:10" ht="15" customHeight="1" x14ac:dyDescent="0.35">
      <c r="A2204" s="2" t="s">
        <v>365</v>
      </c>
      <c r="B2204" s="2" t="s">
        <v>366</v>
      </c>
      <c r="C2204" s="2" t="s">
        <v>456</v>
      </c>
      <c r="D2204" s="2" t="s">
        <v>457</v>
      </c>
      <c r="E2204" s="3">
        <v>25</v>
      </c>
      <c r="F2204" s="3">
        <v>33</v>
      </c>
      <c r="G2204" s="2" t="s">
        <v>367</v>
      </c>
      <c r="H2204" s="2" t="s">
        <v>458</v>
      </c>
      <c r="I2204" s="2" t="s">
        <v>18276</v>
      </c>
      <c r="J2204" s="2" t="s">
        <v>3083</v>
      </c>
    </row>
    <row r="2205" spans="1:10" ht="15" customHeight="1" x14ac:dyDescent="0.35">
      <c r="A2205" s="2" t="s">
        <v>365</v>
      </c>
      <c r="B2205" s="2" t="s">
        <v>366</v>
      </c>
      <c r="C2205" s="2" t="s">
        <v>477</v>
      </c>
      <c r="D2205" s="2" t="s">
        <v>478</v>
      </c>
      <c r="E2205" s="3">
        <v>25</v>
      </c>
      <c r="F2205" s="3">
        <v>35</v>
      </c>
      <c r="G2205" s="2" t="s">
        <v>367</v>
      </c>
      <c r="H2205" s="2" t="s">
        <v>479</v>
      </c>
      <c r="I2205" s="2" t="s">
        <v>18276</v>
      </c>
      <c r="J2205" s="2" t="s">
        <v>3083</v>
      </c>
    </row>
    <row r="2206" spans="1:10" ht="15" customHeight="1" x14ac:dyDescent="0.35">
      <c r="A2206" s="2" t="s">
        <v>365</v>
      </c>
      <c r="B2206" s="2" t="s">
        <v>366</v>
      </c>
      <c r="C2206" s="2" t="s">
        <v>537</v>
      </c>
      <c r="D2206" s="2" t="s">
        <v>538</v>
      </c>
      <c r="E2206" s="3">
        <v>25</v>
      </c>
      <c r="F2206" s="3">
        <v>40</v>
      </c>
      <c r="G2206" s="2" t="s">
        <v>367</v>
      </c>
      <c r="H2206" s="2" t="s">
        <v>539</v>
      </c>
      <c r="I2206" s="2" t="s">
        <v>18276</v>
      </c>
      <c r="J2206" s="2" t="s">
        <v>3083</v>
      </c>
    </row>
    <row r="2207" spans="1:10" ht="15" customHeight="1" x14ac:dyDescent="0.35">
      <c r="A2207" s="2" t="s">
        <v>365</v>
      </c>
      <c r="B2207" s="2" t="s">
        <v>366</v>
      </c>
      <c r="C2207" s="2" t="s">
        <v>23</v>
      </c>
      <c r="D2207" s="2" t="s">
        <v>24</v>
      </c>
      <c r="E2207" s="3">
        <v>25</v>
      </c>
      <c r="F2207" s="3">
        <v>1</v>
      </c>
      <c r="G2207" s="2" t="s">
        <v>367</v>
      </c>
      <c r="H2207" s="2" t="s">
        <v>26</v>
      </c>
      <c r="I2207" s="2" t="s">
        <v>18276</v>
      </c>
      <c r="J2207" s="2" t="s">
        <v>3037</v>
      </c>
    </row>
    <row r="2208" spans="1:10" ht="15" customHeight="1" x14ac:dyDescent="0.35">
      <c r="A2208" s="2" t="s">
        <v>365</v>
      </c>
      <c r="B2208" s="2" t="s">
        <v>366</v>
      </c>
      <c r="C2208" s="2" t="s">
        <v>41</v>
      </c>
      <c r="D2208" s="2" t="s">
        <v>42</v>
      </c>
      <c r="E2208" s="3">
        <v>25</v>
      </c>
      <c r="F2208" s="3">
        <v>2</v>
      </c>
      <c r="G2208" s="2" t="s">
        <v>367</v>
      </c>
      <c r="H2208" s="2" t="s">
        <v>43</v>
      </c>
      <c r="I2208" s="2" t="s">
        <v>18276</v>
      </c>
      <c r="J2208" s="2" t="s">
        <v>3037</v>
      </c>
    </row>
    <row r="2209" spans="1:10" ht="15" customHeight="1" x14ac:dyDescent="0.35">
      <c r="A2209" s="2" t="s">
        <v>365</v>
      </c>
      <c r="B2209" s="2" t="s">
        <v>366</v>
      </c>
      <c r="C2209" s="2" t="s">
        <v>56</v>
      </c>
      <c r="D2209" s="2" t="s">
        <v>57</v>
      </c>
      <c r="E2209" s="3">
        <v>25</v>
      </c>
      <c r="F2209" s="3">
        <v>3</v>
      </c>
      <c r="G2209" s="2" t="s">
        <v>367</v>
      </c>
      <c r="H2209" s="2" t="s">
        <v>59</v>
      </c>
      <c r="I2209" s="2" t="s">
        <v>18276</v>
      </c>
      <c r="J2209" s="2" t="s">
        <v>3037</v>
      </c>
    </row>
    <row r="2210" spans="1:10" ht="15" customHeight="1" x14ac:dyDescent="0.35">
      <c r="A2210" s="2" t="s">
        <v>365</v>
      </c>
      <c r="B2210" s="2" t="s">
        <v>366</v>
      </c>
      <c r="C2210" s="2" t="s">
        <v>71</v>
      </c>
      <c r="D2210" s="2" t="s">
        <v>72</v>
      </c>
      <c r="E2210" s="3">
        <v>25</v>
      </c>
      <c r="F2210" s="3">
        <v>4</v>
      </c>
      <c r="G2210" s="2" t="s">
        <v>367</v>
      </c>
      <c r="H2210" s="2" t="s">
        <v>73</v>
      </c>
      <c r="I2210" s="2" t="s">
        <v>18276</v>
      </c>
      <c r="J2210" s="2" t="s">
        <v>3037</v>
      </c>
    </row>
    <row r="2211" spans="1:10" ht="15" customHeight="1" x14ac:dyDescent="0.35">
      <c r="A2211" s="2" t="s">
        <v>365</v>
      </c>
      <c r="B2211" s="2" t="s">
        <v>366</v>
      </c>
      <c r="C2211" s="2" t="s">
        <v>86</v>
      </c>
      <c r="D2211" s="2" t="s">
        <v>87</v>
      </c>
      <c r="E2211" s="3">
        <v>25</v>
      </c>
      <c r="F2211" s="3">
        <v>5</v>
      </c>
      <c r="G2211" s="2" t="s">
        <v>367</v>
      </c>
      <c r="H2211" s="2" t="s">
        <v>88</v>
      </c>
      <c r="I2211" s="2" t="s">
        <v>18276</v>
      </c>
      <c r="J2211" s="2" t="s">
        <v>3037</v>
      </c>
    </row>
    <row r="2212" spans="1:10" ht="15" customHeight="1" x14ac:dyDescent="0.35">
      <c r="A2212" s="2" t="s">
        <v>365</v>
      </c>
      <c r="B2212" s="2" t="s">
        <v>366</v>
      </c>
      <c r="C2212" s="2" t="s">
        <v>128</v>
      </c>
      <c r="D2212" s="2" t="s">
        <v>129</v>
      </c>
      <c r="E2212" s="3">
        <v>25</v>
      </c>
      <c r="F2212" s="3">
        <v>8</v>
      </c>
      <c r="G2212" s="2" t="s">
        <v>367</v>
      </c>
      <c r="H2212" s="2" t="s">
        <v>130</v>
      </c>
      <c r="I2212" s="2" t="s">
        <v>18276</v>
      </c>
      <c r="J2212" s="2" t="s">
        <v>3037</v>
      </c>
    </row>
    <row r="2213" spans="1:10" ht="15" customHeight="1" x14ac:dyDescent="0.35">
      <c r="A2213" s="2" t="s">
        <v>177</v>
      </c>
      <c r="B2213" s="2" t="s">
        <v>178</v>
      </c>
      <c r="C2213" s="2" t="s">
        <v>163</v>
      </c>
      <c r="D2213" s="2" t="s">
        <v>164</v>
      </c>
      <c r="E2213" s="3">
        <v>12</v>
      </c>
      <c r="F2213" s="3">
        <v>11</v>
      </c>
      <c r="G2213" s="2" t="s">
        <v>179</v>
      </c>
      <c r="H2213" s="2" t="s">
        <v>165</v>
      </c>
      <c r="I2213" s="2" t="s">
        <v>18276</v>
      </c>
      <c r="J2213" s="2" t="s">
        <v>3016</v>
      </c>
    </row>
    <row r="2214" spans="1:10" ht="15" customHeight="1" x14ac:dyDescent="0.35">
      <c r="A2214" s="2" t="s">
        <v>365</v>
      </c>
      <c r="B2214" s="2" t="s">
        <v>366</v>
      </c>
      <c r="C2214" s="2" t="s">
        <v>163</v>
      </c>
      <c r="D2214" s="2" t="s">
        <v>164</v>
      </c>
      <c r="E2214" s="3">
        <v>25</v>
      </c>
      <c r="F2214" s="3">
        <v>11</v>
      </c>
      <c r="G2214" s="2" t="s">
        <v>367</v>
      </c>
      <c r="H2214" s="2" t="s">
        <v>165</v>
      </c>
      <c r="I2214" s="2" t="s">
        <v>18276</v>
      </c>
      <c r="J2214" s="2" t="s">
        <v>3037</v>
      </c>
    </row>
    <row r="2215" spans="1:10" ht="15" customHeight="1" x14ac:dyDescent="0.35">
      <c r="A2215" s="2" t="s">
        <v>365</v>
      </c>
      <c r="B2215" s="2" t="s">
        <v>366</v>
      </c>
      <c r="C2215" s="2" t="s">
        <v>177</v>
      </c>
      <c r="D2215" s="2" t="s">
        <v>178</v>
      </c>
      <c r="E2215" s="3">
        <v>25</v>
      </c>
      <c r="F2215" s="3">
        <v>12</v>
      </c>
      <c r="G2215" s="2" t="s">
        <v>367</v>
      </c>
      <c r="H2215" s="2" t="s">
        <v>179</v>
      </c>
      <c r="I2215" s="2" t="s">
        <v>18276</v>
      </c>
      <c r="J2215" s="2" t="s">
        <v>3037</v>
      </c>
    </row>
    <row r="2216" spans="1:10" ht="15" customHeight="1" x14ac:dyDescent="0.35">
      <c r="A2216" s="2" t="s">
        <v>365</v>
      </c>
      <c r="B2216" s="2" t="s">
        <v>366</v>
      </c>
      <c r="C2216" s="2" t="s">
        <v>218</v>
      </c>
      <c r="D2216" s="2" t="s">
        <v>219</v>
      </c>
      <c r="E2216" s="3">
        <v>25</v>
      </c>
      <c r="F2216" s="3">
        <v>15</v>
      </c>
      <c r="G2216" s="2" t="s">
        <v>367</v>
      </c>
      <c r="H2216" s="2" t="s">
        <v>220</v>
      </c>
      <c r="I2216" s="2" t="s">
        <v>18276</v>
      </c>
      <c r="J2216" s="2" t="s">
        <v>3037</v>
      </c>
    </row>
    <row r="2217" spans="1:10" ht="15" customHeight="1" x14ac:dyDescent="0.35">
      <c r="A2217" s="2" t="s">
        <v>365</v>
      </c>
      <c r="B2217" s="2" t="s">
        <v>366</v>
      </c>
      <c r="C2217" s="2" t="s">
        <v>250</v>
      </c>
      <c r="D2217" s="2" t="s">
        <v>251</v>
      </c>
      <c r="E2217" s="3">
        <v>25</v>
      </c>
      <c r="F2217" s="3">
        <v>17</v>
      </c>
      <c r="G2217" s="2" t="s">
        <v>367</v>
      </c>
      <c r="H2217" s="2" t="s">
        <v>252</v>
      </c>
      <c r="I2217" s="2" t="s">
        <v>18276</v>
      </c>
      <c r="J2217" s="2" t="s">
        <v>3037</v>
      </c>
    </row>
    <row r="2218" spans="1:10" ht="15" customHeight="1" x14ac:dyDescent="0.35">
      <c r="A2218" s="2" t="s">
        <v>365</v>
      </c>
      <c r="B2218" s="2" t="s">
        <v>366</v>
      </c>
      <c r="C2218" s="2" t="s">
        <v>264</v>
      </c>
      <c r="D2218" s="2" t="s">
        <v>265</v>
      </c>
      <c r="E2218" s="3">
        <v>25</v>
      </c>
      <c r="F2218" s="3">
        <v>18</v>
      </c>
      <c r="G2218" s="2" t="s">
        <v>367</v>
      </c>
      <c r="H2218" s="2" t="s">
        <v>266</v>
      </c>
      <c r="I2218" s="2" t="s">
        <v>18276</v>
      </c>
      <c r="J2218" s="2" t="s">
        <v>3037</v>
      </c>
    </row>
    <row r="2219" spans="1:10" ht="15" customHeight="1" x14ac:dyDescent="0.35">
      <c r="A2219" s="2" t="s">
        <v>365</v>
      </c>
      <c r="B2219" s="2" t="s">
        <v>366</v>
      </c>
      <c r="C2219" s="2" t="s">
        <v>279</v>
      </c>
      <c r="D2219" s="2" t="s">
        <v>280</v>
      </c>
      <c r="E2219" s="3">
        <v>25</v>
      </c>
      <c r="F2219" s="3">
        <v>19</v>
      </c>
      <c r="G2219" s="2" t="s">
        <v>367</v>
      </c>
      <c r="H2219" s="2" t="s">
        <v>281</v>
      </c>
      <c r="I2219" s="2" t="s">
        <v>18276</v>
      </c>
      <c r="J2219" s="2" t="s">
        <v>3037</v>
      </c>
    </row>
    <row r="2220" spans="1:10" ht="15" customHeight="1" x14ac:dyDescent="0.35">
      <c r="A2220" s="2" t="s">
        <v>365</v>
      </c>
      <c r="B2220" s="2" t="s">
        <v>366</v>
      </c>
      <c r="C2220" s="2" t="s">
        <v>325</v>
      </c>
      <c r="D2220" s="2" t="s">
        <v>326</v>
      </c>
      <c r="E2220" s="3">
        <v>25</v>
      </c>
      <c r="F2220" s="3">
        <v>22</v>
      </c>
      <c r="G2220" s="2" t="s">
        <v>367</v>
      </c>
      <c r="H2220" s="2" t="s">
        <v>327</v>
      </c>
      <c r="I2220" s="2" t="s">
        <v>18276</v>
      </c>
      <c r="J2220" s="2" t="s">
        <v>3037</v>
      </c>
    </row>
    <row r="2221" spans="1:10" ht="15" customHeight="1" x14ac:dyDescent="0.35">
      <c r="A2221" s="2" t="s">
        <v>365</v>
      </c>
      <c r="B2221" s="2" t="s">
        <v>366</v>
      </c>
      <c r="C2221" s="2" t="s">
        <v>339</v>
      </c>
      <c r="D2221" s="2" t="s">
        <v>340</v>
      </c>
      <c r="E2221" s="3">
        <v>25</v>
      </c>
      <c r="F2221" s="3">
        <v>23</v>
      </c>
      <c r="G2221" s="2" t="s">
        <v>367</v>
      </c>
      <c r="H2221" s="2" t="s">
        <v>341</v>
      </c>
      <c r="I2221" s="2" t="s">
        <v>18276</v>
      </c>
      <c r="J2221" s="2" t="s">
        <v>3037</v>
      </c>
    </row>
    <row r="2222" spans="1:10" ht="15" customHeight="1" x14ac:dyDescent="0.35">
      <c r="A2222" s="2" t="s">
        <v>365</v>
      </c>
      <c r="B2222" s="2" t="s">
        <v>366</v>
      </c>
      <c r="C2222" s="2" t="s">
        <v>456</v>
      </c>
      <c r="D2222" s="2" t="s">
        <v>457</v>
      </c>
      <c r="E2222" s="3">
        <v>25</v>
      </c>
      <c r="F2222" s="3">
        <v>33</v>
      </c>
      <c r="G2222" s="2" t="s">
        <v>367</v>
      </c>
      <c r="H2222" s="2" t="s">
        <v>458</v>
      </c>
      <c r="I2222" s="2" t="s">
        <v>18276</v>
      </c>
      <c r="J2222" s="2" t="s">
        <v>3037</v>
      </c>
    </row>
    <row r="2223" spans="1:10" ht="15" customHeight="1" x14ac:dyDescent="0.35">
      <c r="A2223" s="2" t="s">
        <v>387</v>
      </c>
      <c r="B2223" s="2" t="s">
        <v>388</v>
      </c>
      <c r="C2223" s="2" t="s">
        <v>56</v>
      </c>
      <c r="D2223" s="2" t="s">
        <v>57</v>
      </c>
      <c r="E2223" s="3">
        <v>27</v>
      </c>
      <c r="F2223" s="3">
        <v>3</v>
      </c>
      <c r="G2223" s="2" t="s">
        <v>389</v>
      </c>
      <c r="H2223" s="2" t="s">
        <v>59</v>
      </c>
      <c r="I2223" s="2" t="s">
        <v>18276</v>
      </c>
      <c r="J2223" s="2" t="s">
        <v>3076</v>
      </c>
    </row>
    <row r="2224" spans="1:10" ht="15" customHeight="1" x14ac:dyDescent="0.35">
      <c r="A2224" s="2" t="s">
        <v>352</v>
      </c>
      <c r="B2224" s="2" t="s">
        <v>353</v>
      </c>
      <c r="C2224" s="2" t="s">
        <v>294</v>
      </c>
      <c r="D2224" s="2" t="s">
        <v>295</v>
      </c>
      <c r="E2224" s="3">
        <v>24</v>
      </c>
      <c r="F2224" s="3">
        <v>20</v>
      </c>
      <c r="G2224" s="2" t="s">
        <v>354</v>
      </c>
      <c r="H2224" s="2" t="s">
        <v>296</v>
      </c>
      <c r="I2224" s="2" t="s">
        <v>18276</v>
      </c>
      <c r="J2224" s="2" t="s">
        <v>2969</v>
      </c>
    </row>
    <row r="2225" spans="1:10" ht="15" customHeight="1" x14ac:dyDescent="0.35">
      <c r="A2225" s="2" t="s">
        <v>352</v>
      </c>
      <c r="B2225" s="2" t="s">
        <v>353</v>
      </c>
      <c r="C2225" s="2" t="s">
        <v>207</v>
      </c>
      <c r="D2225" s="2" t="s">
        <v>208</v>
      </c>
      <c r="E2225" s="3">
        <v>24</v>
      </c>
      <c r="F2225" s="3">
        <v>14</v>
      </c>
      <c r="G2225" s="2" t="s">
        <v>354</v>
      </c>
      <c r="H2225" s="2" t="s">
        <v>209</v>
      </c>
      <c r="I2225" s="2" t="s">
        <v>18276</v>
      </c>
      <c r="J2225" s="2" t="s">
        <v>2969</v>
      </c>
    </row>
    <row r="2226" spans="1:10" ht="15" customHeight="1" x14ac:dyDescent="0.35">
      <c r="A2226" s="2" t="s">
        <v>352</v>
      </c>
      <c r="B2226" s="2" t="s">
        <v>353</v>
      </c>
      <c r="C2226" s="2" t="s">
        <v>234</v>
      </c>
      <c r="D2226" s="2" t="s">
        <v>235</v>
      </c>
      <c r="E2226" s="3">
        <v>24</v>
      </c>
      <c r="F2226" s="3">
        <v>16</v>
      </c>
      <c r="G2226" s="2" t="s">
        <v>354</v>
      </c>
      <c r="H2226" s="2" t="s">
        <v>236</v>
      </c>
      <c r="I2226" s="2" t="s">
        <v>18276</v>
      </c>
      <c r="J2226" s="2" t="s">
        <v>3044</v>
      </c>
    </row>
    <row r="2227" spans="1:10" ht="15" customHeight="1" x14ac:dyDescent="0.35">
      <c r="A2227" s="2" t="s">
        <v>352</v>
      </c>
      <c r="B2227" s="2" t="s">
        <v>353</v>
      </c>
      <c r="C2227" s="2" t="s">
        <v>339</v>
      </c>
      <c r="D2227" s="2" t="s">
        <v>340</v>
      </c>
      <c r="E2227" s="3">
        <v>24</v>
      </c>
      <c r="F2227" s="3">
        <v>23</v>
      </c>
      <c r="G2227" s="2" t="s">
        <v>354</v>
      </c>
      <c r="H2227" s="2" t="s">
        <v>341</v>
      </c>
      <c r="I2227" s="2" t="s">
        <v>18276</v>
      </c>
      <c r="J2227" s="2" t="s">
        <v>3044</v>
      </c>
    </row>
    <row r="2228" spans="1:10" ht="15" customHeight="1" x14ac:dyDescent="0.35">
      <c r="A2228" s="2" t="s">
        <v>352</v>
      </c>
      <c r="B2228" s="2" t="s">
        <v>353</v>
      </c>
      <c r="C2228" s="2" t="s">
        <v>23</v>
      </c>
      <c r="D2228" s="2" t="s">
        <v>24</v>
      </c>
      <c r="E2228" s="3">
        <v>24</v>
      </c>
      <c r="F2228" s="3">
        <v>1</v>
      </c>
      <c r="G2228" s="2" t="s">
        <v>354</v>
      </c>
      <c r="H2228" s="2" t="s">
        <v>26</v>
      </c>
      <c r="I2228" s="2" t="s">
        <v>18276</v>
      </c>
      <c r="J2228" s="2" t="s">
        <v>3093</v>
      </c>
    </row>
    <row r="2229" spans="1:10" ht="15" customHeight="1" x14ac:dyDescent="0.35">
      <c r="A2229" s="2" t="s">
        <v>352</v>
      </c>
      <c r="B2229" s="2" t="s">
        <v>353</v>
      </c>
      <c r="C2229" s="2" t="s">
        <v>41</v>
      </c>
      <c r="D2229" s="2" t="s">
        <v>42</v>
      </c>
      <c r="E2229" s="3">
        <v>24</v>
      </c>
      <c r="F2229" s="3">
        <v>2</v>
      </c>
      <c r="G2229" s="2" t="s">
        <v>354</v>
      </c>
      <c r="H2229" s="2" t="s">
        <v>43</v>
      </c>
      <c r="I2229" s="2" t="s">
        <v>18276</v>
      </c>
      <c r="J2229" s="2" t="s">
        <v>3093</v>
      </c>
    </row>
    <row r="2230" spans="1:10" ht="15" customHeight="1" x14ac:dyDescent="0.35">
      <c r="A2230" s="2" t="s">
        <v>352</v>
      </c>
      <c r="B2230" s="2" t="s">
        <v>353</v>
      </c>
      <c r="C2230" s="2" t="s">
        <v>56</v>
      </c>
      <c r="D2230" s="2" t="s">
        <v>57</v>
      </c>
      <c r="E2230" s="3">
        <v>24</v>
      </c>
      <c r="F2230" s="3">
        <v>3</v>
      </c>
      <c r="G2230" s="2" t="s">
        <v>354</v>
      </c>
      <c r="H2230" s="2" t="s">
        <v>59</v>
      </c>
      <c r="I2230" s="2" t="s">
        <v>18276</v>
      </c>
      <c r="J2230" s="2" t="s">
        <v>3093</v>
      </c>
    </row>
    <row r="2231" spans="1:10" ht="15" customHeight="1" x14ac:dyDescent="0.35">
      <c r="A2231" s="2" t="s">
        <v>352</v>
      </c>
      <c r="B2231" s="2" t="s">
        <v>353</v>
      </c>
      <c r="C2231" s="2" t="s">
        <v>86</v>
      </c>
      <c r="D2231" s="2" t="s">
        <v>87</v>
      </c>
      <c r="E2231" s="3">
        <v>24</v>
      </c>
      <c r="F2231" s="3">
        <v>5</v>
      </c>
      <c r="G2231" s="2" t="s">
        <v>354</v>
      </c>
      <c r="H2231" s="2" t="s">
        <v>88</v>
      </c>
      <c r="I2231" s="2" t="s">
        <v>18276</v>
      </c>
      <c r="J2231" s="2" t="s">
        <v>3093</v>
      </c>
    </row>
    <row r="2232" spans="1:10" ht="15" customHeight="1" x14ac:dyDescent="0.35">
      <c r="A2232" s="2" t="s">
        <v>352</v>
      </c>
      <c r="B2232" s="2" t="s">
        <v>353</v>
      </c>
      <c r="C2232" s="2" t="s">
        <v>116</v>
      </c>
      <c r="D2232" s="2" t="s">
        <v>117</v>
      </c>
      <c r="E2232" s="3">
        <v>24</v>
      </c>
      <c r="F2232" s="3">
        <v>7</v>
      </c>
      <c r="G2232" s="2" t="s">
        <v>354</v>
      </c>
      <c r="H2232" s="2" t="s">
        <v>118</v>
      </c>
      <c r="I2232" s="2" t="s">
        <v>18276</v>
      </c>
      <c r="J2232" s="2" t="s">
        <v>3093</v>
      </c>
    </row>
    <row r="2233" spans="1:10" ht="15" customHeight="1" x14ac:dyDescent="0.35">
      <c r="A2233" s="2" t="s">
        <v>352</v>
      </c>
      <c r="B2233" s="2" t="s">
        <v>353</v>
      </c>
      <c r="C2233" s="2" t="s">
        <v>128</v>
      </c>
      <c r="D2233" s="2" t="s">
        <v>129</v>
      </c>
      <c r="E2233" s="3">
        <v>24</v>
      </c>
      <c r="F2233" s="3">
        <v>8</v>
      </c>
      <c r="G2233" s="2" t="s">
        <v>354</v>
      </c>
      <c r="H2233" s="2" t="s">
        <v>130</v>
      </c>
      <c r="I2233" s="2" t="s">
        <v>18276</v>
      </c>
      <c r="J2233" s="2" t="s">
        <v>3093</v>
      </c>
    </row>
    <row r="2234" spans="1:10" ht="15" customHeight="1" x14ac:dyDescent="0.35">
      <c r="A2234" s="2" t="s">
        <v>352</v>
      </c>
      <c r="B2234" s="2" t="s">
        <v>353</v>
      </c>
      <c r="C2234" s="2" t="s">
        <v>142</v>
      </c>
      <c r="D2234" s="2" t="s">
        <v>143</v>
      </c>
      <c r="E2234" s="3">
        <v>24</v>
      </c>
      <c r="F2234" s="3">
        <v>9</v>
      </c>
      <c r="G2234" s="2" t="s">
        <v>354</v>
      </c>
      <c r="H2234" s="2" t="s">
        <v>144</v>
      </c>
      <c r="I2234" s="2" t="s">
        <v>18276</v>
      </c>
      <c r="J2234" s="2" t="s">
        <v>3093</v>
      </c>
    </row>
    <row r="2235" spans="1:10" ht="15" customHeight="1" x14ac:dyDescent="0.35">
      <c r="A2235" s="2" t="s">
        <v>352</v>
      </c>
      <c r="B2235" s="2" t="s">
        <v>353</v>
      </c>
      <c r="C2235" s="2" t="s">
        <v>153</v>
      </c>
      <c r="D2235" s="2" t="s">
        <v>154</v>
      </c>
      <c r="E2235" s="3">
        <v>24</v>
      </c>
      <c r="F2235" s="3">
        <v>10</v>
      </c>
      <c r="G2235" s="2" t="s">
        <v>354</v>
      </c>
      <c r="H2235" s="2" t="s">
        <v>155</v>
      </c>
      <c r="I2235" s="2" t="s">
        <v>18276</v>
      </c>
      <c r="J2235" s="2" t="s">
        <v>3093</v>
      </c>
    </row>
    <row r="2236" spans="1:10" ht="15" customHeight="1" x14ac:dyDescent="0.35">
      <c r="A2236" s="2" t="s">
        <v>352</v>
      </c>
      <c r="B2236" s="2" t="s">
        <v>353</v>
      </c>
      <c r="C2236" s="2" t="s">
        <v>163</v>
      </c>
      <c r="D2236" s="2" t="s">
        <v>164</v>
      </c>
      <c r="E2236" s="3">
        <v>24</v>
      </c>
      <c r="F2236" s="3">
        <v>11</v>
      </c>
      <c r="G2236" s="2" t="s">
        <v>354</v>
      </c>
      <c r="H2236" s="2" t="s">
        <v>165</v>
      </c>
      <c r="I2236" s="2" t="s">
        <v>18276</v>
      </c>
      <c r="J2236" s="2" t="s">
        <v>3093</v>
      </c>
    </row>
    <row r="2237" spans="1:10" ht="15" customHeight="1" x14ac:dyDescent="0.35">
      <c r="A2237" s="2" t="s">
        <v>352</v>
      </c>
      <c r="B2237" s="2" t="s">
        <v>353</v>
      </c>
      <c r="C2237" s="2" t="s">
        <v>177</v>
      </c>
      <c r="D2237" s="2" t="s">
        <v>178</v>
      </c>
      <c r="E2237" s="3">
        <v>24</v>
      </c>
      <c r="F2237" s="3">
        <v>12</v>
      </c>
      <c r="G2237" s="2" t="s">
        <v>354</v>
      </c>
      <c r="H2237" s="2" t="s">
        <v>179</v>
      </c>
      <c r="I2237" s="2" t="s">
        <v>18276</v>
      </c>
      <c r="J2237" s="2" t="s">
        <v>3093</v>
      </c>
    </row>
    <row r="2238" spans="1:10" ht="15" customHeight="1" x14ac:dyDescent="0.35">
      <c r="A2238" s="2" t="s">
        <v>352</v>
      </c>
      <c r="B2238" s="2" t="s">
        <v>353</v>
      </c>
      <c r="C2238" s="2" t="s">
        <v>191</v>
      </c>
      <c r="D2238" s="2" t="s">
        <v>192</v>
      </c>
      <c r="E2238" s="3">
        <v>24</v>
      </c>
      <c r="F2238" s="3">
        <v>13</v>
      </c>
      <c r="G2238" s="2" t="s">
        <v>354</v>
      </c>
      <c r="H2238" s="2" t="s">
        <v>193</v>
      </c>
      <c r="I2238" s="2" t="s">
        <v>18276</v>
      </c>
      <c r="J2238" s="2" t="s">
        <v>3093</v>
      </c>
    </row>
    <row r="2239" spans="1:10" ht="15" customHeight="1" x14ac:dyDescent="0.35">
      <c r="A2239" s="2" t="s">
        <v>352</v>
      </c>
      <c r="B2239" s="2" t="s">
        <v>353</v>
      </c>
      <c r="C2239" s="2" t="s">
        <v>207</v>
      </c>
      <c r="D2239" s="2" t="s">
        <v>208</v>
      </c>
      <c r="E2239" s="3">
        <v>24</v>
      </c>
      <c r="F2239" s="3">
        <v>14</v>
      </c>
      <c r="G2239" s="2" t="s">
        <v>354</v>
      </c>
      <c r="H2239" s="2" t="s">
        <v>209</v>
      </c>
      <c r="I2239" s="2" t="s">
        <v>18276</v>
      </c>
      <c r="J2239" s="2" t="s">
        <v>3093</v>
      </c>
    </row>
    <row r="2240" spans="1:10" ht="15" customHeight="1" x14ac:dyDescent="0.35">
      <c r="A2240" s="2" t="s">
        <v>352</v>
      </c>
      <c r="B2240" s="2" t="s">
        <v>353</v>
      </c>
      <c r="C2240" s="2" t="s">
        <v>218</v>
      </c>
      <c r="D2240" s="2" t="s">
        <v>219</v>
      </c>
      <c r="E2240" s="3">
        <v>24</v>
      </c>
      <c r="F2240" s="3">
        <v>15</v>
      </c>
      <c r="G2240" s="2" t="s">
        <v>354</v>
      </c>
      <c r="H2240" s="2" t="s">
        <v>220</v>
      </c>
      <c r="I2240" s="2" t="s">
        <v>18276</v>
      </c>
      <c r="J2240" s="2" t="s">
        <v>3093</v>
      </c>
    </row>
    <row r="2241" spans="1:10" ht="15" customHeight="1" x14ac:dyDescent="0.35">
      <c r="A2241" s="2" t="s">
        <v>352</v>
      </c>
      <c r="B2241" s="2" t="s">
        <v>353</v>
      </c>
      <c r="C2241" s="2" t="s">
        <v>250</v>
      </c>
      <c r="D2241" s="2" t="s">
        <v>251</v>
      </c>
      <c r="E2241" s="3">
        <v>24</v>
      </c>
      <c r="F2241" s="3">
        <v>17</v>
      </c>
      <c r="G2241" s="2" t="s">
        <v>354</v>
      </c>
      <c r="H2241" s="2" t="s">
        <v>252</v>
      </c>
      <c r="I2241" s="2" t="s">
        <v>18276</v>
      </c>
      <c r="J2241" s="2" t="s">
        <v>3093</v>
      </c>
    </row>
    <row r="2242" spans="1:10" ht="15" customHeight="1" x14ac:dyDescent="0.35">
      <c r="A2242" s="2" t="s">
        <v>352</v>
      </c>
      <c r="B2242" s="2" t="s">
        <v>353</v>
      </c>
      <c r="C2242" s="2" t="s">
        <v>294</v>
      </c>
      <c r="D2242" s="2" t="s">
        <v>295</v>
      </c>
      <c r="E2242" s="3">
        <v>24</v>
      </c>
      <c r="F2242" s="3">
        <v>20</v>
      </c>
      <c r="G2242" s="2" t="s">
        <v>354</v>
      </c>
      <c r="H2242" s="2" t="s">
        <v>296</v>
      </c>
      <c r="I2242" s="2" t="s">
        <v>18276</v>
      </c>
      <c r="J2242" s="2" t="s">
        <v>3093</v>
      </c>
    </row>
    <row r="2243" spans="1:10" ht="15" customHeight="1" x14ac:dyDescent="0.35">
      <c r="A2243" s="2" t="s">
        <v>352</v>
      </c>
      <c r="B2243" s="2" t="s">
        <v>353</v>
      </c>
      <c r="C2243" s="2" t="s">
        <v>477</v>
      </c>
      <c r="D2243" s="2" t="s">
        <v>478</v>
      </c>
      <c r="E2243" s="3">
        <v>24</v>
      </c>
      <c r="F2243" s="3">
        <v>35</v>
      </c>
      <c r="G2243" s="2" t="s">
        <v>354</v>
      </c>
      <c r="H2243" s="2" t="s">
        <v>479</v>
      </c>
      <c r="I2243" s="2" t="s">
        <v>18276</v>
      </c>
      <c r="J2243" s="2" t="s">
        <v>3093</v>
      </c>
    </row>
    <row r="2244" spans="1:10" ht="15" customHeight="1" x14ac:dyDescent="0.35">
      <c r="A2244" s="2" t="s">
        <v>352</v>
      </c>
      <c r="B2244" s="2" t="s">
        <v>353</v>
      </c>
      <c r="C2244" s="2" t="s">
        <v>537</v>
      </c>
      <c r="D2244" s="2" t="s">
        <v>538</v>
      </c>
      <c r="E2244" s="3">
        <v>24</v>
      </c>
      <c r="F2244" s="3">
        <v>40</v>
      </c>
      <c r="G2244" s="2" t="s">
        <v>354</v>
      </c>
      <c r="H2244" s="2" t="s">
        <v>539</v>
      </c>
      <c r="I2244" s="2" t="s">
        <v>18276</v>
      </c>
      <c r="J2244" s="2" t="s">
        <v>3093</v>
      </c>
    </row>
    <row r="2245" spans="1:10" ht="15" customHeight="1" x14ac:dyDescent="0.35">
      <c r="A2245" s="2" t="s">
        <v>352</v>
      </c>
      <c r="B2245" s="2" t="s">
        <v>353</v>
      </c>
      <c r="C2245" s="2" t="s">
        <v>23</v>
      </c>
      <c r="D2245" s="2" t="s">
        <v>24</v>
      </c>
      <c r="E2245" s="3">
        <v>24</v>
      </c>
      <c r="F2245" s="3">
        <v>1</v>
      </c>
      <c r="G2245" s="2" t="s">
        <v>354</v>
      </c>
      <c r="H2245" s="2" t="s">
        <v>26</v>
      </c>
      <c r="I2245" s="2" t="s">
        <v>18276</v>
      </c>
      <c r="J2245" s="2" t="s">
        <v>2992</v>
      </c>
    </row>
    <row r="2246" spans="1:10" ht="15" customHeight="1" x14ac:dyDescent="0.35">
      <c r="A2246" s="2" t="s">
        <v>352</v>
      </c>
      <c r="B2246" s="2" t="s">
        <v>353</v>
      </c>
      <c r="C2246" s="2" t="s">
        <v>41</v>
      </c>
      <c r="D2246" s="2" t="s">
        <v>42</v>
      </c>
      <c r="E2246" s="3">
        <v>24</v>
      </c>
      <c r="F2246" s="3">
        <v>2</v>
      </c>
      <c r="G2246" s="2" t="s">
        <v>354</v>
      </c>
      <c r="H2246" s="2" t="s">
        <v>43</v>
      </c>
      <c r="I2246" s="2" t="s">
        <v>18276</v>
      </c>
      <c r="J2246" s="2" t="s">
        <v>2992</v>
      </c>
    </row>
    <row r="2247" spans="1:10" ht="15" customHeight="1" x14ac:dyDescent="0.35">
      <c r="A2247" s="2" t="s">
        <v>352</v>
      </c>
      <c r="B2247" s="2" t="s">
        <v>353</v>
      </c>
      <c r="C2247" s="2" t="s">
        <v>163</v>
      </c>
      <c r="D2247" s="2" t="s">
        <v>164</v>
      </c>
      <c r="E2247" s="3">
        <v>24</v>
      </c>
      <c r="F2247" s="3">
        <v>11</v>
      </c>
      <c r="G2247" s="2" t="s">
        <v>354</v>
      </c>
      <c r="H2247" s="2" t="s">
        <v>165</v>
      </c>
      <c r="I2247" s="2" t="s">
        <v>18276</v>
      </c>
      <c r="J2247" s="2" t="s">
        <v>3044</v>
      </c>
    </row>
    <row r="2248" spans="1:10" ht="15" customHeight="1" x14ac:dyDescent="0.35">
      <c r="A2248" s="2" t="s">
        <v>352</v>
      </c>
      <c r="B2248" s="2" t="s">
        <v>353</v>
      </c>
      <c r="C2248" s="2" t="s">
        <v>56</v>
      </c>
      <c r="D2248" s="2" t="s">
        <v>57</v>
      </c>
      <c r="E2248" s="3">
        <v>24</v>
      </c>
      <c r="F2248" s="3">
        <v>3</v>
      </c>
      <c r="G2248" s="2" t="s">
        <v>354</v>
      </c>
      <c r="H2248" s="2" t="s">
        <v>59</v>
      </c>
      <c r="I2248" s="2" t="s">
        <v>18276</v>
      </c>
      <c r="J2248" s="2" t="s">
        <v>2992</v>
      </c>
    </row>
    <row r="2249" spans="1:10" ht="15" customHeight="1" x14ac:dyDescent="0.35">
      <c r="A2249" s="2" t="s">
        <v>352</v>
      </c>
      <c r="B2249" s="2" t="s">
        <v>353</v>
      </c>
      <c r="C2249" s="2" t="s">
        <v>116</v>
      </c>
      <c r="D2249" s="2" t="s">
        <v>117</v>
      </c>
      <c r="E2249" s="3">
        <v>24</v>
      </c>
      <c r="F2249" s="3">
        <v>7</v>
      </c>
      <c r="G2249" s="2" t="s">
        <v>354</v>
      </c>
      <c r="H2249" s="2" t="s">
        <v>118</v>
      </c>
      <c r="I2249" s="2" t="s">
        <v>18276</v>
      </c>
      <c r="J2249" s="2" t="s">
        <v>3044</v>
      </c>
    </row>
    <row r="2250" spans="1:10" ht="15" customHeight="1" x14ac:dyDescent="0.35">
      <c r="A2250" s="2" t="s">
        <v>352</v>
      </c>
      <c r="B2250" s="2" t="s">
        <v>353</v>
      </c>
      <c r="C2250" s="2" t="s">
        <v>23</v>
      </c>
      <c r="D2250" s="2" t="s">
        <v>24</v>
      </c>
      <c r="E2250" s="3">
        <v>24</v>
      </c>
      <c r="F2250" s="3">
        <v>1</v>
      </c>
      <c r="G2250" s="2" t="s">
        <v>354</v>
      </c>
      <c r="H2250" s="2" t="s">
        <v>26</v>
      </c>
      <c r="I2250" s="2" t="s">
        <v>18276</v>
      </c>
      <c r="J2250" s="2" t="s">
        <v>3044</v>
      </c>
    </row>
    <row r="2251" spans="1:10" ht="15" customHeight="1" x14ac:dyDescent="0.35">
      <c r="A2251" s="2" t="s">
        <v>339</v>
      </c>
      <c r="B2251" s="2" t="s">
        <v>340</v>
      </c>
      <c r="C2251" s="2" t="s">
        <v>191</v>
      </c>
      <c r="D2251" s="2" t="s">
        <v>192</v>
      </c>
      <c r="E2251" s="3">
        <v>23</v>
      </c>
      <c r="F2251" s="3">
        <v>13</v>
      </c>
      <c r="G2251" s="2" t="s">
        <v>341</v>
      </c>
      <c r="H2251" s="2" t="s">
        <v>193</v>
      </c>
      <c r="I2251" s="2" t="s">
        <v>18276</v>
      </c>
      <c r="J2251" s="2" t="s">
        <v>3016</v>
      </c>
    </row>
    <row r="2252" spans="1:10" ht="15" customHeight="1" x14ac:dyDescent="0.35">
      <c r="A2252" s="2" t="s">
        <v>339</v>
      </c>
      <c r="B2252" s="2" t="s">
        <v>340</v>
      </c>
      <c r="C2252" s="2" t="s">
        <v>207</v>
      </c>
      <c r="D2252" s="2" t="s">
        <v>208</v>
      </c>
      <c r="E2252" s="3">
        <v>23</v>
      </c>
      <c r="F2252" s="3">
        <v>14</v>
      </c>
      <c r="G2252" s="2" t="s">
        <v>341</v>
      </c>
      <c r="H2252" s="2" t="s">
        <v>209</v>
      </c>
      <c r="I2252" s="2" t="s">
        <v>18276</v>
      </c>
      <c r="J2252" s="2" t="s">
        <v>3016</v>
      </c>
    </row>
    <row r="2253" spans="1:10" ht="15" customHeight="1" x14ac:dyDescent="0.35">
      <c r="A2253" s="2" t="s">
        <v>339</v>
      </c>
      <c r="B2253" s="2" t="s">
        <v>340</v>
      </c>
      <c r="C2253" s="2" t="s">
        <v>325</v>
      </c>
      <c r="D2253" s="2" t="s">
        <v>326</v>
      </c>
      <c r="E2253" s="3">
        <v>23</v>
      </c>
      <c r="F2253" s="3">
        <v>22</v>
      </c>
      <c r="G2253" s="2" t="s">
        <v>341</v>
      </c>
      <c r="H2253" s="2" t="s">
        <v>327</v>
      </c>
      <c r="I2253" s="2" t="s">
        <v>18276</v>
      </c>
      <c r="J2253" s="2" t="s">
        <v>3016</v>
      </c>
    </row>
    <row r="2254" spans="1:10" ht="15" customHeight="1" x14ac:dyDescent="0.35">
      <c r="A2254" s="2" t="s">
        <v>339</v>
      </c>
      <c r="B2254" s="2" t="s">
        <v>340</v>
      </c>
      <c r="C2254" s="2" t="s">
        <v>467</v>
      </c>
      <c r="D2254" s="2" t="s">
        <v>468</v>
      </c>
      <c r="E2254" s="3">
        <v>23</v>
      </c>
      <c r="F2254" s="3">
        <v>34</v>
      </c>
      <c r="G2254" s="2" t="s">
        <v>341</v>
      </c>
      <c r="H2254" s="2" t="s">
        <v>469</v>
      </c>
      <c r="I2254" s="2" t="s">
        <v>18276</v>
      </c>
      <c r="J2254" s="2" t="s">
        <v>3016</v>
      </c>
    </row>
    <row r="2255" spans="1:10" ht="15" customHeight="1" x14ac:dyDescent="0.35">
      <c r="A2255" s="2" t="s">
        <v>339</v>
      </c>
      <c r="B2255" s="2" t="s">
        <v>340</v>
      </c>
      <c r="C2255" s="2" t="s">
        <v>537</v>
      </c>
      <c r="D2255" s="2" t="s">
        <v>538</v>
      </c>
      <c r="E2255" s="3">
        <v>23</v>
      </c>
      <c r="F2255" s="3">
        <v>40</v>
      </c>
      <c r="G2255" s="2" t="s">
        <v>341</v>
      </c>
      <c r="H2255" s="2" t="s">
        <v>539</v>
      </c>
      <c r="I2255" s="2" t="s">
        <v>18276</v>
      </c>
      <c r="J2255" s="2" t="s">
        <v>3016</v>
      </c>
    </row>
    <row r="2256" spans="1:10" ht="15" customHeight="1" x14ac:dyDescent="0.35">
      <c r="A2256" s="2" t="s">
        <v>352</v>
      </c>
      <c r="B2256" s="2" t="s">
        <v>353</v>
      </c>
      <c r="C2256" s="2" t="s">
        <v>23</v>
      </c>
      <c r="D2256" s="2" t="s">
        <v>24</v>
      </c>
      <c r="E2256" s="3">
        <v>24</v>
      </c>
      <c r="F2256" s="3">
        <v>1</v>
      </c>
      <c r="G2256" s="2" t="s">
        <v>354</v>
      </c>
      <c r="H2256" s="2" t="s">
        <v>26</v>
      </c>
      <c r="I2256" s="2" t="s">
        <v>18276</v>
      </c>
      <c r="J2256" s="2" t="s">
        <v>2983</v>
      </c>
    </row>
    <row r="2257" spans="1:10" ht="15" customHeight="1" x14ac:dyDescent="0.35">
      <c r="A2257" s="2" t="s">
        <v>352</v>
      </c>
      <c r="B2257" s="2" t="s">
        <v>353</v>
      </c>
      <c r="C2257" s="2" t="s">
        <v>56</v>
      </c>
      <c r="D2257" s="2" t="s">
        <v>57</v>
      </c>
      <c r="E2257" s="3">
        <v>24</v>
      </c>
      <c r="F2257" s="3">
        <v>3</v>
      </c>
      <c r="G2257" s="2" t="s">
        <v>354</v>
      </c>
      <c r="H2257" s="2" t="s">
        <v>59</v>
      </c>
      <c r="I2257" s="2" t="s">
        <v>18276</v>
      </c>
      <c r="J2257" s="2" t="s">
        <v>2983</v>
      </c>
    </row>
    <row r="2258" spans="1:10" ht="15" customHeight="1" x14ac:dyDescent="0.35">
      <c r="A2258" s="2" t="s">
        <v>352</v>
      </c>
      <c r="B2258" s="2" t="s">
        <v>353</v>
      </c>
      <c r="C2258" s="2" t="s">
        <v>71</v>
      </c>
      <c r="D2258" s="2" t="s">
        <v>72</v>
      </c>
      <c r="E2258" s="3">
        <v>24</v>
      </c>
      <c r="F2258" s="3">
        <v>4</v>
      </c>
      <c r="G2258" s="2" t="s">
        <v>354</v>
      </c>
      <c r="H2258" s="2" t="s">
        <v>73</v>
      </c>
      <c r="I2258" s="2" t="s">
        <v>18276</v>
      </c>
      <c r="J2258" s="2" t="s">
        <v>2983</v>
      </c>
    </row>
    <row r="2259" spans="1:10" ht="15" customHeight="1" x14ac:dyDescent="0.35">
      <c r="A2259" s="2" t="s">
        <v>352</v>
      </c>
      <c r="B2259" s="2" t="s">
        <v>353</v>
      </c>
      <c r="C2259" s="2" t="s">
        <v>86</v>
      </c>
      <c r="D2259" s="2" t="s">
        <v>87</v>
      </c>
      <c r="E2259" s="3">
        <v>24</v>
      </c>
      <c r="F2259" s="3">
        <v>5</v>
      </c>
      <c r="G2259" s="2" t="s">
        <v>354</v>
      </c>
      <c r="H2259" s="2" t="s">
        <v>88</v>
      </c>
      <c r="I2259" s="2" t="s">
        <v>18276</v>
      </c>
      <c r="J2259" s="2" t="s">
        <v>2983</v>
      </c>
    </row>
    <row r="2260" spans="1:10" ht="15" customHeight="1" x14ac:dyDescent="0.35">
      <c r="A2260" s="2" t="s">
        <v>352</v>
      </c>
      <c r="B2260" s="2" t="s">
        <v>353</v>
      </c>
      <c r="C2260" s="2" t="s">
        <v>100</v>
      </c>
      <c r="D2260" s="2" t="s">
        <v>101</v>
      </c>
      <c r="E2260" s="3">
        <v>24</v>
      </c>
      <c r="F2260" s="3">
        <v>6</v>
      </c>
      <c r="G2260" s="2" t="s">
        <v>354</v>
      </c>
      <c r="H2260" s="2" t="s">
        <v>102</v>
      </c>
      <c r="I2260" s="2" t="s">
        <v>18276</v>
      </c>
      <c r="J2260" s="2" t="s">
        <v>2983</v>
      </c>
    </row>
    <row r="2261" spans="1:10" ht="15" customHeight="1" x14ac:dyDescent="0.35">
      <c r="A2261" s="2" t="s">
        <v>352</v>
      </c>
      <c r="B2261" s="2" t="s">
        <v>353</v>
      </c>
      <c r="C2261" s="2" t="s">
        <v>128</v>
      </c>
      <c r="D2261" s="2" t="s">
        <v>129</v>
      </c>
      <c r="E2261" s="3">
        <v>24</v>
      </c>
      <c r="F2261" s="3">
        <v>8</v>
      </c>
      <c r="G2261" s="2" t="s">
        <v>354</v>
      </c>
      <c r="H2261" s="2" t="s">
        <v>130</v>
      </c>
      <c r="I2261" s="2" t="s">
        <v>18276</v>
      </c>
      <c r="J2261" s="2" t="s">
        <v>2983</v>
      </c>
    </row>
    <row r="2262" spans="1:10" ht="15" customHeight="1" x14ac:dyDescent="0.35">
      <c r="A2262" s="2" t="s">
        <v>352</v>
      </c>
      <c r="B2262" s="2" t="s">
        <v>353</v>
      </c>
      <c r="C2262" s="2" t="s">
        <v>153</v>
      </c>
      <c r="D2262" s="2" t="s">
        <v>154</v>
      </c>
      <c r="E2262" s="3">
        <v>24</v>
      </c>
      <c r="F2262" s="3">
        <v>10</v>
      </c>
      <c r="G2262" s="2" t="s">
        <v>354</v>
      </c>
      <c r="H2262" s="2" t="s">
        <v>155</v>
      </c>
      <c r="I2262" s="2" t="s">
        <v>18276</v>
      </c>
      <c r="J2262" s="2" t="s">
        <v>2983</v>
      </c>
    </row>
    <row r="2263" spans="1:10" ht="15" customHeight="1" x14ac:dyDescent="0.35">
      <c r="A2263" s="2" t="s">
        <v>352</v>
      </c>
      <c r="B2263" s="2" t="s">
        <v>353</v>
      </c>
      <c r="C2263" s="2" t="s">
        <v>163</v>
      </c>
      <c r="D2263" s="2" t="s">
        <v>164</v>
      </c>
      <c r="E2263" s="3">
        <v>24</v>
      </c>
      <c r="F2263" s="3">
        <v>11</v>
      </c>
      <c r="G2263" s="2" t="s">
        <v>354</v>
      </c>
      <c r="H2263" s="2" t="s">
        <v>165</v>
      </c>
      <c r="I2263" s="2" t="s">
        <v>18276</v>
      </c>
      <c r="J2263" s="2" t="s">
        <v>2983</v>
      </c>
    </row>
    <row r="2264" spans="1:10" ht="15" customHeight="1" x14ac:dyDescent="0.35">
      <c r="A2264" s="2" t="s">
        <v>352</v>
      </c>
      <c r="B2264" s="2" t="s">
        <v>353</v>
      </c>
      <c r="C2264" s="2" t="s">
        <v>177</v>
      </c>
      <c r="D2264" s="2" t="s">
        <v>178</v>
      </c>
      <c r="E2264" s="3">
        <v>24</v>
      </c>
      <c r="F2264" s="3">
        <v>12</v>
      </c>
      <c r="G2264" s="2" t="s">
        <v>354</v>
      </c>
      <c r="H2264" s="2" t="s">
        <v>179</v>
      </c>
      <c r="I2264" s="2" t="s">
        <v>18276</v>
      </c>
      <c r="J2264" s="2" t="s">
        <v>2983</v>
      </c>
    </row>
    <row r="2265" spans="1:10" ht="15" customHeight="1" x14ac:dyDescent="0.35">
      <c r="A2265" s="2" t="s">
        <v>352</v>
      </c>
      <c r="B2265" s="2" t="s">
        <v>353</v>
      </c>
      <c r="C2265" s="2" t="s">
        <v>207</v>
      </c>
      <c r="D2265" s="2" t="s">
        <v>208</v>
      </c>
      <c r="E2265" s="3">
        <v>24</v>
      </c>
      <c r="F2265" s="3">
        <v>14</v>
      </c>
      <c r="G2265" s="2" t="s">
        <v>354</v>
      </c>
      <c r="H2265" s="2" t="s">
        <v>209</v>
      </c>
      <c r="I2265" s="2" t="s">
        <v>18276</v>
      </c>
      <c r="J2265" s="2" t="s">
        <v>2983</v>
      </c>
    </row>
    <row r="2266" spans="1:10" ht="15" customHeight="1" x14ac:dyDescent="0.35">
      <c r="A2266" s="2" t="s">
        <v>352</v>
      </c>
      <c r="B2266" s="2" t="s">
        <v>353</v>
      </c>
      <c r="C2266" s="2" t="s">
        <v>264</v>
      </c>
      <c r="D2266" s="2" t="s">
        <v>265</v>
      </c>
      <c r="E2266" s="3">
        <v>24</v>
      </c>
      <c r="F2266" s="3">
        <v>18</v>
      </c>
      <c r="G2266" s="2" t="s">
        <v>354</v>
      </c>
      <c r="H2266" s="2" t="s">
        <v>266</v>
      </c>
      <c r="I2266" s="2" t="s">
        <v>18276</v>
      </c>
      <c r="J2266" s="2" t="s">
        <v>2983</v>
      </c>
    </row>
    <row r="2267" spans="1:10" ht="15" customHeight="1" x14ac:dyDescent="0.35">
      <c r="A2267" s="2" t="s">
        <v>352</v>
      </c>
      <c r="B2267" s="2" t="s">
        <v>353</v>
      </c>
      <c r="C2267" s="2" t="s">
        <v>325</v>
      </c>
      <c r="D2267" s="2" t="s">
        <v>326</v>
      </c>
      <c r="E2267" s="3">
        <v>24</v>
      </c>
      <c r="F2267" s="3">
        <v>22</v>
      </c>
      <c r="G2267" s="2" t="s">
        <v>354</v>
      </c>
      <c r="H2267" s="2" t="s">
        <v>327</v>
      </c>
      <c r="I2267" s="2" t="s">
        <v>18276</v>
      </c>
      <c r="J2267" s="2" t="s">
        <v>2983</v>
      </c>
    </row>
    <row r="2268" spans="1:10" ht="15" customHeight="1" x14ac:dyDescent="0.35">
      <c r="A2268" s="2" t="s">
        <v>352</v>
      </c>
      <c r="B2268" s="2" t="s">
        <v>353</v>
      </c>
      <c r="C2268" s="2" t="s">
        <v>365</v>
      </c>
      <c r="D2268" s="2" t="s">
        <v>366</v>
      </c>
      <c r="E2268" s="3">
        <v>24</v>
      </c>
      <c r="F2268" s="3">
        <v>25</v>
      </c>
      <c r="G2268" s="2" t="s">
        <v>354</v>
      </c>
      <c r="H2268" s="2" t="s">
        <v>367</v>
      </c>
      <c r="I2268" s="2" t="s">
        <v>18276</v>
      </c>
      <c r="J2268" s="2" t="s">
        <v>2983</v>
      </c>
    </row>
    <row r="2269" spans="1:10" ht="15" customHeight="1" x14ac:dyDescent="0.35">
      <c r="A2269" s="2" t="s">
        <v>352</v>
      </c>
      <c r="B2269" s="2" t="s">
        <v>353</v>
      </c>
      <c r="C2269" s="2" t="s">
        <v>434</v>
      </c>
      <c r="D2269" s="2" t="s">
        <v>435</v>
      </c>
      <c r="E2269" s="3">
        <v>24</v>
      </c>
      <c r="F2269" s="3">
        <v>31</v>
      </c>
      <c r="G2269" s="2" t="s">
        <v>354</v>
      </c>
      <c r="H2269" s="2" t="s">
        <v>436</v>
      </c>
      <c r="I2269" s="2" t="s">
        <v>18276</v>
      </c>
      <c r="J2269" s="2" t="s">
        <v>2983</v>
      </c>
    </row>
    <row r="2270" spans="1:10" ht="15" customHeight="1" x14ac:dyDescent="0.35">
      <c r="A2270" s="2" t="s">
        <v>352</v>
      </c>
      <c r="B2270" s="2" t="s">
        <v>353</v>
      </c>
      <c r="C2270" s="2" t="s">
        <v>447</v>
      </c>
      <c r="D2270" s="2" t="s">
        <v>448</v>
      </c>
      <c r="E2270" s="3">
        <v>24</v>
      </c>
      <c r="F2270" s="3">
        <v>32</v>
      </c>
      <c r="G2270" s="2" t="s">
        <v>354</v>
      </c>
      <c r="H2270" s="2" t="s">
        <v>449</v>
      </c>
      <c r="I2270" s="2" t="s">
        <v>18276</v>
      </c>
      <c r="J2270" s="2" t="s">
        <v>2983</v>
      </c>
    </row>
    <row r="2271" spans="1:10" ht="15" customHeight="1" x14ac:dyDescent="0.35">
      <c r="A2271" s="2" t="s">
        <v>352</v>
      </c>
      <c r="B2271" s="2" t="s">
        <v>353</v>
      </c>
      <c r="C2271" s="2" t="s">
        <v>510</v>
      </c>
      <c r="D2271" s="2" t="s">
        <v>511</v>
      </c>
      <c r="E2271" s="3">
        <v>24</v>
      </c>
      <c r="F2271" s="3">
        <v>38</v>
      </c>
      <c r="G2271" s="2" t="s">
        <v>354</v>
      </c>
      <c r="H2271" s="2" t="s">
        <v>512</v>
      </c>
      <c r="I2271" s="2" t="s">
        <v>18276</v>
      </c>
      <c r="J2271" s="2" t="s">
        <v>2983</v>
      </c>
    </row>
    <row r="2272" spans="1:10" ht="15" customHeight="1" x14ac:dyDescent="0.35">
      <c r="A2272" s="2" t="s">
        <v>352</v>
      </c>
      <c r="B2272" s="2" t="s">
        <v>353</v>
      </c>
      <c r="C2272" s="2" t="s">
        <v>41</v>
      </c>
      <c r="D2272" s="2" t="s">
        <v>42</v>
      </c>
      <c r="E2272" s="3">
        <v>24</v>
      </c>
      <c r="F2272" s="3">
        <v>2</v>
      </c>
      <c r="G2272" s="2" t="s">
        <v>354</v>
      </c>
      <c r="H2272" s="2" t="s">
        <v>43</v>
      </c>
      <c r="I2272" s="2" t="s">
        <v>18276</v>
      </c>
      <c r="J2272" s="2" t="s">
        <v>3044</v>
      </c>
    </row>
    <row r="2273" spans="1:10" ht="15" customHeight="1" x14ac:dyDescent="0.35">
      <c r="A2273" s="2" t="s">
        <v>352</v>
      </c>
      <c r="B2273" s="2" t="s">
        <v>353</v>
      </c>
      <c r="C2273" s="2" t="s">
        <v>250</v>
      </c>
      <c r="D2273" s="2" t="s">
        <v>251</v>
      </c>
      <c r="E2273" s="3">
        <v>24</v>
      </c>
      <c r="F2273" s="3">
        <v>17</v>
      </c>
      <c r="G2273" s="2" t="s">
        <v>354</v>
      </c>
      <c r="H2273" s="2" t="s">
        <v>252</v>
      </c>
      <c r="I2273" s="2" t="s">
        <v>18276</v>
      </c>
      <c r="J2273" s="2" t="s">
        <v>2969</v>
      </c>
    </row>
    <row r="2274" spans="1:10" ht="15" customHeight="1" x14ac:dyDescent="0.35">
      <c r="A2274" s="2" t="s">
        <v>352</v>
      </c>
      <c r="B2274" s="2" t="s">
        <v>353</v>
      </c>
      <c r="C2274" s="2" t="s">
        <v>86</v>
      </c>
      <c r="D2274" s="2" t="s">
        <v>87</v>
      </c>
      <c r="E2274" s="3">
        <v>24</v>
      </c>
      <c r="F2274" s="3">
        <v>5</v>
      </c>
      <c r="G2274" s="2" t="s">
        <v>354</v>
      </c>
      <c r="H2274" s="2" t="s">
        <v>88</v>
      </c>
      <c r="I2274" s="2" t="s">
        <v>18276</v>
      </c>
      <c r="J2274" s="2" t="s">
        <v>2992</v>
      </c>
    </row>
    <row r="2275" spans="1:10" ht="15" customHeight="1" x14ac:dyDescent="0.35">
      <c r="A2275" s="2" t="s">
        <v>352</v>
      </c>
      <c r="B2275" s="2" t="s">
        <v>353</v>
      </c>
      <c r="C2275" s="2" t="s">
        <v>163</v>
      </c>
      <c r="D2275" s="2" t="s">
        <v>164</v>
      </c>
      <c r="E2275" s="3">
        <v>24</v>
      </c>
      <c r="F2275" s="3">
        <v>11</v>
      </c>
      <c r="G2275" s="2" t="s">
        <v>354</v>
      </c>
      <c r="H2275" s="2" t="s">
        <v>165</v>
      </c>
      <c r="I2275" s="2" t="s">
        <v>18276</v>
      </c>
      <c r="J2275" s="2" t="s">
        <v>2992</v>
      </c>
    </row>
    <row r="2276" spans="1:10" ht="15" customHeight="1" x14ac:dyDescent="0.35">
      <c r="A2276" s="2" t="s">
        <v>352</v>
      </c>
      <c r="B2276" s="2" t="s">
        <v>353</v>
      </c>
      <c r="C2276" s="2" t="s">
        <v>86</v>
      </c>
      <c r="D2276" s="2" t="s">
        <v>87</v>
      </c>
      <c r="E2276" s="3">
        <v>24</v>
      </c>
      <c r="F2276" s="3">
        <v>5</v>
      </c>
      <c r="G2276" s="2" t="s">
        <v>354</v>
      </c>
      <c r="H2276" s="2" t="s">
        <v>88</v>
      </c>
      <c r="I2276" s="2" t="s">
        <v>18276</v>
      </c>
      <c r="J2276" s="2" t="s">
        <v>3054</v>
      </c>
    </row>
    <row r="2277" spans="1:10" ht="15" customHeight="1" x14ac:dyDescent="0.35">
      <c r="A2277" s="2" t="s">
        <v>352</v>
      </c>
      <c r="B2277" s="2" t="s">
        <v>353</v>
      </c>
      <c r="C2277" s="2" t="s">
        <v>100</v>
      </c>
      <c r="D2277" s="2" t="s">
        <v>101</v>
      </c>
      <c r="E2277" s="3">
        <v>24</v>
      </c>
      <c r="F2277" s="3">
        <v>6</v>
      </c>
      <c r="G2277" s="2" t="s">
        <v>354</v>
      </c>
      <c r="H2277" s="2" t="s">
        <v>102</v>
      </c>
      <c r="I2277" s="2" t="s">
        <v>18276</v>
      </c>
      <c r="J2277" s="2" t="s">
        <v>3054</v>
      </c>
    </row>
    <row r="2278" spans="1:10" ht="15" customHeight="1" x14ac:dyDescent="0.35">
      <c r="A2278" s="2" t="s">
        <v>352</v>
      </c>
      <c r="B2278" s="2" t="s">
        <v>353</v>
      </c>
      <c r="C2278" s="2" t="s">
        <v>116</v>
      </c>
      <c r="D2278" s="2" t="s">
        <v>117</v>
      </c>
      <c r="E2278" s="3">
        <v>24</v>
      </c>
      <c r="F2278" s="3">
        <v>7</v>
      </c>
      <c r="G2278" s="2" t="s">
        <v>354</v>
      </c>
      <c r="H2278" s="2" t="s">
        <v>118</v>
      </c>
      <c r="I2278" s="2" t="s">
        <v>18276</v>
      </c>
      <c r="J2278" s="2" t="s">
        <v>3054</v>
      </c>
    </row>
    <row r="2279" spans="1:10" ht="15" customHeight="1" x14ac:dyDescent="0.35">
      <c r="A2279" s="2" t="s">
        <v>352</v>
      </c>
      <c r="B2279" s="2" t="s">
        <v>353</v>
      </c>
      <c r="C2279" s="2" t="s">
        <v>128</v>
      </c>
      <c r="D2279" s="2" t="s">
        <v>129</v>
      </c>
      <c r="E2279" s="3">
        <v>24</v>
      </c>
      <c r="F2279" s="3">
        <v>8</v>
      </c>
      <c r="G2279" s="2" t="s">
        <v>354</v>
      </c>
      <c r="H2279" s="2" t="s">
        <v>130</v>
      </c>
      <c r="I2279" s="2" t="s">
        <v>18276</v>
      </c>
      <c r="J2279" s="2" t="s">
        <v>3054</v>
      </c>
    </row>
    <row r="2280" spans="1:10" ht="15" customHeight="1" x14ac:dyDescent="0.35">
      <c r="A2280" s="2" t="s">
        <v>352</v>
      </c>
      <c r="B2280" s="2" t="s">
        <v>353</v>
      </c>
      <c r="C2280" s="2" t="s">
        <v>163</v>
      </c>
      <c r="D2280" s="2" t="s">
        <v>164</v>
      </c>
      <c r="E2280" s="3">
        <v>24</v>
      </c>
      <c r="F2280" s="3">
        <v>11</v>
      </c>
      <c r="G2280" s="2" t="s">
        <v>354</v>
      </c>
      <c r="H2280" s="2" t="s">
        <v>165</v>
      </c>
      <c r="I2280" s="2" t="s">
        <v>18276</v>
      </c>
      <c r="J2280" s="2" t="s">
        <v>3054</v>
      </c>
    </row>
    <row r="2281" spans="1:10" ht="15" customHeight="1" x14ac:dyDescent="0.35">
      <c r="A2281" s="2" t="s">
        <v>352</v>
      </c>
      <c r="B2281" s="2" t="s">
        <v>353</v>
      </c>
      <c r="C2281" s="2" t="s">
        <v>177</v>
      </c>
      <c r="D2281" s="2" t="s">
        <v>178</v>
      </c>
      <c r="E2281" s="3">
        <v>24</v>
      </c>
      <c r="F2281" s="3">
        <v>12</v>
      </c>
      <c r="G2281" s="2" t="s">
        <v>354</v>
      </c>
      <c r="H2281" s="2" t="s">
        <v>179</v>
      </c>
      <c r="I2281" s="2" t="s">
        <v>18276</v>
      </c>
      <c r="J2281" s="2" t="s">
        <v>3054</v>
      </c>
    </row>
    <row r="2282" spans="1:10" ht="15" customHeight="1" x14ac:dyDescent="0.35">
      <c r="A2282" s="2" t="s">
        <v>352</v>
      </c>
      <c r="B2282" s="2" t="s">
        <v>353</v>
      </c>
      <c r="C2282" s="2" t="s">
        <v>191</v>
      </c>
      <c r="D2282" s="2" t="s">
        <v>192</v>
      </c>
      <c r="E2282" s="3">
        <v>24</v>
      </c>
      <c r="F2282" s="3">
        <v>13</v>
      </c>
      <c r="G2282" s="2" t="s">
        <v>354</v>
      </c>
      <c r="H2282" s="2" t="s">
        <v>193</v>
      </c>
      <c r="I2282" s="2" t="s">
        <v>18276</v>
      </c>
      <c r="J2282" s="2" t="s">
        <v>3054</v>
      </c>
    </row>
    <row r="2283" spans="1:10" ht="15" customHeight="1" x14ac:dyDescent="0.35">
      <c r="A2283" s="2" t="s">
        <v>352</v>
      </c>
      <c r="B2283" s="2" t="s">
        <v>353</v>
      </c>
      <c r="C2283" s="2" t="s">
        <v>207</v>
      </c>
      <c r="D2283" s="2" t="s">
        <v>208</v>
      </c>
      <c r="E2283" s="3">
        <v>24</v>
      </c>
      <c r="F2283" s="3">
        <v>14</v>
      </c>
      <c r="G2283" s="2" t="s">
        <v>354</v>
      </c>
      <c r="H2283" s="2" t="s">
        <v>209</v>
      </c>
      <c r="I2283" s="2" t="s">
        <v>18276</v>
      </c>
      <c r="J2283" s="2" t="s">
        <v>3054</v>
      </c>
    </row>
    <row r="2284" spans="1:10" ht="15" customHeight="1" x14ac:dyDescent="0.35">
      <c r="A2284" s="2" t="s">
        <v>352</v>
      </c>
      <c r="B2284" s="2" t="s">
        <v>353</v>
      </c>
      <c r="C2284" s="2" t="s">
        <v>250</v>
      </c>
      <c r="D2284" s="2" t="s">
        <v>251</v>
      </c>
      <c r="E2284" s="3">
        <v>24</v>
      </c>
      <c r="F2284" s="3">
        <v>17</v>
      </c>
      <c r="G2284" s="2" t="s">
        <v>354</v>
      </c>
      <c r="H2284" s="2" t="s">
        <v>252</v>
      </c>
      <c r="I2284" s="2" t="s">
        <v>18276</v>
      </c>
      <c r="J2284" s="2" t="s">
        <v>3054</v>
      </c>
    </row>
    <row r="2285" spans="1:10" ht="15" customHeight="1" x14ac:dyDescent="0.35">
      <c r="A2285" s="2" t="s">
        <v>352</v>
      </c>
      <c r="B2285" s="2" t="s">
        <v>353</v>
      </c>
      <c r="C2285" s="2" t="s">
        <v>264</v>
      </c>
      <c r="D2285" s="2" t="s">
        <v>265</v>
      </c>
      <c r="E2285" s="3">
        <v>24</v>
      </c>
      <c r="F2285" s="3">
        <v>18</v>
      </c>
      <c r="G2285" s="2" t="s">
        <v>354</v>
      </c>
      <c r="H2285" s="2" t="s">
        <v>266</v>
      </c>
      <c r="I2285" s="2" t="s">
        <v>18276</v>
      </c>
      <c r="J2285" s="2" t="s">
        <v>3054</v>
      </c>
    </row>
    <row r="2286" spans="1:10" ht="15" customHeight="1" x14ac:dyDescent="0.35">
      <c r="A2286" s="2" t="s">
        <v>352</v>
      </c>
      <c r="B2286" s="2" t="s">
        <v>353</v>
      </c>
      <c r="C2286" s="2" t="s">
        <v>325</v>
      </c>
      <c r="D2286" s="2" t="s">
        <v>326</v>
      </c>
      <c r="E2286" s="3">
        <v>24</v>
      </c>
      <c r="F2286" s="3">
        <v>22</v>
      </c>
      <c r="G2286" s="2" t="s">
        <v>354</v>
      </c>
      <c r="H2286" s="2" t="s">
        <v>327</v>
      </c>
      <c r="I2286" s="2" t="s">
        <v>18276</v>
      </c>
      <c r="J2286" s="2" t="s">
        <v>3054</v>
      </c>
    </row>
    <row r="2287" spans="1:10" ht="15" customHeight="1" x14ac:dyDescent="0.35">
      <c r="A2287" s="2" t="s">
        <v>352</v>
      </c>
      <c r="B2287" s="2" t="s">
        <v>353</v>
      </c>
      <c r="C2287" s="2" t="s">
        <v>477</v>
      </c>
      <c r="D2287" s="2" t="s">
        <v>478</v>
      </c>
      <c r="E2287" s="3">
        <v>24</v>
      </c>
      <c r="F2287" s="3">
        <v>35</v>
      </c>
      <c r="G2287" s="2" t="s">
        <v>354</v>
      </c>
      <c r="H2287" s="2" t="s">
        <v>479</v>
      </c>
      <c r="I2287" s="2" t="s">
        <v>18276</v>
      </c>
      <c r="J2287" s="2" t="s">
        <v>3054</v>
      </c>
    </row>
    <row r="2288" spans="1:10" ht="15" customHeight="1" x14ac:dyDescent="0.35">
      <c r="A2288" s="2" t="s">
        <v>352</v>
      </c>
      <c r="B2288" s="2" t="s">
        <v>353</v>
      </c>
      <c r="C2288" s="2" t="s">
        <v>523</v>
      </c>
      <c r="D2288" s="2" t="s">
        <v>524</v>
      </c>
      <c r="E2288" s="3">
        <v>24</v>
      </c>
      <c r="F2288" s="3">
        <v>39</v>
      </c>
      <c r="G2288" s="2" t="s">
        <v>354</v>
      </c>
      <c r="H2288" s="2" t="s">
        <v>525</v>
      </c>
      <c r="I2288" s="2" t="s">
        <v>18276</v>
      </c>
      <c r="J2288" s="2" t="s">
        <v>3054</v>
      </c>
    </row>
    <row r="2289" spans="1:10" ht="15" customHeight="1" x14ac:dyDescent="0.35">
      <c r="A2289" s="2" t="s">
        <v>352</v>
      </c>
      <c r="B2289" s="2" t="s">
        <v>353</v>
      </c>
      <c r="C2289" s="2" t="s">
        <v>23</v>
      </c>
      <c r="D2289" s="2" t="s">
        <v>24</v>
      </c>
      <c r="E2289" s="3">
        <v>24</v>
      </c>
      <c r="F2289" s="3">
        <v>1</v>
      </c>
      <c r="G2289" s="2" t="s">
        <v>354</v>
      </c>
      <c r="H2289" s="2" t="s">
        <v>26</v>
      </c>
      <c r="I2289" s="2" t="s">
        <v>18276</v>
      </c>
      <c r="J2289" s="2" t="s">
        <v>2969</v>
      </c>
    </row>
    <row r="2290" spans="1:10" ht="15" customHeight="1" x14ac:dyDescent="0.35">
      <c r="A2290" s="2" t="s">
        <v>352</v>
      </c>
      <c r="B2290" s="2" t="s">
        <v>353</v>
      </c>
      <c r="C2290" s="2" t="s">
        <v>41</v>
      </c>
      <c r="D2290" s="2" t="s">
        <v>42</v>
      </c>
      <c r="E2290" s="3">
        <v>24</v>
      </c>
      <c r="F2290" s="3">
        <v>2</v>
      </c>
      <c r="G2290" s="2" t="s">
        <v>354</v>
      </c>
      <c r="H2290" s="2" t="s">
        <v>43</v>
      </c>
      <c r="I2290" s="2" t="s">
        <v>18276</v>
      </c>
      <c r="J2290" s="2" t="s">
        <v>2969</v>
      </c>
    </row>
    <row r="2291" spans="1:10" ht="15" customHeight="1" x14ac:dyDescent="0.35">
      <c r="A2291" s="2" t="s">
        <v>352</v>
      </c>
      <c r="B2291" s="2" t="s">
        <v>353</v>
      </c>
      <c r="C2291" s="2" t="s">
        <v>56</v>
      </c>
      <c r="D2291" s="2" t="s">
        <v>57</v>
      </c>
      <c r="E2291" s="3">
        <v>24</v>
      </c>
      <c r="F2291" s="3">
        <v>3</v>
      </c>
      <c r="G2291" s="2" t="s">
        <v>354</v>
      </c>
      <c r="H2291" s="2" t="s">
        <v>59</v>
      </c>
      <c r="I2291" s="2" t="s">
        <v>18276</v>
      </c>
      <c r="J2291" s="2" t="s">
        <v>2969</v>
      </c>
    </row>
    <row r="2292" spans="1:10" ht="15" customHeight="1" x14ac:dyDescent="0.35">
      <c r="A2292" s="2" t="s">
        <v>352</v>
      </c>
      <c r="B2292" s="2" t="s">
        <v>353</v>
      </c>
      <c r="C2292" s="2" t="s">
        <v>71</v>
      </c>
      <c r="D2292" s="2" t="s">
        <v>72</v>
      </c>
      <c r="E2292" s="3">
        <v>24</v>
      </c>
      <c r="F2292" s="3">
        <v>4</v>
      </c>
      <c r="G2292" s="2" t="s">
        <v>354</v>
      </c>
      <c r="H2292" s="2" t="s">
        <v>73</v>
      </c>
      <c r="I2292" s="2" t="s">
        <v>18276</v>
      </c>
      <c r="J2292" s="2" t="s">
        <v>2969</v>
      </c>
    </row>
    <row r="2293" spans="1:10" ht="15" customHeight="1" x14ac:dyDescent="0.35">
      <c r="A2293" s="2" t="s">
        <v>352</v>
      </c>
      <c r="B2293" s="2" t="s">
        <v>353</v>
      </c>
      <c r="C2293" s="2" t="s">
        <v>142</v>
      </c>
      <c r="D2293" s="2" t="s">
        <v>143</v>
      </c>
      <c r="E2293" s="3">
        <v>24</v>
      </c>
      <c r="F2293" s="3">
        <v>9</v>
      </c>
      <c r="G2293" s="2" t="s">
        <v>354</v>
      </c>
      <c r="H2293" s="2" t="s">
        <v>144</v>
      </c>
      <c r="I2293" s="2" t="s">
        <v>18276</v>
      </c>
      <c r="J2293" s="2" t="s">
        <v>2969</v>
      </c>
    </row>
    <row r="2294" spans="1:10" ht="15" customHeight="1" x14ac:dyDescent="0.35">
      <c r="A2294" s="2" t="s">
        <v>352</v>
      </c>
      <c r="B2294" s="2" t="s">
        <v>353</v>
      </c>
      <c r="C2294" s="2" t="s">
        <v>153</v>
      </c>
      <c r="D2294" s="2" t="s">
        <v>154</v>
      </c>
      <c r="E2294" s="3">
        <v>24</v>
      </c>
      <c r="F2294" s="3">
        <v>10</v>
      </c>
      <c r="G2294" s="2" t="s">
        <v>354</v>
      </c>
      <c r="H2294" s="2" t="s">
        <v>155</v>
      </c>
      <c r="I2294" s="2" t="s">
        <v>18276</v>
      </c>
      <c r="J2294" s="2" t="s">
        <v>2969</v>
      </c>
    </row>
    <row r="2295" spans="1:10" ht="15" customHeight="1" x14ac:dyDescent="0.35">
      <c r="A2295" s="2" t="s">
        <v>352</v>
      </c>
      <c r="B2295" s="2" t="s">
        <v>353</v>
      </c>
      <c r="C2295" s="2" t="s">
        <v>163</v>
      </c>
      <c r="D2295" s="2" t="s">
        <v>164</v>
      </c>
      <c r="E2295" s="3">
        <v>24</v>
      </c>
      <c r="F2295" s="3">
        <v>11</v>
      </c>
      <c r="G2295" s="2" t="s">
        <v>354</v>
      </c>
      <c r="H2295" s="2" t="s">
        <v>165</v>
      </c>
      <c r="I2295" s="2" t="s">
        <v>18276</v>
      </c>
      <c r="J2295" s="2" t="s">
        <v>2969</v>
      </c>
    </row>
    <row r="2296" spans="1:10" ht="15" customHeight="1" x14ac:dyDescent="0.35">
      <c r="A2296" s="2" t="s">
        <v>352</v>
      </c>
      <c r="B2296" s="2" t="s">
        <v>353</v>
      </c>
      <c r="C2296" s="2" t="s">
        <v>191</v>
      </c>
      <c r="D2296" s="2" t="s">
        <v>192</v>
      </c>
      <c r="E2296" s="3">
        <v>24</v>
      </c>
      <c r="F2296" s="3">
        <v>13</v>
      </c>
      <c r="G2296" s="2" t="s">
        <v>354</v>
      </c>
      <c r="H2296" s="2" t="s">
        <v>193</v>
      </c>
      <c r="I2296" s="2" t="s">
        <v>18276</v>
      </c>
      <c r="J2296" s="2" t="s">
        <v>2969</v>
      </c>
    </row>
    <row r="2297" spans="1:10" ht="15" customHeight="1" x14ac:dyDescent="0.35">
      <c r="A2297" s="2" t="s">
        <v>352</v>
      </c>
      <c r="B2297" s="2" t="s">
        <v>353</v>
      </c>
      <c r="C2297" s="2" t="s">
        <v>71</v>
      </c>
      <c r="D2297" s="2" t="s">
        <v>72</v>
      </c>
      <c r="E2297" s="3">
        <v>24</v>
      </c>
      <c r="F2297" s="3">
        <v>4</v>
      </c>
      <c r="G2297" s="2" t="s">
        <v>354</v>
      </c>
      <c r="H2297" s="2" t="s">
        <v>73</v>
      </c>
      <c r="I2297" s="2" t="s">
        <v>18276</v>
      </c>
      <c r="J2297" s="2" t="s">
        <v>3054</v>
      </c>
    </row>
    <row r="2298" spans="1:10" ht="15" customHeight="1" x14ac:dyDescent="0.35">
      <c r="A2298" s="2" t="s">
        <v>352</v>
      </c>
      <c r="B2298" s="2" t="s">
        <v>353</v>
      </c>
      <c r="C2298" s="2" t="s">
        <v>153</v>
      </c>
      <c r="D2298" s="2" t="s">
        <v>154</v>
      </c>
      <c r="E2298" s="3">
        <v>24</v>
      </c>
      <c r="F2298" s="3">
        <v>10</v>
      </c>
      <c r="G2298" s="2" t="s">
        <v>354</v>
      </c>
      <c r="H2298" s="2" t="s">
        <v>155</v>
      </c>
      <c r="I2298" s="2" t="s">
        <v>18276</v>
      </c>
      <c r="J2298" s="2" t="s">
        <v>2992</v>
      </c>
    </row>
    <row r="2299" spans="1:10" ht="15" customHeight="1" x14ac:dyDescent="0.35">
      <c r="A2299" s="2" t="s">
        <v>352</v>
      </c>
      <c r="B2299" s="2" t="s">
        <v>353</v>
      </c>
      <c r="C2299" s="2" t="s">
        <v>56</v>
      </c>
      <c r="D2299" s="2" t="s">
        <v>57</v>
      </c>
      <c r="E2299" s="3">
        <v>24</v>
      </c>
      <c r="F2299" s="3">
        <v>3</v>
      </c>
      <c r="G2299" s="2" t="s">
        <v>354</v>
      </c>
      <c r="H2299" s="2" t="s">
        <v>59</v>
      </c>
      <c r="I2299" s="2" t="s">
        <v>18276</v>
      </c>
      <c r="J2299" s="2" t="s">
        <v>3054</v>
      </c>
    </row>
    <row r="2300" spans="1:10" ht="15" customHeight="1" x14ac:dyDescent="0.35">
      <c r="A2300" s="2" t="s">
        <v>352</v>
      </c>
      <c r="B2300" s="2" t="s">
        <v>353</v>
      </c>
      <c r="C2300" s="2" t="s">
        <v>387</v>
      </c>
      <c r="D2300" s="2" t="s">
        <v>388</v>
      </c>
      <c r="E2300" s="3">
        <v>24</v>
      </c>
      <c r="F2300" s="3">
        <v>27</v>
      </c>
      <c r="G2300" s="2" t="s">
        <v>354</v>
      </c>
      <c r="H2300" s="2" t="s">
        <v>389</v>
      </c>
      <c r="I2300" s="2" t="s">
        <v>18276</v>
      </c>
      <c r="J2300" s="2" t="s">
        <v>3076</v>
      </c>
    </row>
    <row r="2301" spans="1:10" ht="15" customHeight="1" x14ac:dyDescent="0.35">
      <c r="A2301" s="2" t="s">
        <v>352</v>
      </c>
      <c r="B2301" s="2" t="s">
        <v>353</v>
      </c>
      <c r="C2301" s="2" t="s">
        <v>177</v>
      </c>
      <c r="D2301" s="2" t="s">
        <v>178</v>
      </c>
      <c r="E2301" s="3">
        <v>24</v>
      </c>
      <c r="F2301" s="3">
        <v>12</v>
      </c>
      <c r="G2301" s="2" t="s">
        <v>354</v>
      </c>
      <c r="H2301" s="2" t="s">
        <v>179</v>
      </c>
      <c r="I2301" s="2" t="s">
        <v>18276</v>
      </c>
      <c r="J2301" s="2" t="s">
        <v>2992</v>
      </c>
    </row>
    <row r="2302" spans="1:10" ht="15" customHeight="1" x14ac:dyDescent="0.35">
      <c r="A2302" s="2" t="s">
        <v>352</v>
      </c>
      <c r="B2302" s="2" t="s">
        <v>353</v>
      </c>
      <c r="C2302" s="2" t="s">
        <v>191</v>
      </c>
      <c r="D2302" s="2" t="s">
        <v>192</v>
      </c>
      <c r="E2302" s="3">
        <v>24</v>
      </c>
      <c r="F2302" s="3">
        <v>13</v>
      </c>
      <c r="G2302" s="2" t="s">
        <v>354</v>
      </c>
      <c r="H2302" s="2" t="s">
        <v>193</v>
      </c>
      <c r="I2302" s="2" t="s">
        <v>18276</v>
      </c>
      <c r="J2302" s="2" t="s">
        <v>2992</v>
      </c>
    </row>
    <row r="2303" spans="1:10" ht="15" customHeight="1" x14ac:dyDescent="0.35">
      <c r="A2303" s="2" t="s">
        <v>352</v>
      </c>
      <c r="B2303" s="2" t="s">
        <v>353</v>
      </c>
      <c r="C2303" s="2" t="s">
        <v>207</v>
      </c>
      <c r="D2303" s="2" t="s">
        <v>208</v>
      </c>
      <c r="E2303" s="3">
        <v>24</v>
      </c>
      <c r="F2303" s="3">
        <v>14</v>
      </c>
      <c r="G2303" s="2" t="s">
        <v>354</v>
      </c>
      <c r="H2303" s="2" t="s">
        <v>209</v>
      </c>
      <c r="I2303" s="2" t="s">
        <v>18276</v>
      </c>
      <c r="J2303" s="2" t="s">
        <v>2992</v>
      </c>
    </row>
    <row r="2304" spans="1:10" ht="15" customHeight="1" x14ac:dyDescent="0.35">
      <c r="A2304" s="2" t="s">
        <v>352</v>
      </c>
      <c r="B2304" s="2" t="s">
        <v>353</v>
      </c>
      <c r="C2304" s="2" t="s">
        <v>279</v>
      </c>
      <c r="D2304" s="2" t="s">
        <v>280</v>
      </c>
      <c r="E2304" s="3">
        <v>24</v>
      </c>
      <c r="F2304" s="3">
        <v>19</v>
      </c>
      <c r="G2304" s="2" t="s">
        <v>354</v>
      </c>
      <c r="H2304" s="2" t="s">
        <v>281</v>
      </c>
      <c r="I2304" s="2" t="s">
        <v>18276</v>
      </c>
      <c r="J2304" s="2" t="s">
        <v>2992</v>
      </c>
    </row>
    <row r="2305" spans="1:10" ht="15" customHeight="1" x14ac:dyDescent="0.35">
      <c r="A2305" s="2" t="s">
        <v>352</v>
      </c>
      <c r="B2305" s="2" t="s">
        <v>353</v>
      </c>
      <c r="C2305" s="2" t="s">
        <v>325</v>
      </c>
      <c r="D2305" s="2" t="s">
        <v>326</v>
      </c>
      <c r="E2305" s="3">
        <v>24</v>
      </c>
      <c r="F2305" s="3">
        <v>22</v>
      </c>
      <c r="G2305" s="2" t="s">
        <v>354</v>
      </c>
      <c r="H2305" s="2" t="s">
        <v>327</v>
      </c>
      <c r="I2305" s="2" t="s">
        <v>18276</v>
      </c>
      <c r="J2305" s="2" t="s">
        <v>2992</v>
      </c>
    </row>
    <row r="2306" spans="1:10" ht="15" customHeight="1" x14ac:dyDescent="0.35">
      <c r="A2306" s="2" t="s">
        <v>352</v>
      </c>
      <c r="B2306" s="2" t="s">
        <v>353</v>
      </c>
      <c r="C2306" s="2" t="s">
        <v>510</v>
      </c>
      <c r="D2306" s="2" t="s">
        <v>511</v>
      </c>
      <c r="E2306" s="3">
        <v>24</v>
      </c>
      <c r="F2306" s="3">
        <v>38</v>
      </c>
      <c r="G2306" s="2" t="s">
        <v>354</v>
      </c>
      <c r="H2306" s="2" t="s">
        <v>512</v>
      </c>
      <c r="I2306" s="2" t="s">
        <v>18276</v>
      </c>
      <c r="J2306" s="2" t="s">
        <v>2992</v>
      </c>
    </row>
    <row r="2307" spans="1:10" ht="15" customHeight="1" x14ac:dyDescent="0.35">
      <c r="A2307" s="2" t="s">
        <v>352</v>
      </c>
      <c r="B2307" s="2" t="s">
        <v>353</v>
      </c>
      <c r="C2307" s="2" t="s">
        <v>523</v>
      </c>
      <c r="D2307" s="2" t="s">
        <v>524</v>
      </c>
      <c r="E2307" s="3">
        <v>24</v>
      </c>
      <c r="F2307" s="3">
        <v>39</v>
      </c>
      <c r="G2307" s="2" t="s">
        <v>354</v>
      </c>
      <c r="H2307" s="2" t="s">
        <v>525</v>
      </c>
      <c r="I2307" s="2" t="s">
        <v>18276</v>
      </c>
      <c r="J2307" s="2" t="s">
        <v>2992</v>
      </c>
    </row>
    <row r="2308" spans="1:10" ht="15" customHeight="1" x14ac:dyDescent="0.35">
      <c r="A2308" s="2" t="s">
        <v>352</v>
      </c>
      <c r="B2308" s="2" t="s">
        <v>353</v>
      </c>
      <c r="C2308" s="2" t="s">
        <v>23</v>
      </c>
      <c r="D2308" s="2" t="s">
        <v>24</v>
      </c>
      <c r="E2308" s="3">
        <v>24</v>
      </c>
      <c r="F2308" s="3">
        <v>1</v>
      </c>
      <c r="G2308" s="2" t="s">
        <v>354</v>
      </c>
      <c r="H2308" s="2" t="s">
        <v>26</v>
      </c>
      <c r="I2308" s="2" t="s">
        <v>18276</v>
      </c>
      <c r="J2308" s="2" t="s">
        <v>3076</v>
      </c>
    </row>
    <row r="2309" spans="1:10" ht="15" customHeight="1" x14ac:dyDescent="0.35">
      <c r="A2309" s="2" t="s">
        <v>352</v>
      </c>
      <c r="B2309" s="2" t="s">
        <v>353</v>
      </c>
      <c r="C2309" s="2" t="s">
        <v>41</v>
      </c>
      <c r="D2309" s="2" t="s">
        <v>42</v>
      </c>
      <c r="E2309" s="3">
        <v>24</v>
      </c>
      <c r="F2309" s="3">
        <v>2</v>
      </c>
      <c r="G2309" s="2" t="s">
        <v>354</v>
      </c>
      <c r="H2309" s="2" t="s">
        <v>43</v>
      </c>
      <c r="I2309" s="2" t="s">
        <v>18276</v>
      </c>
      <c r="J2309" s="2" t="s">
        <v>3076</v>
      </c>
    </row>
    <row r="2310" spans="1:10" ht="15" customHeight="1" x14ac:dyDescent="0.35">
      <c r="A2310" s="2" t="s">
        <v>352</v>
      </c>
      <c r="B2310" s="2" t="s">
        <v>353</v>
      </c>
      <c r="C2310" s="2" t="s">
        <v>56</v>
      </c>
      <c r="D2310" s="2" t="s">
        <v>57</v>
      </c>
      <c r="E2310" s="3">
        <v>24</v>
      </c>
      <c r="F2310" s="3">
        <v>3</v>
      </c>
      <c r="G2310" s="2" t="s">
        <v>354</v>
      </c>
      <c r="H2310" s="2" t="s">
        <v>59</v>
      </c>
      <c r="I2310" s="2" t="s">
        <v>18276</v>
      </c>
      <c r="J2310" s="2" t="s">
        <v>3076</v>
      </c>
    </row>
    <row r="2311" spans="1:10" ht="15" customHeight="1" x14ac:dyDescent="0.35">
      <c r="A2311" s="2" t="s">
        <v>352</v>
      </c>
      <c r="B2311" s="2" t="s">
        <v>353</v>
      </c>
      <c r="C2311" s="2" t="s">
        <v>71</v>
      </c>
      <c r="D2311" s="2" t="s">
        <v>72</v>
      </c>
      <c r="E2311" s="3">
        <v>24</v>
      </c>
      <c r="F2311" s="3">
        <v>4</v>
      </c>
      <c r="G2311" s="2" t="s">
        <v>354</v>
      </c>
      <c r="H2311" s="2" t="s">
        <v>73</v>
      </c>
      <c r="I2311" s="2" t="s">
        <v>18276</v>
      </c>
      <c r="J2311" s="2" t="s">
        <v>3076</v>
      </c>
    </row>
    <row r="2312" spans="1:10" ht="15" customHeight="1" x14ac:dyDescent="0.35">
      <c r="A2312" s="2" t="s">
        <v>352</v>
      </c>
      <c r="B2312" s="2" t="s">
        <v>353</v>
      </c>
      <c r="C2312" s="2" t="s">
        <v>86</v>
      </c>
      <c r="D2312" s="2" t="s">
        <v>87</v>
      </c>
      <c r="E2312" s="3">
        <v>24</v>
      </c>
      <c r="F2312" s="3">
        <v>5</v>
      </c>
      <c r="G2312" s="2" t="s">
        <v>354</v>
      </c>
      <c r="H2312" s="2" t="s">
        <v>88</v>
      </c>
      <c r="I2312" s="2" t="s">
        <v>18276</v>
      </c>
      <c r="J2312" s="2" t="s">
        <v>3076</v>
      </c>
    </row>
    <row r="2313" spans="1:10" ht="15" customHeight="1" x14ac:dyDescent="0.35">
      <c r="A2313" s="2" t="s">
        <v>352</v>
      </c>
      <c r="B2313" s="2" t="s">
        <v>353</v>
      </c>
      <c r="C2313" s="2" t="s">
        <v>142</v>
      </c>
      <c r="D2313" s="2" t="s">
        <v>143</v>
      </c>
      <c r="E2313" s="3">
        <v>24</v>
      </c>
      <c r="F2313" s="3">
        <v>9</v>
      </c>
      <c r="G2313" s="2" t="s">
        <v>354</v>
      </c>
      <c r="H2313" s="2" t="s">
        <v>144</v>
      </c>
      <c r="I2313" s="2" t="s">
        <v>18276</v>
      </c>
      <c r="J2313" s="2" t="s">
        <v>3076</v>
      </c>
    </row>
    <row r="2314" spans="1:10" ht="15" customHeight="1" x14ac:dyDescent="0.35">
      <c r="A2314" s="2" t="s">
        <v>352</v>
      </c>
      <c r="B2314" s="2" t="s">
        <v>353</v>
      </c>
      <c r="C2314" s="2" t="s">
        <v>153</v>
      </c>
      <c r="D2314" s="2" t="s">
        <v>154</v>
      </c>
      <c r="E2314" s="3">
        <v>24</v>
      </c>
      <c r="F2314" s="3">
        <v>10</v>
      </c>
      <c r="G2314" s="2" t="s">
        <v>354</v>
      </c>
      <c r="H2314" s="2" t="s">
        <v>155</v>
      </c>
      <c r="I2314" s="2" t="s">
        <v>18276</v>
      </c>
      <c r="J2314" s="2" t="s">
        <v>3076</v>
      </c>
    </row>
    <row r="2315" spans="1:10" ht="15" customHeight="1" x14ac:dyDescent="0.35">
      <c r="A2315" s="2" t="s">
        <v>352</v>
      </c>
      <c r="B2315" s="2" t="s">
        <v>353</v>
      </c>
      <c r="C2315" s="2" t="s">
        <v>163</v>
      </c>
      <c r="D2315" s="2" t="s">
        <v>164</v>
      </c>
      <c r="E2315" s="3">
        <v>24</v>
      </c>
      <c r="F2315" s="3">
        <v>11</v>
      </c>
      <c r="G2315" s="2" t="s">
        <v>354</v>
      </c>
      <c r="H2315" s="2" t="s">
        <v>165</v>
      </c>
      <c r="I2315" s="2" t="s">
        <v>18276</v>
      </c>
      <c r="J2315" s="2" t="s">
        <v>3076</v>
      </c>
    </row>
    <row r="2316" spans="1:10" ht="15" customHeight="1" x14ac:dyDescent="0.35">
      <c r="A2316" s="2" t="s">
        <v>352</v>
      </c>
      <c r="B2316" s="2" t="s">
        <v>353</v>
      </c>
      <c r="C2316" s="2" t="s">
        <v>177</v>
      </c>
      <c r="D2316" s="2" t="s">
        <v>178</v>
      </c>
      <c r="E2316" s="3">
        <v>24</v>
      </c>
      <c r="F2316" s="3">
        <v>12</v>
      </c>
      <c r="G2316" s="2" t="s">
        <v>354</v>
      </c>
      <c r="H2316" s="2" t="s">
        <v>179</v>
      </c>
      <c r="I2316" s="2" t="s">
        <v>18276</v>
      </c>
      <c r="J2316" s="2" t="s">
        <v>3076</v>
      </c>
    </row>
    <row r="2317" spans="1:10" ht="15" customHeight="1" x14ac:dyDescent="0.35">
      <c r="A2317" s="2" t="s">
        <v>352</v>
      </c>
      <c r="B2317" s="2" t="s">
        <v>353</v>
      </c>
      <c r="C2317" s="2" t="s">
        <v>191</v>
      </c>
      <c r="D2317" s="2" t="s">
        <v>192</v>
      </c>
      <c r="E2317" s="3">
        <v>24</v>
      </c>
      <c r="F2317" s="3">
        <v>13</v>
      </c>
      <c r="G2317" s="2" t="s">
        <v>354</v>
      </c>
      <c r="H2317" s="2" t="s">
        <v>193</v>
      </c>
      <c r="I2317" s="2" t="s">
        <v>18276</v>
      </c>
      <c r="J2317" s="2" t="s">
        <v>3076</v>
      </c>
    </row>
    <row r="2318" spans="1:10" ht="15" customHeight="1" x14ac:dyDescent="0.35">
      <c r="A2318" s="2" t="s">
        <v>352</v>
      </c>
      <c r="B2318" s="2" t="s">
        <v>353</v>
      </c>
      <c r="C2318" s="2" t="s">
        <v>218</v>
      </c>
      <c r="D2318" s="2" t="s">
        <v>219</v>
      </c>
      <c r="E2318" s="3">
        <v>24</v>
      </c>
      <c r="F2318" s="3">
        <v>15</v>
      </c>
      <c r="G2318" s="2" t="s">
        <v>354</v>
      </c>
      <c r="H2318" s="2" t="s">
        <v>220</v>
      </c>
      <c r="I2318" s="2" t="s">
        <v>18276</v>
      </c>
      <c r="J2318" s="2" t="s">
        <v>3076</v>
      </c>
    </row>
    <row r="2319" spans="1:10" ht="15" customHeight="1" x14ac:dyDescent="0.35">
      <c r="A2319" s="2" t="s">
        <v>352</v>
      </c>
      <c r="B2319" s="2" t="s">
        <v>353</v>
      </c>
      <c r="C2319" s="2" t="s">
        <v>250</v>
      </c>
      <c r="D2319" s="2" t="s">
        <v>251</v>
      </c>
      <c r="E2319" s="3">
        <v>24</v>
      </c>
      <c r="F2319" s="3">
        <v>17</v>
      </c>
      <c r="G2319" s="2" t="s">
        <v>354</v>
      </c>
      <c r="H2319" s="2" t="s">
        <v>252</v>
      </c>
      <c r="I2319" s="2" t="s">
        <v>18276</v>
      </c>
      <c r="J2319" s="2" t="s">
        <v>3076</v>
      </c>
    </row>
    <row r="2320" spans="1:10" ht="15" customHeight="1" x14ac:dyDescent="0.35">
      <c r="A2320" s="2" t="s">
        <v>352</v>
      </c>
      <c r="B2320" s="2" t="s">
        <v>353</v>
      </c>
      <c r="C2320" s="2" t="s">
        <v>294</v>
      </c>
      <c r="D2320" s="2" t="s">
        <v>295</v>
      </c>
      <c r="E2320" s="3">
        <v>24</v>
      </c>
      <c r="F2320" s="3">
        <v>20</v>
      </c>
      <c r="G2320" s="2" t="s">
        <v>354</v>
      </c>
      <c r="H2320" s="2" t="s">
        <v>296</v>
      </c>
      <c r="I2320" s="2" t="s">
        <v>18276</v>
      </c>
      <c r="J2320" s="2" t="s">
        <v>3076</v>
      </c>
    </row>
    <row r="2321" spans="1:10" ht="15" customHeight="1" x14ac:dyDescent="0.35">
      <c r="A2321" s="2" t="s">
        <v>352</v>
      </c>
      <c r="B2321" s="2" t="s">
        <v>353</v>
      </c>
      <c r="C2321" s="2" t="s">
        <v>325</v>
      </c>
      <c r="D2321" s="2" t="s">
        <v>326</v>
      </c>
      <c r="E2321" s="3">
        <v>24</v>
      </c>
      <c r="F2321" s="3">
        <v>22</v>
      </c>
      <c r="G2321" s="2" t="s">
        <v>354</v>
      </c>
      <c r="H2321" s="2" t="s">
        <v>327</v>
      </c>
      <c r="I2321" s="2" t="s">
        <v>18276</v>
      </c>
      <c r="J2321" s="2" t="s">
        <v>3076</v>
      </c>
    </row>
    <row r="2322" spans="1:10" ht="15" customHeight="1" x14ac:dyDescent="0.35">
      <c r="A2322" s="2" t="s">
        <v>352</v>
      </c>
      <c r="B2322" s="2" t="s">
        <v>353</v>
      </c>
      <c r="C2322" s="2" t="s">
        <v>23</v>
      </c>
      <c r="D2322" s="2" t="s">
        <v>24</v>
      </c>
      <c r="E2322" s="3">
        <v>24</v>
      </c>
      <c r="F2322" s="3">
        <v>1</v>
      </c>
      <c r="G2322" s="2" t="s">
        <v>354</v>
      </c>
      <c r="H2322" s="2" t="s">
        <v>26</v>
      </c>
      <c r="I2322" s="2" t="s">
        <v>18276</v>
      </c>
      <c r="J2322" s="2" t="s">
        <v>3054</v>
      </c>
    </row>
    <row r="2323" spans="1:10" ht="15" customHeight="1" x14ac:dyDescent="0.35">
      <c r="A2323" s="2" t="s">
        <v>177</v>
      </c>
      <c r="B2323" s="2" t="s">
        <v>178</v>
      </c>
      <c r="C2323" s="2" t="s">
        <v>128</v>
      </c>
      <c r="D2323" s="2" t="s">
        <v>129</v>
      </c>
      <c r="E2323" s="3">
        <v>12</v>
      </c>
      <c r="F2323" s="3">
        <v>8</v>
      </c>
      <c r="G2323" s="2" t="s">
        <v>179</v>
      </c>
      <c r="H2323" s="2" t="s">
        <v>130</v>
      </c>
      <c r="I2323" s="2" t="s">
        <v>18276</v>
      </c>
      <c r="J2323" s="2" t="s">
        <v>3016</v>
      </c>
    </row>
    <row r="2324" spans="1:10" ht="15" customHeight="1" x14ac:dyDescent="0.35">
      <c r="A2324" s="2" t="s">
        <v>163</v>
      </c>
      <c r="B2324" s="2" t="s">
        <v>164</v>
      </c>
      <c r="C2324" s="2" t="s">
        <v>142</v>
      </c>
      <c r="D2324" s="2" t="s">
        <v>143</v>
      </c>
      <c r="E2324" s="3">
        <v>11</v>
      </c>
      <c r="F2324" s="3">
        <v>9</v>
      </c>
      <c r="G2324" s="2" t="s">
        <v>165</v>
      </c>
      <c r="H2324" s="2" t="s">
        <v>144</v>
      </c>
      <c r="I2324" s="2" t="s">
        <v>18276</v>
      </c>
      <c r="J2324" s="2" t="s">
        <v>3104</v>
      </c>
    </row>
    <row r="2325" spans="1:10" ht="15" customHeight="1" x14ac:dyDescent="0.35">
      <c r="A2325" s="2" t="s">
        <v>177</v>
      </c>
      <c r="B2325" s="2" t="s">
        <v>178</v>
      </c>
      <c r="C2325" s="2" t="s">
        <v>86</v>
      </c>
      <c r="D2325" s="2" t="s">
        <v>87</v>
      </c>
      <c r="E2325" s="3">
        <v>12</v>
      </c>
      <c r="F2325" s="3">
        <v>5</v>
      </c>
      <c r="G2325" s="2" t="s">
        <v>179</v>
      </c>
      <c r="H2325" s="2" t="s">
        <v>88</v>
      </c>
      <c r="I2325" s="2" t="s">
        <v>18276</v>
      </c>
      <c r="J2325" s="2" t="s">
        <v>3016</v>
      </c>
    </row>
    <row r="2326" spans="1:10" ht="15" customHeight="1" x14ac:dyDescent="0.35">
      <c r="A2326" s="2" t="s">
        <v>71</v>
      </c>
      <c r="B2326" s="2" t="s">
        <v>72</v>
      </c>
      <c r="C2326" s="2" t="s">
        <v>153</v>
      </c>
      <c r="D2326" s="2" t="s">
        <v>154</v>
      </c>
      <c r="E2326" s="3">
        <v>4</v>
      </c>
      <c r="F2326" s="3">
        <v>10</v>
      </c>
      <c r="G2326" s="2" t="s">
        <v>73</v>
      </c>
      <c r="H2326" s="2" t="s">
        <v>155</v>
      </c>
      <c r="I2326" s="2" t="s">
        <v>18276</v>
      </c>
      <c r="J2326" s="2" t="s">
        <v>2983</v>
      </c>
    </row>
    <row r="2327" spans="1:10" ht="15" customHeight="1" x14ac:dyDescent="0.35">
      <c r="A2327" s="2" t="s">
        <v>71</v>
      </c>
      <c r="B2327" s="2" t="s">
        <v>72</v>
      </c>
      <c r="C2327" s="2" t="s">
        <v>163</v>
      </c>
      <c r="D2327" s="2" t="s">
        <v>164</v>
      </c>
      <c r="E2327" s="3">
        <v>4</v>
      </c>
      <c r="F2327" s="3">
        <v>11</v>
      </c>
      <c r="G2327" s="2" t="s">
        <v>73</v>
      </c>
      <c r="H2327" s="2" t="s">
        <v>165</v>
      </c>
      <c r="I2327" s="2" t="s">
        <v>18276</v>
      </c>
      <c r="J2327" s="2" t="s">
        <v>2983</v>
      </c>
    </row>
    <row r="2328" spans="1:10" ht="15" customHeight="1" x14ac:dyDescent="0.35">
      <c r="A2328" s="2" t="s">
        <v>71</v>
      </c>
      <c r="B2328" s="2" t="s">
        <v>72</v>
      </c>
      <c r="C2328" s="2" t="s">
        <v>177</v>
      </c>
      <c r="D2328" s="2" t="s">
        <v>178</v>
      </c>
      <c r="E2328" s="3">
        <v>4</v>
      </c>
      <c r="F2328" s="3">
        <v>12</v>
      </c>
      <c r="G2328" s="2" t="s">
        <v>73</v>
      </c>
      <c r="H2328" s="2" t="s">
        <v>179</v>
      </c>
      <c r="I2328" s="2" t="s">
        <v>18276</v>
      </c>
      <c r="J2328" s="2" t="s">
        <v>2983</v>
      </c>
    </row>
    <row r="2329" spans="1:10" ht="15" customHeight="1" x14ac:dyDescent="0.35">
      <c r="A2329" s="2" t="s">
        <v>71</v>
      </c>
      <c r="B2329" s="2" t="s">
        <v>72</v>
      </c>
      <c r="C2329" s="2" t="s">
        <v>207</v>
      </c>
      <c r="D2329" s="2" t="s">
        <v>208</v>
      </c>
      <c r="E2329" s="3">
        <v>4</v>
      </c>
      <c r="F2329" s="3">
        <v>14</v>
      </c>
      <c r="G2329" s="2" t="s">
        <v>73</v>
      </c>
      <c r="H2329" s="2" t="s">
        <v>209</v>
      </c>
      <c r="I2329" s="2" t="s">
        <v>18276</v>
      </c>
      <c r="J2329" s="2" t="s">
        <v>2983</v>
      </c>
    </row>
    <row r="2330" spans="1:10" ht="15" customHeight="1" x14ac:dyDescent="0.35">
      <c r="A2330" s="2" t="s">
        <v>71</v>
      </c>
      <c r="B2330" s="2" t="s">
        <v>72</v>
      </c>
      <c r="C2330" s="2" t="s">
        <v>264</v>
      </c>
      <c r="D2330" s="2" t="s">
        <v>265</v>
      </c>
      <c r="E2330" s="3">
        <v>4</v>
      </c>
      <c r="F2330" s="3">
        <v>18</v>
      </c>
      <c r="G2330" s="2" t="s">
        <v>73</v>
      </c>
      <c r="H2330" s="2" t="s">
        <v>266</v>
      </c>
      <c r="I2330" s="2" t="s">
        <v>18276</v>
      </c>
      <c r="J2330" s="2" t="s">
        <v>2983</v>
      </c>
    </row>
    <row r="2331" spans="1:10" ht="15" customHeight="1" x14ac:dyDescent="0.35">
      <c r="A2331" s="2" t="s">
        <v>71</v>
      </c>
      <c r="B2331" s="2" t="s">
        <v>72</v>
      </c>
      <c r="C2331" s="2" t="s">
        <v>325</v>
      </c>
      <c r="D2331" s="2" t="s">
        <v>326</v>
      </c>
      <c r="E2331" s="3">
        <v>4</v>
      </c>
      <c r="F2331" s="3">
        <v>22</v>
      </c>
      <c r="G2331" s="2" t="s">
        <v>73</v>
      </c>
      <c r="H2331" s="2" t="s">
        <v>327</v>
      </c>
      <c r="I2331" s="2" t="s">
        <v>18276</v>
      </c>
      <c r="J2331" s="2" t="s">
        <v>2983</v>
      </c>
    </row>
    <row r="2332" spans="1:10" ht="15" customHeight="1" x14ac:dyDescent="0.35">
      <c r="A2332" s="2" t="s">
        <v>71</v>
      </c>
      <c r="B2332" s="2" t="s">
        <v>72</v>
      </c>
      <c r="C2332" s="2" t="s">
        <v>352</v>
      </c>
      <c r="D2332" s="2" t="s">
        <v>353</v>
      </c>
      <c r="E2332" s="3">
        <v>4</v>
      </c>
      <c r="F2332" s="3">
        <v>24</v>
      </c>
      <c r="G2332" s="2" t="s">
        <v>73</v>
      </c>
      <c r="H2332" s="2" t="s">
        <v>354</v>
      </c>
      <c r="I2332" s="2" t="s">
        <v>18276</v>
      </c>
      <c r="J2332" s="2" t="s">
        <v>2983</v>
      </c>
    </row>
    <row r="2333" spans="1:10" ht="15" customHeight="1" x14ac:dyDescent="0.35">
      <c r="A2333" s="2" t="s">
        <v>71</v>
      </c>
      <c r="B2333" s="2" t="s">
        <v>72</v>
      </c>
      <c r="C2333" s="2" t="s">
        <v>365</v>
      </c>
      <c r="D2333" s="2" t="s">
        <v>366</v>
      </c>
      <c r="E2333" s="3">
        <v>4</v>
      </c>
      <c r="F2333" s="3">
        <v>25</v>
      </c>
      <c r="G2333" s="2" t="s">
        <v>73</v>
      </c>
      <c r="H2333" s="2" t="s">
        <v>367</v>
      </c>
      <c r="I2333" s="2" t="s">
        <v>18276</v>
      </c>
      <c r="J2333" s="2" t="s">
        <v>2983</v>
      </c>
    </row>
    <row r="2334" spans="1:10" ht="15" customHeight="1" x14ac:dyDescent="0.35">
      <c r="A2334" s="2" t="s">
        <v>71</v>
      </c>
      <c r="B2334" s="2" t="s">
        <v>72</v>
      </c>
      <c r="C2334" s="2" t="s">
        <v>434</v>
      </c>
      <c r="D2334" s="2" t="s">
        <v>435</v>
      </c>
      <c r="E2334" s="3">
        <v>4</v>
      </c>
      <c r="F2334" s="3">
        <v>31</v>
      </c>
      <c r="G2334" s="2" t="s">
        <v>73</v>
      </c>
      <c r="H2334" s="2" t="s">
        <v>436</v>
      </c>
      <c r="I2334" s="2" t="s">
        <v>18276</v>
      </c>
      <c r="J2334" s="2" t="s">
        <v>2983</v>
      </c>
    </row>
    <row r="2335" spans="1:10" ht="15" customHeight="1" x14ac:dyDescent="0.35">
      <c r="A2335" s="2" t="s">
        <v>71</v>
      </c>
      <c r="B2335" s="2" t="s">
        <v>72</v>
      </c>
      <c r="C2335" s="2" t="s">
        <v>128</v>
      </c>
      <c r="D2335" s="2" t="s">
        <v>129</v>
      </c>
      <c r="E2335" s="3">
        <v>4</v>
      </c>
      <c r="F2335" s="3">
        <v>8</v>
      </c>
      <c r="G2335" s="2" t="s">
        <v>73</v>
      </c>
      <c r="H2335" s="2" t="s">
        <v>130</v>
      </c>
      <c r="I2335" s="2" t="s">
        <v>18276</v>
      </c>
      <c r="J2335" s="2" t="s">
        <v>2983</v>
      </c>
    </row>
    <row r="2336" spans="1:10" ht="15" customHeight="1" x14ac:dyDescent="0.35">
      <c r="A2336" s="2" t="s">
        <v>71</v>
      </c>
      <c r="B2336" s="2" t="s">
        <v>72</v>
      </c>
      <c r="C2336" s="2" t="s">
        <v>447</v>
      </c>
      <c r="D2336" s="2" t="s">
        <v>448</v>
      </c>
      <c r="E2336" s="3">
        <v>4</v>
      </c>
      <c r="F2336" s="3">
        <v>32</v>
      </c>
      <c r="G2336" s="2" t="s">
        <v>73</v>
      </c>
      <c r="H2336" s="2" t="s">
        <v>449</v>
      </c>
      <c r="I2336" s="2" t="s">
        <v>18276</v>
      </c>
      <c r="J2336" s="2" t="s">
        <v>2983</v>
      </c>
    </row>
    <row r="2337" spans="1:10" ht="15" customHeight="1" x14ac:dyDescent="0.35">
      <c r="A2337" s="2" t="s">
        <v>71</v>
      </c>
      <c r="B2337" s="2" t="s">
        <v>72</v>
      </c>
      <c r="C2337" s="2" t="s">
        <v>23</v>
      </c>
      <c r="D2337" s="2" t="s">
        <v>24</v>
      </c>
      <c r="E2337" s="3">
        <v>4</v>
      </c>
      <c r="F2337" s="3">
        <v>1</v>
      </c>
      <c r="G2337" s="2" t="s">
        <v>73</v>
      </c>
      <c r="H2337" s="2" t="s">
        <v>26</v>
      </c>
      <c r="I2337" s="2" t="s">
        <v>18276</v>
      </c>
      <c r="J2337" s="2" t="s">
        <v>3030</v>
      </c>
    </row>
    <row r="2338" spans="1:10" ht="15" customHeight="1" x14ac:dyDescent="0.35">
      <c r="A2338" s="2" t="s">
        <v>71</v>
      </c>
      <c r="B2338" s="2" t="s">
        <v>72</v>
      </c>
      <c r="C2338" s="2" t="s">
        <v>23</v>
      </c>
      <c r="D2338" s="2" t="s">
        <v>24</v>
      </c>
      <c r="E2338" s="3">
        <v>4</v>
      </c>
      <c r="F2338" s="3">
        <v>1</v>
      </c>
      <c r="G2338" s="2" t="s">
        <v>73</v>
      </c>
      <c r="H2338" s="2" t="s">
        <v>26</v>
      </c>
      <c r="I2338" s="2" t="s">
        <v>18276</v>
      </c>
      <c r="J2338" s="2" t="s">
        <v>3076</v>
      </c>
    </row>
    <row r="2339" spans="1:10" ht="15" customHeight="1" x14ac:dyDescent="0.35">
      <c r="A2339" s="2" t="s">
        <v>71</v>
      </c>
      <c r="B2339" s="2" t="s">
        <v>72</v>
      </c>
      <c r="C2339" s="2" t="s">
        <v>41</v>
      </c>
      <c r="D2339" s="2" t="s">
        <v>42</v>
      </c>
      <c r="E2339" s="3">
        <v>4</v>
      </c>
      <c r="F2339" s="3">
        <v>2</v>
      </c>
      <c r="G2339" s="2" t="s">
        <v>73</v>
      </c>
      <c r="H2339" s="2" t="s">
        <v>43</v>
      </c>
      <c r="I2339" s="2" t="s">
        <v>18276</v>
      </c>
      <c r="J2339" s="2" t="s">
        <v>3076</v>
      </c>
    </row>
    <row r="2340" spans="1:10" ht="15" customHeight="1" x14ac:dyDescent="0.35">
      <c r="A2340" s="2" t="s">
        <v>71</v>
      </c>
      <c r="B2340" s="2" t="s">
        <v>72</v>
      </c>
      <c r="C2340" s="2" t="s">
        <v>56</v>
      </c>
      <c r="D2340" s="2" t="s">
        <v>57</v>
      </c>
      <c r="E2340" s="3">
        <v>4</v>
      </c>
      <c r="F2340" s="3">
        <v>3</v>
      </c>
      <c r="G2340" s="2" t="s">
        <v>73</v>
      </c>
      <c r="H2340" s="2" t="s">
        <v>59</v>
      </c>
      <c r="I2340" s="2" t="s">
        <v>18276</v>
      </c>
      <c r="J2340" s="2" t="s">
        <v>3076</v>
      </c>
    </row>
    <row r="2341" spans="1:10" ht="15" customHeight="1" x14ac:dyDescent="0.35">
      <c r="A2341" s="2" t="s">
        <v>71</v>
      </c>
      <c r="B2341" s="2" t="s">
        <v>72</v>
      </c>
      <c r="C2341" s="2" t="s">
        <v>86</v>
      </c>
      <c r="D2341" s="2" t="s">
        <v>87</v>
      </c>
      <c r="E2341" s="3">
        <v>4</v>
      </c>
      <c r="F2341" s="3">
        <v>5</v>
      </c>
      <c r="G2341" s="2" t="s">
        <v>73</v>
      </c>
      <c r="H2341" s="2" t="s">
        <v>88</v>
      </c>
      <c r="I2341" s="2" t="s">
        <v>18276</v>
      </c>
      <c r="J2341" s="2" t="s">
        <v>3076</v>
      </c>
    </row>
    <row r="2342" spans="1:10" ht="15" customHeight="1" x14ac:dyDescent="0.35">
      <c r="A2342" s="2" t="s">
        <v>71</v>
      </c>
      <c r="B2342" s="2" t="s">
        <v>72</v>
      </c>
      <c r="C2342" s="2" t="s">
        <v>142</v>
      </c>
      <c r="D2342" s="2" t="s">
        <v>143</v>
      </c>
      <c r="E2342" s="3">
        <v>4</v>
      </c>
      <c r="F2342" s="3">
        <v>9</v>
      </c>
      <c r="G2342" s="2" t="s">
        <v>73</v>
      </c>
      <c r="H2342" s="2" t="s">
        <v>144</v>
      </c>
      <c r="I2342" s="2" t="s">
        <v>18276</v>
      </c>
      <c r="J2342" s="2" t="s">
        <v>3076</v>
      </c>
    </row>
    <row r="2343" spans="1:10" ht="15" customHeight="1" x14ac:dyDescent="0.35">
      <c r="A2343" s="2" t="s">
        <v>71</v>
      </c>
      <c r="B2343" s="2" t="s">
        <v>72</v>
      </c>
      <c r="C2343" s="2" t="s">
        <v>153</v>
      </c>
      <c r="D2343" s="2" t="s">
        <v>154</v>
      </c>
      <c r="E2343" s="3">
        <v>4</v>
      </c>
      <c r="F2343" s="3">
        <v>10</v>
      </c>
      <c r="G2343" s="2" t="s">
        <v>73</v>
      </c>
      <c r="H2343" s="2" t="s">
        <v>155</v>
      </c>
      <c r="I2343" s="2" t="s">
        <v>18276</v>
      </c>
      <c r="J2343" s="2" t="s">
        <v>3076</v>
      </c>
    </row>
    <row r="2344" spans="1:10" ht="15" customHeight="1" x14ac:dyDescent="0.35">
      <c r="A2344" s="2" t="s">
        <v>71</v>
      </c>
      <c r="B2344" s="2" t="s">
        <v>72</v>
      </c>
      <c r="C2344" s="2" t="s">
        <v>163</v>
      </c>
      <c r="D2344" s="2" t="s">
        <v>164</v>
      </c>
      <c r="E2344" s="3">
        <v>4</v>
      </c>
      <c r="F2344" s="3">
        <v>11</v>
      </c>
      <c r="G2344" s="2" t="s">
        <v>73</v>
      </c>
      <c r="H2344" s="2" t="s">
        <v>165</v>
      </c>
      <c r="I2344" s="2" t="s">
        <v>18276</v>
      </c>
      <c r="J2344" s="2" t="s">
        <v>3076</v>
      </c>
    </row>
    <row r="2345" spans="1:10" ht="15" customHeight="1" x14ac:dyDescent="0.35">
      <c r="A2345" s="2" t="s">
        <v>71</v>
      </c>
      <c r="B2345" s="2" t="s">
        <v>72</v>
      </c>
      <c r="C2345" s="2" t="s">
        <v>177</v>
      </c>
      <c r="D2345" s="2" t="s">
        <v>178</v>
      </c>
      <c r="E2345" s="3">
        <v>4</v>
      </c>
      <c r="F2345" s="3">
        <v>12</v>
      </c>
      <c r="G2345" s="2" t="s">
        <v>73</v>
      </c>
      <c r="H2345" s="2" t="s">
        <v>179</v>
      </c>
      <c r="I2345" s="2" t="s">
        <v>18276</v>
      </c>
      <c r="J2345" s="2" t="s">
        <v>3076</v>
      </c>
    </row>
    <row r="2346" spans="1:10" ht="15" customHeight="1" x14ac:dyDescent="0.35">
      <c r="A2346" s="2" t="s">
        <v>71</v>
      </c>
      <c r="B2346" s="2" t="s">
        <v>72</v>
      </c>
      <c r="C2346" s="2" t="s">
        <v>510</v>
      </c>
      <c r="D2346" s="2" t="s">
        <v>511</v>
      </c>
      <c r="E2346" s="3">
        <v>4</v>
      </c>
      <c r="F2346" s="3">
        <v>38</v>
      </c>
      <c r="G2346" s="2" t="s">
        <v>73</v>
      </c>
      <c r="H2346" s="2" t="s">
        <v>512</v>
      </c>
      <c r="I2346" s="2" t="s">
        <v>18276</v>
      </c>
      <c r="J2346" s="2" t="s">
        <v>2983</v>
      </c>
    </row>
    <row r="2347" spans="1:10" ht="15" customHeight="1" x14ac:dyDescent="0.35">
      <c r="A2347" s="2" t="s">
        <v>71</v>
      </c>
      <c r="B2347" s="2" t="s">
        <v>72</v>
      </c>
      <c r="C2347" s="2" t="s">
        <v>100</v>
      </c>
      <c r="D2347" s="2" t="s">
        <v>101</v>
      </c>
      <c r="E2347" s="3">
        <v>4</v>
      </c>
      <c r="F2347" s="3">
        <v>6</v>
      </c>
      <c r="G2347" s="2" t="s">
        <v>73</v>
      </c>
      <c r="H2347" s="2" t="s">
        <v>102</v>
      </c>
      <c r="I2347" s="2" t="s">
        <v>18276</v>
      </c>
      <c r="J2347" s="2" t="s">
        <v>2983</v>
      </c>
    </row>
    <row r="2348" spans="1:10" ht="15" customHeight="1" x14ac:dyDescent="0.35">
      <c r="A2348" s="2" t="s">
        <v>71</v>
      </c>
      <c r="B2348" s="2" t="s">
        <v>72</v>
      </c>
      <c r="C2348" s="2" t="s">
        <v>86</v>
      </c>
      <c r="D2348" s="2" t="s">
        <v>87</v>
      </c>
      <c r="E2348" s="3">
        <v>4</v>
      </c>
      <c r="F2348" s="3">
        <v>5</v>
      </c>
      <c r="G2348" s="2" t="s">
        <v>73</v>
      </c>
      <c r="H2348" s="2" t="s">
        <v>88</v>
      </c>
      <c r="I2348" s="2" t="s">
        <v>18276</v>
      </c>
      <c r="J2348" s="2" t="s">
        <v>2983</v>
      </c>
    </row>
    <row r="2349" spans="1:10" ht="15" customHeight="1" x14ac:dyDescent="0.35">
      <c r="A2349" s="2" t="s">
        <v>71</v>
      </c>
      <c r="B2349" s="2" t="s">
        <v>72</v>
      </c>
      <c r="C2349" s="2" t="s">
        <v>56</v>
      </c>
      <c r="D2349" s="2" t="s">
        <v>57</v>
      </c>
      <c r="E2349" s="3">
        <v>4</v>
      </c>
      <c r="F2349" s="3">
        <v>3</v>
      </c>
      <c r="G2349" s="2" t="s">
        <v>73</v>
      </c>
      <c r="H2349" s="2" t="s">
        <v>59</v>
      </c>
      <c r="I2349" s="2" t="s">
        <v>18276</v>
      </c>
      <c r="J2349" s="2" t="s">
        <v>2983</v>
      </c>
    </row>
    <row r="2350" spans="1:10" ht="15" customHeight="1" x14ac:dyDescent="0.35">
      <c r="A2350" s="2" t="s">
        <v>56</v>
      </c>
      <c r="B2350" s="2" t="s">
        <v>57</v>
      </c>
      <c r="C2350" s="2" t="s">
        <v>365</v>
      </c>
      <c r="D2350" s="2" t="s">
        <v>366</v>
      </c>
      <c r="E2350" s="3">
        <v>3</v>
      </c>
      <c r="F2350" s="3">
        <v>25</v>
      </c>
      <c r="G2350" s="2" t="s">
        <v>59</v>
      </c>
      <c r="H2350" s="2" t="s">
        <v>367</v>
      </c>
      <c r="I2350" s="2" t="s">
        <v>18276</v>
      </c>
      <c r="J2350" s="2" t="s">
        <v>3037</v>
      </c>
    </row>
    <row r="2351" spans="1:10" ht="15" customHeight="1" x14ac:dyDescent="0.35">
      <c r="A2351" s="2" t="s">
        <v>56</v>
      </c>
      <c r="B2351" s="2" t="s">
        <v>57</v>
      </c>
      <c r="C2351" s="2" t="s">
        <v>456</v>
      </c>
      <c r="D2351" s="2" t="s">
        <v>457</v>
      </c>
      <c r="E2351" s="3">
        <v>3</v>
      </c>
      <c r="F2351" s="3">
        <v>33</v>
      </c>
      <c r="G2351" s="2" t="s">
        <v>59</v>
      </c>
      <c r="H2351" s="2" t="s">
        <v>458</v>
      </c>
      <c r="I2351" s="2" t="s">
        <v>18276</v>
      </c>
      <c r="J2351" s="2" t="s">
        <v>3037</v>
      </c>
    </row>
    <row r="2352" spans="1:10" ht="15" customHeight="1" x14ac:dyDescent="0.35">
      <c r="A2352" s="2" t="s">
        <v>56</v>
      </c>
      <c r="B2352" s="2" t="s">
        <v>57</v>
      </c>
      <c r="C2352" s="2" t="s">
        <v>510</v>
      </c>
      <c r="D2352" s="2" t="s">
        <v>511</v>
      </c>
      <c r="E2352" s="3">
        <v>3</v>
      </c>
      <c r="F2352" s="3">
        <v>38</v>
      </c>
      <c r="G2352" s="2" t="s">
        <v>59</v>
      </c>
      <c r="H2352" s="2" t="s">
        <v>512</v>
      </c>
      <c r="I2352" s="2" t="s">
        <v>18276</v>
      </c>
      <c r="J2352" s="2" t="s">
        <v>3037</v>
      </c>
    </row>
    <row r="2353" spans="1:10" ht="15" customHeight="1" x14ac:dyDescent="0.35">
      <c r="A2353" s="2" t="s">
        <v>56</v>
      </c>
      <c r="B2353" s="2" t="s">
        <v>57</v>
      </c>
      <c r="C2353" s="2" t="s">
        <v>23</v>
      </c>
      <c r="D2353" s="2" t="s">
        <v>24</v>
      </c>
      <c r="E2353" s="3">
        <v>3</v>
      </c>
      <c r="F2353" s="3">
        <v>1</v>
      </c>
      <c r="G2353" s="2" t="s">
        <v>59</v>
      </c>
      <c r="H2353" s="2" t="s">
        <v>26</v>
      </c>
      <c r="I2353" s="2" t="s">
        <v>18276</v>
      </c>
      <c r="J2353" s="2" t="s">
        <v>3016</v>
      </c>
    </row>
    <row r="2354" spans="1:10" ht="15" customHeight="1" x14ac:dyDescent="0.35">
      <c r="A2354" s="2" t="s">
        <v>56</v>
      </c>
      <c r="B2354" s="2" t="s">
        <v>57</v>
      </c>
      <c r="C2354" s="2" t="s">
        <v>41</v>
      </c>
      <c r="D2354" s="2" t="s">
        <v>42</v>
      </c>
      <c r="E2354" s="3">
        <v>3</v>
      </c>
      <c r="F2354" s="3">
        <v>2</v>
      </c>
      <c r="G2354" s="2" t="s">
        <v>59</v>
      </c>
      <c r="H2354" s="2" t="s">
        <v>43</v>
      </c>
      <c r="I2354" s="2" t="s">
        <v>18276</v>
      </c>
      <c r="J2354" s="2" t="s">
        <v>3016</v>
      </c>
    </row>
    <row r="2355" spans="1:10" ht="15" customHeight="1" x14ac:dyDescent="0.35">
      <c r="A2355" s="2" t="s">
        <v>56</v>
      </c>
      <c r="B2355" s="2" t="s">
        <v>57</v>
      </c>
      <c r="C2355" s="2" t="s">
        <v>71</v>
      </c>
      <c r="D2355" s="2" t="s">
        <v>72</v>
      </c>
      <c r="E2355" s="3">
        <v>3</v>
      </c>
      <c r="F2355" s="3">
        <v>4</v>
      </c>
      <c r="G2355" s="2" t="s">
        <v>59</v>
      </c>
      <c r="H2355" s="2" t="s">
        <v>73</v>
      </c>
      <c r="I2355" s="2" t="s">
        <v>18276</v>
      </c>
      <c r="J2355" s="2" t="s">
        <v>3016</v>
      </c>
    </row>
    <row r="2356" spans="1:10" ht="15" customHeight="1" x14ac:dyDescent="0.35">
      <c r="A2356" s="2" t="s">
        <v>56</v>
      </c>
      <c r="B2356" s="2" t="s">
        <v>57</v>
      </c>
      <c r="C2356" s="2" t="s">
        <v>86</v>
      </c>
      <c r="D2356" s="2" t="s">
        <v>87</v>
      </c>
      <c r="E2356" s="3">
        <v>3</v>
      </c>
      <c r="F2356" s="3">
        <v>5</v>
      </c>
      <c r="G2356" s="2" t="s">
        <v>59</v>
      </c>
      <c r="H2356" s="2" t="s">
        <v>88</v>
      </c>
      <c r="I2356" s="2" t="s">
        <v>18276</v>
      </c>
      <c r="J2356" s="2" t="s">
        <v>3016</v>
      </c>
    </row>
    <row r="2357" spans="1:10" ht="15" customHeight="1" x14ac:dyDescent="0.35">
      <c r="A2357" s="2" t="s">
        <v>56</v>
      </c>
      <c r="B2357" s="2" t="s">
        <v>57</v>
      </c>
      <c r="C2357" s="2" t="s">
        <v>116</v>
      </c>
      <c r="D2357" s="2" t="s">
        <v>117</v>
      </c>
      <c r="E2357" s="3">
        <v>3</v>
      </c>
      <c r="F2357" s="3">
        <v>7</v>
      </c>
      <c r="G2357" s="2" t="s">
        <v>59</v>
      </c>
      <c r="H2357" s="2" t="s">
        <v>118</v>
      </c>
      <c r="I2357" s="2" t="s">
        <v>18276</v>
      </c>
      <c r="J2357" s="2" t="s">
        <v>3016</v>
      </c>
    </row>
    <row r="2358" spans="1:10" ht="15" customHeight="1" x14ac:dyDescent="0.35">
      <c r="A2358" s="2" t="s">
        <v>56</v>
      </c>
      <c r="B2358" s="2" t="s">
        <v>57</v>
      </c>
      <c r="C2358" s="2" t="s">
        <v>128</v>
      </c>
      <c r="D2358" s="2" t="s">
        <v>129</v>
      </c>
      <c r="E2358" s="3">
        <v>3</v>
      </c>
      <c r="F2358" s="3">
        <v>8</v>
      </c>
      <c r="G2358" s="2" t="s">
        <v>59</v>
      </c>
      <c r="H2358" s="2" t="s">
        <v>130</v>
      </c>
      <c r="I2358" s="2" t="s">
        <v>18276</v>
      </c>
      <c r="J2358" s="2" t="s">
        <v>3016</v>
      </c>
    </row>
    <row r="2359" spans="1:10" ht="15" customHeight="1" x14ac:dyDescent="0.35">
      <c r="A2359" s="2" t="s">
        <v>56</v>
      </c>
      <c r="B2359" s="2" t="s">
        <v>57</v>
      </c>
      <c r="C2359" s="2" t="s">
        <v>163</v>
      </c>
      <c r="D2359" s="2" t="s">
        <v>164</v>
      </c>
      <c r="E2359" s="3">
        <v>3</v>
      </c>
      <c r="F2359" s="3">
        <v>11</v>
      </c>
      <c r="G2359" s="2" t="s">
        <v>59</v>
      </c>
      <c r="H2359" s="2" t="s">
        <v>165</v>
      </c>
      <c r="I2359" s="2" t="s">
        <v>18276</v>
      </c>
      <c r="J2359" s="2" t="s">
        <v>3016</v>
      </c>
    </row>
    <row r="2360" spans="1:10" ht="15" customHeight="1" x14ac:dyDescent="0.35">
      <c r="A2360" s="2" t="s">
        <v>56</v>
      </c>
      <c r="B2360" s="2" t="s">
        <v>57</v>
      </c>
      <c r="C2360" s="2" t="s">
        <v>177</v>
      </c>
      <c r="D2360" s="2" t="s">
        <v>178</v>
      </c>
      <c r="E2360" s="3">
        <v>3</v>
      </c>
      <c r="F2360" s="3">
        <v>12</v>
      </c>
      <c r="G2360" s="2" t="s">
        <v>59</v>
      </c>
      <c r="H2360" s="2" t="s">
        <v>179</v>
      </c>
      <c r="I2360" s="2" t="s">
        <v>18276</v>
      </c>
      <c r="J2360" s="2" t="s">
        <v>3016</v>
      </c>
    </row>
    <row r="2361" spans="1:10" ht="15" customHeight="1" x14ac:dyDescent="0.35">
      <c r="A2361" s="2" t="s">
        <v>56</v>
      </c>
      <c r="B2361" s="2" t="s">
        <v>57</v>
      </c>
      <c r="C2361" s="2" t="s">
        <v>191</v>
      </c>
      <c r="D2361" s="2" t="s">
        <v>192</v>
      </c>
      <c r="E2361" s="3">
        <v>3</v>
      </c>
      <c r="F2361" s="3">
        <v>13</v>
      </c>
      <c r="G2361" s="2" t="s">
        <v>59</v>
      </c>
      <c r="H2361" s="2" t="s">
        <v>193</v>
      </c>
      <c r="I2361" s="2" t="s">
        <v>18276</v>
      </c>
      <c r="J2361" s="2" t="s">
        <v>3016</v>
      </c>
    </row>
    <row r="2362" spans="1:10" ht="15" customHeight="1" x14ac:dyDescent="0.35">
      <c r="A2362" s="2" t="s">
        <v>56</v>
      </c>
      <c r="B2362" s="2" t="s">
        <v>57</v>
      </c>
      <c r="C2362" s="2" t="s">
        <v>207</v>
      </c>
      <c r="D2362" s="2" t="s">
        <v>208</v>
      </c>
      <c r="E2362" s="3">
        <v>3</v>
      </c>
      <c r="F2362" s="3">
        <v>14</v>
      </c>
      <c r="G2362" s="2" t="s">
        <v>59</v>
      </c>
      <c r="H2362" s="2" t="s">
        <v>209</v>
      </c>
      <c r="I2362" s="2" t="s">
        <v>18276</v>
      </c>
      <c r="J2362" s="2" t="s">
        <v>3016</v>
      </c>
    </row>
    <row r="2363" spans="1:10" ht="15" customHeight="1" x14ac:dyDescent="0.35">
      <c r="A2363" s="2" t="s">
        <v>56</v>
      </c>
      <c r="B2363" s="2" t="s">
        <v>57</v>
      </c>
      <c r="C2363" s="2" t="s">
        <v>325</v>
      </c>
      <c r="D2363" s="2" t="s">
        <v>326</v>
      </c>
      <c r="E2363" s="3">
        <v>3</v>
      </c>
      <c r="F2363" s="3">
        <v>22</v>
      </c>
      <c r="G2363" s="2" t="s">
        <v>59</v>
      </c>
      <c r="H2363" s="2" t="s">
        <v>327</v>
      </c>
      <c r="I2363" s="2" t="s">
        <v>18276</v>
      </c>
      <c r="J2363" s="2" t="s">
        <v>3016</v>
      </c>
    </row>
    <row r="2364" spans="1:10" ht="15" customHeight="1" x14ac:dyDescent="0.35">
      <c r="A2364" s="2" t="s">
        <v>56</v>
      </c>
      <c r="B2364" s="2" t="s">
        <v>57</v>
      </c>
      <c r="C2364" s="2" t="s">
        <v>339</v>
      </c>
      <c r="D2364" s="2" t="s">
        <v>340</v>
      </c>
      <c r="E2364" s="3">
        <v>3</v>
      </c>
      <c r="F2364" s="3">
        <v>23</v>
      </c>
      <c r="G2364" s="2" t="s">
        <v>59</v>
      </c>
      <c r="H2364" s="2" t="s">
        <v>341</v>
      </c>
      <c r="I2364" s="2" t="s">
        <v>18276</v>
      </c>
      <c r="J2364" s="2" t="s">
        <v>3016</v>
      </c>
    </row>
    <row r="2365" spans="1:10" ht="15" customHeight="1" x14ac:dyDescent="0.35">
      <c r="A2365" s="2" t="s">
        <v>56</v>
      </c>
      <c r="B2365" s="2" t="s">
        <v>57</v>
      </c>
      <c r="C2365" s="2" t="s">
        <v>467</v>
      </c>
      <c r="D2365" s="2" t="s">
        <v>468</v>
      </c>
      <c r="E2365" s="3">
        <v>3</v>
      </c>
      <c r="F2365" s="3">
        <v>34</v>
      </c>
      <c r="G2365" s="2" t="s">
        <v>59</v>
      </c>
      <c r="H2365" s="2" t="s">
        <v>469</v>
      </c>
      <c r="I2365" s="2" t="s">
        <v>18276</v>
      </c>
      <c r="J2365" s="2" t="s">
        <v>3016</v>
      </c>
    </row>
    <row r="2366" spans="1:10" ht="15" customHeight="1" x14ac:dyDescent="0.35">
      <c r="A2366" s="2" t="s">
        <v>56</v>
      </c>
      <c r="B2366" s="2" t="s">
        <v>57</v>
      </c>
      <c r="C2366" s="2" t="s">
        <v>537</v>
      </c>
      <c r="D2366" s="2" t="s">
        <v>538</v>
      </c>
      <c r="E2366" s="3">
        <v>3</v>
      </c>
      <c r="F2366" s="3">
        <v>40</v>
      </c>
      <c r="G2366" s="2" t="s">
        <v>59</v>
      </c>
      <c r="H2366" s="2" t="s">
        <v>539</v>
      </c>
      <c r="I2366" s="2" t="s">
        <v>18276</v>
      </c>
      <c r="J2366" s="2" t="s">
        <v>3016</v>
      </c>
    </row>
    <row r="2367" spans="1:10" ht="15" customHeight="1" x14ac:dyDescent="0.35">
      <c r="A2367" s="2" t="s">
        <v>71</v>
      </c>
      <c r="B2367" s="2" t="s">
        <v>72</v>
      </c>
      <c r="C2367" s="2" t="s">
        <v>41</v>
      </c>
      <c r="D2367" s="2" t="s">
        <v>42</v>
      </c>
      <c r="E2367" s="3">
        <v>4</v>
      </c>
      <c r="F2367" s="3">
        <v>2</v>
      </c>
      <c r="G2367" s="2" t="s">
        <v>73</v>
      </c>
      <c r="H2367" s="2" t="s">
        <v>43</v>
      </c>
      <c r="I2367" s="2" t="s">
        <v>18276</v>
      </c>
      <c r="J2367" s="2" t="s">
        <v>3205</v>
      </c>
    </row>
    <row r="2368" spans="1:10" ht="15" customHeight="1" x14ac:dyDescent="0.35">
      <c r="A2368" s="2" t="s">
        <v>71</v>
      </c>
      <c r="B2368" s="2" t="s">
        <v>72</v>
      </c>
      <c r="C2368" s="2" t="s">
        <v>116</v>
      </c>
      <c r="D2368" s="2" t="s">
        <v>117</v>
      </c>
      <c r="E2368" s="3">
        <v>4</v>
      </c>
      <c r="F2368" s="3">
        <v>7</v>
      </c>
      <c r="G2368" s="2" t="s">
        <v>73</v>
      </c>
      <c r="H2368" s="2" t="s">
        <v>118</v>
      </c>
      <c r="I2368" s="2" t="s">
        <v>18276</v>
      </c>
      <c r="J2368" s="2" t="s">
        <v>3205</v>
      </c>
    </row>
    <row r="2369" spans="1:10" ht="15" customHeight="1" x14ac:dyDescent="0.35">
      <c r="A2369" s="2" t="s">
        <v>71</v>
      </c>
      <c r="B2369" s="2" t="s">
        <v>72</v>
      </c>
      <c r="C2369" s="2" t="s">
        <v>310</v>
      </c>
      <c r="D2369" s="2" t="s">
        <v>311</v>
      </c>
      <c r="E2369" s="3">
        <v>4</v>
      </c>
      <c r="F2369" s="3">
        <v>21</v>
      </c>
      <c r="G2369" s="2" t="s">
        <v>73</v>
      </c>
      <c r="H2369" s="2" t="s">
        <v>313</v>
      </c>
      <c r="I2369" s="2" t="s">
        <v>18276</v>
      </c>
      <c r="J2369" s="2" t="s">
        <v>3205</v>
      </c>
    </row>
    <row r="2370" spans="1:10" ht="15" customHeight="1" x14ac:dyDescent="0.35">
      <c r="A2370" s="2" t="s">
        <v>71</v>
      </c>
      <c r="B2370" s="2" t="s">
        <v>72</v>
      </c>
      <c r="C2370" s="2" t="s">
        <v>23</v>
      </c>
      <c r="D2370" s="2" t="s">
        <v>24</v>
      </c>
      <c r="E2370" s="3">
        <v>4</v>
      </c>
      <c r="F2370" s="3">
        <v>1</v>
      </c>
      <c r="G2370" s="2" t="s">
        <v>73</v>
      </c>
      <c r="H2370" s="2" t="s">
        <v>26</v>
      </c>
      <c r="I2370" s="2" t="s">
        <v>18276</v>
      </c>
      <c r="J2370" s="2" t="s">
        <v>2983</v>
      </c>
    </row>
    <row r="2371" spans="1:10" ht="15" customHeight="1" x14ac:dyDescent="0.35">
      <c r="A2371" s="2" t="s">
        <v>71</v>
      </c>
      <c r="B2371" s="2" t="s">
        <v>72</v>
      </c>
      <c r="C2371" s="2" t="s">
        <v>191</v>
      </c>
      <c r="D2371" s="2" t="s">
        <v>192</v>
      </c>
      <c r="E2371" s="3">
        <v>4</v>
      </c>
      <c r="F2371" s="3">
        <v>13</v>
      </c>
      <c r="G2371" s="2" t="s">
        <v>73</v>
      </c>
      <c r="H2371" s="2" t="s">
        <v>193</v>
      </c>
      <c r="I2371" s="2" t="s">
        <v>18276</v>
      </c>
      <c r="J2371" s="2" t="s">
        <v>3076</v>
      </c>
    </row>
    <row r="2372" spans="1:10" ht="15" customHeight="1" x14ac:dyDescent="0.35">
      <c r="A2372" s="2" t="s">
        <v>71</v>
      </c>
      <c r="B2372" s="2" t="s">
        <v>72</v>
      </c>
      <c r="C2372" s="2" t="s">
        <v>218</v>
      </c>
      <c r="D2372" s="2" t="s">
        <v>219</v>
      </c>
      <c r="E2372" s="3">
        <v>4</v>
      </c>
      <c r="F2372" s="3">
        <v>15</v>
      </c>
      <c r="G2372" s="2" t="s">
        <v>73</v>
      </c>
      <c r="H2372" s="2" t="s">
        <v>220</v>
      </c>
      <c r="I2372" s="2" t="s">
        <v>18276</v>
      </c>
      <c r="J2372" s="2" t="s">
        <v>3076</v>
      </c>
    </row>
    <row r="2373" spans="1:10" ht="15" customHeight="1" x14ac:dyDescent="0.35">
      <c r="A2373" s="2" t="s">
        <v>71</v>
      </c>
      <c r="B2373" s="2" t="s">
        <v>72</v>
      </c>
      <c r="C2373" s="2" t="s">
        <v>250</v>
      </c>
      <c r="D2373" s="2" t="s">
        <v>251</v>
      </c>
      <c r="E2373" s="3">
        <v>4</v>
      </c>
      <c r="F2373" s="3">
        <v>17</v>
      </c>
      <c r="G2373" s="2" t="s">
        <v>73</v>
      </c>
      <c r="H2373" s="2" t="s">
        <v>252</v>
      </c>
      <c r="I2373" s="2" t="s">
        <v>18276</v>
      </c>
      <c r="J2373" s="2" t="s">
        <v>3076</v>
      </c>
    </row>
    <row r="2374" spans="1:10" ht="15" customHeight="1" x14ac:dyDescent="0.35">
      <c r="A2374" s="2" t="s">
        <v>71</v>
      </c>
      <c r="B2374" s="2" t="s">
        <v>72</v>
      </c>
      <c r="C2374" s="2" t="s">
        <v>294</v>
      </c>
      <c r="D2374" s="2" t="s">
        <v>295</v>
      </c>
      <c r="E2374" s="3">
        <v>4</v>
      </c>
      <c r="F2374" s="3">
        <v>20</v>
      </c>
      <c r="G2374" s="2" t="s">
        <v>73</v>
      </c>
      <c r="H2374" s="2" t="s">
        <v>296</v>
      </c>
      <c r="I2374" s="2" t="s">
        <v>18276</v>
      </c>
      <c r="J2374" s="2" t="s">
        <v>3076</v>
      </c>
    </row>
    <row r="2375" spans="1:10" ht="15" customHeight="1" x14ac:dyDescent="0.35">
      <c r="A2375" s="2" t="s">
        <v>71</v>
      </c>
      <c r="B2375" s="2" t="s">
        <v>72</v>
      </c>
      <c r="C2375" s="2" t="s">
        <v>163</v>
      </c>
      <c r="D2375" s="2" t="s">
        <v>164</v>
      </c>
      <c r="E2375" s="3">
        <v>4</v>
      </c>
      <c r="F2375" s="3">
        <v>11</v>
      </c>
      <c r="G2375" s="2" t="s">
        <v>73</v>
      </c>
      <c r="H2375" s="2" t="s">
        <v>165</v>
      </c>
      <c r="I2375" s="2" t="s">
        <v>18276</v>
      </c>
      <c r="J2375" s="2" t="s">
        <v>3037</v>
      </c>
    </row>
    <row r="2376" spans="1:10" ht="15" customHeight="1" x14ac:dyDescent="0.35">
      <c r="A2376" s="2" t="s">
        <v>71</v>
      </c>
      <c r="B2376" s="2" t="s">
        <v>72</v>
      </c>
      <c r="C2376" s="2" t="s">
        <v>177</v>
      </c>
      <c r="D2376" s="2" t="s">
        <v>178</v>
      </c>
      <c r="E2376" s="3">
        <v>4</v>
      </c>
      <c r="F2376" s="3">
        <v>12</v>
      </c>
      <c r="G2376" s="2" t="s">
        <v>73</v>
      </c>
      <c r="H2376" s="2" t="s">
        <v>179</v>
      </c>
      <c r="I2376" s="2" t="s">
        <v>18276</v>
      </c>
      <c r="J2376" s="2" t="s">
        <v>3037</v>
      </c>
    </row>
    <row r="2377" spans="1:10" ht="15" customHeight="1" x14ac:dyDescent="0.35">
      <c r="A2377" s="2" t="s">
        <v>71</v>
      </c>
      <c r="B2377" s="2" t="s">
        <v>72</v>
      </c>
      <c r="C2377" s="2" t="s">
        <v>218</v>
      </c>
      <c r="D2377" s="2" t="s">
        <v>219</v>
      </c>
      <c r="E2377" s="3">
        <v>4</v>
      </c>
      <c r="F2377" s="3">
        <v>15</v>
      </c>
      <c r="G2377" s="2" t="s">
        <v>73</v>
      </c>
      <c r="H2377" s="2" t="s">
        <v>220</v>
      </c>
      <c r="I2377" s="2" t="s">
        <v>18276</v>
      </c>
      <c r="J2377" s="2" t="s">
        <v>3037</v>
      </c>
    </row>
    <row r="2378" spans="1:10" ht="15" customHeight="1" x14ac:dyDescent="0.35">
      <c r="A2378" s="2" t="s">
        <v>71</v>
      </c>
      <c r="B2378" s="2" t="s">
        <v>72</v>
      </c>
      <c r="C2378" s="2" t="s">
        <v>250</v>
      </c>
      <c r="D2378" s="2" t="s">
        <v>251</v>
      </c>
      <c r="E2378" s="3">
        <v>4</v>
      </c>
      <c r="F2378" s="3">
        <v>17</v>
      </c>
      <c r="G2378" s="2" t="s">
        <v>73</v>
      </c>
      <c r="H2378" s="2" t="s">
        <v>252</v>
      </c>
      <c r="I2378" s="2" t="s">
        <v>18276</v>
      </c>
      <c r="J2378" s="2" t="s">
        <v>3037</v>
      </c>
    </row>
    <row r="2379" spans="1:10" ht="15" customHeight="1" x14ac:dyDescent="0.35">
      <c r="A2379" s="2" t="s">
        <v>71</v>
      </c>
      <c r="B2379" s="2" t="s">
        <v>72</v>
      </c>
      <c r="C2379" s="2" t="s">
        <v>264</v>
      </c>
      <c r="D2379" s="2" t="s">
        <v>265</v>
      </c>
      <c r="E2379" s="3">
        <v>4</v>
      </c>
      <c r="F2379" s="3">
        <v>18</v>
      </c>
      <c r="G2379" s="2" t="s">
        <v>73</v>
      </c>
      <c r="H2379" s="2" t="s">
        <v>266</v>
      </c>
      <c r="I2379" s="2" t="s">
        <v>18276</v>
      </c>
      <c r="J2379" s="2" t="s">
        <v>3037</v>
      </c>
    </row>
    <row r="2380" spans="1:10" ht="15" customHeight="1" x14ac:dyDescent="0.35">
      <c r="A2380" s="2" t="s">
        <v>71</v>
      </c>
      <c r="B2380" s="2" t="s">
        <v>72</v>
      </c>
      <c r="C2380" s="2" t="s">
        <v>279</v>
      </c>
      <c r="D2380" s="2" t="s">
        <v>280</v>
      </c>
      <c r="E2380" s="3">
        <v>4</v>
      </c>
      <c r="F2380" s="3">
        <v>19</v>
      </c>
      <c r="G2380" s="2" t="s">
        <v>73</v>
      </c>
      <c r="H2380" s="2" t="s">
        <v>281</v>
      </c>
      <c r="I2380" s="2" t="s">
        <v>18276</v>
      </c>
      <c r="J2380" s="2" t="s">
        <v>3037</v>
      </c>
    </row>
    <row r="2381" spans="1:10" ht="15" customHeight="1" x14ac:dyDescent="0.35">
      <c r="A2381" s="2" t="s">
        <v>71</v>
      </c>
      <c r="B2381" s="2" t="s">
        <v>72</v>
      </c>
      <c r="C2381" s="2" t="s">
        <v>325</v>
      </c>
      <c r="D2381" s="2" t="s">
        <v>326</v>
      </c>
      <c r="E2381" s="3">
        <v>4</v>
      </c>
      <c r="F2381" s="3">
        <v>22</v>
      </c>
      <c r="G2381" s="2" t="s">
        <v>73</v>
      </c>
      <c r="H2381" s="2" t="s">
        <v>327</v>
      </c>
      <c r="I2381" s="2" t="s">
        <v>18276</v>
      </c>
      <c r="J2381" s="2" t="s">
        <v>3037</v>
      </c>
    </row>
    <row r="2382" spans="1:10" ht="15" customHeight="1" x14ac:dyDescent="0.35">
      <c r="A2382" s="2" t="s">
        <v>71</v>
      </c>
      <c r="B2382" s="2" t="s">
        <v>72</v>
      </c>
      <c r="C2382" s="2" t="s">
        <v>339</v>
      </c>
      <c r="D2382" s="2" t="s">
        <v>340</v>
      </c>
      <c r="E2382" s="3">
        <v>4</v>
      </c>
      <c r="F2382" s="3">
        <v>23</v>
      </c>
      <c r="G2382" s="2" t="s">
        <v>73</v>
      </c>
      <c r="H2382" s="2" t="s">
        <v>341</v>
      </c>
      <c r="I2382" s="2" t="s">
        <v>18276</v>
      </c>
      <c r="J2382" s="2" t="s">
        <v>3037</v>
      </c>
    </row>
    <row r="2383" spans="1:10" ht="15" customHeight="1" x14ac:dyDescent="0.35">
      <c r="A2383" s="2" t="s">
        <v>71</v>
      </c>
      <c r="B2383" s="2" t="s">
        <v>72</v>
      </c>
      <c r="C2383" s="2" t="s">
        <v>352</v>
      </c>
      <c r="D2383" s="2" t="s">
        <v>353</v>
      </c>
      <c r="E2383" s="3">
        <v>4</v>
      </c>
      <c r="F2383" s="3">
        <v>24</v>
      </c>
      <c r="G2383" s="2" t="s">
        <v>73</v>
      </c>
      <c r="H2383" s="2" t="s">
        <v>354</v>
      </c>
      <c r="I2383" s="2" t="s">
        <v>18276</v>
      </c>
      <c r="J2383" s="2" t="s">
        <v>3037</v>
      </c>
    </row>
    <row r="2384" spans="1:10" ht="15" customHeight="1" x14ac:dyDescent="0.35">
      <c r="A2384" s="2" t="s">
        <v>71</v>
      </c>
      <c r="B2384" s="2" t="s">
        <v>72</v>
      </c>
      <c r="C2384" s="2" t="s">
        <v>365</v>
      </c>
      <c r="D2384" s="2" t="s">
        <v>366</v>
      </c>
      <c r="E2384" s="3">
        <v>4</v>
      </c>
      <c r="F2384" s="3">
        <v>25</v>
      </c>
      <c r="G2384" s="2" t="s">
        <v>73</v>
      </c>
      <c r="H2384" s="2" t="s">
        <v>367</v>
      </c>
      <c r="I2384" s="2" t="s">
        <v>18276</v>
      </c>
      <c r="J2384" s="2" t="s">
        <v>3037</v>
      </c>
    </row>
    <row r="2385" spans="1:10" ht="15" customHeight="1" x14ac:dyDescent="0.35">
      <c r="A2385" s="2" t="s">
        <v>71</v>
      </c>
      <c r="B2385" s="2" t="s">
        <v>72</v>
      </c>
      <c r="C2385" s="2" t="s">
        <v>456</v>
      </c>
      <c r="D2385" s="2" t="s">
        <v>457</v>
      </c>
      <c r="E2385" s="3">
        <v>4</v>
      </c>
      <c r="F2385" s="3">
        <v>33</v>
      </c>
      <c r="G2385" s="2" t="s">
        <v>73</v>
      </c>
      <c r="H2385" s="2" t="s">
        <v>458</v>
      </c>
      <c r="I2385" s="2" t="s">
        <v>18276</v>
      </c>
      <c r="J2385" s="2" t="s">
        <v>3037</v>
      </c>
    </row>
    <row r="2386" spans="1:10" ht="15" customHeight="1" x14ac:dyDescent="0.35">
      <c r="A2386" s="2" t="s">
        <v>71</v>
      </c>
      <c r="B2386" s="2" t="s">
        <v>72</v>
      </c>
      <c r="C2386" s="2" t="s">
        <v>510</v>
      </c>
      <c r="D2386" s="2" t="s">
        <v>511</v>
      </c>
      <c r="E2386" s="3">
        <v>4</v>
      </c>
      <c r="F2386" s="3">
        <v>38</v>
      </c>
      <c r="G2386" s="2" t="s">
        <v>73</v>
      </c>
      <c r="H2386" s="2" t="s">
        <v>512</v>
      </c>
      <c r="I2386" s="2" t="s">
        <v>18276</v>
      </c>
      <c r="J2386" s="2" t="s">
        <v>3037</v>
      </c>
    </row>
    <row r="2387" spans="1:10" ht="15" customHeight="1" x14ac:dyDescent="0.35">
      <c r="A2387" s="2" t="s">
        <v>177</v>
      </c>
      <c r="B2387" s="2" t="s">
        <v>178</v>
      </c>
      <c r="C2387" s="2" t="s">
        <v>116</v>
      </c>
      <c r="D2387" s="2" t="s">
        <v>117</v>
      </c>
      <c r="E2387" s="3">
        <v>12</v>
      </c>
      <c r="F2387" s="3">
        <v>7</v>
      </c>
      <c r="G2387" s="2" t="s">
        <v>179</v>
      </c>
      <c r="H2387" s="2" t="s">
        <v>118</v>
      </c>
      <c r="I2387" s="2" t="s">
        <v>18276</v>
      </c>
      <c r="J2387" s="2" t="s">
        <v>3016</v>
      </c>
    </row>
    <row r="2388" spans="1:10" ht="15" customHeight="1" x14ac:dyDescent="0.35">
      <c r="A2388" s="2" t="s">
        <v>71</v>
      </c>
      <c r="B2388" s="2" t="s">
        <v>72</v>
      </c>
      <c r="C2388" s="2" t="s">
        <v>41</v>
      </c>
      <c r="D2388" s="2" t="s">
        <v>42</v>
      </c>
      <c r="E2388" s="3">
        <v>4</v>
      </c>
      <c r="F2388" s="3">
        <v>2</v>
      </c>
      <c r="G2388" s="2" t="s">
        <v>73</v>
      </c>
      <c r="H2388" s="2" t="s">
        <v>43</v>
      </c>
      <c r="I2388" s="2" t="s">
        <v>18276</v>
      </c>
      <c r="J2388" s="2" t="s">
        <v>2969</v>
      </c>
    </row>
    <row r="2389" spans="1:10" ht="15" customHeight="1" x14ac:dyDescent="0.35">
      <c r="A2389" s="2" t="s">
        <v>71</v>
      </c>
      <c r="B2389" s="2" t="s">
        <v>72</v>
      </c>
      <c r="C2389" s="2" t="s">
        <v>56</v>
      </c>
      <c r="D2389" s="2" t="s">
        <v>57</v>
      </c>
      <c r="E2389" s="3">
        <v>4</v>
      </c>
      <c r="F2389" s="3">
        <v>3</v>
      </c>
      <c r="G2389" s="2" t="s">
        <v>73</v>
      </c>
      <c r="H2389" s="2" t="s">
        <v>59</v>
      </c>
      <c r="I2389" s="2" t="s">
        <v>18276</v>
      </c>
      <c r="J2389" s="2" t="s">
        <v>2969</v>
      </c>
    </row>
    <row r="2390" spans="1:10" ht="15" customHeight="1" x14ac:dyDescent="0.35">
      <c r="A2390" s="2" t="s">
        <v>71</v>
      </c>
      <c r="B2390" s="2" t="s">
        <v>72</v>
      </c>
      <c r="C2390" s="2" t="s">
        <v>142</v>
      </c>
      <c r="D2390" s="2" t="s">
        <v>143</v>
      </c>
      <c r="E2390" s="3">
        <v>4</v>
      </c>
      <c r="F2390" s="3">
        <v>9</v>
      </c>
      <c r="G2390" s="2" t="s">
        <v>73</v>
      </c>
      <c r="H2390" s="2" t="s">
        <v>144</v>
      </c>
      <c r="I2390" s="2" t="s">
        <v>18276</v>
      </c>
      <c r="J2390" s="2" t="s">
        <v>2969</v>
      </c>
    </row>
    <row r="2391" spans="1:10" ht="15" customHeight="1" x14ac:dyDescent="0.35">
      <c r="A2391" s="2" t="s">
        <v>71</v>
      </c>
      <c r="B2391" s="2" t="s">
        <v>72</v>
      </c>
      <c r="C2391" s="2" t="s">
        <v>153</v>
      </c>
      <c r="D2391" s="2" t="s">
        <v>154</v>
      </c>
      <c r="E2391" s="3">
        <v>4</v>
      </c>
      <c r="F2391" s="3">
        <v>10</v>
      </c>
      <c r="G2391" s="2" t="s">
        <v>73</v>
      </c>
      <c r="H2391" s="2" t="s">
        <v>155</v>
      </c>
      <c r="I2391" s="2" t="s">
        <v>18276</v>
      </c>
      <c r="J2391" s="2" t="s">
        <v>2969</v>
      </c>
    </row>
    <row r="2392" spans="1:10" ht="15" customHeight="1" x14ac:dyDescent="0.35">
      <c r="A2392" s="2" t="s">
        <v>71</v>
      </c>
      <c r="B2392" s="2" t="s">
        <v>72</v>
      </c>
      <c r="C2392" s="2" t="s">
        <v>163</v>
      </c>
      <c r="D2392" s="2" t="s">
        <v>164</v>
      </c>
      <c r="E2392" s="3">
        <v>4</v>
      </c>
      <c r="F2392" s="3">
        <v>11</v>
      </c>
      <c r="G2392" s="2" t="s">
        <v>73</v>
      </c>
      <c r="H2392" s="2" t="s">
        <v>165</v>
      </c>
      <c r="I2392" s="2" t="s">
        <v>18276</v>
      </c>
      <c r="J2392" s="2" t="s">
        <v>2969</v>
      </c>
    </row>
    <row r="2393" spans="1:10" ht="15" customHeight="1" x14ac:dyDescent="0.35">
      <c r="A2393" s="2" t="s">
        <v>71</v>
      </c>
      <c r="B2393" s="2" t="s">
        <v>72</v>
      </c>
      <c r="C2393" s="2" t="s">
        <v>191</v>
      </c>
      <c r="D2393" s="2" t="s">
        <v>192</v>
      </c>
      <c r="E2393" s="3">
        <v>4</v>
      </c>
      <c r="F2393" s="3">
        <v>13</v>
      </c>
      <c r="G2393" s="2" t="s">
        <v>73</v>
      </c>
      <c r="H2393" s="2" t="s">
        <v>193</v>
      </c>
      <c r="I2393" s="2" t="s">
        <v>18276</v>
      </c>
      <c r="J2393" s="2" t="s">
        <v>2969</v>
      </c>
    </row>
    <row r="2394" spans="1:10" ht="15" customHeight="1" x14ac:dyDescent="0.35">
      <c r="A2394" s="2" t="s">
        <v>71</v>
      </c>
      <c r="B2394" s="2" t="s">
        <v>72</v>
      </c>
      <c r="C2394" s="2" t="s">
        <v>207</v>
      </c>
      <c r="D2394" s="2" t="s">
        <v>208</v>
      </c>
      <c r="E2394" s="3">
        <v>4</v>
      </c>
      <c r="F2394" s="3">
        <v>14</v>
      </c>
      <c r="G2394" s="2" t="s">
        <v>73</v>
      </c>
      <c r="H2394" s="2" t="s">
        <v>209</v>
      </c>
      <c r="I2394" s="2" t="s">
        <v>18276</v>
      </c>
      <c r="J2394" s="2" t="s">
        <v>2969</v>
      </c>
    </row>
    <row r="2395" spans="1:10" ht="15" customHeight="1" x14ac:dyDescent="0.35">
      <c r="A2395" s="2" t="s">
        <v>71</v>
      </c>
      <c r="B2395" s="2" t="s">
        <v>72</v>
      </c>
      <c r="C2395" s="2" t="s">
        <v>250</v>
      </c>
      <c r="D2395" s="2" t="s">
        <v>251</v>
      </c>
      <c r="E2395" s="3">
        <v>4</v>
      </c>
      <c r="F2395" s="3">
        <v>17</v>
      </c>
      <c r="G2395" s="2" t="s">
        <v>73</v>
      </c>
      <c r="H2395" s="2" t="s">
        <v>252</v>
      </c>
      <c r="I2395" s="2" t="s">
        <v>18276</v>
      </c>
      <c r="J2395" s="2" t="s">
        <v>2969</v>
      </c>
    </row>
    <row r="2396" spans="1:10" ht="15" customHeight="1" x14ac:dyDescent="0.35">
      <c r="A2396" s="2" t="s">
        <v>71</v>
      </c>
      <c r="B2396" s="2" t="s">
        <v>72</v>
      </c>
      <c r="C2396" s="2" t="s">
        <v>153</v>
      </c>
      <c r="D2396" s="2" t="s">
        <v>154</v>
      </c>
      <c r="E2396" s="3">
        <v>4</v>
      </c>
      <c r="F2396" s="3">
        <v>10</v>
      </c>
      <c r="G2396" s="2" t="s">
        <v>73</v>
      </c>
      <c r="H2396" s="2" t="s">
        <v>155</v>
      </c>
      <c r="I2396" s="2" t="s">
        <v>18276</v>
      </c>
      <c r="J2396" s="2" t="s">
        <v>3037</v>
      </c>
    </row>
    <row r="2397" spans="1:10" ht="15" customHeight="1" x14ac:dyDescent="0.35">
      <c r="A2397" s="2" t="s">
        <v>56</v>
      </c>
      <c r="B2397" s="2" t="s">
        <v>57</v>
      </c>
      <c r="C2397" s="2" t="s">
        <v>352</v>
      </c>
      <c r="D2397" s="2" t="s">
        <v>353</v>
      </c>
      <c r="E2397" s="3">
        <v>3</v>
      </c>
      <c r="F2397" s="3">
        <v>24</v>
      </c>
      <c r="G2397" s="2" t="s">
        <v>59</v>
      </c>
      <c r="H2397" s="2" t="s">
        <v>354</v>
      </c>
      <c r="I2397" s="2" t="s">
        <v>18276</v>
      </c>
      <c r="J2397" s="2" t="s">
        <v>3037</v>
      </c>
    </row>
    <row r="2398" spans="1:10" ht="15" customHeight="1" x14ac:dyDescent="0.35">
      <c r="A2398" s="2" t="s">
        <v>71</v>
      </c>
      <c r="B2398" s="2" t="s">
        <v>72</v>
      </c>
      <c r="C2398" s="2" t="s">
        <v>128</v>
      </c>
      <c r="D2398" s="2" t="s">
        <v>129</v>
      </c>
      <c r="E2398" s="3">
        <v>4</v>
      </c>
      <c r="F2398" s="3">
        <v>8</v>
      </c>
      <c r="G2398" s="2" t="s">
        <v>73</v>
      </c>
      <c r="H2398" s="2" t="s">
        <v>130</v>
      </c>
      <c r="I2398" s="2" t="s">
        <v>18276</v>
      </c>
      <c r="J2398" s="2" t="s">
        <v>3037</v>
      </c>
    </row>
    <row r="2399" spans="1:10" ht="15" customHeight="1" x14ac:dyDescent="0.35">
      <c r="A2399" s="2" t="s">
        <v>71</v>
      </c>
      <c r="B2399" s="2" t="s">
        <v>72</v>
      </c>
      <c r="C2399" s="2" t="s">
        <v>56</v>
      </c>
      <c r="D2399" s="2" t="s">
        <v>57</v>
      </c>
      <c r="E2399" s="3">
        <v>4</v>
      </c>
      <c r="F2399" s="3">
        <v>3</v>
      </c>
      <c r="G2399" s="2" t="s">
        <v>73</v>
      </c>
      <c r="H2399" s="2" t="s">
        <v>59</v>
      </c>
      <c r="I2399" s="2" t="s">
        <v>18276</v>
      </c>
      <c r="J2399" s="2" t="s">
        <v>3037</v>
      </c>
    </row>
    <row r="2400" spans="1:10" ht="15" customHeight="1" x14ac:dyDescent="0.35">
      <c r="A2400" s="2" t="s">
        <v>71</v>
      </c>
      <c r="B2400" s="2" t="s">
        <v>72</v>
      </c>
      <c r="C2400" s="2" t="s">
        <v>325</v>
      </c>
      <c r="D2400" s="2" t="s">
        <v>326</v>
      </c>
      <c r="E2400" s="3">
        <v>4</v>
      </c>
      <c r="F2400" s="3">
        <v>22</v>
      </c>
      <c r="G2400" s="2" t="s">
        <v>73</v>
      </c>
      <c r="H2400" s="2" t="s">
        <v>327</v>
      </c>
      <c r="I2400" s="2" t="s">
        <v>18276</v>
      </c>
      <c r="J2400" s="2" t="s">
        <v>3076</v>
      </c>
    </row>
    <row r="2401" spans="1:10" ht="15" customHeight="1" x14ac:dyDescent="0.35">
      <c r="A2401" s="2" t="s">
        <v>71</v>
      </c>
      <c r="B2401" s="2" t="s">
        <v>72</v>
      </c>
      <c r="C2401" s="2" t="s">
        <v>352</v>
      </c>
      <c r="D2401" s="2" t="s">
        <v>353</v>
      </c>
      <c r="E2401" s="3">
        <v>4</v>
      </c>
      <c r="F2401" s="3">
        <v>24</v>
      </c>
      <c r="G2401" s="2" t="s">
        <v>73</v>
      </c>
      <c r="H2401" s="2" t="s">
        <v>354</v>
      </c>
      <c r="I2401" s="2" t="s">
        <v>18276</v>
      </c>
      <c r="J2401" s="2" t="s">
        <v>3076</v>
      </c>
    </row>
    <row r="2402" spans="1:10" ht="15" customHeight="1" x14ac:dyDescent="0.35">
      <c r="A2402" s="2" t="s">
        <v>71</v>
      </c>
      <c r="B2402" s="2" t="s">
        <v>72</v>
      </c>
      <c r="C2402" s="2" t="s">
        <v>387</v>
      </c>
      <c r="D2402" s="2" t="s">
        <v>388</v>
      </c>
      <c r="E2402" s="3">
        <v>4</v>
      </c>
      <c r="F2402" s="3">
        <v>27</v>
      </c>
      <c r="G2402" s="2" t="s">
        <v>73</v>
      </c>
      <c r="H2402" s="2" t="s">
        <v>389</v>
      </c>
      <c r="I2402" s="2" t="s">
        <v>18276</v>
      </c>
      <c r="J2402" s="2" t="s">
        <v>3076</v>
      </c>
    </row>
    <row r="2403" spans="1:10" ht="15" customHeight="1" x14ac:dyDescent="0.35">
      <c r="A2403" s="2" t="s">
        <v>71</v>
      </c>
      <c r="B2403" s="2" t="s">
        <v>72</v>
      </c>
      <c r="C2403" s="2" t="s">
        <v>23</v>
      </c>
      <c r="D2403" s="2" t="s">
        <v>24</v>
      </c>
      <c r="E2403" s="3">
        <v>4</v>
      </c>
      <c r="F2403" s="3">
        <v>1</v>
      </c>
      <c r="G2403" s="2" t="s">
        <v>73</v>
      </c>
      <c r="H2403" s="2" t="s">
        <v>26</v>
      </c>
      <c r="I2403" s="2" t="s">
        <v>18276</v>
      </c>
      <c r="J2403" s="2" t="s">
        <v>3054</v>
      </c>
    </row>
    <row r="2404" spans="1:10" ht="15" customHeight="1" x14ac:dyDescent="0.35">
      <c r="A2404" s="2" t="s">
        <v>71</v>
      </c>
      <c r="B2404" s="2" t="s">
        <v>72</v>
      </c>
      <c r="C2404" s="2" t="s">
        <v>56</v>
      </c>
      <c r="D2404" s="2" t="s">
        <v>57</v>
      </c>
      <c r="E2404" s="3">
        <v>4</v>
      </c>
      <c r="F2404" s="3">
        <v>3</v>
      </c>
      <c r="G2404" s="2" t="s">
        <v>73</v>
      </c>
      <c r="H2404" s="2" t="s">
        <v>59</v>
      </c>
      <c r="I2404" s="2" t="s">
        <v>18276</v>
      </c>
      <c r="J2404" s="2" t="s">
        <v>3054</v>
      </c>
    </row>
    <row r="2405" spans="1:10" ht="15" customHeight="1" x14ac:dyDescent="0.35">
      <c r="A2405" s="2" t="s">
        <v>71</v>
      </c>
      <c r="B2405" s="2" t="s">
        <v>72</v>
      </c>
      <c r="C2405" s="2" t="s">
        <v>86</v>
      </c>
      <c r="D2405" s="2" t="s">
        <v>87</v>
      </c>
      <c r="E2405" s="3">
        <v>4</v>
      </c>
      <c r="F2405" s="3">
        <v>5</v>
      </c>
      <c r="G2405" s="2" t="s">
        <v>73</v>
      </c>
      <c r="H2405" s="2" t="s">
        <v>88</v>
      </c>
      <c r="I2405" s="2" t="s">
        <v>18276</v>
      </c>
      <c r="J2405" s="2" t="s">
        <v>3054</v>
      </c>
    </row>
    <row r="2406" spans="1:10" ht="15" customHeight="1" x14ac:dyDescent="0.35">
      <c r="A2406" s="2" t="s">
        <v>71</v>
      </c>
      <c r="B2406" s="2" t="s">
        <v>72</v>
      </c>
      <c r="C2406" s="2" t="s">
        <v>100</v>
      </c>
      <c r="D2406" s="2" t="s">
        <v>101</v>
      </c>
      <c r="E2406" s="3">
        <v>4</v>
      </c>
      <c r="F2406" s="3">
        <v>6</v>
      </c>
      <c r="G2406" s="2" t="s">
        <v>73</v>
      </c>
      <c r="H2406" s="2" t="s">
        <v>102</v>
      </c>
      <c r="I2406" s="2" t="s">
        <v>18276</v>
      </c>
      <c r="J2406" s="2" t="s">
        <v>3054</v>
      </c>
    </row>
    <row r="2407" spans="1:10" ht="15" customHeight="1" x14ac:dyDescent="0.35">
      <c r="A2407" s="2" t="s">
        <v>71</v>
      </c>
      <c r="B2407" s="2" t="s">
        <v>72</v>
      </c>
      <c r="C2407" s="2" t="s">
        <v>116</v>
      </c>
      <c r="D2407" s="2" t="s">
        <v>117</v>
      </c>
      <c r="E2407" s="3">
        <v>4</v>
      </c>
      <c r="F2407" s="3">
        <v>7</v>
      </c>
      <c r="G2407" s="2" t="s">
        <v>73</v>
      </c>
      <c r="H2407" s="2" t="s">
        <v>118</v>
      </c>
      <c r="I2407" s="2" t="s">
        <v>18276</v>
      </c>
      <c r="J2407" s="2" t="s">
        <v>3054</v>
      </c>
    </row>
    <row r="2408" spans="1:10" ht="15" customHeight="1" x14ac:dyDescent="0.35">
      <c r="A2408" s="2" t="s">
        <v>71</v>
      </c>
      <c r="B2408" s="2" t="s">
        <v>72</v>
      </c>
      <c r="C2408" s="2" t="s">
        <v>128</v>
      </c>
      <c r="D2408" s="2" t="s">
        <v>129</v>
      </c>
      <c r="E2408" s="3">
        <v>4</v>
      </c>
      <c r="F2408" s="3">
        <v>8</v>
      </c>
      <c r="G2408" s="2" t="s">
        <v>73</v>
      </c>
      <c r="H2408" s="2" t="s">
        <v>130</v>
      </c>
      <c r="I2408" s="2" t="s">
        <v>18276</v>
      </c>
      <c r="J2408" s="2" t="s">
        <v>3054</v>
      </c>
    </row>
    <row r="2409" spans="1:10" ht="15" customHeight="1" x14ac:dyDescent="0.35">
      <c r="A2409" s="2" t="s">
        <v>71</v>
      </c>
      <c r="B2409" s="2" t="s">
        <v>72</v>
      </c>
      <c r="C2409" s="2" t="s">
        <v>163</v>
      </c>
      <c r="D2409" s="2" t="s">
        <v>164</v>
      </c>
      <c r="E2409" s="3">
        <v>4</v>
      </c>
      <c r="F2409" s="3">
        <v>11</v>
      </c>
      <c r="G2409" s="2" t="s">
        <v>73</v>
      </c>
      <c r="H2409" s="2" t="s">
        <v>165</v>
      </c>
      <c r="I2409" s="2" t="s">
        <v>18276</v>
      </c>
      <c r="J2409" s="2" t="s">
        <v>3054</v>
      </c>
    </row>
    <row r="2410" spans="1:10" ht="15" customHeight="1" x14ac:dyDescent="0.35">
      <c r="A2410" s="2" t="s">
        <v>71</v>
      </c>
      <c r="B2410" s="2" t="s">
        <v>72</v>
      </c>
      <c r="C2410" s="2" t="s">
        <v>177</v>
      </c>
      <c r="D2410" s="2" t="s">
        <v>178</v>
      </c>
      <c r="E2410" s="3">
        <v>4</v>
      </c>
      <c r="F2410" s="3">
        <v>12</v>
      </c>
      <c r="G2410" s="2" t="s">
        <v>73</v>
      </c>
      <c r="H2410" s="2" t="s">
        <v>179</v>
      </c>
      <c r="I2410" s="2" t="s">
        <v>18276</v>
      </c>
      <c r="J2410" s="2" t="s">
        <v>3054</v>
      </c>
    </row>
    <row r="2411" spans="1:10" ht="15" customHeight="1" x14ac:dyDescent="0.35">
      <c r="A2411" s="2" t="s">
        <v>71</v>
      </c>
      <c r="B2411" s="2" t="s">
        <v>72</v>
      </c>
      <c r="C2411" s="2" t="s">
        <v>191</v>
      </c>
      <c r="D2411" s="2" t="s">
        <v>192</v>
      </c>
      <c r="E2411" s="3">
        <v>4</v>
      </c>
      <c r="F2411" s="3">
        <v>13</v>
      </c>
      <c r="G2411" s="2" t="s">
        <v>73</v>
      </c>
      <c r="H2411" s="2" t="s">
        <v>193</v>
      </c>
      <c r="I2411" s="2" t="s">
        <v>18276</v>
      </c>
      <c r="J2411" s="2" t="s">
        <v>3054</v>
      </c>
    </row>
    <row r="2412" spans="1:10" ht="15" customHeight="1" x14ac:dyDescent="0.35">
      <c r="A2412" s="2" t="s">
        <v>71</v>
      </c>
      <c r="B2412" s="2" t="s">
        <v>72</v>
      </c>
      <c r="C2412" s="2" t="s">
        <v>207</v>
      </c>
      <c r="D2412" s="2" t="s">
        <v>208</v>
      </c>
      <c r="E2412" s="3">
        <v>4</v>
      </c>
      <c r="F2412" s="3">
        <v>14</v>
      </c>
      <c r="G2412" s="2" t="s">
        <v>73</v>
      </c>
      <c r="H2412" s="2" t="s">
        <v>209</v>
      </c>
      <c r="I2412" s="2" t="s">
        <v>18276</v>
      </c>
      <c r="J2412" s="2" t="s">
        <v>3054</v>
      </c>
    </row>
    <row r="2413" spans="1:10" ht="15" customHeight="1" x14ac:dyDescent="0.35">
      <c r="A2413" s="2" t="s">
        <v>71</v>
      </c>
      <c r="B2413" s="2" t="s">
        <v>72</v>
      </c>
      <c r="C2413" s="2" t="s">
        <v>250</v>
      </c>
      <c r="D2413" s="2" t="s">
        <v>251</v>
      </c>
      <c r="E2413" s="3">
        <v>4</v>
      </c>
      <c r="F2413" s="3">
        <v>17</v>
      </c>
      <c r="G2413" s="2" t="s">
        <v>73</v>
      </c>
      <c r="H2413" s="2" t="s">
        <v>252</v>
      </c>
      <c r="I2413" s="2" t="s">
        <v>18276</v>
      </c>
      <c r="J2413" s="2" t="s">
        <v>3054</v>
      </c>
    </row>
    <row r="2414" spans="1:10" ht="15" customHeight="1" x14ac:dyDescent="0.35">
      <c r="A2414" s="2" t="s">
        <v>71</v>
      </c>
      <c r="B2414" s="2" t="s">
        <v>72</v>
      </c>
      <c r="C2414" s="2" t="s">
        <v>264</v>
      </c>
      <c r="D2414" s="2" t="s">
        <v>265</v>
      </c>
      <c r="E2414" s="3">
        <v>4</v>
      </c>
      <c r="F2414" s="3">
        <v>18</v>
      </c>
      <c r="G2414" s="2" t="s">
        <v>73</v>
      </c>
      <c r="H2414" s="2" t="s">
        <v>266</v>
      </c>
      <c r="I2414" s="2" t="s">
        <v>18276</v>
      </c>
      <c r="J2414" s="2" t="s">
        <v>3054</v>
      </c>
    </row>
    <row r="2415" spans="1:10" ht="15" customHeight="1" x14ac:dyDescent="0.35">
      <c r="A2415" s="2" t="s">
        <v>71</v>
      </c>
      <c r="B2415" s="2" t="s">
        <v>72</v>
      </c>
      <c r="C2415" s="2" t="s">
        <v>325</v>
      </c>
      <c r="D2415" s="2" t="s">
        <v>326</v>
      </c>
      <c r="E2415" s="3">
        <v>4</v>
      </c>
      <c r="F2415" s="3">
        <v>22</v>
      </c>
      <c r="G2415" s="2" t="s">
        <v>73</v>
      </c>
      <c r="H2415" s="2" t="s">
        <v>327</v>
      </c>
      <c r="I2415" s="2" t="s">
        <v>18276</v>
      </c>
      <c r="J2415" s="2" t="s">
        <v>3054</v>
      </c>
    </row>
    <row r="2416" spans="1:10" ht="15" customHeight="1" x14ac:dyDescent="0.35">
      <c r="A2416" s="2" t="s">
        <v>71</v>
      </c>
      <c r="B2416" s="2" t="s">
        <v>72</v>
      </c>
      <c r="C2416" s="2" t="s">
        <v>352</v>
      </c>
      <c r="D2416" s="2" t="s">
        <v>353</v>
      </c>
      <c r="E2416" s="3">
        <v>4</v>
      </c>
      <c r="F2416" s="3">
        <v>24</v>
      </c>
      <c r="G2416" s="2" t="s">
        <v>73</v>
      </c>
      <c r="H2416" s="2" t="s">
        <v>354</v>
      </c>
      <c r="I2416" s="2" t="s">
        <v>18276</v>
      </c>
      <c r="J2416" s="2" t="s">
        <v>3054</v>
      </c>
    </row>
    <row r="2417" spans="1:10" ht="15" customHeight="1" x14ac:dyDescent="0.35">
      <c r="A2417" s="2" t="s">
        <v>71</v>
      </c>
      <c r="B2417" s="2" t="s">
        <v>72</v>
      </c>
      <c r="C2417" s="2" t="s">
        <v>477</v>
      </c>
      <c r="D2417" s="2" t="s">
        <v>478</v>
      </c>
      <c r="E2417" s="3">
        <v>4</v>
      </c>
      <c r="F2417" s="3">
        <v>35</v>
      </c>
      <c r="G2417" s="2" t="s">
        <v>73</v>
      </c>
      <c r="H2417" s="2" t="s">
        <v>479</v>
      </c>
      <c r="I2417" s="2" t="s">
        <v>18276</v>
      </c>
      <c r="J2417" s="2" t="s">
        <v>3054</v>
      </c>
    </row>
    <row r="2418" spans="1:10" ht="15" customHeight="1" x14ac:dyDescent="0.35">
      <c r="A2418" s="2" t="s">
        <v>71</v>
      </c>
      <c r="B2418" s="2" t="s">
        <v>72</v>
      </c>
      <c r="C2418" s="2" t="s">
        <v>523</v>
      </c>
      <c r="D2418" s="2" t="s">
        <v>524</v>
      </c>
      <c r="E2418" s="3">
        <v>4</v>
      </c>
      <c r="F2418" s="3">
        <v>39</v>
      </c>
      <c r="G2418" s="2" t="s">
        <v>73</v>
      </c>
      <c r="H2418" s="2" t="s">
        <v>525</v>
      </c>
      <c r="I2418" s="2" t="s">
        <v>18276</v>
      </c>
      <c r="J2418" s="2" t="s">
        <v>3054</v>
      </c>
    </row>
    <row r="2419" spans="1:10" ht="15" customHeight="1" x14ac:dyDescent="0.35">
      <c r="A2419" s="2" t="s">
        <v>71</v>
      </c>
      <c r="B2419" s="2" t="s">
        <v>72</v>
      </c>
      <c r="C2419" s="2" t="s">
        <v>23</v>
      </c>
      <c r="D2419" s="2" t="s">
        <v>24</v>
      </c>
      <c r="E2419" s="3">
        <v>4</v>
      </c>
      <c r="F2419" s="3">
        <v>1</v>
      </c>
      <c r="G2419" s="2" t="s">
        <v>73</v>
      </c>
      <c r="H2419" s="2" t="s">
        <v>26</v>
      </c>
      <c r="I2419" s="2" t="s">
        <v>18276</v>
      </c>
      <c r="J2419" s="2" t="s">
        <v>3037</v>
      </c>
    </row>
    <row r="2420" spans="1:10" ht="15" customHeight="1" x14ac:dyDescent="0.35">
      <c r="A2420" s="2" t="s">
        <v>71</v>
      </c>
      <c r="B2420" s="2" t="s">
        <v>72</v>
      </c>
      <c r="C2420" s="2" t="s">
        <v>41</v>
      </c>
      <c r="D2420" s="2" t="s">
        <v>42</v>
      </c>
      <c r="E2420" s="3">
        <v>4</v>
      </c>
      <c r="F2420" s="3">
        <v>2</v>
      </c>
      <c r="G2420" s="2" t="s">
        <v>73</v>
      </c>
      <c r="H2420" s="2" t="s">
        <v>43</v>
      </c>
      <c r="I2420" s="2" t="s">
        <v>18276</v>
      </c>
      <c r="J2420" s="2" t="s">
        <v>3037</v>
      </c>
    </row>
    <row r="2421" spans="1:10" ht="15" customHeight="1" x14ac:dyDescent="0.35">
      <c r="A2421" s="2" t="s">
        <v>71</v>
      </c>
      <c r="B2421" s="2" t="s">
        <v>72</v>
      </c>
      <c r="C2421" s="2" t="s">
        <v>86</v>
      </c>
      <c r="D2421" s="2" t="s">
        <v>87</v>
      </c>
      <c r="E2421" s="3">
        <v>4</v>
      </c>
      <c r="F2421" s="3">
        <v>5</v>
      </c>
      <c r="G2421" s="2" t="s">
        <v>73</v>
      </c>
      <c r="H2421" s="2" t="s">
        <v>88</v>
      </c>
      <c r="I2421" s="2" t="s">
        <v>18276</v>
      </c>
      <c r="J2421" s="2" t="s">
        <v>3037</v>
      </c>
    </row>
    <row r="2422" spans="1:10" ht="15" customHeight="1" x14ac:dyDescent="0.35">
      <c r="A2422" s="2" t="s">
        <v>56</v>
      </c>
      <c r="B2422" s="2" t="s">
        <v>57</v>
      </c>
      <c r="C2422" s="2" t="s">
        <v>339</v>
      </c>
      <c r="D2422" s="2" t="s">
        <v>340</v>
      </c>
      <c r="E2422" s="3">
        <v>3</v>
      </c>
      <c r="F2422" s="3">
        <v>23</v>
      </c>
      <c r="G2422" s="2" t="s">
        <v>59</v>
      </c>
      <c r="H2422" s="2" t="s">
        <v>341</v>
      </c>
      <c r="I2422" s="2" t="s">
        <v>18276</v>
      </c>
      <c r="J2422" s="2" t="s">
        <v>3037</v>
      </c>
    </row>
    <row r="2423" spans="1:10" ht="15" customHeight="1" x14ac:dyDescent="0.35">
      <c r="A2423" s="2" t="s">
        <v>56</v>
      </c>
      <c r="B2423" s="2" t="s">
        <v>57</v>
      </c>
      <c r="C2423" s="2" t="s">
        <v>325</v>
      </c>
      <c r="D2423" s="2" t="s">
        <v>326</v>
      </c>
      <c r="E2423" s="3">
        <v>3</v>
      </c>
      <c r="F2423" s="3">
        <v>22</v>
      </c>
      <c r="G2423" s="2" t="s">
        <v>59</v>
      </c>
      <c r="H2423" s="2" t="s">
        <v>327</v>
      </c>
      <c r="I2423" s="2" t="s">
        <v>18276</v>
      </c>
      <c r="J2423" s="2" t="s">
        <v>3037</v>
      </c>
    </row>
    <row r="2424" spans="1:10" ht="15" customHeight="1" x14ac:dyDescent="0.35">
      <c r="A2424" s="2" t="s">
        <v>56</v>
      </c>
      <c r="B2424" s="2" t="s">
        <v>57</v>
      </c>
      <c r="C2424" s="2" t="s">
        <v>279</v>
      </c>
      <c r="D2424" s="2" t="s">
        <v>280</v>
      </c>
      <c r="E2424" s="3">
        <v>3</v>
      </c>
      <c r="F2424" s="3">
        <v>19</v>
      </c>
      <c r="G2424" s="2" t="s">
        <v>59</v>
      </c>
      <c r="H2424" s="2" t="s">
        <v>281</v>
      </c>
      <c r="I2424" s="2" t="s">
        <v>18276</v>
      </c>
      <c r="J2424" s="2" t="s">
        <v>3037</v>
      </c>
    </row>
    <row r="2425" spans="1:10" ht="15" customHeight="1" x14ac:dyDescent="0.35">
      <c r="A2425" s="2" t="s">
        <v>56</v>
      </c>
      <c r="B2425" s="2" t="s">
        <v>57</v>
      </c>
      <c r="C2425" s="2" t="s">
        <v>477</v>
      </c>
      <c r="D2425" s="2" t="s">
        <v>478</v>
      </c>
      <c r="E2425" s="3">
        <v>3</v>
      </c>
      <c r="F2425" s="3">
        <v>35</v>
      </c>
      <c r="G2425" s="2" t="s">
        <v>59</v>
      </c>
      <c r="H2425" s="2" t="s">
        <v>479</v>
      </c>
      <c r="I2425" s="2" t="s">
        <v>18276</v>
      </c>
      <c r="J2425" s="2" t="s">
        <v>3001</v>
      </c>
    </row>
    <row r="2426" spans="1:10" ht="15" customHeight="1" x14ac:dyDescent="0.35">
      <c r="A2426" s="2" t="s">
        <v>56</v>
      </c>
      <c r="B2426" s="2" t="s">
        <v>57</v>
      </c>
      <c r="C2426" s="2" t="s">
        <v>23</v>
      </c>
      <c r="D2426" s="2" t="s">
        <v>24</v>
      </c>
      <c r="E2426" s="3">
        <v>3</v>
      </c>
      <c r="F2426" s="3">
        <v>1</v>
      </c>
      <c r="G2426" s="2" t="s">
        <v>59</v>
      </c>
      <c r="H2426" s="2" t="s">
        <v>26</v>
      </c>
      <c r="I2426" s="2" t="s">
        <v>18276</v>
      </c>
      <c r="J2426" s="2" t="s">
        <v>2992</v>
      </c>
    </row>
    <row r="2427" spans="1:10" ht="15" customHeight="1" x14ac:dyDescent="0.35">
      <c r="A2427" s="2" t="s">
        <v>56</v>
      </c>
      <c r="B2427" s="2" t="s">
        <v>57</v>
      </c>
      <c r="C2427" s="2" t="s">
        <v>41</v>
      </c>
      <c r="D2427" s="2" t="s">
        <v>42</v>
      </c>
      <c r="E2427" s="3">
        <v>3</v>
      </c>
      <c r="F2427" s="3">
        <v>2</v>
      </c>
      <c r="G2427" s="2" t="s">
        <v>59</v>
      </c>
      <c r="H2427" s="2" t="s">
        <v>43</v>
      </c>
      <c r="I2427" s="2" t="s">
        <v>18276</v>
      </c>
      <c r="J2427" s="2" t="s">
        <v>2992</v>
      </c>
    </row>
    <row r="2428" spans="1:10" ht="15" customHeight="1" x14ac:dyDescent="0.35">
      <c r="A2428" s="2" t="s">
        <v>56</v>
      </c>
      <c r="B2428" s="2" t="s">
        <v>57</v>
      </c>
      <c r="C2428" s="2" t="s">
        <v>86</v>
      </c>
      <c r="D2428" s="2" t="s">
        <v>87</v>
      </c>
      <c r="E2428" s="3">
        <v>3</v>
      </c>
      <c r="F2428" s="3">
        <v>5</v>
      </c>
      <c r="G2428" s="2" t="s">
        <v>59</v>
      </c>
      <c r="H2428" s="2" t="s">
        <v>88</v>
      </c>
      <c r="I2428" s="2" t="s">
        <v>18276</v>
      </c>
      <c r="J2428" s="2" t="s">
        <v>2992</v>
      </c>
    </row>
    <row r="2429" spans="1:10" ht="15" customHeight="1" x14ac:dyDescent="0.35">
      <c r="A2429" s="2" t="s">
        <v>56</v>
      </c>
      <c r="B2429" s="2" t="s">
        <v>57</v>
      </c>
      <c r="C2429" s="2" t="s">
        <v>153</v>
      </c>
      <c r="D2429" s="2" t="s">
        <v>154</v>
      </c>
      <c r="E2429" s="3">
        <v>3</v>
      </c>
      <c r="F2429" s="3">
        <v>10</v>
      </c>
      <c r="G2429" s="2" t="s">
        <v>59</v>
      </c>
      <c r="H2429" s="2" t="s">
        <v>155</v>
      </c>
      <c r="I2429" s="2" t="s">
        <v>18276</v>
      </c>
      <c r="J2429" s="2" t="s">
        <v>2992</v>
      </c>
    </row>
    <row r="2430" spans="1:10" ht="15" customHeight="1" x14ac:dyDescent="0.35">
      <c r="A2430" s="2" t="s">
        <v>56</v>
      </c>
      <c r="B2430" s="2" t="s">
        <v>57</v>
      </c>
      <c r="C2430" s="2" t="s">
        <v>163</v>
      </c>
      <c r="D2430" s="2" t="s">
        <v>164</v>
      </c>
      <c r="E2430" s="3">
        <v>3</v>
      </c>
      <c r="F2430" s="3">
        <v>11</v>
      </c>
      <c r="G2430" s="2" t="s">
        <v>59</v>
      </c>
      <c r="H2430" s="2" t="s">
        <v>165</v>
      </c>
      <c r="I2430" s="2" t="s">
        <v>18276</v>
      </c>
      <c r="J2430" s="2" t="s">
        <v>2992</v>
      </c>
    </row>
    <row r="2431" spans="1:10" ht="15" customHeight="1" x14ac:dyDescent="0.35">
      <c r="A2431" s="2" t="s">
        <v>56</v>
      </c>
      <c r="B2431" s="2" t="s">
        <v>57</v>
      </c>
      <c r="C2431" s="2" t="s">
        <v>177</v>
      </c>
      <c r="D2431" s="2" t="s">
        <v>178</v>
      </c>
      <c r="E2431" s="3">
        <v>3</v>
      </c>
      <c r="F2431" s="3">
        <v>12</v>
      </c>
      <c r="G2431" s="2" t="s">
        <v>59</v>
      </c>
      <c r="H2431" s="2" t="s">
        <v>179</v>
      </c>
      <c r="I2431" s="2" t="s">
        <v>18276</v>
      </c>
      <c r="J2431" s="2" t="s">
        <v>2992</v>
      </c>
    </row>
    <row r="2432" spans="1:10" ht="15" customHeight="1" x14ac:dyDescent="0.35">
      <c r="A2432" s="2" t="s">
        <v>56</v>
      </c>
      <c r="B2432" s="2" t="s">
        <v>57</v>
      </c>
      <c r="C2432" s="2" t="s">
        <v>191</v>
      </c>
      <c r="D2432" s="2" t="s">
        <v>192</v>
      </c>
      <c r="E2432" s="3">
        <v>3</v>
      </c>
      <c r="F2432" s="3">
        <v>13</v>
      </c>
      <c r="G2432" s="2" t="s">
        <v>59</v>
      </c>
      <c r="H2432" s="2" t="s">
        <v>193</v>
      </c>
      <c r="I2432" s="2" t="s">
        <v>18276</v>
      </c>
      <c r="J2432" s="2" t="s">
        <v>2992</v>
      </c>
    </row>
    <row r="2433" spans="1:10" ht="15" customHeight="1" x14ac:dyDescent="0.35">
      <c r="A2433" s="2" t="s">
        <v>56</v>
      </c>
      <c r="B2433" s="2" t="s">
        <v>57</v>
      </c>
      <c r="C2433" s="2" t="s">
        <v>207</v>
      </c>
      <c r="D2433" s="2" t="s">
        <v>208</v>
      </c>
      <c r="E2433" s="3">
        <v>3</v>
      </c>
      <c r="F2433" s="3">
        <v>14</v>
      </c>
      <c r="G2433" s="2" t="s">
        <v>59</v>
      </c>
      <c r="H2433" s="2" t="s">
        <v>209</v>
      </c>
      <c r="I2433" s="2" t="s">
        <v>18276</v>
      </c>
      <c r="J2433" s="2" t="s">
        <v>2992</v>
      </c>
    </row>
    <row r="2434" spans="1:10" ht="15" customHeight="1" x14ac:dyDescent="0.35">
      <c r="A2434" s="2" t="s">
        <v>56</v>
      </c>
      <c r="B2434" s="2" t="s">
        <v>57</v>
      </c>
      <c r="C2434" s="2" t="s">
        <v>279</v>
      </c>
      <c r="D2434" s="2" t="s">
        <v>280</v>
      </c>
      <c r="E2434" s="3">
        <v>3</v>
      </c>
      <c r="F2434" s="3">
        <v>19</v>
      </c>
      <c r="G2434" s="2" t="s">
        <v>59</v>
      </c>
      <c r="H2434" s="2" t="s">
        <v>281</v>
      </c>
      <c r="I2434" s="2" t="s">
        <v>18276</v>
      </c>
      <c r="J2434" s="2" t="s">
        <v>2992</v>
      </c>
    </row>
    <row r="2435" spans="1:10" ht="15" customHeight="1" x14ac:dyDescent="0.35">
      <c r="A2435" s="2" t="s">
        <v>56</v>
      </c>
      <c r="B2435" s="2" t="s">
        <v>57</v>
      </c>
      <c r="C2435" s="2" t="s">
        <v>325</v>
      </c>
      <c r="D2435" s="2" t="s">
        <v>326</v>
      </c>
      <c r="E2435" s="3">
        <v>3</v>
      </c>
      <c r="F2435" s="3">
        <v>22</v>
      </c>
      <c r="G2435" s="2" t="s">
        <v>59</v>
      </c>
      <c r="H2435" s="2" t="s">
        <v>327</v>
      </c>
      <c r="I2435" s="2" t="s">
        <v>18276</v>
      </c>
      <c r="J2435" s="2" t="s">
        <v>2992</v>
      </c>
    </row>
    <row r="2436" spans="1:10" ht="15" customHeight="1" x14ac:dyDescent="0.35">
      <c r="A2436" s="2" t="s">
        <v>56</v>
      </c>
      <c r="B2436" s="2" t="s">
        <v>57</v>
      </c>
      <c r="C2436" s="2" t="s">
        <v>352</v>
      </c>
      <c r="D2436" s="2" t="s">
        <v>353</v>
      </c>
      <c r="E2436" s="3">
        <v>3</v>
      </c>
      <c r="F2436" s="3">
        <v>24</v>
      </c>
      <c r="G2436" s="2" t="s">
        <v>59</v>
      </c>
      <c r="H2436" s="2" t="s">
        <v>354</v>
      </c>
      <c r="I2436" s="2" t="s">
        <v>18276</v>
      </c>
      <c r="J2436" s="2" t="s">
        <v>2992</v>
      </c>
    </row>
    <row r="2437" spans="1:10" ht="15" customHeight="1" x14ac:dyDescent="0.35">
      <c r="A2437" s="2" t="s">
        <v>56</v>
      </c>
      <c r="B2437" s="2" t="s">
        <v>57</v>
      </c>
      <c r="C2437" s="2" t="s">
        <v>510</v>
      </c>
      <c r="D2437" s="2" t="s">
        <v>511</v>
      </c>
      <c r="E2437" s="3">
        <v>3</v>
      </c>
      <c r="F2437" s="3">
        <v>38</v>
      </c>
      <c r="G2437" s="2" t="s">
        <v>59</v>
      </c>
      <c r="H2437" s="2" t="s">
        <v>512</v>
      </c>
      <c r="I2437" s="2" t="s">
        <v>18276</v>
      </c>
      <c r="J2437" s="2" t="s">
        <v>2992</v>
      </c>
    </row>
    <row r="2438" spans="1:10" ht="15" customHeight="1" x14ac:dyDescent="0.35">
      <c r="A2438" s="2" t="s">
        <v>56</v>
      </c>
      <c r="B2438" s="2" t="s">
        <v>57</v>
      </c>
      <c r="C2438" s="2" t="s">
        <v>523</v>
      </c>
      <c r="D2438" s="2" t="s">
        <v>524</v>
      </c>
      <c r="E2438" s="3">
        <v>3</v>
      </c>
      <c r="F2438" s="3">
        <v>39</v>
      </c>
      <c r="G2438" s="2" t="s">
        <v>59</v>
      </c>
      <c r="H2438" s="2" t="s">
        <v>525</v>
      </c>
      <c r="I2438" s="2" t="s">
        <v>18276</v>
      </c>
      <c r="J2438" s="2" t="s">
        <v>2992</v>
      </c>
    </row>
    <row r="2439" spans="1:10" ht="15" customHeight="1" x14ac:dyDescent="0.35">
      <c r="A2439" s="2" t="s">
        <v>56</v>
      </c>
      <c r="B2439" s="2" t="s">
        <v>57</v>
      </c>
      <c r="C2439" s="2" t="s">
        <v>23</v>
      </c>
      <c r="D2439" s="2" t="s">
        <v>24</v>
      </c>
      <c r="E2439" s="3">
        <v>3</v>
      </c>
      <c r="F2439" s="3">
        <v>1</v>
      </c>
      <c r="G2439" s="2" t="s">
        <v>59</v>
      </c>
      <c r="H2439" s="2" t="s">
        <v>26</v>
      </c>
      <c r="I2439" s="2" t="s">
        <v>18276</v>
      </c>
      <c r="J2439" s="2" t="s">
        <v>3076</v>
      </c>
    </row>
    <row r="2440" spans="1:10" ht="15" customHeight="1" x14ac:dyDescent="0.35">
      <c r="A2440" s="2" t="s">
        <v>56</v>
      </c>
      <c r="B2440" s="2" t="s">
        <v>57</v>
      </c>
      <c r="C2440" s="2" t="s">
        <v>41</v>
      </c>
      <c r="D2440" s="2" t="s">
        <v>42</v>
      </c>
      <c r="E2440" s="3">
        <v>3</v>
      </c>
      <c r="F2440" s="3">
        <v>2</v>
      </c>
      <c r="G2440" s="2" t="s">
        <v>59</v>
      </c>
      <c r="H2440" s="2" t="s">
        <v>43</v>
      </c>
      <c r="I2440" s="2" t="s">
        <v>18276</v>
      </c>
      <c r="J2440" s="2" t="s">
        <v>3076</v>
      </c>
    </row>
    <row r="2441" spans="1:10" ht="15" customHeight="1" x14ac:dyDescent="0.35">
      <c r="A2441" s="2" t="s">
        <v>56</v>
      </c>
      <c r="B2441" s="2" t="s">
        <v>57</v>
      </c>
      <c r="C2441" s="2" t="s">
        <v>71</v>
      </c>
      <c r="D2441" s="2" t="s">
        <v>72</v>
      </c>
      <c r="E2441" s="3">
        <v>3</v>
      </c>
      <c r="F2441" s="3">
        <v>4</v>
      </c>
      <c r="G2441" s="2" t="s">
        <v>59</v>
      </c>
      <c r="H2441" s="2" t="s">
        <v>73</v>
      </c>
      <c r="I2441" s="2" t="s">
        <v>18276</v>
      </c>
      <c r="J2441" s="2" t="s">
        <v>3076</v>
      </c>
    </row>
    <row r="2442" spans="1:10" ht="15" customHeight="1" x14ac:dyDescent="0.35">
      <c r="A2442" s="2" t="s">
        <v>56</v>
      </c>
      <c r="B2442" s="2" t="s">
        <v>57</v>
      </c>
      <c r="C2442" s="2" t="s">
        <v>86</v>
      </c>
      <c r="D2442" s="2" t="s">
        <v>87</v>
      </c>
      <c r="E2442" s="3">
        <v>3</v>
      </c>
      <c r="F2442" s="3">
        <v>5</v>
      </c>
      <c r="G2442" s="2" t="s">
        <v>59</v>
      </c>
      <c r="H2442" s="2" t="s">
        <v>88</v>
      </c>
      <c r="I2442" s="2" t="s">
        <v>18276</v>
      </c>
      <c r="J2442" s="2" t="s">
        <v>3076</v>
      </c>
    </row>
    <row r="2443" spans="1:10" ht="15" customHeight="1" x14ac:dyDescent="0.35">
      <c r="A2443" s="2" t="s">
        <v>56</v>
      </c>
      <c r="B2443" s="2" t="s">
        <v>57</v>
      </c>
      <c r="C2443" s="2" t="s">
        <v>142</v>
      </c>
      <c r="D2443" s="2" t="s">
        <v>143</v>
      </c>
      <c r="E2443" s="3">
        <v>3</v>
      </c>
      <c r="F2443" s="3">
        <v>9</v>
      </c>
      <c r="G2443" s="2" t="s">
        <v>59</v>
      </c>
      <c r="H2443" s="2" t="s">
        <v>144</v>
      </c>
      <c r="I2443" s="2" t="s">
        <v>18276</v>
      </c>
      <c r="J2443" s="2" t="s">
        <v>3076</v>
      </c>
    </row>
    <row r="2444" spans="1:10" ht="15" customHeight="1" x14ac:dyDescent="0.35">
      <c r="A2444" s="2" t="s">
        <v>56</v>
      </c>
      <c r="B2444" s="2" t="s">
        <v>57</v>
      </c>
      <c r="C2444" s="2" t="s">
        <v>153</v>
      </c>
      <c r="D2444" s="2" t="s">
        <v>154</v>
      </c>
      <c r="E2444" s="3">
        <v>3</v>
      </c>
      <c r="F2444" s="3">
        <v>10</v>
      </c>
      <c r="G2444" s="2" t="s">
        <v>59</v>
      </c>
      <c r="H2444" s="2" t="s">
        <v>155</v>
      </c>
      <c r="I2444" s="2" t="s">
        <v>18276</v>
      </c>
      <c r="J2444" s="2" t="s">
        <v>3076</v>
      </c>
    </row>
    <row r="2445" spans="1:10" ht="15" customHeight="1" x14ac:dyDescent="0.35">
      <c r="A2445" s="2" t="s">
        <v>56</v>
      </c>
      <c r="B2445" s="2" t="s">
        <v>57</v>
      </c>
      <c r="C2445" s="2" t="s">
        <v>163</v>
      </c>
      <c r="D2445" s="2" t="s">
        <v>164</v>
      </c>
      <c r="E2445" s="3">
        <v>3</v>
      </c>
      <c r="F2445" s="3">
        <v>11</v>
      </c>
      <c r="G2445" s="2" t="s">
        <v>59</v>
      </c>
      <c r="H2445" s="2" t="s">
        <v>165</v>
      </c>
      <c r="I2445" s="2" t="s">
        <v>18276</v>
      </c>
      <c r="J2445" s="2" t="s">
        <v>3076</v>
      </c>
    </row>
    <row r="2446" spans="1:10" ht="15" customHeight="1" x14ac:dyDescent="0.35">
      <c r="A2446" s="2" t="s">
        <v>56</v>
      </c>
      <c r="B2446" s="2" t="s">
        <v>57</v>
      </c>
      <c r="C2446" s="2" t="s">
        <v>467</v>
      </c>
      <c r="D2446" s="2" t="s">
        <v>468</v>
      </c>
      <c r="E2446" s="3">
        <v>3</v>
      </c>
      <c r="F2446" s="3">
        <v>34</v>
      </c>
      <c r="G2446" s="2" t="s">
        <v>59</v>
      </c>
      <c r="H2446" s="2" t="s">
        <v>469</v>
      </c>
      <c r="I2446" s="2" t="s">
        <v>18276</v>
      </c>
      <c r="J2446" s="2" t="s">
        <v>3001</v>
      </c>
    </row>
    <row r="2447" spans="1:10" ht="15" customHeight="1" x14ac:dyDescent="0.35">
      <c r="A2447" s="2" t="s">
        <v>56</v>
      </c>
      <c r="B2447" s="2" t="s">
        <v>57</v>
      </c>
      <c r="C2447" s="2" t="s">
        <v>177</v>
      </c>
      <c r="D2447" s="2" t="s">
        <v>178</v>
      </c>
      <c r="E2447" s="3">
        <v>3</v>
      </c>
      <c r="F2447" s="3">
        <v>12</v>
      </c>
      <c r="G2447" s="2" t="s">
        <v>59</v>
      </c>
      <c r="H2447" s="2" t="s">
        <v>179</v>
      </c>
      <c r="I2447" s="2" t="s">
        <v>18276</v>
      </c>
      <c r="J2447" s="2" t="s">
        <v>3076</v>
      </c>
    </row>
    <row r="2448" spans="1:10" ht="15" customHeight="1" x14ac:dyDescent="0.35">
      <c r="A2448" s="2" t="s">
        <v>56</v>
      </c>
      <c r="B2448" s="2" t="s">
        <v>57</v>
      </c>
      <c r="C2448" s="2" t="s">
        <v>398</v>
      </c>
      <c r="D2448" s="2" t="s">
        <v>399</v>
      </c>
      <c r="E2448" s="3">
        <v>3</v>
      </c>
      <c r="F2448" s="3">
        <v>28</v>
      </c>
      <c r="G2448" s="2" t="s">
        <v>59</v>
      </c>
      <c r="H2448" s="2" t="s">
        <v>400</v>
      </c>
      <c r="I2448" s="2" t="s">
        <v>18276</v>
      </c>
      <c r="J2448" s="2" t="s">
        <v>3001</v>
      </c>
    </row>
    <row r="2449" spans="1:10" ht="15" customHeight="1" x14ac:dyDescent="0.35">
      <c r="A2449" s="2" t="s">
        <v>56</v>
      </c>
      <c r="B2449" s="2" t="s">
        <v>57</v>
      </c>
      <c r="C2449" s="2" t="s">
        <v>279</v>
      </c>
      <c r="D2449" s="2" t="s">
        <v>280</v>
      </c>
      <c r="E2449" s="3">
        <v>3</v>
      </c>
      <c r="F2449" s="3">
        <v>19</v>
      </c>
      <c r="G2449" s="2" t="s">
        <v>59</v>
      </c>
      <c r="H2449" s="2" t="s">
        <v>281</v>
      </c>
      <c r="I2449" s="2" t="s">
        <v>18276</v>
      </c>
      <c r="J2449" s="2" t="s">
        <v>3001</v>
      </c>
    </row>
    <row r="2450" spans="1:10" ht="15" customHeight="1" x14ac:dyDescent="0.35">
      <c r="A2450" s="2" t="s">
        <v>56</v>
      </c>
      <c r="B2450" s="2" t="s">
        <v>57</v>
      </c>
      <c r="C2450" s="2" t="s">
        <v>177</v>
      </c>
      <c r="D2450" s="2" t="s">
        <v>178</v>
      </c>
      <c r="E2450" s="3">
        <v>3</v>
      </c>
      <c r="F2450" s="3">
        <v>12</v>
      </c>
      <c r="G2450" s="2" t="s">
        <v>59</v>
      </c>
      <c r="H2450" s="2" t="s">
        <v>179</v>
      </c>
      <c r="I2450" s="2" t="s">
        <v>18276</v>
      </c>
      <c r="J2450" s="2" t="s">
        <v>3093</v>
      </c>
    </row>
    <row r="2451" spans="1:10" ht="15" customHeight="1" x14ac:dyDescent="0.35">
      <c r="A2451" s="2" t="s">
        <v>56</v>
      </c>
      <c r="B2451" s="2" t="s">
        <v>57</v>
      </c>
      <c r="C2451" s="2" t="s">
        <v>191</v>
      </c>
      <c r="D2451" s="2" t="s">
        <v>192</v>
      </c>
      <c r="E2451" s="3">
        <v>3</v>
      </c>
      <c r="F2451" s="3">
        <v>13</v>
      </c>
      <c r="G2451" s="2" t="s">
        <v>59</v>
      </c>
      <c r="H2451" s="2" t="s">
        <v>193</v>
      </c>
      <c r="I2451" s="2" t="s">
        <v>18276</v>
      </c>
      <c r="J2451" s="2" t="s">
        <v>3093</v>
      </c>
    </row>
    <row r="2452" spans="1:10" ht="15" customHeight="1" x14ac:dyDescent="0.35">
      <c r="A2452" s="2" t="s">
        <v>56</v>
      </c>
      <c r="B2452" s="2" t="s">
        <v>57</v>
      </c>
      <c r="C2452" s="2" t="s">
        <v>207</v>
      </c>
      <c r="D2452" s="2" t="s">
        <v>208</v>
      </c>
      <c r="E2452" s="3">
        <v>3</v>
      </c>
      <c r="F2452" s="3">
        <v>14</v>
      </c>
      <c r="G2452" s="2" t="s">
        <v>59</v>
      </c>
      <c r="H2452" s="2" t="s">
        <v>209</v>
      </c>
      <c r="I2452" s="2" t="s">
        <v>18276</v>
      </c>
      <c r="J2452" s="2" t="s">
        <v>3093</v>
      </c>
    </row>
    <row r="2453" spans="1:10" ht="15" customHeight="1" x14ac:dyDescent="0.35">
      <c r="A2453" s="2" t="s">
        <v>56</v>
      </c>
      <c r="B2453" s="2" t="s">
        <v>57</v>
      </c>
      <c r="C2453" s="2" t="s">
        <v>218</v>
      </c>
      <c r="D2453" s="2" t="s">
        <v>219</v>
      </c>
      <c r="E2453" s="3">
        <v>3</v>
      </c>
      <c r="F2453" s="3">
        <v>15</v>
      </c>
      <c r="G2453" s="2" t="s">
        <v>59</v>
      </c>
      <c r="H2453" s="2" t="s">
        <v>220</v>
      </c>
      <c r="I2453" s="2" t="s">
        <v>18276</v>
      </c>
      <c r="J2453" s="2" t="s">
        <v>3093</v>
      </c>
    </row>
    <row r="2454" spans="1:10" ht="15" customHeight="1" x14ac:dyDescent="0.35">
      <c r="A2454" s="2" t="s">
        <v>56</v>
      </c>
      <c r="B2454" s="2" t="s">
        <v>57</v>
      </c>
      <c r="C2454" s="2" t="s">
        <v>250</v>
      </c>
      <c r="D2454" s="2" t="s">
        <v>251</v>
      </c>
      <c r="E2454" s="3">
        <v>3</v>
      </c>
      <c r="F2454" s="3">
        <v>17</v>
      </c>
      <c r="G2454" s="2" t="s">
        <v>59</v>
      </c>
      <c r="H2454" s="2" t="s">
        <v>252</v>
      </c>
      <c r="I2454" s="2" t="s">
        <v>18276</v>
      </c>
      <c r="J2454" s="2" t="s">
        <v>3093</v>
      </c>
    </row>
    <row r="2455" spans="1:10" ht="15" customHeight="1" x14ac:dyDescent="0.35">
      <c r="A2455" s="2" t="s">
        <v>56</v>
      </c>
      <c r="B2455" s="2" t="s">
        <v>57</v>
      </c>
      <c r="C2455" s="2" t="s">
        <v>294</v>
      </c>
      <c r="D2455" s="2" t="s">
        <v>295</v>
      </c>
      <c r="E2455" s="3">
        <v>3</v>
      </c>
      <c r="F2455" s="3">
        <v>20</v>
      </c>
      <c r="G2455" s="2" t="s">
        <v>59</v>
      </c>
      <c r="H2455" s="2" t="s">
        <v>296</v>
      </c>
      <c r="I2455" s="2" t="s">
        <v>18276</v>
      </c>
      <c r="J2455" s="2" t="s">
        <v>3093</v>
      </c>
    </row>
    <row r="2456" spans="1:10" ht="15" customHeight="1" x14ac:dyDescent="0.35">
      <c r="A2456" s="2" t="s">
        <v>56</v>
      </c>
      <c r="B2456" s="2" t="s">
        <v>57</v>
      </c>
      <c r="C2456" s="2" t="s">
        <v>352</v>
      </c>
      <c r="D2456" s="2" t="s">
        <v>353</v>
      </c>
      <c r="E2456" s="3">
        <v>3</v>
      </c>
      <c r="F2456" s="3">
        <v>24</v>
      </c>
      <c r="G2456" s="2" t="s">
        <v>59</v>
      </c>
      <c r="H2456" s="2" t="s">
        <v>354</v>
      </c>
      <c r="I2456" s="2" t="s">
        <v>18276</v>
      </c>
      <c r="J2456" s="2" t="s">
        <v>3093</v>
      </c>
    </row>
    <row r="2457" spans="1:10" ht="15" customHeight="1" x14ac:dyDescent="0.35">
      <c r="A2457" s="2" t="s">
        <v>56</v>
      </c>
      <c r="B2457" s="2" t="s">
        <v>57</v>
      </c>
      <c r="C2457" s="2" t="s">
        <v>477</v>
      </c>
      <c r="D2457" s="2" t="s">
        <v>478</v>
      </c>
      <c r="E2457" s="3">
        <v>3</v>
      </c>
      <c r="F2457" s="3">
        <v>35</v>
      </c>
      <c r="G2457" s="2" t="s">
        <v>59</v>
      </c>
      <c r="H2457" s="2" t="s">
        <v>479</v>
      </c>
      <c r="I2457" s="2" t="s">
        <v>18276</v>
      </c>
      <c r="J2457" s="2" t="s">
        <v>3093</v>
      </c>
    </row>
    <row r="2458" spans="1:10" ht="15" customHeight="1" x14ac:dyDescent="0.35">
      <c r="A2458" s="2" t="s">
        <v>56</v>
      </c>
      <c r="B2458" s="2" t="s">
        <v>57</v>
      </c>
      <c r="C2458" s="2" t="s">
        <v>537</v>
      </c>
      <c r="D2458" s="2" t="s">
        <v>538</v>
      </c>
      <c r="E2458" s="3">
        <v>3</v>
      </c>
      <c r="F2458" s="3">
        <v>40</v>
      </c>
      <c r="G2458" s="2" t="s">
        <v>59</v>
      </c>
      <c r="H2458" s="2" t="s">
        <v>539</v>
      </c>
      <c r="I2458" s="2" t="s">
        <v>18276</v>
      </c>
      <c r="J2458" s="2" t="s">
        <v>3093</v>
      </c>
    </row>
    <row r="2459" spans="1:10" ht="15" customHeight="1" x14ac:dyDescent="0.35">
      <c r="A2459" s="2" t="s">
        <v>56</v>
      </c>
      <c r="B2459" s="2" t="s">
        <v>57</v>
      </c>
      <c r="C2459" s="2" t="s">
        <v>23</v>
      </c>
      <c r="D2459" s="2" t="s">
        <v>24</v>
      </c>
      <c r="E2459" s="3">
        <v>3</v>
      </c>
      <c r="F2459" s="3">
        <v>1</v>
      </c>
      <c r="G2459" s="2" t="s">
        <v>59</v>
      </c>
      <c r="H2459" s="2" t="s">
        <v>26</v>
      </c>
      <c r="I2459" s="2" t="s">
        <v>18276</v>
      </c>
      <c r="J2459" s="2" t="s">
        <v>3001</v>
      </c>
    </row>
    <row r="2460" spans="1:10" ht="15" customHeight="1" x14ac:dyDescent="0.35">
      <c r="A2460" s="2" t="s">
        <v>56</v>
      </c>
      <c r="B2460" s="2" t="s">
        <v>57</v>
      </c>
      <c r="C2460" s="2" t="s">
        <v>41</v>
      </c>
      <c r="D2460" s="2" t="s">
        <v>42</v>
      </c>
      <c r="E2460" s="3">
        <v>3</v>
      </c>
      <c r="F2460" s="3">
        <v>2</v>
      </c>
      <c r="G2460" s="2" t="s">
        <v>59</v>
      </c>
      <c r="H2460" s="2" t="s">
        <v>43</v>
      </c>
      <c r="I2460" s="2" t="s">
        <v>18276</v>
      </c>
      <c r="J2460" s="2" t="s">
        <v>3001</v>
      </c>
    </row>
    <row r="2461" spans="1:10" ht="15" customHeight="1" x14ac:dyDescent="0.35">
      <c r="A2461" s="2" t="s">
        <v>56</v>
      </c>
      <c r="B2461" s="2" t="s">
        <v>57</v>
      </c>
      <c r="C2461" s="2" t="s">
        <v>86</v>
      </c>
      <c r="D2461" s="2" t="s">
        <v>87</v>
      </c>
      <c r="E2461" s="3">
        <v>3</v>
      </c>
      <c r="F2461" s="3">
        <v>5</v>
      </c>
      <c r="G2461" s="2" t="s">
        <v>59</v>
      </c>
      <c r="H2461" s="2" t="s">
        <v>88</v>
      </c>
      <c r="I2461" s="2" t="s">
        <v>18276</v>
      </c>
      <c r="J2461" s="2" t="s">
        <v>3001</v>
      </c>
    </row>
    <row r="2462" spans="1:10" ht="15" customHeight="1" x14ac:dyDescent="0.35">
      <c r="A2462" s="2" t="s">
        <v>56</v>
      </c>
      <c r="B2462" s="2" t="s">
        <v>57</v>
      </c>
      <c r="C2462" s="2" t="s">
        <v>116</v>
      </c>
      <c r="D2462" s="2" t="s">
        <v>117</v>
      </c>
      <c r="E2462" s="3">
        <v>3</v>
      </c>
      <c r="F2462" s="3">
        <v>7</v>
      </c>
      <c r="G2462" s="2" t="s">
        <v>59</v>
      </c>
      <c r="H2462" s="2" t="s">
        <v>118</v>
      </c>
      <c r="I2462" s="2" t="s">
        <v>18276</v>
      </c>
      <c r="J2462" s="2" t="s">
        <v>3001</v>
      </c>
    </row>
    <row r="2463" spans="1:10" ht="15" customHeight="1" x14ac:dyDescent="0.35">
      <c r="A2463" s="2" t="s">
        <v>56</v>
      </c>
      <c r="B2463" s="2" t="s">
        <v>57</v>
      </c>
      <c r="C2463" s="2" t="s">
        <v>128</v>
      </c>
      <c r="D2463" s="2" t="s">
        <v>129</v>
      </c>
      <c r="E2463" s="3">
        <v>3</v>
      </c>
      <c r="F2463" s="3">
        <v>8</v>
      </c>
      <c r="G2463" s="2" t="s">
        <v>59</v>
      </c>
      <c r="H2463" s="2" t="s">
        <v>130</v>
      </c>
      <c r="I2463" s="2" t="s">
        <v>18276</v>
      </c>
      <c r="J2463" s="2" t="s">
        <v>3001</v>
      </c>
    </row>
    <row r="2464" spans="1:10" ht="15" customHeight="1" x14ac:dyDescent="0.35">
      <c r="A2464" s="2" t="s">
        <v>56</v>
      </c>
      <c r="B2464" s="2" t="s">
        <v>57</v>
      </c>
      <c r="C2464" s="2" t="s">
        <v>153</v>
      </c>
      <c r="D2464" s="2" t="s">
        <v>154</v>
      </c>
      <c r="E2464" s="3">
        <v>3</v>
      </c>
      <c r="F2464" s="3">
        <v>10</v>
      </c>
      <c r="G2464" s="2" t="s">
        <v>59</v>
      </c>
      <c r="H2464" s="2" t="s">
        <v>155</v>
      </c>
      <c r="I2464" s="2" t="s">
        <v>18276</v>
      </c>
      <c r="J2464" s="2" t="s">
        <v>3001</v>
      </c>
    </row>
    <row r="2465" spans="1:10" ht="15" customHeight="1" x14ac:dyDescent="0.35">
      <c r="A2465" s="2" t="s">
        <v>56</v>
      </c>
      <c r="B2465" s="2" t="s">
        <v>57</v>
      </c>
      <c r="C2465" s="2" t="s">
        <v>163</v>
      </c>
      <c r="D2465" s="2" t="s">
        <v>164</v>
      </c>
      <c r="E2465" s="3">
        <v>3</v>
      </c>
      <c r="F2465" s="3">
        <v>11</v>
      </c>
      <c r="G2465" s="2" t="s">
        <v>59</v>
      </c>
      <c r="H2465" s="2" t="s">
        <v>165</v>
      </c>
      <c r="I2465" s="2" t="s">
        <v>18276</v>
      </c>
      <c r="J2465" s="2" t="s">
        <v>3001</v>
      </c>
    </row>
    <row r="2466" spans="1:10" ht="15" customHeight="1" x14ac:dyDescent="0.35">
      <c r="A2466" s="2" t="s">
        <v>56</v>
      </c>
      <c r="B2466" s="2" t="s">
        <v>57</v>
      </c>
      <c r="C2466" s="2" t="s">
        <v>177</v>
      </c>
      <c r="D2466" s="2" t="s">
        <v>178</v>
      </c>
      <c r="E2466" s="3">
        <v>3</v>
      </c>
      <c r="F2466" s="3">
        <v>12</v>
      </c>
      <c r="G2466" s="2" t="s">
        <v>59</v>
      </c>
      <c r="H2466" s="2" t="s">
        <v>179</v>
      </c>
      <c r="I2466" s="2" t="s">
        <v>18276</v>
      </c>
      <c r="J2466" s="2" t="s">
        <v>3001</v>
      </c>
    </row>
    <row r="2467" spans="1:10" ht="15" customHeight="1" x14ac:dyDescent="0.35">
      <c r="A2467" s="2" t="s">
        <v>56</v>
      </c>
      <c r="B2467" s="2" t="s">
        <v>57</v>
      </c>
      <c r="C2467" s="2" t="s">
        <v>207</v>
      </c>
      <c r="D2467" s="2" t="s">
        <v>208</v>
      </c>
      <c r="E2467" s="3">
        <v>3</v>
      </c>
      <c r="F2467" s="3">
        <v>14</v>
      </c>
      <c r="G2467" s="2" t="s">
        <v>59</v>
      </c>
      <c r="H2467" s="2" t="s">
        <v>209</v>
      </c>
      <c r="I2467" s="2" t="s">
        <v>18276</v>
      </c>
      <c r="J2467" s="2" t="s">
        <v>3001</v>
      </c>
    </row>
    <row r="2468" spans="1:10" ht="15" customHeight="1" x14ac:dyDescent="0.35">
      <c r="A2468" s="2" t="s">
        <v>56</v>
      </c>
      <c r="B2468" s="2" t="s">
        <v>57</v>
      </c>
      <c r="C2468" s="2" t="s">
        <v>218</v>
      </c>
      <c r="D2468" s="2" t="s">
        <v>219</v>
      </c>
      <c r="E2468" s="3">
        <v>3</v>
      </c>
      <c r="F2468" s="3">
        <v>15</v>
      </c>
      <c r="G2468" s="2" t="s">
        <v>59</v>
      </c>
      <c r="H2468" s="2" t="s">
        <v>220</v>
      </c>
      <c r="I2468" s="2" t="s">
        <v>18276</v>
      </c>
      <c r="J2468" s="2" t="s">
        <v>3001</v>
      </c>
    </row>
    <row r="2469" spans="1:10" ht="15" customHeight="1" x14ac:dyDescent="0.35">
      <c r="A2469" s="2" t="s">
        <v>56</v>
      </c>
      <c r="B2469" s="2" t="s">
        <v>57</v>
      </c>
      <c r="C2469" s="2" t="s">
        <v>250</v>
      </c>
      <c r="D2469" s="2" t="s">
        <v>251</v>
      </c>
      <c r="E2469" s="3">
        <v>3</v>
      </c>
      <c r="F2469" s="3">
        <v>17</v>
      </c>
      <c r="G2469" s="2" t="s">
        <v>59</v>
      </c>
      <c r="H2469" s="2" t="s">
        <v>252</v>
      </c>
      <c r="I2469" s="2" t="s">
        <v>18276</v>
      </c>
      <c r="J2469" s="2" t="s">
        <v>3001</v>
      </c>
    </row>
    <row r="2470" spans="1:10" ht="15" customHeight="1" x14ac:dyDescent="0.35">
      <c r="A2470" s="2" t="s">
        <v>56</v>
      </c>
      <c r="B2470" s="2" t="s">
        <v>57</v>
      </c>
      <c r="C2470" s="2" t="s">
        <v>264</v>
      </c>
      <c r="D2470" s="2" t="s">
        <v>265</v>
      </c>
      <c r="E2470" s="3">
        <v>3</v>
      </c>
      <c r="F2470" s="3">
        <v>18</v>
      </c>
      <c r="G2470" s="2" t="s">
        <v>59</v>
      </c>
      <c r="H2470" s="2" t="s">
        <v>266</v>
      </c>
      <c r="I2470" s="2" t="s">
        <v>18276</v>
      </c>
      <c r="J2470" s="2" t="s">
        <v>3001</v>
      </c>
    </row>
    <row r="2471" spans="1:10" ht="15" customHeight="1" x14ac:dyDescent="0.35">
      <c r="A2471" s="2" t="s">
        <v>56</v>
      </c>
      <c r="B2471" s="2" t="s">
        <v>57</v>
      </c>
      <c r="C2471" s="2" t="s">
        <v>325</v>
      </c>
      <c r="D2471" s="2" t="s">
        <v>326</v>
      </c>
      <c r="E2471" s="3">
        <v>3</v>
      </c>
      <c r="F2471" s="3">
        <v>22</v>
      </c>
      <c r="G2471" s="2" t="s">
        <v>59</v>
      </c>
      <c r="H2471" s="2" t="s">
        <v>327</v>
      </c>
      <c r="I2471" s="2" t="s">
        <v>18276</v>
      </c>
      <c r="J2471" s="2" t="s">
        <v>3001</v>
      </c>
    </row>
    <row r="2472" spans="1:10" ht="15" customHeight="1" x14ac:dyDescent="0.35">
      <c r="A2472" s="2" t="s">
        <v>71</v>
      </c>
      <c r="B2472" s="2" t="s">
        <v>72</v>
      </c>
      <c r="C2472" s="2" t="s">
        <v>294</v>
      </c>
      <c r="D2472" s="2" t="s">
        <v>295</v>
      </c>
      <c r="E2472" s="3">
        <v>4</v>
      </c>
      <c r="F2472" s="3">
        <v>20</v>
      </c>
      <c r="G2472" s="2" t="s">
        <v>73</v>
      </c>
      <c r="H2472" s="2" t="s">
        <v>296</v>
      </c>
      <c r="I2472" s="2" t="s">
        <v>18276</v>
      </c>
      <c r="J2472" s="2" t="s">
        <v>2969</v>
      </c>
    </row>
    <row r="2473" spans="1:10" ht="15" customHeight="1" x14ac:dyDescent="0.35">
      <c r="A2473" s="2" t="s">
        <v>56</v>
      </c>
      <c r="B2473" s="2" t="s">
        <v>57</v>
      </c>
      <c r="C2473" s="2" t="s">
        <v>191</v>
      </c>
      <c r="D2473" s="2" t="s">
        <v>192</v>
      </c>
      <c r="E2473" s="3">
        <v>3</v>
      </c>
      <c r="F2473" s="3">
        <v>13</v>
      </c>
      <c r="G2473" s="2" t="s">
        <v>59</v>
      </c>
      <c r="H2473" s="2" t="s">
        <v>193</v>
      </c>
      <c r="I2473" s="2" t="s">
        <v>18276</v>
      </c>
      <c r="J2473" s="2" t="s">
        <v>3076</v>
      </c>
    </row>
    <row r="2474" spans="1:10" ht="15" customHeight="1" x14ac:dyDescent="0.35">
      <c r="A2474" s="2" t="s">
        <v>56</v>
      </c>
      <c r="B2474" s="2" t="s">
        <v>57</v>
      </c>
      <c r="C2474" s="2" t="s">
        <v>250</v>
      </c>
      <c r="D2474" s="2" t="s">
        <v>251</v>
      </c>
      <c r="E2474" s="3">
        <v>3</v>
      </c>
      <c r="F2474" s="3">
        <v>17</v>
      </c>
      <c r="G2474" s="2" t="s">
        <v>59</v>
      </c>
      <c r="H2474" s="2" t="s">
        <v>252</v>
      </c>
      <c r="I2474" s="2" t="s">
        <v>18276</v>
      </c>
      <c r="J2474" s="2" t="s">
        <v>3076</v>
      </c>
    </row>
    <row r="2475" spans="1:10" ht="15" customHeight="1" x14ac:dyDescent="0.35">
      <c r="A2475" s="2" t="s">
        <v>56</v>
      </c>
      <c r="B2475" s="2" t="s">
        <v>57</v>
      </c>
      <c r="C2475" s="2" t="s">
        <v>163</v>
      </c>
      <c r="D2475" s="2" t="s">
        <v>164</v>
      </c>
      <c r="E2475" s="3">
        <v>3</v>
      </c>
      <c r="F2475" s="3">
        <v>11</v>
      </c>
      <c r="G2475" s="2" t="s">
        <v>59</v>
      </c>
      <c r="H2475" s="2" t="s">
        <v>165</v>
      </c>
      <c r="I2475" s="2" t="s">
        <v>18276</v>
      </c>
      <c r="J2475" s="2" t="s">
        <v>2969</v>
      </c>
    </row>
    <row r="2476" spans="1:10" ht="15" customHeight="1" x14ac:dyDescent="0.35">
      <c r="A2476" s="2" t="s">
        <v>56</v>
      </c>
      <c r="B2476" s="2" t="s">
        <v>57</v>
      </c>
      <c r="C2476" s="2" t="s">
        <v>191</v>
      </c>
      <c r="D2476" s="2" t="s">
        <v>192</v>
      </c>
      <c r="E2476" s="3">
        <v>3</v>
      </c>
      <c r="F2476" s="3">
        <v>13</v>
      </c>
      <c r="G2476" s="2" t="s">
        <v>59</v>
      </c>
      <c r="H2476" s="2" t="s">
        <v>193</v>
      </c>
      <c r="I2476" s="2" t="s">
        <v>18276</v>
      </c>
      <c r="J2476" s="2" t="s">
        <v>2969</v>
      </c>
    </row>
    <row r="2477" spans="1:10" ht="15" customHeight="1" x14ac:dyDescent="0.35">
      <c r="A2477" s="2" t="s">
        <v>56</v>
      </c>
      <c r="B2477" s="2" t="s">
        <v>57</v>
      </c>
      <c r="C2477" s="2" t="s">
        <v>207</v>
      </c>
      <c r="D2477" s="2" t="s">
        <v>208</v>
      </c>
      <c r="E2477" s="3">
        <v>3</v>
      </c>
      <c r="F2477" s="3">
        <v>14</v>
      </c>
      <c r="G2477" s="2" t="s">
        <v>59</v>
      </c>
      <c r="H2477" s="2" t="s">
        <v>209</v>
      </c>
      <c r="I2477" s="2" t="s">
        <v>18276</v>
      </c>
      <c r="J2477" s="2" t="s">
        <v>2969</v>
      </c>
    </row>
    <row r="2478" spans="1:10" ht="15" customHeight="1" x14ac:dyDescent="0.35">
      <c r="A2478" s="2" t="s">
        <v>56</v>
      </c>
      <c r="B2478" s="2" t="s">
        <v>57</v>
      </c>
      <c r="C2478" s="2" t="s">
        <v>250</v>
      </c>
      <c r="D2478" s="2" t="s">
        <v>251</v>
      </c>
      <c r="E2478" s="3">
        <v>3</v>
      </c>
      <c r="F2478" s="3">
        <v>17</v>
      </c>
      <c r="G2478" s="2" t="s">
        <v>59</v>
      </c>
      <c r="H2478" s="2" t="s">
        <v>252</v>
      </c>
      <c r="I2478" s="2" t="s">
        <v>18276</v>
      </c>
      <c r="J2478" s="2" t="s">
        <v>2969</v>
      </c>
    </row>
    <row r="2479" spans="1:10" ht="15" customHeight="1" x14ac:dyDescent="0.35">
      <c r="A2479" s="2" t="s">
        <v>56</v>
      </c>
      <c r="B2479" s="2" t="s">
        <v>57</v>
      </c>
      <c r="C2479" s="2" t="s">
        <v>294</v>
      </c>
      <c r="D2479" s="2" t="s">
        <v>295</v>
      </c>
      <c r="E2479" s="3">
        <v>3</v>
      </c>
      <c r="F2479" s="3">
        <v>20</v>
      </c>
      <c r="G2479" s="2" t="s">
        <v>59</v>
      </c>
      <c r="H2479" s="2" t="s">
        <v>296</v>
      </c>
      <c r="I2479" s="2" t="s">
        <v>18276</v>
      </c>
      <c r="J2479" s="2" t="s">
        <v>2969</v>
      </c>
    </row>
    <row r="2480" spans="1:10" ht="15" customHeight="1" x14ac:dyDescent="0.35">
      <c r="A2480" s="2" t="s">
        <v>56</v>
      </c>
      <c r="B2480" s="2" t="s">
        <v>57</v>
      </c>
      <c r="C2480" s="2" t="s">
        <v>339</v>
      </c>
      <c r="D2480" s="2" t="s">
        <v>340</v>
      </c>
      <c r="E2480" s="3">
        <v>3</v>
      </c>
      <c r="F2480" s="3">
        <v>23</v>
      </c>
      <c r="G2480" s="2" t="s">
        <v>59</v>
      </c>
      <c r="H2480" s="2" t="s">
        <v>341</v>
      </c>
      <c r="I2480" s="2" t="s">
        <v>18276</v>
      </c>
      <c r="J2480" s="2" t="s">
        <v>2969</v>
      </c>
    </row>
    <row r="2481" spans="1:10" ht="15" customHeight="1" x14ac:dyDescent="0.35">
      <c r="A2481" s="2" t="s">
        <v>56</v>
      </c>
      <c r="B2481" s="2" t="s">
        <v>57</v>
      </c>
      <c r="C2481" s="2" t="s">
        <v>352</v>
      </c>
      <c r="D2481" s="2" t="s">
        <v>353</v>
      </c>
      <c r="E2481" s="3">
        <v>3</v>
      </c>
      <c r="F2481" s="3">
        <v>24</v>
      </c>
      <c r="G2481" s="2" t="s">
        <v>59</v>
      </c>
      <c r="H2481" s="2" t="s">
        <v>354</v>
      </c>
      <c r="I2481" s="2" t="s">
        <v>18276</v>
      </c>
      <c r="J2481" s="2" t="s">
        <v>2969</v>
      </c>
    </row>
    <row r="2482" spans="1:10" ht="15" customHeight="1" x14ac:dyDescent="0.35">
      <c r="A2482" s="2" t="s">
        <v>56</v>
      </c>
      <c r="B2482" s="2" t="s">
        <v>57</v>
      </c>
      <c r="C2482" s="2" t="s">
        <v>447</v>
      </c>
      <c r="D2482" s="2" t="s">
        <v>448</v>
      </c>
      <c r="E2482" s="3">
        <v>3</v>
      </c>
      <c r="F2482" s="3">
        <v>32</v>
      </c>
      <c r="G2482" s="2" t="s">
        <v>59</v>
      </c>
      <c r="H2482" s="2" t="s">
        <v>449</v>
      </c>
      <c r="I2482" s="2" t="s">
        <v>18276</v>
      </c>
      <c r="J2482" s="2" t="s">
        <v>2969</v>
      </c>
    </row>
    <row r="2483" spans="1:10" ht="15" customHeight="1" x14ac:dyDescent="0.35">
      <c r="A2483" s="2" t="s">
        <v>56</v>
      </c>
      <c r="B2483" s="2" t="s">
        <v>57</v>
      </c>
      <c r="C2483" s="2" t="s">
        <v>510</v>
      </c>
      <c r="D2483" s="2" t="s">
        <v>511</v>
      </c>
      <c r="E2483" s="3">
        <v>3</v>
      </c>
      <c r="F2483" s="3">
        <v>38</v>
      </c>
      <c r="G2483" s="2" t="s">
        <v>59</v>
      </c>
      <c r="H2483" s="2" t="s">
        <v>512</v>
      </c>
      <c r="I2483" s="2" t="s">
        <v>18276</v>
      </c>
      <c r="J2483" s="2" t="s">
        <v>2969</v>
      </c>
    </row>
    <row r="2484" spans="1:10" ht="15" customHeight="1" x14ac:dyDescent="0.35">
      <c r="A2484" s="2" t="s">
        <v>56</v>
      </c>
      <c r="B2484" s="2" t="s">
        <v>57</v>
      </c>
      <c r="C2484" s="2" t="s">
        <v>537</v>
      </c>
      <c r="D2484" s="2" t="s">
        <v>538</v>
      </c>
      <c r="E2484" s="3">
        <v>3</v>
      </c>
      <c r="F2484" s="3">
        <v>40</v>
      </c>
      <c r="G2484" s="2" t="s">
        <v>59</v>
      </c>
      <c r="H2484" s="2" t="s">
        <v>539</v>
      </c>
      <c r="I2484" s="2" t="s">
        <v>18276</v>
      </c>
      <c r="J2484" s="2" t="s">
        <v>2969</v>
      </c>
    </row>
    <row r="2485" spans="1:10" ht="15" customHeight="1" x14ac:dyDescent="0.35">
      <c r="A2485" s="2" t="s">
        <v>56</v>
      </c>
      <c r="B2485" s="2" t="s">
        <v>57</v>
      </c>
      <c r="C2485" s="2" t="s">
        <v>23</v>
      </c>
      <c r="D2485" s="2" t="s">
        <v>24</v>
      </c>
      <c r="E2485" s="3">
        <v>3</v>
      </c>
      <c r="F2485" s="3">
        <v>1</v>
      </c>
      <c r="G2485" s="2" t="s">
        <v>59</v>
      </c>
      <c r="H2485" s="2" t="s">
        <v>26</v>
      </c>
      <c r="I2485" s="2" t="s">
        <v>18276</v>
      </c>
      <c r="J2485" s="2" t="s">
        <v>3037</v>
      </c>
    </row>
    <row r="2486" spans="1:10" ht="15" customHeight="1" x14ac:dyDescent="0.35">
      <c r="A2486" s="2" t="s">
        <v>56</v>
      </c>
      <c r="B2486" s="2" t="s">
        <v>57</v>
      </c>
      <c r="C2486" s="2" t="s">
        <v>41</v>
      </c>
      <c r="D2486" s="2" t="s">
        <v>42</v>
      </c>
      <c r="E2486" s="3">
        <v>3</v>
      </c>
      <c r="F2486" s="3">
        <v>2</v>
      </c>
      <c r="G2486" s="2" t="s">
        <v>59</v>
      </c>
      <c r="H2486" s="2" t="s">
        <v>43</v>
      </c>
      <c r="I2486" s="2" t="s">
        <v>18276</v>
      </c>
      <c r="J2486" s="2" t="s">
        <v>3037</v>
      </c>
    </row>
    <row r="2487" spans="1:10" ht="15" customHeight="1" x14ac:dyDescent="0.35">
      <c r="A2487" s="2" t="s">
        <v>56</v>
      </c>
      <c r="B2487" s="2" t="s">
        <v>57</v>
      </c>
      <c r="C2487" s="2" t="s">
        <v>71</v>
      </c>
      <c r="D2487" s="2" t="s">
        <v>72</v>
      </c>
      <c r="E2487" s="3">
        <v>3</v>
      </c>
      <c r="F2487" s="3">
        <v>4</v>
      </c>
      <c r="G2487" s="2" t="s">
        <v>59</v>
      </c>
      <c r="H2487" s="2" t="s">
        <v>73</v>
      </c>
      <c r="I2487" s="2" t="s">
        <v>18276</v>
      </c>
      <c r="J2487" s="2" t="s">
        <v>3037</v>
      </c>
    </row>
    <row r="2488" spans="1:10" ht="15" customHeight="1" x14ac:dyDescent="0.35">
      <c r="A2488" s="2" t="s">
        <v>56</v>
      </c>
      <c r="B2488" s="2" t="s">
        <v>57</v>
      </c>
      <c r="C2488" s="2" t="s">
        <v>86</v>
      </c>
      <c r="D2488" s="2" t="s">
        <v>87</v>
      </c>
      <c r="E2488" s="3">
        <v>3</v>
      </c>
      <c r="F2488" s="3">
        <v>5</v>
      </c>
      <c r="G2488" s="2" t="s">
        <v>59</v>
      </c>
      <c r="H2488" s="2" t="s">
        <v>88</v>
      </c>
      <c r="I2488" s="2" t="s">
        <v>18276</v>
      </c>
      <c r="J2488" s="2" t="s">
        <v>3037</v>
      </c>
    </row>
    <row r="2489" spans="1:10" ht="15" customHeight="1" x14ac:dyDescent="0.35">
      <c r="A2489" s="2" t="s">
        <v>56</v>
      </c>
      <c r="B2489" s="2" t="s">
        <v>57</v>
      </c>
      <c r="C2489" s="2" t="s">
        <v>128</v>
      </c>
      <c r="D2489" s="2" t="s">
        <v>129</v>
      </c>
      <c r="E2489" s="3">
        <v>3</v>
      </c>
      <c r="F2489" s="3">
        <v>8</v>
      </c>
      <c r="G2489" s="2" t="s">
        <v>59</v>
      </c>
      <c r="H2489" s="2" t="s">
        <v>130</v>
      </c>
      <c r="I2489" s="2" t="s">
        <v>18276</v>
      </c>
      <c r="J2489" s="2" t="s">
        <v>3037</v>
      </c>
    </row>
    <row r="2490" spans="1:10" ht="15" customHeight="1" x14ac:dyDescent="0.35">
      <c r="A2490" s="2" t="s">
        <v>56</v>
      </c>
      <c r="B2490" s="2" t="s">
        <v>57</v>
      </c>
      <c r="C2490" s="2" t="s">
        <v>153</v>
      </c>
      <c r="D2490" s="2" t="s">
        <v>154</v>
      </c>
      <c r="E2490" s="3">
        <v>3</v>
      </c>
      <c r="F2490" s="3">
        <v>10</v>
      </c>
      <c r="G2490" s="2" t="s">
        <v>59</v>
      </c>
      <c r="H2490" s="2" t="s">
        <v>155</v>
      </c>
      <c r="I2490" s="2" t="s">
        <v>18276</v>
      </c>
      <c r="J2490" s="2" t="s">
        <v>3037</v>
      </c>
    </row>
    <row r="2491" spans="1:10" ht="15" customHeight="1" x14ac:dyDescent="0.35">
      <c r="A2491" s="2" t="s">
        <v>56</v>
      </c>
      <c r="B2491" s="2" t="s">
        <v>57</v>
      </c>
      <c r="C2491" s="2" t="s">
        <v>163</v>
      </c>
      <c r="D2491" s="2" t="s">
        <v>164</v>
      </c>
      <c r="E2491" s="3">
        <v>3</v>
      </c>
      <c r="F2491" s="3">
        <v>11</v>
      </c>
      <c r="G2491" s="2" t="s">
        <v>59</v>
      </c>
      <c r="H2491" s="2" t="s">
        <v>165</v>
      </c>
      <c r="I2491" s="2" t="s">
        <v>18276</v>
      </c>
      <c r="J2491" s="2" t="s">
        <v>3037</v>
      </c>
    </row>
    <row r="2492" spans="1:10" ht="15" customHeight="1" x14ac:dyDescent="0.35">
      <c r="A2492" s="2" t="s">
        <v>56</v>
      </c>
      <c r="B2492" s="2" t="s">
        <v>57</v>
      </c>
      <c r="C2492" s="2" t="s">
        <v>177</v>
      </c>
      <c r="D2492" s="2" t="s">
        <v>178</v>
      </c>
      <c r="E2492" s="3">
        <v>3</v>
      </c>
      <c r="F2492" s="3">
        <v>12</v>
      </c>
      <c r="G2492" s="2" t="s">
        <v>59</v>
      </c>
      <c r="H2492" s="2" t="s">
        <v>179</v>
      </c>
      <c r="I2492" s="2" t="s">
        <v>18276</v>
      </c>
      <c r="J2492" s="2" t="s">
        <v>3037</v>
      </c>
    </row>
    <row r="2493" spans="1:10" ht="15" customHeight="1" x14ac:dyDescent="0.35">
      <c r="A2493" s="2" t="s">
        <v>56</v>
      </c>
      <c r="B2493" s="2" t="s">
        <v>57</v>
      </c>
      <c r="C2493" s="2" t="s">
        <v>218</v>
      </c>
      <c r="D2493" s="2" t="s">
        <v>219</v>
      </c>
      <c r="E2493" s="3">
        <v>3</v>
      </c>
      <c r="F2493" s="3">
        <v>15</v>
      </c>
      <c r="G2493" s="2" t="s">
        <v>59</v>
      </c>
      <c r="H2493" s="2" t="s">
        <v>220</v>
      </c>
      <c r="I2493" s="2" t="s">
        <v>18276</v>
      </c>
      <c r="J2493" s="2" t="s">
        <v>3037</v>
      </c>
    </row>
    <row r="2494" spans="1:10" ht="15" customHeight="1" x14ac:dyDescent="0.35">
      <c r="A2494" s="2" t="s">
        <v>56</v>
      </c>
      <c r="B2494" s="2" t="s">
        <v>57</v>
      </c>
      <c r="C2494" s="2" t="s">
        <v>250</v>
      </c>
      <c r="D2494" s="2" t="s">
        <v>251</v>
      </c>
      <c r="E2494" s="3">
        <v>3</v>
      </c>
      <c r="F2494" s="3">
        <v>17</v>
      </c>
      <c r="G2494" s="2" t="s">
        <v>59</v>
      </c>
      <c r="H2494" s="2" t="s">
        <v>252</v>
      </c>
      <c r="I2494" s="2" t="s">
        <v>18276</v>
      </c>
      <c r="J2494" s="2" t="s">
        <v>3037</v>
      </c>
    </row>
    <row r="2495" spans="1:10" ht="15" customHeight="1" x14ac:dyDescent="0.35">
      <c r="A2495" s="2" t="s">
        <v>56</v>
      </c>
      <c r="B2495" s="2" t="s">
        <v>57</v>
      </c>
      <c r="C2495" s="2" t="s">
        <v>264</v>
      </c>
      <c r="D2495" s="2" t="s">
        <v>265</v>
      </c>
      <c r="E2495" s="3">
        <v>3</v>
      </c>
      <c r="F2495" s="3">
        <v>18</v>
      </c>
      <c r="G2495" s="2" t="s">
        <v>59</v>
      </c>
      <c r="H2495" s="2" t="s">
        <v>266</v>
      </c>
      <c r="I2495" s="2" t="s">
        <v>18276</v>
      </c>
      <c r="J2495" s="2" t="s">
        <v>3037</v>
      </c>
    </row>
    <row r="2496" spans="1:10" ht="15" customHeight="1" x14ac:dyDescent="0.35">
      <c r="A2496" s="2" t="s">
        <v>56</v>
      </c>
      <c r="B2496" s="2" t="s">
        <v>57</v>
      </c>
      <c r="C2496" s="2" t="s">
        <v>153</v>
      </c>
      <c r="D2496" s="2" t="s">
        <v>154</v>
      </c>
      <c r="E2496" s="3">
        <v>3</v>
      </c>
      <c r="F2496" s="3">
        <v>10</v>
      </c>
      <c r="G2496" s="2" t="s">
        <v>59</v>
      </c>
      <c r="H2496" s="2" t="s">
        <v>155</v>
      </c>
      <c r="I2496" s="2" t="s">
        <v>18276</v>
      </c>
      <c r="J2496" s="2" t="s">
        <v>2969</v>
      </c>
    </row>
    <row r="2497" spans="1:10" ht="15" customHeight="1" x14ac:dyDescent="0.35">
      <c r="A2497" s="2" t="s">
        <v>56</v>
      </c>
      <c r="B2497" s="2" t="s">
        <v>57</v>
      </c>
      <c r="C2497" s="2" t="s">
        <v>218</v>
      </c>
      <c r="D2497" s="2" t="s">
        <v>219</v>
      </c>
      <c r="E2497" s="3">
        <v>3</v>
      </c>
      <c r="F2497" s="3">
        <v>15</v>
      </c>
      <c r="G2497" s="2" t="s">
        <v>59</v>
      </c>
      <c r="H2497" s="2" t="s">
        <v>220</v>
      </c>
      <c r="I2497" s="2" t="s">
        <v>18276</v>
      </c>
      <c r="J2497" s="2" t="s">
        <v>3076</v>
      </c>
    </row>
    <row r="2498" spans="1:10" ht="15" customHeight="1" x14ac:dyDescent="0.35">
      <c r="A2498" s="2" t="s">
        <v>56</v>
      </c>
      <c r="B2498" s="2" t="s">
        <v>57</v>
      </c>
      <c r="C2498" s="2" t="s">
        <v>142</v>
      </c>
      <c r="D2498" s="2" t="s">
        <v>143</v>
      </c>
      <c r="E2498" s="3">
        <v>3</v>
      </c>
      <c r="F2498" s="3">
        <v>9</v>
      </c>
      <c r="G2498" s="2" t="s">
        <v>59</v>
      </c>
      <c r="H2498" s="2" t="s">
        <v>144</v>
      </c>
      <c r="I2498" s="2" t="s">
        <v>18276</v>
      </c>
      <c r="J2498" s="2" t="s">
        <v>2969</v>
      </c>
    </row>
    <row r="2499" spans="1:10" ht="15" customHeight="1" x14ac:dyDescent="0.35">
      <c r="A2499" s="2" t="s">
        <v>56</v>
      </c>
      <c r="B2499" s="2" t="s">
        <v>57</v>
      </c>
      <c r="C2499" s="2" t="s">
        <v>41</v>
      </c>
      <c r="D2499" s="2" t="s">
        <v>42</v>
      </c>
      <c r="E2499" s="3">
        <v>3</v>
      </c>
      <c r="F2499" s="3">
        <v>2</v>
      </c>
      <c r="G2499" s="2" t="s">
        <v>59</v>
      </c>
      <c r="H2499" s="2" t="s">
        <v>43</v>
      </c>
      <c r="I2499" s="2" t="s">
        <v>18276</v>
      </c>
      <c r="J2499" s="2" t="s">
        <v>2969</v>
      </c>
    </row>
    <row r="2500" spans="1:10" ht="15" customHeight="1" x14ac:dyDescent="0.35">
      <c r="A2500" s="2" t="s">
        <v>56</v>
      </c>
      <c r="B2500" s="2" t="s">
        <v>57</v>
      </c>
      <c r="C2500" s="2" t="s">
        <v>294</v>
      </c>
      <c r="D2500" s="2" t="s">
        <v>295</v>
      </c>
      <c r="E2500" s="3">
        <v>3</v>
      </c>
      <c r="F2500" s="3">
        <v>20</v>
      </c>
      <c r="G2500" s="2" t="s">
        <v>59</v>
      </c>
      <c r="H2500" s="2" t="s">
        <v>296</v>
      </c>
      <c r="I2500" s="2" t="s">
        <v>18276</v>
      </c>
      <c r="J2500" s="2" t="s">
        <v>3076</v>
      </c>
    </row>
    <row r="2501" spans="1:10" ht="15" customHeight="1" x14ac:dyDescent="0.35">
      <c r="A2501" s="2" t="s">
        <v>56</v>
      </c>
      <c r="B2501" s="2" t="s">
        <v>57</v>
      </c>
      <c r="C2501" s="2" t="s">
        <v>325</v>
      </c>
      <c r="D2501" s="2" t="s">
        <v>326</v>
      </c>
      <c r="E2501" s="3">
        <v>3</v>
      </c>
      <c r="F2501" s="3">
        <v>22</v>
      </c>
      <c r="G2501" s="2" t="s">
        <v>59</v>
      </c>
      <c r="H2501" s="2" t="s">
        <v>327</v>
      </c>
      <c r="I2501" s="2" t="s">
        <v>18276</v>
      </c>
      <c r="J2501" s="2" t="s">
        <v>3076</v>
      </c>
    </row>
    <row r="2502" spans="1:10" ht="15" customHeight="1" x14ac:dyDescent="0.35">
      <c r="A2502" s="2" t="s">
        <v>56</v>
      </c>
      <c r="B2502" s="2" t="s">
        <v>57</v>
      </c>
      <c r="C2502" s="2" t="s">
        <v>352</v>
      </c>
      <c r="D2502" s="2" t="s">
        <v>353</v>
      </c>
      <c r="E2502" s="3">
        <v>3</v>
      </c>
      <c r="F2502" s="3">
        <v>24</v>
      </c>
      <c r="G2502" s="2" t="s">
        <v>59</v>
      </c>
      <c r="H2502" s="2" t="s">
        <v>354</v>
      </c>
      <c r="I2502" s="2" t="s">
        <v>18276</v>
      </c>
      <c r="J2502" s="2" t="s">
        <v>3076</v>
      </c>
    </row>
    <row r="2503" spans="1:10" ht="15" customHeight="1" x14ac:dyDescent="0.35">
      <c r="A2503" s="2" t="s">
        <v>56</v>
      </c>
      <c r="B2503" s="2" t="s">
        <v>57</v>
      </c>
      <c r="C2503" s="2" t="s">
        <v>387</v>
      </c>
      <c r="D2503" s="2" t="s">
        <v>388</v>
      </c>
      <c r="E2503" s="3">
        <v>3</v>
      </c>
      <c r="F2503" s="3">
        <v>27</v>
      </c>
      <c r="G2503" s="2" t="s">
        <v>59</v>
      </c>
      <c r="H2503" s="2" t="s">
        <v>389</v>
      </c>
      <c r="I2503" s="2" t="s">
        <v>18276</v>
      </c>
      <c r="J2503" s="2" t="s">
        <v>3076</v>
      </c>
    </row>
    <row r="2504" spans="1:10" ht="15" customHeight="1" x14ac:dyDescent="0.35">
      <c r="A2504" s="2" t="s">
        <v>56</v>
      </c>
      <c r="B2504" s="2" t="s">
        <v>57</v>
      </c>
      <c r="C2504" s="2" t="s">
        <v>23</v>
      </c>
      <c r="D2504" s="2" t="s">
        <v>24</v>
      </c>
      <c r="E2504" s="3">
        <v>3</v>
      </c>
      <c r="F2504" s="3">
        <v>1</v>
      </c>
      <c r="G2504" s="2" t="s">
        <v>59</v>
      </c>
      <c r="H2504" s="2" t="s">
        <v>26</v>
      </c>
      <c r="I2504" s="2" t="s">
        <v>18276</v>
      </c>
      <c r="J2504" s="2" t="s">
        <v>3054</v>
      </c>
    </row>
    <row r="2505" spans="1:10" ht="15" customHeight="1" x14ac:dyDescent="0.35">
      <c r="A2505" s="2" t="s">
        <v>56</v>
      </c>
      <c r="B2505" s="2" t="s">
        <v>57</v>
      </c>
      <c r="C2505" s="2" t="s">
        <v>71</v>
      </c>
      <c r="D2505" s="2" t="s">
        <v>72</v>
      </c>
      <c r="E2505" s="3">
        <v>3</v>
      </c>
      <c r="F2505" s="3">
        <v>4</v>
      </c>
      <c r="G2505" s="2" t="s">
        <v>59</v>
      </c>
      <c r="H2505" s="2" t="s">
        <v>73</v>
      </c>
      <c r="I2505" s="2" t="s">
        <v>18276</v>
      </c>
      <c r="J2505" s="2" t="s">
        <v>3054</v>
      </c>
    </row>
    <row r="2506" spans="1:10" ht="15" customHeight="1" x14ac:dyDescent="0.35">
      <c r="A2506" s="2" t="s">
        <v>56</v>
      </c>
      <c r="B2506" s="2" t="s">
        <v>57</v>
      </c>
      <c r="C2506" s="2" t="s">
        <v>86</v>
      </c>
      <c r="D2506" s="2" t="s">
        <v>87</v>
      </c>
      <c r="E2506" s="3">
        <v>3</v>
      </c>
      <c r="F2506" s="3">
        <v>5</v>
      </c>
      <c r="G2506" s="2" t="s">
        <v>59</v>
      </c>
      <c r="H2506" s="2" t="s">
        <v>88</v>
      </c>
      <c r="I2506" s="2" t="s">
        <v>18276</v>
      </c>
      <c r="J2506" s="2" t="s">
        <v>3054</v>
      </c>
    </row>
    <row r="2507" spans="1:10" ht="15" customHeight="1" x14ac:dyDescent="0.35">
      <c r="A2507" s="2" t="s">
        <v>56</v>
      </c>
      <c r="B2507" s="2" t="s">
        <v>57</v>
      </c>
      <c r="C2507" s="2" t="s">
        <v>100</v>
      </c>
      <c r="D2507" s="2" t="s">
        <v>101</v>
      </c>
      <c r="E2507" s="3">
        <v>3</v>
      </c>
      <c r="F2507" s="3">
        <v>6</v>
      </c>
      <c r="G2507" s="2" t="s">
        <v>59</v>
      </c>
      <c r="H2507" s="2" t="s">
        <v>102</v>
      </c>
      <c r="I2507" s="2" t="s">
        <v>18276</v>
      </c>
      <c r="J2507" s="2" t="s">
        <v>3054</v>
      </c>
    </row>
    <row r="2508" spans="1:10" ht="15" customHeight="1" x14ac:dyDescent="0.35">
      <c r="A2508" s="2" t="s">
        <v>56</v>
      </c>
      <c r="B2508" s="2" t="s">
        <v>57</v>
      </c>
      <c r="C2508" s="2" t="s">
        <v>116</v>
      </c>
      <c r="D2508" s="2" t="s">
        <v>117</v>
      </c>
      <c r="E2508" s="3">
        <v>3</v>
      </c>
      <c r="F2508" s="3">
        <v>7</v>
      </c>
      <c r="G2508" s="2" t="s">
        <v>59</v>
      </c>
      <c r="H2508" s="2" t="s">
        <v>118</v>
      </c>
      <c r="I2508" s="2" t="s">
        <v>18276</v>
      </c>
      <c r="J2508" s="2" t="s">
        <v>3054</v>
      </c>
    </row>
    <row r="2509" spans="1:10" ht="15" customHeight="1" x14ac:dyDescent="0.35">
      <c r="A2509" s="2" t="s">
        <v>56</v>
      </c>
      <c r="B2509" s="2" t="s">
        <v>57</v>
      </c>
      <c r="C2509" s="2" t="s">
        <v>128</v>
      </c>
      <c r="D2509" s="2" t="s">
        <v>129</v>
      </c>
      <c r="E2509" s="3">
        <v>3</v>
      </c>
      <c r="F2509" s="3">
        <v>8</v>
      </c>
      <c r="G2509" s="2" t="s">
        <v>59</v>
      </c>
      <c r="H2509" s="2" t="s">
        <v>130</v>
      </c>
      <c r="I2509" s="2" t="s">
        <v>18276</v>
      </c>
      <c r="J2509" s="2" t="s">
        <v>3054</v>
      </c>
    </row>
    <row r="2510" spans="1:10" ht="15" customHeight="1" x14ac:dyDescent="0.35">
      <c r="A2510" s="2" t="s">
        <v>56</v>
      </c>
      <c r="B2510" s="2" t="s">
        <v>57</v>
      </c>
      <c r="C2510" s="2" t="s">
        <v>163</v>
      </c>
      <c r="D2510" s="2" t="s">
        <v>164</v>
      </c>
      <c r="E2510" s="3">
        <v>3</v>
      </c>
      <c r="F2510" s="3">
        <v>11</v>
      </c>
      <c r="G2510" s="2" t="s">
        <v>59</v>
      </c>
      <c r="H2510" s="2" t="s">
        <v>165</v>
      </c>
      <c r="I2510" s="2" t="s">
        <v>18276</v>
      </c>
      <c r="J2510" s="2" t="s">
        <v>3054</v>
      </c>
    </row>
    <row r="2511" spans="1:10" ht="15" customHeight="1" x14ac:dyDescent="0.35">
      <c r="A2511" s="2" t="s">
        <v>56</v>
      </c>
      <c r="B2511" s="2" t="s">
        <v>57</v>
      </c>
      <c r="C2511" s="2" t="s">
        <v>177</v>
      </c>
      <c r="D2511" s="2" t="s">
        <v>178</v>
      </c>
      <c r="E2511" s="3">
        <v>3</v>
      </c>
      <c r="F2511" s="3">
        <v>12</v>
      </c>
      <c r="G2511" s="2" t="s">
        <v>59</v>
      </c>
      <c r="H2511" s="2" t="s">
        <v>179</v>
      </c>
      <c r="I2511" s="2" t="s">
        <v>18276</v>
      </c>
      <c r="J2511" s="2" t="s">
        <v>3054</v>
      </c>
    </row>
    <row r="2512" spans="1:10" ht="15" customHeight="1" x14ac:dyDescent="0.35">
      <c r="A2512" s="2" t="s">
        <v>56</v>
      </c>
      <c r="B2512" s="2" t="s">
        <v>57</v>
      </c>
      <c r="C2512" s="2" t="s">
        <v>191</v>
      </c>
      <c r="D2512" s="2" t="s">
        <v>192</v>
      </c>
      <c r="E2512" s="3">
        <v>3</v>
      </c>
      <c r="F2512" s="3">
        <v>13</v>
      </c>
      <c r="G2512" s="2" t="s">
        <v>59</v>
      </c>
      <c r="H2512" s="2" t="s">
        <v>193</v>
      </c>
      <c r="I2512" s="2" t="s">
        <v>18276</v>
      </c>
      <c r="J2512" s="2" t="s">
        <v>3054</v>
      </c>
    </row>
    <row r="2513" spans="1:10" ht="15" customHeight="1" x14ac:dyDescent="0.35">
      <c r="A2513" s="2" t="s">
        <v>56</v>
      </c>
      <c r="B2513" s="2" t="s">
        <v>57</v>
      </c>
      <c r="C2513" s="2" t="s">
        <v>207</v>
      </c>
      <c r="D2513" s="2" t="s">
        <v>208</v>
      </c>
      <c r="E2513" s="3">
        <v>3</v>
      </c>
      <c r="F2513" s="3">
        <v>14</v>
      </c>
      <c r="G2513" s="2" t="s">
        <v>59</v>
      </c>
      <c r="H2513" s="2" t="s">
        <v>209</v>
      </c>
      <c r="I2513" s="2" t="s">
        <v>18276</v>
      </c>
      <c r="J2513" s="2" t="s">
        <v>3054</v>
      </c>
    </row>
    <row r="2514" spans="1:10" ht="15" customHeight="1" x14ac:dyDescent="0.35">
      <c r="A2514" s="2" t="s">
        <v>56</v>
      </c>
      <c r="B2514" s="2" t="s">
        <v>57</v>
      </c>
      <c r="C2514" s="2" t="s">
        <v>250</v>
      </c>
      <c r="D2514" s="2" t="s">
        <v>251</v>
      </c>
      <c r="E2514" s="3">
        <v>3</v>
      </c>
      <c r="F2514" s="3">
        <v>17</v>
      </c>
      <c r="G2514" s="2" t="s">
        <v>59</v>
      </c>
      <c r="H2514" s="2" t="s">
        <v>252</v>
      </c>
      <c r="I2514" s="2" t="s">
        <v>18276</v>
      </c>
      <c r="J2514" s="2" t="s">
        <v>3054</v>
      </c>
    </row>
    <row r="2515" spans="1:10" ht="15" customHeight="1" x14ac:dyDescent="0.35">
      <c r="A2515" s="2" t="s">
        <v>56</v>
      </c>
      <c r="B2515" s="2" t="s">
        <v>57</v>
      </c>
      <c r="C2515" s="2" t="s">
        <v>264</v>
      </c>
      <c r="D2515" s="2" t="s">
        <v>265</v>
      </c>
      <c r="E2515" s="3">
        <v>3</v>
      </c>
      <c r="F2515" s="3">
        <v>18</v>
      </c>
      <c r="G2515" s="2" t="s">
        <v>59</v>
      </c>
      <c r="H2515" s="2" t="s">
        <v>266</v>
      </c>
      <c r="I2515" s="2" t="s">
        <v>18276</v>
      </c>
      <c r="J2515" s="2" t="s">
        <v>3054</v>
      </c>
    </row>
    <row r="2516" spans="1:10" ht="15" customHeight="1" x14ac:dyDescent="0.35">
      <c r="A2516" s="2" t="s">
        <v>56</v>
      </c>
      <c r="B2516" s="2" t="s">
        <v>57</v>
      </c>
      <c r="C2516" s="2" t="s">
        <v>325</v>
      </c>
      <c r="D2516" s="2" t="s">
        <v>326</v>
      </c>
      <c r="E2516" s="3">
        <v>3</v>
      </c>
      <c r="F2516" s="3">
        <v>22</v>
      </c>
      <c r="G2516" s="2" t="s">
        <v>59</v>
      </c>
      <c r="H2516" s="2" t="s">
        <v>327</v>
      </c>
      <c r="I2516" s="2" t="s">
        <v>18276</v>
      </c>
      <c r="J2516" s="2" t="s">
        <v>3054</v>
      </c>
    </row>
    <row r="2517" spans="1:10" ht="15" customHeight="1" x14ac:dyDescent="0.35">
      <c r="A2517" s="2" t="s">
        <v>56</v>
      </c>
      <c r="B2517" s="2" t="s">
        <v>57</v>
      </c>
      <c r="C2517" s="2" t="s">
        <v>352</v>
      </c>
      <c r="D2517" s="2" t="s">
        <v>353</v>
      </c>
      <c r="E2517" s="3">
        <v>3</v>
      </c>
      <c r="F2517" s="3">
        <v>24</v>
      </c>
      <c r="G2517" s="2" t="s">
        <v>59</v>
      </c>
      <c r="H2517" s="2" t="s">
        <v>354</v>
      </c>
      <c r="I2517" s="2" t="s">
        <v>18276</v>
      </c>
      <c r="J2517" s="2" t="s">
        <v>3054</v>
      </c>
    </row>
    <row r="2518" spans="1:10" ht="15" customHeight="1" x14ac:dyDescent="0.35">
      <c r="A2518" s="2" t="s">
        <v>56</v>
      </c>
      <c r="B2518" s="2" t="s">
        <v>57</v>
      </c>
      <c r="C2518" s="2" t="s">
        <v>477</v>
      </c>
      <c r="D2518" s="2" t="s">
        <v>478</v>
      </c>
      <c r="E2518" s="3">
        <v>3</v>
      </c>
      <c r="F2518" s="3">
        <v>35</v>
      </c>
      <c r="G2518" s="2" t="s">
        <v>59</v>
      </c>
      <c r="H2518" s="2" t="s">
        <v>479</v>
      </c>
      <c r="I2518" s="2" t="s">
        <v>18276</v>
      </c>
      <c r="J2518" s="2" t="s">
        <v>3054</v>
      </c>
    </row>
    <row r="2519" spans="1:10" ht="15" customHeight="1" x14ac:dyDescent="0.35">
      <c r="A2519" s="2" t="s">
        <v>56</v>
      </c>
      <c r="B2519" s="2" t="s">
        <v>57</v>
      </c>
      <c r="C2519" s="2" t="s">
        <v>523</v>
      </c>
      <c r="D2519" s="2" t="s">
        <v>524</v>
      </c>
      <c r="E2519" s="3">
        <v>3</v>
      </c>
      <c r="F2519" s="3">
        <v>39</v>
      </c>
      <c r="G2519" s="2" t="s">
        <v>59</v>
      </c>
      <c r="H2519" s="2" t="s">
        <v>525</v>
      </c>
      <c r="I2519" s="2" t="s">
        <v>18276</v>
      </c>
      <c r="J2519" s="2" t="s">
        <v>3054</v>
      </c>
    </row>
    <row r="2520" spans="1:10" ht="15" customHeight="1" x14ac:dyDescent="0.35">
      <c r="A2520" s="2" t="s">
        <v>56</v>
      </c>
      <c r="B2520" s="2" t="s">
        <v>57</v>
      </c>
      <c r="C2520" s="2" t="s">
        <v>23</v>
      </c>
      <c r="D2520" s="2" t="s">
        <v>24</v>
      </c>
      <c r="E2520" s="3">
        <v>3</v>
      </c>
      <c r="F2520" s="3">
        <v>1</v>
      </c>
      <c r="G2520" s="2" t="s">
        <v>59</v>
      </c>
      <c r="H2520" s="2" t="s">
        <v>26</v>
      </c>
      <c r="I2520" s="2" t="s">
        <v>18276</v>
      </c>
      <c r="J2520" s="2" t="s">
        <v>2969</v>
      </c>
    </row>
    <row r="2521" spans="1:10" ht="15" customHeight="1" x14ac:dyDescent="0.35">
      <c r="A2521" s="2" t="s">
        <v>56</v>
      </c>
      <c r="B2521" s="2" t="s">
        <v>57</v>
      </c>
      <c r="C2521" s="2" t="s">
        <v>71</v>
      </c>
      <c r="D2521" s="2" t="s">
        <v>72</v>
      </c>
      <c r="E2521" s="3">
        <v>3</v>
      </c>
      <c r="F2521" s="3">
        <v>4</v>
      </c>
      <c r="G2521" s="2" t="s">
        <v>59</v>
      </c>
      <c r="H2521" s="2" t="s">
        <v>73</v>
      </c>
      <c r="I2521" s="2" t="s">
        <v>18276</v>
      </c>
      <c r="J2521" s="2" t="s">
        <v>2969</v>
      </c>
    </row>
    <row r="2522" spans="1:10" ht="15" customHeight="1" x14ac:dyDescent="0.35">
      <c r="A2522" s="2" t="s">
        <v>56</v>
      </c>
      <c r="B2522" s="2" t="s">
        <v>57</v>
      </c>
      <c r="C2522" s="2" t="s">
        <v>163</v>
      </c>
      <c r="D2522" s="2" t="s">
        <v>164</v>
      </c>
      <c r="E2522" s="3">
        <v>3</v>
      </c>
      <c r="F2522" s="3">
        <v>11</v>
      </c>
      <c r="G2522" s="2" t="s">
        <v>59</v>
      </c>
      <c r="H2522" s="2" t="s">
        <v>165</v>
      </c>
      <c r="I2522" s="2" t="s">
        <v>18276</v>
      </c>
      <c r="J2522" s="2" t="s">
        <v>3093</v>
      </c>
    </row>
    <row r="2523" spans="1:10" ht="15" customHeight="1" x14ac:dyDescent="0.35">
      <c r="A2523" s="2" t="s">
        <v>71</v>
      </c>
      <c r="B2523" s="2" t="s">
        <v>72</v>
      </c>
      <c r="C2523" s="2" t="s">
        <v>339</v>
      </c>
      <c r="D2523" s="2" t="s">
        <v>340</v>
      </c>
      <c r="E2523" s="3">
        <v>4</v>
      </c>
      <c r="F2523" s="3">
        <v>23</v>
      </c>
      <c r="G2523" s="2" t="s">
        <v>73</v>
      </c>
      <c r="H2523" s="2" t="s">
        <v>341</v>
      </c>
      <c r="I2523" s="2" t="s">
        <v>18276</v>
      </c>
      <c r="J2523" s="2" t="s">
        <v>2969</v>
      </c>
    </row>
    <row r="2524" spans="1:10" ht="15" customHeight="1" x14ac:dyDescent="0.35">
      <c r="A2524" s="2" t="s">
        <v>71</v>
      </c>
      <c r="B2524" s="2" t="s">
        <v>72</v>
      </c>
      <c r="C2524" s="2" t="s">
        <v>447</v>
      </c>
      <c r="D2524" s="2" t="s">
        <v>448</v>
      </c>
      <c r="E2524" s="3">
        <v>4</v>
      </c>
      <c r="F2524" s="3">
        <v>32</v>
      </c>
      <c r="G2524" s="2" t="s">
        <v>73</v>
      </c>
      <c r="H2524" s="2" t="s">
        <v>449</v>
      </c>
      <c r="I2524" s="2" t="s">
        <v>18276</v>
      </c>
      <c r="J2524" s="2" t="s">
        <v>2969</v>
      </c>
    </row>
    <row r="2525" spans="1:10" ht="15" customHeight="1" x14ac:dyDescent="0.35">
      <c r="A2525" s="2" t="s">
        <v>86</v>
      </c>
      <c r="B2525" s="2" t="s">
        <v>87</v>
      </c>
      <c r="C2525" s="2" t="s">
        <v>365</v>
      </c>
      <c r="D2525" s="2" t="s">
        <v>366</v>
      </c>
      <c r="E2525" s="3">
        <v>5</v>
      </c>
      <c r="F2525" s="3">
        <v>25</v>
      </c>
      <c r="G2525" s="2" t="s">
        <v>88</v>
      </c>
      <c r="H2525" s="2" t="s">
        <v>367</v>
      </c>
      <c r="I2525" s="2" t="s">
        <v>18276</v>
      </c>
      <c r="J2525" s="2" t="s">
        <v>3037</v>
      </c>
    </row>
    <row r="2526" spans="1:10" ht="15" customHeight="1" x14ac:dyDescent="0.35">
      <c r="A2526" s="2" t="s">
        <v>86</v>
      </c>
      <c r="B2526" s="2" t="s">
        <v>87</v>
      </c>
      <c r="C2526" s="2" t="s">
        <v>456</v>
      </c>
      <c r="D2526" s="2" t="s">
        <v>457</v>
      </c>
      <c r="E2526" s="3">
        <v>5</v>
      </c>
      <c r="F2526" s="3">
        <v>33</v>
      </c>
      <c r="G2526" s="2" t="s">
        <v>88</v>
      </c>
      <c r="H2526" s="2" t="s">
        <v>458</v>
      </c>
      <c r="I2526" s="2" t="s">
        <v>18276</v>
      </c>
      <c r="J2526" s="2" t="s">
        <v>3037</v>
      </c>
    </row>
    <row r="2527" spans="1:10" ht="15" customHeight="1" x14ac:dyDescent="0.35">
      <c r="A2527" s="2" t="s">
        <v>86</v>
      </c>
      <c r="B2527" s="2" t="s">
        <v>87</v>
      </c>
      <c r="C2527" s="2" t="s">
        <v>510</v>
      </c>
      <c r="D2527" s="2" t="s">
        <v>511</v>
      </c>
      <c r="E2527" s="3">
        <v>5</v>
      </c>
      <c r="F2527" s="3">
        <v>38</v>
      </c>
      <c r="G2527" s="2" t="s">
        <v>88</v>
      </c>
      <c r="H2527" s="2" t="s">
        <v>512</v>
      </c>
      <c r="I2527" s="2" t="s">
        <v>18276</v>
      </c>
      <c r="J2527" s="2" t="s">
        <v>3037</v>
      </c>
    </row>
    <row r="2528" spans="1:10" ht="15" customHeight="1" x14ac:dyDescent="0.35">
      <c r="A2528" s="2" t="s">
        <v>86</v>
      </c>
      <c r="B2528" s="2" t="s">
        <v>87</v>
      </c>
      <c r="C2528" s="2" t="s">
        <v>23</v>
      </c>
      <c r="D2528" s="2" t="s">
        <v>24</v>
      </c>
      <c r="E2528" s="3">
        <v>5</v>
      </c>
      <c r="F2528" s="3">
        <v>1</v>
      </c>
      <c r="G2528" s="2" t="s">
        <v>88</v>
      </c>
      <c r="H2528" s="2" t="s">
        <v>26</v>
      </c>
      <c r="I2528" s="2" t="s">
        <v>18276</v>
      </c>
      <c r="J2528" s="2" t="s">
        <v>3016</v>
      </c>
    </row>
    <row r="2529" spans="1:10" ht="15" customHeight="1" x14ac:dyDescent="0.35">
      <c r="A2529" s="2" t="s">
        <v>86</v>
      </c>
      <c r="B2529" s="2" t="s">
        <v>87</v>
      </c>
      <c r="C2529" s="2" t="s">
        <v>41</v>
      </c>
      <c r="D2529" s="2" t="s">
        <v>42</v>
      </c>
      <c r="E2529" s="3">
        <v>5</v>
      </c>
      <c r="F2529" s="3">
        <v>2</v>
      </c>
      <c r="G2529" s="2" t="s">
        <v>88</v>
      </c>
      <c r="H2529" s="2" t="s">
        <v>43</v>
      </c>
      <c r="I2529" s="2" t="s">
        <v>18276</v>
      </c>
      <c r="J2529" s="2" t="s">
        <v>3016</v>
      </c>
    </row>
    <row r="2530" spans="1:10" ht="15" customHeight="1" x14ac:dyDescent="0.35">
      <c r="A2530" s="2" t="s">
        <v>86</v>
      </c>
      <c r="B2530" s="2" t="s">
        <v>87</v>
      </c>
      <c r="C2530" s="2" t="s">
        <v>56</v>
      </c>
      <c r="D2530" s="2" t="s">
        <v>57</v>
      </c>
      <c r="E2530" s="3">
        <v>5</v>
      </c>
      <c r="F2530" s="3">
        <v>3</v>
      </c>
      <c r="G2530" s="2" t="s">
        <v>88</v>
      </c>
      <c r="H2530" s="2" t="s">
        <v>59</v>
      </c>
      <c r="I2530" s="2" t="s">
        <v>18276</v>
      </c>
      <c r="J2530" s="2" t="s">
        <v>3016</v>
      </c>
    </row>
    <row r="2531" spans="1:10" ht="15" customHeight="1" x14ac:dyDescent="0.35">
      <c r="A2531" s="2" t="s">
        <v>86</v>
      </c>
      <c r="B2531" s="2" t="s">
        <v>87</v>
      </c>
      <c r="C2531" s="2" t="s">
        <v>71</v>
      </c>
      <c r="D2531" s="2" t="s">
        <v>72</v>
      </c>
      <c r="E2531" s="3">
        <v>5</v>
      </c>
      <c r="F2531" s="3">
        <v>4</v>
      </c>
      <c r="G2531" s="2" t="s">
        <v>88</v>
      </c>
      <c r="H2531" s="2" t="s">
        <v>73</v>
      </c>
      <c r="I2531" s="2" t="s">
        <v>18276</v>
      </c>
      <c r="J2531" s="2" t="s">
        <v>3016</v>
      </c>
    </row>
    <row r="2532" spans="1:10" ht="15" customHeight="1" x14ac:dyDescent="0.35">
      <c r="A2532" s="2" t="s">
        <v>86</v>
      </c>
      <c r="B2532" s="2" t="s">
        <v>87</v>
      </c>
      <c r="C2532" s="2" t="s">
        <v>116</v>
      </c>
      <c r="D2532" s="2" t="s">
        <v>117</v>
      </c>
      <c r="E2532" s="3">
        <v>5</v>
      </c>
      <c r="F2532" s="3">
        <v>7</v>
      </c>
      <c r="G2532" s="2" t="s">
        <v>88</v>
      </c>
      <c r="H2532" s="2" t="s">
        <v>118</v>
      </c>
      <c r="I2532" s="2" t="s">
        <v>18276</v>
      </c>
      <c r="J2532" s="2" t="s">
        <v>3016</v>
      </c>
    </row>
    <row r="2533" spans="1:10" ht="15" customHeight="1" x14ac:dyDescent="0.35">
      <c r="A2533" s="2" t="s">
        <v>86</v>
      </c>
      <c r="B2533" s="2" t="s">
        <v>87</v>
      </c>
      <c r="C2533" s="2" t="s">
        <v>128</v>
      </c>
      <c r="D2533" s="2" t="s">
        <v>129</v>
      </c>
      <c r="E2533" s="3">
        <v>5</v>
      </c>
      <c r="F2533" s="3">
        <v>8</v>
      </c>
      <c r="G2533" s="2" t="s">
        <v>88</v>
      </c>
      <c r="H2533" s="2" t="s">
        <v>130</v>
      </c>
      <c r="I2533" s="2" t="s">
        <v>18276</v>
      </c>
      <c r="J2533" s="2" t="s">
        <v>3016</v>
      </c>
    </row>
    <row r="2534" spans="1:10" ht="15" customHeight="1" x14ac:dyDescent="0.35">
      <c r="A2534" s="2" t="s">
        <v>86</v>
      </c>
      <c r="B2534" s="2" t="s">
        <v>87</v>
      </c>
      <c r="C2534" s="2" t="s">
        <v>352</v>
      </c>
      <c r="D2534" s="2" t="s">
        <v>353</v>
      </c>
      <c r="E2534" s="3">
        <v>5</v>
      </c>
      <c r="F2534" s="3">
        <v>24</v>
      </c>
      <c r="G2534" s="2" t="s">
        <v>88</v>
      </c>
      <c r="H2534" s="2" t="s">
        <v>354</v>
      </c>
      <c r="I2534" s="2" t="s">
        <v>18276</v>
      </c>
      <c r="J2534" s="2" t="s">
        <v>3037</v>
      </c>
    </row>
    <row r="2535" spans="1:10" ht="15" customHeight="1" x14ac:dyDescent="0.35">
      <c r="A2535" s="2" t="s">
        <v>86</v>
      </c>
      <c r="B2535" s="2" t="s">
        <v>87</v>
      </c>
      <c r="C2535" s="2" t="s">
        <v>163</v>
      </c>
      <c r="D2535" s="2" t="s">
        <v>164</v>
      </c>
      <c r="E2535" s="3">
        <v>5</v>
      </c>
      <c r="F2535" s="3">
        <v>11</v>
      </c>
      <c r="G2535" s="2" t="s">
        <v>88</v>
      </c>
      <c r="H2535" s="2" t="s">
        <v>165</v>
      </c>
      <c r="I2535" s="2" t="s">
        <v>18276</v>
      </c>
      <c r="J2535" s="2" t="s">
        <v>3016</v>
      </c>
    </row>
    <row r="2536" spans="1:10" ht="15" customHeight="1" x14ac:dyDescent="0.35">
      <c r="A2536" s="2" t="s">
        <v>86</v>
      </c>
      <c r="B2536" s="2" t="s">
        <v>87</v>
      </c>
      <c r="C2536" s="2" t="s">
        <v>191</v>
      </c>
      <c r="D2536" s="2" t="s">
        <v>192</v>
      </c>
      <c r="E2536" s="3">
        <v>5</v>
      </c>
      <c r="F2536" s="3">
        <v>13</v>
      </c>
      <c r="G2536" s="2" t="s">
        <v>88</v>
      </c>
      <c r="H2536" s="2" t="s">
        <v>193</v>
      </c>
      <c r="I2536" s="2" t="s">
        <v>18276</v>
      </c>
      <c r="J2536" s="2" t="s">
        <v>3016</v>
      </c>
    </row>
    <row r="2537" spans="1:10" ht="15" customHeight="1" x14ac:dyDescent="0.35">
      <c r="A2537" s="2" t="s">
        <v>86</v>
      </c>
      <c r="B2537" s="2" t="s">
        <v>87</v>
      </c>
      <c r="C2537" s="2" t="s">
        <v>207</v>
      </c>
      <c r="D2537" s="2" t="s">
        <v>208</v>
      </c>
      <c r="E2537" s="3">
        <v>5</v>
      </c>
      <c r="F2537" s="3">
        <v>14</v>
      </c>
      <c r="G2537" s="2" t="s">
        <v>88</v>
      </c>
      <c r="H2537" s="2" t="s">
        <v>209</v>
      </c>
      <c r="I2537" s="2" t="s">
        <v>18276</v>
      </c>
      <c r="J2537" s="2" t="s">
        <v>3016</v>
      </c>
    </row>
    <row r="2538" spans="1:10" ht="15" customHeight="1" x14ac:dyDescent="0.35">
      <c r="A2538" s="2" t="s">
        <v>86</v>
      </c>
      <c r="B2538" s="2" t="s">
        <v>87</v>
      </c>
      <c r="C2538" s="2" t="s">
        <v>325</v>
      </c>
      <c r="D2538" s="2" t="s">
        <v>326</v>
      </c>
      <c r="E2538" s="3">
        <v>5</v>
      </c>
      <c r="F2538" s="3">
        <v>22</v>
      </c>
      <c r="G2538" s="2" t="s">
        <v>88</v>
      </c>
      <c r="H2538" s="2" t="s">
        <v>327</v>
      </c>
      <c r="I2538" s="2" t="s">
        <v>18276</v>
      </c>
      <c r="J2538" s="2" t="s">
        <v>3016</v>
      </c>
    </row>
    <row r="2539" spans="1:10" ht="15" customHeight="1" x14ac:dyDescent="0.35">
      <c r="A2539" s="2" t="s">
        <v>86</v>
      </c>
      <c r="B2539" s="2" t="s">
        <v>87</v>
      </c>
      <c r="C2539" s="2" t="s">
        <v>339</v>
      </c>
      <c r="D2539" s="2" t="s">
        <v>340</v>
      </c>
      <c r="E2539" s="3">
        <v>5</v>
      </c>
      <c r="F2539" s="3">
        <v>23</v>
      </c>
      <c r="G2539" s="2" t="s">
        <v>88</v>
      </c>
      <c r="H2539" s="2" t="s">
        <v>341</v>
      </c>
      <c r="I2539" s="2" t="s">
        <v>18276</v>
      </c>
      <c r="J2539" s="2" t="s">
        <v>3016</v>
      </c>
    </row>
    <row r="2540" spans="1:10" ht="15" customHeight="1" x14ac:dyDescent="0.35">
      <c r="A2540" s="2" t="s">
        <v>86</v>
      </c>
      <c r="B2540" s="2" t="s">
        <v>87</v>
      </c>
      <c r="C2540" s="2" t="s">
        <v>467</v>
      </c>
      <c r="D2540" s="2" t="s">
        <v>468</v>
      </c>
      <c r="E2540" s="3">
        <v>5</v>
      </c>
      <c r="F2540" s="3">
        <v>34</v>
      </c>
      <c r="G2540" s="2" t="s">
        <v>88</v>
      </c>
      <c r="H2540" s="2" t="s">
        <v>469</v>
      </c>
      <c r="I2540" s="2" t="s">
        <v>18276</v>
      </c>
      <c r="J2540" s="2" t="s">
        <v>3016</v>
      </c>
    </row>
    <row r="2541" spans="1:10" ht="15" customHeight="1" x14ac:dyDescent="0.35">
      <c r="A2541" s="2" t="s">
        <v>86</v>
      </c>
      <c r="B2541" s="2" t="s">
        <v>87</v>
      </c>
      <c r="C2541" s="2" t="s">
        <v>537</v>
      </c>
      <c r="D2541" s="2" t="s">
        <v>538</v>
      </c>
      <c r="E2541" s="3">
        <v>5</v>
      </c>
      <c r="F2541" s="3">
        <v>40</v>
      </c>
      <c r="G2541" s="2" t="s">
        <v>88</v>
      </c>
      <c r="H2541" s="2" t="s">
        <v>539</v>
      </c>
      <c r="I2541" s="2" t="s">
        <v>18276</v>
      </c>
      <c r="J2541" s="2" t="s">
        <v>3016</v>
      </c>
    </row>
    <row r="2542" spans="1:10" ht="15" customHeight="1" x14ac:dyDescent="0.35">
      <c r="A2542" s="2" t="s">
        <v>100</v>
      </c>
      <c r="B2542" s="2" t="s">
        <v>101</v>
      </c>
      <c r="C2542" s="2" t="s">
        <v>23</v>
      </c>
      <c r="D2542" s="2" t="s">
        <v>24</v>
      </c>
      <c r="E2542" s="3">
        <v>6</v>
      </c>
      <c r="F2542" s="3">
        <v>1</v>
      </c>
      <c r="G2542" s="2" t="s">
        <v>102</v>
      </c>
      <c r="H2542" s="2" t="s">
        <v>26</v>
      </c>
      <c r="I2542" s="2" t="s">
        <v>18276</v>
      </c>
      <c r="J2542" s="2" t="s">
        <v>2983</v>
      </c>
    </row>
    <row r="2543" spans="1:10" ht="15" customHeight="1" x14ac:dyDescent="0.35">
      <c r="A2543" s="2" t="s">
        <v>100</v>
      </c>
      <c r="B2543" s="2" t="s">
        <v>101</v>
      </c>
      <c r="C2543" s="2" t="s">
        <v>56</v>
      </c>
      <c r="D2543" s="2" t="s">
        <v>57</v>
      </c>
      <c r="E2543" s="3">
        <v>6</v>
      </c>
      <c r="F2543" s="3">
        <v>3</v>
      </c>
      <c r="G2543" s="2" t="s">
        <v>102</v>
      </c>
      <c r="H2543" s="2" t="s">
        <v>59</v>
      </c>
      <c r="I2543" s="2" t="s">
        <v>18276</v>
      </c>
      <c r="J2543" s="2" t="s">
        <v>2983</v>
      </c>
    </row>
    <row r="2544" spans="1:10" ht="15" customHeight="1" x14ac:dyDescent="0.35">
      <c r="A2544" s="2" t="s">
        <v>100</v>
      </c>
      <c r="B2544" s="2" t="s">
        <v>101</v>
      </c>
      <c r="C2544" s="2" t="s">
        <v>71</v>
      </c>
      <c r="D2544" s="2" t="s">
        <v>72</v>
      </c>
      <c r="E2544" s="3">
        <v>6</v>
      </c>
      <c r="F2544" s="3">
        <v>4</v>
      </c>
      <c r="G2544" s="2" t="s">
        <v>102</v>
      </c>
      <c r="H2544" s="2" t="s">
        <v>73</v>
      </c>
      <c r="I2544" s="2" t="s">
        <v>18276</v>
      </c>
      <c r="J2544" s="2" t="s">
        <v>2983</v>
      </c>
    </row>
    <row r="2545" spans="1:10" ht="15" customHeight="1" x14ac:dyDescent="0.35">
      <c r="A2545" s="2" t="s">
        <v>86</v>
      </c>
      <c r="B2545" s="2" t="s">
        <v>87</v>
      </c>
      <c r="C2545" s="2" t="s">
        <v>177</v>
      </c>
      <c r="D2545" s="2" t="s">
        <v>178</v>
      </c>
      <c r="E2545" s="3">
        <v>5</v>
      </c>
      <c r="F2545" s="3">
        <v>12</v>
      </c>
      <c r="G2545" s="2" t="s">
        <v>88</v>
      </c>
      <c r="H2545" s="2" t="s">
        <v>179</v>
      </c>
      <c r="I2545" s="2" t="s">
        <v>18276</v>
      </c>
      <c r="J2545" s="2" t="s">
        <v>3016</v>
      </c>
    </row>
    <row r="2546" spans="1:10" ht="15" customHeight="1" x14ac:dyDescent="0.35">
      <c r="A2546" s="2" t="s">
        <v>86</v>
      </c>
      <c r="B2546" s="2" t="s">
        <v>87</v>
      </c>
      <c r="C2546" s="2" t="s">
        <v>339</v>
      </c>
      <c r="D2546" s="2" t="s">
        <v>340</v>
      </c>
      <c r="E2546" s="3">
        <v>5</v>
      </c>
      <c r="F2546" s="3">
        <v>23</v>
      </c>
      <c r="G2546" s="2" t="s">
        <v>88</v>
      </c>
      <c r="H2546" s="2" t="s">
        <v>341</v>
      </c>
      <c r="I2546" s="2" t="s">
        <v>18276</v>
      </c>
      <c r="J2546" s="2" t="s">
        <v>3037</v>
      </c>
    </row>
    <row r="2547" spans="1:10" ht="15" customHeight="1" x14ac:dyDescent="0.35">
      <c r="A2547" s="2" t="s">
        <v>86</v>
      </c>
      <c r="B2547" s="2" t="s">
        <v>87</v>
      </c>
      <c r="C2547" s="2" t="s">
        <v>325</v>
      </c>
      <c r="D2547" s="2" t="s">
        <v>326</v>
      </c>
      <c r="E2547" s="3">
        <v>5</v>
      </c>
      <c r="F2547" s="3">
        <v>22</v>
      </c>
      <c r="G2547" s="2" t="s">
        <v>88</v>
      </c>
      <c r="H2547" s="2" t="s">
        <v>327</v>
      </c>
      <c r="I2547" s="2" t="s">
        <v>18276</v>
      </c>
      <c r="J2547" s="2" t="s">
        <v>3037</v>
      </c>
    </row>
    <row r="2548" spans="1:10" ht="15" customHeight="1" x14ac:dyDescent="0.35">
      <c r="A2548" s="2" t="s">
        <v>86</v>
      </c>
      <c r="B2548" s="2" t="s">
        <v>87</v>
      </c>
      <c r="C2548" s="2" t="s">
        <v>279</v>
      </c>
      <c r="D2548" s="2" t="s">
        <v>280</v>
      </c>
      <c r="E2548" s="3">
        <v>5</v>
      </c>
      <c r="F2548" s="3">
        <v>19</v>
      </c>
      <c r="G2548" s="2" t="s">
        <v>88</v>
      </c>
      <c r="H2548" s="2" t="s">
        <v>281</v>
      </c>
      <c r="I2548" s="2" t="s">
        <v>18276</v>
      </c>
      <c r="J2548" s="2" t="s">
        <v>3037</v>
      </c>
    </row>
    <row r="2549" spans="1:10" ht="15" customHeight="1" x14ac:dyDescent="0.35">
      <c r="A2549" s="2" t="s">
        <v>86</v>
      </c>
      <c r="B2549" s="2" t="s">
        <v>87</v>
      </c>
      <c r="C2549" s="2" t="s">
        <v>163</v>
      </c>
      <c r="D2549" s="2" t="s">
        <v>164</v>
      </c>
      <c r="E2549" s="3">
        <v>5</v>
      </c>
      <c r="F2549" s="3">
        <v>11</v>
      </c>
      <c r="G2549" s="2" t="s">
        <v>88</v>
      </c>
      <c r="H2549" s="2" t="s">
        <v>165</v>
      </c>
      <c r="I2549" s="2" t="s">
        <v>18276</v>
      </c>
      <c r="J2549" s="2" t="s">
        <v>3054</v>
      </c>
    </row>
    <row r="2550" spans="1:10" ht="15" customHeight="1" x14ac:dyDescent="0.35">
      <c r="A2550" s="2" t="s">
        <v>86</v>
      </c>
      <c r="B2550" s="2" t="s">
        <v>87</v>
      </c>
      <c r="C2550" s="2" t="s">
        <v>177</v>
      </c>
      <c r="D2550" s="2" t="s">
        <v>178</v>
      </c>
      <c r="E2550" s="3">
        <v>5</v>
      </c>
      <c r="F2550" s="3">
        <v>12</v>
      </c>
      <c r="G2550" s="2" t="s">
        <v>88</v>
      </c>
      <c r="H2550" s="2" t="s">
        <v>179</v>
      </c>
      <c r="I2550" s="2" t="s">
        <v>18276</v>
      </c>
      <c r="J2550" s="2" t="s">
        <v>3054</v>
      </c>
    </row>
    <row r="2551" spans="1:10" ht="15" customHeight="1" x14ac:dyDescent="0.35">
      <c r="A2551" s="2" t="s">
        <v>86</v>
      </c>
      <c r="B2551" s="2" t="s">
        <v>87</v>
      </c>
      <c r="C2551" s="2" t="s">
        <v>191</v>
      </c>
      <c r="D2551" s="2" t="s">
        <v>192</v>
      </c>
      <c r="E2551" s="3">
        <v>5</v>
      </c>
      <c r="F2551" s="3">
        <v>13</v>
      </c>
      <c r="G2551" s="2" t="s">
        <v>88</v>
      </c>
      <c r="H2551" s="2" t="s">
        <v>193</v>
      </c>
      <c r="I2551" s="2" t="s">
        <v>18276</v>
      </c>
      <c r="J2551" s="2" t="s">
        <v>3054</v>
      </c>
    </row>
    <row r="2552" spans="1:10" ht="15" customHeight="1" x14ac:dyDescent="0.35">
      <c r="A2552" s="2" t="s">
        <v>86</v>
      </c>
      <c r="B2552" s="2" t="s">
        <v>87</v>
      </c>
      <c r="C2552" s="2" t="s">
        <v>207</v>
      </c>
      <c r="D2552" s="2" t="s">
        <v>208</v>
      </c>
      <c r="E2552" s="3">
        <v>5</v>
      </c>
      <c r="F2552" s="3">
        <v>14</v>
      </c>
      <c r="G2552" s="2" t="s">
        <v>88</v>
      </c>
      <c r="H2552" s="2" t="s">
        <v>209</v>
      </c>
      <c r="I2552" s="2" t="s">
        <v>18276</v>
      </c>
      <c r="J2552" s="2" t="s">
        <v>3054</v>
      </c>
    </row>
    <row r="2553" spans="1:10" ht="15" customHeight="1" x14ac:dyDescent="0.35">
      <c r="A2553" s="2" t="s">
        <v>86</v>
      </c>
      <c r="B2553" s="2" t="s">
        <v>87</v>
      </c>
      <c r="C2553" s="2" t="s">
        <v>250</v>
      </c>
      <c r="D2553" s="2" t="s">
        <v>251</v>
      </c>
      <c r="E2553" s="3">
        <v>5</v>
      </c>
      <c r="F2553" s="3">
        <v>17</v>
      </c>
      <c r="G2553" s="2" t="s">
        <v>88</v>
      </c>
      <c r="H2553" s="2" t="s">
        <v>252</v>
      </c>
      <c r="I2553" s="2" t="s">
        <v>18276</v>
      </c>
      <c r="J2553" s="2" t="s">
        <v>3054</v>
      </c>
    </row>
    <row r="2554" spans="1:10" ht="15" customHeight="1" x14ac:dyDescent="0.35">
      <c r="A2554" s="2" t="s">
        <v>86</v>
      </c>
      <c r="B2554" s="2" t="s">
        <v>87</v>
      </c>
      <c r="C2554" s="2" t="s">
        <v>264</v>
      </c>
      <c r="D2554" s="2" t="s">
        <v>265</v>
      </c>
      <c r="E2554" s="3">
        <v>5</v>
      </c>
      <c r="F2554" s="3">
        <v>18</v>
      </c>
      <c r="G2554" s="2" t="s">
        <v>88</v>
      </c>
      <c r="H2554" s="2" t="s">
        <v>266</v>
      </c>
      <c r="I2554" s="2" t="s">
        <v>18276</v>
      </c>
      <c r="J2554" s="2" t="s">
        <v>3054</v>
      </c>
    </row>
    <row r="2555" spans="1:10" ht="15" customHeight="1" x14ac:dyDescent="0.35">
      <c r="A2555" s="2" t="s">
        <v>86</v>
      </c>
      <c r="B2555" s="2" t="s">
        <v>87</v>
      </c>
      <c r="C2555" s="2" t="s">
        <v>325</v>
      </c>
      <c r="D2555" s="2" t="s">
        <v>326</v>
      </c>
      <c r="E2555" s="3">
        <v>5</v>
      </c>
      <c r="F2555" s="3">
        <v>22</v>
      </c>
      <c r="G2555" s="2" t="s">
        <v>88</v>
      </c>
      <c r="H2555" s="2" t="s">
        <v>327</v>
      </c>
      <c r="I2555" s="2" t="s">
        <v>18276</v>
      </c>
      <c r="J2555" s="2" t="s">
        <v>3054</v>
      </c>
    </row>
    <row r="2556" spans="1:10" ht="15" customHeight="1" x14ac:dyDescent="0.35">
      <c r="A2556" s="2" t="s">
        <v>86</v>
      </c>
      <c r="B2556" s="2" t="s">
        <v>87</v>
      </c>
      <c r="C2556" s="2" t="s">
        <v>352</v>
      </c>
      <c r="D2556" s="2" t="s">
        <v>353</v>
      </c>
      <c r="E2556" s="3">
        <v>5</v>
      </c>
      <c r="F2556" s="3">
        <v>24</v>
      </c>
      <c r="G2556" s="2" t="s">
        <v>88</v>
      </c>
      <c r="H2556" s="2" t="s">
        <v>354</v>
      </c>
      <c r="I2556" s="2" t="s">
        <v>18276</v>
      </c>
      <c r="J2556" s="2" t="s">
        <v>3054</v>
      </c>
    </row>
    <row r="2557" spans="1:10" ht="15" customHeight="1" x14ac:dyDescent="0.35">
      <c r="A2557" s="2" t="s">
        <v>86</v>
      </c>
      <c r="B2557" s="2" t="s">
        <v>87</v>
      </c>
      <c r="C2557" s="2" t="s">
        <v>477</v>
      </c>
      <c r="D2557" s="2" t="s">
        <v>478</v>
      </c>
      <c r="E2557" s="3">
        <v>5</v>
      </c>
      <c r="F2557" s="3">
        <v>35</v>
      </c>
      <c r="G2557" s="2" t="s">
        <v>88</v>
      </c>
      <c r="H2557" s="2" t="s">
        <v>479</v>
      </c>
      <c r="I2557" s="2" t="s">
        <v>18276</v>
      </c>
      <c r="J2557" s="2" t="s">
        <v>3054</v>
      </c>
    </row>
    <row r="2558" spans="1:10" ht="15" customHeight="1" x14ac:dyDescent="0.35">
      <c r="A2558" s="2" t="s">
        <v>86</v>
      </c>
      <c r="B2558" s="2" t="s">
        <v>87</v>
      </c>
      <c r="C2558" s="2" t="s">
        <v>523</v>
      </c>
      <c r="D2558" s="2" t="s">
        <v>524</v>
      </c>
      <c r="E2558" s="3">
        <v>5</v>
      </c>
      <c r="F2558" s="3">
        <v>39</v>
      </c>
      <c r="G2558" s="2" t="s">
        <v>88</v>
      </c>
      <c r="H2558" s="2" t="s">
        <v>525</v>
      </c>
      <c r="I2558" s="2" t="s">
        <v>18276</v>
      </c>
      <c r="J2558" s="2" t="s">
        <v>3054</v>
      </c>
    </row>
    <row r="2559" spans="1:10" ht="15" customHeight="1" x14ac:dyDescent="0.35">
      <c r="A2559" s="2" t="s">
        <v>86</v>
      </c>
      <c r="B2559" s="2" t="s">
        <v>87</v>
      </c>
      <c r="C2559" s="2" t="s">
        <v>23</v>
      </c>
      <c r="D2559" s="2" t="s">
        <v>24</v>
      </c>
      <c r="E2559" s="3">
        <v>5</v>
      </c>
      <c r="F2559" s="3">
        <v>1</v>
      </c>
      <c r="G2559" s="2" t="s">
        <v>88</v>
      </c>
      <c r="H2559" s="2" t="s">
        <v>26</v>
      </c>
      <c r="I2559" s="2" t="s">
        <v>18276</v>
      </c>
      <c r="J2559" s="2" t="s">
        <v>3037</v>
      </c>
    </row>
    <row r="2560" spans="1:10" ht="15" customHeight="1" x14ac:dyDescent="0.35">
      <c r="A2560" s="2" t="s">
        <v>86</v>
      </c>
      <c r="B2560" s="2" t="s">
        <v>87</v>
      </c>
      <c r="C2560" s="2" t="s">
        <v>41</v>
      </c>
      <c r="D2560" s="2" t="s">
        <v>42</v>
      </c>
      <c r="E2560" s="3">
        <v>5</v>
      </c>
      <c r="F2560" s="3">
        <v>2</v>
      </c>
      <c r="G2560" s="2" t="s">
        <v>88</v>
      </c>
      <c r="H2560" s="2" t="s">
        <v>43</v>
      </c>
      <c r="I2560" s="2" t="s">
        <v>18276</v>
      </c>
      <c r="J2560" s="2" t="s">
        <v>3037</v>
      </c>
    </row>
    <row r="2561" spans="1:10" ht="15" customHeight="1" x14ac:dyDescent="0.35">
      <c r="A2561" s="2" t="s">
        <v>86</v>
      </c>
      <c r="B2561" s="2" t="s">
        <v>87</v>
      </c>
      <c r="C2561" s="2" t="s">
        <v>56</v>
      </c>
      <c r="D2561" s="2" t="s">
        <v>57</v>
      </c>
      <c r="E2561" s="3">
        <v>5</v>
      </c>
      <c r="F2561" s="3">
        <v>3</v>
      </c>
      <c r="G2561" s="2" t="s">
        <v>88</v>
      </c>
      <c r="H2561" s="2" t="s">
        <v>59</v>
      </c>
      <c r="I2561" s="2" t="s">
        <v>18276</v>
      </c>
      <c r="J2561" s="2" t="s">
        <v>3037</v>
      </c>
    </row>
    <row r="2562" spans="1:10" ht="15" customHeight="1" x14ac:dyDescent="0.35">
      <c r="A2562" s="2" t="s">
        <v>86</v>
      </c>
      <c r="B2562" s="2" t="s">
        <v>87</v>
      </c>
      <c r="C2562" s="2" t="s">
        <v>71</v>
      </c>
      <c r="D2562" s="2" t="s">
        <v>72</v>
      </c>
      <c r="E2562" s="3">
        <v>5</v>
      </c>
      <c r="F2562" s="3">
        <v>4</v>
      </c>
      <c r="G2562" s="2" t="s">
        <v>88</v>
      </c>
      <c r="H2562" s="2" t="s">
        <v>73</v>
      </c>
      <c r="I2562" s="2" t="s">
        <v>18276</v>
      </c>
      <c r="J2562" s="2" t="s">
        <v>3037</v>
      </c>
    </row>
    <row r="2563" spans="1:10" ht="15" customHeight="1" x14ac:dyDescent="0.35">
      <c r="A2563" s="2" t="s">
        <v>86</v>
      </c>
      <c r="B2563" s="2" t="s">
        <v>87</v>
      </c>
      <c r="C2563" s="2" t="s">
        <v>128</v>
      </c>
      <c r="D2563" s="2" t="s">
        <v>129</v>
      </c>
      <c r="E2563" s="3">
        <v>5</v>
      </c>
      <c r="F2563" s="3">
        <v>8</v>
      </c>
      <c r="G2563" s="2" t="s">
        <v>88</v>
      </c>
      <c r="H2563" s="2" t="s">
        <v>130</v>
      </c>
      <c r="I2563" s="2" t="s">
        <v>18276</v>
      </c>
      <c r="J2563" s="2" t="s">
        <v>3037</v>
      </c>
    </row>
    <row r="2564" spans="1:10" ht="15" customHeight="1" x14ac:dyDescent="0.35">
      <c r="A2564" s="2" t="s">
        <v>86</v>
      </c>
      <c r="B2564" s="2" t="s">
        <v>87</v>
      </c>
      <c r="C2564" s="2" t="s">
        <v>153</v>
      </c>
      <c r="D2564" s="2" t="s">
        <v>154</v>
      </c>
      <c r="E2564" s="3">
        <v>5</v>
      </c>
      <c r="F2564" s="3">
        <v>10</v>
      </c>
      <c r="G2564" s="2" t="s">
        <v>88</v>
      </c>
      <c r="H2564" s="2" t="s">
        <v>155</v>
      </c>
      <c r="I2564" s="2" t="s">
        <v>18276</v>
      </c>
      <c r="J2564" s="2" t="s">
        <v>3037</v>
      </c>
    </row>
    <row r="2565" spans="1:10" ht="15" customHeight="1" x14ac:dyDescent="0.35">
      <c r="A2565" s="2" t="s">
        <v>86</v>
      </c>
      <c r="B2565" s="2" t="s">
        <v>87</v>
      </c>
      <c r="C2565" s="2" t="s">
        <v>163</v>
      </c>
      <c r="D2565" s="2" t="s">
        <v>164</v>
      </c>
      <c r="E2565" s="3">
        <v>5</v>
      </c>
      <c r="F2565" s="3">
        <v>11</v>
      </c>
      <c r="G2565" s="2" t="s">
        <v>88</v>
      </c>
      <c r="H2565" s="2" t="s">
        <v>165</v>
      </c>
      <c r="I2565" s="2" t="s">
        <v>18276</v>
      </c>
      <c r="J2565" s="2" t="s">
        <v>3037</v>
      </c>
    </row>
    <row r="2566" spans="1:10" ht="15" customHeight="1" x14ac:dyDescent="0.35">
      <c r="A2566" s="2" t="s">
        <v>86</v>
      </c>
      <c r="B2566" s="2" t="s">
        <v>87</v>
      </c>
      <c r="C2566" s="2" t="s">
        <v>177</v>
      </c>
      <c r="D2566" s="2" t="s">
        <v>178</v>
      </c>
      <c r="E2566" s="3">
        <v>5</v>
      </c>
      <c r="F2566" s="3">
        <v>12</v>
      </c>
      <c r="G2566" s="2" t="s">
        <v>88</v>
      </c>
      <c r="H2566" s="2" t="s">
        <v>179</v>
      </c>
      <c r="I2566" s="2" t="s">
        <v>18276</v>
      </c>
      <c r="J2566" s="2" t="s">
        <v>3037</v>
      </c>
    </row>
    <row r="2567" spans="1:10" ht="15" customHeight="1" x14ac:dyDescent="0.35">
      <c r="A2567" s="2" t="s">
        <v>86</v>
      </c>
      <c r="B2567" s="2" t="s">
        <v>87</v>
      </c>
      <c r="C2567" s="2" t="s">
        <v>218</v>
      </c>
      <c r="D2567" s="2" t="s">
        <v>219</v>
      </c>
      <c r="E2567" s="3">
        <v>5</v>
      </c>
      <c r="F2567" s="3">
        <v>15</v>
      </c>
      <c r="G2567" s="2" t="s">
        <v>88</v>
      </c>
      <c r="H2567" s="2" t="s">
        <v>220</v>
      </c>
      <c r="I2567" s="2" t="s">
        <v>18276</v>
      </c>
      <c r="J2567" s="2" t="s">
        <v>3037</v>
      </c>
    </row>
    <row r="2568" spans="1:10" ht="15" customHeight="1" x14ac:dyDescent="0.35">
      <c r="A2568" s="2" t="s">
        <v>86</v>
      </c>
      <c r="B2568" s="2" t="s">
        <v>87</v>
      </c>
      <c r="C2568" s="2" t="s">
        <v>250</v>
      </c>
      <c r="D2568" s="2" t="s">
        <v>251</v>
      </c>
      <c r="E2568" s="3">
        <v>5</v>
      </c>
      <c r="F2568" s="3">
        <v>17</v>
      </c>
      <c r="G2568" s="2" t="s">
        <v>88</v>
      </c>
      <c r="H2568" s="2" t="s">
        <v>252</v>
      </c>
      <c r="I2568" s="2" t="s">
        <v>18276</v>
      </c>
      <c r="J2568" s="2" t="s">
        <v>3037</v>
      </c>
    </row>
    <row r="2569" spans="1:10" ht="15" customHeight="1" x14ac:dyDescent="0.35">
      <c r="A2569" s="2" t="s">
        <v>86</v>
      </c>
      <c r="B2569" s="2" t="s">
        <v>87</v>
      </c>
      <c r="C2569" s="2" t="s">
        <v>264</v>
      </c>
      <c r="D2569" s="2" t="s">
        <v>265</v>
      </c>
      <c r="E2569" s="3">
        <v>5</v>
      </c>
      <c r="F2569" s="3">
        <v>18</v>
      </c>
      <c r="G2569" s="2" t="s">
        <v>88</v>
      </c>
      <c r="H2569" s="2" t="s">
        <v>266</v>
      </c>
      <c r="I2569" s="2" t="s">
        <v>18276</v>
      </c>
      <c r="J2569" s="2" t="s">
        <v>3037</v>
      </c>
    </row>
    <row r="2570" spans="1:10" ht="15" customHeight="1" x14ac:dyDescent="0.35">
      <c r="A2570" s="2" t="s">
        <v>100</v>
      </c>
      <c r="B2570" s="2" t="s">
        <v>101</v>
      </c>
      <c r="C2570" s="2" t="s">
        <v>86</v>
      </c>
      <c r="D2570" s="2" t="s">
        <v>87</v>
      </c>
      <c r="E2570" s="3">
        <v>6</v>
      </c>
      <c r="F2570" s="3">
        <v>5</v>
      </c>
      <c r="G2570" s="2" t="s">
        <v>102</v>
      </c>
      <c r="H2570" s="2" t="s">
        <v>88</v>
      </c>
      <c r="I2570" s="2" t="s">
        <v>18276</v>
      </c>
      <c r="J2570" s="2" t="s">
        <v>2983</v>
      </c>
    </row>
    <row r="2571" spans="1:10" ht="15" customHeight="1" x14ac:dyDescent="0.35">
      <c r="A2571" s="2" t="s">
        <v>100</v>
      </c>
      <c r="B2571" s="2" t="s">
        <v>101</v>
      </c>
      <c r="C2571" s="2" t="s">
        <v>128</v>
      </c>
      <c r="D2571" s="2" t="s">
        <v>129</v>
      </c>
      <c r="E2571" s="3">
        <v>6</v>
      </c>
      <c r="F2571" s="3">
        <v>8</v>
      </c>
      <c r="G2571" s="2" t="s">
        <v>102</v>
      </c>
      <c r="H2571" s="2" t="s">
        <v>130</v>
      </c>
      <c r="I2571" s="2" t="s">
        <v>18276</v>
      </c>
      <c r="J2571" s="2" t="s">
        <v>2983</v>
      </c>
    </row>
    <row r="2572" spans="1:10" ht="15" customHeight="1" x14ac:dyDescent="0.35">
      <c r="A2572" s="2" t="s">
        <v>100</v>
      </c>
      <c r="B2572" s="2" t="s">
        <v>101</v>
      </c>
      <c r="C2572" s="2" t="s">
        <v>153</v>
      </c>
      <c r="D2572" s="2" t="s">
        <v>154</v>
      </c>
      <c r="E2572" s="3">
        <v>6</v>
      </c>
      <c r="F2572" s="3">
        <v>10</v>
      </c>
      <c r="G2572" s="2" t="s">
        <v>102</v>
      </c>
      <c r="H2572" s="2" t="s">
        <v>155</v>
      </c>
      <c r="I2572" s="2" t="s">
        <v>18276</v>
      </c>
      <c r="J2572" s="2" t="s">
        <v>2983</v>
      </c>
    </row>
    <row r="2573" spans="1:10" ht="15" customHeight="1" x14ac:dyDescent="0.35">
      <c r="A2573" s="2" t="s">
        <v>100</v>
      </c>
      <c r="B2573" s="2" t="s">
        <v>101</v>
      </c>
      <c r="C2573" s="2" t="s">
        <v>163</v>
      </c>
      <c r="D2573" s="2" t="s">
        <v>164</v>
      </c>
      <c r="E2573" s="3">
        <v>6</v>
      </c>
      <c r="F2573" s="3">
        <v>11</v>
      </c>
      <c r="G2573" s="2" t="s">
        <v>102</v>
      </c>
      <c r="H2573" s="2" t="s">
        <v>165</v>
      </c>
      <c r="I2573" s="2" t="s">
        <v>18276</v>
      </c>
      <c r="J2573" s="2" t="s">
        <v>2983</v>
      </c>
    </row>
    <row r="2574" spans="1:10" ht="15" customHeight="1" x14ac:dyDescent="0.35">
      <c r="A2574" s="2" t="s">
        <v>100</v>
      </c>
      <c r="B2574" s="2" t="s">
        <v>101</v>
      </c>
      <c r="C2574" s="2" t="s">
        <v>456</v>
      </c>
      <c r="D2574" s="2" t="s">
        <v>457</v>
      </c>
      <c r="E2574" s="3">
        <v>6</v>
      </c>
      <c r="F2574" s="3">
        <v>33</v>
      </c>
      <c r="G2574" s="2" t="s">
        <v>102</v>
      </c>
      <c r="H2574" s="2" t="s">
        <v>458</v>
      </c>
      <c r="I2574" s="2" t="s">
        <v>18276</v>
      </c>
      <c r="J2574" s="2" t="s">
        <v>3083</v>
      </c>
    </row>
    <row r="2575" spans="1:10" ht="15" customHeight="1" x14ac:dyDescent="0.35">
      <c r="A2575" s="2" t="s">
        <v>100</v>
      </c>
      <c r="B2575" s="2" t="s">
        <v>101</v>
      </c>
      <c r="C2575" s="2" t="s">
        <v>477</v>
      </c>
      <c r="D2575" s="2" t="s">
        <v>478</v>
      </c>
      <c r="E2575" s="3">
        <v>6</v>
      </c>
      <c r="F2575" s="3">
        <v>35</v>
      </c>
      <c r="G2575" s="2" t="s">
        <v>102</v>
      </c>
      <c r="H2575" s="2" t="s">
        <v>479</v>
      </c>
      <c r="I2575" s="2" t="s">
        <v>18276</v>
      </c>
      <c r="J2575" s="2" t="s">
        <v>3083</v>
      </c>
    </row>
    <row r="2576" spans="1:10" ht="15" customHeight="1" x14ac:dyDescent="0.35">
      <c r="A2576" s="2" t="s">
        <v>100</v>
      </c>
      <c r="B2576" s="2" t="s">
        <v>101</v>
      </c>
      <c r="C2576" s="2" t="s">
        <v>537</v>
      </c>
      <c r="D2576" s="2" t="s">
        <v>538</v>
      </c>
      <c r="E2576" s="3">
        <v>6</v>
      </c>
      <c r="F2576" s="3">
        <v>40</v>
      </c>
      <c r="G2576" s="2" t="s">
        <v>102</v>
      </c>
      <c r="H2576" s="2" t="s">
        <v>539</v>
      </c>
      <c r="I2576" s="2" t="s">
        <v>18276</v>
      </c>
      <c r="J2576" s="2" t="s">
        <v>3083</v>
      </c>
    </row>
    <row r="2577" spans="1:10" ht="15" customHeight="1" x14ac:dyDescent="0.35">
      <c r="A2577" s="2" t="s">
        <v>100</v>
      </c>
      <c r="B2577" s="2" t="s">
        <v>101</v>
      </c>
      <c r="C2577" s="2" t="s">
        <v>264</v>
      </c>
      <c r="D2577" s="2" t="s">
        <v>265</v>
      </c>
      <c r="E2577" s="3">
        <v>6</v>
      </c>
      <c r="F2577" s="3">
        <v>18</v>
      </c>
      <c r="G2577" s="2" t="s">
        <v>102</v>
      </c>
      <c r="H2577" s="2" t="s">
        <v>266</v>
      </c>
      <c r="I2577" s="2" t="s">
        <v>18276</v>
      </c>
      <c r="J2577" s="2" t="s">
        <v>3379</v>
      </c>
    </row>
    <row r="2578" spans="1:10" ht="15" customHeight="1" x14ac:dyDescent="0.35">
      <c r="A2578" s="2" t="s">
        <v>100</v>
      </c>
      <c r="B2578" s="2" t="s">
        <v>101</v>
      </c>
      <c r="C2578" s="2" t="s">
        <v>23</v>
      </c>
      <c r="D2578" s="2" t="s">
        <v>24</v>
      </c>
      <c r="E2578" s="3">
        <v>6</v>
      </c>
      <c r="F2578" s="3">
        <v>1</v>
      </c>
      <c r="G2578" s="2" t="s">
        <v>102</v>
      </c>
      <c r="H2578" s="2" t="s">
        <v>26</v>
      </c>
      <c r="I2578" s="2" t="s">
        <v>18276</v>
      </c>
      <c r="J2578" s="2" t="s">
        <v>3054</v>
      </c>
    </row>
    <row r="2579" spans="1:10" ht="15" customHeight="1" x14ac:dyDescent="0.35">
      <c r="A2579" s="2" t="s">
        <v>100</v>
      </c>
      <c r="B2579" s="2" t="s">
        <v>101</v>
      </c>
      <c r="C2579" s="2" t="s">
        <v>56</v>
      </c>
      <c r="D2579" s="2" t="s">
        <v>57</v>
      </c>
      <c r="E2579" s="3">
        <v>6</v>
      </c>
      <c r="F2579" s="3">
        <v>3</v>
      </c>
      <c r="G2579" s="2" t="s">
        <v>102</v>
      </c>
      <c r="H2579" s="2" t="s">
        <v>59</v>
      </c>
      <c r="I2579" s="2" t="s">
        <v>18276</v>
      </c>
      <c r="J2579" s="2" t="s">
        <v>3054</v>
      </c>
    </row>
    <row r="2580" spans="1:10" ht="15" customHeight="1" x14ac:dyDescent="0.35">
      <c r="A2580" s="2" t="s">
        <v>100</v>
      </c>
      <c r="B2580" s="2" t="s">
        <v>101</v>
      </c>
      <c r="C2580" s="2" t="s">
        <v>71</v>
      </c>
      <c r="D2580" s="2" t="s">
        <v>72</v>
      </c>
      <c r="E2580" s="3">
        <v>6</v>
      </c>
      <c r="F2580" s="3">
        <v>4</v>
      </c>
      <c r="G2580" s="2" t="s">
        <v>102</v>
      </c>
      <c r="H2580" s="2" t="s">
        <v>73</v>
      </c>
      <c r="I2580" s="2" t="s">
        <v>18276</v>
      </c>
      <c r="J2580" s="2" t="s">
        <v>3054</v>
      </c>
    </row>
    <row r="2581" spans="1:10" ht="15" customHeight="1" x14ac:dyDescent="0.35">
      <c r="A2581" s="2" t="s">
        <v>100</v>
      </c>
      <c r="B2581" s="2" t="s">
        <v>101</v>
      </c>
      <c r="C2581" s="2" t="s">
        <v>86</v>
      </c>
      <c r="D2581" s="2" t="s">
        <v>87</v>
      </c>
      <c r="E2581" s="3">
        <v>6</v>
      </c>
      <c r="F2581" s="3">
        <v>5</v>
      </c>
      <c r="G2581" s="2" t="s">
        <v>102</v>
      </c>
      <c r="H2581" s="2" t="s">
        <v>88</v>
      </c>
      <c r="I2581" s="2" t="s">
        <v>18276</v>
      </c>
      <c r="J2581" s="2" t="s">
        <v>3054</v>
      </c>
    </row>
    <row r="2582" spans="1:10" ht="15" customHeight="1" x14ac:dyDescent="0.35">
      <c r="A2582" s="2" t="s">
        <v>100</v>
      </c>
      <c r="B2582" s="2" t="s">
        <v>101</v>
      </c>
      <c r="C2582" s="2" t="s">
        <v>116</v>
      </c>
      <c r="D2582" s="2" t="s">
        <v>117</v>
      </c>
      <c r="E2582" s="3">
        <v>6</v>
      </c>
      <c r="F2582" s="3">
        <v>7</v>
      </c>
      <c r="G2582" s="2" t="s">
        <v>102</v>
      </c>
      <c r="H2582" s="2" t="s">
        <v>118</v>
      </c>
      <c r="I2582" s="2" t="s">
        <v>18276</v>
      </c>
      <c r="J2582" s="2" t="s">
        <v>3054</v>
      </c>
    </row>
    <row r="2583" spans="1:10" ht="15" customHeight="1" x14ac:dyDescent="0.35">
      <c r="A2583" s="2" t="s">
        <v>100</v>
      </c>
      <c r="B2583" s="2" t="s">
        <v>101</v>
      </c>
      <c r="C2583" s="2" t="s">
        <v>128</v>
      </c>
      <c r="D2583" s="2" t="s">
        <v>129</v>
      </c>
      <c r="E2583" s="3">
        <v>6</v>
      </c>
      <c r="F2583" s="3">
        <v>8</v>
      </c>
      <c r="G2583" s="2" t="s">
        <v>102</v>
      </c>
      <c r="H2583" s="2" t="s">
        <v>130</v>
      </c>
      <c r="I2583" s="2" t="s">
        <v>18276</v>
      </c>
      <c r="J2583" s="2" t="s">
        <v>3054</v>
      </c>
    </row>
    <row r="2584" spans="1:10" ht="15" customHeight="1" x14ac:dyDescent="0.35">
      <c r="A2584" s="2" t="s">
        <v>100</v>
      </c>
      <c r="B2584" s="2" t="s">
        <v>101</v>
      </c>
      <c r="C2584" s="2" t="s">
        <v>163</v>
      </c>
      <c r="D2584" s="2" t="s">
        <v>164</v>
      </c>
      <c r="E2584" s="3">
        <v>6</v>
      </c>
      <c r="F2584" s="3">
        <v>11</v>
      </c>
      <c r="G2584" s="2" t="s">
        <v>102</v>
      </c>
      <c r="H2584" s="2" t="s">
        <v>165</v>
      </c>
      <c r="I2584" s="2" t="s">
        <v>18276</v>
      </c>
      <c r="J2584" s="2" t="s">
        <v>3054</v>
      </c>
    </row>
    <row r="2585" spans="1:10" ht="15" customHeight="1" x14ac:dyDescent="0.35">
      <c r="A2585" s="2" t="s">
        <v>100</v>
      </c>
      <c r="B2585" s="2" t="s">
        <v>101</v>
      </c>
      <c r="C2585" s="2" t="s">
        <v>177</v>
      </c>
      <c r="D2585" s="2" t="s">
        <v>178</v>
      </c>
      <c r="E2585" s="3">
        <v>6</v>
      </c>
      <c r="F2585" s="3">
        <v>12</v>
      </c>
      <c r="G2585" s="2" t="s">
        <v>102</v>
      </c>
      <c r="H2585" s="2" t="s">
        <v>179</v>
      </c>
      <c r="I2585" s="2" t="s">
        <v>18276</v>
      </c>
      <c r="J2585" s="2" t="s">
        <v>3054</v>
      </c>
    </row>
    <row r="2586" spans="1:10" ht="15" customHeight="1" x14ac:dyDescent="0.35">
      <c r="A2586" s="2" t="s">
        <v>100</v>
      </c>
      <c r="B2586" s="2" t="s">
        <v>101</v>
      </c>
      <c r="C2586" s="2" t="s">
        <v>191</v>
      </c>
      <c r="D2586" s="2" t="s">
        <v>192</v>
      </c>
      <c r="E2586" s="3">
        <v>6</v>
      </c>
      <c r="F2586" s="3">
        <v>13</v>
      </c>
      <c r="G2586" s="2" t="s">
        <v>102</v>
      </c>
      <c r="H2586" s="2" t="s">
        <v>193</v>
      </c>
      <c r="I2586" s="2" t="s">
        <v>18276</v>
      </c>
      <c r="J2586" s="2" t="s">
        <v>3054</v>
      </c>
    </row>
    <row r="2587" spans="1:10" ht="15" customHeight="1" x14ac:dyDescent="0.35">
      <c r="A2587" s="2" t="s">
        <v>100</v>
      </c>
      <c r="B2587" s="2" t="s">
        <v>101</v>
      </c>
      <c r="C2587" s="2" t="s">
        <v>207</v>
      </c>
      <c r="D2587" s="2" t="s">
        <v>208</v>
      </c>
      <c r="E2587" s="3">
        <v>6</v>
      </c>
      <c r="F2587" s="3">
        <v>14</v>
      </c>
      <c r="G2587" s="2" t="s">
        <v>102</v>
      </c>
      <c r="H2587" s="2" t="s">
        <v>209</v>
      </c>
      <c r="I2587" s="2" t="s">
        <v>18276</v>
      </c>
      <c r="J2587" s="2" t="s">
        <v>3054</v>
      </c>
    </row>
    <row r="2588" spans="1:10" ht="15" customHeight="1" x14ac:dyDescent="0.35">
      <c r="A2588" s="2" t="s">
        <v>100</v>
      </c>
      <c r="B2588" s="2" t="s">
        <v>101</v>
      </c>
      <c r="C2588" s="2" t="s">
        <v>250</v>
      </c>
      <c r="D2588" s="2" t="s">
        <v>251</v>
      </c>
      <c r="E2588" s="3">
        <v>6</v>
      </c>
      <c r="F2588" s="3">
        <v>17</v>
      </c>
      <c r="G2588" s="2" t="s">
        <v>102</v>
      </c>
      <c r="H2588" s="2" t="s">
        <v>252</v>
      </c>
      <c r="I2588" s="2" t="s">
        <v>18276</v>
      </c>
      <c r="J2588" s="2" t="s">
        <v>3054</v>
      </c>
    </row>
    <row r="2589" spans="1:10" ht="15" customHeight="1" x14ac:dyDescent="0.35">
      <c r="A2589" s="2" t="s">
        <v>100</v>
      </c>
      <c r="B2589" s="2" t="s">
        <v>101</v>
      </c>
      <c r="C2589" s="2" t="s">
        <v>264</v>
      </c>
      <c r="D2589" s="2" t="s">
        <v>265</v>
      </c>
      <c r="E2589" s="3">
        <v>6</v>
      </c>
      <c r="F2589" s="3">
        <v>18</v>
      </c>
      <c r="G2589" s="2" t="s">
        <v>102</v>
      </c>
      <c r="H2589" s="2" t="s">
        <v>266</v>
      </c>
      <c r="I2589" s="2" t="s">
        <v>18276</v>
      </c>
      <c r="J2589" s="2" t="s">
        <v>3054</v>
      </c>
    </row>
    <row r="2590" spans="1:10" ht="15" customHeight="1" x14ac:dyDescent="0.35">
      <c r="A2590" s="2" t="s">
        <v>100</v>
      </c>
      <c r="B2590" s="2" t="s">
        <v>101</v>
      </c>
      <c r="C2590" s="2" t="s">
        <v>325</v>
      </c>
      <c r="D2590" s="2" t="s">
        <v>326</v>
      </c>
      <c r="E2590" s="3">
        <v>6</v>
      </c>
      <c r="F2590" s="3">
        <v>22</v>
      </c>
      <c r="G2590" s="2" t="s">
        <v>102</v>
      </c>
      <c r="H2590" s="2" t="s">
        <v>327</v>
      </c>
      <c r="I2590" s="2" t="s">
        <v>18276</v>
      </c>
      <c r="J2590" s="2" t="s">
        <v>3054</v>
      </c>
    </row>
    <row r="2591" spans="1:10" ht="15" customHeight="1" x14ac:dyDescent="0.35">
      <c r="A2591" s="2" t="s">
        <v>100</v>
      </c>
      <c r="B2591" s="2" t="s">
        <v>101</v>
      </c>
      <c r="C2591" s="2" t="s">
        <v>352</v>
      </c>
      <c r="D2591" s="2" t="s">
        <v>353</v>
      </c>
      <c r="E2591" s="3">
        <v>6</v>
      </c>
      <c r="F2591" s="3">
        <v>24</v>
      </c>
      <c r="G2591" s="2" t="s">
        <v>102</v>
      </c>
      <c r="H2591" s="2" t="s">
        <v>354</v>
      </c>
      <c r="I2591" s="2" t="s">
        <v>18276</v>
      </c>
      <c r="J2591" s="2" t="s">
        <v>3054</v>
      </c>
    </row>
    <row r="2592" spans="1:10" ht="15" customHeight="1" x14ac:dyDescent="0.35">
      <c r="A2592" s="2" t="s">
        <v>100</v>
      </c>
      <c r="B2592" s="2" t="s">
        <v>101</v>
      </c>
      <c r="C2592" s="2" t="s">
        <v>477</v>
      </c>
      <c r="D2592" s="2" t="s">
        <v>478</v>
      </c>
      <c r="E2592" s="3">
        <v>6</v>
      </c>
      <c r="F2592" s="3">
        <v>35</v>
      </c>
      <c r="G2592" s="2" t="s">
        <v>102</v>
      </c>
      <c r="H2592" s="2" t="s">
        <v>479</v>
      </c>
      <c r="I2592" s="2" t="s">
        <v>18276</v>
      </c>
      <c r="J2592" s="2" t="s">
        <v>3054</v>
      </c>
    </row>
    <row r="2593" spans="1:10" ht="15" customHeight="1" x14ac:dyDescent="0.35">
      <c r="A2593" s="2" t="s">
        <v>100</v>
      </c>
      <c r="B2593" s="2" t="s">
        <v>101</v>
      </c>
      <c r="C2593" s="2" t="s">
        <v>523</v>
      </c>
      <c r="D2593" s="2" t="s">
        <v>524</v>
      </c>
      <c r="E2593" s="3">
        <v>6</v>
      </c>
      <c r="F2593" s="3">
        <v>39</v>
      </c>
      <c r="G2593" s="2" t="s">
        <v>102</v>
      </c>
      <c r="H2593" s="2" t="s">
        <v>525</v>
      </c>
      <c r="I2593" s="2" t="s">
        <v>18276</v>
      </c>
      <c r="J2593" s="2" t="s">
        <v>3054</v>
      </c>
    </row>
    <row r="2594" spans="1:10" ht="15" customHeight="1" x14ac:dyDescent="0.35">
      <c r="A2594" s="2" t="s">
        <v>116</v>
      </c>
      <c r="B2594" s="2" t="s">
        <v>117</v>
      </c>
      <c r="C2594" s="2" t="s">
        <v>23</v>
      </c>
      <c r="D2594" s="2" t="s">
        <v>24</v>
      </c>
      <c r="E2594" s="3">
        <v>7</v>
      </c>
      <c r="F2594" s="3">
        <v>1</v>
      </c>
      <c r="G2594" s="2" t="s">
        <v>118</v>
      </c>
      <c r="H2594" s="2" t="s">
        <v>26</v>
      </c>
      <c r="I2594" s="2" t="s">
        <v>18276</v>
      </c>
      <c r="J2594" s="2" t="s">
        <v>3009</v>
      </c>
    </row>
    <row r="2595" spans="1:10" ht="15" customHeight="1" x14ac:dyDescent="0.35">
      <c r="A2595" s="2" t="s">
        <v>100</v>
      </c>
      <c r="B2595" s="2" t="s">
        <v>101</v>
      </c>
      <c r="C2595" s="2" t="s">
        <v>387</v>
      </c>
      <c r="D2595" s="2" t="s">
        <v>388</v>
      </c>
      <c r="E2595" s="3">
        <v>6</v>
      </c>
      <c r="F2595" s="3">
        <v>27</v>
      </c>
      <c r="G2595" s="2" t="s">
        <v>102</v>
      </c>
      <c r="H2595" s="2" t="s">
        <v>389</v>
      </c>
      <c r="I2595" s="2" t="s">
        <v>18276</v>
      </c>
      <c r="J2595" s="2" t="s">
        <v>3083</v>
      </c>
    </row>
    <row r="2596" spans="1:10" ht="15" customHeight="1" x14ac:dyDescent="0.35">
      <c r="A2596" s="2" t="s">
        <v>86</v>
      </c>
      <c r="B2596" s="2" t="s">
        <v>87</v>
      </c>
      <c r="C2596" s="2" t="s">
        <v>128</v>
      </c>
      <c r="D2596" s="2" t="s">
        <v>129</v>
      </c>
      <c r="E2596" s="3">
        <v>5</v>
      </c>
      <c r="F2596" s="3">
        <v>8</v>
      </c>
      <c r="G2596" s="2" t="s">
        <v>88</v>
      </c>
      <c r="H2596" s="2" t="s">
        <v>130</v>
      </c>
      <c r="I2596" s="2" t="s">
        <v>18276</v>
      </c>
      <c r="J2596" s="2" t="s">
        <v>3054</v>
      </c>
    </row>
    <row r="2597" spans="1:10" ht="15" customHeight="1" x14ac:dyDescent="0.35">
      <c r="A2597" s="2" t="s">
        <v>100</v>
      </c>
      <c r="B2597" s="2" t="s">
        <v>101</v>
      </c>
      <c r="C2597" s="2" t="s">
        <v>365</v>
      </c>
      <c r="D2597" s="2" t="s">
        <v>366</v>
      </c>
      <c r="E2597" s="3">
        <v>6</v>
      </c>
      <c r="F2597" s="3">
        <v>25</v>
      </c>
      <c r="G2597" s="2" t="s">
        <v>102</v>
      </c>
      <c r="H2597" s="2" t="s">
        <v>367</v>
      </c>
      <c r="I2597" s="2" t="s">
        <v>18276</v>
      </c>
      <c r="J2597" s="2" t="s">
        <v>3083</v>
      </c>
    </row>
    <row r="2598" spans="1:10" ht="15" customHeight="1" x14ac:dyDescent="0.35">
      <c r="A2598" s="2" t="s">
        <v>100</v>
      </c>
      <c r="B2598" s="2" t="s">
        <v>101</v>
      </c>
      <c r="C2598" s="2" t="s">
        <v>325</v>
      </c>
      <c r="D2598" s="2" t="s">
        <v>326</v>
      </c>
      <c r="E2598" s="3">
        <v>6</v>
      </c>
      <c r="F2598" s="3">
        <v>22</v>
      </c>
      <c r="G2598" s="2" t="s">
        <v>102</v>
      </c>
      <c r="H2598" s="2" t="s">
        <v>327</v>
      </c>
      <c r="I2598" s="2" t="s">
        <v>18276</v>
      </c>
      <c r="J2598" s="2" t="s">
        <v>3083</v>
      </c>
    </row>
    <row r="2599" spans="1:10" ht="15" customHeight="1" x14ac:dyDescent="0.35">
      <c r="A2599" s="2" t="s">
        <v>100</v>
      </c>
      <c r="B2599" s="2" t="s">
        <v>101</v>
      </c>
      <c r="C2599" s="2" t="s">
        <v>177</v>
      </c>
      <c r="D2599" s="2" t="s">
        <v>178</v>
      </c>
      <c r="E2599" s="3">
        <v>6</v>
      </c>
      <c r="F2599" s="3">
        <v>12</v>
      </c>
      <c r="G2599" s="2" t="s">
        <v>102</v>
      </c>
      <c r="H2599" s="2" t="s">
        <v>179</v>
      </c>
      <c r="I2599" s="2" t="s">
        <v>18276</v>
      </c>
      <c r="J2599" s="2" t="s">
        <v>2983</v>
      </c>
    </row>
    <row r="2600" spans="1:10" ht="15" customHeight="1" x14ac:dyDescent="0.35">
      <c r="A2600" s="2" t="s">
        <v>100</v>
      </c>
      <c r="B2600" s="2" t="s">
        <v>101</v>
      </c>
      <c r="C2600" s="2" t="s">
        <v>207</v>
      </c>
      <c r="D2600" s="2" t="s">
        <v>208</v>
      </c>
      <c r="E2600" s="3">
        <v>6</v>
      </c>
      <c r="F2600" s="3">
        <v>14</v>
      </c>
      <c r="G2600" s="2" t="s">
        <v>102</v>
      </c>
      <c r="H2600" s="2" t="s">
        <v>209</v>
      </c>
      <c r="I2600" s="2" t="s">
        <v>18276</v>
      </c>
      <c r="J2600" s="2" t="s">
        <v>2983</v>
      </c>
    </row>
    <row r="2601" spans="1:10" ht="15" customHeight="1" x14ac:dyDescent="0.35">
      <c r="A2601" s="2" t="s">
        <v>100</v>
      </c>
      <c r="B2601" s="2" t="s">
        <v>101</v>
      </c>
      <c r="C2601" s="2" t="s">
        <v>264</v>
      </c>
      <c r="D2601" s="2" t="s">
        <v>265</v>
      </c>
      <c r="E2601" s="3">
        <v>6</v>
      </c>
      <c r="F2601" s="3">
        <v>18</v>
      </c>
      <c r="G2601" s="2" t="s">
        <v>102</v>
      </c>
      <c r="H2601" s="2" t="s">
        <v>266</v>
      </c>
      <c r="I2601" s="2" t="s">
        <v>18276</v>
      </c>
      <c r="J2601" s="2" t="s">
        <v>2983</v>
      </c>
    </row>
    <row r="2602" spans="1:10" ht="15" customHeight="1" x14ac:dyDescent="0.35">
      <c r="A2602" s="2" t="s">
        <v>100</v>
      </c>
      <c r="B2602" s="2" t="s">
        <v>101</v>
      </c>
      <c r="C2602" s="2" t="s">
        <v>325</v>
      </c>
      <c r="D2602" s="2" t="s">
        <v>326</v>
      </c>
      <c r="E2602" s="3">
        <v>6</v>
      </c>
      <c r="F2602" s="3">
        <v>22</v>
      </c>
      <c r="G2602" s="2" t="s">
        <v>102</v>
      </c>
      <c r="H2602" s="2" t="s">
        <v>327</v>
      </c>
      <c r="I2602" s="2" t="s">
        <v>18276</v>
      </c>
      <c r="J2602" s="2" t="s">
        <v>2983</v>
      </c>
    </row>
    <row r="2603" spans="1:10" ht="15" customHeight="1" x14ac:dyDescent="0.35">
      <c r="A2603" s="2" t="s">
        <v>100</v>
      </c>
      <c r="B2603" s="2" t="s">
        <v>101</v>
      </c>
      <c r="C2603" s="2" t="s">
        <v>352</v>
      </c>
      <c r="D2603" s="2" t="s">
        <v>353</v>
      </c>
      <c r="E2603" s="3">
        <v>6</v>
      </c>
      <c r="F2603" s="3">
        <v>24</v>
      </c>
      <c r="G2603" s="2" t="s">
        <v>102</v>
      </c>
      <c r="H2603" s="2" t="s">
        <v>354</v>
      </c>
      <c r="I2603" s="2" t="s">
        <v>18276</v>
      </c>
      <c r="J2603" s="2" t="s">
        <v>2983</v>
      </c>
    </row>
    <row r="2604" spans="1:10" ht="15" customHeight="1" x14ac:dyDescent="0.35">
      <c r="A2604" s="2" t="s">
        <v>100</v>
      </c>
      <c r="B2604" s="2" t="s">
        <v>101</v>
      </c>
      <c r="C2604" s="2" t="s">
        <v>365</v>
      </c>
      <c r="D2604" s="2" t="s">
        <v>366</v>
      </c>
      <c r="E2604" s="3">
        <v>6</v>
      </c>
      <c r="F2604" s="3">
        <v>25</v>
      </c>
      <c r="G2604" s="2" t="s">
        <v>102</v>
      </c>
      <c r="H2604" s="2" t="s">
        <v>367</v>
      </c>
      <c r="I2604" s="2" t="s">
        <v>18276</v>
      </c>
      <c r="J2604" s="2" t="s">
        <v>2983</v>
      </c>
    </row>
    <row r="2605" spans="1:10" ht="15" customHeight="1" x14ac:dyDescent="0.35">
      <c r="A2605" s="2" t="s">
        <v>100</v>
      </c>
      <c r="B2605" s="2" t="s">
        <v>101</v>
      </c>
      <c r="C2605" s="2" t="s">
        <v>434</v>
      </c>
      <c r="D2605" s="2" t="s">
        <v>435</v>
      </c>
      <c r="E2605" s="3">
        <v>6</v>
      </c>
      <c r="F2605" s="3">
        <v>31</v>
      </c>
      <c r="G2605" s="2" t="s">
        <v>102</v>
      </c>
      <c r="H2605" s="2" t="s">
        <v>436</v>
      </c>
      <c r="I2605" s="2" t="s">
        <v>18276</v>
      </c>
      <c r="J2605" s="2" t="s">
        <v>2983</v>
      </c>
    </row>
    <row r="2606" spans="1:10" ht="15" customHeight="1" x14ac:dyDescent="0.35">
      <c r="A2606" s="2" t="s">
        <v>100</v>
      </c>
      <c r="B2606" s="2" t="s">
        <v>101</v>
      </c>
      <c r="C2606" s="2" t="s">
        <v>447</v>
      </c>
      <c r="D2606" s="2" t="s">
        <v>448</v>
      </c>
      <c r="E2606" s="3">
        <v>6</v>
      </c>
      <c r="F2606" s="3">
        <v>32</v>
      </c>
      <c r="G2606" s="2" t="s">
        <v>102</v>
      </c>
      <c r="H2606" s="2" t="s">
        <v>449</v>
      </c>
      <c r="I2606" s="2" t="s">
        <v>18276</v>
      </c>
      <c r="J2606" s="2" t="s">
        <v>2983</v>
      </c>
    </row>
    <row r="2607" spans="1:10" ht="15" customHeight="1" x14ac:dyDescent="0.35">
      <c r="A2607" s="2" t="s">
        <v>100</v>
      </c>
      <c r="B2607" s="2" t="s">
        <v>101</v>
      </c>
      <c r="C2607" s="2" t="s">
        <v>510</v>
      </c>
      <c r="D2607" s="2" t="s">
        <v>511</v>
      </c>
      <c r="E2607" s="3">
        <v>6</v>
      </c>
      <c r="F2607" s="3">
        <v>38</v>
      </c>
      <c r="G2607" s="2" t="s">
        <v>102</v>
      </c>
      <c r="H2607" s="2" t="s">
        <v>512</v>
      </c>
      <c r="I2607" s="2" t="s">
        <v>18276</v>
      </c>
      <c r="J2607" s="2" t="s">
        <v>2983</v>
      </c>
    </row>
    <row r="2608" spans="1:10" ht="15" customHeight="1" x14ac:dyDescent="0.35">
      <c r="A2608" s="2" t="s">
        <v>100</v>
      </c>
      <c r="B2608" s="2" t="s">
        <v>101</v>
      </c>
      <c r="C2608" s="2" t="s">
        <v>23</v>
      </c>
      <c r="D2608" s="2" t="s">
        <v>24</v>
      </c>
      <c r="E2608" s="3">
        <v>6</v>
      </c>
      <c r="F2608" s="3">
        <v>1</v>
      </c>
      <c r="G2608" s="2" t="s">
        <v>102</v>
      </c>
      <c r="H2608" s="2" t="s">
        <v>26</v>
      </c>
      <c r="I2608" s="2" t="s">
        <v>18276</v>
      </c>
      <c r="J2608" s="2" t="s">
        <v>3083</v>
      </c>
    </row>
    <row r="2609" spans="1:10" ht="15" customHeight="1" x14ac:dyDescent="0.35">
      <c r="A2609" s="2" t="s">
        <v>100</v>
      </c>
      <c r="B2609" s="2" t="s">
        <v>101</v>
      </c>
      <c r="C2609" s="2" t="s">
        <v>41</v>
      </c>
      <c r="D2609" s="2" t="s">
        <v>42</v>
      </c>
      <c r="E2609" s="3">
        <v>6</v>
      </c>
      <c r="F2609" s="3">
        <v>2</v>
      </c>
      <c r="G2609" s="2" t="s">
        <v>102</v>
      </c>
      <c r="H2609" s="2" t="s">
        <v>43</v>
      </c>
      <c r="I2609" s="2" t="s">
        <v>18276</v>
      </c>
      <c r="J2609" s="2" t="s">
        <v>3083</v>
      </c>
    </row>
    <row r="2610" spans="1:10" ht="15" customHeight="1" x14ac:dyDescent="0.35">
      <c r="A2610" s="2" t="s">
        <v>100</v>
      </c>
      <c r="B2610" s="2" t="s">
        <v>101</v>
      </c>
      <c r="C2610" s="2" t="s">
        <v>116</v>
      </c>
      <c r="D2610" s="2" t="s">
        <v>117</v>
      </c>
      <c r="E2610" s="3">
        <v>6</v>
      </c>
      <c r="F2610" s="3">
        <v>7</v>
      </c>
      <c r="G2610" s="2" t="s">
        <v>102</v>
      </c>
      <c r="H2610" s="2" t="s">
        <v>118</v>
      </c>
      <c r="I2610" s="2" t="s">
        <v>18276</v>
      </c>
      <c r="J2610" s="2" t="s">
        <v>3083</v>
      </c>
    </row>
    <row r="2611" spans="1:10" ht="15" customHeight="1" x14ac:dyDescent="0.35">
      <c r="A2611" s="2" t="s">
        <v>100</v>
      </c>
      <c r="B2611" s="2" t="s">
        <v>101</v>
      </c>
      <c r="C2611" s="2" t="s">
        <v>128</v>
      </c>
      <c r="D2611" s="2" t="s">
        <v>129</v>
      </c>
      <c r="E2611" s="3">
        <v>6</v>
      </c>
      <c r="F2611" s="3">
        <v>8</v>
      </c>
      <c r="G2611" s="2" t="s">
        <v>102</v>
      </c>
      <c r="H2611" s="2" t="s">
        <v>130</v>
      </c>
      <c r="I2611" s="2" t="s">
        <v>18276</v>
      </c>
      <c r="J2611" s="2" t="s">
        <v>3083</v>
      </c>
    </row>
    <row r="2612" spans="1:10" ht="15" customHeight="1" x14ac:dyDescent="0.35">
      <c r="A2612" s="2" t="s">
        <v>100</v>
      </c>
      <c r="B2612" s="2" t="s">
        <v>101</v>
      </c>
      <c r="C2612" s="2" t="s">
        <v>153</v>
      </c>
      <c r="D2612" s="2" t="s">
        <v>154</v>
      </c>
      <c r="E2612" s="3">
        <v>6</v>
      </c>
      <c r="F2612" s="3">
        <v>10</v>
      </c>
      <c r="G2612" s="2" t="s">
        <v>102</v>
      </c>
      <c r="H2612" s="2" t="s">
        <v>155</v>
      </c>
      <c r="I2612" s="2" t="s">
        <v>18276</v>
      </c>
      <c r="J2612" s="2" t="s">
        <v>3083</v>
      </c>
    </row>
    <row r="2613" spans="1:10" ht="15" customHeight="1" x14ac:dyDescent="0.35">
      <c r="A2613" s="2" t="s">
        <v>100</v>
      </c>
      <c r="B2613" s="2" t="s">
        <v>101</v>
      </c>
      <c r="C2613" s="2" t="s">
        <v>163</v>
      </c>
      <c r="D2613" s="2" t="s">
        <v>164</v>
      </c>
      <c r="E2613" s="3">
        <v>6</v>
      </c>
      <c r="F2613" s="3">
        <v>11</v>
      </c>
      <c r="G2613" s="2" t="s">
        <v>102</v>
      </c>
      <c r="H2613" s="2" t="s">
        <v>165</v>
      </c>
      <c r="I2613" s="2" t="s">
        <v>18276</v>
      </c>
      <c r="J2613" s="2" t="s">
        <v>3083</v>
      </c>
    </row>
    <row r="2614" spans="1:10" ht="15" customHeight="1" x14ac:dyDescent="0.35">
      <c r="A2614" s="2" t="s">
        <v>100</v>
      </c>
      <c r="B2614" s="2" t="s">
        <v>101</v>
      </c>
      <c r="C2614" s="2" t="s">
        <v>177</v>
      </c>
      <c r="D2614" s="2" t="s">
        <v>178</v>
      </c>
      <c r="E2614" s="3">
        <v>6</v>
      </c>
      <c r="F2614" s="3">
        <v>12</v>
      </c>
      <c r="G2614" s="2" t="s">
        <v>102</v>
      </c>
      <c r="H2614" s="2" t="s">
        <v>179</v>
      </c>
      <c r="I2614" s="2" t="s">
        <v>18276</v>
      </c>
      <c r="J2614" s="2" t="s">
        <v>3083</v>
      </c>
    </row>
    <row r="2615" spans="1:10" ht="15" customHeight="1" x14ac:dyDescent="0.35">
      <c r="A2615" s="2" t="s">
        <v>100</v>
      </c>
      <c r="B2615" s="2" t="s">
        <v>101</v>
      </c>
      <c r="C2615" s="2" t="s">
        <v>191</v>
      </c>
      <c r="D2615" s="2" t="s">
        <v>192</v>
      </c>
      <c r="E2615" s="3">
        <v>6</v>
      </c>
      <c r="F2615" s="3">
        <v>13</v>
      </c>
      <c r="G2615" s="2" t="s">
        <v>102</v>
      </c>
      <c r="H2615" s="2" t="s">
        <v>193</v>
      </c>
      <c r="I2615" s="2" t="s">
        <v>18276</v>
      </c>
      <c r="J2615" s="2" t="s">
        <v>3083</v>
      </c>
    </row>
    <row r="2616" spans="1:10" ht="15" customHeight="1" x14ac:dyDescent="0.35">
      <c r="A2616" s="2" t="s">
        <v>100</v>
      </c>
      <c r="B2616" s="2" t="s">
        <v>101</v>
      </c>
      <c r="C2616" s="2" t="s">
        <v>218</v>
      </c>
      <c r="D2616" s="2" t="s">
        <v>219</v>
      </c>
      <c r="E2616" s="3">
        <v>6</v>
      </c>
      <c r="F2616" s="3">
        <v>15</v>
      </c>
      <c r="G2616" s="2" t="s">
        <v>102</v>
      </c>
      <c r="H2616" s="2" t="s">
        <v>220</v>
      </c>
      <c r="I2616" s="2" t="s">
        <v>18276</v>
      </c>
      <c r="J2616" s="2" t="s">
        <v>3083</v>
      </c>
    </row>
    <row r="2617" spans="1:10" ht="15" customHeight="1" x14ac:dyDescent="0.35">
      <c r="A2617" s="2" t="s">
        <v>100</v>
      </c>
      <c r="B2617" s="2" t="s">
        <v>101</v>
      </c>
      <c r="C2617" s="2" t="s">
        <v>234</v>
      </c>
      <c r="D2617" s="2" t="s">
        <v>235</v>
      </c>
      <c r="E2617" s="3">
        <v>6</v>
      </c>
      <c r="F2617" s="3">
        <v>16</v>
      </c>
      <c r="G2617" s="2" t="s">
        <v>102</v>
      </c>
      <c r="H2617" s="2" t="s">
        <v>236</v>
      </c>
      <c r="I2617" s="2" t="s">
        <v>18276</v>
      </c>
      <c r="J2617" s="2" t="s">
        <v>3083</v>
      </c>
    </row>
    <row r="2618" spans="1:10" ht="15" customHeight="1" x14ac:dyDescent="0.35">
      <c r="A2618" s="2" t="s">
        <v>100</v>
      </c>
      <c r="B2618" s="2" t="s">
        <v>101</v>
      </c>
      <c r="C2618" s="2" t="s">
        <v>250</v>
      </c>
      <c r="D2618" s="2" t="s">
        <v>251</v>
      </c>
      <c r="E2618" s="3">
        <v>6</v>
      </c>
      <c r="F2618" s="3">
        <v>17</v>
      </c>
      <c r="G2618" s="2" t="s">
        <v>102</v>
      </c>
      <c r="H2618" s="2" t="s">
        <v>252</v>
      </c>
      <c r="I2618" s="2" t="s">
        <v>18276</v>
      </c>
      <c r="J2618" s="2" t="s">
        <v>3083</v>
      </c>
    </row>
    <row r="2619" spans="1:10" ht="15" customHeight="1" x14ac:dyDescent="0.35">
      <c r="A2619" s="2" t="s">
        <v>100</v>
      </c>
      <c r="B2619" s="2" t="s">
        <v>101</v>
      </c>
      <c r="C2619" s="2" t="s">
        <v>310</v>
      </c>
      <c r="D2619" s="2" t="s">
        <v>311</v>
      </c>
      <c r="E2619" s="3">
        <v>6</v>
      </c>
      <c r="F2619" s="3">
        <v>21</v>
      </c>
      <c r="G2619" s="2" t="s">
        <v>102</v>
      </c>
      <c r="H2619" s="2" t="s">
        <v>313</v>
      </c>
      <c r="I2619" s="2" t="s">
        <v>18276</v>
      </c>
      <c r="J2619" s="2" t="s">
        <v>3083</v>
      </c>
    </row>
    <row r="2620" spans="1:10" ht="15" customHeight="1" x14ac:dyDescent="0.35">
      <c r="A2620" s="2" t="s">
        <v>100</v>
      </c>
      <c r="B2620" s="2" t="s">
        <v>101</v>
      </c>
      <c r="C2620" s="2" t="s">
        <v>339</v>
      </c>
      <c r="D2620" s="2" t="s">
        <v>340</v>
      </c>
      <c r="E2620" s="3">
        <v>6</v>
      </c>
      <c r="F2620" s="3">
        <v>23</v>
      </c>
      <c r="G2620" s="2" t="s">
        <v>102</v>
      </c>
      <c r="H2620" s="2" t="s">
        <v>341</v>
      </c>
      <c r="I2620" s="2" t="s">
        <v>18276</v>
      </c>
      <c r="J2620" s="2" t="s">
        <v>3083</v>
      </c>
    </row>
    <row r="2621" spans="1:10" ht="15" customHeight="1" x14ac:dyDescent="0.35">
      <c r="A2621" s="2" t="s">
        <v>86</v>
      </c>
      <c r="B2621" s="2" t="s">
        <v>87</v>
      </c>
      <c r="C2621" s="2" t="s">
        <v>116</v>
      </c>
      <c r="D2621" s="2" t="s">
        <v>117</v>
      </c>
      <c r="E2621" s="3">
        <v>5</v>
      </c>
      <c r="F2621" s="3">
        <v>7</v>
      </c>
      <c r="G2621" s="2" t="s">
        <v>88</v>
      </c>
      <c r="H2621" s="2" t="s">
        <v>118</v>
      </c>
      <c r="I2621" s="2" t="s">
        <v>18276</v>
      </c>
      <c r="J2621" s="2" t="s">
        <v>3054</v>
      </c>
    </row>
    <row r="2622" spans="1:10" ht="15" customHeight="1" x14ac:dyDescent="0.35">
      <c r="A2622" s="2" t="s">
        <v>86</v>
      </c>
      <c r="B2622" s="2" t="s">
        <v>87</v>
      </c>
      <c r="C2622" s="2" t="s">
        <v>100</v>
      </c>
      <c r="D2622" s="2" t="s">
        <v>101</v>
      </c>
      <c r="E2622" s="3">
        <v>5</v>
      </c>
      <c r="F2622" s="3">
        <v>6</v>
      </c>
      <c r="G2622" s="2" t="s">
        <v>88</v>
      </c>
      <c r="H2622" s="2" t="s">
        <v>102</v>
      </c>
      <c r="I2622" s="2" t="s">
        <v>18276</v>
      </c>
      <c r="J2622" s="2" t="s">
        <v>3054</v>
      </c>
    </row>
    <row r="2623" spans="1:10" ht="15" customHeight="1" x14ac:dyDescent="0.35">
      <c r="A2623" s="2" t="s">
        <v>86</v>
      </c>
      <c r="B2623" s="2" t="s">
        <v>87</v>
      </c>
      <c r="C2623" s="2" t="s">
        <v>71</v>
      </c>
      <c r="D2623" s="2" t="s">
        <v>72</v>
      </c>
      <c r="E2623" s="3">
        <v>5</v>
      </c>
      <c r="F2623" s="3">
        <v>4</v>
      </c>
      <c r="G2623" s="2" t="s">
        <v>88</v>
      </c>
      <c r="H2623" s="2" t="s">
        <v>73</v>
      </c>
      <c r="I2623" s="2" t="s">
        <v>18276</v>
      </c>
      <c r="J2623" s="2" t="s">
        <v>3054</v>
      </c>
    </row>
    <row r="2624" spans="1:10" ht="15" customHeight="1" x14ac:dyDescent="0.35">
      <c r="A2624" s="2" t="s">
        <v>86</v>
      </c>
      <c r="B2624" s="2" t="s">
        <v>87</v>
      </c>
      <c r="C2624" s="2" t="s">
        <v>264</v>
      </c>
      <c r="D2624" s="2" t="s">
        <v>265</v>
      </c>
      <c r="E2624" s="3">
        <v>5</v>
      </c>
      <c r="F2624" s="3">
        <v>18</v>
      </c>
      <c r="G2624" s="2" t="s">
        <v>88</v>
      </c>
      <c r="H2624" s="2" t="s">
        <v>266</v>
      </c>
      <c r="I2624" s="2" t="s">
        <v>18276</v>
      </c>
      <c r="J2624" s="2" t="s">
        <v>2983</v>
      </c>
    </row>
    <row r="2625" spans="1:10" ht="15" customHeight="1" x14ac:dyDescent="0.35">
      <c r="A2625" s="2" t="s">
        <v>86</v>
      </c>
      <c r="B2625" s="2" t="s">
        <v>87</v>
      </c>
      <c r="C2625" s="2" t="s">
        <v>325</v>
      </c>
      <c r="D2625" s="2" t="s">
        <v>326</v>
      </c>
      <c r="E2625" s="3">
        <v>5</v>
      </c>
      <c r="F2625" s="3">
        <v>22</v>
      </c>
      <c r="G2625" s="2" t="s">
        <v>88</v>
      </c>
      <c r="H2625" s="2" t="s">
        <v>327</v>
      </c>
      <c r="I2625" s="2" t="s">
        <v>18276</v>
      </c>
      <c r="J2625" s="2" t="s">
        <v>2983</v>
      </c>
    </row>
    <row r="2626" spans="1:10" ht="15" customHeight="1" x14ac:dyDescent="0.35">
      <c r="A2626" s="2" t="s">
        <v>86</v>
      </c>
      <c r="B2626" s="2" t="s">
        <v>87</v>
      </c>
      <c r="C2626" s="2" t="s">
        <v>352</v>
      </c>
      <c r="D2626" s="2" t="s">
        <v>353</v>
      </c>
      <c r="E2626" s="3">
        <v>5</v>
      </c>
      <c r="F2626" s="3">
        <v>24</v>
      </c>
      <c r="G2626" s="2" t="s">
        <v>88</v>
      </c>
      <c r="H2626" s="2" t="s">
        <v>354</v>
      </c>
      <c r="I2626" s="2" t="s">
        <v>18276</v>
      </c>
      <c r="J2626" s="2" t="s">
        <v>2983</v>
      </c>
    </row>
    <row r="2627" spans="1:10" ht="15" customHeight="1" x14ac:dyDescent="0.35">
      <c r="A2627" s="2" t="s">
        <v>86</v>
      </c>
      <c r="B2627" s="2" t="s">
        <v>87</v>
      </c>
      <c r="C2627" s="2" t="s">
        <v>365</v>
      </c>
      <c r="D2627" s="2" t="s">
        <v>366</v>
      </c>
      <c r="E2627" s="3">
        <v>5</v>
      </c>
      <c r="F2627" s="3">
        <v>25</v>
      </c>
      <c r="G2627" s="2" t="s">
        <v>88</v>
      </c>
      <c r="H2627" s="2" t="s">
        <v>367</v>
      </c>
      <c r="I2627" s="2" t="s">
        <v>18276</v>
      </c>
      <c r="J2627" s="2" t="s">
        <v>2983</v>
      </c>
    </row>
    <row r="2628" spans="1:10" ht="15" customHeight="1" x14ac:dyDescent="0.35">
      <c r="A2628" s="2" t="s">
        <v>86</v>
      </c>
      <c r="B2628" s="2" t="s">
        <v>87</v>
      </c>
      <c r="C2628" s="2" t="s">
        <v>434</v>
      </c>
      <c r="D2628" s="2" t="s">
        <v>435</v>
      </c>
      <c r="E2628" s="3">
        <v>5</v>
      </c>
      <c r="F2628" s="3">
        <v>31</v>
      </c>
      <c r="G2628" s="2" t="s">
        <v>88</v>
      </c>
      <c r="H2628" s="2" t="s">
        <v>436</v>
      </c>
      <c r="I2628" s="2" t="s">
        <v>18276</v>
      </c>
      <c r="J2628" s="2" t="s">
        <v>2983</v>
      </c>
    </row>
    <row r="2629" spans="1:10" ht="15" customHeight="1" x14ac:dyDescent="0.35">
      <c r="A2629" s="2" t="s">
        <v>86</v>
      </c>
      <c r="B2629" s="2" t="s">
        <v>87</v>
      </c>
      <c r="C2629" s="2" t="s">
        <v>447</v>
      </c>
      <c r="D2629" s="2" t="s">
        <v>448</v>
      </c>
      <c r="E2629" s="3">
        <v>5</v>
      </c>
      <c r="F2629" s="3">
        <v>32</v>
      </c>
      <c r="G2629" s="2" t="s">
        <v>88</v>
      </c>
      <c r="H2629" s="2" t="s">
        <v>449</v>
      </c>
      <c r="I2629" s="2" t="s">
        <v>18276</v>
      </c>
      <c r="J2629" s="2" t="s">
        <v>2983</v>
      </c>
    </row>
    <row r="2630" spans="1:10" ht="15" customHeight="1" x14ac:dyDescent="0.35">
      <c r="A2630" s="2" t="s">
        <v>86</v>
      </c>
      <c r="B2630" s="2" t="s">
        <v>87</v>
      </c>
      <c r="C2630" s="2" t="s">
        <v>510</v>
      </c>
      <c r="D2630" s="2" t="s">
        <v>511</v>
      </c>
      <c r="E2630" s="3">
        <v>5</v>
      </c>
      <c r="F2630" s="3">
        <v>38</v>
      </c>
      <c r="G2630" s="2" t="s">
        <v>88</v>
      </c>
      <c r="H2630" s="2" t="s">
        <v>512</v>
      </c>
      <c r="I2630" s="2" t="s">
        <v>18276</v>
      </c>
      <c r="J2630" s="2" t="s">
        <v>2983</v>
      </c>
    </row>
    <row r="2631" spans="1:10" ht="15" customHeight="1" x14ac:dyDescent="0.35">
      <c r="A2631" s="2" t="s">
        <v>86</v>
      </c>
      <c r="B2631" s="2" t="s">
        <v>87</v>
      </c>
      <c r="C2631" s="2" t="s">
        <v>23</v>
      </c>
      <c r="D2631" s="2" t="s">
        <v>24</v>
      </c>
      <c r="E2631" s="3">
        <v>5</v>
      </c>
      <c r="F2631" s="3">
        <v>1</v>
      </c>
      <c r="G2631" s="2" t="s">
        <v>88</v>
      </c>
      <c r="H2631" s="2" t="s">
        <v>26</v>
      </c>
      <c r="I2631" s="2" t="s">
        <v>18276</v>
      </c>
      <c r="J2631" s="2" t="s">
        <v>3093</v>
      </c>
    </row>
    <row r="2632" spans="1:10" ht="15" customHeight="1" x14ac:dyDescent="0.35">
      <c r="A2632" s="2" t="s">
        <v>86</v>
      </c>
      <c r="B2632" s="2" t="s">
        <v>87</v>
      </c>
      <c r="C2632" s="2" t="s">
        <v>41</v>
      </c>
      <c r="D2632" s="2" t="s">
        <v>42</v>
      </c>
      <c r="E2632" s="3">
        <v>5</v>
      </c>
      <c r="F2632" s="3">
        <v>2</v>
      </c>
      <c r="G2632" s="2" t="s">
        <v>88</v>
      </c>
      <c r="H2632" s="2" t="s">
        <v>43</v>
      </c>
      <c r="I2632" s="2" t="s">
        <v>18276</v>
      </c>
      <c r="J2632" s="2" t="s">
        <v>3093</v>
      </c>
    </row>
    <row r="2633" spans="1:10" ht="15" customHeight="1" x14ac:dyDescent="0.35">
      <c r="A2633" s="2" t="s">
        <v>86</v>
      </c>
      <c r="B2633" s="2" t="s">
        <v>87</v>
      </c>
      <c r="C2633" s="2" t="s">
        <v>56</v>
      </c>
      <c r="D2633" s="2" t="s">
        <v>57</v>
      </c>
      <c r="E2633" s="3">
        <v>5</v>
      </c>
      <c r="F2633" s="3">
        <v>3</v>
      </c>
      <c r="G2633" s="2" t="s">
        <v>88</v>
      </c>
      <c r="H2633" s="2" t="s">
        <v>59</v>
      </c>
      <c r="I2633" s="2" t="s">
        <v>18276</v>
      </c>
      <c r="J2633" s="2" t="s">
        <v>3093</v>
      </c>
    </row>
    <row r="2634" spans="1:10" ht="15" customHeight="1" x14ac:dyDescent="0.35">
      <c r="A2634" s="2" t="s">
        <v>86</v>
      </c>
      <c r="B2634" s="2" t="s">
        <v>87</v>
      </c>
      <c r="C2634" s="2" t="s">
        <v>116</v>
      </c>
      <c r="D2634" s="2" t="s">
        <v>117</v>
      </c>
      <c r="E2634" s="3">
        <v>5</v>
      </c>
      <c r="F2634" s="3">
        <v>7</v>
      </c>
      <c r="G2634" s="2" t="s">
        <v>88</v>
      </c>
      <c r="H2634" s="2" t="s">
        <v>118</v>
      </c>
      <c r="I2634" s="2" t="s">
        <v>18276</v>
      </c>
      <c r="J2634" s="2" t="s">
        <v>3093</v>
      </c>
    </row>
    <row r="2635" spans="1:10" ht="15" customHeight="1" x14ac:dyDescent="0.35">
      <c r="A2635" s="2" t="s">
        <v>86</v>
      </c>
      <c r="B2635" s="2" t="s">
        <v>87</v>
      </c>
      <c r="C2635" s="2" t="s">
        <v>128</v>
      </c>
      <c r="D2635" s="2" t="s">
        <v>129</v>
      </c>
      <c r="E2635" s="3">
        <v>5</v>
      </c>
      <c r="F2635" s="3">
        <v>8</v>
      </c>
      <c r="G2635" s="2" t="s">
        <v>88</v>
      </c>
      <c r="H2635" s="2" t="s">
        <v>130</v>
      </c>
      <c r="I2635" s="2" t="s">
        <v>18276</v>
      </c>
      <c r="J2635" s="2" t="s">
        <v>3093</v>
      </c>
    </row>
    <row r="2636" spans="1:10" ht="15" customHeight="1" x14ac:dyDescent="0.35">
      <c r="A2636" s="2" t="s">
        <v>86</v>
      </c>
      <c r="B2636" s="2" t="s">
        <v>87</v>
      </c>
      <c r="C2636" s="2" t="s">
        <v>142</v>
      </c>
      <c r="D2636" s="2" t="s">
        <v>143</v>
      </c>
      <c r="E2636" s="3">
        <v>5</v>
      </c>
      <c r="F2636" s="3">
        <v>9</v>
      </c>
      <c r="G2636" s="2" t="s">
        <v>88</v>
      </c>
      <c r="H2636" s="2" t="s">
        <v>144</v>
      </c>
      <c r="I2636" s="2" t="s">
        <v>18276</v>
      </c>
      <c r="J2636" s="2" t="s">
        <v>3093</v>
      </c>
    </row>
    <row r="2637" spans="1:10" ht="15" customHeight="1" x14ac:dyDescent="0.35">
      <c r="A2637" s="2" t="s">
        <v>86</v>
      </c>
      <c r="B2637" s="2" t="s">
        <v>87</v>
      </c>
      <c r="C2637" s="2" t="s">
        <v>153</v>
      </c>
      <c r="D2637" s="2" t="s">
        <v>154</v>
      </c>
      <c r="E2637" s="3">
        <v>5</v>
      </c>
      <c r="F2637" s="3">
        <v>10</v>
      </c>
      <c r="G2637" s="2" t="s">
        <v>88</v>
      </c>
      <c r="H2637" s="2" t="s">
        <v>155</v>
      </c>
      <c r="I2637" s="2" t="s">
        <v>18276</v>
      </c>
      <c r="J2637" s="2" t="s">
        <v>3093</v>
      </c>
    </row>
    <row r="2638" spans="1:10" ht="15" customHeight="1" x14ac:dyDescent="0.35">
      <c r="A2638" s="2" t="s">
        <v>86</v>
      </c>
      <c r="B2638" s="2" t="s">
        <v>87</v>
      </c>
      <c r="C2638" s="2" t="s">
        <v>163</v>
      </c>
      <c r="D2638" s="2" t="s">
        <v>164</v>
      </c>
      <c r="E2638" s="3">
        <v>5</v>
      </c>
      <c r="F2638" s="3">
        <v>11</v>
      </c>
      <c r="G2638" s="2" t="s">
        <v>88</v>
      </c>
      <c r="H2638" s="2" t="s">
        <v>165</v>
      </c>
      <c r="I2638" s="2" t="s">
        <v>18276</v>
      </c>
      <c r="J2638" s="2" t="s">
        <v>3093</v>
      </c>
    </row>
    <row r="2639" spans="1:10" ht="15" customHeight="1" x14ac:dyDescent="0.35">
      <c r="A2639" s="2" t="s">
        <v>86</v>
      </c>
      <c r="B2639" s="2" t="s">
        <v>87</v>
      </c>
      <c r="C2639" s="2" t="s">
        <v>177</v>
      </c>
      <c r="D2639" s="2" t="s">
        <v>178</v>
      </c>
      <c r="E2639" s="3">
        <v>5</v>
      </c>
      <c r="F2639" s="3">
        <v>12</v>
      </c>
      <c r="G2639" s="2" t="s">
        <v>88</v>
      </c>
      <c r="H2639" s="2" t="s">
        <v>179</v>
      </c>
      <c r="I2639" s="2" t="s">
        <v>18276</v>
      </c>
      <c r="J2639" s="2" t="s">
        <v>3093</v>
      </c>
    </row>
    <row r="2640" spans="1:10" ht="15" customHeight="1" x14ac:dyDescent="0.35">
      <c r="A2640" s="2" t="s">
        <v>86</v>
      </c>
      <c r="B2640" s="2" t="s">
        <v>87</v>
      </c>
      <c r="C2640" s="2" t="s">
        <v>191</v>
      </c>
      <c r="D2640" s="2" t="s">
        <v>192</v>
      </c>
      <c r="E2640" s="3">
        <v>5</v>
      </c>
      <c r="F2640" s="3">
        <v>13</v>
      </c>
      <c r="G2640" s="2" t="s">
        <v>88</v>
      </c>
      <c r="H2640" s="2" t="s">
        <v>193</v>
      </c>
      <c r="I2640" s="2" t="s">
        <v>18276</v>
      </c>
      <c r="J2640" s="2" t="s">
        <v>3093</v>
      </c>
    </row>
    <row r="2641" spans="1:10" ht="15" customHeight="1" x14ac:dyDescent="0.35">
      <c r="A2641" s="2" t="s">
        <v>86</v>
      </c>
      <c r="B2641" s="2" t="s">
        <v>87</v>
      </c>
      <c r="C2641" s="2" t="s">
        <v>207</v>
      </c>
      <c r="D2641" s="2" t="s">
        <v>208</v>
      </c>
      <c r="E2641" s="3">
        <v>5</v>
      </c>
      <c r="F2641" s="3">
        <v>14</v>
      </c>
      <c r="G2641" s="2" t="s">
        <v>88</v>
      </c>
      <c r="H2641" s="2" t="s">
        <v>209</v>
      </c>
      <c r="I2641" s="2" t="s">
        <v>18276</v>
      </c>
      <c r="J2641" s="2" t="s">
        <v>3093</v>
      </c>
    </row>
    <row r="2642" spans="1:10" ht="15" customHeight="1" x14ac:dyDescent="0.35">
      <c r="A2642" s="2" t="s">
        <v>86</v>
      </c>
      <c r="B2642" s="2" t="s">
        <v>87</v>
      </c>
      <c r="C2642" s="2" t="s">
        <v>218</v>
      </c>
      <c r="D2642" s="2" t="s">
        <v>219</v>
      </c>
      <c r="E2642" s="3">
        <v>5</v>
      </c>
      <c r="F2642" s="3">
        <v>15</v>
      </c>
      <c r="G2642" s="2" t="s">
        <v>88</v>
      </c>
      <c r="H2642" s="2" t="s">
        <v>220</v>
      </c>
      <c r="I2642" s="2" t="s">
        <v>18276</v>
      </c>
      <c r="J2642" s="2" t="s">
        <v>3093</v>
      </c>
    </row>
    <row r="2643" spans="1:10" ht="15" customHeight="1" x14ac:dyDescent="0.35">
      <c r="A2643" s="2" t="s">
        <v>86</v>
      </c>
      <c r="B2643" s="2" t="s">
        <v>87</v>
      </c>
      <c r="C2643" s="2" t="s">
        <v>250</v>
      </c>
      <c r="D2643" s="2" t="s">
        <v>251</v>
      </c>
      <c r="E2643" s="3">
        <v>5</v>
      </c>
      <c r="F2643" s="3">
        <v>17</v>
      </c>
      <c r="G2643" s="2" t="s">
        <v>88</v>
      </c>
      <c r="H2643" s="2" t="s">
        <v>252</v>
      </c>
      <c r="I2643" s="2" t="s">
        <v>18276</v>
      </c>
      <c r="J2643" s="2" t="s">
        <v>3093</v>
      </c>
    </row>
    <row r="2644" spans="1:10" ht="15" customHeight="1" x14ac:dyDescent="0.35">
      <c r="A2644" s="2" t="s">
        <v>86</v>
      </c>
      <c r="B2644" s="2" t="s">
        <v>87</v>
      </c>
      <c r="C2644" s="2" t="s">
        <v>294</v>
      </c>
      <c r="D2644" s="2" t="s">
        <v>295</v>
      </c>
      <c r="E2644" s="3">
        <v>5</v>
      </c>
      <c r="F2644" s="3">
        <v>20</v>
      </c>
      <c r="G2644" s="2" t="s">
        <v>88</v>
      </c>
      <c r="H2644" s="2" t="s">
        <v>296</v>
      </c>
      <c r="I2644" s="2" t="s">
        <v>18276</v>
      </c>
      <c r="J2644" s="2" t="s">
        <v>3093</v>
      </c>
    </row>
    <row r="2645" spans="1:10" ht="15" customHeight="1" x14ac:dyDescent="0.35">
      <c r="A2645" s="2" t="s">
        <v>86</v>
      </c>
      <c r="B2645" s="2" t="s">
        <v>87</v>
      </c>
      <c r="C2645" s="2" t="s">
        <v>207</v>
      </c>
      <c r="D2645" s="2" t="s">
        <v>208</v>
      </c>
      <c r="E2645" s="3">
        <v>5</v>
      </c>
      <c r="F2645" s="3">
        <v>14</v>
      </c>
      <c r="G2645" s="2" t="s">
        <v>88</v>
      </c>
      <c r="H2645" s="2" t="s">
        <v>209</v>
      </c>
      <c r="I2645" s="2" t="s">
        <v>18276</v>
      </c>
      <c r="J2645" s="2" t="s">
        <v>2983</v>
      </c>
    </row>
    <row r="2646" spans="1:10" ht="15" customHeight="1" x14ac:dyDescent="0.35">
      <c r="A2646" s="2" t="s">
        <v>86</v>
      </c>
      <c r="B2646" s="2" t="s">
        <v>87</v>
      </c>
      <c r="C2646" s="2" t="s">
        <v>352</v>
      </c>
      <c r="D2646" s="2" t="s">
        <v>353</v>
      </c>
      <c r="E2646" s="3">
        <v>5</v>
      </c>
      <c r="F2646" s="3">
        <v>24</v>
      </c>
      <c r="G2646" s="2" t="s">
        <v>88</v>
      </c>
      <c r="H2646" s="2" t="s">
        <v>354</v>
      </c>
      <c r="I2646" s="2" t="s">
        <v>18276</v>
      </c>
      <c r="J2646" s="2" t="s">
        <v>3093</v>
      </c>
    </row>
    <row r="2647" spans="1:10" ht="15" customHeight="1" x14ac:dyDescent="0.35">
      <c r="A2647" s="2" t="s">
        <v>86</v>
      </c>
      <c r="B2647" s="2" t="s">
        <v>87</v>
      </c>
      <c r="C2647" s="2" t="s">
        <v>177</v>
      </c>
      <c r="D2647" s="2" t="s">
        <v>178</v>
      </c>
      <c r="E2647" s="3">
        <v>5</v>
      </c>
      <c r="F2647" s="3">
        <v>12</v>
      </c>
      <c r="G2647" s="2" t="s">
        <v>88</v>
      </c>
      <c r="H2647" s="2" t="s">
        <v>179</v>
      </c>
      <c r="I2647" s="2" t="s">
        <v>18276</v>
      </c>
      <c r="J2647" s="2" t="s">
        <v>2983</v>
      </c>
    </row>
    <row r="2648" spans="1:10" ht="15" customHeight="1" x14ac:dyDescent="0.35">
      <c r="A2648" s="2" t="s">
        <v>86</v>
      </c>
      <c r="B2648" s="2" t="s">
        <v>87</v>
      </c>
      <c r="C2648" s="2" t="s">
        <v>153</v>
      </c>
      <c r="D2648" s="2" t="s">
        <v>154</v>
      </c>
      <c r="E2648" s="3">
        <v>5</v>
      </c>
      <c r="F2648" s="3">
        <v>10</v>
      </c>
      <c r="G2648" s="2" t="s">
        <v>88</v>
      </c>
      <c r="H2648" s="2" t="s">
        <v>155</v>
      </c>
      <c r="I2648" s="2" t="s">
        <v>18276</v>
      </c>
      <c r="J2648" s="2" t="s">
        <v>2983</v>
      </c>
    </row>
    <row r="2649" spans="1:10" ht="15" customHeight="1" x14ac:dyDescent="0.35">
      <c r="A2649" s="2" t="s">
        <v>71</v>
      </c>
      <c r="B2649" s="2" t="s">
        <v>72</v>
      </c>
      <c r="C2649" s="2" t="s">
        <v>510</v>
      </c>
      <c r="D2649" s="2" t="s">
        <v>511</v>
      </c>
      <c r="E2649" s="3">
        <v>4</v>
      </c>
      <c r="F2649" s="3">
        <v>38</v>
      </c>
      <c r="G2649" s="2" t="s">
        <v>73</v>
      </c>
      <c r="H2649" s="2" t="s">
        <v>512</v>
      </c>
      <c r="I2649" s="2" t="s">
        <v>18276</v>
      </c>
      <c r="J2649" s="2" t="s">
        <v>2969</v>
      </c>
    </row>
    <row r="2650" spans="1:10" ht="15" customHeight="1" x14ac:dyDescent="0.35">
      <c r="A2650" s="2" t="s">
        <v>71</v>
      </c>
      <c r="B2650" s="2" t="s">
        <v>72</v>
      </c>
      <c r="C2650" s="2" t="s">
        <v>537</v>
      </c>
      <c r="D2650" s="2" t="s">
        <v>538</v>
      </c>
      <c r="E2650" s="3">
        <v>4</v>
      </c>
      <c r="F2650" s="3">
        <v>40</v>
      </c>
      <c r="G2650" s="2" t="s">
        <v>73</v>
      </c>
      <c r="H2650" s="2" t="s">
        <v>539</v>
      </c>
      <c r="I2650" s="2" t="s">
        <v>18276</v>
      </c>
      <c r="J2650" s="2" t="s">
        <v>2969</v>
      </c>
    </row>
    <row r="2651" spans="1:10" ht="15" customHeight="1" x14ac:dyDescent="0.35">
      <c r="A2651" s="2" t="s">
        <v>71</v>
      </c>
      <c r="B2651" s="2" t="s">
        <v>72</v>
      </c>
      <c r="C2651" s="2" t="s">
        <v>23</v>
      </c>
      <c r="D2651" s="2" t="s">
        <v>24</v>
      </c>
      <c r="E2651" s="3">
        <v>4</v>
      </c>
      <c r="F2651" s="3">
        <v>1</v>
      </c>
      <c r="G2651" s="2" t="s">
        <v>73</v>
      </c>
      <c r="H2651" s="2" t="s">
        <v>26</v>
      </c>
      <c r="I2651" s="2" t="s">
        <v>18276</v>
      </c>
      <c r="J2651" s="2" t="s">
        <v>3016</v>
      </c>
    </row>
    <row r="2652" spans="1:10" ht="15" customHeight="1" x14ac:dyDescent="0.35">
      <c r="A2652" s="2" t="s">
        <v>71</v>
      </c>
      <c r="B2652" s="2" t="s">
        <v>72</v>
      </c>
      <c r="C2652" s="2" t="s">
        <v>41</v>
      </c>
      <c r="D2652" s="2" t="s">
        <v>42</v>
      </c>
      <c r="E2652" s="3">
        <v>4</v>
      </c>
      <c r="F2652" s="3">
        <v>2</v>
      </c>
      <c r="G2652" s="2" t="s">
        <v>73</v>
      </c>
      <c r="H2652" s="2" t="s">
        <v>43</v>
      </c>
      <c r="I2652" s="2" t="s">
        <v>18276</v>
      </c>
      <c r="J2652" s="2" t="s">
        <v>3016</v>
      </c>
    </row>
    <row r="2653" spans="1:10" ht="15" customHeight="1" x14ac:dyDescent="0.35">
      <c r="A2653" s="2" t="s">
        <v>71</v>
      </c>
      <c r="B2653" s="2" t="s">
        <v>72</v>
      </c>
      <c r="C2653" s="2" t="s">
        <v>56</v>
      </c>
      <c r="D2653" s="2" t="s">
        <v>57</v>
      </c>
      <c r="E2653" s="3">
        <v>4</v>
      </c>
      <c r="F2653" s="3">
        <v>3</v>
      </c>
      <c r="G2653" s="2" t="s">
        <v>73</v>
      </c>
      <c r="H2653" s="2" t="s">
        <v>59</v>
      </c>
      <c r="I2653" s="2" t="s">
        <v>18276</v>
      </c>
      <c r="J2653" s="2" t="s">
        <v>3016</v>
      </c>
    </row>
    <row r="2654" spans="1:10" ht="15" customHeight="1" x14ac:dyDescent="0.35">
      <c r="A2654" s="2" t="s">
        <v>71</v>
      </c>
      <c r="B2654" s="2" t="s">
        <v>72</v>
      </c>
      <c r="C2654" s="2" t="s">
        <v>86</v>
      </c>
      <c r="D2654" s="2" t="s">
        <v>87</v>
      </c>
      <c r="E2654" s="3">
        <v>4</v>
      </c>
      <c r="F2654" s="3">
        <v>5</v>
      </c>
      <c r="G2654" s="2" t="s">
        <v>73</v>
      </c>
      <c r="H2654" s="2" t="s">
        <v>88</v>
      </c>
      <c r="I2654" s="2" t="s">
        <v>18276</v>
      </c>
      <c r="J2654" s="2" t="s">
        <v>3016</v>
      </c>
    </row>
    <row r="2655" spans="1:10" ht="15" customHeight="1" x14ac:dyDescent="0.35">
      <c r="A2655" s="2" t="s">
        <v>71</v>
      </c>
      <c r="B2655" s="2" t="s">
        <v>72</v>
      </c>
      <c r="C2655" s="2" t="s">
        <v>116</v>
      </c>
      <c r="D2655" s="2" t="s">
        <v>117</v>
      </c>
      <c r="E2655" s="3">
        <v>4</v>
      </c>
      <c r="F2655" s="3">
        <v>7</v>
      </c>
      <c r="G2655" s="2" t="s">
        <v>73</v>
      </c>
      <c r="H2655" s="2" t="s">
        <v>118</v>
      </c>
      <c r="I2655" s="2" t="s">
        <v>18276</v>
      </c>
      <c r="J2655" s="2" t="s">
        <v>3016</v>
      </c>
    </row>
    <row r="2656" spans="1:10" ht="15" customHeight="1" x14ac:dyDescent="0.35">
      <c r="A2656" s="2" t="s">
        <v>71</v>
      </c>
      <c r="B2656" s="2" t="s">
        <v>72</v>
      </c>
      <c r="C2656" s="2" t="s">
        <v>128</v>
      </c>
      <c r="D2656" s="2" t="s">
        <v>129</v>
      </c>
      <c r="E2656" s="3">
        <v>4</v>
      </c>
      <c r="F2656" s="3">
        <v>8</v>
      </c>
      <c r="G2656" s="2" t="s">
        <v>73</v>
      </c>
      <c r="H2656" s="2" t="s">
        <v>130</v>
      </c>
      <c r="I2656" s="2" t="s">
        <v>18276</v>
      </c>
      <c r="J2656" s="2" t="s">
        <v>3016</v>
      </c>
    </row>
    <row r="2657" spans="1:10" ht="15" customHeight="1" x14ac:dyDescent="0.35">
      <c r="A2657" s="2" t="s">
        <v>71</v>
      </c>
      <c r="B2657" s="2" t="s">
        <v>72</v>
      </c>
      <c r="C2657" s="2" t="s">
        <v>163</v>
      </c>
      <c r="D2657" s="2" t="s">
        <v>164</v>
      </c>
      <c r="E2657" s="3">
        <v>4</v>
      </c>
      <c r="F2657" s="3">
        <v>11</v>
      </c>
      <c r="G2657" s="2" t="s">
        <v>73</v>
      </c>
      <c r="H2657" s="2" t="s">
        <v>165</v>
      </c>
      <c r="I2657" s="2" t="s">
        <v>18276</v>
      </c>
      <c r="J2657" s="2" t="s">
        <v>3016</v>
      </c>
    </row>
    <row r="2658" spans="1:10" ht="15" customHeight="1" x14ac:dyDescent="0.35">
      <c r="A2658" s="2" t="s">
        <v>71</v>
      </c>
      <c r="B2658" s="2" t="s">
        <v>72</v>
      </c>
      <c r="C2658" s="2" t="s">
        <v>177</v>
      </c>
      <c r="D2658" s="2" t="s">
        <v>178</v>
      </c>
      <c r="E2658" s="3">
        <v>4</v>
      </c>
      <c r="F2658" s="3">
        <v>12</v>
      </c>
      <c r="G2658" s="2" t="s">
        <v>73</v>
      </c>
      <c r="H2658" s="2" t="s">
        <v>179</v>
      </c>
      <c r="I2658" s="2" t="s">
        <v>18276</v>
      </c>
      <c r="J2658" s="2" t="s">
        <v>3016</v>
      </c>
    </row>
    <row r="2659" spans="1:10" ht="15" customHeight="1" x14ac:dyDescent="0.35">
      <c r="A2659" s="2" t="s">
        <v>71</v>
      </c>
      <c r="B2659" s="2" t="s">
        <v>72</v>
      </c>
      <c r="C2659" s="2" t="s">
        <v>191</v>
      </c>
      <c r="D2659" s="2" t="s">
        <v>192</v>
      </c>
      <c r="E2659" s="3">
        <v>4</v>
      </c>
      <c r="F2659" s="3">
        <v>13</v>
      </c>
      <c r="G2659" s="2" t="s">
        <v>73</v>
      </c>
      <c r="H2659" s="2" t="s">
        <v>193</v>
      </c>
      <c r="I2659" s="2" t="s">
        <v>18276</v>
      </c>
      <c r="J2659" s="2" t="s">
        <v>3016</v>
      </c>
    </row>
    <row r="2660" spans="1:10" ht="15" customHeight="1" x14ac:dyDescent="0.35">
      <c r="A2660" s="2" t="s">
        <v>71</v>
      </c>
      <c r="B2660" s="2" t="s">
        <v>72</v>
      </c>
      <c r="C2660" s="2" t="s">
        <v>207</v>
      </c>
      <c r="D2660" s="2" t="s">
        <v>208</v>
      </c>
      <c r="E2660" s="3">
        <v>4</v>
      </c>
      <c r="F2660" s="3">
        <v>14</v>
      </c>
      <c r="G2660" s="2" t="s">
        <v>73</v>
      </c>
      <c r="H2660" s="2" t="s">
        <v>209</v>
      </c>
      <c r="I2660" s="2" t="s">
        <v>18276</v>
      </c>
      <c r="J2660" s="2" t="s">
        <v>3016</v>
      </c>
    </row>
    <row r="2661" spans="1:10" ht="15" customHeight="1" x14ac:dyDescent="0.35">
      <c r="A2661" s="2" t="s">
        <v>71</v>
      </c>
      <c r="B2661" s="2" t="s">
        <v>72</v>
      </c>
      <c r="C2661" s="2" t="s">
        <v>325</v>
      </c>
      <c r="D2661" s="2" t="s">
        <v>326</v>
      </c>
      <c r="E2661" s="3">
        <v>4</v>
      </c>
      <c r="F2661" s="3">
        <v>22</v>
      </c>
      <c r="G2661" s="2" t="s">
        <v>73</v>
      </c>
      <c r="H2661" s="2" t="s">
        <v>327</v>
      </c>
      <c r="I2661" s="2" t="s">
        <v>18276</v>
      </c>
      <c r="J2661" s="2" t="s">
        <v>3016</v>
      </c>
    </row>
    <row r="2662" spans="1:10" ht="15" customHeight="1" x14ac:dyDescent="0.35">
      <c r="A2662" s="2" t="s">
        <v>71</v>
      </c>
      <c r="B2662" s="2" t="s">
        <v>72</v>
      </c>
      <c r="C2662" s="2" t="s">
        <v>339</v>
      </c>
      <c r="D2662" s="2" t="s">
        <v>340</v>
      </c>
      <c r="E2662" s="3">
        <v>4</v>
      </c>
      <c r="F2662" s="3">
        <v>23</v>
      </c>
      <c r="G2662" s="2" t="s">
        <v>73</v>
      </c>
      <c r="H2662" s="2" t="s">
        <v>341</v>
      </c>
      <c r="I2662" s="2" t="s">
        <v>18276</v>
      </c>
      <c r="J2662" s="2" t="s">
        <v>3016</v>
      </c>
    </row>
    <row r="2663" spans="1:10" ht="15" customHeight="1" x14ac:dyDescent="0.35">
      <c r="A2663" s="2" t="s">
        <v>71</v>
      </c>
      <c r="B2663" s="2" t="s">
        <v>72</v>
      </c>
      <c r="C2663" s="2" t="s">
        <v>467</v>
      </c>
      <c r="D2663" s="2" t="s">
        <v>468</v>
      </c>
      <c r="E2663" s="3">
        <v>4</v>
      </c>
      <c r="F2663" s="3">
        <v>34</v>
      </c>
      <c r="G2663" s="2" t="s">
        <v>73</v>
      </c>
      <c r="H2663" s="2" t="s">
        <v>469</v>
      </c>
      <c r="I2663" s="2" t="s">
        <v>18276</v>
      </c>
      <c r="J2663" s="2" t="s">
        <v>3016</v>
      </c>
    </row>
    <row r="2664" spans="1:10" ht="15" customHeight="1" x14ac:dyDescent="0.35">
      <c r="A2664" s="2" t="s">
        <v>71</v>
      </c>
      <c r="B2664" s="2" t="s">
        <v>72</v>
      </c>
      <c r="C2664" s="2" t="s">
        <v>537</v>
      </c>
      <c r="D2664" s="2" t="s">
        <v>538</v>
      </c>
      <c r="E2664" s="3">
        <v>4</v>
      </c>
      <c r="F2664" s="3">
        <v>40</v>
      </c>
      <c r="G2664" s="2" t="s">
        <v>73</v>
      </c>
      <c r="H2664" s="2" t="s">
        <v>539</v>
      </c>
      <c r="I2664" s="2" t="s">
        <v>18276</v>
      </c>
      <c r="J2664" s="2" t="s">
        <v>3016</v>
      </c>
    </row>
    <row r="2665" spans="1:10" ht="15" customHeight="1" x14ac:dyDescent="0.35">
      <c r="A2665" s="2" t="s">
        <v>86</v>
      </c>
      <c r="B2665" s="2" t="s">
        <v>87</v>
      </c>
      <c r="C2665" s="2" t="s">
        <v>23</v>
      </c>
      <c r="D2665" s="2" t="s">
        <v>24</v>
      </c>
      <c r="E2665" s="3">
        <v>5</v>
      </c>
      <c r="F2665" s="3">
        <v>1</v>
      </c>
      <c r="G2665" s="2" t="s">
        <v>88</v>
      </c>
      <c r="H2665" s="2" t="s">
        <v>26</v>
      </c>
      <c r="I2665" s="2" t="s">
        <v>18276</v>
      </c>
      <c r="J2665" s="2" t="s">
        <v>2983</v>
      </c>
    </row>
    <row r="2666" spans="1:10" ht="15" customHeight="1" x14ac:dyDescent="0.35">
      <c r="A2666" s="2" t="s">
        <v>86</v>
      </c>
      <c r="B2666" s="2" t="s">
        <v>87</v>
      </c>
      <c r="C2666" s="2" t="s">
        <v>56</v>
      </c>
      <c r="D2666" s="2" t="s">
        <v>57</v>
      </c>
      <c r="E2666" s="3">
        <v>5</v>
      </c>
      <c r="F2666" s="3">
        <v>3</v>
      </c>
      <c r="G2666" s="2" t="s">
        <v>88</v>
      </c>
      <c r="H2666" s="2" t="s">
        <v>59</v>
      </c>
      <c r="I2666" s="2" t="s">
        <v>18276</v>
      </c>
      <c r="J2666" s="2" t="s">
        <v>2983</v>
      </c>
    </row>
    <row r="2667" spans="1:10" ht="15" customHeight="1" x14ac:dyDescent="0.35">
      <c r="A2667" s="2" t="s">
        <v>86</v>
      </c>
      <c r="B2667" s="2" t="s">
        <v>87</v>
      </c>
      <c r="C2667" s="2" t="s">
        <v>71</v>
      </c>
      <c r="D2667" s="2" t="s">
        <v>72</v>
      </c>
      <c r="E2667" s="3">
        <v>5</v>
      </c>
      <c r="F2667" s="3">
        <v>4</v>
      </c>
      <c r="G2667" s="2" t="s">
        <v>88</v>
      </c>
      <c r="H2667" s="2" t="s">
        <v>73</v>
      </c>
      <c r="I2667" s="2" t="s">
        <v>18276</v>
      </c>
      <c r="J2667" s="2" t="s">
        <v>2983</v>
      </c>
    </row>
    <row r="2668" spans="1:10" ht="15" customHeight="1" x14ac:dyDescent="0.35">
      <c r="A2668" s="2" t="s">
        <v>86</v>
      </c>
      <c r="B2668" s="2" t="s">
        <v>87</v>
      </c>
      <c r="C2668" s="2" t="s">
        <v>100</v>
      </c>
      <c r="D2668" s="2" t="s">
        <v>101</v>
      </c>
      <c r="E2668" s="3">
        <v>5</v>
      </c>
      <c r="F2668" s="3">
        <v>6</v>
      </c>
      <c r="G2668" s="2" t="s">
        <v>88</v>
      </c>
      <c r="H2668" s="2" t="s">
        <v>102</v>
      </c>
      <c r="I2668" s="2" t="s">
        <v>18276</v>
      </c>
      <c r="J2668" s="2" t="s">
        <v>2983</v>
      </c>
    </row>
    <row r="2669" spans="1:10" ht="15" customHeight="1" x14ac:dyDescent="0.35">
      <c r="A2669" s="2" t="s">
        <v>86</v>
      </c>
      <c r="B2669" s="2" t="s">
        <v>87</v>
      </c>
      <c r="C2669" s="2" t="s">
        <v>128</v>
      </c>
      <c r="D2669" s="2" t="s">
        <v>129</v>
      </c>
      <c r="E2669" s="3">
        <v>5</v>
      </c>
      <c r="F2669" s="3">
        <v>8</v>
      </c>
      <c r="G2669" s="2" t="s">
        <v>88</v>
      </c>
      <c r="H2669" s="2" t="s">
        <v>130</v>
      </c>
      <c r="I2669" s="2" t="s">
        <v>18276</v>
      </c>
      <c r="J2669" s="2" t="s">
        <v>2983</v>
      </c>
    </row>
    <row r="2670" spans="1:10" ht="15" customHeight="1" x14ac:dyDescent="0.35">
      <c r="A2670" s="2" t="s">
        <v>86</v>
      </c>
      <c r="B2670" s="2" t="s">
        <v>87</v>
      </c>
      <c r="C2670" s="2" t="s">
        <v>163</v>
      </c>
      <c r="D2670" s="2" t="s">
        <v>164</v>
      </c>
      <c r="E2670" s="3">
        <v>5</v>
      </c>
      <c r="F2670" s="3">
        <v>11</v>
      </c>
      <c r="G2670" s="2" t="s">
        <v>88</v>
      </c>
      <c r="H2670" s="2" t="s">
        <v>165</v>
      </c>
      <c r="I2670" s="2" t="s">
        <v>18276</v>
      </c>
      <c r="J2670" s="2" t="s">
        <v>2983</v>
      </c>
    </row>
    <row r="2671" spans="1:10" ht="15" customHeight="1" x14ac:dyDescent="0.35">
      <c r="A2671" s="2" t="s">
        <v>71</v>
      </c>
      <c r="B2671" s="2" t="s">
        <v>72</v>
      </c>
      <c r="C2671" s="2" t="s">
        <v>352</v>
      </c>
      <c r="D2671" s="2" t="s">
        <v>353</v>
      </c>
      <c r="E2671" s="3">
        <v>4</v>
      </c>
      <c r="F2671" s="3">
        <v>24</v>
      </c>
      <c r="G2671" s="2" t="s">
        <v>73</v>
      </c>
      <c r="H2671" s="2" t="s">
        <v>354</v>
      </c>
      <c r="I2671" s="2" t="s">
        <v>18276</v>
      </c>
      <c r="J2671" s="2" t="s">
        <v>2969</v>
      </c>
    </row>
    <row r="2672" spans="1:10" ht="15" customHeight="1" x14ac:dyDescent="0.35">
      <c r="A2672" s="2" t="s">
        <v>86</v>
      </c>
      <c r="B2672" s="2" t="s">
        <v>87</v>
      </c>
      <c r="C2672" s="2" t="s">
        <v>477</v>
      </c>
      <c r="D2672" s="2" t="s">
        <v>478</v>
      </c>
      <c r="E2672" s="3">
        <v>5</v>
      </c>
      <c r="F2672" s="3">
        <v>35</v>
      </c>
      <c r="G2672" s="2" t="s">
        <v>88</v>
      </c>
      <c r="H2672" s="2" t="s">
        <v>479</v>
      </c>
      <c r="I2672" s="2" t="s">
        <v>18276</v>
      </c>
      <c r="J2672" s="2" t="s">
        <v>3093</v>
      </c>
    </row>
    <row r="2673" spans="1:10" ht="15" customHeight="1" x14ac:dyDescent="0.35">
      <c r="A2673" s="2" t="s">
        <v>86</v>
      </c>
      <c r="B2673" s="2" t="s">
        <v>87</v>
      </c>
      <c r="C2673" s="2" t="s">
        <v>23</v>
      </c>
      <c r="D2673" s="2" t="s">
        <v>24</v>
      </c>
      <c r="E2673" s="3">
        <v>5</v>
      </c>
      <c r="F2673" s="3">
        <v>1</v>
      </c>
      <c r="G2673" s="2" t="s">
        <v>88</v>
      </c>
      <c r="H2673" s="2" t="s">
        <v>26</v>
      </c>
      <c r="I2673" s="2" t="s">
        <v>18276</v>
      </c>
      <c r="J2673" s="2" t="s">
        <v>3001</v>
      </c>
    </row>
    <row r="2674" spans="1:10" ht="15" customHeight="1" x14ac:dyDescent="0.35">
      <c r="A2674" s="2" t="s">
        <v>86</v>
      </c>
      <c r="B2674" s="2" t="s">
        <v>87</v>
      </c>
      <c r="C2674" s="2" t="s">
        <v>325</v>
      </c>
      <c r="D2674" s="2" t="s">
        <v>326</v>
      </c>
      <c r="E2674" s="3">
        <v>5</v>
      </c>
      <c r="F2674" s="3">
        <v>22</v>
      </c>
      <c r="G2674" s="2" t="s">
        <v>88</v>
      </c>
      <c r="H2674" s="2" t="s">
        <v>327</v>
      </c>
      <c r="I2674" s="2" t="s">
        <v>18276</v>
      </c>
      <c r="J2674" s="2" t="s">
        <v>2992</v>
      </c>
    </row>
    <row r="2675" spans="1:10" ht="15" customHeight="1" x14ac:dyDescent="0.35">
      <c r="A2675" s="2" t="s">
        <v>86</v>
      </c>
      <c r="B2675" s="2" t="s">
        <v>87</v>
      </c>
      <c r="C2675" s="2" t="s">
        <v>352</v>
      </c>
      <c r="D2675" s="2" t="s">
        <v>353</v>
      </c>
      <c r="E2675" s="3">
        <v>5</v>
      </c>
      <c r="F2675" s="3">
        <v>24</v>
      </c>
      <c r="G2675" s="2" t="s">
        <v>88</v>
      </c>
      <c r="H2675" s="2" t="s">
        <v>354</v>
      </c>
      <c r="I2675" s="2" t="s">
        <v>18276</v>
      </c>
      <c r="J2675" s="2" t="s">
        <v>2992</v>
      </c>
    </row>
    <row r="2676" spans="1:10" ht="15" customHeight="1" x14ac:dyDescent="0.35">
      <c r="A2676" s="2" t="s">
        <v>86</v>
      </c>
      <c r="B2676" s="2" t="s">
        <v>87</v>
      </c>
      <c r="C2676" s="2" t="s">
        <v>510</v>
      </c>
      <c r="D2676" s="2" t="s">
        <v>511</v>
      </c>
      <c r="E2676" s="3">
        <v>5</v>
      </c>
      <c r="F2676" s="3">
        <v>38</v>
      </c>
      <c r="G2676" s="2" t="s">
        <v>88</v>
      </c>
      <c r="H2676" s="2" t="s">
        <v>512</v>
      </c>
      <c r="I2676" s="2" t="s">
        <v>18276</v>
      </c>
      <c r="J2676" s="2" t="s">
        <v>2992</v>
      </c>
    </row>
    <row r="2677" spans="1:10" ht="15" customHeight="1" x14ac:dyDescent="0.35">
      <c r="A2677" s="2" t="s">
        <v>86</v>
      </c>
      <c r="B2677" s="2" t="s">
        <v>87</v>
      </c>
      <c r="C2677" s="2" t="s">
        <v>523</v>
      </c>
      <c r="D2677" s="2" t="s">
        <v>524</v>
      </c>
      <c r="E2677" s="3">
        <v>5</v>
      </c>
      <c r="F2677" s="3">
        <v>39</v>
      </c>
      <c r="G2677" s="2" t="s">
        <v>88</v>
      </c>
      <c r="H2677" s="2" t="s">
        <v>525</v>
      </c>
      <c r="I2677" s="2" t="s">
        <v>18276</v>
      </c>
      <c r="J2677" s="2" t="s">
        <v>2992</v>
      </c>
    </row>
    <row r="2678" spans="1:10" ht="15" customHeight="1" x14ac:dyDescent="0.35">
      <c r="A2678" s="2" t="s">
        <v>86</v>
      </c>
      <c r="B2678" s="2" t="s">
        <v>87</v>
      </c>
      <c r="C2678" s="2" t="s">
        <v>23</v>
      </c>
      <c r="D2678" s="2" t="s">
        <v>24</v>
      </c>
      <c r="E2678" s="3">
        <v>5</v>
      </c>
      <c r="F2678" s="3">
        <v>1</v>
      </c>
      <c r="G2678" s="2" t="s">
        <v>88</v>
      </c>
      <c r="H2678" s="2" t="s">
        <v>26</v>
      </c>
      <c r="I2678" s="2" t="s">
        <v>18276</v>
      </c>
      <c r="J2678" s="2" t="s">
        <v>3076</v>
      </c>
    </row>
    <row r="2679" spans="1:10" ht="15" customHeight="1" x14ac:dyDescent="0.35">
      <c r="A2679" s="2" t="s">
        <v>86</v>
      </c>
      <c r="B2679" s="2" t="s">
        <v>87</v>
      </c>
      <c r="C2679" s="2" t="s">
        <v>41</v>
      </c>
      <c r="D2679" s="2" t="s">
        <v>42</v>
      </c>
      <c r="E2679" s="3">
        <v>5</v>
      </c>
      <c r="F2679" s="3">
        <v>2</v>
      </c>
      <c r="G2679" s="2" t="s">
        <v>88</v>
      </c>
      <c r="H2679" s="2" t="s">
        <v>43</v>
      </c>
      <c r="I2679" s="2" t="s">
        <v>18276</v>
      </c>
      <c r="J2679" s="2" t="s">
        <v>3076</v>
      </c>
    </row>
    <row r="2680" spans="1:10" ht="15" customHeight="1" x14ac:dyDescent="0.35">
      <c r="A2680" s="2" t="s">
        <v>86</v>
      </c>
      <c r="B2680" s="2" t="s">
        <v>87</v>
      </c>
      <c r="C2680" s="2" t="s">
        <v>56</v>
      </c>
      <c r="D2680" s="2" t="s">
        <v>57</v>
      </c>
      <c r="E2680" s="3">
        <v>5</v>
      </c>
      <c r="F2680" s="3">
        <v>3</v>
      </c>
      <c r="G2680" s="2" t="s">
        <v>88</v>
      </c>
      <c r="H2680" s="2" t="s">
        <v>59</v>
      </c>
      <c r="I2680" s="2" t="s">
        <v>18276</v>
      </c>
      <c r="J2680" s="2" t="s">
        <v>3076</v>
      </c>
    </row>
    <row r="2681" spans="1:10" ht="15" customHeight="1" x14ac:dyDescent="0.35">
      <c r="A2681" s="2" t="s">
        <v>86</v>
      </c>
      <c r="B2681" s="2" t="s">
        <v>87</v>
      </c>
      <c r="C2681" s="2" t="s">
        <v>71</v>
      </c>
      <c r="D2681" s="2" t="s">
        <v>72</v>
      </c>
      <c r="E2681" s="3">
        <v>5</v>
      </c>
      <c r="F2681" s="3">
        <v>4</v>
      </c>
      <c r="G2681" s="2" t="s">
        <v>88</v>
      </c>
      <c r="H2681" s="2" t="s">
        <v>73</v>
      </c>
      <c r="I2681" s="2" t="s">
        <v>18276</v>
      </c>
      <c r="J2681" s="2" t="s">
        <v>3076</v>
      </c>
    </row>
    <row r="2682" spans="1:10" ht="15" customHeight="1" x14ac:dyDescent="0.35">
      <c r="A2682" s="2" t="s">
        <v>86</v>
      </c>
      <c r="B2682" s="2" t="s">
        <v>87</v>
      </c>
      <c r="C2682" s="2" t="s">
        <v>142</v>
      </c>
      <c r="D2682" s="2" t="s">
        <v>143</v>
      </c>
      <c r="E2682" s="3">
        <v>5</v>
      </c>
      <c r="F2682" s="3">
        <v>9</v>
      </c>
      <c r="G2682" s="2" t="s">
        <v>88</v>
      </c>
      <c r="H2682" s="2" t="s">
        <v>144</v>
      </c>
      <c r="I2682" s="2" t="s">
        <v>18276</v>
      </c>
      <c r="J2682" s="2" t="s">
        <v>3076</v>
      </c>
    </row>
    <row r="2683" spans="1:10" ht="15" customHeight="1" x14ac:dyDescent="0.35">
      <c r="A2683" s="2" t="s">
        <v>86</v>
      </c>
      <c r="B2683" s="2" t="s">
        <v>87</v>
      </c>
      <c r="C2683" s="2" t="s">
        <v>153</v>
      </c>
      <c r="D2683" s="2" t="s">
        <v>154</v>
      </c>
      <c r="E2683" s="3">
        <v>5</v>
      </c>
      <c r="F2683" s="3">
        <v>10</v>
      </c>
      <c r="G2683" s="2" t="s">
        <v>88</v>
      </c>
      <c r="H2683" s="2" t="s">
        <v>155</v>
      </c>
      <c r="I2683" s="2" t="s">
        <v>18276</v>
      </c>
      <c r="J2683" s="2" t="s">
        <v>3076</v>
      </c>
    </row>
    <row r="2684" spans="1:10" ht="15" customHeight="1" x14ac:dyDescent="0.35">
      <c r="A2684" s="2" t="s">
        <v>86</v>
      </c>
      <c r="B2684" s="2" t="s">
        <v>87</v>
      </c>
      <c r="C2684" s="2" t="s">
        <v>163</v>
      </c>
      <c r="D2684" s="2" t="s">
        <v>164</v>
      </c>
      <c r="E2684" s="3">
        <v>5</v>
      </c>
      <c r="F2684" s="3">
        <v>11</v>
      </c>
      <c r="G2684" s="2" t="s">
        <v>88</v>
      </c>
      <c r="H2684" s="2" t="s">
        <v>165</v>
      </c>
      <c r="I2684" s="2" t="s">
        <v>18276</v>
      </c>
      <c r="J2684" s="2" t="s">
        <v>3076</v>
      </c>
    </row>
    <row r="2685" spans="1:10" ht="15" customHeight="1" x14ac:dyDescent="0.35">
      <c r="A2685" s="2" t="s">
        <v>86</v>
      </c>
      <c r="B2685" s="2" t="s">
        <v>87</v>
      </c>
      <c r="C2685" s="2" t="s">
        <v>177</v>
      </c>
      <c r="D2685" s="2" t="s">
        <v>178</v>
      </c>
      <c r="E2685" s="3">
        <v>5</v>
      </c>
      <c r="F2685" s="3">
        <v>12</v>
      </c>
      <c r="G2685" s="2" t="s">
        <v>88</v>
      </c>
      <c r="H2685" s="2" t="s">
        <v>179</v>
      </c>
      <c r="I2685" s="2" t="s">
        <v>18276</v>
      </c>
      <c r="J2685" s="2" t="s">
        <v>3076</v>
      </c>
    </row>
    <row r="2686" spans="1:10" ht="15" customHeight="1" x14ac:dyDescent="0.35">
      <c r="A2686" s="2" t="s">
        <v>86</v>
      </c>
      <c r="B2686" s="2" t="s">
        <v>87</v>
      </c>
      <c r="C2686" s="2" t="s">
        <v>191</v>
      </c>
      <c r="D2686" s="2" t="s">
        <v>192</v>
      </c>
      <c r="E2686" s="3">
        <v>5</v>
      </c>
      <c r="F2686" s="3">
        <v>13</v>
      </c>
      <c r="G2686" s="2" t="s">
        <v>88</v>
      </c>
      <c r="H2686" s="2" t="s">
        <v>193</v>
      </c>
      <c r="I2686" s="2" t="s">
        <v>18276</v>
      </c>
      <c r="J2686" s="2" t="s">
        <v>3076</v>
      </c>
    </row>
    <row r="2687" spans="1:10" ht="15" customHeight="1" x14ac:dyDescent="0.35">
      <c r="A2687" s="2" t="s">
        <v>86</v>
      </c>
      <c r="B2687" s="2" t="s">
        <v>87</v>
      </c>
      <c r="C2687" s="2" t="s">
        <v>218</v>
      </c>
      <c r="D2687" s="2" t="s">
        <v>219</v>
      </c>
      <c r="E2687" s="3">
        <v>5</v>
      </c>
      <c r="F2687" s="3">
        <v>15</v>
      </c>
      <c r="G2687" s="2" t="s">
        <v>88</v>
      </c>
      <c r="H2687" s="2" t="s">
        <v>220</v>
      </c>
      <c r="I2687" s="2" t="s">
        <v>18276</v>
      </c>
      <c r="J2687" s="2" t="s">
        <v>3076</v>
      </c>
    </row>
    <row r="2688" spans="1:10" ht="15" customHeight="1" x14ac:dyDescent="0.35">
      <c r="A2688" s="2" t="s">
        <v>86</v>
      </c>
      <c r="B2688" s="2" t="s">
        <v>87</v>
      </c>
      <c r="C2688" s="2" t="s">
        <v>250</v>
      </c>
      <c r="D2688" s="2" t="s">
        <v>251</v>
      </c>
      <c r="E2688" s="3">
        <v>5</v>
      </c>
      <c r="F2688" s="3">
        <v>17</v>
      </c>
      <c r="G2688" s="2" t="s">
        <v>88</v>
      </c>
      <c r="H2688" s="2" t="s">
        <v>252</v>
      </c>
      <c r="I2688" s="2" t="s">
        <v>18276</v>
      </c>
      <c r="J2688" s="2" t="s">
        <v>3076</v>
      </c>
    </row>
    <row r="2689" spans="1:10" ht="15" customHeight="1" x14ac:dyDescent="0.35">
      <c r="A2689" s="2" t="s">
        <v>86</v>
      </c>
      <c r="B2689" s="2" t="s">
        <v>87</v>
      </c>
      <c r="C2689" s="2" t="s">
        <v>294</v>
      </c>
      <c r="D2689" s="2" t="s">
        <v>295</v>
      </c>
      <c r="E2689" s="3">
        <v>5</v>
      </c>
      <c r="F2689" s="3">
        <v>20</v>
      </c>
      <c r="G2689" s="2" t="s">
        <v>88</v>
      </c>
      <c r="H2689" s="2" t="s">
        <v>296</v>
      </c>
      <c r="I2689" s="2" t="s">
        <v>18276</v>
      </c>
      <c r="J2689" s="2" t="s">
        <v>3076</v>
      </c>
    </row>
    <row r="2690" spans="1:10" ht="15" customHeight="1" x14ac:dyDescent="0.35">
      <c r="A2690" s="2" t="s">
        <v>86</v>
      </c>
      <c r="B2690" s="2" t="s">
        <v>87</v>
      </c>
      <c r="C2690" s="2" t="s">
        <v>325</v>
      </c>
      <c r="D2690" s="2" t="s">
        <v>326</v>
      </c>
      <c r="E2690" s="3">
        <v>5</v>
      </c>
      <c r="F2690" s="3">
        <v>22</v>
      </c>
      <c r="G2690" s="2" t="s">
        <v>88</v>
      </c>
      <c r="H2690" s="2" t="s">
        <v>327</v>
      </c>
      <c r="I2690" s="2" t="s">
        <v>18276</v>
      </c>
      <c r="J2690" s="2" t="s">
        <v>3076</v>
      </c>
    </row>
    <row r="2691" spans="1:10" ht="15" customHeight="1" x14ac:dyDescent="0.35">
      <c r="A2691" s="2" t="s">
        <v>86</v>
      </c>
      <c r="B2691" s="2" t="s">
        <v>87</v>
      </c>
      <c r="C2691" s="2" t="s">
        <v>352</v>
      </c>
      <c r="D2691" s="2" t="s">
        <v>353</v>
      </c>
      <c r="E2691" s="3">
        <v>5</v>
      </c>
      <c r="F2691" s="3">
        <v>24</v>
      </c>
      <c r="G2691" s="2" t="s">
        <v>88</v>
      </c>
      <c r="H2691" s="2" t="s">
        <v>354</v>
      </c>
      <c r="I2691" s="2" t="s">
        <v>18276</v>
      </c>
      <c r="J2691" s="2" t="s">
        <v>3076</v>
      </c>
    </row>
    <row r="2692" spans="1:10" ht="15" customHeight="1" x14ac:dyDescent="0.35">
      <c r="A2692" s="2" t="s">
        <v>86</v>
      </c>
      <c r="B2692" s="2" t="s">
        <v>87</v>
      </c>
      <c r="C2692" s="2" t="s">
        <v>387</v>
      </c>
      <c r="D2692" s="2" t="s">
        <v>388</v>
      </c>
      <c r="E2692" s="3">
        <v>5</v>
      </c>
      <c r="F2692" s="3">
        <v>27</v>
      </c>
      <c r="G2692" s="2" t="s">
        <v>88</v>
      </c>
      <c r="H2692" s="2" t="s">
        <v>389</v>
      </c>
      <c r="I2692" s="2" t="s">
        <v>18276</v>
      </c>
      <c r="J2692" s="2" t="s">
        <v>3076</v>
      </c>
    </row>
    <row r="2693" spans="1:10" ht="15" customHeight="1" x14ac:dyDescent="0.35">
      <c r="A2693" s="2" t="s">
        <v>86</v>
      </c>
      <c r="B2693" s="2" t="s">
        <v>87</v>
      </c>
      <c r="C2693" s="2" t="s">
        <v>23</v>
      </c>
      <c r="D2693" s="2" t="s">
        <v>24</v>
      </c>
      <c r="E2693" s="3">
        <v>5</v>
      </c>
      <c r="F2693" s="3">
        <v>1</v>
      </c>
      <c r="G2693" s="2" t="s">
        <v>88</v>
      </c>
      <c r="H2693" s="2" t="s">
        <v>26</v>
      </c>
      <c r="I2693" s="2" t="s">
        <v>18276</v>
      </c>
      <c r="J2693" s="2" t="s">
        <v>3054</v>
      </c>
    </row>
    <row r="2694" spans="1:10" ht="15" customHeight="1" x14ac:dyDescent="0.35">
      <c r="A2694" s="2" t="s">
        <v>86</v>
      </c>
      <c r="B2694" s="2" t="s">
        <v>87</v>
      </c>
      <c r="C2694" s="2" t="s">
        <v>56</v>
      </c>
      <c r="D2694" s="2" t="s">
        <v>57</v>
      </c>
      <c r="E2694" s="3">
        <v>5</v>
      </c>
      <c r="F2694" s="3">
        <v>3</v>
      </c>
      <c r="G2694" s="2" t="s">
        <v>88</v>
      </c>
      <c r="H2694" s="2" t="s">
        <v>59</v>
      </c>
      <c r="I2694" s="2" t="s">
        <v>18276</v>
      </c>
      <c r="J2694" s="2" t="s">
        <v>3054</v>
      </c>
    </row>
    <row r="2695" spans="1:10" ht="15" customHeight="1" x14ac:dyDescent="0.35">
      <c r="A2695" s="2" t="s">
        <v>86</v>
      </c>
      <c r="B2695" s="2" t="s">
        <v>87</v>
      </c>
      <c r="C2695" s="2" t="s">
        <v>279</v>
      </c>
      <c r="D2695" s="2" t="s">
        <v>280</v>
      </c>
      <c r="E2695" s="3">
        <v>5</v>
      </c>
      <c r="F2695" s="3">
        <v>19</v>
      </c>
      <c r="G2695" s="2" t="s">
        <v>88</v>
      </c>
      <c r="H2695" s="2" t="s">
        <v>281</v>
      </c>
      <c r="I2695" s="2" t="s">
        <v>18276</v>
      </c>
      <c r="J2695" s="2" t="s">
        <v>2992</v>
      </c>
    </row>
    <row r="2696" spans="1:10" ht="15" customHeight="1" x14ac:dyDescent="0.35">
      <c r="A2696" s="2" t="s">
        <v>86</v>
      </c>
      <c r="B2696" s="2" t="s">
        <v>87</v>
      </c>
      <c r="C2696" s="2" t="s">
        <v>537</v>
      </c>
      <c r="D2696" s="2" t="s">
        <v>538</v>
      </c>
      <c r="E2696" s="3">
        <v>5</v>
      </c>
      <c r="F2696" s="3">
        <v>40</v>
      </c>
      <c r="G2696" s="2" t="s">
        <v>88</v>
      </c>
      <c r="H2696" s="2" t="s">
        <v>539</v>
      </c>
      <c r="I2696" s="2" t="s">
        <v>18276</v>
      </c>
      <c r="J2696" s="2" t="s">
        <v>3093</v>
      </c>
    </row>
    <row r="2697" spans="1:10" ht="15" customHeight="1" x14ac:dyDescent="0.35">
      <c r="A2697" s="2" t="s">
        <v>86</v>
      </c>
      <c r="B2697" s="2" t="s">
        <v>87</v>
      </c>
      <c r="C2697" s="2" t="s">
        <v>207</v>
      </c>
      <c r="D2697" s="2" t="s">
        <v>208</v>
      </c>
      <c r="E2697" s="3">
        <v>5</v>
      </c>
      <c r="F2697" s="3">
        <v>14</v>
      </c>
      <c r="G2697" s="2" t="s">
        <v>88</v>
      </c>
      <c r="H2697" s="2" t="s">
        <v>209</v>
      </c>
      <c r="I2697" s="2" t="s">
        <v>18276</v>
      </c>
      <c r="J2697" s="2" t="s">
        <v>2992</v>
      </c>
    </row>
    <row r="2698" spans="1:10" ht="15" customHeight="1" x14ac:dyDescent="0.35">
      <c r="A2698" s="2" t="s">
        <v>86</v>
      </c>
      <c r="B2698" s="2" t="s">
        <v>87</v>
      </c>
      <c r="C2698" s="2" t="s">
        <v>177</v>
      </c>
      <c r="D2698" s="2" t="s">
        <v>178</v>
      </c>
      <c r="E2698" s="3">
        <v>5</v>
      </c>
      <c r="F2698" s="3">
        <v>12</v>
      </c>
      <c r="G2698" s="2" t="s">
        <v>88</v>
      </c>
      <c r="H2698" s="2" t="s">
        <v>179</v>
      </c>
      <c r="I2698" s="2" t="s">
        <v>18276</v>
      </c>
      <c r="J2698" s="2" t="s">
        <v>2992</v>
      </c>
    </row>
    <row r="2699" spans="1:10" ht="15" customHeight="1" x14ac:dyDescent="0.35">
      <c r="A2699" s="2" t="s">
        <v>86</v>
      </c>
      <c r="B2699" s="2" t="s">
        <v>87</v>
      </c>
      <c r="C2699" s="2" t="s">
        <v>41</v>
      </c>
      <c r="D2699" s="2" t="s">
        <v>42</v>
      </c>
      <c r="E2699" s="3">
        <v>5</v>
      </c>
      <c r="F2699" s="3">
        <v>2</v>
      </c>
      <c r="G2699" s="2" t="s">
        <v>88</v>
      </c>
      <c r="H2699" s="2" t="s">
        <v>43</v>
      </c>
      <c r="I2699" s="2" t="s">
        <v>18276</v>
      </c>
      <c r="J2699" s="2" t="s">
        <v>3001</v>
      </c>
    </row>
    <row r="2700" spans="1:10" ht="15" customHeight="1" x14ac:dyDescent="0.35">
      <c r="A2700" s="2" t="s">
        <v>86</v>
      </c>
      <c r="B2700" s="2" t="s">
        <v>87</v>
      </c>
      <c r="C2700" s="2" t="s">
        <v>56</v>
      </c>
      <c r="D2700" s="2" t="s">
        <v>57</v>
      </c>
      <c r="E2700" s="3">
        <v>5</v>
      </c>
      <c r="F2700" s="3">
        <v>3</v>
      </c>
      <c r="G2700" s="2" t="s">
        <v>88</v>
      </c>
      <c r="H2700" s="2" t="s">
        <v>59</v>
      </c>
      <c r="I2700" s="2" t="s">
        <v>18276</v>
      </c>
      <c r="J2700" s="2" t="s">
        <v>3001</v>
      </c>
    </row>
    <row r="2701" spans="1:10" ht="15" customHeight="1" x14ac:dyDescent="0.35">
      <c r="A2701" s="2" t="s">
        <v>86</v>
      </c>
      <c r="B2701" s="2" t="s">
        <v>87</v>
      </c>
      <c r="C2701" s="2" t="s">
        <v>116</v>
      </c>
      <c r="D2701" s="2" t="s">
        <v>117</v>
      </c>
      <c r="E2701" s="3">
        <v>5</v>
      </c>
      <c r="F2701" s="3">
        <v>7</v>
      </c>
      <c r="G2701" s="2" t="s">
        <v>88</v>
      </c>
      <c r="H2701" s="2" t="s">
        <v>118</v>
      </c>
      <c r="I2701" s="2" t="s">
        <v>18276</v>
      </c>
      <c r="J2701" s="2" t="s">
        <v>3001</v>
      </c>
    </row>
    <row r="2702" spans="1:10" ht="15" customHeight="1" x14ac:dyDescent="0.35">
      <c r="A2702" s="2" t="s">
        <v>86</v>
      </c>
      <c r="B2702" s="2" t="s">
        <v>87</v>
      </c>
      <c r="C2702" s="2" t="s">
        <v>128</v>
      </c>
      <c r="D2702" s="2" t="s">
        <v>129</v>
      </c>
      <c r="E2702" s="3">
        <v>5</v>
      </c>
      <c r="F2702" s="3">
        <v>8</v>
      </c>
      <c r="G2702" s="2" t="s">
        <v>88</v>
      </c>
      <c r="H2702" s="2" t="s">
        <v>130</v>
      </c>
      <c r="I2702" s="2" t="s">
        <v>18276</v>
      </c>
      <c r="J2702" s="2" t="s">
        <v>3001</v>
      </c>
    </row>
    <row r="2703" spans="1:10" ht="15" customHeight="1" x14ac:dyDescent="0.35">
      <c r="A2703" s="2" t="s">
        <v>86</v>
      </c>
      <c r="B2703" s="2" t="s">
        <v>87</v>
      </c>
      <c r="C2703" s="2" t="s">
        <v>153</v>
      </c>
      <c r="D2703" s="2" t="s">
        <v>154</v>
      </c>
      <c r="E2703" s="3">
        <v>5</v>
      </c>
      <c r="F2703" s="3">
        <v>10</v>
      </c>
      <c r="G2703" s="2" t="s">
        <v>88</v>
      </c>
      <c r="H2703" s="2" t="s">
        <v>155</v>
      </c>
      <c r="I2703" s="2" t="s">
        <v>18276</v>
      </c>
      <c r="J2703" s="2" t="s">
        <v>3001</v>
      </c>
    </row>
    <row r="2704" spans="1:10" ht="15" customHeight="1" x14ac:dyDescent="0.35">
      <c r="A2704" s="2" t="s">
        <v>86</v>
      </c>
      <c r="B2704" s="2" t="s">
        <v>87</v>
      </c>
      <c r="C2704" s="2" t="s">
        <v>163</v>
      </c>
      <c r="D2704" s="2" t="s">
        <v>164</v>
      </c>
      <c r="E2704" s="3">
        <v>5</v>
      </c>
      <c r="F2704" s="3">
        <v>11</v>
      </c>
      <c r="G2704" s="2" t="s">
        <v>88</v>
      </c>
      <c r="H2704" s="2" t="s">
        <v>165</v>
      </c>
      <c r="I2704" s="2" t="s">
        <v>18276</v>
      </c>
      <c r="J2704" s="2" t="s">
        <v>3001</v>
      </c>
    </row>
    <row r="2705" spans="1:10" ht="15" customHeight="1" x14ac:dyDescent="0.35">
      <c r="A2705" s="2" t="s">
        <v>86</v>
      </c>
      <c r="B2705" s="2" t="s">
        <v>87</v>
      </c>
      <c r="C2705" s="2" t="s">
        <v>177</v>
      </c>
      <c r="D2705" s="2" t="s">
        <v>178</v>
      </c>
      <c r="E2705" s="3">
        <v>5</v>
      </c>
      <c r="F2705" s="3">
        <v>12</v>
      </c>
      <c r="G2705" s="2" t="s">
        <v>88</v>
      </c>
      <c r="H2705" s="2" t="s">
        <v>179</v>
      </c>
      <c r="I2705" s="2" t="s">
        <v>18276</v>
      </c>
      <c r="J2705" s="2" t="s">
        <v>3001</v>
      </c>
    </row>
    <row r="2706" spans="1:10" ht="15" customHeight="1" x14ac:dyDescent="0.35">
      <c r="A2706" s="2" t="s">
        <v>86</v>
      </c>
      <c r="B2706" s="2" t="s">
        <v>87</v>
      </c>
      <c r="C2706" s="2" t="s">
        <v>207</v>
      </c>
      <c r="D2706" s="2" t="s">
        <v>208</v>
      </c>
      <c r="E2706" s="3">
        <v>5</v>
      </c>
      <c r="F2706" s="3">
        <v>14</v>
      </c>
      <c r="G2706" s="2" t="s">
        <v>88</v>
      </c>
      <c r="H2706" s="2" t="s">
        <v>209</v>
      </c>
      <c r="I2706" s="2" t="s">
        <v>18276</v>
      </c>
      <c r="J2706" s="2" t="s">
        <v>3001</v>
      </c>
    </row>
    <row r="2707" spans="1:10" ht="15" customHeight="1" x14ac:dyDescent="0.35">
      <c r="A2707" s="2" t="s">
        <v>86</v>
      </c>
      <c r="B2707" s="2" t="s">
        <v>87</v>
      </c>
      <c r="C2707" s="2" t="s">
        <v>218</v>
      </c>
      <c r="D2707" s="2" t="s">
        <v>219</v>
      </c>
      <c r="E2707" s="3">
        <v>5</v>
      </c>
      <c r="F2707" s="3">
        <v>15</v>
      </c>
      <c r="G2707" s="2" t="s">
        <v>88</v>
      </c>
      <c r="H2707" s="2" t="s">
        <v>220</v>
      </c>
      <c r="I2707" s="2" t="s">
        <v>18276</v>
      </c>
      <c r="J2707" s="2" t="s">
        <v>3001</v>
      </c>
    </row>
    <row r="2708" spans="1:10" ht="15" customHeight="1" x14ac:dyDescent="0.35">
      <c r="A2708" s="2" t="s">
        <v>86</v>
      </c>
      <c r="B2708" s="2" t="s">
        <v>87</v>
      </c>
      <c r="C2708" s="2" t="s">
        <v>250</v>
      </c>
      <c r="D2708" s="2" t="s">
        <v>251</v>
      </c>
      <c r="E2708" s="3">
        <v>5</v>
      </c>
      <c r="F2708" s="3">
        <v>17</v>
      </c>
      <c r="G2708" s="2" t="s">
        <v>88</v>
      </c>
      <c r="H2708" s="2" t="s">
        <v>252</v>
      </c>
      <c r="I2708" s="2" t="s">
        <v>18276</v>
      </c>
      <c r="J2708" s="2" t="s">
        <v>3001</v>
      </c>
    </row>
    <row r="2709" spans="1:10" ht="15" customHeight="1" x14ac:dyDescent="0.35">
      <c r="A2709" s="2" t="s">
        <v>86</v>
      </c>
      <c r="B2709" s="2" t="s">
        <v>87</v>
      </c>
      <c r="C2709" s="2" t="s">
        <v>264</v>
      </c>
      <c r="D2709" s="2" t="s">
        <v>265</v>
      </c>
      <c r="E2709" s="3">
        <v>5</v>
      </c>
      <c r="F2709" s="3">
        <v>18</v>
      </c>
      <c r="G2709" s="2" t="s">
        <v>88</v>
      </c>
      <c r="H2709" s="2" t="s">
        <v>266</v>
      </c>
      <c r="I2709" s="2" t="s">
        <v>18276</v>
      </c>
      <c r="J2709" s="2" t="s">
        <v>3001</v>
      </c>
    </row>
    <row r="2710" spans="1:10" ht="15" customHeight="1" x14ac:dyDescent="0.35">
      <c r="A2710" s="2" t="s">
        <v>86</v>
      </c>
      <c r="B2710" s="2" t="s">
        <v>87</v>
      </c>
      <c r="C2710" s="2" t="s">
        <v>279</v>
      </c>
      <c r="D2710" s="2" t="s">
        <v>280</v>
      </c>
      <c r="E2710" s="3">
        <v>5</v>
      </c>
      <c r="F2710" s="3">
        <v>19</v>
      </c>
      <c r="G2710" s="2" t="s">
        <v>88</v>
      </c>
      <c r="H2710" s="2" t="s">
        <v>281</v>
      </c>
      <c r="I2710" s="2" t="s">
        <v>18276</v>
      </c>
      <c r="J2710" s="2" t="s">
        <v>3001</v>
      </c>
    </row>
    <row r="2711" spans="1:10" ht="15" customHeight="1" x14ac:dyDescent="0.35">
      <c r="A2711" s="2" t="s">
        <v>86</v>
      </c>
      <c r="B2711" s="2" t="s">
        <v>87</v>
      </c>
      <c r="C2711" s="2" t="s">
        <v>325</v>
      </c>
      <c r="D2711" s="2" t="s">
        <v>326</v>
      </c>
      <c r="E2711" s="3">
        <v>5</v>
      </c>
      <c r="F2711" s="3">
        <v>22</v>
      </c>
      <c r="G2711" s="2" t="s">
        <v>88</v>
      </c>
      <c r="H2711" s="2" t="s">
        <v>327</v>
      </c>
      <c r="I2711" s="2" t="s">
        <v>18276</v>
      </c>
      <c r="J2711" s="2" t="s">
        <v>3001</v>
      </c>
    </row>
    <row r="2712" spans="1:10" ht="15" customHeight="1" x14ac:dyDescent="0.35">
      <c r="A2712" s="2" t="s">
        <v>86</v>
      </c>
      <c r="B2712" s="2" t="s">
        <v>87</v>
      </c>
      <c r="C2712" s="2" t="s">
        <v>398</v>
      </c>
      <c r="D2712" s="2" t="s">
        <v>399</v>
      </c>
      <c r="E2712" s="3">
        <v>5</v>
      </c>
      <c r="F2712" s="3">
        <v>28</v>
      </c>
      <c r="G2712" s="2" t="s">
        <v>88</v>
      </c>
      <c r="H2712" s="2" t="s">
        <v>400</v>
      </c>
      <c r="I2712" s="2" t="s">
        <v>18276</v>
      </c>
      <c r="J2712" s="2" t="s">
        <v>3001</v>
      </c>
    </row>
    <row r="2713" spans="1:10" ht="15" customHeight="1" x14ac:dyDescent="0.35">
      <c r="A2713" s="2" t="s">
        <v>86</v>
      </c>
      <c r="B2713" s="2" t="s">
        <v>87</v>
      </c>
      <c r="C2713" s="2" t="s">
        <v>467</v>
      </c>
      <c r="D2713" s="2" t="s">
        <v>468</v>
      </c>
      <c r="E2713" s="3">
        <v>5</v>
      </c>
      <c r="F2713" s="3">
        <v>34</v>
      </c>
      <c r="G2713" s="2" t="s">
        <v>88</v>
      </c>
      <c r="H2713" s="2" t="s">
        <v>469</v>
      </c>
      <c r="I2713" s="2" t="s">
        <v>18276</v>
      </c>
      <c r="J2713" s="2" t="s">
        <v>3001</v>
      </c>
    </row>
    <row r="2714" spans="1:10" ht="15" customHeight="1" x14ac:dyDescent="0.35">
      <c r="A2714" s="2" t="s">
        <v>86</v>
      </c>
      <c r="B2714" s="2" t="s">
        <v>87</v>
      </c>
      <c r="C2714" s="2" t="s">
        <v>477</v>
      </c>
      <c r="D2714" s="2" t="s">
        <v>478</v>
      </c>
      <c r="E2714" s="3">
        <v>5</v>
      </c>
      <c r="F2714" s="3">
        <v>35</v>
      </c>
      <c r="G2714" s="2" t="s">
        <v>88</v>
      </c>
      <c r="H2714" s="2" t="s">
        <v>479</v>
      </c>
      <c r="I2714" s="2" t="s">
        <v>18276</v>
      </c>
      <c r="J2714" s="2" t="s">
        <v>3001</v>
      </c>
    </row>
    <row r="2715" spans="1:10" ht="15" customHeight="1" x14ac:dyDescent="0.35">
      <c r="A2715" s="2" t="s">
        <v>86</v>
      </c>
      <c r="B2715" s="2" t="s">
        <v>87</v>
      </c>
      <c r="C2715" s="2" t="s">
        <v>23</v>
      </c>
      <c r="D2715" s="2" t="s">
        <v>24</v>
      </c>
      <c r="E2715" s="3">
        <v>5</v>
      </c>
      <c r="F2715" s="3">
        <v>1</v>
      </c>
      <c r="G2715" s="2" t="s">
        <v>88</v>
      </c>
      <c r="H2715" s="2" t="s">
        <v>26</v>
      </c>
      <c r="I2715" s="2" t="s">
        <v>18276</v>
      </c>
      <c r="J2715" s="2" t="s">
        <v>2992</v>
      </c>
    </row>
    <row r="2716" spans="1:10" ht="15" customHeight="1" x14ac:dyDescent="0.35">
      <c r="A2716" s="2" t="s">
        <v>86</v>
      </c>
      <c r="B2716" s="2" t="s">
        <v>87</v>
      </c>
      <c r="C2716" s="2" t="s">
        <v>41</v>
      </c>
      <c r="D2716" s="2" t="s">
        <v>42</v>
      </c>
      <c r="E2716" s="3">
        <v>5</v>
      </c>
      <c r="F2716" s="3">
        <v>2</v>
      </c>
      <c r="G2716" s="2" t="s">
        <v>88</v>
      </c>
      <c r="H2716" s="2" t="s">
        <v>43</v>
      </c>
      <c r="I2716" s="2" t="s">
        <v>18276</v>
      </c>
      <c r="J2716" s="2" t="s">
        <v>2992</v>
      </c>
    </row>
    <row r="2717" spans="1:10" ht="15" customHeight="1" x14ac:dyDescent="0.35">
      <c r="A2717" s="2" t="s">
        <v>86</v>
      </c>
      <c r="B2717" s="2" t="s">
        <v>87</v>
      </c>
      <c r="C2717" s="2" t="s">
        <v>56</v>
      </c>
      <c r="D2717" s="2" t="s">
        <v>57</v>
      </c>
      <c r="E2717" s="3">
        <v>5</v>
      </c>
      <c r="F2717" s="3">
        <v>3</v>
      </c>
      <c r="G2717" s="2" t="s">
        <v>88</v>
      </c>
      <c r="H2717" s="2" t="s">
        <v>59</v>
      </c>
      <c r="I2717" s="2" t="s">
        <v>18276</v>
      </c>
      <c r="J2717" s="2" t="s">
        <v>2992</v>
      </c>
    </row>
    <row r="2718" spans="1:10" ht="15" customHeight="1" x14ac:dyDescent="0.35">
      <c r="A2718" s="2" t="s">
        <v>86</v>
      </c>
      <c r="B2718" s="2" t="s">
        <v>87</v>
      </c>
      <c r="C2718" s="2" t="s">
        <v>153</v>
      </c>
      <c r="D2718" s="2" t="s">
        <v>154</v>
      </c>
      <c r="E2718" s="3">
        <v>5</v>
      </c>
      <c r="F2718" s="3">
        <v>10</v>
      </c>
      <c r="G2718" s="2" t="s">
        <v>88</v>
      </c>
      <c r="H2718" s="2" t="s">
        <v>155</v>
      </c>
      <c r="I2718" s="2" t="s">
        <v>18276</v>
      </c>
      <c r="J2718" s="2" t="s">
        <v>2992</v>
      </c>
    </row>
    <row r="2719" spans="1:10" ht="15" customHeight="1" x14ac:dyDescent="0.35">
      <c r="A2719" s="2" t="s">
        <v>86</v>
      </c>
      <c r="B2719" s="2" t="s">
        <v>87</v>
      </c>
      <c r="C2719" s="2" t="s">
        <v>163</v>
      </c>
      <c r="D2719" s="2" t="s">
        <v>164</v>
      </c>
      <c r="E2719" s="3">
        <v>5</v>
      </c>
      <c r="F2719" s="3">
        <v>11</v>
      </c>
      <c r="G2719" s="2" t="s">
        <v>88</v>
      </c>
      <c r="H2719" s="2" t="s">
        <v>165</v>
      </c>
      <c r="I2719" s="2" t="s">
        <v>18276</v>
      </c>
      <c r="J2719" s="2" t="s">
        <v>2992</v>
      </c>
    </row>
    <row r="2720" spans="1:10" ht="15" customHeight="1" x14ac:dyDescent="0.35">
      <c r="A2720" s="2" t="s">
        <v>86</v>
      </c>
      <c r="B2720" s="2" t="s">
        <v>87</v>
      </c>
      <c r="C2720" s="2" t="s">
        <v>191</v>
      </c>
      <c r="D2720" s="2" t="s">
        <v>192</v>
      </c>
      <c r="E2720" s="3">
        <v>5</v>
      </c>
      <c r="F2720" s="3">
        <v>13</v>
      </c>
      <c r="G2720" s="2" t="s">
        <v>88</v>
      </c>
      <c r="H2720" s="2" t="s">
        <v>193</v>
      </c>
      <c r="I2720" s="2" t="s">
        <v>18276</v>
      </c>
      <c r="J2720" s="2" t="s">
        <v>2992</v>
      </c>
    </row>
    <row r="2721" spans="1:10" ht="15" customHeight="1" x14ac:dyDescent="0.35">
      <c r="A2721" s="2" t="s">
        <v>56</v>
      </c>
      <c r="B2721" s="2" t="s">
        <v>57</v>
      </c>
      <c r="C2721" s="2" t="s">
        <v>153</v>
      </c>
      <c r="D2721" s="2" t="s">
        <v>154</v>
      </c>
      <c r="E2721" s="3">
        <v>3</v>
      </c>
      <c r="F2721" s="3">
        <v>10</v>
      </c>
      <c r="G2721" s="2" t="s">
        <v>59</v>
      </c>
      <c r="H2721" s="2" t="s">
        <v>155</v>
      </c>
      <c r="I2721" s="2" t="s">
        <v>18276</v>
      </c>
      <c r="J2721" s="2" t="s">
        <v>3093</v>
      </c>
    </row>
    <row r="2722" spans="1:10" ht="15" customHeight="1" x14ac:dyDescent="0.35">
      <c r="A2722" s="2" t="s">
        <v>56</v>
      </c>
      <c r="B2722" s="2" t="s">
        <v>57</v>
      </c>
      <c r="C2722" s="2" t="s">
        <v>142</v>
      </c>
      <c r="D2722" s="2" t="s">
        <v>143</v>
      </c>
      <c r="E2722" s="3">
        <v>3</v>
      </c>
      <c r="F2722" s="3">
        <v>9</v>
      </c>
      <c r="G2722" s="2" t="s">
        <v>59</v>
      </c>
      <c r="H2722" s="2" t="s">
        <v>144</v>
      </c>
      <c r="I2722" s="2" t="s">
        <v>18276</v>
      </c>
      <c r="J2722" s="2" t="s">
        <v>3093</v>
      </c>
    </row>
    <row r="2723" spans="1:10" ht="15" customHeight="1" x14ac:dyDescent="0.35">
      <c r="A2723" s="2" t="s">
        <v>56</v>
      </c>
      <c r="B2723" s="2" t="s">
        <v>57</v>
      </c>
      <c r="C2723" s="2" t="s">
        <v>128</v>
      </c>
      <c r="D2723" s="2" t="s">
        <v>129</v>
      </c>
      <c r="E2723" s="3">
        <v>3</v>
      </c>
      <c r="F2723" s="3">
        <v>8</v>
      </c>
      <c r="G2723" s="2" t="s">
        <v>59</v>
      </c>
      <c r="H2723" s="2" t="s">
        <v>130</v>
      </c>
      <c r="I2723" s="2" t="s">
        <v>18276</v>
      </c>
      <c r="J2723" s="2" t="s">
        <v>3093</v>
      </c>
    </row>
    <row r="2724" spans="1:10" ht="15" customHeight="1" x14ac:dyDescent="0.35">
      <c r="A2724" s="2" t="s">
        <v>23</v>
      </c>
      <c r="B2724" s="2" t="s">
        <v>24</v>
      </c>
      <c r="C2724" s="2" t="s">
        <v>250</v>
      </c>
      <c r="D2724" s="2" t="s">
        <v>251</v>
      </c>
      <c r="E2724" s="3">
        <v>1</v>
      </c>
      <c r="F2724" s="3">
        <v>17</v>
      </c>
      <c r="G2724" s="2" t="s">
        <v>26</v>
      </c>
      <c r="H2724" s="2" t="s">
        <v>252</v>
      </c>
      <c r="I2724" s="2" t="s">
        <v>18276</v>
      </c>
      <c r="J2724" s="2" t="s">
        <v>3054</v>
      </c>
    </row>
    <row r="2725" spans="1:10" ht="15" customHeight="1" x14ac:dyDescent="0.35">
      <c r="A2725" s="2" t="s">
        <v>23</v>
      </c>
      <c r="B2725" s="2" t="s">
        <v>24</v>
      </c>
      <c r="C2725" s="2" t="s">
        <v>264</v>
      </c>
      <c r="D2725" s="2" t="s">
        <v>265</v>
      </c>
      <c r="E2725" s="3">
        <v>1</v>
      </c>
      <c r="F2725" s="3">
        <v>18</v>
      </c>
      <c r="G2725" s="2" t="s">
        <v>26</v>
      </c>
      <c r="H2725" s="2" t="s">
        <v>266</v>
      </c>
      <c r="I2725" s="2" t="s">
        <v>18276</v>
      </c>
      <c r="J2725" s="2" t="s">
        <v>3054</v>
      </c>
    </row>
    <row r="2726" spans="1:10" ht="15" customHeight="1" x14ac:dyDescent="0.35">
      <c r="A2726" s="2" t="s">
        <v>23</v>
      </c>
      <c r="B2726" s="2" t="s">
        <v>24</v>
      </c>
      <c r="C2726" s="2" t="s">
        <v>325</v>
      </c>
      <c r="D2726" s="2" t="s">
        <v>326</v>
      </c>
      <c r="E2726" s="3">
        <v>1</v>
      </c>
      <c r="F2726" s="3">
        <v>22</v>
      </c>
      <c r="G2726" s="2" t="s">
        <v>26</v>
      </c>
      <c r="H2726" s="2" t="s">
        <v>327</v>
      </c>
      <c r="I2726" s="2" t="s">
        <v>18276</v>
      </c>
      <c r="J2726" s="2" t="s">
        <v>3054</v>
      </c>
    </row>
    <row r="2727" spans="1:10" ht="15" customHeight="1" x14ac:dyDescent="0.35">
      <c r="A2727" s="2" t="s">
        <v>23</v>
      </c>
      <c r="B2727" s="2" t="s">
        <v>24</v>
      </c>
      <c r="C2727" s="2" t="s">
        <v>352</v>
      </c>
      <c r="D2727" s="2" t="s">
        <v>353</v>
      </c>
      <c r="E2727" s="3">
        <v>1</v>
      </c>
      <c r="F2727" s="3">
        <v>24</v>
      </c>
      <c r="G2727" s="2" t="s">
        <v>26</v>
      </c>
      <c r="H2727" s="2" t="s">
        <v>354</v>
      </c>
      <c r="I2727" s="2" t="s">
        <v>18276</v>
      </c>
      <c r="J2727" s="2" t="s">
        <v>3054</v>
      </c>
    </row>
    <row r="2728" spans="1:10" ht="15" customHeight="1" x14ac:dyDescent="0.35">
      <c r="A2728" s="2" t="s">
        <v>23</v>
      </c>
      <c r="B2728" s="2" t="s">
        <v>24</v>
      </c>
      <c r="C2728" s="2" t="s">
        <v>477</v>
      </c>
      <c r="D2728" s="2" t="s">
        <v>478</v>
      </c>
      <c r="E2728" s="3">
        <v>1</v>
      </c>
      <c r="F2728" s="3">
        <v>35</v>
      </c>
      <c r="G2728" s="2" t="s">
        <v>26</v>
      </c>
      <c r="H2728" s="2" t="s">
        <v>479</v>
      </c>
      <c r="I2728" s="2" t="s">
        <v>18276</v>
      </c>
      <c r="J2728" s="2" t="s">
        <v>3054</v>
      </c>
    </row>
    <row r="2729" spans="1:10" ht="15" customHeight="1" x14ac:dyDescent="0.35">
      <c r="A2729" s="2" t="s">
        <v>23</v>
      </c>
      <c r="B2729" s="2" t="s">
        <v>24</v>
      </c>
      <c r="C2729" s="2" t="s">
        <v>523</v>
      </c>
      <c r="D2729" s="2" t="s">
        <v>524</v>
      </c>
      <c r="E2729" s="3">
        <v>1</v>
      </c>
      <c r="F2729" s="3">
        <v>39</v>
      </c>
      <c r="G2729" s="2" t="s">
        <v>26</v>
      </c>
      <c r="H2729" s="2" t="s">
        <v>525</v>
      </c>
      <c r="I2729" s="2" t="s">
        <v>18276</v>
      </c>
      <c r="J2729" s="2" t="s">
        <v>3054</v>
      </c>
    </row>
    <row r="2730" spans="1:10" ht="15" customHeight="1" x14ac:dyDescent="0.35">
      <c r="A2730" s="2" t="s">
        <v>23</v>
      </c>
      <c r="B2730" s="2" t="s">
        <v>24</v>
      </c>
      <c r="C2730" s="2" t="s">
        <v>41</v>
      </c>
      <c r="D2730" s="2" t="s">
        <v>42</v>
      </c>
      <c r="E2730" s="3">
        <v>1</v>
      </c>
      <c r="F2730" s="3">
        <v>2</v>
      </c>
      <c r="G2730" s="2" t="s">
        <v>26</v>
      </c>
      <c r="H2730" s="2" t="s">
        <v>43</v>
      </c>
      <c r="I2730" s="2" t="s">
        <v>18276</v>
      </c>
      <c r="J2730" s="2" t="s">
        <v>3037</v>
      </c>
    </row>
    <row r="2731" spans="1:10" ht="15" customHeight="1" x14ac:dyDescent="0.35">
      <c r="A2731" s="2" t="s">
        <v>23</v>
      </c>
      <c r="B2731" s="2" t="s">
        <v>24</v>
      </c>
      <c r="C2731" s="2" t="s">
        <v>56</v>
      </c>
      <c r="D2731" s="2" t="s">
        <v>57</v>
      </c>
      <c r="E2731" s="3">
        <v>1</v>
      </c>
      <c r="F2731" s="3">
        <v>3</v>
      </c>
      <c r="G2731" s="2" t="s">
        <v>26</v>
      </c>
      <c r="H2731" s="2" t="s">
        <v>59</v>
      </c>
      <c r="I2731" s="2" t="s">
        <v>18276</v>
      </c>
      <c r="J2731" s="2" t="s">
        <v>3037</v>
      </c>
    </row>
    <row r="2732" spans="1:10" ht="15" customHeight="1" x14ac:dyDescent="0.35">
      <c r="A2732" s="2" t="s">
        <v>23</v>
      </c>
      <c r="B2732" s="2" t="s">
        <v>24</v>
      </c>
      <c r="C2732" s="2" t="s">
        <v>71</v>
      </c>
      <c r="D2732" s="2" t="s">
        <v>72</v>
      </c>
      <c r="E2732" s="3">
        <v>1</v>
      </c>
      <c r="F2732" s="3">
        <v>4</v>
      </c>
      <c r="G2732" s="2" t="s">
        <v>26</v>
      </c>
      <c r="H2732" s="2" t="s">
        <v>73</v>
      </c>
      <c r="I2732" s="2" t="s">
        <v>18276</v>
      </c>
      <c r="J2732" s="2" t="s">
        <v>3037</v>
      </c>
    </row>
    <row r="2733" spans="1:10" ht="15" customHeight="1" x14ac:dyDescent="0.35">
      <c r="A2733" s="2" t="s">
        <v>23</v>
      </c>
      <c r="B2733" s="2" t="s">
        <v>24</v>
      </c>
      <c r="C2733" s="2" t="s">
        <v>207</v>
      </c>
      <c r="D2733" s="2" t="s">
        <v>208</v>
      </c>
      <c r="E2733" s="3">
        <v>1</v>
      </c>
      <c r="F2733" s="3">
        <v>14</v>
      </c>
      <c r="G2733" s="2" t="s">
        <v>26</v>
      </c>
      <c r="H2733" s="2" t="s">
        <v>209</v>
      </c>
      <c r="I2733" s="2" t="s">
        <v>18276</v>
      </c>
      <c r="J2733" s="2" t="s">
        <v>3054</v>
      </c>
    </row>
    <row r="2734" spans="1:10" ht="15" customHeight="1" x14ac:dyDescent="0.35">
      <c r="A2734" s="2" t="s">
        <v>23</v>
      </c>
      <c r="B2734" s="2" t="s">
        <v>24</v>
      </c>
      <c r="C2734" s="2" t="s">
        <v>86</v>
      </c>
      <c r="D2734" s="2" t="s">
        <v>87</v>
      </c>
      <c r="E2734" s="3">
        <v>1</v>
      </c>
      <c r="F2734" s="3">
        <v>5</v>
      </c>
      <c r="G2734" s="2" t="s">
        <v>26</v>
      </c>
      <c r="H2734" s="2" t="s">
        <v>88</v>
      </c>
      <c r="I2734" s="2" t="s">
        <v>18276</v>
      </c>
      <c r="J2734" s="2" t="s">
        <v>3037</v>
      </c>
    </row>
    <row r="2735" spans="1:10" ht="15" customHeight="1" x14ac:dyDescent="0.35">
      <c r="A2735" s="2" t="s">
        <v>23</v>
      </c>
      <c r="B2735" s="2" t="s">
        <v>24</v>
      </c>
      <c r="C2735" s="2" t="s">
        <v>153</v>
      </c>
      <c r="D2735" s="2" t="s">
        <v>154</v>
      </c>
      <c r="E2735" s="3">
        <v>1</v>
      </c>
      <c r="F2735" s="3">
        <v>10</v>
      </c>
      <c r="G2735" s="2" t="s">
        <v>26</v>
      </c>
      <c r="H2735" s="2" t="s">
        <v>155</v>
      </c>
      <c r="I2735" s="2" t="s">
        <v>18276</v>
      </c>
      <c r="J2735" s="2" t="s">
        <v>3037</v>
      </c>
    </row>
    <row r="2736" spans="1:10" ht="15" customHeight="1" x14ac:dyDescent="0.35">
      <c r="A2736" s="2" t="s">
        <v>23</v>
      </c>
      <c r="B2736" s="2" t="s">
        <v>24</v>
      </c>
      <c r="C2736" s="2" t="s">
        <v>163</v>
      </c>
      <c r="D2736" s="2" t="s">
        <v>164</v>
      </c>
      <c r="E2736" s="3">
        <v>1</v>
      </c>
      <c r="F2736" s="3">
        <v>11</v>
      </c>
      <c r="G2736" s="2" t="s">
        <v>26</v>
      </c>
      <c r="H2736" s="2" t="s">
        <v>165</v>
      </c>
      <c r="I2736" s="2" t="s">
        <v>18276</v>
      </c>
      <c r="J2736" s="2" t="s">
        <v>3037</v>
      </c>
    </row>
    <row r="2737" spans="1:10" ht="15" customHeight="1" x14ac:dyDescent="0.35">
      <c r="A2737" s="2" t="s">
        <v>23</v>
      </c>
      <c r="B2737" s="2" t="s">
        <v>24</v>
      </c>
      <c r="C2737" s="2" t="s">
        <v>177</v>
      </c>
      <c r="D2737" s="2" t="s">
        <v>178</v>
      </c>
      <c r="E2737" s="3">
        <v>1</v>
      </c>
      <c r="F2737" s="3">
        <v>12</v>
      </c>
      <c r="G2737" s="2" t="s">
        <v>26</v>
      </c>
      <c r="H2737" s="2" t="s">
        <v>179</v>
      </c>
      <c r="I2737" s="2" t="s">
        <v>18276</v>
      </c>
      <c r="J2737" s="2" t="s">
        <v>3037</v>
      </c>
    </row>
    <row r="2738" spans="1:10" ht="15" customHeight="1" x14ac:dyDescent="0.35">
      <c r="A2738" s="2" t="s">
        <v>23</v>
      </c>
      <c r="B2738" s="2" t="s">
        <v>24</v>
      </c>
      <c r="C2738" s="2" t="s">
        <v>218</v>
      </c>
      <c r="D2738" s="2" t="s">
        <v>219</v>
      </c>
      <c r="E2738" s="3">
        <v>1</v>
      </c>
      <c r="F2738" s="3">
        <v>15</v>
      </c>
      <c r="G2738" s="2" t="s">
        <v>26</v>
      </c>
      <c r="H2738" s="2" t="s">
        <v>220</v>
      </c>
      <c r="I2738" s="2" t="s">
        <v>18276</v>
      </c>
      <c r="J2738" s="2" t="s">
        <v>3037</v>
      </c>
    </row>
    <row r="2739" spans="1:10" ht="15" customHeight="1" x14ac:dyDescent="0.35">
      <c r="A2739" s="2" t="s">
        <v>23</v>
      </c>
      <c r="B2739" s="2" t="s">
        <v>24</v>
      </c>
      <c r="C2739" s="2" t="s">
        <v>250</v>
      </c>
      <c r="D2739" s="2" t="s">
        <v>251</v>
      </c>
      <c r="E2739" s="3">
        <v>1</v>
      </c>
      <c r="F2739" s="3">
        <v>17</v>
      </c>
      <c r="G2739" s="2" t="s">
        <v>26</v>
      </c>
      <c r="H2739" s="2" t="s">
        <v>252</v>
      </c>
      <c r="I2739" s="2" t="s">
        <v>18276</v>
      </c>
      <c r="J2739" s="2" t="s">
        <v>3037</v>
      </c>
    </row>
    <row r="2740" spans="1:10" ht="15" customHeight="1" x14ac:dyDescent="0.35">
      <c r="A2740" s="2" t="s">
        <v>23</v>
      </c>
      <c r="B2740" s="2" t="s">
        <v>24</v>
      </c>
      <c r="C2740" s="2" t="s">
        <v>264</v>
      </c>
      <c r="D2740" s="2" t="s">
        <v>265</v>
      </c>
      <c r="E2740" s="3">
        <v>1</v>
      </c>
      <c r="F2740" s="3">
        <v>18</v>
      </c>
      <c r="G2740" s="2" t="s">
        <v>26</v>
      </c>
      <c r="H2740" s="2" t="s">
        <v>266</v>
      </c>
      <c r="I2740" s="2" t="s">
        <v>18276</v>
      </c>
      <c r="J2740" s="2" t="s">
        <v>3037</v>
      </c>
    </row>
    <row r="2741" spans="1:10" ht="15" customHeight="1" x14ac:dyDescent="0.35">
      <c r="A2741" s="2" t="s">
        <v>23</v>
      </c>
      <c r="B2741" s="2" t="s">
        <v>24</v>
      </c>
      <c r="C2741" s="2" t="s">
        <v>279</v>
      </c>
      <c r="D2741" s="2" t="s">
        <v>280</v>
      </c>
      <c r="E2741" s="3">
        <v>1</v>
      </c>
      <c r="F2741" s="3">
        <v>19</v>
      </c>
      <c r="G2741" s="2" t="s">
        <v>26</v>
      </c>
      <c r="H2741" s="2" t="s">
        <v>281</v>
      </c>
      <c r="I2741" s="2" t="s">
        <v>18276</v>
      </c>
      <c r="J2741" s="2" t="s">
        <v>3037</v>
      </c>
    </row>
    <row r="2742" spans="1:10" ht="15" customHeight="1" x14ac:dyDescent="0.35">
      <c r="A2742" s="2" t="s">
        <v>23</v>
      </c>
      <c r="B2742" s="2" t="s">
        <v>24</v>
      </c>
      <c r="C2742" s="2" t="s">
        <v>325</v>
      </c>
      <c r="D2742" s="2" t="s">
        <v>326</v>
      </c>
      <c r="E2742" s="3">
        <v>1</v>
      </c>
      <c r="F2742" s="3">
        <v>22</v>
      </c>
      <c r="G2742" s="2" t="s">
        <v>26</v>
      </c>
      <c r="H2742" s="2" t="s">
        <v>327</v>
      </c>
      <c r="I2742" s="2" t="s">
        <v>18276</v>
      </c>
      <c r="J2742" s="2" t="s">
        <v>3037</v>
      </c>
    </row>
    <row r="2743" spans="1:10" ht="15" customHeight="1" x14ac:dyDescent="0.35">
      <c r="A2743" s="2" t="s">
        <v>23</v>
      </c>
      <c r="B2743" s="2" t="s">
        <v>24</v>
      </c>
      <c r="C2743" s="2" t="s">
        <v>339</v>
      </c>
      <c r="D2743" s="2" t="s">
        <v>340</v>
      </c>
      <c r="E2743" s="3">
        <v>1</v>
      </c>
      <c r="F2743" s="3">
        <v>23</v>
      </c>
      <c r="G2743" s="2" t="s">
        <v>26</v>
      </c>
      <c r="H2743" s="2" t="s">
        <v>341</v>
      </c>
      <c r="I2743" s="2" t="s">
        <v>18276</v>
      </c>
      <c r="J2743" s="2" t="s">
        <v>3037</v>
      </c>
    </row>
    <row r="2744" spans="1:10" ht="15" customHeight="1" x14ac:dyDescent="0.35">
      <c r="A2744" s="2" t="s">
        <v>23</v>
      </c>
      <c r="B2744" s="2" t="s">
        <v>24</v>
      </c>
      <c r="C2744" s="2" t="s">
        <v>128</v>
      </c>
      <c r="D2744" s="2" t="s">
        <v>129</v>
      </c>
      <c r="E2744" s="3">
        <v>1</v>
      </c>
      <c r="F2744" s="3">
        <v>8</v>
      </c>
      <c r="G2744" s="2" t="s">
        <v>26</v>
      </c>
      <c r="H2744" s="2" t="s">
        <v>130</v>
      </c>
      <c r="I2744" s="2" t="s">
        <v>18276</v>
      </c>
      <c r="J2744" s="2" t="s">
        <v>3037</v>
      </c>
    </row>
    <row r="2745" spans="1:10" ht="15" customHeight="1" x14ac:dyDescent="0.35">
      <c r="A2745" s="2" t="s">
        <v>23</v>
      </c>
      <c r="B2745" s="2" t="s">
        <v>24</v>
      </c>
      <c r="C2745" s="2" t="s">
        <v>191</v>
      </c>
      <c r="D2745" s="2" t="s">
        <v>192</v>
      </c>
      <c r="E2745" s="3">
        <v>1</v>
      </c>
      <c r="F2745" s="3">
        <v>13</v>
      </c>
      <c r="G2745" s="2" t="s">
        <v>26</v>
      </c>
      <c r="H2745" s="2" t="s">
        <v>193</v>
      </c>
      <c r="I2745" s="2" t="s">
        <v>18276</v>
      </c>
      <c r="J2745" s="2" t="s">
        <v>3054</v>
      </c>
    </row>
    <row r="2746" spans="1:10" ht="15" customHeight="1" x14ac:dyDescent="0.35">
      <c r="A2746" s="2" t="s">
        <v>23</v>
      </c>
      <c r="B2746" s="2" t="s">
        <v>24</v>
      </c>
      <c r="C2746" s="2" t="s">
        <v>177</v>
      </c>
      <c r="D2746" s="2" t="s">
        <v>178</v>
      </c>
      <c r="E2746" s="3">
        <v>1</v>
      </c>
      <c r="F2746" s="3">
        <v>12</v>
      </c>
      <c r="G2746" s="2" t="s">
        <v>26</v>
      </c>
      <c r="H2746" s="2" t="s">
        <v>179</v>
      </c>
      <c r="I2746" s="2" t="s">
        <v>18276</v>
      </c>
      <c r="J2746" s="2" t="s">
        <v>3054</v>
      </c>
    </row>
    <row r="2747" spans="1:10" ht="15" customHeight="1" x14ac:dyDescent="0.35">
      <c r="A2747" s="2" t="s">
        <v>23</v>
      </c>
      <c r="B2747" s="2" t="s">
        <v>24</v>
      </c>
      <c r="C2747" s="2" t="s">
        <v>163</v>
      </c>
      <c r="D2747" s="2" t="s">
        <v>164</v>
      </c>
      <c r="E2747" s="3">
        <v>1</v>
      </c>
      <c r="F2747" s="3">
        <v>11</v>
      </c>
      <c r="G2747" s="2" t="s">
        <v>26</v>
      </c>
      <c r="H2747" s="2" t="s">
        <v>165</v>
      </c>
      <c r="I2747" s="2" t="s">
        <v>18276</v>
      </c>
      <c r="J2747" s="2" t="s">
        <v>3054</v>
      </c>
    </row>
    <row r="2748" spans="1:10" ht="15" customHeight="1" x14ac:dyDescent="0.35">
      <c r="A2748" s="2" t="s">
        <v>23</v>
      </c>
      <c r="B2748" s="2" t="s">
        <v>24</v>
      </c>
      <c r="C2748" s="2" t="s">
        <v>41</v>
      </c>
      <c r="D2748" s="2" t="s">
        <v>42</v>
      </c>
      <c r="E2748" s="3">
        <v>1</v>
      </c>
      <c r="F2748" s="3">
        <v>2</v>
      </c>
      <c r="G2748" s="2" t="s">
        <v>26</v>
      </c>
      <c r="H2748" s="2" t="s">
        <v>43</v>
      </c>
      <c r="I2748" s="2" t="s">
        <v>18276</v>
      </c>
      <c r="J2748" s="2" t="s">
        <v>3076</v>
      </c>
    </row>
    <row r="2749" spans="1:10" ht="15" customHeight="1" x14ac:dyDescent="0.35">
      <c r="A2749" s="2" t="s">
        <v>23</v>
      </c>
      <c r="B2749" s="2" t="s">
        <v>24</v>
      </c>
      <c r="C2749" s="2" t="s">
        <v>56</v>
      </c>
      <c r="D2749" s="2" t="s">
        <v>57</v>
      </c>
      <c r="E2749" s="3">
        <v>1</v>
      </c>
      <c r="F2749" s="3">
        <v>3</v>
      </c>
      <c r="G2749" s="2" t="s">
        <v>26</v>
      </c>
      <c r="H2749" s="2" t="s">
        <v>59</v>
      </c>
      <c r="I2749" s="2" t="s">
        <v>18276</v>
      </c>
      <c r="J2749" s="2" t="s">
        <v>3076</v>
      </c>
    </row>
    <row r="2750" spans="1:10" ht="15" customHeight="1" x14ac:dyDescent="0.35">
      <c r="A2750" s="2" t="s">
        <v>23</v>
      </c>
      <c r="B2750" s="2" t="s">
        <v>24</v>
      </c>
      <c r="C2750" s="2" t="s">
        <v>71</v>
      </c>
      <c r="D2750" s="2" t="s">
        <v>72</v>
      </c>
      <c r="E2750" s="3">
        <v>1</v>
      </c>
      <c r="F2750" s="3">
        <v>4</v>
      </c>
      <c r="G2750" s="2" t="s">
        <v>26</v>
      </c>
      <c r="H2750" s="2" t="s">
        <v>73</v>
      </c>
      <c r="I2750" s="2" t="s">
        <v>18276</v>
      </c>
      <c r="J2750" s="2" t="s">
        <v>3076</v>
      </c>
    </row>
    <row r="2751" spans="1:10" ht="15" customHeight="1" x14ac:dyDescent="0.35">
      <c r="A2751" s="2" t="s">
        <v>23</v>
      </c>
      <c r="B2751" s="2" t="s">
        <v>24</v>
      </c>
      <c r="C2751" s="2" t="s">
        <v>86</v>
      </c>
      <c r="D2751" s="2" t="s">
        <v>87</v>
      </c>
      <c r="E2751" s="3">
        <v>1</v>
      </c>
      <c r="F2751" s="3">
        <v>5</v>
      </c>
      <c r="G2751" s="2" t="s">
        <v>26</v>
      </c>
      <c r="H2751" s="2" t="s">
        <v>88</v>
      </c>
      <c r="I2751" s="2" t="s">
        <v>18276</v>
      </c>
      <c r="J2751" s="2" t="s">
        <v>3076</v>
      </c>
    </row>
    <row r="2752" spans="1:10" ht="15" customHeight="1" x14ac:dyDescent="0.35">
      <c r="A2752" s="2" t="s">
        <v>23</v>
      </c>
      <c r="B2752" s="2" t="s">
        <v>24</v>
      </c>
      <c r="C2752" s="2" t="s">
        <v>142</v>
      </c>
      <c r="D2752" s="2" t="s">
        <v>143</v>
      </c>
      <c r="E2752" s="3">
        <v>1</v>
      </c>
      <c r="F2752" s="3">
        <v>9</v>
      </c>
      <c r="G2752" s="2" t="s">
        <v>26</v>
      </c>
      <c r="H2752" s="2" t="s">
        <v>144</v>
      </c>
      <c r="I2752" s="2" t="s">
        <v>18276</v>
      </c>
      <c r="J2752" s="2" t="s">
        <v>3076</v>
      </c>
    </row>
    <row r="2753" spans="1:10" ht="15" customHeight="1" x14ac:dyDescent="0.35">
      <c r="A2753" s="2" t="s">
        <v>23</v>
      </c>
      <c r="B2753" s="2" t="s">
        <v>24</v>
      </c>
      <c r="C2753" s="2" t="s">
        <v>153</v>
      </c>
      <c r="D2753" s="2" t="s">
        <v>154</v>
      </c>
      <c r="E2753" s="3">
        <v>1</v>
      </c>
      <c r="F2753" s="3">
        <v>10</v>
      </c>
      <c r="G2753" s="2" t="s">
        <v>26</v>
      </c>
      <c r="H2753" s="2" t="s">
        <v>155</v>
      </c>
      <c r="I2753" s="2" t="s">
        <v>18276</v>
      </c>
      <c r="J2753" s="2" t="s">
        <v>3076</v>
      </c>
    </row>
    <row r="2754" spans="1:10" ht="15" customHeight="1" x14ac:dyDescent="0.35">
      <c r="A2754" s="2" t="s">
        <v>23</v>
      </c>
      <c r="B2754" s="2" t="s">
        <v>24</v>
      </c>
      <c r="C2754" s="2" t="s">
        <v>163</v>
      </c>
      <c r="D2754" s="2" t="s">
        <v>164</v>
      </c>
      <c r="E2754" s="3">
        <v>1</v>
      </c>
      <c r="F2754" s="3">
        <v>11</v>
      </c>
      <c r="G2754" s="2" t="s">
        <v>26</v>
      </c>
      <c r="H2754" s="2" t="s">
        <v>165</v>
      </c>
      <c r="I2754" s="2" t="s">
        <v>18276</v>
      </c>
      <c r="J2754" s="2" t="s">
        <v>3076</v>
      </c>
    </row>
    <row r="2755" spans="1:10" ht="15" customHeight="1" x14ac:dyDescent="0.35">
      <c r="A2755" s="2" t="s">
        <v>23</v>
      </c>
      <c r="B2755" s="2" t="s">
        <v>24</v>
      </c>
      <c r="C2755" s="2" t="s">
        <v>177</v>
      </c>
      <c r="D2755" s="2" t="s">
        <v>178</v>
      </c>
      <c r="E2755" s="3">
        <v>1</v>
      </c>
      <c r="F2755" s="3">
        <v>12</v>
      </c>
      <c r="G2755" s="2" t="s">
        <v>26</v>
      </c>
      <c r="H2755" s="2" t="s">
        <v>179</v>
      </c>
      <c r="I2755" s="2" t="s">
        <v>18276</v>
      </c>
      <c r="J2755" s="2" t="s">
        <v>3076</v>
      </c>
    </row>
    <row r="2756" spans="1:10" ht="15" customHeight="1" x14ac:dyDescent="0.35">
      <c r="A2756" s="2" t="s">
        <v>23</v>
      </c>
      <c r="B2756" s="2" t="s">
        <v>24</v>
      </c>
      <c r="C2756" s="2" t="s">
        <v>191</v>
      </c>
      <c r="D2756" s="2" t="s">
        <v>192</v>
      </c>
      <c r="E2756" s="3">
        <v>1</v>
      </c>
      <c r="F2756" s="3">
        <v>13</v>
      </c>
      <c r="G2756" s="2" t="s">
        <v>26</v>
      </c>
      <c r="H2756" s="2" t="s">
        <v>193</v>
      </c>
      <c r="I2756" s="2" t="s">
        <v>18276</v>
      </c>
      <c r="J2756" s="2" t="s">
        <v>3076</v>
      </c>
    </row>
    <row r="2757" spans="1:10" ht="15" customHeight="1" x14ac:dyDescent="0.35">
      <c r="A2757" s="2" t="s">
        <v>23</v>
      </c>
      <c r="B2757" s="2" t="s">
        <v>24</v>
      </c>
      <c r="C2757" s="2" t="s">
        <v>218</v>
      </c>
      <c r="D2757" s="2" t="s">
        <v>219</v>
      </c>
      <c r="E2757" s="3">
        <v>1</v>
      </c>
      <c r="F2757" s="3">
        <v>15</v>
      </c>
      <c r="G2757" s="2" t="s">
        <v>26</v>
      </c>
      <c r="H2757" s="2" t="s">
        <v>220</v>
      </c>
      <c r="I2757" s="2" t="s">
        <v>18276</v>
      </c>
      <c r="J2757" s="2" t="s">
        <v>3076</v>
      </c>
    </row>
    <row r="2758" spans="1:10" ht="15" customHeight="1" x14ac:dyDescent="0.35">
      <c r="A2758" s="2" t="s">
        <v>23</v>
      </c>
      <c r="B2758" s="2" t="s">
        <v>24</v>
      </c>
      <c r="C2758" s="2" t="s">
        <v>250</v>
      </c>
      <c r="D2758" s="2" t="s">
        <v>251</v>
      </c>
      <c r="E2758" s="3">
        <v>1</v>
      </c>
      <c r="F2758" s="3">
        <v>17</v>
      </c>
      <c r="G2758" s="2" t="s">
        <v>26</v>
      </c>
      <c r="H2758" s="2" t="s">
        <v>252</v>
      </c>
      <c r="I2758" s="2" t="s">
        <v>18276</v>
      </c>
      <c r="J2758" s="2" t="s">
        <v>3076</v>
      </c>
    </row>
    <row r="2759" spans="1:10" ht="15" customHeight="1" x14ac:dyDescent="0.35">
      <c r="A2759" s="2" t="s">
        <v>23</v>
      </c>
      <c r="B2759" s="2" t="s">
        <v>24</v>
      </c>
      <c r="C2759" s="2" t="s">
        <v>294</v>
      </c>
      <c r="D2759" s="2" t="s">
        <v>295</v>
      </c>
      <c r="E2759" s="3">
        <v>1</v>
      </c>
      <c r="F2759" s="3">
        <v>20</v>
      </c>
      <c r="G2759" s="2" t="s">
        <v>26</v>
      </c>
      <c r="H2759" s="2" t="s">
        <v>296</v>
      </c>
      <c r="I2759" s="2" t="s">
        <v>18276</v>
      </c>
      <c r="J2759" s="2" t="s">
        <v>3076</v>
      </c>
    </row>
    <row r="2760" spans="1:10" ht="15" customHeight="1" x14ac:dyDescent="0.35">
      <c r="A2760" s="2" t="s">
        <v>23</v>
      </c>
      <c r="B2760" s="2" t="s">
        <v>24</v>
      </c>
      <c r="C2760" s="2" t="s">
        <v>325</v>
      </c>
      <c r="D2760" s="2" t="s">
        <v>326</v>
      </c>
      <c r="E2760" s="3">
        <v>1</v>
      </c>
      <c r="F2760" s="3">
        <v>22</v>
      </c>
      <c r="G2760" s="2" t="s">
        <v>26</v>
      </c>
      <c r="H2760" s="2" t="s">
        <v>327</v>
      </c>
      <c r="I2760" s="2" t="s">
        <v>18276</v>
      </c>
      <c r="J2760" s="2" t="s">
        <v>3076</v>
      </c>
    </row>
    <row r="2761" spans="1:10" ht="15" customHeight="1" x14ac:dyDescent="0.35">
      <c r="A2761" s="2" t="s">
        <v>23</v>
      </c>
      <c r="B2761" s="2" t="s">
        <v>24</v>
      </c>
      <c r="C2761" s="2" t="s">
        <v>352</v>
      </c>
      <c r="D2761" s="2" t="s">
        <v>353</v>
      </c>
      <c r="E2761" s="3">
        <v>1</v>
      </c>
      <c r="F2761" s="3">
        <v>24</v>
      </c>
      <c r="G2761" s="2" t="s">
        <v>26</v>
      </c>
      <c r="H2761" s="2" t="s">
        <v>354</v>
      </c>
      <c r="I2761" s="2" t="s">
        <v>18276</v>
      </c>
      <c r="J2761" s="2" t="s">
        <v>3076</v>
      </c>
    </row>
    <row r="2762" spans="1:10" ht="15" customHeight="1" x14ac:dyDescent="0.35">
      <c r="A2762" s="2" t="s">
        <v>23</v>
      </c>
      <c r="B2762" s="2" t="s">
        <v>24</v>
      </c>
      <c r="C2762" s="2" t="s">
        <v>387</v>
      </c>
      <c r="D2762" s="2" t="s">
        <v>388</v>
      </c>
      <c r="E2762" s="3">
        <v>1</v>
      </c>
      <c r="F2762" s="3">
        <v>27</v>
      </c>
      <c r="G2762" s="2" t="s">
        <v>26</v>
      </c>
      <c r="H2762" s="2" t="s">
        <v>389</v>
      </c>
      <c r="I2762" s="2" t="s">
        <v>18276</v>
      </c>
      <c r="J2762" s="2" t="s">
        <v>3076</v>
      </c>
    </row>
    <row r="2763" spans="1:10" ht="15" customHeight="1" x14ac:dyDescent="0.35">
      <c r="A2763" s="2" t="s">
        <v>23</v>
      </c>
      <c r="B2763" s="2" t="s">
        <v>24</v>
      </c>
      <c r="C2763" s="2" t="s">
        <v>56</v>
      </c>
      <c r="D2763" s="2" t="s">
        <v>57</v>
      </c>
      <c r="E2763" s="3">
        <v>1</v>
      </c>
      <c r="F2763" s="3">
        <v>3</v>
      </c>
      <c r="G2763" s="2" t="s">
        <v>26</v>
      </c>
      <c r="H2763" s="2" t="s">
        <v>59</v>
      </c>
      <c r="I2763" s="2" t="s">
        <v>18276</v>
      </c>
      <c r="J2763" s="2" t="s">
        <v>3054</v>
      </c>
    </row>
    <row r="2764" spans="1:10" ht="15" customHeight="1" x14ac:dyDescent="0.35">
      <c r="A2764" s="2" t="s">
        <v>23</v>
      </c>
      <c r="B2764" s="2" t="s">
        <v>24</v>
      </c>
      <c r="C2764" s="2" t="s">
        <v>71</v>
      </c>
      <c r="D2764" s="2" t="s">
        <v>72</v>
      </c>
      <c r="E2764" s="3">
        <v>1</v>
      </c>
      <c r="F2764" s="3">
        <v>4</v>
      </c>
      <c r="G2764" s="2" t="s">
        <v>26</v>
      </c>
      <c r="H2764" s="2" t="s">
        <v>73</v>
      </c>
      <c r="I2764" s="2" t="s">
        <v>18276</v>
      </c>
      <c r="J2764" s="2" t="s">
        <v>3054</v>
      </c>
    </row>
    <row r="2765" spans="1:10" ht="15" customHeight="1" x14ac:dyDescent="0.35">
      <c r="A2765" s="2" t="s">
        <v>23</v>
      </c>
      <c r="B2765" s="2" t="s">
        <v>24</v>
      </c>
      <c r="C2765" s="2" t="s">
        <v>86</v>
      </c>
      <c r="D2765" s="2" t="s">
        <v>87</v>
      </c>
      <c r="E2765" s="3">
        <v>1</v>
      </c>
      <c r="F2765" s="3">
        <v>5</v>
      </c>
      <c r="G2765" s="2" t="s">
        <v>26</v>
      </c>
      <c r="H2765" s="2" t="s">
        <v>88</v>
      </c>
      <c r="I2765" s="2" t="s">
        <v>18276</v>
      </c>
      <c r="J2765" s="2" t="s">
        <v>3054</v>
      </c>
    </row>
    <row r="2766" spans="1:10" ht="15" customHeight="1" x14ac:dyDescent="0.35">
      <c r="A2766" s="2" t="s">
        <v>23</v>
      </c>
      <c r="B2766" s="2" t="s">
        <v>24</v>
      </c>
      <c r="C2766" s="2" t="s">
        <v>100</v>
      </c>
      <c r="D2766" s="2" t="s">
        <v>101</v>
      </c>
      <c r="E2766" s="3">
        <v>1</v>
      </c>
      <c r="F2766" s="3">
        <v>6</v>
      </c>
      <c r="G2766" s="2" t="s">
        <v>26</v>
      </c>
      <c r="H2766" s="2" t="s">
        <v>102</v>
      </c>
      <c r="I2766" s="2" t="s">
        <v>18276</v>
      </c>
      <c r="J2766" s="2" t="s">
        <v>3054</v>
      </c>
    </row>
    <row r="2767" spans="1:10" ht="15" customHeight="1" x14ac:dyDescent="0.35">
      <c r="A2767" s="2" t="s">
        <v>23</v>
      </c>
      <c r="B2767" s="2" t="s">
        <v>24</v>
      </c>
      <c r="C2767" s="2" t="s">
        <v>116</v>
      </c>
      <c r="D2767" s="2" t="s">
        <v>117</v>
      </c>
      <c r="E2767" s="3">
        <v>1</v>
      </c>
      <c r="F2767" s="3">
        <v>7</v>
      </c>
      <c r="G2767" s="2" t="s">
        <v>26</v>
      </c>
      <c r="H2767" s="2" t="s">
        <v>118</v>
      </c>
      <c r="I2767" s="2" t="s">
        <v>18276</v>
      </c>
      <c r="J2767" s="2" t="s">
        <v>3054</v>
      </c>
    </row>
    <row r="2768" spans="1:10" ht="15" customHeight="1" x14ac:dyDescent="0.35">
      <c r="A2768" s="2" t="s">
        <v>23</v>
      </c>
      <c r="B2768" s="2" t="s">
        <v>24</v>
      </c>
      <c r="C2768" s="2" t="s">
        <v>128</v>
      </c>
      <c r="D2768" s="2" t="s">
        <v>129</v>
      </c>
      <c r="E2768" s="3">
        <v>1</v>
      </c>
      <c r="F2768" s="3">
        <v>8</v>
      </c>
      <c r="G2768" s="2" t="s">
        <v>26</v>
      </c>
      <c r="H2768" s="2" t="s">
        <v>130</v>
      </c>
      <c r="I2768" s="2" t="s">
        <v>18276</v>
      </c>
      <c r="J2768" s="2" t="s">
        <v>3054</v>
      </c>
    </row>
    <row r="2769" spans="1:10" ht="15" customHeight="1" x14ac:dyDescent="0.35">
      <c r="A2769" s="2" t="s">
        <v>23</v>
      </c>
      <c r="B2769" s="2" t="s">
        <v>24</v>
      </c>
      <c r="C2769" s="2" t="s">
        <v>352</v>
      </c>
      <c r="D2769" s="2" t="s">
        <v>353</v>
      </c>
      <c r="E2769" s="3">
        <v>1</v>
      </c>
      <c r="F2769" s="3">
        <v>24</v>
      </c>
      <c r="G2769" s="2" t="s">
        <v>26</v>
      </c>
      <c r="H2769" s="2" t="s">
        <v>354</v>
      </c>
      <c r="I2769" s="2" t="s">
        <v>18276</v>
      </c>
      <c r="J2769" s="2" t="s">
        <v>3037</v>
      </c>
    </row>
    <row r="2770" spans="1:10" ht="15" customHeight="1" x14ac:dyDescent="0.35">
      <c r="A2770" s="2" t="s">
        <v>23</v>
      </c>
      <c r="B2770" s="2" t="s">
        <v>24</v>
      </c>
      <c r="C2770" s="2" t="s">
        <v>365</v>
      </c>
      <c r="D2770" s="2" t="s">
        <v>366</v>
      </c>
      <c r="E2770" s="3">
        <v>1</v>
      </c>
      <c r="F2770" s="3">
        <v>25</v>
      </c>
      <c r="G2770" s="2" t="s">
        <v>26</v>
      </c>
      <c r="H2770" s="2" t="s">
        <v>367</v>
      </c>
      <c r="I2770" s="2" t="s">
        <v>18276</v>
      </c>
      <c r="J2770" s="2" t="s">
        <v>3037</v>
      </c>
    </row>
    <row r="2771" spans="1:10" ht="15" customHeight="1" x14ac:dyDescent="0.35">
      <c r="A2771" s="2" t="s">
        <v>23</v>
      </c>
      <c r="B2771" s="2" t="s">
        <v>24</v>
      </c>
      <c r="C2771" s="2" t="s">
        <v>456</v>
      </c>
      <c r="D2771" s="2" t="s">
        <v>457</v>
      </c>
      <c r="E2771" s="3">
        <v>1</v>
      </c>
      <c r="F2771" s="3">
        <v>33</v>
      </c>
      <c r="G2771" s="2" t="s">
        <v>26</v>
      </c>
      <c r="H2771" s="2" t="s">
        <v>458</v>
      </c>
      <c r="I2771" s="2" t="s">
        <v>18276</v>
      </c>
      <c r="J2771" s="2" t="s">
        <v>3037</v>
      </c>
    </row>
    <row r="2772" spans="1:10" ht="15" customHeight="1" x14ac:dyDescent="0.35">
      <c r="A2772" s="2" t="s">
        <v>23</v>
      </c>
      <c r="B2772" s="2" t="s">
        <v>24</v>
      </c>
      <c r="C2772" s="2" t="s">
        <v>510</v>
      </c>
      <c r="D2772" s="2" t="s">
        <v>511</v>
      </c>
      <c r="E2772" s="3">
        <v>1</v>
      </c>
      <c r="F2772" s="3">
        <v>38</v>
      </c>
      <c r="G2772" s="2" t="s">
        <v>26</v>
      </c>
      <c r="H2772" s="2" t="s">
        <v>512</v>
      </c>
      <c r="I2772" s="2" t="s">
        <v>18276</v>
      </c>
      <c r="J2772" s="2" t="s">
        <v>3037</v>
      </c>
    </row>
    <row r="2773" spans="1:10" ht="15" customHeight="1" x14ac:dyDescent="0.35">
      <c r="A2773" s="2" t="s">
        <v>23</v>
      </c>
      <c r="B2773" s="2" t="s">
        <v>24</v>
      </c>
      <c r="C2773" s="2" t="s">
        <v>128</v>
      </c>
      <c r="D2773" s="2" t="s">
        <v>129</v>
      </c>
      <c r="E2773" s="3">
        <v>1</v>
      </c>
      <c r="F2773" s="3">
        <v>8</v>
      </c>
      <c r="G2773" s="2" t="s">
        <v>26</v>
      </c>
      <c r="H2773" s="2" t="s">
        <v>130</v>
      </c>
      <c r="I2773" s="2" t="s">
        <v>18276</v>
      </c>
      <c r="J2773" s="2" t="s">
        <v>3016</v>
      </c>
    </row>
    <row r="2774" spans="1:10" ht="15" customHeight="1" x14ac:dyDescent="0.35">
      <c r="A2774" s="2" t="s">
        <v>23</v>
      </c>
      <c r="B2774" s="2" t="s">
        <v>24</v>
      </c>
      <c r="C2774" s="2" t="s">
        <v>163</v>
      </c>
      <c r="D2774" s="2" t="s">
        <v>164</v>
      </c>
      <c r="E2774" s="3">
        <v>1</v>
      </c>
      <c r="F2774" s="3">
        <v>11</v>
      </c>
      <c r="G2774" s="2" t="s">
        <v>26</v>
      </c>
      <c r="H2774" s="2" t="s">
        <v>165</v>
      </c>
      <c r="I2774" s="2" t="s">
        <v>18276</v>
      </c>
      <c r="J2774" s="2" t="s">
        <v>3016</v>
      </c>
    </row>
    <row r="2775" spans="1:10" ht="15" customHeight="1" x14ac:dyDescent="0.35">
      <c r="A2775" s="2" t="s">
        <v>23</v>
      </c>
      <c r="B2775" s="2" t="s">
        <v>24</v>
      </c>
      <c r="C2775" s="2" t="s">
        <v>177</v>
      </c>
      <c r="D2775" s="2" t="s">
        <v>178</v>
      </c>
      <c r="E2775" s="3">
        <v>1</v>
      </c>
      <c r="F2775" s="3">
        <v>12</v>
      </c>
      <c r="G2775" s="2" t="s">
        <v>26</v>
      </c>
      <c r="H2775" s="2" t="s">
        <v>179</v>
      </c>
      <c r="I2775" s="2" t="s">
        <v>18276</v>
      </c>
      <c r="J2775" s="2" t="s">
        <v>3016</v>
      </c>
    </row>
    <row r="2776" spans="1:10" ht="15" customHeight="1" x14ac:dyDescent="0.35">
      <c r="A2776" s="2" t="s">
        <v>23</v>
      </c>
      <c r="B2776" s="2" t="s">
        <v>24</v>
      </c>
      <c r="C2776" s="2" t="s">
        <v>191</v>
      </c>
      <c r="D2776" s="2" t="s">
        <v>192</v>
      </c>
      <c r="E2776" s="3">
        <v>1</v>
      </c>
      <c r="F2776" s="3">
        <v>13</v>
      </c>
      <c r="G2776" s="2" t="s">
        <v>26</v>
      </c>
      <c r="H2776" s="2" t="s">
        <v>193</v>
      </c>
      <c r="I2776" s="2" t="s">
        <v>18276</v>
      </c>
      <c r="J2776" s="2" t="s">
        <v>3016</v>
      </c>
    </row>
    <row r="2777" spans="1:10" ht="15" customHeight="1" x14ac:dyDescent="0.35">
      <c r="A2777" s="2" t="s">
        <v>23</v>
      </c>
      <c r="B2777" s="2" t="s">
        <v>24</v>
      </c>
      <c r="C2777" s="2" t="s">
        <v>207</v>
      </c>
      <c r="D2777" s="2" t="s">
        <v>208</v>
      </c>
      <c r="E2777" s="3">
        <v>1</v>
      </c>
      <c r="F2777" s="3">
        <v>14</v>
      </c>
      <c r="G2777" s="2" t="s">
        <v>26</v>
      </c>
      <c r="H2777" s="2" t="s">
        <v>209</v>
      </c>
      <c r="I2777" s="2" t="s">
        <v>18276</v>
      </c>
      <c r="J2777" s="2" t="s">
        <v>3016</v>
      </c>
    </row>
    <row r="2778" spans="1:10" ht="15" customHeight="1" x14ac:dyDescent="0.35">
      <c r="A2778" s="2" t="s">
        <v>23</v>
      </c>
      <c r="B2778" s="2" t="s">
        <v>24</v>
      </c>
      <c r="C2778" s="2" t="s">
        <v>325</v>
      </c>
      <c r="D2778" s="2" t="s">
        <v>326</v>
      </c>
      <c r="E2778" s="3">
        <v>1</v>
      </c>
      <c r="F2778" s="3">
        <v>22</v>
      </c>
      <c r="G2778" s="2" t="s">
        <v>26</v>
      </c>
      <c r="H2778" s="2" t="s">
        <v>327</v>
      </c>
      <c r="I2778" s="2" t="s">
        <v>18276</v>
      </c>
      <c r="J2778" s="2" t="s">
        <v>3016</v>
      </c>
    </row>
    <row r="2779" spans="1:10" ht="15" customHeight="1" x14ac:dyDescent="0.35">
      <c r="A2779" s="2" t="s">
        <v>23</v>
      </c>
      <c r="B2779" s="2" t="s">
        <v>24</v>
      </c>
      <c r="C2779" s="2" t="s">
        <v>339</v>
      </c>
      <c r="D2779" s="2" t="s">
        <v>340</v>
      </c>
      <c r="E2779" s="3">
        <v>1</v>
      </c>
      <c r="F2779" s="3">
        <v>23</v>
      </c>
      <c r="G2779" s="2" t="s">
        <v>26</v>
      </c>
      <c r="H2779" s="2" t="s">
        <v>341</v>
      </c>
      <c r="I2779" s="2" t="s">
        <v>18276</v>
      </c>
      <c r="J2779" s="2" t="s">
        <v>3016</v>
      </c>
    </row>
    <row r="2780" spans="1:10" ht="15" customHeight="1" x14ac:dyDescent="0.35">
      <c r="A2780" s="2" t="s">
        <v>23</v>
      </c>
      <c r="B2780" s="2" t="s">
        <v>24</v>
      </c>
      <c r="C2780" s="2" t="s">
        <v>467</v>
      </c>
      <c r="D2780" s="2" t="s">
        <v>468</v>
      </c>
      <c r="E2780" s="3">
        <v>1</v>
      </c>
      <c r="F2780" s="3">
        <v>34</v>
      </c>
      <c r="G2780" s="2" t="s">
        <v>26</v>
      </c>
      <c r="H2780" s="2" t="s">
        <v>469</v>
      </c>
      <c r="I2780" s="2" t="s">
        <v>18276</v>
      </c>
      <c r="J2780" s="2" t="s">
        <v>3016</v>
      </c>
    </row>
    <row r="2781" spans="1:10" ht="15" customHeight="1" x14ac:dyDescent="0.35">
      <c r="A2781" s="2" t="s">
        <v>23</v>
      </c>
      <c r="B2781" s="2" t="s">
        <v>24</v>
      </c>
      <c r="C2781" s="2" t="s">
        <v>537</v>
      </c>
      <c r="D2781" s="2" t="s">
        <v>538</v>
      </c>
      <c r="E2781" s="3">
        <v>1</v>
      </c>
      <c r="F2781" s="3">
        <v>40</v>
      </c>
      <c r="G2781" s="2" t="s">
        <v>26</v>
      </c>
      <c r="H2781" s="2" t="s">
        <v>539</v>
      </c>
      <c r="I2781" s="2" t="s">
        <v>18276</v>
      </c>
      <c r="J2781" s="2" t="s">
        <v>3016</v>
      </c>
    </row>
    <row r="2782" spans="1:10" ht="15" customHeight="1" x14ac:dyDescent="0.35">
      <c r="A2782" s="2" t="s">
        <v>41</v>
      </c>
      <c r="B2782" s="2" t="s">
        <v>42</v>
      </c>
      <c r="C2782" s="2" t="s">
        <v>339</v>
      </c>
      <c r="D2782" s="2" t="s">
        <v>340</v>
      </c>
      <c r="E2782" s="3">
        <v>2</v>
      </c>
      <c r="F2782" s="3">
        <v>23</v>
      </c>
      <c r="G2782" s="2" t="s">
        <v>43</v>
      </c>
      <c r="H2782" s="2" t="s">
        <v>341</v>
      </c>
      <c r="I2782" s="2" t="s">
        <v>18276</v>
      </c>
      <c r="J2782" s="2" t="s">
        <v>3227</v>
      </c>
    </row>
    <row r="2783" spans="1:10" ht="15" customHeight="1" x14ac:dyDescent="0.35">
      <c r="A2783" s="2" t="s">
        <v>41</v>
      </c>
      <c r="B2783" s="2" t="s">
        <v>42</v>
      </c>
      <c r="C2783" s="2" t="s">
        <v>71</v>
      </c>
      <c r="D2783" s="2" t="s">
        <v>72</v>
      </c>
      <c r="E2783" s="3">
        <v>2</v>
      </c>
      <c r="F2783" s="3">
        <v>4</v>
      </c>
      <c r="G2783" s="2" t="s">
        <v>43</v>
      </c>
      <c r="H2783" s="2" t="s">
        <v>73</v>
      </c>
      <c r="I2783" s="2" t="s">
        <v>18276</v>
      </c>
      <c r="J2783" s="2" t="s">
        <v>3205</v>
      </c>
    </row>
    <row r="2784" spans="1:10" ht="15" customHeight="1" x14ac:dyDescent="0.35">
      <c r="A2784" s="2" t="s">
        <v>41</v>
      </c>
      <c r="B2784" s="2" t="s">
        <v>42</v>
      </c>
      <c r="C2784" s="2" t="s">
        <v>116</v>
      </c>
      <c r="D2784" s="2" t="s">
        <v>117</v>
      </c>
      <c r="E2784" s="3">
        <v>2</v>
      </c>
      <c r="F2784" s="3">
        <v>7</v>
      </c>
      <c r="G2784" s="2" t="s">
        <v>43</v>
      </c>
      <c r="H2784" s="2" t="s">
        <v>118</v>
      </c>
      <c r="I2784" s="2" t="s">
        <v>18276</v>
      </c>
      <c r="J2784" s="2" t="s">
        <v>3205</v>
      </c>
    </row>
    <row r="2785" spans="1:10" ht="15" customHeight="1" x14ac:dyDescent="0.35">
      <c r="A2785" s="2" t="s">
        <v>41</v>
      </c>
      <c r="B2785" s="2" t="s">
        <v>42</v>
      </c>
      <c r="C2785" s="2" t="s">
        <v>310</v>
      </c>
      <c r="D2785" s="2" t="s">
        <v>311</v>
      </c>
      <c r="E2785" s="3">
        <v>2</v>
      </c>
      <c r="F2785" s="3">
        <v>21</v>
      </c>
      <c r="G2785" s="2" t="s">
        <v>43</v>
      </c>
      <c r="H2785" s="2" t="s">
        <v>313</v>
      </c>
      <c r="I2785" s="2" t="s">
        <v>18276</v>
      </c>
      <c r="J2785" s="2" t="s">
        <v>3205</v>
      </c>
    </row>
    <row r="2786" spans="1:10" ht="15" customHeight="1" x14ac:dyDescent="0.35">
      <c r="A2786" s="2" t="s">
        <v>41</v>
      </c>
      <c r="B2786" s="2" t="s">
        <v>42</v>
      </c>
      <c r="C2786" s="2" t="s">
        <v>153</v>
      </c>
      <c r="D2786" s="2" t="s">
        <v>154</v>
      </c>
      <c r="E2786" s="3">
        <v>2</v>
      </c>
      <c r="F2786" s="3">
        <v>10</v>
      </c>
      <c r="G2786" s="2" t="s">
        <v>43</v>
      </c>
      <c r="H2786" s="2" t="s">
        <v>155</v>
      </c>
      <c r="I2786" s="2" t="s">
        <v>18276</v>
      </c>
      <c r="J2786" s="2" t="s">
        <v>3183</v>
      </c>
    </row>
    <row r="2787" spans="1:10" ht="15" customHeight="1" x14ac:dyDescent="0.35">
      <c r="A2787" s="2" t="s">
        <v>41</v>
      </c>
      <c r="B2787" s="2" t="s">
        <v>42</v>
      </c>
      <c r="C2787" s="2" t="s">
        <v>191</v>
      </c>
      <c r="D2787" s="2" t="s">
        <v>192</v>
      </c>
      <c r="E2787" s="3">
        <v>2</v>
      </c>
      <c r="F2787" s="3">
        <v>13</v>
      </c>
      <c r="G2787" s="2" t="s">
        <v>43</v>
      </c>
      <c r="H2787" s="2" t="s">
        <v>193</v>
      </c>
      <c r="I2787" s="2" t="s">
        <v>18276</v>
      </c>
      <c r="J2787" s="2" t="s">
        <v>3183</v>
      </c>
    </row>
    <row r="2788" spans="1:10" ht="15" customHeight="1" x14ac:dyDescent="0.35">
      <c r="A2788" s="2" t="s">
        <v>41</v>
      </c>
      <c r="B2788" s="2" t="s">
        <v>42</v>
      </c>
      <c r="C2788" s="2" t="s">
        <v>234</v>
      </c>
      <c r="D2788" s="2" t="s">
        <v>235</v>
      </c>
      <c r="E2788" s="3">
        <v>2</v>
      </c>
      <c r="F2788" s="3">
        <v>16</v>
      </c>
      <c r="G2788" s="2" t="s">
        <v>43</v>
      </c>
      <c r="H2788" s="2" t="s">
        <v>236</v>
      </c>
      <c r="I2788" s="2" t="s">
        <v>18276</v>
      </c>
      <c r="J2788" s="2" t="s">
        <v>3183</v>
      </c>
    </row>
    <row r="2789" spans="1:10" ht="15" customHeight="1" x14ac:dyDescent="0.35">
      <c r="A2789" s="2" t="s">
        <v>41</v>
      </c>
      <c r="B2789" s="2" t="s">
        <v>42</v>
      </c>
      <c r="C2789" s="2" t="s">
        <v>279</v>
      </c>
      <c r="D2789" s="2" t="s">
        <v>280</v>
      </c>
      <c r="E2789" s="3">
        <v>2</v>
      </c>
      <c r="F2789" s="3">
        <v>19</v>
      </c>
      <c r="G2789" s="2" t="s">
        <v>43</v>
      </c>
      <c r="H2789" s="2" t="s">
        <v>281</v>
      </c>
      <c r="I2789" s="2" t="s">
        <v>18276</v>
      </c>
      <c r="J2789" s="2" t="s">
        <v>3183</v>
      </c>
    </row>
    <row r="2790" spans="1:10" ht="15" customHeight="1" x14ac:dyDescent="0.35">
      <c r="A2790" s="2" t="s">
        <v>41</v>
      </c>
      <c r="B2790" s="2" t="s">
        <v>42</v>
      </c>
      <c r="C2790" s="2" t="s">
        <v>294</v>
      </c>
      <c r="D2790" s="2" t="s">
        <v>295</v>
      </c>
      <c r="E2790" s="3">
        <v>2</v>
      </c>
      <c r="F2790" s="3">
        <v>20</v>
      </c>
      <c r="G2790" s="2" t="s">
        <v>43</v>
      </c>
      <c r="H2790" s="2" t="s">
        <v>296</v>
      </c>
      <c r="I2790" s="2" t="s">
        <v>18276</v>
      </c>
      <c r="J2790" s="2" t="s">
        <v>3183</v>
      </c>
    </row>
    <row r="2791" spans="1:10" ht="15" customHeight="1" x14ac:dyDescent="0.35">
      <c r="A2791" s="2" t="s">
        <v>41</v>
      </c>
      <c r="B2791" s="2" t="s">
        <v>42</v>
      </c>
      <c r="C2791" s="2" t="s">
        <v>410</v>
      </c>
      <c r="D2791" s="2" t="s">
        <v>411</v>
      </c>
      <c r="E2791" s="3">
        <v>2</v>
      </c>
      <c r="F2791" s="3">
        <v>29</v>
      </c>
      <c r="G2791" s="2" t="s">
        <v>43</v>
      </c>
      <c r="H2791" s="2" t="s">
        <v>413</v>
      </c>
      <c r="I2791" s="2" t="s">
        <v>18276</v>
      </c>
      <c r="J2791" s="2" t="s">
        <v>3183</v>
      </c>
    </row>
    <row r="2792" spans="1:10" ht="15" customHeight="1" x14ac:dyDescent="0.35">
      <c r="A2792" s="2" t="s">
        <v>41</v>
      </c>
      <c r="B2792" s="2" t="s">
        <v>42</v>
      </c>
      <c r="C2792" s="2" t="s">
        <v>153</v>
      </c>
      <c r="D2792" s="2" t="s">
        <v>154</v>
      </c>
      <c r="E2792" s="3">
        <v>2</v>
      </c>
      <c r="F2792" s="3">
        <v>10</v>
      </c>
      <c r="G2792" s="2" t="s">
        <v>43</v>
      </c>
      <c r="H2792" s="2" t="s">
        <v>155</v>
      </c>
      <c r="I2792" s="2" t="s">
        <v>18276</v>
      </c>
      <c r="J2792" s="2" t="s">
        <v>3192</v>
      </c>
    </row>
    <row r="2793" spans="1:10" ht="15" customHeight="1" x14ac:dyDescent="0.35">
      <c r="A2793" s="2" t="s">
        <v>41</v>
      </c>
      <c r="B2793" s="2" t="s">
        <v>42</v>
      </c>
      <c r="C2793" s="2" t="s">
        <v>191</v>
      </c>
      <c r="D2793" s="2" t="s">
        <v>192</v>
      </c>
      <c r="E2793" s="3">
        <v>2</v>
      </c>
      <c r="F2793" s="3">
        <v>13</v>
      </c>
      <c r="G2793" s="2" t="s">
        <v>43</v>
      </c>
      <c r="H2793" s="2" t="s">
        <v>193</v>
      </c>
      <c r="I2793" s="2" t="s">
        <v>18276</v>
      </c>
      <c r="J2793" s="2" t="s">
        <v>3192</v>
      </c>
    </row>
    <row r="2794" spans="1:10" ht="15" customHeight="1" x14ac:dyDescent="0.35">
      <c r="A2794" s="2" t="s">
        <v>23</v>
      </c>
      <c r="B2794" s="2" t="s">
        <v>24</v>
      </c>
      <c r="C2794" s="2" t="s">
        <v>116</v>
      </c>
      <c r="D2794" s="2" t="s">
        <v>117</v>
      </c>
      <c r="E2794" s="3">
        <v>1</v>
      </c>
      <c r="F2794" s="3">
        <v>7</v>
      </c>
      <c r="G2794" s="2" t="s">
        <v>26</v>
      </c>
      <c r="H2794" s="2" t="s">
        <v>118</v>
      </c>
      <c r="I2794" s="2" t="s">
        <v>18276</v>
      </c>
      <c r="J2794" s="2" t="s">
        <v>3016</v>
      </c>
    </row>
    <row r="2795" spans="1:10" ht="15" customHeight="1" x14ac:dyDescent="0.35">
      <c r="A2795" s="2" t="s">
        <v>23</v>
      </c>
      <c r="B2795" s="2" t="s">
        <v>24</v>
      </c>
      <c r="C2795" s="2" t="s">
        <v>523</v>
      </c>
      <c r="D2795" s="2" t="s">
        <v>524</v>
      </c>
      <c r="E2795" s="3">
        <v>1</v>
      </c>
      <c r="F2795" s="3">
        <v>39</v>
      </c>
      <c r="G2795" s="2" t="s">
        <v>26</v>
      </c>
      <c r="H2795" s="2" t="s">
        <v>525</v>
      </c>
      <c r="I2795" s="2" t="s">
        <v>18276</v>
      </c>
      <c r="J2795" s="2" t="s">
        <v>2992</v>
      </c>
    </row>
    <row r="2796" spans="1:10" ht="15" customHeight="1" x14ac:dyDescent="0.35">
      <c r="A2796" s="2" t="s">
        <v>23</v>
      </c>
      <c r="B2796" s="2" t="s">
        <v>24</v>
      </c>
      <c r="C2796" s="2" t="s">
        <v>86</v>
      </c>
      <c r="D2796" s="2" t="s">
        <v>87</v>
      </c>
      <c r="E2796" s="3">
        <v>1</v>
      </c>
      <c r="F2796" s="3">
        <v>5</v>
      </c>
      <c r="G2796" s="2" t="s">
        <v>26</v>
      </c>
      <c r="H2796" s="2" t="s">
        <v>88</v>
      </c>
      <c r="I2796" s="2" t="s">
        <v>18276</v>
      </c>
      <c r="J2796" s="2" t="s">
        <v>3016</v>
      </c>
    </row>
    <row r="2797" spans="1:10" ht="15" customHeight="1" x14ac:dyDescent="0.35">
      <c r="A2797" s="2" t="s">
        <v>23</v>
      </c>
      <c r="B2797" s="2" t="s">
        <v>24</v>
      </c>
      <c r="C2797" s="2" t="s">
        <v>56</v>
      </c>
      <c r="D2797" s="2" t="s">
        <v>57</v>
      </c>
      <c r="E2797" s="3">
        <v>1</v>
      </c>
      <c r="F2797" s="3">
        <v>3</v>
      </c>
      <c r="G2797" s="2" t="s">
        <v>26</v>
      </c>
      <c r="H2797" s="2" t="s">
        <v>59</v>
      </c>
      <c r="I2797" s="2" t="s">
        <v>18276</v>
      </c>
      <c r="J2797" s="2" t="s">
        <v>3016</v>
      </c>
    </row>
    <row r="2798" spans="1:10" ht="15" customHeight="1" x14ac:dyDescent="0.35">
      <c r="A2798" s="2" t="s">
        <v>23</v>
      </c>
      <c r="B2798" s="2" t="s">
        <v>24</v>
      </c>
      <c r="C2798" s="2" t="s">
        <v>41</v>
      </c>
      <c r="D2798" s="2" t="s">
        <v>42</v>
      </c>
      <c r="E2798" s="3">
        <v>1</v>
      </c>
      <c r="F2798" s="3">
        <v>2</v>
      </c>
      <c r="G2798" s="2" t="s">
        <v>26</v>
      </c>
      <c r="H2798" s="2" t="s">
        <v>43</v>
      </c>
      <c r="I2798" s="2" t="s">
        <v>18276</v>
      </c>
      <c r="J2798" s="2" t="s">
        <v>2969</v>
      </c>
    </row>
    <row r="2799" spans="1:10" ht="15" customHeight="1" x14ac:dyDescent="0.35">
      <c r="A2799" s="2" t="s">
        <v>23</v>
      </c>
      <c r="B2799" s="2" t="s">
        <v>24</v>
      </c>
      <c r="C2799" s="2" t="s">
        <v>56</v>
      </c>
      <c r="D2799" s="2" t="s">
        <v>57</v>
      </c>
      <c r="E2799" s="3">
        <v>1</v>
      </c>
      <c r="F2799" s="3">
        <v>3</v>
      </c>
      <c r="G2799" s="2" t="s">
        <v>26</v>
      </c>
      <c r="H2799" s="2" t="s">
        <v>59</v>
      </c>
      <c r="I2799" s="2" t="s">
        <v>18276</v>
      </c>
      <c r="J2799" s="2" t="s">
        <v>2969</v>
      </c>
    </row>
    <row r="2800" spans="1:10" ht="15" customHeight="1" x14ac:dyDescent="0.35">
      <c r="A2800" s="2" t="s">
        <v>23</v>
      </c>
      <c r="B2800" s="2" t="s">
        <v>24</v>
      </c>
      <c r="C2800" s="2" t="s">
        <v>71</v>
      </c>
      <c r="D2800" s="2" t="s">
        <v>72</v>
      </c>
      <c r="E2800" s="3">
        <v>1</v>
      </c>
      <c r="F2800" s="3">
        <v>4</v>
      </c>
      <c r="G2800" s="2" t="s">
        <v>26</v>
      </c>
      <c r="H2800" s="2" t="s">
        <v>73</v>
      </c>
      <c r="I2800" s="2" t="s">
        <v>18276</v>
      </c>
      <c r="J2800" s="2" t="s">
        <v>2969</v>
      </c>
    </row>
    <row r="2801" spans="1:10" ht="15" customHeight="1" x14ac:dyDescent="0.35">
      <c r="A2801" s="2" t="s">
        <v>23</v>
      </c>
      <c r="B2801" s="2" t="s">
        <v>24</v>
      </c>
      <c r="C2801" s="2" t="s">
        <v>142</v>
      </c>
      <c r="D2801" s="2" t="s">
        <v>143</v>
      </c>
      <c r="E2801" s="3">
        <v>1</v>
      </c>
      <c r="F2801" s="3">
        <v>9</v>
      </c>
      <c r="G2801" s="2" t="s">
        <v>26</v>
      </c>
      <c r="H2801" s="2" t="s">
        <v>144</v>
      </c>
      <c r="I2801" s="2" t="s">
        <v>18276</v>
      </c>
      <c r="J2801" s="2" t="s">
        <v>2969</v>
      </c>
    </row>
    <row r="2802" spans="1:10" ht="15" customHeight="1" x14ac:dyDescent="0.35">
      <c r="A2802" s="2" t="s">
        <v>23</v>
      </c>
      <c r="B2802" s="2" t="s">
        <v>24</v>
      </c>
      <c r="C2802" s="2" t="s">
        <v>153</v>
      </c>
      <c r="D2802" s="2" t="s">
        <v>154</v>
      </c>
      <c r="E2802" s="3">
        <v>1</v>
      </c>
      <c r="F2802" s="3">
        <v>10</v>
      </c>
      <c r="G2802" s="2" t="s">
        <v>26</v>
      </c>
      <c r="H2802" s="2" t="s">
        <v>155</v>
      </c>
      <c r="I2802" s="2" t="s">
        <v>18276</v>
      </c>
      <c r="J2802" s="2" t="s">
        <v>2969</v>
      </c>
    </row>
    <row r="2803" spans="1:10" ht="15" customHeight="1" x14ac:dyDescent="0.35">
      <c r="A2803" s="2" t="s">
        <v>23</v>
      </c>
      <c r="B2803" s="2" t="s">
        <v>24</v>
      </c>
      <c r="C2803" s="2" t="s">
        <v>163</v>
      </c>
      <c r="D2803" s="2" t="s">
        <v>164</v>
      </c>
      <c r="E2803" s="3">
        <v>1</v>
      </c>
      <c r="F2803" s="3">
        <v>11</v>
      </c>
      <c r="G2803" s="2" t="s">
        <v>26</v>
      </c>
      <c r="H2803" s="2" t="s">
        <v>165</v>
      </c>
      <c r="I2803" s="2" t="s">
        <v>18276</v>
      </c>
      <c r="J2803" s="2" t="s">
        <v>2969</v>
      </c>
    </row>
    <row r="2804" spans="1:10" ht="15" customHeight="1" x14ac:dyDescent="0.35">
      <c r="A2804" s="2" t="s">
        <v>23</v>
      </c>
      <c r="B2804" s="2" t="s">
        <v>24</v>
      </c>
      <c r="C2804" s="2" t="s">
        <v>191</v>
      </c>
      <c r="D2804" s="2" t="s">
        <v>192</v>
      </c>
      <c r="E2804" s="3">
        <v>1</v>
      </c>
      <c r="F2804" s="3">
        <v>13</v>
      </c>
      <c r="G2804" s="2" t="s">
        <v>26</v>
      </c>
      <c r="H2804" s="2" t="s">
        <v>193</v>
      </c>
      <c r="I2804" s="2" t="s">
        <v>18276</v>
      </c>
      <c r="J2804" s="2" t="s">
        <v>2969</v>
      </c>
    </row>
    <row r="2805" spans="1:10" ht="15" customHeight="1" x14ac:dyDescent="0.35">
      <c r="A2805" s="2" t="s">
        <v>23</v>
      </c>
      <c r="B2805" s="2" t="s">
        <v>24</v>
      </c>
      <c r="C2805" s="2" t="s">
        <v>207</v>
      </c>
      <c r="D2805" s="2" t="s">
        <v>208</v>
      </c>
      <c r="E2805" s="3">
        <v>1</v>
      </c>
      <c r="F2805" s="3">
        <v>14</v>
      </c>
      <c r="G2805" s="2" t="s">
        <v>26</v>
      </c>
      <c r="H2805" s="2" t="s">
        <v>209</v>
      </c>
      <c r="I2805" s="2" t="s">
        <v>18276</v>
      </c>
      <c r="J2805" s="2" t="s">
        <v>2969</v>
      </c>
    </row>
    <row r="2806" spans="1:10" ht="15" customHeight="1" x14ac:dyDescent="0.35">
      <c r="A2806" s="2" t="s">
        <v>23</v>
      </c>
      <c r="B2806" s="2" t="s">
        <v>24</v>
      </c>
      <c r="C2806" s="2" t="s">
        <v>250</v>
      </c>
      <c r="D2806" s="2" t="s">
        <v>251</v>
      </c>
      <c r="E2806" s="3">
        <v>1</v>
      </c>
      <c r="F2806" s="3">
        <v>17</v>
      </c>
      <c r="G2806" s="2" t="s">
        <v>26</v>
      </c>
      <c r="H2806" s="2" t="s">
        <v>252</v>
      </c>
      <c r="I2806" s="2" t="s">
        <v>18276</v>
      </c>
      <c r="J2806" s="2" t="s">
        <v>2969</v>
      </c>
    </row>
    <row r="2807" spans="1:10" ht="15" customHeight="1" x14ac:dyDescent="0.35">
      <c r="A2807" s="2" t="s">
        <v>23</v>
      </c>
      <c r="B2807" s="2" t="s">
        <v>24</v>
      </c>
      <c r="C2807" s="2" t="s">
        <v>294</v>
      </c>
      <c r="D2807" s="2" t="s">
        <v>295</v>
      </c>
      <c r="E2807" s="3">
        <v>1</v>
      </c>
      <c r="F2807" s="3">
        <v>20</v>
      </c>
      <c r="G2807" s="2" t="s">
        <v>26</v>
      </c>
      <c r="H2807" s="2" t="s">
        <v>296</v>
      </c>
      <c r="I2807" s="2" t="s">
        <v>18276</v>
      </c>
      <c r="J2807" s="2" t="s">
        <v>2969</v>
      </c>
    </row>
    <row r="2808" spans="1:10" ht="15" customHeight="1" x14ac:dyDescent="0.35">
      <c r="A2808" s="2" t="s">
        <v>23</v>
      </c>
      <c r="B2808" s="2" t="s">
        <v>24</v>
      </c>
      <c r="C2808" s="2" t="s">
        <v>339</v>
      </c>
      <c r="D2808" s="2" t="s">
        <v>340</v>
      </c>
      <c r="E2808" s="3">
        <v>1</v>
      </c>
      <c r="F2808" s="3">
        <v>23</v>
      </c>
      <c r="G2808" s="2" t="s">
        <v>26</v>
      </c>
      <c r="H2808" s="2" t="s">
        <v>341</v>
      </c>
      <c r="I2808" s="2" t="s">
        <v>18276</v>
      </c>
      <c r="J2808" s="2" t="s">
        <v>2969</v>
      </c>
    </row>
    <row r="2809" spans="1:10" ht="15" customHeight="1" x14ac:dyDescent="0.35">
      <c r="A2809" s="2" t="s">
        <v>23</v>
      </c>
      <c r="B2809" s="2" t="s">
        <v>24</v>
      </c>
      <c r="C2809" s="2" t="s">
        <v>352</v>
      </c>
      <c r="D2809" s="2" t="s">
        <v>353</v>
      </c>
      <c r="E2809" s="3">
        <v>1</v>
      </c>
      <c r="F2809" s="3">
        <v>24</v>
      </c>
      <c r="G2809" s="2" t="s">
        <v>26</v>
      </c>
      <c r="H2809" s="2" t="s">
        <v>354</v>
      </c>
      <c r="I2809" s="2" t="s">
        <v>18276</v>
      </c>
      <c r="J2809" s="2" t="s">
        <v>2969</v>
      </c>
    </row>
    <row r="2810" spans="1:10" ht="15" customHeight="1" x14ac:dyDescent="0.35">
      <c r="A2810" s="2" t="s">
        <v>23</v>
      </c>
      <c r="B2810" s="2" t="s">
        <v>24</v>
      </c>
      <c r="C2810" s="2" t="s">
        <v>447</v>
      </c>
      <c r="D2810" s="2" t="s">
        <v>448</v>
      </c>
      <c r="E2810" s="3">
        <v>1</v>
      </c>
      <c r="F2810" s="3">
        <v>32</v>
      </c>
      <c r="G2810" s="2" t="s">
        <v>26</v>
      </c>
      <c r="H2810" s="2" t="s">
        <v>449</v>
      </c>
      <c r="I2810" s="2" t="s">
        <v>18276</v>
      </c>
      <c r="J2810" s="2" t="s">
        <v>2969</v>
      </c>
    </row>
    <row r="2811" spans="1:10" ht="15" customHeight="1" x14ac:dyDescent="0.35">
      <c r="A2811" s="2" t="s">
        <v>23</v>
      </c>
      <c r="B2811" s="2" t="s">
        <v>24</v>
      </c>
      <c r="C2811" s="2" t="s">
        <v>510</v>
      </c>
      <c r="D2811" s="2" t="s">
        <v>511</v>
      </c>
      <c r="E2811" s="3">
        <v>1</v>
      </c>
      <c r="F2811" s="3">
        <v>38</v>
      </c>
      <c r="G2811" s="2" t="s">
        <v>26</v>
      </c>
      <c r="H2811" s="2" t="s">
        <v>512</v>
      </c>
      <c r="I2811" s="2" t="s">
        <v>18276</v>
      </c>
      <c r="J2811" s="2" t="s">
        <v>2969</v>
      </c>
    </row>
    <row r="2812" spans="1:10" ht="15" customHeight="1" x14ac:dyDescent="0.35">
      <c r="A2812" s="2" t="s">
        <v>23</v>
      </c>
      <c r="B2812" s="2" t="s">
        <v>24</v>
      </c>
      <c r="C2812" s="2" t="s">
        <v>537</v>
      </c>
      <c r="D2812" s="2" t="s">
        <v>538</v>
      </c>
      <c r="E2812" s="3">
        <v>1</v>
      </c>
      <c r="F2812" s="3">
        <v>40</v>
      </c>
      <c r="G2812" s="2" t="s">
        <v>26</v>
      </c>
      <c r="H2812" s="2" t="s">
        <v>539</v>
      </c>
      <c r="I2812" s="2" t="s">
        <v>18276</v>
      </c>
      <c r="J2812" s="2" t="s">
        <v>2969</v>
      </c>
    </row>
    <row r="2813" spans="1:10" ht="15" customHeight="1" x14ac:dyDescent="0.35">
      <c r="A2813" s="2" t="s">
        <v>23</v>
      </c>
      <c r="B2813" s="2" t="s">
        <v>24</v>
      </c>
      <c r="C2813" s="2" t="s">
        <v>128</v>
      </c>
      <c r="D2813" s="2" t="s">
        <v>129</v>
      </c>
      <c r="E2813" s="3">
        <v>1</v>
      </c>
      <c r="F2813" s="3">
        <v>8</v>
      </c>
      <c r="G2813" s="2" t="s">
        <v>26</v>
      </c>
      <c r="H2813" s="2" t="s">
        <v>130</v>
      </c>
      <c r="I2813" s="2" t="s">
        <v>18276</v>
      </c>
      <c r="J2813" s="2" t="s">
        <v>3104</v>
      </c>
    </row>
    <row r="2814" spans="1:10" ht="15" customHeight="1" x14ac:dyDescent="0.35">
      <c r="A2814" s="2" t="s">
        <v>23</v>
      </c>
      <c r="B2814" s="2" t="s">
        <v>24</v>
      </c>
      <c r="C2814" s="2" t="s">
        <v>142</v>
      </c>
      <c r="D2814" s="2" t="s">
        <v>143</v>
      </c>
      <c r="E2814" s="3">
        <v>1</v>
      </c>
      <c r="F2814" s="3">
        <v>9</v>
      </c>
      <c r="G2814" s="2" t="s">
        <v>26</v>
      </c>
      <c r="H2814" s="2" t="s">
        <v>144</v>
      </c>
      <c r="I2814" s="2" t="s">
        <v>18276</v>
      </c>
      <c r="J2814" s="2" t="s">
        <v>3104</v>
      </c>
    </row>
    <row r="2815" spans="1:10" ht="15" customHeight="1" x14ac:dyDescent="0.35">
      <c r="A2815" s="2" t="s">
        <v>23</v>
      </c>
      <c r="B2815" s="2" t="s">
        <v>24</v>
      </c>
      <c r="C2815" s="2" t="s">
        <v>163</v>
      </c>
      <c r="D2815" s="2" t="s">
        <v>164</v>
      </c>
      <c r="E2815" s="3">
        <v>1</v>
      </c>
      <c r="F2815" s="3">
        <v>11</v>
      </c>
      <c r="G2815" s="2" t="s">
        <v>26</v>
      </c>
      <c r="H2815" s="2" t="s">
        <v>165</v>
      </c>
      <c r="I2815" s="2" t="s">
        <v>18276</v>
      </c>
      <c r="J2815" s="2" t="s">
        <v>3104</v>
      </c>
    </row>
    <row r="2816" spans="1:10" ht="15" customHeight="1" x14ac:dyDescent="0.35">
      <c r="A2816" s="2" t="s">
        <v>23</v>
      </c>
      <c r="B2816" s="2" t="s">
        <v>24</v>
      </c>
      <c r="C2816" s="2" t="s">
        <v>207</v>
      </c>
      <c r="D2816" s="2" t="s">
        <v>208</v>
      </c>
      <c r="E2816" s="3">
        <v>1</v>
      </c>
      <c r="F2816" s="3">
        <v>14</v>
      </c>
      <c r="G2816" s="2" t="s">
        <v>26</v>
      </c>
      <c r="H2816" s="2" t="s">
        <v>209</v>
      </c>
      <c r="I2816" s="2" t="s">
        <v>18276</v>
      </c>
      <c r="J2816" s="2" t="s">
        <v>3104</v>
      </c>
    </row>
    <row r="2817" spans="1:10" ht="15" customHeight="1" x14ac:dyDescent="0.35">
      <c r="A2817" s="2" t="s">
        <v>23</v>
      </c>
      <c r="B2817" s="2" t="s">
        <v>24</v>
      </c>
      <c r="C2817" s="2" t="s">
        <v>339</v>
      </c>
      <c r="D2817" s="2" t="s">
        <v>340</v>
      </c>
      <c r="E2817" s="3">
        <v>1</v>
      </c>
      <c r="F2817" s="3">
        <v>23</v>
      </c>
      <c r="G2817" s="2" t="s">
        <v>26</v>
      </c>
      <c r="H2817" s="2" t="s">
        <v>341</v>
      </c>
      <c r="I2817" s="2" t="s">
        <v>18276</v>
      </c>
      <c r="J2817" s="2" t="s">
        <v>3104</v>
      </c>
    </row>
    <row r="2818" spans="1:10" ht="15" customHeight="1" x14ac:dyDescent="0.35">
      <c r="A2818" s="2" t="s">
        <v>23</v>
      </c>
      <c r="B2818" s="2" t="s">
        <v>24</v>
      </c>
      <c r="C2818" s="2" t="s">
        <v>41</v>
      </c>
      <c r="D2818" s="2" t="s">
        <v>42</v>
      </c>
      <c r="E2818" s="3">
        <v>1</v>
      </c>
      <c r="F2818" s="3">
        <v>2</v>
      </c>
      <c r="G2818" s="2" t="s">
        <v>26</v>
      </c>
      <c r="H2818" s="2" t="s">
        <v>43</v>
      </c>
      <c r="I2818" s="2" t="s">
        <v>18276</v>
      </c>
      <c r="J2818" s="2" t="s">
        <v>3016</v>
      </c>
    </row>
    <row r="2819" spans="1:10" ht="15" customHeight="1" x14ac:dyDescent="0.35">
      <c r="A2819" s="2" t="s">
        <v>23</v>
      </c>
      <c r="B2819" s="2" t="s">
        <v>24</v>
      </c>
      <c r="C2819" s="2" t="s">
        <v>71</v>
      </c>
      <c r="D2819" s="2" t="s">
        <v>72</v>
      </c>
      <c r="E2819" s="3">
        <v>1</v>
      </c>
      <c r="F2819" s="3">
        <v>4</v>
      </c>
      <c r="G2819" s="2" t="s">
        <v>26</v>
      </c>
      <c r="H2819" s="2" t="s">
        <v>73</v>
      </c>
      <c r="I2819" s="2" t="s">
        <v>18276</v>
      </c>
      <c r="J2819" s="2" t="s">
        <v>3016</v>
      </c>
    </row>
    <row r="2820" spans="1:10" ht="15" customHeight="1" x14ac:dyDescent="0.35">
      <c r="A2820" s="2" t="s">
        <v>23</v>
      </c>
      <c r="B2820" s="2" t="s">
        <v>24</v>
      </c>
      <c r="C2820" s="2" t="s">
        <v>510</v>
      </c>
      <c r="D2820" s="2" t="s">
        <v>511</v>
      </c>
      <c r="E2820" s="3">
        <v>1</v>
      </c>
      <c r="F2820" s="3">
        <v>38</v>
      </c>
      <c r="G2820" s="2" t="s">
        <v>26</v>
      </c>
      <c r="H2820" s="2" t="s">
        <v>512</v>
      </c>
      <c r="I2820" s="2" t="s">
        <v>18276</v>
      </c>
      <c r="J2820" s="2" t="s">
        <v>2992</v>
      </c>
    </row>
    <row r="2821" spans="1:10" ht="15" customHeight="1" x14ac:dyDescent="0.35">
      <c r="A2821" s="2" t="s">
        <v>23</v>
      </c>
      <c r="B2821" s="2" t="s">
        <v>24</v>
      </c>
      <c r="C2821" s="2" t="s">
        <v>352</v>
      </c>
      <c r="D2821" s="2" t="s">
        <v>353</v>
      </c>
      <c r="E2821" s="3">
        <v>1</v>
      </c>
      <c r="F2821" s="3">
        <v>24</v>
      </c>
      <c r="G2821" s="2" t="s">
        <v>26</v>
      </c>
      <c r="H2821" s="2" t="s">
        <v>354</v>
      </c>
      <c r="I2821" s="2" t="s">
        <v>18276</v>
      </c>
      <c r="J2821" s="2" t="s">
        <v>2992</v>
      </c>
    </row>
    <row r="2822" spans="1:10" ht="15" customHeight="1" x14ac:dyDescent="0.35">
      <c r="A2822" s="2" t="s">
        <v>23</v>
      </c>
      <c r="B2822" s="2" t="s">
        <v>24</v>
      </c>
      <c r="C2822" s="2" t="s">
        <v>325</v>
      </c>
      <c r="D2822" s="2" t="s">
        <v>326</v>
      </c>
      <c r="E2822" s="3">
        <v>1</v>
      </c>
      <c r="F2822" s="3">
        <v>22</v>
      </c>
      <c r="G2822" s="2" t="s">
        <v>26</v>
      </c>
      <c r="H2822" s="2" t="s">
        <v>327</v>
      </c>
      <c r="I2822" s="2" t="s">
        <v>18276</v>
      </c>
      <c r="J2822" s="2" t="s">
        <v>2992</v>
      </c>
    </row>
    <row r="2823" spans="1:10" ht="15" customHeight="1" x14ac:dyDescent="0.35">
      <c r="A2823" s="2" t="s">
        <v>23</v>
      </c>
      <c r="B2823" s="2" t="s">
        <v>24</v>
      </c>
      <c r="C2823" s="2" t="s">
        <v>41</v>
      </c>
      <c r="D2823" s="2" t="s">
        <v>42</v>
      </c>
      <c r="E2823" s="3">
        <v>1</v>
      </c>
      <c r="F2823" s="3">
        <v>2</v>
      </c>
      <c r="G2823" s="2" t="s">
        <v>26</v>
      </c>
      <c r="H2823" s="2" t="s">
        <v>43</v>
      </c>
      <c r="I2823" s="2" t="s">
        <v>18276</v>
      </c>
      <c r="J2823" s="2" t="s">
        <v>3093</v>
      </c>
    </row>
    <row r="2824" spans="1:10" ht="15" customHeight="1" x14ac:dyDescent="0.35">
      <c r="A2824" s="2" t="s">
        <v>23</v>
      </c>
      <c r="B2824" s="2" t="s">
        <v>24</v>
      </c>
      <c r="C2824" s="2" t="s">
        <v>56</v>
      </c>
      <c r="D2824" s="2" t="s">
        <v>57</v>
      </c>
      <c r="E2824" s="3">
        <v>1</v>
      </c>
      <c r="F2824" s="3">
        <v>3</v>
      </c>
      <c r="G2824" s="2" t="s">
        <v>26</v>
      </c>
      <c r="H2824" s="2" t="s">
        <v>59</v>
      </c>
      <c r="I2824" s="2" t="s">
        <v>18276</v>
      </c>
      <c r="J2824" s="2" t="s">
        <v>3093</v>
      </c>
    </row>
    <row r="2825" spans="1:10" ht="15" customHeight="1" x14ac:dyDescent="0.35">
      <c r="A2825" s="2" t="s">
        <v>23</v>
      </c>
      <c r="B2825" s="2" t="s">
        <v>24</v>
      </c>
      <c r="C2825" s="2" t="s">
        <v>86</v>
      </c>
      <c r="D2825" s="2" t="s">
        <v>87</v>
      </c>
      <c r="E2825" s="3">
        <v>1</v>
      </c>
      <c r="F2825" s="3">
        <v>5</v>
      </c>
      <c r="G2825" s="2" t="s">
        <v>26</v>
      </c>
      <c r="H2825" s="2" t="s">
        <v>88</v>
      </c>
      <c r="I2825" s="2" t="s">
        <v>18276</v>
      </c>
      <c r="J2825" s="2" t="s">
        <v>3093</v>
      </c>
    </row>
    <row r="2826" spans="1:10" ht="15" customHeight="1" x14ac:dyDescent="0.35">
      <c r="A2826" s="2" t="s">
        <v>23</v>
      </c>
      <c r="B2826" s="2" t="s">
        <v>24</v>
      </c>
      <c r="C2826" s="2" t="s">
        <v>116</v>
      </c>
      <c r="D2826" s="2" t="s">
        <v>117</v>
      </c>
      <c r="E2826" s="3">
        <v>1</v>
      </c>
      <c r="F2826" s="3">
        <v>7</v>
      </c>
      <c r="G2826" s="2" t="s">
        <v>26</v>
      </c>
      <c r="H2826" s="2" t="s">
        <v>118</v>
      </c>
      <c r="I2826" s="2" t="s">
        <v>18276</v>
      </c>
      <c r="J2826" s="2" t="s">
        <v>3093</v>
      </c>
    </row>
    <row r="2827" spans="1:10" ht="15" customHeight="1" x14ac:dyDescent="0.35">
      <c r="A2827" s="2" t="s">
        <v>23</v>
      </c>
      <c r="B2827" s="2" t="s">
        <v>24</v>
      </c>
      <c r="C2827" s="2" t="s">
        <v>128</v>
      </c>
      <c r="D2827" s="2" t="s">
        <v>129</v>
      </c>
      <c r="E2827" s="3">
        <v>1</v>
      </c>
      <c r="F2827" s="3">
        <v>8</v>
      </c>
      <c r="G2827" s="2" t="s">
        <v>26</v>
      </c>
      <c r="H2827" s="2" t="s">
        <v>130</v>
      </c>
      <c r="I2827" s="2" t="s">
        <v>18276</v>
      </c>
      <c r="J2827" s="2" t="s">
        <v>3093</v>
      </c>
    </row>
    <row r="2828" spans="1:10" ht="15" customHeight="1" x14ac:dyDescent="0.35">
      <c r="A2828" s="2" t="s">
        <v>23</v>
      </c>
      <c r="B2828" s="2" t="s">
        <v>24</v>
      </c>
      <c r="C2828" s="2" t="s">
        <v>142</v>
      </c>
      <c r="D2828" s="2" t="s">
        <v>143</v>
      </c>
      <c r="E2828" s="3">
        <v>1</v>
      </c>
      <c r="F2828" s="3">
        <v>9</v>
      </c>
      <c r="G2828" s="2" t="s">
        <v>26</v>
      </c>
      <c r="H2828" s="2" t="s">
        <v>144</v>
      </c>
      <c r="I2828" s="2" t="s">
        <v>18276</v>
      </c>
      <c r="J2828" s="2" t="s">
        <v>3093</v>
      </c>
    </row>
    <row r="2829" spans="1:10" ht="15" customHeight="1" x14ac:dyDescent="0.35">
      <c r="A2829" s="2" t="s">
        <v>23</v>
      </c>
      <c r="B2829" s="2" t="s">
        <v>24</v>
      </c>
      <c r="C2829" s="2" t="s">
        <v>153</v>
      </c>
      <c r="D2829" s="2" t="s">
        <v>154</v>
      </c>
      <c r="E2829" s="3">
        <v>1</v>
      </c>
      <c r="F2829" s="3">
        <v>10</v>
      </c>
      <c r="G2829" s="2" t="s">
        <v>26</v>
      </c>
      <c r="H2829" s="2" t="s">
        <v>155</v>
      </c>
      <c r="I2829" s="2" t="s">
        <v>18276</v>
      </c>
      <c r="J2829" s="2" t="s">
        <v>3093</v>
      </c>
    </row>
    <row r="2830" spans="1:10" ht="15" customHeight="1" x14ac:dyDescent="0.35">
      <c r="A2830" s="2" t="s">
        <v>23</v>
      </c>
      <c r="B2830" s="2" t="s">
        <v>24</v>
      </c>
      <c r="C2830" s="2" t="s">
        <v>163</v>
      </c>
      <c r="D2830" s="2" t="s">
        <v>164</v>
      </c>
      <c r="E2830" s="3">
        <v>1</v>
      </c>
      <c r="F2830" s="3">
        <v>11</v>
      </c>
      <c r="G2830" s="2" t="s">
        <v>26</v>
      </c>
      <c r="H2830" s="2" t="s">
        <v>165</v>
      </c>
      <c r="I2830" s="2" t="s">
        <v>18276</v>
      </c>
      <c r="J2830" s="2" t="s">
        <v>3093</v>
      </c>
    </row>
    <row r="2831" spans="1:10" ht="15" customHeight="1" x14ac:dyDescent="0.35">
      <c r="A2831" s="2" t="s">
        <v>23</v>
      </c>
      <c r="B2831" s="2" t="s">
        <v>24</v>
      </c>
      <c r="C2831" s="2" t="s">
        <v>177</v>
      </c>
      <c r="D2831" s="2" t="s">
        <v>178</v>
      </c>
      <c r="E2831" s="3">
        <v>1</v>
      </c>
      <c r="F2831" s="3">
        <v>12</v>
      </c>
      <c r="G2831" s="2" t="s">
        <v>26</v>
      </c>
      <c r="H2831" s="2" t="s">
        <v>179</v>
      </c>
      <c r="I2831" s="2" t="s">
        <v>18276</v>
      </c>
      <c r="J2831" s="2" t="s">
        <v>3093</v>
      </c>
    </row>
    <row r="2832" spans="1:10" ht="15" customHeight="1" x14ac:dyDescent="0.35">
      <c r="A2832" s="2" t="s">
        <v>23</v>
      </c>
      <c r="B2832" s="2" t="s">
        <v>24</v>
      </c>
      <c r="C2832" s="2" t="s">
        <v>191</v>
      </c>
      <c r="D2832" s="2" t="s">
        <v>192</v>
      </c>
      <c r="E2832" s="3">
        <v>1</v>
      </c>
      <c r="F2832" s="3">
        <v>13</v>
      </c>
      <c r="G2832" s="2" t="s">
        <v>26</v>
      </c>
      <c r="H2832" s="2" t="s">
        <v>193</v>
      </c>
      <c r="I2832" s="2" t="s">
        <v>18276</v>
      </c>
      <c r="J2832" s="2" t="s">
        <v>3093</v>
      </c>
    </row>
    <row r="2833" spans="1:10" ht="15" customHeight="1" x14ac:dyDescent="0.35">
      <c r="A2833" s="2" t="s">
        <v>23</v>
      </c>
      <c r="B2833" s="2" t="s">
        <v>24</v>
      </c>
      <c r="C2833" s="2" t="s">
        <v>207</v>
      </c>
      <c r="D2833" s="2" t="s">
        <v>208</v>
      </c>
      <c r="E2833" s="3">
        <v>1</v>
      </c>
      <c r="F2833" s="3">
        <v>14</v>
      </c>
      <c r="G2833" s="2" t="s">
        <v>26</v>
      </c>
      <c r="H2833" s="2" t="s">
        <v>209</v>
      </c>
      <c r="I2833" s="2" t="s">
        <v>18276</v>
      </c>
      <c r="J2833" s="2" t="s">
        <v>3093</v>
      </c>
    </row>
    <row r="2834" spans="1:10" ht="15" customHeight="1" x14ac:dyDescent="0.35">
      <c r="A2834" s="2" t="s">
        <v>23</v>
      </c>
      <c r="B2834" s="2" t="s">
        <v>24</v>
      </c>
      <c r="C2834" s="2" t="s">
        <v>218</v>
      </c>
      <c r="D2834" s="2" t="s">
        <v>219</v>
      </c>
      <c r="E2834" s="3">
        <v>1</v>
      </c>
      <c r="F2834" s="3">
        <v>15</v>
      </c>
      <c r="G2834" s="2" t="s">
        <v>26</v>
      </c>
      <c r="H2834" s="2" t="s">
        <v>220</v>
      </c>
      <c r="I2834" s="2" t="s">
        <v>18276</v>
      </c>
      <c r="J2834" s="2" t="s">
        <v>3093</v>
      </c>
    </row>
    <row r="2835" spans="1:10" ht="15" customHeight="1" x14ac:dyDescent="0.35">
      <c r="A2835" s="2" t="s">
        <v>23</v>
      </c>
      <c r="B2835" s="2" t="s">
        <v>24</v>
      </c>
      <c r="C2835" s="2" t="s">
        <v>250</v>
      </c>
      <c r="D2835" s="2" t="s">
        <v>251</v>
      </c>
      <c r="E2835" s="3">
        <v>1</v>
      </c>
      <c r="F2835" s="3">
        <v>17</v>
      </c>
      <c r="G2835" s="2" t="s">
        <v>26</v>
      </c>
      <c r="H2835" s="2" t="s">
        <v>252</v>
      </c>
      <c r="I2835" s="2" t="s">
        <v>18276</v>
      </c>
      <c r="J2835" s="2" t="s">
        <v>3093</v>
      </c>
    </row>
    <row r="2836" spans="1:10" ht="15" customHeight="1" x14ac:dyDescent="0.35">
      <c r="A2836" s="2" t="s">
        <v>23</v>
      </c>
      <c r="B2836" s="2" t="s">
        <v>24</v>
      </c>
      <c r="C2836" s="2" t="s">
        <v>294</v>
      </c>
      <c r="D2836" s="2" t="s">
        <v>295</v>
      </c>
      <c r="E2836" s="3">
        <v>1</v>
      </c>
      <c r="F2836" s="3">
        <v>20</v>
      </c>
      <c r="G2836" s="2" t="s">
        <v>26</v>
      </c>
      <c r="H2836" s="2" t="s">
        <v>296</v>
      </c>
      <c r="I2836" s="2" t="s">
        <v>18276</v>
      </c>
      <c r="J2836" s="2" t="s">
        <v>3093</v>
      </c>
    </row>
    <row r="2837" spans="1:10" ht="15" customHeight="1" x14ac:dyDescent="0.35">
      <c r="A2837" s="2" t="s">
        <v>23</v>
      </c>
      <c r="B2837" s="2" t="s">
        <v>24</v>
      </c>
      <c r="C2837" s="2" t="s">
        <v>352</v>
      </c>
      <c r="D2837" s="2" t="s">
        <v>353</v>
      </c>
      <c r="E2837" s="3">
        <v>1</v>
      </c>
      <c r="F2837" s="3">
        <v>24</v>
      </c>
      <c r="G2837" s="2" t="s">
        <v>26</v>
      </c>
      <c r="H2837" s="2" t="s">
        <v>354</v>
      </c>
      <c r="I2837" s="2" t="s">
        <v>18276</v>
      </c>
      <c r="J2837" s="2" t="s">
        <v>3093</v>
      </c>
    </row>
    <row r="2838" spans="1:10" ht="15" customHeight="1" x14ac:dyDescent="0.35">
      <c r="A2838" s="2" t="s">
        <v>23</v>
      </c>
      <c r="B2838" s="2" t="s">
        <v>24</v>
      </c>
      <c r="C2838" s="2" t="s">
        <v>477</v>
      </c>
      <c r="D2838" s="2" t="s">
        <v>478</v>
      </c>
      <c r="E2838" s="3">
        <v>1</v>
      </c>
      <c r="F2838" s="3">
        <v>35</v>
      </c>
      <c r="G2838" s="2" t="s">
        <v>26</v>
      </c>
      <c r="H2838" s="2" t="s">
        <v>479</v>
      </c>
      <c r="I2838" s="2" t="s">
        <v>18276</v>
      </c>
      <c r="J2838" s="2" t="s">
        <v>3093</v>
      </c>
    </row>
    <row r="2839" spans="1:10" ht="15" customHeight="1" x14ac:dyDescent="0.35">
      <c r="A2839" s="2" t="s">
        <v>23</v>
      </c>
      <c r="B2839" s="2" t="s">
        <v>24</v>
      </c>
      <c r="C2839" s="2" t="s">
        <v>537</v>
      </c>
      <c r="D2839" s="2" t="s">
        <v>538</v>
      </c>
      <c r="E2839" s="3">
        <v>1</v>
      </c>
      <c r="F2839" s="3">
        <v>40</v>
      </c>
      <c r="G2839" s="2" t="s">
        <v>26</v>
      </c>
      <c r="H2839" s="2" t="s">
        <v>539</v>
      </c>
      <c r="I2839" s="2" t="s">
        <v>18276</v>
      </c>
      <c r="J2839" s="2" t="s">
        <v>3093</v>
      </c>
    </row>
    <row r="2840" spans="1:10" ht="15" customHeight="1" x14ac:dyDescent="0.35">
      <c r="A2840" s="2" t="s">
        <v>23</v>
      </c>
      <c r="B2840" s="2" t="s">
        <v>24</v>
      </c>
      <c r="C2840" s="2" t="s">
        <v>41</v>
      </c>
      <c r="D2840" s="2" t="s">
        <v>42</v>
      </c>
      <c r="E2840" s="3">
        <v>1</v>
      </c>
      <c r="F2840" s="3">
        <v>2</v>
      </c>
      <c r="G2840" s="2" t="s">
        <v>26</v>
      </c>
      <c r="H2840" s="2" t="s">
        <v>43</v>
      </c>
      <c r="I2840" s="2" t="s">
        <v>18276</v>
      </c>
      <c r="J2840" s="2" t="s">
        <v>3001</v>
      </c>
    </row>
    <row r="2841" spans="1:10" ht="15" customHeight="1" x14ac:dyDescent="0.35">
      <c r="A2841" s="2" t="s">
        <v>23</v>
      </c>
      <c r="B2841" s="2" t="s">
        <v>24</v>
      </c>
      <c r="C2841" s="2" t="s">
        <v>56</v>
      </c>
      <c r="D2841" s="2" t="s">
        <v>57</v>
      </c>
      <c r="E2841" s="3">
        <v>1</v>
      </c>
      <c r="F2841" s="3">
        <v>3</v>
      </c>
      <c r="G2841" s="2" t="s">
        <v>26</v>
      </c>
      <c r="H2841" s="2" t="s">
        <v>59</v>
      </c>
      <c r="I2841" s="2" t="s">
        <v>18276</v>
      </c>
      <c r="J2841" s="2" t="s">
        <v>3001</v>
      </c>
    </row>
    <row r="2842" spans="1:10" ht="15" customHeight="1" x14ac:dyDescent="0.35">
      <c r="A2842" s="2" t="s">
        <v>23</v>
      </c>
      <c r="B2842" s="2" t="s">
        <v>24</v>
      </c>
      <c r="C2842" s="2" t="s">
        <v>86</v>
      </c>
      <c r="D2842" s="2" t="s">
        <v>87</v>
      </c>
      <c r="E2842" s="3">
        <v>1</v>
      </c>
      <c r="F2842" s="3">
        <v>5</v>
      </c>
      <c r="G2842" s="2" t="s">
        <v>26</v>
      </c>
      <c r="H2842" s="2" t="s">
        <v>88</v>
      </c>
      <c r="I2842" s="2" t="s">
        <v>18276</v>
      </c>
      <c r="J2842" s="2" t="s">
        <v>3001</v>
      </c>
    </row>
    <row r="2843" spans="1:10" ht="15" customHeight="1" x14ac:dyDescent="0.35">
      <c r="A2843" s="2" t="s">
        <v>23</v>
      </c>
      <c r="B2843" s="2" t="s">
        <v>24</v>
      </c>
      <c r="C2843" s="2" t="s">
        <v>116</v>
      </c>
      <c r="D2843" s="2" t="s">
        <v>117</v>
      </c>
      <c r="E2843" s="3">
        <v>1</v>
      </c>
      <c r="F2843" s="3">
        <v>7</v>
      </c>
      <c r="G2843" s="2" t="s">
        <v>26</v>
      </c>
      <c r="H2843" s="2" t="s">
        <v>118</v>
      </c>
      <c r="I2843" s="2" t="s">
        <v>18276</v>
      </c>
      <c r="J2843" s="2" t="s">
        <v>3001</v>
      </c>
    </row>
    <row r="2844" spans="1:10" ht="15" customHeight="1" x14ac:dyDescent="0.35">
      <c r="A2844" s="2" t="s">
        <v>23</v>
      </c>
      <c r="B2844" s="2" t="s">
        <v>24</v>
      </c>
      <c r="C2844" s="2" t="s">
        <v>352</v>
      </c>
      <c r="D2844" s="2" t="s">
        <v>353</v>
      </c>
      <c r="E2844" s="3">
        <v>1</v>
      </c>
      <c r="F2844" s="3">
        <v>24</v>
      </c>
      <c r="G2844" s="2" t="s">
        <v>26</v>
      </c>
      <c r="H2844" s="2" t="s">
        <v>354</v>
      </c>
      <c r="I2844" s="2" t="s">
        <v>18276</v>
      </c>
      <c r="J2844" s="2" t="s">
        <v>3044</v>
      </c>
    </row>
    <row r="2845" spans="1:10" ht="15" customHeight="1" x14ac:dyDescent="0.35">
      <c r="A2845" s="2" t="s">
        <v>23</v>
      </c>
      <c r="B2845" s="2" t="s">
        <v>24</v>
      </c>
      <c r="C2845" s="2" t="s">
        <v>128</v>
      </c>
      <c r="D2845" s="2" t="s">
        <v>129</v>
      </c>
      <c r="E2845" s="3">
        <v>1</v>
      </c>
      <c r="F2845" s="3">
        <v>8</v>
      </c>
      <c r="G2845" s="2" t="s">
        <v>26</v>
      </c>
      <c r="H2845" s="2" t="s">
        <v>130</v>
      </c>
      <c r="I2845" s="2" t="s">
        <v>18276</v>
      </c>
      <c r="J2845" s="2" t="s">
        <v>3001</v>
      </c>
    </row>
    <row r="2846" spans="1:10" ht="15" customHeight="1" x14ac:dyDescent="0.35">
      <c r="A2846" s="2" t="s">
        <v>23</v>
      </c>
      <c r="B2846" s="2" t="s">
        <v>24</v>
      </c>
      <c r="C2846" s="2" t="s">
        <v>339</v>
      </c>
      <c r="D2846" s="2" t="s">
        <v>340</v>
      </c>
      <c r="E2846" s="3">
        <v>1</v>
      </c>
      <c r="F2846" s="3">
        <v>23</v>
      </c>
      <c r="G2846" s="2" t="s">
        <v>26</v>
      </c>
      <c r="H2846" s="2" t="s">
        <v>341</v>
      </c>
      <c r="I2846" s="2" t="s">
        <v>18276</v>
      </c>
      <c r="J2846" s="2" t="s">
        <v>3044</v>
      </c>
    </row>
    <row r="2847" spans="1:10" ht="15" customHeight="1" x14ac:dyDescent="0.35">
      <c r="A2847" s="2" t="s">
        <v>23</v>
      </c>
      <c r="B2847" s="2" t="s">
        <v>24</v>
      </c>
      <c r="C2847" s="2" t="s">
        <v>163</v>
      </c>
      <c r="D2847" s="2" t="s">
        <v>164</v>
      </c>
      <c r="E2847" s="3">
        <v>1</v>
      </c>
      <c r="F2847" s="3">
        <v>11</v>
      </c>
      <c r="G2847" s="2" t="s">
        <v>26</v>
      </c>
      <c r="H2847" s="2" t="s">
        <v>165</v>
      </c>
      <c r="I2847" s="2" t="s">
        <v>18276</v>
      </c>
      <c r="J2847" s="2" t="s">
        <v>3044</v>
      </c>
    </row>
    <row r="2848" spans="1:10" ht="15" customHeight="1" x14ac:dyDescent="0.35">
      <c r="A2848" s="2" t="s">
        <v>23</v>
      </c>
      <c r="B2848" s="2" t="s">
        <v>24</v>
      </c>
      <c r="C2848" s="2" t="s">
        <v>116</v>
      </c>
      <c r="D2848" s="2" t="s">
        <v>117</v>
      </c>
      <c r="E2848" s="3">
        <v>1</v>
      </c>
      <c r="F2848" s="3">
        <v>7</v>
      </c>
      <c r="G2848" s="2" t="s">
        <v>26</v>
      </c>
      <c r="H2848" s="2" t="s">
        <v>118</v>
      </c>
      <c r="I2848" s="2" t="s">
        <v>18276</v>
      </c>
      <c r="J2848" s="2" t="s">
        <v>3009</v>
      </c>
    </row>
    <row r="2849" spans="1:10" ht="15" customHeight="1" x14ac:dyDescent="0.35">
      <c r="A2849" s="2" t="s">
        <v>23</v>
      </c>
      <c r="B2849" s="2" t="s">
        <v>24</v>
      </c>
      <c r="C2849" s="2" t="s">
        <v>163</v>
      </c>
      <c r="D2849" s="2" t="s">
        <v>164</v>
      </c>
      <c r="E2849" s="3">
        <v>1</v>
      </c>
      <c r="F2849" s="3">
        <v>11</v>
      </c>
      <c r="G2849" s="2" t="s">
        <v>26</v>
      </c>
      <c r="H2849" s="2" t="s">
        <v>165</v>
      </c>
      <c r="I2849" s="2" t="s">
        <v>18276</v>
      </c>
      <c r="J2849" s="2" t="s">
        <v>3009</v>
      </c>
    </row>
    <row r="2850" spans="1:10" ht="15" customHeight="1" x14ac:dyDescent="0.35">
      <c r="A2850" s="2" t="s">
        <v>23</v>
      </c>
      <c r="B2850" s="2" t="s">
        <v>24</v>
      </c>
      <c r="C2850" s="2" t="s">
        <v>56</v>
      </c>
      <c r="D2850" s="2" t="s">
        <v>57</v>
      </c>
      <c r="E2850" s="3">
        <v>1</v>
      </c>
      <c r="F2850" s="3">
        <v>3</v>
      </c>
      <c r="G2850" s="2" t="s">
        <v>26</v>
      </c>
      <c r="H2850" s="2" t="s">
        <v>59</v>
      </c>
      <c r="I2850" s="2" t="s">
        <v>18276</v>
      </c>
      <c r="J2850" s="2" t="s">
        <v>2983</v>
      </c>
    </row>
    <row r="2851" spans="1:10" ht="15" customHeight="1" x14ac:dyDescent="0.35">
      <c r="A2851" s="2" t="s">
        <v>23</v>
      </c>
      <c r="B2851" s="2" t="s">
        <v>24</v>
      </c>
      <c r="C2851" s="2" t="s">
        <v>71</v>
      </c>
      <c r="D2851" s="2" t="s">
        <v>72</v>
      </c>
      <c r="E2851" s="3">
        <v>1</v>
      </c>
      <c r="F2851" s="3">
        <v>4</v>
      </c>
      <c r="G2851" s="2" t="s">
        <v>26</v>
      </c>
      <c r="H2851" s="2" t="s">
        <v>73</v>
      </c>
      <c r="I2851" s="2" t="s">
        <v>18276</v>
      </c>
      <c r="J2851" s="2" t="s">
        <v>2983</v>
      </c>
    </row>
    <row r="2852" spans="1:10" ht="15" customHeight="1" x14ac:dyDescent="0.35">
      <c r="A2852" s="2" t="s">
        <v>23</v>
      </c>
      <c r="B2852" s="2" t="s">
        <v>24</v>
      </c>
      <c r="C2852" s="2" t="s">
        <v>86</v>
      </c>
      <c r="D2852" s="2" t="s">
        <v>87</v>
      </c>
      <c r="E2852" s="3">
        <v>1</v>
      </c>
      <c r="F2852" s="3">
        <v>5</v>
      </c>
      <c r="G2852" s="2" t="s">
        <v>26</v>
      </c>
      <c r="H2852" s="2" t="s">
        <v>88</v>
      </c>
      <c r="I2852" s="2" t="s">
        <v>18276</v>
      </c>
      <c r="J2852" s="2" t="s">
        <v>2983</v>
      </c>
    </row>
    <row r="2853" spans="1:10" ht="15" customHeight="1" x14ac:dyDescent="0.35">
      <c r="A2853" s="2" t="s">
        <v>23</v>
      </c>
      <c r="B2853" s="2" t="s">
        <v>24</v>
      </c>
      <c r="C2853" s="2" t="s">
        <v>100</v>
      </c>
      <c r="D2853" s="2" t="s">
        <v>101</v>
      </c>
      <c r="E2853" s="3">
        <v>1</v>
      </c>
      <c r="F2853" s="3">
        <v>6</v>
      </c>
      <c r="G2853" s="2" t="s">
        <v>26</v>
      </c>
      <c r="H2853" s="2" t="s">
        <v>102</v>
      </c>
      <c r="I2853" s="2" t="s">
        <v>18276</v>
      </c>
      <c r="J2853" s="2" t="s">
        <v>2983</v>
      </c>
    </row>
    <row r="2854" spans="1:10" ht="15" customHeight="1" x14ac:dyDescent="0.35">
      <c r="A2854" s="2" t="s">
        <v>23</v>
      </c>
      <c r="B2854" s="2" t="s">
        <v>24</v>
      </c>
      <c r="C2854" s="2" t="s">
        <v>128</v>
      </c>
      <c r="D2854" s="2" t="s">
        <v>129</v>
      </c>
      <c r="E2854" s="3">
        <v>1</v>
      </c>
      <c r="F2854" s="3">
        <v>8</v>
      </c>
      <c r="G2854" s="2" t="s">
        <v>26</v>
      </c>
      <c r="H2854" s="2" t="s">
        <v>130</v>
      </c>
      <c r="I2854" s="2" t="s">
        <v>18276</v>
      </c>
      <c r="J2854" s="2" t="s">
        <v>2983</v>
      </c>
    </row>
    <row r="2855" spans="1:10" ht="15" customHeight="1" x14ac:dyDescent="0.35">
      <c r="A2855" s="2" t="s">
        <v>23</v>
      </c>
      <c r="B2855" s="2" t="s">
        <v>24</v>
      </c>
      <c r="C2855" s="2" t="s">
        <v>153</v>
      </c>
      <c r="D2855" s="2" t="s">
        <v>154</v>
      </c>
      <c r="E2855" s="3">
        <v>1</v>
      </c>
      <c r="F2855" s="3">
        <v>10</v>
      </c>
      <c r="G2855" s="2" t="s">
        <v>26</v>
      </c>
      <c r="H2855" s="2" t="s">
        <v>155</v>
      </c>
      <c r="I2855" s="2" t="s">
        <v>18276</v>
      </c>
      <c r="J2855" s="2" t="s">
        <v>2983</v>
      </c>
    </row>
    <row r="2856" spans="1:10" ht="15" customHeight="1" x14ac:dyDescent="0.35">
      <c r="A2856" s="2" t="s">
        <v>23</v>
      </c>
      <c r="B2856" s="2" t="s">
        <v>24</v>
      </c>
      <c r="C2856" s="2" t="s">
        <v>163</v>
      </c>
      <c r="D2856" s="2" t="s">
        <v>164</v>
      </c>
      <c r="E2856" s="3">
        <v>1</v>
      </c>
      <c r="F2856" s="3">
        <v>11</v>
      </c>
      <c r="G2856" s="2" t="s">
        <v>26</v>
      </c>
      <c r="H2856" s="2" t="s">
        <v>165</v>
      </c>
      <c r="I2856" s="2" t="s">
        <v>18276</v>
      </c>
      <c r="J2856" s="2" t="s">
        <v>2983</v>
      </c>
    </row>
    <row r="2857" spans="1:10" ht="15" customHeight="1" x14ac:dyDescent="0.35">
      <c r="A2857" s="2" t="s">
        <v>23</v>
      </c>
      <c r="B2857" s="2" t="s">
        <v>24</v>
      </c>
      <c r="C2857" s="2" t="s">
        <v>177</v>
      </c>
      <c r="D2857" s="2" t="s">
        <v>178</v>
      </c>
      <c r="E2857" s="3">
        <v>1</v>
      </c>
      <c r="F2857" s="3">
        <v>12</v>
      </c>
      <c r="G2857" s="2" t="s">
        <v>26</v>
      </c>
      <c r="H2857" s="2" t="s">
        <v>179</v>
      </c>
      <c r="I2857" s="2" t="s">
        <v>18276</v>
      </c>
      <c r="J2857" s="2" t="s">
        <v>2983</v>
      </c>
    </row>
    <row r="2858" spans="1:10" ht="15" customHeight="1" x14ac:dyDescent="0.35">
      <c r="A2858" s="2" t="s">
        <v>23</v>
      </c>
      <c r="B2858" s="2" t="s">
        <v>24</v>
      </c>
      <c r="C2858" s="2" t="s">
        <v>207</v>
      </c>
      <c r="D2858" s="2" t="s">
        <v>208</v>
      </c>
      <c r="E2858" s="3">
        <v>1</v>
      </c>
      <c r="F2858" s="3">
        <v>14</v>
      </c>
      <c r="G2858" s="2" t="s">
        <v>26</v>
      </c>
      <c r="H2858" s="2" t="s">
        <v>209</v>
      </c>
      <c r="I2858" s="2" t="s">
        <v>18276</v>
      </c>
      <c r="J2858" s="2" t="s">
        <v>2983</v>
      </c>
    </row>
    <row r="2859" spans="1:10" ht="15" customHeight="1" x14ac:dyDescent="0.35">
      <c r="A2859" s="2" t="s">
        <v>23</v>
      </c>
      <c r="B2859" s="2" t="s">
        <v>24</v>
      </c>
      <c r="C2859" s="2" t="s">
        <v>264</v>
      </c>
      <c r="D2859" s="2" t="s">
        <v>265</v>
      </c>
      <c r="E2859" s="3">
        <v>1</v>
      </c>
      <c r="F2859" s="3">
        <v>18</v>
      </c>
      <c r="G2859" s="2" t="s">
        <v>26</v>
      </c>
      <c r="H2859" s="2" t="s">
        <v>266</v>
      </c>
      <c r="I2859" s="2" t="s">
        <v>18276</v>
      </c>
      <c r="J2859" s="2" t="s">
        <v>2983</v>
      </c>
    </row>
    <row r="2860" spans="1:10" ht="15" customHeight="1" x14ac:dyDescent="0.35">
      <c r="A2860" s="2" t="s">
        <v>23</v>
      </c>
      <c r="B2860" s="2" t="s">
        <v>24</v>
      </c>
      <c r="C2860" s="2" t="s">
        <v>325</v>
      </c>
      <c r="D2860" s="2" t="s">
        <v>326</v>
      </c>
      <c r="E2860" s="3">
        <v>1</v>
      </c>
      <c r="F2860" s="3">
        <v>22</v>
      </c>
      <c r="G2860" s="2" t="s">
        <v>26</v>
      </c>
      <c r="H2860" s="2" t="s">
        <v>327</v>
      </c>
      <c r="I2860" s="2" t="s">
        <v>18276</v>
      </c>
      <c r="J2860" s="2" t="s">
        <v>2983</v>
      </c>
    </row>
    <row r="2861" spans="1:10" ht="15" customHeight="1" x14ac:dyDescent="0.35">
      <c r="A2861" s="2" t="s">
        <v>23</v>
      </c>
      <c r="B2861" s="2" t="s">
        <v>24</v>
      </c>
      <c r="C2861" s="2" t="s">
        <v>352</v>
      </c>
      <c r="D2861" s="2" t="s">
        <v>353</v>
      </c>
      <c r="E2861" s="3">
        <v>1</v>
      </c>
      <c r="F2861" s="3">
        <v>24</v>
      </c>
      <c r="G2861" s="2" t="s">
        <v>26</v>
      </c>
      <c r="H2861" s="2" t="s">
        <v>354</v>
      </c>
      <c r="I2861" s="2" t="s">
        <v>18276</v>
      </c>
      <c r="J2861" s="2" t="s">
        <v>2983</v>
      </c>
    </row>
    <row r="2862" spans="1:10" ht="15" customHeight="1" x14ac:dyDescent="0.35">
      <c r="A2862" s="2" t="s">
        <v>23</v>
      </c>
      <c r="B2862" s="2" t="s">
        <v>24</v>
      </c>
      <c r="C2862" s="2" t="s">
        <v>365</v>
      </c>
      <c r="D2862" s="2" t="s">
        <v>366</v>
      </c>
      <c r="E2862" s="3">
        <v>1</v>
      </c>
      <c r="F2862" s="3">
        <v>25</v>
      </c>
      <c r="G2862" s="2" t="s">
        <v>26</v>
      </c>
      <c r="H2862" s="2" t="s">
        <v>367</v>
      </c>
      <c r="I2862" s="2" t="s">
        <v>18276</v>
      </c>
      <c r="J2862" s="2" t="s">
        <v>2983</v>
      </c>
    </row>
    <row r="2863" spans="1:10" ht="15" customHeight="1" x14ac:dyDescent="0.35">
      <c r="A2863" s="2" t="s">
        <v>23</v>
      </c>
      <c r="B2863" s="2" t="s">
        <v>24</v>
      </c>
      <c r="C2863" s="2" t="s">
        <v>434</v>
      </c>
      <c r="D2863" s="2" t="s">
        <v>435</v>
      </c>
      <c r="E2863" s="3">
        <v>1</v>
      </c>
      <c r="F2863" s="3">
        <v>31</v>
      </c>
      <c r="G2863" s="2" t="s">
        <v>26</v>
      </c>
      <c r="H2863" s="2" t="s">
        <v>436</v>
      </c>
      <c r="I2863" s="2" t="s">
        <v>18276</v>
      </c>
      <c r="J2863" s="2" t="s">
        <v>2983</v>
      </c>
    </row>
    <row r="2864" spans="1:10" ht="15" customHeight="1" x14ac:dyDescent="0.35">
      <c r="A2864" s="2" t="s">
        <v>23</v>
      </c>
      <c r="B2864" s="2" t="s">
        <v>24</v>
      </c>
      <c r="C2864" s="2" t="s">
        <v>447</v>
      </c>
      <c r="D2864" s="2" t="s">
        <v>448</v>
      </c>
      <c r="E2864" s="3">
        <v>1</v>
      </c>
      <c r="F2864" s="3">
        <v>32</v>
      </c>
      <c r="G2864" s="2" t="s">
        <v>26</v>
      </c>
      <c r="H2864" s="2" t="s">
        <v>449</v>
      </c>
      <c r="I2864" s="2" t="s">
        <v>18276</v>
      </c>
      <c r="J2864" s="2" t="s">
        <v>2983</v>
      </c>
    </row>
    <row r="2865" spans="1:10" ht="15" customHeight="1" x14ac:dyDescent="0.35">
      <c r="A2865" s="2" t="s">
        <v>23</v>
      </c>
      <c r="B2865" s="2" t="s">
        <v>24</v>
      </c>
      <c r="C2865" s="2" t="s">
        <v>510</v>
      </c>
      <c r="D2865" s="2" t="s">
        <v>511</v>
      </c>
      <c r="E2865" s="3">
        <v>1</v>
      </c>
      <c r="F2865" s="3">
        <v>38</v>
      </c>
      <c r="G2865" s="2" t="s">
        <v>26</v>
      </c>
      <c r="H2865" s="2" t="s">
        <v>512</v>
      </c>
      <c r="I2865" s="2" t="s">
        <v>18276</v>
      </c>
      <c r="J2865" s="2" t="s">
        <v>2983</v>
      </c>
    </row>
    <row r="2866" spans="1:10" ht="15" customHeight="1" x14ac:dyDescent="0.35">
      <c r="A2866" s="2" t="s">
        <v>23</v>
      </c>
      <c r="B2866" s="2" t="s">
        <v>24</v>
      </c>
      <c r="C2866" s="2" t="s">
        <v>71</v>
      </c>
      <c r="D2866" s="2" t="s">
        <v>72</v>
      </c>
      <c r="E2866" s="3">
        <v>1</v>
      </c>
      <c r="F2866" s="3">
        <v>4</v>
      </c>
      <c r="G2866" s="2" t="s">
        <v>26</v>
      </c>
      <c r="H2866" s="2" t="s">
        <v>73</v>
      </c>
      <c r="I2866" s="2" t="s">
        <v>18276</v>
      </c>
      <c r="J2866" s="2" t="s">
        <v>3030</v>
      </c>
    </row>
    <row r="2867" spans="1:10" ht="15" customHeight="1" x14ac:dyDescent="0.35">
      <c r="A2867" s="2" t="s">
        <v>23</v>
      </c>
      <c r="B2867" s="2" t="s">
        <v>24</v>
      </c>
      <c r="C2867" s="2" t="s">
        <v>41</v>
      </c>
      <c r="D2867" s="2" t="s">
        <v>42</v>
      </c>
      <c r="E2867" s="3">
        <v>1</v>
      </c>
      <c r="F2867" s="3">
        <v>2</v>
      </c>
      <c r="G2867" s="2" t="s">
        <v>26</v>
      </c>
      <c r="H2867" s="2" t="s">
        <v>43</v>
      </c>
      <c r="I2867" s="2" t="s">
        <v>18276</v>
      </c>
      <c r="J2867" s="2" t="s">
        <v>3044</v>
      </c>
    </row>
    <row r="2868" spans="1:10" ht="15" customHeight="1" x14ac:dyDescent="0.35">
      <c r="A2868" s="2" t="s">
        <v>23</v>
      </c>
      <c r="B2868" s="2" t="s">
        <v>24</v>
      </c>
      <c r="C2868" s="2" t="s">
        <v>116</v>
      </c>
      <c r="D2868" s="2" t="s">
        <v>117</v>
      </c>
      <c r="E2868" s="3">
        <v>1</v>
      </c>
      <c r="F2868" s="3">
        <v>7</v>
      </c>
      <c r="G2868" s="2" t="s">
        <v>26</v>
      </c>
      <c r="H2868" s="2" t="s">
        <v>118</v>
      </c>
      <c r="I2868" s="2" t="s">
        <v>18276</v>
      </c>
      <c r="J2868" s="2" t="s">
        <v>3044</v>
      </c>
    </row>
    <row r="2869" spans="1:10" ht="15" customHeight="1" x14ac:dyDescent="0.35">
      <c r="A2869" s="2" t="s">
        <v>23</v>
      </c>
      <c r="B2869" s="2" t="s">
        <v>24</v>
      </c>
      <c r="C2869" s="2" t="s">
        <v>234</v>
      </c>
      <c r="D2869" s="2" t="s">
        <v>235</v>
      </c>
      <c r="E2869" s="3">
        <v>1</v>
      </c>
      <c r="F2869" s="3">
        <v>16</v>
      </c>
      <c r="G2869" s="2" t="s">
        <v>26</v>
      </c>
      <c r="H2869" s="2" t="s">
        <v>236</v>
      </c>
      <c r="I2869" s="2" t="s">
        <v>18276</v>
      </c>
      <c r="J2869" s="2" t="s">
        <v>3044</v>
      </c>
    </row>
    <row r="2870" spans="1:10" ht="15" customHeight="1" x14ac:dyDescent="0.35">
      <c r="A2870" s="2" t="s">
        <v>41</v>
      </c>
      <c r="B2870" s="2" t="s">
        <v>42</v>
      </c>
      <c r="C2870" s="2" t="s">
        <v>234</v>
      </c>
      <c r="D2870" s="2" t="s">
        <v>235</v>
      </c>
      <c r="E2870" s="3">
        <v>2</v>
      </c>
      <c r="F2870" s="3">
        <v>16</v>
      </c>
      <c r="G2870" s="2" t="s">
        <v>43</v>
      </c>
      <c r="H2870" s="2" t="s">
        <v>236</v>
      </c>
      <c r="I2870" s="2" t="s">
        <v>18276</v>
      </c>
      <c r="J2870" s="2" t="s">
        <v>3192</v>
      </c>
    </row>
    <row r="2871" spans="1:10" ht="15" customHeight="1" x14ac:dyDescent="0.35">
      <c r="A2871" s="2" t="s">
        <v>23</v>
      </c>
      <c r="B2871" s="2" t="s">
        <v>24</v>
      </c>
      <c r="C2871" s="2" t="s">
        <v>153</v>
      </c>
      <c r="D2871" s="2" t="s">
        <v>154</v>
      </c>
      <c r="E2871" s="3">
        <v>1</v>
      </c>
      <c r="F2871" s="3">
        <v>10</v>
      </c>
      <c r="G2871" s="2" t="s">
        <v>26</v>
      </c>
      <c r="H2871" s="2" t="s">
        <v>155</v>
      </c>
      <c r="I2871" s="2" t="s">
        <v>18276</v>
      </c>
      <c r="J2871" s="2" t="s">
        <v>3001</v>
      </c>
    </row>
    <row r="2872" spans="1:10" ht="15" customHeight="1" x14ac:dyDescent="0.35">
      <c r="A2872" s="2" t="s">
        <v>23</v>
      </c>
      <c r="B2872" s="2" t="s">
        <v>24</v>
      </c>
      <c r="C2872" s="2" t="s">
        <v>177</v>
      </c>
      <c r="D2872" s="2" t="s">
        <v>178</v>
      </c>
      <c r="E2872" s="3">
        <v>1</v>
      </c>
      <c r="F2872" s="3">
        <v>12</v>
      </c>
      <c r="G2872" s="2" t="s">
        <v>26</v>
      </c>
      <c r="H2872" s="2" t="s">
        <v>179</v>
      </c>
      <c r="I2872" s="2" t="s">
        <v>18276</v>
      </c>
      <c r="J2872" s="2" t="s">
        <v>3001</v>
      </c>
    </row>
    <row r="2873" spans="1:10" ht="15" customHeight="1" x14ac:dyDescent="0.35">
      <c r="A2873" s="2" t="s">
        <v>23</v>
      </c>
      <c r="B2873" s="2" t="s">
        <v>24</v>
      </c>
      <c r="C2873" s="2" t="s">
        <v>191</v>
      </c>
      <c r="D2873" s="2" t="s">
        <v>192</v>
      </c>
      <c r="E2873" s="3">
        <v>1</v>
      </c>
      <c r="F2873" s="3">
        <v>13</v>
      </c>
      <c r="G2873" s="2" t="s">
        <v>26</v>
      </c>
      <c r="H2873" s="2" t="s">
        <v>193</v>
      </c>
      <c r="I2873" s="2" t="s">
        <v>18276</v>
      </c>
      <c r="J2873" s="2" t="s">
        <v>3083</v>
      </c>
    </row>
    <row r="2874" spans="1:10" ht="15" customHeight="1" x14ac:dyDescent="0.35">
      <c r="A2874" s="2" t="s">
        <v>23</v>
      </c>
      <c r="B2874" s="2" t="s">
        <v>24</v>
      </c>
      <c r="C2874" s="2" t="s">
        <v>218</v>
      </c>
      <c r="D2874" s="2" t="s">
        <v>219</v>
      </c>
      <c r="E2874" s="3">
        <v>1</v>
      </c>
      <c r="F2874" s="3">
        <v>15</v>
      </c>
      <c r="G2874" s="2" t="s">
        <v>26</v>
      </c>
      <c r="H2874" s="2" t="s">
        <v>220</v>
      </c>
      <c r="I2874" s="2" t="s">
        <v>18276</v>
      </c>
      <c r="J2874" s="2" t="s">
        <v>3083</v>
      </c>
    </row>
    <row r="2875" spans="1:10" ht="15" customHeight="1" x14ac:dyDescent="0.35">
      <c r="A2875" s="2" t="s">
        <v>23</v>
      </c>
      <c r="B2875" s="2" t="s">
        <v>24</v>
      </c>
      <c r="C2875" s="2" t="s">
        <v>234</v>
      </c>
      <c r="D2875" s="2" t="s">
        <v>235</v>
      </c>
      <c r="E2875" s="3">
        <v>1</v>
      </c>
      <c r="F2875" s="3">
        <v>16</v>
      </c>
      <c r="G2875" s="2" t="s">
        <v>26</v>
      </c>
      <c r="H2875" s="2" t="s">
        <v>236</v>
      </c>
      <c r="I2875" s="2" t="s">
        <v>18276</v>
      </c>
      <c r="J2875" s="2" t="s">
        <v>3083</v>
      </c>
    </row>
    <row r="2876" spans="1:10" ht="15" customHeight="1" x14ac:dyDescent="0.35">
      <c r="A2876" s="2" t="s">
        <v>23</v>
      </c>
      <c r="B2876" s="2" t="s">
        <v>24</v>
      </c>
      <c r="C2876" s="2" t="s">
        <v>250</v>
      </c>
      <c r="D2876" s="2" t="s">
        <v>251</v>
      </c>
      <c r="E2876" s="3">
        <v>1</v>
      </c>
      <c r="F2876" s="3">
        <v>17</v>
      </c>
      <c r="G2876" s="2" t="s">
        <v>26</v>
      </c>
      <c r="H2876" s="2" t="s">
        <v>252</v>
      </c>
      <c r="I2876" s="2" t="s">
        <v>18276</v>
      </c>
      <c r="J2876" s="2" t="s">
        <v>3083</v>
      </c>
    </row>
    <row r="2877" spans="1:10" ht="15" customHeight="1" x14ac:dyDescent="0.35">
      <c r="A2877" s="2" t="s">
        <v>23</v>
      </c>
      <c r="B2877" s="2" t="s">
        <v>24</v>
      </c>
      <c r="C2877" s="2" t="s">
        <v>310</v>
      </c>
      <c r="D2877" s="2" t="s">
        <v>311</v>
      </c>
      <c r="E2877" s="3">
        <v>1</v>
      </c>
      <c r="F2877" s="3">
        <v>21</v>
      </c>
      <c r="G2877" s="2" t="s">
        <v>26</v>
      </c>
      <c r="H2877" s="2" t="s">
        <v>313</v>
      </c>
      <c r="I2877" s="2" t="s">
        <v>18276</v>
      </c>
      <c r="J2877" s="2" t="s">
        <v>3083</v>
      </c>
    </row>
    <row r="2878" spans="1:10" ht="15" customHeight="1" x14ac:dyDescent="0.35">
      <c r="A2878" s="2" t="s">
        <v>23</v>
      </c>
      <c r="B2878" s="2" t="s">
        <v>24</v>
      </c>
      <c r="C2878" s="2" t="s">
        <v>325</v>
      </c>
      <c r="D2878" s="2" t="s">
        <v>326</v>
      </c>
      <c r="E2878" s="3">
        <v>1</v>
      </c>
      <c r="F2878" s="3">
        <v>22</v>
      </c>
      <c r="G2878" s="2" t="s">
        <v>26</v>
      </c>
      <c r="H2878" s="2" t="s">
        <v>327</v>
      </c>
      <c r="I2878" s="2" t="s">
        <v>18276</v>
      </c>
      <c r="J2878" s="2" t="s">
        <v>3083</v>
      </c>
    </row>
    <row r="2879" spans="1:10" ht="15" customHeight="1" x14ac:dyDescent="0.35">
      <c r="A2879" s="2" t="s">
        <v>23</v>
      </c>
      <c r="B2879" s="2" t="s">
        <v>24</v>
      </c>
      <c r="C2879" s="2" t="s">
        <v>339</v>
      </c>
      <c r="D2879" s="2" t="s">
        <v>340</v>
      </c>
      <c r="E2879" s="3">
        <v>1</v>
      </c>
      <c r="F2879" s="3">
        <v>23</v>
      </c>
      <c r="G2879" s="2" t="s">
        <v>26</v>
      </c>
      <c r="H2879" s="2" t="s">
        <v>341</v>
      </c>
      <c r="I2879" s="2" t="s">
        <v>18276</v>
      </c>
      <c r="J2879" s="2" t="s">
        <v>3083</v>
      </c>
    </row>
    <row r="2880" spans="1:10" ht="15" customHeight="1" x14ac:dyDescent="0.35">
      <c r="A2880" s="2" t="s">
        <v>23</v>
      </c>
      <c r="B2880" s="2" t="s">
        <v>24</v>
      </c>
      <c r="C2880" s="2" t="s">
        <v>365</v>
      </c>
      <c r="D2880" s="2" t="s">
        <v>366</v>
      </c>
      <c r="E2880" s="3">
        <v>1</v>
      </c>
      <c r="F2880" s="3">
        <v>25</v>
      </c>
      <c r="G2880" s="2" t="s">
        <v>26</v>
      </c>
      <c r="H2880" s="2" t="s">
        <v>367</v>
      </c>
      <c r="I2880" s="2" t="s">
        <v>18276</v>
      </c>
      <c r="J2880" s="2" t="s">
        <v>3083</v>
      </c>
    </row>
    <row r="2881" spans="1:10" ht="15" customHeight="1" x14ac:dyDescent="0.35">
      <c r="A2881" s="2" t="s">
        <v>23</v>
      </c>
      <c r="B2881" s="2" t="s">
        <v>24</v>
      </c>
      <c r="C2881" s="2" t="s">
        <v>387</v>
      </c>
      <c r="D2881" s="2" t="s">
        <v>388</v>
      </c>
      <c r="E2881" s="3">
        <v>1</v>
      </c>
      <c r="F2881" s="3">
        <v>27</v>
      </c>
      <c r="G2881" s="2" t="s">
        <v>26</v>
      </c>
      <c r="H2881" s="2" t="s">
        <v>389</v>
      </c>
      <c r="I2881" s="2" t="s">
        <v>18276</v>
      </c>
      <c r="J2881" s="2" t="s">
        <v>3083</v>
      </c>
    </row>
    <row r="2882" spans="1:10" ht="15" customHeight="1" x14ac:dyDescent="0.35">
      <c r="A2882" s="2" t="s">
        <v>23</v>
      </c>
      <c r="B2882" s="2" t="s">
        <v>24</v>
      </c>
      <c r="C2882" s="2" t="s">
        <v>456</v>
      </c>
      <c r="D2882" s="2" t="s">
        <v>457</v>
      </c>
      <c r="E2882" s="3">
        <v>1</v>
      </c>
      <c r="F2882" s="3">
        <v>33</v>
      </c>
      <c r="G2882" s="2" t="s">
        <v>26</v>
      </c>
      <c r="H2882" s="2" t="s">
        <v>458</v>
      </c>
      <c r="I2882" s="2" t="s">
        <v>18276</v>
      </c>
      <c r="J2882" s="2" t="s">
        <v>3083</v>
      </c>
    </row>
    <row r="2883" spans="1:10" ht="15" customHeight="1" x14ac:dyDescent="0.35">
      <c r="A2883" s="2" t="s">
        <v>23</v>
      </c>
      <c r="B2883" s="2" t="s">
        <v>24</v>
      </c>
      <c r="C2883" s="2" t="s">
        <v>477</v>
      </c>
      <c r="D2883" s="2" t="s">
        <v>478</v>
      </c>
      <c r="E2883" s="3">
        <v>1</v>
      </c>
      <c r="F2883" s="3">
        <v>35</v>
      </c>
      <c r="G2883" s="2" t="s">
        <v>26</v>
      </c>
      <c r="H2883" s="2" t="s">
        <v>479</v>
      </c>
      <c r="I2883" s="2" t="s">
        <v>18276</v>
      </c>
      <c r="J2883" s="2" t="s">
        <v>3083</v>
      </c>
    </row>
    <row r="2884" spans="1:10" ht="15" customHeight="1" x14ac:dyDescent="0.35">
      <c r="A2884" s="2" t="s">
        <v>23</v>
      </c>
      <c r="B2884" s="2" t="s">
        <v>24</v>
      </c>
      <c r="C2884" s="2" t="s">
        <v>537</v>
      </c>
      <c r="D2884" s="2" t="s">
        <v>538</v>
      </c>
      <c r="E2884" s="3">
        <v>1</v>
      </c>
      <c r="F2884" s="3">
        <v>40</v>
      </c>
      <c r="G2884" s="2" t="s">
        <v>26</v>
      </c>
      <c r="H2884" s="2" t="s">
        <v>539</v>
      </c>
      <c r="I2884" s="2" t="s">
        <v>18276</v>
      </c>
      <c r="J2884" s="2" t="s">
        <v>3083</v>
      </c>
    </row>
    <row r="2885" spans="1:10" ht="15" customHeight="1" x14ac:dyDescent="0.35">
      <c r="A2885" s="2" t="s">
        <v>23</v>
      </c>
      <c r="B2885" s="2" t="s">
        <v>24</v>
      </c>
      <c r="C2885" s="2" t="s">
        <v>41</v>
      </c>
      <c r="D2885" s="2" t="s">
        <v>42</v>
      </c>
      <c r="E2885" s="3">
        <v>1</v>
      </c>
      <c r="F2885" s="3">
        <v>2</v>
      </c>
      <c r="G2885" s="2" t="s">
        <v>26</v>
      </c>
      <c r="H2885" s="2" t="s">
        <v>43</v>
      </c>
      <c r="I2885" s="2" t="s">
        <v>18276</v>
      </c>
      <c r="J2885" s="2" t="s">
        <v>2992</v>
      </c>
    </row>
    <row r="2886" spans="1:10" ht="15" customHeight="1" x14ac:dyDescent="0.35">
      <c r="A2886" s="2" t="s">
        <v>23</v>
      </c>
      <c r="B2886" s="2" t="s">
        <v>24</v>
      </c>
      <c r="C2886" s="2" t="s">
        <v>56</v>
      </c>
      <c r="D2886" s="2" t="s">
        <v>57</v>
      </c>
      <c r="E2886" s="3">
        <v>1</v>
      </c>
      <c r="F2886" s="3">
        <v>3</v>
      </c>
      <c r="G2886" s="2" t="s">
        <v>26</v>
      </c>
      <c r="H2886" s="2" t="s">
        <v>59</v>
      </c>
      <c r="I2886" s="2" t="s">
        <v>18276</v>
      </c>
      <c r="J2886" s="2" t="s">
        <v>2992</v>
      </c>
    </row>
    <row r="2887" spans="1:10" ht="15" customHeight="1" x14ac:dyDescent="0.35">
      <c r="A2887" s="2" t="s">
        <v>23</v>
      </c>
      <c r="B2887" s="2" t="s">
        <v>24</v>
      </c>
      <c r="C2887" s="2" t="s">
        <v>86</v>
      </c>
      <c r="D2887" s="2" t="s">
        <v>87</v>
      </c>
      <c r="E2887" s="3">
        <v>1</v>
      </c>
      <c r="F2887" s="3">
        <v>5</v>
      </c>
      <c r="G2887" s="2" t="s">
        <v>26</v>
      </c>
      <c r="H2887" s="2" t="s">
        <v>88</v>
      </c>
      <c r="I2887" s="2" t="s">
        <v>18276</v>
      </c>
      <c r="J2887" s="2" t="s">
        <v>2992</v>
      </c>
    </row>
    <row r="2888" spans="1:10" ht="15" customHeight="1" x14ac:dyDescent="0.35">
      <c r="A2888" s="2" t="s">
        <v>23</v>
      </c>
      <c r="B2888" s="2" t="s">
        <v>24</v>
      </c>
      <c r="C2888" s="2" t="s">
        <v>153</v>
      </c>
      <c r="D2888" s="2" t="s">
        <v>154</v>
      </c>
      <c r="E2888" s="3">
        <v>1</v>
      </c>
      <c r="F2888" s="3">
        <v>10</v>
      </c>
      <c r="G2888" s="2" t="s">
        <v>26</v>
      </c>
      <c r="H2888" s="2" t="s">
        <v>155</v>
      </c>
      <c r="I2888" s="2" t="s">
        <v>18276</v>
      </c>
      <c r="J2888" s="2" t="s">
        <v>2992</v>
      </c>
    </row>
    <row r="2889" spans="1:10" ht="15" customHeight="1" x14ac:dyDescent="0.35">
      <c r="A2889" s="2" t="s">
        <v>23</v>
      </c>
      <c r="B2889" s="2" t="s">
        <v>24</v>
      </c>
      <c r="C2889" s="2" t="s">
        <v>163</v>
      </c>
      <c r="D2889" s="2" t="s">
        <v>164</v>
      </c>
      <c r="E2889" s="3">
        <v>1</v>
      </c>
      <c r="F2889" s="3">
        <v>11</v>
      </c>
      <c r="G2889" s="2" t="s">
        <v>26</v>
      </c>
      <c r="H2889" s="2" t="s">
        <v>165</v>
      </c>
      <c r="I2889" s="2" t="s">
        <v>18276</v>
      </c>
      <c r="J2889" s="2" t="s">
        <v>2992</v>
      </c>
    </row>
    <row r="2890" spans="1:10" ht="15" customHeight="1" x14ac:dyDescent="0.35">
      <c r="A2890" s="2" t="s">
        <v>23</v>
      </c>
      <c r="B2890" s="2" t="s">
        <v>24</v>
      </c>
      <c r="C2890" s="2" t="s">
        <v>177</v>
      </c>
      <c r="D2890" s="2" t="s">
        <v>178</v>
      </c>
      <c r="E2890" s="3">
        <v>1</v>
      </c>
      <c r="F2890" s="3">
        <v>12</v>
      </c>
      <c r="G2890" s="2" t="s">
        <v>26</v>
      </c>
      <c r="H2890" s="2" t="s">
        <v>179</v>
      </c>
      <c r="I2890" s="2" t="s">
        <v>18276</v>
      </c>
      <c r="J2890" s="2" t="s">
        <v>2992</v>
      </c>
    </row>
    <row r="2891" spans="1:10" ht="15" customHeight="1" x14ac:dyDescent="0.35">
      <c r="A2891" s="2" t="s">
        <v>23</v>
      </c>
      <c r="B2891" s="2" t="s">
        <v>24</v>
      </c>
      <c r="C2891" s="2" t="s">
        <v>191</v>
      </c>
      <c r="D2891" s="2" t="s">
        <v>192</v>
      </c>
      <c r="E2891" s="3">
        <v>1</v>
      </c>
      <c r="F2891" s="3">
        <v>13</v>
      </c>
      <c r="G2891" s="2" t="s">
        <v>26</v>
      </c>
      <c r="H2891" s="2" t="s">
        <v>193</v>
      </c>
      <c r="I2891" s="2" t="s">
        <v>18276</v>
      </c>
      <c r="J2891" s="2" t="s">
        <v>2992</v>
      </c>
    </row>
    <row r="2892" spans="1:10" ht="15" customHeight="1" x14ac:dyDescent="0.35">
      <c r="A2892" s="2" t="s">
        <v>23</v>
      </c>
      <c r="B2892" s="2" t="s">
        <v>24</v>
      </c>
      <c r="C2892" s="2" t="s">
        <v>207</v>
      </c>
      <c r="D2892" s="2" t="s">
        <v>208</v>
      </c>
      <c r="E2892" s="3">
        <v>1</v>
      </c>
      <c r="F2892" s="3">
        <v>14</v>
      </c>
      <c r="G2892" s="2" t="s">
        <v>26</v>
      </c>
      <c r="H2892" s="2" t="s">
        <v>209</v>
      </c>
      <c r="I2892" s="2" t="s">
        <v>18276</v>
      </c>
      <c r="J2892" s="2" t="s">
        <v>2992</v>
      </c>
    </row>
    <row r="2893" spans="1:10" ht="15" customHeight="1" x14ac:dyDescent="0.35">
      <c r="A2893" s="2" t="s">
        <v>23</v>
      </c>
      <c r="B2893" s="2" t="s">
        <v>24</v>
      </c>
      <c r="C2893" s="2" t="s">
        <v>279</v>
      </c>
      <c r="D2893" s="2" t="s">
        <v>280</v>
      </c>
      <c r="E2893" s="3">
        <v>1</v>
      </c>
      <c r="F2893" s="3">
        <v>19</v>
      </c>
      <c r="G2893" s="2" t="s">
        <v>26</v>
      </c>
      <c r="H2893" s="2" t="s">
        <v>281</v>
      </c>
      <c r="I2893" s="2" t="s">
        <v>18276</v>
      </c>
      <c r="J2893" s="2" t="s">
        <v>2992</v>
      </c>
    </row>
    <row r="2894" spans="1:10" ht="15" customHeight="1" x14ac:dyDescent="0.35">
      <c r="A2894" s="2" t="s">
        <v>23</v>
      </c>
      <c r="B2894" s="2" t="s">
        <v>24</v>
      </c>
      <c r="C2894" s="2" t="s">
        <v>177</v>
      </c>
      <c r="D2894" s="2" t="s">
        <v>178</v>
      </c>
      <c r="E2894" s="3">
        <v>1</v>
      </c>
      <c r="F2894" s="3">
        <v>12</v>
      </c>
      <c r="G2894" s="2" t="s">
        <v>26</v>
      </c>
      <c r="H2894" s="2" t="s">
        <v>179</v>
      </c>
      <c r="I2894" s="2" t="s">
        <v>18276</v>
      </c>
      <c r="J2894" s="2" t="s">
        <v>3083</v>
      </c>
    </row>
    <row r="2895" spans="1:10" ht="15" customHeight="1" x14ac:dyDescent="0.35">
      <c r="A2895" s="2" t="s">
        <v>23</v>
      </c>
      <c r="B2895" s="2" t="s">
        <v>24</v>
      </c>
      <c r="C2895" s="2" t="s">
        <v>163</v>
      </c>
      <c r="D2895" s="2" t="s">
        <v>164</v>
      </c>
      <c r="E2895" s="3">
        <v>1</v>
      </c>
      <c r="F2895" s="3">
        <v>11</v>
      </c>
      <c r="G2895" s="2" t="s">
        <v>26</v>
      </c>
      <c r="H2895" s="2" t="s">
        <v>165</v>
      </c>
      <c r="I2895" s="2" t="s">
        <v>18276</v>
      </c>
      <c r="J2895" s="2" t="s">
        <v>3001</v>
      </c>
    </row>
    <row r="2896" spans="1:10" ht="15" customHeight="1" x14ac:dyDescent="0.35">
      <c r="A2896" s="2" t="s">
        <v>23</v>
      </c>
      <c r="B2896" s="2" t="s">
        <v>24</v>
      </c>
      <c r="C2896" s="2" t="s">
        <v>163</v>
      </c>
      <c r="D2896" s="2" t="s">
        <v>164</v>
      </c>
      <c r="E2896" s="3">
        <v>1</v>
      </c>
      <c r="F2896" s="3">
        <v>11</v>
      </c>
      <c r="G2896" s="2" t="s">
        <v>26</v>
      </c>
      <c r="H2896" s="2" t="s">
        <v>165</v>
      </c>
      <c r="I2896" s="2" t="s">
        <v>18276</v>
      </c>
      <c r="J2896" s="2" t="s">
        <v>3083</v>
      </c>
    </row>
    <row r="2897" spans="1:10" ht="15" customHeight="1" x14ac:dyDescent="0.35">
      <c r="A2897" s="2" t="s">
        <v>23</v>
      </c>
      <c r="B2897" s="2" t="s">
        <v>24</v>
      </c>
      <c r="C2897" s="2" t="s">
        <v>128</v>
      </c>
      <c r="D2897" s="2" t="s">
        <v>129</v>
      </c>
      <c r="E2897" s="3">
        <v>1</v>
      </c>
      <c r="F2897" s="3">
        <v>8</v>
      </c>
      <c r="G2897" s="2" t="s">
        <v>26</v>
      </c>
      <c r="H2897" s="2" t="s">
        <v>130</v>
      </c>
      <c r="I2897" s="2" t="s">
        <v>18276</v>
      </c>
      <c r="J2897" s="2" t="s">
        <v>3083</v>
      </c>
    </row>
    <row r="2898" spans="1:10" ht="15" customHeight="1" x14ac:dyDescent="0.35">
      <c r="A2898" s="2" t="s">
        <v>23</v>
      </c>
      <c r="B2898" s="2" t="s">
        <v>24</v>
      </c>
      <c r="C2898" s="2" t="s">
        <v>207</v>
      </c>
      <c r="D2898" s="2" t="s">
        <v>208</v>
      </c>
      <c r="E2898" s="3">
        <v>1</v>
      </c>
      <c r="F2898" s="3">
        <v>14</v>
      </c>
      <c r="G2898" s="2" t="s">
        <v>26</v>
      </c>
      <c r="H2898" s="2" t="s">
        <v>209</v>
      </c>
      <c r="I2898" s="2" t="s">
        <v>18276</v>
      </c>
      <c r="J2898" s="2" t="s">
        <v>3001</v>
      </c>
    </row>
    <row r="2899" spans="1:10" ht="15" customHeight="1" x14ac:dyDescent="0.35">
      <c r="A2899" s="2" t="s">
        <v>23</v>
      </c>
      <c r="B2899" s="2" t="s">
        <v>24</v>
      </c>
      <c r="C2899" s="2" t="s">
        <v>218</v>
      </c>
      <c r="D2899" s="2" t="s">
        <v>219</v>
      </c>
      <c r="E2899" s="3">
        <v>1</v>
      </c>
      <c r="F2899" s="3">
        <v>15</v>
      </c>
      <c r="G2899" s="2" t="s">
        <v>26</v>
      </c>
      <c r="H2899" s="2" t="s">
        <v>220</v>
      </c>
      <c r="I2899" s="2" t="s">
        <v>18276</v>
      </c>
      <c r="J2899" s="2" t="s">
        <v>3001</v>
      </c>
    </row>
    <row r="2900" spans="1:10" ht="15" customHeight="1" x14ac:dyDescent="0.35">
      <c r="A2900" s="2" t="s">
        <v>23</v>
      </c>
      <c r="B2900" s="2" t="s">
        <v>24</v>
      </c>
      <c r="C2900" s="2" t="s">
        <v>250</v>
      </c>
      <c r="D2900" s="2" t="s">
        <v>251</v>
      </c>
      <c r="E2900" s="3">
        <v>1</v>
      </c>
      <c r="F2900" s="3">
        <v>17</v>
      </c>
      <c r="G2900" s="2" t="s">
        <v>26</v>
      </c>
      <c r="H2900" s="2" t="s">
        <v>252</v>
      </c>
      <c r="I2900" s="2" t="s">
        <v>18276</v>
      </c>
      <c r="J2900" s="2" t="s">
        <v>3001</v>
      </c>
    </row>
    <row r="2901" spans="1:10" ht="15" customHeight="1" x14ac:dyDescent="0.35">
      <c r="A2901" s="2" t="s">
        <v>23</v>
      </c>
      <c r="B2901" s="2" t="s">
        <v>24</v>
      </c>
      <c r="C2901" s="2" t="s">
        <v>264</v>
      </c>
      <c r="D2901" s="2" t="s">
        <v>265</v>
      </c>
      <c r="E2901" s="3">
        <v>1</v>
      </c>
      <c r="F2901" s="3">
        <v>18</v>
      </c>
      <c r="G2901" s="2" t="s">
        <v>26</v>
      </c>
      <c r="H2901" s="2" t="s">
        <v>266</v>
      </c>
      <c r="I2901" s="2" t="s">
        <v>18276</v>
      </c>
      <c r="J2901" s="2" t="s">
        <v>3001</v>
      </c>
    </row>
    <row r="2902" spans="1:10" ht="15" customHeight="1" x14ac:dyDescent="0.35">
      <c r="A2902" s="2" t="s">
        <v>23</v>
      </c>
      <c r="B2902" s="2" t="s">
        <v>24</v>
      </c>
      <c r="C2902" s="2" t="s">
        <v>279</v>
      </c>
      <c r="D2902" s="2" t="s">
        <v>280</v>
      </c>
      <c r="E2902" s="3">
        <v>1</v>
      </c>
      <c r="F2902" s="3">
        <v>19</v>
      </c>
      <c r="G2902" s="2" t="s">
        <v>26</v>
      </c>
      <c r="H2902" s="2" t="s">
        <v>281</v>
      </c>
      <c r="I2902" s="2" t="s">
        <v>18276</v>
      </c>
      <c r="J2902" s="2" t="s">
        <v>3001</v>
      </c>
    </row>
    <row r="2903" spans="1:10" ht="15" customHeight="1" x14ac:dyDescent="0.35">
      <c r="A2903" s="2" t="s">
        <v>23</v>
      </c>
      <c r="B2903" s="2" t="s">
        <v>24</v>
      </c>
      <c r="C2903" s="2" t="s">
        <v>325</v>
      </c>
      <c r="D2903" s="2" t="s">
        <v>326</v>
      </c>
      <c r="E2903" s="3">
        <v>1</v>
      </c>
      <c r="F2903" s="3">
        <v>22</v>
      </c>
      <c r="G2903" s="2" t="s">
        <v>26</v>
      </c>
      <c r="H2903" s="2" t="s">
        <v>327</v>
      </c>
      <c r="I2903" s="2" t="s">
        <v>18276</v>
      </c>
      <c r="J2903" s="2" t="s">
        <v>3001</v>
      </c>
    </row>
    <row r="2904" spans="1:10" ht="15" customHeight="1" x14ac:dyDescent="0.35">
      <c r="A2904" s="2" t="s">
        <v>23</v>
      </c>
      <c r="B2904" s="2" t="s">
        <v>24</v>
      </c>
      <c r="C2904" s="2" t="s">
        <v>398</v>
      </c>
      <c r="D2904" s="2" t="s">
        <v>399</v>
      </c>
      <c r="E2904" s="3">
        <v>1</v>
      </c>
      <c r="F2904" s="3">
        <v>28</v>
      </c>
      <c r="G2904" s="2" t="s">
        <v>26</v>
      </c>
      <c r="H2904" s="2" t="s">
        <v>400</v>
      </c>
      <c r="I2904" s="2" t="s">
        <v>18276</v>
      </c>
      <c r="J2904" s="2" t="s">
        <v>3001</v>
      </c>
    </row>
    <row r="2905" spans="1:10" ht="15" customHeight="1" x14ac:dyDescent="0.35">
      <c r="A2905" s="2" t="s">
        <v>23</v>
      </c>
      <c r="B2905" s="2" t="s">
        <v>24</v>
      </c>
      <c r="C2905" s="2" t="s">
        <v>467</v>
      </c>
      <c r="D2905" s="2" t="s">
        <v>468</v>
      </c>
      <c r="E2905" s="3">
        <v>1</v>
      </c>
      <c r="F2905" s="3">
        <v>34</v>
      </c>
      <c r="G2905" s="2" t="s">
        <v>26</v>
      </c>
      <c r="H2905" s="2" t="s">
        <v>469</v>
      </c>
      <c r="I2905" s="2" t="s">
        <v>18276</v>
      </c>
      <c r="J2905" s="2" t="s">
        <v>3001</v>
      </c>
    </row>
    <row r="2906" spans="1:10" ht="15" customHeight="1" x14ac:dyDescent="0.35">
      <c r="A2906" s="2" t="s">
        <v>23</v>
      </c>
      <c r="B2906" s="2" t="s">
        <v>24</v>
      </c>
      <c r="C2906" s="2" t="s">
        <v>477</v>
      </c>
      <c r="D2906" s="2" t="s">
        <v>478</v>
      </c>
      <c r="E2906" s="3">
        <v>1</v>
      </c>
      <c r="F2906" s="3">
        <v>35</v>
      </c>
      <c r="G2906" s="2" t="s">
        <v>26</v>
      </c>
      <c r="H2906" s="2" t="s">
        <v>479</v>
      </c>
      <c r="I2906" s="2" t="s">
        <v>18276</v>
      </c>
      <c r="J2906" s="2" t="s">
        <v>3001</v>
      </c>
    </row>
    <row r="2907" spans="1:10" ht="15" customHeight="1" x14ac:dyDescent="0.35">
      <c r="A2907" s="2" t="s">
        <v>23</v>
      </c>
      <c r="B2907" s="2" t="s">
        <v>24</v>
      </c>
      <c r="C2907" s="2" t="s">
        <v>41</v>
      </c>
      <c r="D2907" s="2" t="s">
        <v>42</v>
      </c>
      <c r="E2907" s="3">
        <v>1</v>
      </c>
      <c r="F2907" s="3">
        <v>2</v>
      </c>
      <c r="G2907" s="2" t="s">
        <v>26</v>
      </c>
      <c r="H2907" s="2" t="s">
        <v>43</v>
      </c>
      <c r="I2907" s="2" t="s">
        <v>18276</v>
      </c>
      <c r="J2907" s="2" t="s">
        <v>3099</v>
      </c>
    </row>
    <row r="2908" spans="1:10" ht="15" customHeight="1" x14ac:dyDescent="0.35">
      <c r="A2908" s="2" t="s">
        <v>23</v>
      </c>
      <c r="B2908" s="2" t="s">
        <v>24</v>
      </c>
      <c r="C2908" s="2" t="s">
        <v>128</v>
      </c>
      <c r="D2908" s="2" t="s">
        <v>129</v>
      </c>
      <c r="E2908" s="3">
        <v>1</v>
      </c>
      <c r="F2908" s="3">
        <v>8</v>
      </c>
      <c r="G2908" s="2" t="s">
        <v>26</v>
      </c>
      <c r="H2908" s="2" t="s">
        <v>130</v>
      </c>
      <c r="I2908" s="2" t="s">
        <v>18276</v>
      </c>
      <c r="J2908" s="2" t="s">
        <v>3099</v>
      </c>
    </row>
    <row r="2909" spans="1:10" ht="15" customHeight="1" x14ac:dyDescent="0.35">
      <c r="A2909" s="2" t="s">
        <v>23</v>
      </c>
      <c r="B2909" s="2" t="s">
        <v>24</v>
      </c>
      <c r="C2909" s="2" t="s">
        <v>153</v>
      </c>
      <c r="D2909" s="2" t="s">
        <v>154</v>
      </c>
      <c r="E2909" s="3">
        <v>1</v>
      </c>
      <c r="F2909" s="3">
        <v>10</v>
      </c>
      <c r="G2909" s="2" t="s">
        <v>26</v>
      </c>
      <c r="H2909" s="2" t="s">
        <v>155</v>
      </c>
      <c r="I2909" s="2" t="s">
        <v>18276</v>
      </c>
      <c r="J2909" s="2" t="s">
        <v>3099</v>
      </c>
    </row>
    <row r="2910" spans="1:10" ht="15" customHeight="1" x14ac:dyDescent="0.35">
      <c r="A2910" s="2" t="s">
        <v>23</v>
      </c>
      <c r="B2910" s="2" t="s">
        <v>24</v>
      </c>
      <c r="C2910" s="2" t="s">
        <v>163</v>
      </c>
      <c r="D2910" s="2" t="s">
        <v>164</v>
      </c>
      <c r="E2910" s="3">
        <v>1</v>
      </c>
      <c r="F2910" s="3">
        <v>11</v>
      </c>
      <c r="G2910" s="2" t="s">
        <v>26</v>
      </c>
      <c r="H2910" s="2" t="s">
        <v>165</v>
      </c>
      <c r="I2910" s="2" t="s">
        <v>18276</v>
      </c>
      <c r="J2910" s="2" t="s">
        <v>3099</v>
      </c>
    </row>
    <row r="2911" spans="1:10" ht="15" customHeight="1" x14ac:dyDescent="0.35">
      <c r="A2911" s="2" t="s">
        <v>23</v>
      </c>
      <c r="B2911" s="2" t="s">
        <v>24</v>
      </c>
      <c r="C2911" s="2" t="s">
        <v>191</v>
      </c>
      <c r="D2911" s="2" t="s">
        <v>192</v>
      </c>
      <c r="E2911" s="3">
        <v>1</v>
      </c>
      <c r="F2911" s="3">
        <v>13</v>
      </c>
      <c r="G2911" s="2" t="s">
        <v>26</v>
      </c>
      <c r="H2911" s="2" t="s">
        <v>193</v>
      </c>
      <c r="I2911" s="2" t="s">
        <v>18276</v>
      </c>
      <c r="J2911" s="2" t="s">
        <v>3099</v>
      </c>
    </row>
    <row r="2912" spans="1:10" ht="15" customHeight="1" x14ac:dyDescent="0.35">
      <c r="A2912" s="2" t="s">
        <v>23</v>
      </c>
      <c r="B2912" s="2" t="s">
        <v>24</v>
      </c>
      <c r="C2912" s="2" t="s">
        <v>207</v>
      </c>
      <c r="D2912" s="2" t="s">
        <v>208</v>
      </c>
      <c r="E2912" s="3">
        <v>1</v>
      </c>
      <c r="F2912" s="3">
        <v>14</v>
      </c>
      <c r="G2912" s="2" t="s">
        <v>26</v>
      </c>
      <c r="H2912" s="2" t="s">
        <v>209</v>
      </c>
      <c r="I2912" s="2" t="s">
        <v>18276</v>
      </c>
      <c r="J2912" s="2" t="s">
        <v>3099</v>
      </c>
    </row>
    <row r="2913" spans="1:10" ht="15" customHeight="1" x14ac:dyDescent="0.35">
      <c r="A2913" s="2" t="s">
        <v>23</v>
      </c>
      <c r="B2913" s="2" t="s">
        <v>24</v>
      </c>
      <c r="C2913" s="2" t="s">
        <v>250</v>
      </c>
      <c r="D2913" s="2" t="s">
        <v>251</v>
      </c>
      <c r="E2913" s="3">
        <v>1</v>
      </c>
      <c r="F2913" s="3">
        <v>17</v>
      </c>
      <c r="G2913" s="2" t="s">
        <v>26</v>
      </c>
      <c r="H2913" s="2" t="s">
        <v>252</v>
      </c>
      <c r="I2913" s="2" t="s">
        <v>18276</v>
      </c>
      <c r="J2913" s="2" t="s">
        <v>3099</v>
      </c>
    </row>
    <row r="2914" spans="1:10" ht="15" customHeight="1" x14ac:dyDescent="0.35">
      <c r="A2914" s="2" t="s">
        <v>23</v>
      </c>
      <c r="B2914" s="2" t="s">
        <v>24</v>
      </c>
      <c r="C2914" s="2" t="s">
        <v>310</v>
      </c>
      <c r="D2914" s="2" t="s">
        <v>311</v>
      </c>
      <c r="E2914" s="3">
        <v>1</v>
      </c>
      <c r="F2914" s="3">
        <v>21</v>
      </c>
      <c r="G2914" s="2" t="s">
        <v>26</v>
      </c>
      <c r="H2914" s="2" t="s">
        <v>313</v>
      </c>
      <c r="I2914" s="2" t="s">
        <v>18276</v>
      </c>
      <c r="J2914" s="2" t="s">
        <v>3099</v>
      </c>
    </row>
    <row r="2915" spans="1:10" ht="15" customHeight="1" x14ac:dyDescent="0.35">
      <c r="A2915" s="2" t="s">
        <v>23</v>
      </c>
      <c r="B2915" s="2" t="s">
        <v>24</v>
      </c>
      <c r="C2915" s="2" t="s">
        <v>325</v>
      </c>
      <c r="D2915" s="2" t="s">
        <v>326</v>
      </c>
      <c r="E2915" s="3">
        <v>1</v>
      </c>
      <c r="F2915" s="3">
        <v>22</v>
      </c>
      <c r="G2915" s="2" t="s">
        <v>26</v>
      </c>
      <c r="H2915" s="2" t="s">
        <v>327</v>
      </c>
      <c r="I2915" s="2" t="s">
        <v>18276</v>
      </c>
      <c r="J2915" s="2" t="s">
        <v>3099</v>
      </c>
    </row>
    <row r="2916" spans="1:10" ht="15" customHeight="1" x14ac:dyDescent="0.35">
      <c r="A2916" s="2" t="s">
        <v>23</v>
      </c>
      <c r="B2916" s="2" t="s">
        <v>24</v>
      </c>
      <c r="C2916" s="2" t="s">
        <v>41</v>
      </c>
      <c r="D2916" s="2" t="s">
        <v>42</v>
      </c>
      <c r="E2916" s="3">
        <v>1</v>
      </c>
      <c r="F2916" s="3">
        <v>2</v>
      </c>
      <c r="G2916" s="2" t="s">
        <v>26</v>
      </c>
      <c r="H2916" s="2" t="s">
        <v>43</v>
      </c>
      <c r="I2916" s="2" t="s">
        <v>18276</v>
      </c>
      <c r="J2916" s="2" t="s">
        <v>3083</v>
      </c>
    </row>
    <row r="2917" spans="1:10" ht="15" customHeight="1" x14ac:dyDescent="0.35">
      <c r="A2917" s="2" t="s">
        <v>23</v>
      </c>
      <c r="B2917" s="2" t="s">
        <v>24</v>
      </c>
      <c r="C2917" s="2" t="s">
        <v>100</v>
      </c>
      <c r="D2917" s="2" t="s">
        <v>101</v>
      </c>
      <c r="E2917" s="3">
        <v>1</v>
      </c>
      <c r="F2917" s="3">
        <v>6</v>
      </c>
      <c r="G2917" s="2" t="s">
        <v>26</v>
      </c>
      <c r="H2917" s="2" t="s">
        <v>102</v>
      </c>
      <c r="I2917" s="2" t="s">
        <v>18276</v>
      </c>
      <c r="J2917" s="2" t="s">
        <v>3083</v>
      </c>
    </row>
    <row r="2918" spans="1:10" ht="15" customHeight="1" x14ac:dyDescent="0.35">
      <c r="A2918" s="2" t="s">
        <v>23</v>
      </c>
      <c r="B2918" s="2" t="s">
        <v>24</v>
      </c>
      <c r="C2918" s="2" t="s">
        <v>116</v>
      </c>
      <c r="D2918" s="2" t="s">
        <v>117</v>
      </c>
      <c r="E2918" s="3">
        <v>1</v>
      </c>
      <c r="F2918" s="3">
        <v>7</v>
      </c>
      <c r="G2918" s="2" t="s">
        <v>26</v>
      </c>
      <c r="H2918" s="2" t="s">
        <v>118</v>
      </c>
      <c r="I2918" s="2" t="s">
        <v>18276</v>
      </c>
      <c r="J2918" s="2" t="s">
        <v>3083</v>
      </c>
    </row>
    <row r="2919" spans="1:10" ht="15" customHeight="1" x14ac:dyDescent="0.35">
      <c r="A2919" s="2" t="s">
        <v>23</v>
      </c>
      <c r="B2919" s="2" t="s">
        <v>24</v>
      </c>
      <c r="C2919" s="2" t="s">
        <v>153</v>
      </c>
      <c r="D2919" s="2" t="s">
        <v>154</v>
      </c>
      <c r="E2919" s="3">
        <v>1</v>
      </c>
      <c r="F2919" s="3">
        <v>10</v>
      </c>
      <c r="G2919" s="2" t="s">
        <v>26</v>
      </c>
      <c r="H2919" s="2" t="s">
        <v>155</v>
      </c>
      <c r="I2919" s="2" t="s">
        <v>18276</v>
      </c>
      <c r="J2919" s="2" t="s">
        <v>3083</v>
      </c>
    </row>
    <row r="2920" spans="1:10" ht="15" customHeight="1" x14ac:dyDescent="0.35">
      <c r="A2920" s="2" t="s">
        <v>41</v>
      </c>
      <c r="B2920" s="2" t="s">
        <v>42</v>
      </c>
      <c r="C2920" s="2" t="s">
        <v>279</v>
      </c>
      <c r="D2920" s="2" t="s">
        <v>280</v>
      </c>
      <c r="E2920" s="3">
        <v>2</v>
      </c>
      <c r="F2920" s="3">
        <v>19</v>
      </c>
      <c r="G2920" s="2" t="s">
        <v>43</v>
      </c>
      <c r="H2920" s="2" t="s">
        <v>281</v>
      </c>
      <c r="I2920" s="2" t="s">
        <v>18276</v>
      </c>
      <c r="J2920" s="2" t="s">
        <v>3192</v>
      </c>
    </row>
    <row r="2921" spans="1:10" ht="15" customHeight="1" x14ac:dyDescent="0.35">
      <c r="A2921" s="2" t="s">
        <v>41</v>
      </c>
      <c r="B2921" s="2" t="s">
        <v>42</v>
      </c>
      <c r="C2921" s="2" t="s">
        <v>294</v>
      </c>
      <c r="D2921" s="2" t="s">
        <v>295</v>
      </c>
      <c r="E2921" s="3">
        <v>2</v>
      </c>
      <c r="F2921" s="3">
        <v>20</v>
      </c>
      <c r="G2921" s="2" t="s">
        <v>43</v>
      </c>
      <c r="H2921" s="2" t="s">
        <v>296</v>
      </c>
      <c r="I2921" s="2" t="s">
        <v>18276</v>
      </c>
      <c r="J2921" s="2" t="s">
        <v>3192</v>
      </c>
    </row>
    <row r="2922" spans="1:10" ht="15" customHeight="1" x14ac:dyDescent="0.35">
      <c r="A2922" s="2" t="s">
        <v>41</v>
      </c>
      <c r="B2922" s="2" t="s">
        <v>42</v>
      </c>
      <c r="C2922" s="2" t="s">
        <v>410</v>
      </c>
      <c r="D2922" s="2" t="s">
        <v>411</v>
      </c>
      <c r="E2922" s="3">
        <v>2</v>
      </c>
      <c r="F2922" s="3">
        <v>29</v>
      </c>
      <c r="G2922" s="2" t="s">
        <v>43</v>
      </c>
      <c r="H2922" s="2" t="s">
        <v>413</v>
      </c>
      <c r="I2922" s="2" t="s">
        <v>18276</v>
      </c>
      <c r="J2922" s="2" t="s">
        <v>3192</v>
      </c>
    </row>
    <row r="2923" spans="1:10" ht="15" customHeight="1" x14ac:dyDescent="0.35">
      <c r="A2923" s="2" t="s">
        <v>41</v>
      </c>
      <c r="B2923" s="2" t="s">
        <v>42</v>
      </c>
      <c r="C2923" s="2" t="s">
        <v>177</v>
      </c>
      <c r="D2923" s="2" t="s">
        <v>178</v>
      </c>
      <c r="E2923" s="3">
        <v>2</v>
      </c>
      <c r="F2923" s="3">
        <v>12</v>
      </c>
      <c r="G2923" s="2" t="s">
        <v>43</v>
      </c>
      <c r="H2923" s="2" t="s">
        <v>179</v>
      </c>
      <c r="I2923" s="2" t="s">
        <v>18276</v>
      </c>
      <c r="J2923" s="2" t="s">
        <v>3037</v>
      </c>
    </row>
    <row r="2924" spans="1:10" ht="15" customHeight="1" x14ac:dyDescent="0.35">
      <c r="A2924" s="2" t="s">
        <v>41</v>
      </c>
      <c r="B2924" s="2" t="s">
        <v>42</v>
      </c>
      <c r="C2924" s="2" t="s">
        <v>218</v>
      </c>
      <c r="D2924" s="2" t="s">
        <v>219</v>
      </c>
      <c r="E2924" s="3">
        <v>2</v>
      </c>
      <c r="F2924" s="3">
        <v>15</v>
      </c>
      <c r="G2924" s="2" t="s">
        <v>43</v>
      </c>
      <c r="H2924" s="2" t="s">
        <v>220</v>
      </c>
      <c r="I2924" s="2" t="s">
        <v>18276</v>
      </c>
      <c r="J2924" s="2" t="s">
        <v>3037</v>
      </c>
    </row>
    <row r="2925" spans="1:10" ht="15" customHeight="1" x14ac:dyDescent="0.35">
      <c r="A2925" s="2" t="s">
        <v>41</v>
      </c>
      <c r="B2925" s="2" t="s">
        <v>42</v>
      </c>
      <c r="C2925" s="2" t="s">
        <v>250</v>
      </c>
      <c r="D2925" s="2" t="s">
        <v>251</v>
      </c>
      <c r="E2925" s="3">
        <v>2</v>
      </c>
      <c r="F2925" s="3">
        <v>17</v>
      </c>
      <c r="G2925" s="2" t="s">
        <v>43</v>
      </c>
      <c r="H2925" s="2" t="s">
        <v>252</v>
      </c>
      <c r="I2925" s="2" t="s">
        <v>18276</v>
      </c>
      <c r="J2925" s="2" t="s">
        <v>3037</v>
      </c>
    </row>
    <row r="2926" spans="1:10" ht="15" customHeight="1" x14ac:dyDescent="0.35">
      <c r="A2926" s="2" t="s">
        <v>41</v>
      </c>
      <c r="B2926" s="2" t="s">
        <v>42</v>
      </c>
      <c r="C2926" s="2" t="s">
        <v>264</v>
      </c>
      <c r="D2926" s="2" t="s">
        <v>265</v>
      </c>
      <c r="E2926" s="3">
        <v>2</v>
      </c>
      <c r="F2926" s="3">
        <v>18</v>
      </c>
      <c r="G2926" s="2" t="s">
        <v>43</v>
      </c>
      <c r="H2926" s="2" t="s">
        <v>266</v>
      </c>
      <c r="I2926" s="2" t="s">
        <v>18276</v>
      </c>
      <c r="J2926" s="2" t="s">
        <v>3037</v>
      </c>
    </row>
    <row r="2927" spans="1:10" ht="15" customHeight="1" x14ac:dyDescent="0.35">
      <c r="A2927" s="2" t="s">
        <v>41</v>
      </c>
      <c r="B2927" s="2" t="s">
        <v>42</v>
      </c>
      <c r="C2927" s="2" t="s">
        <v>279</v>
      </c>
      <c r="D2927" s="2" t="s">
        <v>280</v>
      </c>
      <c r="E2927" s="3">
        <v>2</v>
      </c>
      <c r="F2927" s="3">
        <v>19</v>
      </c>
      <c r="G2927" s="2" t="s">
        <v>43</v>
      </c>
      <c r="H2927" s="2" t="s">
        <v>281</v>
      </c>
      <c r="I2927" s="2" t="s">
        <v>18276</v>
      </c>
      <c r="J2927" s="2" t="s">
        <v>3037</v>
      </c>
    </row>
    <row r="2928" spans="1:10" ht="15" customHeight="1" x14ac:dyDescent="0.35">
      <c r="A2928" s="2" t="s">
        <v>41</v>
      </c>
      <c r="B2928" s="2" t="s">
        <v>42</v>
      </c>
      <c r="C2928" s="2" t="s">
        <v>325</v>
      </c>
      <c r="D2928" s="2" t="s">
        <v>326</v>
      </c>
      <c r="E2928" s="3">
        <v>2</v>
      </c>
      <c r="F2928" s="3">
        <v>22</v>
      </c>
      <c r="G2928" s="2" t="s">
        <v>43</v>
      </c>
      <c r="H2928" s="2" t="s">
        <v>327</v>
      </c>
      <c r="I2928" s="2" t="s">
        <v>18276</v>
      </c>
      <c r="J2928" s="2" t="s">
        <v>3037</v>
      </c>
    </row>
    <row r="2929" spans="1:10" ht="15" customHeight="1" x14ac:dyDescent="0.35">
      <c r="A2929" s="2" t="s">
        <v>41</v>
      </c>
      <c r="B2929" s="2" t="s">
        <v>42</v>
      </c>
      <c r="C2929" s="2" t="s">
        <v>339</v>
      </c>
      <c r="D2929" s="2" t="s">
        <v>340</v>
      </c>
      <c r="E2929" s="3">
        <v>2</v>
      </c>
      <c r="F2929" s="3">
        <v>23</v>
      </c>
      <c r="G2929" s="2" t="s">
        <v>43</v>
      </c>
      <c r="H2929" s="2" t="s">
        <v>341</v>
      </c>
      <c r="I2929" s="2" t="s">
        <v>18276</v>
      </c>
      <c r="J2929" s="2" t="s">
        <v>3037</v>
      </c>
    </row>
    <row r="2930" spans="1:10" ht="15" customHeight="1" x14ac:dyDescent="0.35">
      <c r="A2930" s="2" t="s">
        <v>41</v>
      </c>
      <c r="B2930" s="2" t="s">
        <v>42</v>
      </c>
      <c r="C2930" s="2" t="s">
        <v>352</v>
      </c>
      <c r="D2930" s="2" t="s">
        <v>353</v>
      </c>
      <c r="E2930" s="3">
        <v>2</v>
      </c>
      <c r="F2930" s="3">
        <v>24</v>
      </c>
      <c r="G2930" s="2" t="s">
        <v>43</v>
      </c>
      <c r="H2930" s="2" t="s">
        <v>354</v>
      </c>
      <c r="I2930" s="2" t="s">
        <v>18276</v>
      </c>
      <c r="J2930" s="2" t="s">
        <v>3037</v>
      </c>
    </row>
    <row r="2931" spans="1:10" ht="15" customHeight="1" x14ac:dyDescent="0.35">
      <c r="A2931" s="2" t="s">
        <v>41</v>
      </c>
      <c r="B2931" s="2" t="s">
        <v>42</v>
      </c>
      <c r="C2931" s="2" t="s">
        <v>365</v>
      </c>
      <c r="D2931" s="2" t="s">
        <v>366</v>
      </c>
      <c r="E2931" s="3">
        <v>2</v>
      </c>
      <c r="F2931" s="3">
        <v>25</v>
      </c>
      <c r="G2931" s="2" t="s">
        <v>43</v>
      </c>
      <c r="H2931" s="2" t="s">
        <v>367</v>
      </c>
      <c r="I2931" s="2" t="s">
        <v>18276</v>
      </c>
      <c r="J2931" s="2" t="s">
        <v>3037</v>
      </c>
    </row>
    <row r="2932" spans="1:10" ht="15" customHeight="1" x14ac:dyDescent="0.35">
      <c r="A2932" s="2" t="s">
        <v>41</v>
      </c>
      <c r="B2932" s="2" t="s">
        <v>42</v>
      </c>
      <c r="C2932" s="2" t="s">
        <v>456</v>
      </c>
      <c r="D2932" s="2" t="s">
        <v>457</v>
      </c>
      <c r="E2932" s="3">
        <v>2</v>
      </c>
      <c r="F2932" s="3">
        <v>33</v>
      </c>
      <c r="G2932" s="2" t="s">
        <v>43</v>
      </c>
      <c r="H2932" s="2" t="s">
        <v>458</v>
      </c>
      <c r="I2932" s="2" t="s">
        <v>18276</v>
      </c>
      <c r="J2932" s="2" t="s">
        <v>3037</v>
      </c>
    </row>
    <row r="2933" spans="1:10" ht="15" customHeight="1" x14ac:dyDescent="0.35">
      <c r="A2933" s="2" t="s">
        <v>41</v>
      </c>
      <c r="B2933" s="2" t="s">
        <v>42</v>
      </c>
      <c r="C2933" s="2" t="s">
        <v>510</v>
      </c>
      <c r="D2933" s="2" t="s">
        <v>511</v>
      </c>
      <c r="E2933" s="3">
        <v>2</v>
      </c>
      <c r="F2933" s="3">
        <v>38</v>
      </c>
      <c r="G2933" s="2" t="s">
        <v>43</v>
      </c>
      <c r="H2933" s="2" t="s">
        <v>512</v>
      </c>
      <c r="I2933" s="2" t="s">
        <v>18276</v>
      </c>
      <c r="J2933" s="2" t="s">
        <v>3037</v>
      </c>
    </row>
    <row r="2934" spans="1:10" ht="15" customHeight="1" x14ac:dyDescent="0.35">
      <c r="A2934" s="2" t="s">
        <v>41</v>
      </c>
      <c r="B2934" s="2" t="s">
        <v>42</v>
      </c>
      <c r="C2934" s="2" t="s">
        <v>23</v>
      </c>
      <c r="D2934" s="2" t="s">
        <v>24</v>
      </c>
      <c r="E2934" s="3">
        <v>2</v>
      </c>
      <c r="F2934" s="3">
        <v>1</v>
      </c>
      <c r="G2934" s="2" t="s">
        <v>43</v>
      </c>
      <c r="H2934" s="2" t="s">
        <v>26</v>
      </c>
      <c r="I2934" s="2" t="s">
        <v>18276</v>
      </c>
      <c r="J2934" s="2" t="s">
        <v>2969</v>
      </c>
    </row>
    <row r="2935" spans="1:10" ht="15" customHeight="1" x14ac:dyDescent="0.35">
      <c r="A2935" s="2" t="s">
        <v>41</v>
      </c>
      <c r="B2935" s="2" t="s">
        <v>42</v>
      </c>
      <c r="C2935" s="2" t="s">
        <v>56</v>
      </c>
      <c r="D2935" s="2" t="s">
        <v>57</v>
      </c>
      <c r="E2935" s="3">
        <v>2</v>
      </c>
      <c r="F2935" s="3">
        <v>3</v>
      </c>
      <c r="G2935" s="2" t="s">
        <v>43</v>
      </c>
      <c r="H2935" s="2" t="s">
        <v>59</v>
      </c>
      <c r="I2935" s="2" t="s">
        <v>18276</v>
      </c>
      <c r="J2935" s="2" t="s">
        <v>2969</v>
      </c>
    </row>
    <row r="2936" spans="1:10" ht="15" customHeight="1" x14ac:dyDescent="0.35">
      <c r="A2936" s="2" t="s">
        <v>41</v>
      </c>
      <c r="B2936" s="2" t="s">
        <v>42</v>
      </c>
      <c r="C2936" s="2" t="s">
        <v>71</v>
      </c>
      <c r="D2936" s="2" t="s">
        <v>72</v>
      </c>
      <c r="E2936" s="3">
        <v>2</v>
      </c>
      <c r="F2936" s="3">
        <v>4</v>
      </c>
      <c r="G2936" s="2" t="s">
        <v>43</v>
      </c>
      <c r="H2936" s="2" t="s">
        <v>73</v>
      </c>
      <c r="I2936" s="2" t="s">
        <v>18276</v>
      </c>
      <c r="J2936" s="2" t="s">
        <v>2969</v>
      </c>
    </row>
    <row r="2937" spans="1:10" ht="15" customHeight="1" x14ac:dyDescent="0.35">
      <c r="A2937" s="2" t="s">
        <v>41</v>
      </c>
      <c r="B2937" s="2" t="s">
        <v>42</v>
      </c>
      <c r="C2937" s="2" t="s">
        <v>142</v>
      </c>
      <c r="D2937" s="2" t="s">
        <v>143</v>
      </c>
      <c r="E2937" s="3">
        <v>2</v>
      </c>
      <c r="F2937" s="3">
        <v>9</v>
      </c>
      <c r="G2937" s="2" t="s">
        <v>43</v>
      </c>
      <c r="H2937" s="2" t="s">
        <v>144</v>
      </c>
      <c r="I2937" s="2" t="s">
        <v>18276</v>
      </c>
      <c r="J2937" s="2" t="s">
        <v>2969</v>
      </c>
    </row>
    <row r="2938" spans="1:10" ht="15" customHeight="1" x14ac:dyDescent="0.35">
      <c r="A2938" s="2" t="s">
        <v>41</v>
      </c>
      <c r="B2938" s="2" t="s">
        <v>42</v>
      </c>
      <c r="C2938" s="2" t="s">
        <v>153</v>
      </c>
      <c r="D2938" s="2" t="s">
        <v>154</v>
      </c>
      <c r="E2938" s="3">
        <v>2</v>
      </c>
      <c r="F2938" s="3">
        <v>10</v>
      </c>
      <c r="G2938" s="2" t="s">
        <v>43</v>
      </c>
      <c r="H2938" s="2" t="s">
        <v>155</v>
      </c>
      <c r="I2938" s="2" t="s">
        <v>18276</v>
      </c>
      <c r="J2938" s="2" t="s">
        <v>2969</v>
      </c>
    </row>
    <row r="2939" spans="1:10" ht="15" customHeight="1" x14ac:dyDescent="0.35">
      <c r="A2939" s="2" t="s">
        <v>41</v>
      </c>
      <c r="B2939" s="2" t="s">
        <v>42</v>
      </c>
      <c r="C2939" s="2" t="s">
        <v>163</v>
      </c>
      <c r="D2939" s="2" t="s">
        <v>164</v>
      </c>
      <c r="E2939" s="3">
        <v>2</v>
      </c>
      <c r="F2939" s="3">
        <v>11</v>
      </c>
      <c r="G2939" s="2" t="s">
        <v>43</v>
      </c>
      <c r="H2939" s="2" t="s">
        <v>165</v>
      </c>
      <c r="I2939" s="2" t="s">
        <v>18276</v>
      </c>
      <c r="J2939" s="2" t="s">
        <v>2969</v>
      </c>
    </row>
    <row r="2940" spans="1:10" ht="15" customHeight="1" x14ac:dyDescent="0.35">
      <c r="A2940" s="2" t="s">
        <v>41</v>
      </c>
      <c r="B2940" s="2" t="s">
        <v>42</v>
      </c>
      <c r="C2940" s="2" t="s">
        <v>191</v>
      </c>
      <c r="D2940" s="2" t="s">
        <v>192</v>
      </c>
      <c r="E2940" s="3">
        <v>2</v>
      </c>
      <c r="F2940" s="3">
        <v>13</v>
      </c>
      <c r="G2940" s="2" t="s">
        <v>43</v>
      </c>
      <c r="H2940" s="2" t="s">
        <v>193</v>
      </c>
      <c r="I2940" s="2" t="s">
        <v>18276</v>
      </c>
      <c r="J2940" s="2" t="s">
        <v>2969</v>
      </c>
    </row>
    <row r="2941" spans="1:10" ht="15" customHeight="1" x14ac:dyDescent="0.35">
      <c r="A2941" s="2" t="s">
        <v>41</v>
      </c>
      <c r="B2941" s="2" t="s">
        <v>42</v>
      </c>
      <c r="C2941" s="2" t="s">
        <v>207</v>
      </c>
      <c r="D2941" s="2" t="s">
        <v>208</v>
      </c>
      <c r="E2941" s="3">
        <v>2</v>
      </c>
      <c r="F2941" s="3">
        <v>14</v>
      </c>
      <c r="G2941" s="2" t="s">
        <v>43</v>
      </c>
      <c r="H2941" s="2" t="s">
        <v>209</v>
      </c>
      <c r="I2941" s="2" t="s">
        <v>18276</v>
      </c>
      <c r="J2941" s="2" t="s">
        <v>2969</v>
      </c>
    </row>
    <row r="2942" spans="1:10" ht="15" customHeight="1" x14ac:dyDescent="0.35">
      <c r="A2942" s="2" t="s">
        <v>41</v>
      </c>
      <c r="B2942" s="2" t="s">
        <v>42</v>
      </c>
      <c r="C2942" s="2" t="s">
        <v>250</v>
      </c>
      <c r="D2942" s="2" t="s">
        <v>251</v>
      </c>
      <c r="E2942" s="3">
        <v>2</v>
      </c>
      <c r="F2942" s="3">
        <v>17</v>
      </c>
      <c r="G2942" s="2" t="s">
        <v>43</v>
      </c>
      <c r="H2942" s="2" t="s">
        <v>252</v>
      </c>
      <c r="I2942" s="2" t="s">
        <v>18276</v>
      </c>
      <c r="J2942" s="2" t="s">
        <v>2969</v>
      </c>
    </row>
    <row r="2943" spans="1:10" ht="15" customHeight="1" x14ac:dyDescent="0.35">
      <c r="A2943" s="2" t="s">
        <v>41</v>
      </c>
      <c r="B2943" s="2" t="s">
        <v>42</v>
      </c>
      <c r="C2943" s="2" t="s">
        <v>294</v>
      </c>
      <c r="D2943" s="2" t="s">
        <v>295</v>
      </c>
      <c r="E2943" s="3">
        <v>2</v>
      </c>
      <c r="F2943" s="3">
        <v>20</v>
      </c>
      <c r="G2943" s="2" t="s">
        <v>43</v>
      </c>
      <c r="H2943" s="2" t="s">
        <v>296</v>
      </c>
      <c r="I2943" s="2" t="s">
        <v>18276</v>
      </c>
      <c r="J2943" s="2" t="s">
        <v>2969</v>
      </c>
    </row>
    <row r="2944" spans="1:10" ht="15" customHeight="1" x14ac:dyDescent="0.35">
      <c r="A2944" s="2" t="s">
        <v>41</v>
      </c>
      <c r="B2944" s="2" t="s">
        <v>42</v>
      </c>
      <c r="C2944" s="2" t="s">
        <v>163</v>
      </c>
      <c r="D2944" s="2" t="s">
        <v>164</v>
      </c>
      <c r="E2944" s="3">
        <v>2</v>
      </c>
      <c r="F2944" s="3">
        <v>11</v>
      </c>
      <c r="G2944" s="2" t="s">
        <v>43</v>
      </c>
      <c r="H2944" s="2" t="s">
        <v>165</v>
      </c>
      <c r="I2944" s="2" t="s">
        <v>18276</v>
      </c>
      <c r="J2944" s="2" t="s">
        <v>3037</v>
      </c>
    </row>
    <row r="2945" spans="1:10" ht="15" customHeight="1" x14ac:dyDescent="0.35">
      <c r="A2945" s="2" t="s">
        <v>41</v>
      </c>
      <c r="B2945" s="2" t="s">
        <v>42</v>
      </c>
      <c r="C2945" s="2" t="s">
        <v>339</v>
      </c>
      <c r="D2945" s="2" t="s">
        <v>340</v>
      </c>
      <c r="E2945" s="3">
        <v>2</v>
      </c>
      <c r="F2945" s="3">
        <v>23</v>
      </c>
      <c r="G2945" s="2" t="s">
        <v>43</v>
      </c>
      <c r="H2945" s="2" t="s">
        <v>341</v>
      </c>
      <c r="I2945" s="2" t="s">
        <v>18276</v>
      </c>
      <c r="J2945" s="2" t="s">
        <v>2969</v>
      </c>
    </row>
    <row r="2946" spans="1:10" ht="15" customHeight="1" x14ac:dyDescent="0.35">
      <c r="A2946" s="2" t="s">
        <v>41</v>
      </c>
      <c r="B2946" s="2" t="s">
        <v>42</v>
      </c>
      <c r="C2946" s="2" t="s">
        <v>153</v>
      </c>
      <c r="D2946" s="2" t="s">
        <v>154</v>
      </c>
      <c r="E2946" s="3">
        <v>2</v>
      </c>
      <c r="F2946" s="3">
        <v>10</v>
      </c>
      <c r="G2946" s="2" t="s">
        <v>43</v>
      </c>
      <c r="H2946" s="2" t="s">
        <v>155</v>
      </c>
      <c r="I2946" s="2" t="s">
        <v>18276</v>
      </c>
      <c r="J2946" s="2" t="s">
        <v>3037</v>
      </c>
    </row>
    <row r="2947" spans="1:10" ht="15" customHeight="1" x14ac:dyDescent="0.35">
      <c r="A2947" s="2" t="s">
        <v>41</v>
      </c>
      <c r="B2947" s="2" t="s">
        <v>42</v>
      </c>
      <c r="C2947" s="2" t="s">
        <v>86</v>
      </c>
      <c r="D2947" s="2" t="s">
        <v>87</v>
      </c>
      <c r="E2947" s="3">
        <v>2</v>
      </c>
      <c r="F2947" s="3">
        <v>5</v>
      </c>
      <c r="G2947" s="2" t="s">
        <v>43</v>
      </c>
      <c r="H2947" s="2" t="s">
        <v>88</v>
      </c>
      <c r="I2947" s="2" t="s">
        <v>18276</v>
      </c>
      <c r="J2947" s="2" t="s">
        <v>3037</v>
      </c>
    </row>
    <row r="2948" spans="1:10" ht="15" customHeight="1" x14ac:dyDescent="0.35">
      <c r="A2948" s="2" t="s">
        <v>41</v>
      </c>
      <c r="B2948" s="2" t="s">
        <v>42</v>
      </c>
      <c r="C2948" s="2" t="s">
        <v>537</v>
      </c>
      <c r="D2948" s="2" t="s">
        <v>538</v>
      </c>
      <c r="E2948" s="3">
        <v>2</v>
      </c>
      <c r="F2948" s="3">
        <v>40</v>
      </c>
      <c r="G2948" s="2" t="s">
        <v>43</v>
      </c>
      <c r="H2948" s="2" t="s">
        <v>539</v>
      </c>
      <c r="I2948" s="2" t="s">
        <v>18276</v>
      </c>
      <c r="J2948" s="2" t="s">
        <v>3083</v>
      </c>
    </row>
    <row r="2949" spans="1:10" ht="15" customHeight="1" x14ac:dyDescent="0.35">
      <c r="A2949" s="2" t="s">
        <v>41</v>
      </c>
      <c r="B2949" s="2" t="s">
        <v>42</v>
      </c>
      <c r="C2949" s="2" t="s">
        <v>234</v>
      </c>
      <c r="D2949" s="2" t="s">
        <v>235</v>
      </c>
      <c r="E2949" s="3">
        <v>2</v>
      </c>
      <c r="F2949" s="3">
        <v>16</v>
      </c>
      <c r="G2949" s="2" t="s">
        <v>43</v>
      </c>
      <c r="H2949" s="2" t="s">
        <v>236</v>
      </c>
      <c r="I2949" s="2" t="s">
        <v>18276</v>
      </c>
      <c r="J2949" s="2" t="s">
        <v>3123</v>
      </c>
    </row>
    <row r="2950" spans="1:10" ht="15" customHeight="1" x14ac:dyDescent="0.35">
      <c r="A2950" s="2" t="s">
        <v>41</v>
      </c>
      <c r="B2950" s="2" t="s">
        <v>42</v>
      </c>
      <c r="C2950" s="2" t="s">
        <v>23</v>
      </c>
      <c r="D2950" s="2" t="s">
        <v>24</v>
      </c>
      <c r="E2950" s="3">
        <v>2</v>
      </c>
      <c r="F2950" s="3">
        <v>1</v>
      </c>
      <c r="G2950" s="2" t="s">
        <v>43</v>
      </c>
      <c r="H2950" s="2" t="s">
        <v>26</v>
      </c>
      <c r="I2950" s="2" t="s">
        <v>18276</v>
      </c>
      <c r="J2950" s="2" t="s">
        <v>3076</v>
      </c>
    </row>
    <row r="2951" spans="1:10" ht="15" customHeight="1" x14ac:dyDescent="0.35">
      <c r="A2951" s="2" t="s">
        <v>41</v>
      </c>
      <c r="B2951" s="2" t="s">
        <v>42</v>
      </c>
      <c r="C2951" s="2" t="s">
        <v>56</v>
      </c>
      <c r="D2951" s="2" t="s">
        <v>57</v>
      </c>
      <c r="E2951" s="3">
        <v>2</v>
      </c>
      <c r="F2951" s="3">
        <v>3</v>
      </c>
      <c r="G2951" s="2" t="s">
        <v>43</v>
      </c>
      <c r="H2951" s="2" t="s">
        <v>59</v>
      </c>
      <c r="I2951" s="2" t="s">
        <v>18276</v>
      </c>
      <c r="J2951" s="2" t="s">
        <v>3076</v>
      </c>
    </row>
    <row r="2952" spans="1:10" ht="15" customHeight="1" x14ac:dyDescent="0.35">
      <c r="A2952" s="2" t="s">
        <v>41</v>
      </c>
      <c r="B2952" s="2" t="s">
        <v>42</v>
      </c>
      <c r="C2952" s="2" t="s">
        <v>71</v>
      </c>
      <c r="D2952" s="2" t="s">
        <v>72</v>
      </c>
      <c r="E2952" s="3">
        <v>2</v>
      </c>
      <c r="F2952" s="3">
        <v>4</v>
      </c>
      <c r="G2952" s="2" t="s">
        <v>43</v>
      </c>
      <c r="H2952" s="2" t="s">
        <v>73</v>
      </c>
      <c r="I2952" s="2" t="s">
        <v>18276</v>
      </c>
      <c r="J2952" s="2" t="s">
        <v>3076</v>
      </c>
    </row>
    <row r="2953" spans="1:10" ht="15" customHeight="1" x14ac:dyDescent="0.35">
      <c r="A2953" s="2" t="s">
        <v>41</v>
      </c>
      <c r="B2953" s="2" t="s">
        <v>42</v>
      </c>
      <c r="C2953" s="2" t="s">
        <v>86</v>
      </c>
      <c r="D2953" s="2" t="s">
        <v>87</v>
      </c>
      <c r="E2953" s="3">
        <v>2</v>
      </c>
      <c r="F2953" s="3">
        <v>5</v>
      </c>
      <c r="G2953" s="2" t="s">
        <v>43</v>
      </c>
      <c r="H2953" s="2" t="s">
        <v>88</v>
      </c>
      <c r="I2953" s="2" t="s">
        <v>18276</v>
      </c>
      <c r="J2953" s="2" t="s">
        <v>3076</v>
      </c>
    </row>
    <row r="2954" spans="1:10" ht="15" customHeight="1" x14ac:dyDescent="0.35">
      <c r="A2954" s="2" t="s">
        <v>41</v>
      </c>
      <c r="B2954" s="2" t="s">
        <v>42</v>
      </c>
      <c r="C2954" s="2" t="s">
        <v>142</v>
      </c>
      <c r="D2954" s="2" t="s">
        <v>143</v>
      </c>
      <c r="E2954" s="3">
        <v>2</v>
      </c>
      <c r="F2954" s="3">
        <v>9</v>
      </c>
      <c r="G2954" s="2" t="s">
        <v>43</v>
      </c>
      <c r="H2954" s="2" t="s">
        <v>144</v>
      </c>
      <c r="I2954" s="2" t="s">
        <v>18276</v>
      </c>
      <c r="J2954" s="2" t="s">
        <v>3076</v>
      </c>
    </row>
    <row r="2955" spans="1:10" ht="15" customHeight="1" x14ac:dyDescent="0.35">
      <c r="A2955" s="2" t="s">
        <v>41</v>
      </c>
      <c r="B2955" s="2" t="s">
        <v>42</v>
      </c>
      <c r="C2955" s="2" t="s">
        <v>153</v>
      </c>
      <c r="D2955" s="2" t="s">
        <v>154</v>
      </c>
      <c r="E2955" s="3">
        <v>2</v>
      </c>
      <c r="F2955" s="3">
        <v>10</v>
      </c>
      <c r="G2955" s="2" t="s">
        <v>43</v>
      </c>
      <c r="H2955" s="2" t="s">
        <v>155</v>
      </c>
      <c r="I2955" s="2" t="s">
        <v>18276</v>
      </c>
      <c r="J2955" s="2" t="s">
        <v>3076</v>
      </c>
    </row>
    <row r="2956" spans="1:10" ht="15" customHeight="1" x14ac:dyDescent="0.35">
      <c r="A2956" s="2" t="s">
        <v>41</v>
      </c>
      <c r="B2956" s="2" t="s">
        <v>42</v>
      </c>
      <c r="C2956" s="2" t="s">
        <v>163</v>
      </c>
      <c r="D2956" s="2" t="s">
        <v>164</v>
      </c>
      <c r="E2956" s="3">
        <v>2</v>
      </c>
      <c r="F2956" s="3">
        <v>11</v>
      </c>
      <c r="G2956" s="2" t="s">
        <v>43</v>
      </c>
      <c r="H2956" s="2" t="s">
        <v>165</v>
      </c>
      <c r="I2956" s="2" t="s">
        <v>18276</v>
      </c>
      <c r="J2956" s="2" t="s">
        <v>3076</v>
      </c>
    </row>
    <row r="2957" spans="1:10" ht="15" customHeight="1" x14ac:dyDescent="0.35">
      <c r="A2957" s="2" t="s">
        <v>41</v>
      </c>
      <c r="B2957" s="2" t="s">
        <v>42</v>
      </c>
      <c r="C2957" s="2" t="s">
        <v>177</v>
      </c>
      <c r="D2957" s="2" t="s">
        <v>178</v>
      </c>
      <c r="E2957" s="3">
        <v>2</v>
      </c>
      <c r="F2957" s="3">
        <v>12</v>
      </c>
      <c r="G2957" s="2" t="s">
        <v>43</v>
      </c>
      <c r="H2957" s="2" t="s">
        <v>179</v>
      </c>
      <c r="I2957" s="2" t="s">
        <v>18276</v>
      </c>
      <c r="J2957" s="2" t="s">
        <v>3076</v>
      </c>
    </row>
    <row r="2958" spans="1:10" ht="15" customHeight="1" x14ac:dyDescent="0.35">
      <c r="A2958" s="2" t="s">
        <v>41</v>
      </c>
      <c r="B2958" s="2" t="s">
        <v>42</v>
      </c>
      <c r="C2958" s="2" t="s">
        <v>191</v>
      </c>
      <c r="D2958" s="2" t="s">
        <v>192</v>
      </c>
      <c r="E2958" s="3">
        <v>2</v>
      </c>
      <c r="F2958" s="3">
        <v>13</v>
      </c>
      <c r="G2958" s="2" t="s">
        <v>43</v>
      </c>
      <c r="H2958" s="2" t="s">
        <v>193</v>
      </c>
      <c r="I2958" s="2" t="s">
        <v>18276</v>
      </c>
      <c r="J2958" s="2" t="s">
        <v>3076</v>
      </c>
    </row>
    <row r="2959" spans="1:10" ht="15" customHeight="1" x14ac:dyDescent="0.35">
      <c r="A2959" s="2" t="s">
        <v>41</v>
      </c>
      <c r="B2959" s="2" t="s">
        <v>42</v>
      </c>
      <c r="C2959" s="2" t="s">
        <v>218</v>
      </c>
      <c r="D2959" s="2" t="s">
        <v>219</v>
      </c>
      <c r="E2959" s="3">
        <v>2</v>
      </c>
      <c r="F2959" s="3">
        <v>15</v>
      </c>
      <c r="G2959" s="2" t="s">
        <v>43</v>
      </c>
      <c r="H2959" s="2" t="s">
        <v>220</v>
      </c>
      <c r="I2959" s="2" t="s">
        <v>18276</v>
      </c>
      <c r="J2959" s="2" t="s">
        <v>3076</v>
      </c>
    </row>
    <row r="2960" spans="1:10" ht="15" customHeight="1" x14ac:dyDescent="0.35">
      <c r="A2960" s="2" t="s">
        <v>41</v>
      </c>
      <c r="B2960" s="2" t="s">
        <v>42</v>
      </c>
      <c r="C2960" s="2" t="s">
        <v>250</v>
      </c>
      <c r="D2960" s="2" t="s">
        <v>251</v>
      </c>
      <c r="E2960" s="3">
        <v>2</v>
      </c>
      <c r="F2960" s="3">
        <v>17</v>
      </c>
      <c r="G2960" s="2" t="s">
        <v>43</v>
      </c>
      <c r="H2960" s="2" t="s">
        <v>252</v>
      </c>
      <c r="I2960" s="2" t="s">
        <v>18276</v>
      </c>
      <c r="J2960" s="2" t="s">
        <v>3076</v>
      </c>
    </row>
    <row r="2961" spans="1:10" ht="15" customHeight="1" x14ac:dyDescent="0.35">
      <c r="A2961" s="2" t="s">
        <v>41</v>
      </c>
      <c r="B2961" s="2" t="s">
        <v>42</v>
      </c>
      <c r="C2961" s="2" t="s">
        <v>294</v>
      </c>
      <c r="D2961" s="2" t="s">
        <v>295</v>
      </c>
      <c r="E2961" s="3">
        <v>2</v>
      </c>
      <c r="F2961" s="3">
        <v>20</v>
      </c>
      <c r="G2961" s="2" t="s">
        <v>43</v>
      </c>
      <c r="H2961" s="2" t="s">
        <v>296</v>
      </c>
      <c r="I2961" s="2" t="s">
        <v>18276</v>
      </c>
      <c r="J2961" s="2" t="s">
        <v>3076</v>
      </c>
    </row>
    <row r="2962" spans="1:10" ht="15" customHeight="1" x14ac:dyDescent="0.35">
      <c r="A2962" s="2" t="s">
        <v>41</v>
      </c>
      <c r="B2962" s="2" t="s">
        <v>42</v>
      </c>
      <c r="C2962" s="2" t="s">
        <v>325</v>
      </c>
      <c r="D2962" s="2" t="s">
        <v>326</v>
      </c>
      <c r="E2962" s="3">
        <v>2</v>
      </c>
      <c r="F2962" s="3">
        <v>22</v>
      </c>
      <c r="G2962" s="2" t="s">
        <v>43</v>
      </c>
      <c r="H2962" s="2" t="s">
        <v>327</v>
      </c>
      <c r="I2962" s="2" t="s">
        <v>18276</v>
      </c>
      <c r="J2962" s="2" t="s">
        <v>3076</v>
      </c>
    </row>
    <row r="2963" spans="1:10" ht="15" customHeight="1" x14ac:dyDescent="0.35">
      <c r="A2963" s="2" t="s">
        <v>41</v>
      </c>
      <c r="B2963" s="2" t="s">
        <v>42</v>
      </c>
      <c r="C2963" s="2" t="s">
        <v>352</v>
      </c>
      <c r="D2963" s="2" t="s">
        <v>353</v>
      </c>
      <c r="E2963" s="3">
        <v>2</v>
      </c>
      <c r="F2963" s="3">
        <v>24</v>
      </c>
      <c r="G2963" s="2" t="s">
        <v>43</v>
      </c>
      <c r="H2963" s="2" t="s">
        <v>354</v>
      </c>
      <c r="I2963" s="2" t="s">
        <v>18276</v>
      </c>
      <c r="J2963" s="2" t="s">
        <v>3076</v>
      </c>
    </row>
    <row r="2964" spans="1:10" ht="15" customHeight="1" x14ac:dyDescent="0.35">
      <c r="A2964" s="2" t="s">
        <v>41</v>
      </c>
      <c r="B2964" s="2" t="s">
        <v>42</v>
      </c>
      <c r="C2964" s="2" t="s">
        <v>387</v>
      </c>
      <c r="D2964" s="2" t="s">
        <v>388</v>
      </c>
      <c r="E2964" s="3">
        <v>2</v>
      </c>
      <c r="F2964" s="3">
        <v>27</v>
      </c>
      <c r="G2964" s="2" t="s">
        <v>43</v>
      </c>
      <c r="H2964" s="2" t="s">
        <v>389</v>
      </c>
      <c r="I2964" s="2" t="s">
        <v>18276</v>
      </c>
      <c r="J2964" s="2" t="s">
        <v>3076</v>
      </c>
    </row>
    <row r="2965" spans="1:10" ht="15" customHeight="1" x14ac:dyDescent="0.35">
      <c r="A2965" s="2" t="s">
        <v>41</v>
      </c>
      <c r="B2965" s="2" t="s">
        <v>42</v>
      </c>
      <c r="C2965" s="2" t="s">
        <v>142</v>
      </c>
      <c r="D2965" s="2" t="s">
        <v>143</v>
      </c>
      <c r="E2965" s="3">
        <v>2</v>
      </c>
      <c r="F2965" s="3">
        <v>9</v>
      </c>
      <c r="G2965" s="2" t="s">
        <v>43</v>
      </c>
      <c r="H2965" s="2" t="s">
        <v>144</v>
      </c>
      <c r="I2965" s="2" t="s">
        <v>18276</v>
      </c>
      <c r="J2965" s="2" t="s">
        <v>3158</v>
      </c>
    </row>
    <row r="2966" spans="1:10" ht="15" customHeight="1" x14ac:dyDescent="0.35">
      <c r="A2966" s="2" t="s">
        <v>41</v>
      </c>
      <c r="B2966" s="2" t="s">
        <v>42</v>
      </c>
      <c r="C2966" s="2" t="s">
        <v>23</v>
      </c>
      <c r="D2966" s="2" t="s">
        <v>24</v>
      </c>
      <c r="E2966" s="3">
        <v>2</v>
      </c>
      <c r="F2966" s="3">
        <v>1</v>
      </c>
      <c r="G2966" s="2" t="s">
        <v>43</v>
      </c>
      <c r="H2966" s="2" t="s">
        <v>26</v>
      </c>
      <c r="I2966" s="2" t="s">
        <v>18276</v>
      </c>
      <c r="J2966" s="2" t="s">
        <v>3037</v>
      </c>
    </row>
    <row r="2967" spans="1:10" ht="15" customHeight="1" x14ac:dyDescent="0.35">
      <c r="A2967" s="2" t="s">
        <v>41</v>
      </c>
      <c r="B2967" s="2" t="s">
        <v>42</v>
      </c>
      <c r="C2967" s="2" t="s">
        <v>56</v>
      </c>
      <c r="D2967" s="2" t="s">
        <v>57</v>
      </c>
      <c r="E2967" s="3">
        <v>2</v>
      </c>
      <c r="F2967" s="3">
        <v>3</v>
      </c>
      <c r="G2967" s="2" t="s">
        <v>43</v>
      </c>
      <c r="H2967" s="2" t="s">
        <v>59</v>
      </c>
      <c r="I2967" s="2" t="s">
        <v>18276</v>
      </c>
      <c r="J2967" s="2" t="s">
        <v>3037</v>
      </c>
    </row>
    <row r="2968" spans="1:10" ht="15" customHeight="1" x14ac:dyDescent="0.35">
      <c r="A2968" s="2" t="s">
        <v>41</v>
      </c>
      <c r="B2968" s="2" t="s">
        <v>42</v>
      </c>
      <c r="C2968" s="2" t="s">
        <v>71</v>
      </c>
      <c r="D2968" s="2" t="s">
        <v>72</v>
      </c>
      <c r="E2968" s="3">
        <v>2</v>
      </c>
      <c r="F2968" s="3">
        <v>4</v>
      </c>
      <c r="G2968" s="2" t="s">
        <v>43</v>
      </c>
      <c r="H2968" s="2" t="s">
        <v>73</v>
      </c>
      <c r="I2968" s="2" t="s">
        <v>18276</v>
      </c>
      <c r="J2968" s="2" t="s">
        <v>3037</v>
      </c>
    </row>
    <row r="2969" spans="1:10" ht="15" customHeight="1" x14ac:dyDescent="0.35">
      <c r="A2969" s="2" t="s">
        <v>41</v>
      </c>
      <c r="B2969" s="2" t="s">
        <v>42</v>
      </c>
      <c r="C2969" s="2" t="s">
        <v>128</v>
      </c>
      <c r="D2969" s="2" t="s">
        <v>129</v>
      </c>
      <c r="E2969" s="3">
        <v>2</v>
      </c>
      <c r="F2969" s="3">
        <v>8</v>
      </c>
      <c r="G2969" s="2" t="s">
        <v>43</v>
      </c>
      <c r="H2969" s="2" t="s">
        <v>130</v>
      </c>
      <c r="I2969" s="2" t="s">
        <v>18276</v>
      </c>
      <c r="J2969" s="2" t="s">
        <v>3037</v>
      </c>
    </row>
    <row r="2970" spans="1:10" ht="15" customHeight="1" x14ac:dyDescent="0.35">
      <c r="A2970" s="2" t="s">
        <v>41</v>
      </c>
      <c r="B2970" s="2" t="s">
        <v>42</v>
      </c>
      <c r="C2970" s="2" t="s">
        <v>477</v>
      </c>
      <c r="D2970" s="2" t="s">
        <v>478</v>
      </c>
      <c r="E2970" s="3">
        <v>2</v>
      </c>
      <c r="F2970" s="3">
        <v>35</v>
      </c>
      <c r="G2970" s="2" t="s">
        <v>43</v>
      </c>
      <c r="H2970" s="2" t="s">
        <v>479</v>
      </c>
      <c r="I2970" s="2" t="s">
        <v>18276</v>
      </c>
      <c r="J2970" s="2" t="s">
        <v>3083</v>
      </c>
    </row>
    <row r="2971" spans="1:10" ht="15" customHeight="1" x14ac:dyDescent="0.35">
      <c r="A2971" s="2" t="s">
        <v>41</v>
      </c>
      <c r="B2971" s="2" t="s">
        <v>42</v>
      </c>
      <c r="C2971" s="2" t="s">
        <v>352</v>
      </c>
      <c r="D2971" s="2" t="s">
        <v>353</v>
      </c>
      <c r="E2971" s="3">
        <v>2</v>
      </c>
      <c r="F2971" s="3">
        <v>24</v>
      </c>
      <c r="G2971" s="2" t="s">
        <v>43</v>
      </c>
      <c r="H2971" s="2" t="s">
        <v>354</v>
      </c>
      <c r="I2971" s="2" t="s">
        <v>18276</v>
      </c>
      <c r="J2971" s="2" t="s">
        <v>2969</v>
      </c>
    </row>
    <row r="2972" spans="1:10" ht="15" customHeight="1" x14ac:dyDescent="0.35">
      <c r="A2972" s="2" t="s">
        <v>41</v>
      </c>
      <c r="B2972" s="2" t="s">
        <v>42</v>
      </c>
      <c r="C2972" s="2" t="s">
        <v>510</v>
      </c>
      <c r="D2972" s="2" t="s">
        <v>511</v>
      </c>
      <c r="E2972" s="3">
        <v>2</v>
      </c>
      <c r="F2972" s="3">
        <v>38</v>
      </c>
      <c r="G2972" s="2" t="s">
        <v>43</v>
      </c>
      <c r="H2972" s="2" t="s">
        <v>512</v>
      </c>
      <c r="I2972" s="2" t="s">
        <v>18276</v>
      </c>
      <c r="J2972" s="2" t="s">
        <v>2969</v>
      </c>
    </row>
    <row r="2973" spans="1:10" ht="15" customHeight="1" x14ac:dyDescent="0.35">
      <c r="A2973" s="2" t="s">
        <v>56</v>
      </c>
      <c r="B2973" s="2" t="s">
        <v>57</v>
      </c>
      <c r="C2973" s="2" t="s">
        <v>264</v>
      </c>
      <c r="D2973" s="2" t="s">
        <v>265</v>
      </c>
      <c r="E2973" s="3">
        <v>3</v>
      </c>
      <c r="F2973" s="3">
        <v>18</v>
      </c>
      <c r="G2973" s="2" t="s">
        <v>59</v>
      </c>
      <c r="H2973" s="2" t="s">
        <v>266</v>
      </c>
      <c r="I2973" s="2" t="s">
        <v>18276</v>
      </c>
      <c r="J2973" s="2" t="s">
        <v>2983</v>
      </c>
    </row>
    <row r="2974" spans="1:10" ht="15" customHeight="1" x14ac:dyDescent="0.35">
      <c r="A2974" s="2" t="s">
        <v>56</v>
      </c>
      <c r="B2974" s="2" t="s">
        <v>57</v>
      </c>
      <c r="C2974" s="2" t="s">
        <v>325</v>
      </c>
      <c r="D2974" s="2" t="s">
        <v>326</v>
      </c>
      <c r="E2974" s="3">
        <v>3</v>
      </c>
      <c r="F2974" s="3">
        <v>22</v>
      </c>
      <c r="G2974" s="2" t="s">
        <v>59</v>
      </c>
      <c r="H2974" s="2" t="s">
        <v>327</v>
      </c>
      <c r="I2974" s="2" t="s">
        <v>18276</v>
      </c>
      <c r="J2974" s="2" t="s">
        <v>2983</v>
      </c>
    </row>
    <row r="2975" spans="1:10" ht="15" customHeight="1" x14ac:dyDescent="0.35">
      <c r="A2975" s="2" t="s">
        <v>56</v>
      </c>
      <c r="B2975" s="2" t="s">
        <v>57</v>
      </c>
      <c r="C2975" s="2" t="s">
        <v>352</v>
      </c>
      <c r="D2975" s="2" t="s">
        <v>353</v>
      </c>
      <c r="E2975" s="3">
        <v>3</v>
      </c>
      <c r="F2975" s="3">
        <v>24</v>
      </c>
      <c r="G2975" s="2" t="s">
        <v>59</v>
      </c>
      <c r="H2975" s="2" t="s">
        <v>354</v>
      </c>
      <c r="I2975" s="2" t="s">
        <v>18276</v>
      </c>
      <c r="J2975" s="2" t="s">
        <v>2983</v>
      </c>
    </row>
    <row r="2976" spans="1:10" ht="15" customHeight="1" x14ac:dyDescent="0.35">
      <c r="A2976" s="2" t="s">
        <v>56</v>
      </c>
      <c r="B2976" s="2" t="s">
        <v>57</v>
      </c>
      <c r="C2976" s="2" t="s">
        <v>365</v>
      </c>
      <c r="D2976" s="2" t="s">
        <v>366</v>
      </c>
      <c r="E2976" s="3">
        <v>3</v>
      </c>
      <c r="F2976" s="3">
        <v>25</v>
      </c>
      <c r="G2976" s="2" t="s">
        <v>59</v>
      </c>
      <c r="H2976" s="2" t="s">
        <v>367</v>
      </c>
      <c r="I2976" s="2" t="s">
        <v>18276</v>
      </c>
      <c r="J2976" s="2" t="s">
        <v>2983</v>
      </c>
    </row>
    <row r="2977" spans="1:10" ht="15" customHeight="1" x14ac:dyDescent="0.35">
      <c r="A2977" s="2" t="s">
        <v>56</v>
      </c>
      <c r="B2977" s="2" t="s">
        <v>57</v>
      </c>
      <c r="C2977" s="2" t="s">
        <v>434</v>
      </c>
      <c r="D2977" s="2" t="s">
        <v>435</v>
      </c>
      <c r="E2977" s="3">
        <v>3</v>
      </c>
      <c r="F2977" s="3">
        <v>31</v>
      </c>
      <c r="G2977" s="2" t="s">
        <v>59</v>
      </c>
      <c r="H2977" s="2" t="s">
        <v>436</v>
      </c>
      <c r="I2977" s="2" t="s">
        <v>18276</v>
      </c>
      <c r="J2977" s="2" t="s">
        <v>2983</v>
      </c>
    </row>
    <row r="2978" spans="1:10" ht="15" customHeight="1" x14ac:dyDescent="0.35">
      <c r="A2978" s="2" t="s">
        <v>56</v>
      </c>
      <c r="B2978" s="2" t="s">
        <v>57</v>
      </c>
      <c r="C2978" s="2" t="s">
        <v>447</v>
      </c>
      <c r="D2978" s="2" t="s">
        <v>448</v>
      </c>
      <c r="E2978" s="3">
        <v>3</v>
      </c>
      <c r="F2978" s="3">
        <v>32</v>
      </c>
      <c r="G2978" s="2" t="s">
        <v>59</v>
      </c>
      <c r="H2978" s="2" t="s">
        <v>449</v>
      </c>
      <c r="I2978" s="2" t="s">
        <v>18276</v>
      </c>
      <c r="J2978" s="2" t="s">
        <v>2983</v>
      </c>
    </row>
    <row r="2979" spans="1:10" ht="15" customHeight="1" x14ac:dyDescent="0.35">
      <c r="A2979" s="2" t="s">
        <v>56</v>
      </c>
      <c r="B2979" s="2" t="s">
        <v>57</v>
      </c>
      <c r="C2979" s="2" t="s">
        <v>510</v>
      </c>
      <c r="D2979" s="2" t="s">
        <v>511</v>
      </c>
      <c r="E2979" s="3">
        <v>3</v>
      </c>
      <c r="F2979" s="3">
        <v>38</v>
      </c>
      <c r="G2979" s="2" t="s">
        <v>59</v>
      </c>
      <c r="H2979" s="2" t="s">
        <v>512</v>
      </c>
      <c r="I2979" s="2" t="s">
        <v>18276</v>
      </c>
      <c r="J2979" s="2" t="s">
        <v>2983</v>
      </c>
    </row>
    <row r="2980" spans="1:10" ht="15" customHeight="1" x14ac:dyDescent="0.35">
      <c r="A2980" s="2" t="s">
        <v>56</v>
      </c>
      <c r="B2980" s="2" t="s">
        <v>57</v>
      </c>
      <c r="C2980" s="2" t="s">
        <v>41</v>
      </c>
      <c r="D2980" s="2" t="s">
        <v>42</v>
      </c>
      <c r="E2980" s="3">
        <v>3</v>
      </c>
      <c r="F2980" s="3">
        <v>2</v>
      </c>
      <c r="G2980" s="2" t="s">
        <v>59</v>
      </c>
      <c r="H2980" s="2" t="s">
        <v>43</v>
      </c>
      <c r="I2980" s="2" t="s">
        <v>18276</v>
      </c>
      <c r="J2980" s="2" t="s">
        <v>3209</v>
      </c>
    </row>
    <row r="2981" spans="1:10" ht="15" customHeight="1" x14ac:dyDescent="0.35">
      <c r="A2981" s="2" t="s">
        <v>56</v>
      </c>
      <c r="B2981" s="2" t="s">
        <v>57</v>
      </c>
      <c r="C2981" s="2" t="s">
        <v>128</v>
      </c>
      <c r="D2981" s="2" t="s">
        <v>129</v>
      </c>
      <c r="E2981" s="3">
        <v>3</v>
      </c>
      <c r="F2981" s="3">
        <v>8</v>
      </c>
      <c r="G2981" s="2" t="s">
        <v>59</v>
      </c>
      <c r="H2981" s="2" t="s">
        <v>130</v>
      </c>
      <c r="I2981" s="2" t="s">
        <v>18276</v>
      </c>
      <c r="J2981" s="2" t="s">
        <v>3209</v>
      </c>
    </row>
    <row r="2982" spans="1:10" ht="15" customHeight="1" x14ac:dyDescent="0.35">
      <c r="A2982" s="2" t="s">
        <v>56</v>
      </c>
      <c r="B2982" s="2" t="s">
        <v>57</v>
      </c>
      <c r="C2982" s="2" t="s">
        <v>142</v>
      </c>
      <c r="D2982" s="2" t="s">
        <v>143</v>
      </c>
      <c r="E2982" s="3">
        <v>3</v>
      </c>
      <c r="F2982" s="3">
        <v>9</v>
      </c>
      <c r="G2982" s="2" t="s">
        <v>59</v>
      </c>
      <c r="H2982" s="2" t="s">
        <v>144</v>
      </c>
      <c r="I2982" s="2" t="s">
        <v>18276</v>
      </c>
      <c r="J2982" s="2" t="s">
        <v>3209</v>
      </c>
    </row>
    <row r="2983" spans="1:10" ht="15" customHeight="1" x14ac:dyDescent="0.35">
      <c r="A2983" s="2" t="s">
        <v>56</v>
      </c>
      <c r="B2983" s="2" t="s">
        <v>57</v>
      </c>
      <c r="C2983" s="2" t="s">
        <v>191</v>
      </c>
      <c r="D2983" s="2" t="s">
        <v>192</v>
      </c>
      <c r="E2983" s="3">
        <v>3</v>
      </c>
      <c r="F2983" s="3">
        <v>13</v>
      </c>
      <c r="G2983" s="2" t="s">
        <v>59</v>
      </c>
      <c r="H2983" s="2" t="s">
        <v>193</v>
      </c>
      <c r="I2983" s="2" t="s">
        <v>18276</v>
      </c>
      <c r="J2983" s="2" t="s">
        <v>3209</v>
      </c>
    </row>
    <row r="2984" spans="1:10" ht="15" customHeight="1" x14ac:dyDescent="0.35">
      <c r="A2984" s="2" t="s">
        <v>56</v>
      </c>
      <c r="B2984" s="2" t="s">
        <v>57</v>
      </c>
      <c r="C2984" s="2" t="s">
        <v>537</v>
      </c>
      <c r="D2984" s="2" t="s">
        <v>538</v>
      </c>
      <c r="E2984" s="3">
        <v>3</v>
      </c>
      <c r="F2984" s="3">
        <v>40</v>
      </c>
      <c r="G2984" s="2" t="s">
        <v>59</v>
      </c>
      <c r="H2984" s="2" t="s">
        <v>539</v>
      </c>
      <c r="I2984" s="2" t="s">
        <v>18276</v>
      </c>
      <c r="J2984" s="2" t="s">
        <v>3209</v>
      </c>
    </row>
    <row r="2985" spans="1:10" ht="15" customHeight="1" x14ac:dyDescent="0.35">
      <c r="A2985" s="2" t="s">
        <v>56</v>
      </c>
      <c r="B2985" s="2" t="s">
        <v>57</v>
      </c>
      <c r="C2985" s="2" t="s">
        <v>41</v>
      </c>
      <c r="D2985" s="2" t="s">
        <v>42</v>
      </c>
      <c r="E2985" s="3">
        <v>3</v>
      </c>
      <c r="F2985" s="3">
        <v>2</v>
      </c>
      <c r="G2985" s="2" t="s">
        <v>59</v>
      </c>
      <c r="H2985" s="2" t="s">
        <v>43</v>
      </c>
      <c r="I2985" s="2" t="s">
        <v>18276</v>
      </c>
      <c r="J2985" s="2" t="s">
        <v>3278</v>
      </c>
    </row>
    <row r="2986" spans="1:10" ht="15" customHeight="1" x14ac:dyDescent="0.35">
      <c r="A2986" s="2" t="s">
        <v>56</v>
      </c>
      <c r="B2986" s="2" t="s">
        <v>57</v>
      </c>
      <c r="C2986" s="2" t="s">
        <v>128</v>
      </c>
      <c r="D2986" s="2" t="s">
        <v>129</v>
      </c>
      <c r="E2986" s="3">
        <v>3</v>
      </c>
      <c r="F2986" s="3">
        <v>8</v>
      </c>
      <c r="G2986" s="2" t="s">
        <v>59</v>
      </c>
      <c r="H2986" s="2" t="s">
        <v>130</v>
      </c>
      <c r="I2986" s="2" t="s">
        <v>18276</v>
      </c>
      <c r="J2986" s="2" t="s">
        <v>3278</v>
      </c>
    </row>
    <row r="2987" spans="1:10" ht="15" customHeight="1" x14ac:dyDescent="0.35">
      <c r="A2987" s="2" t="s">
        <v>56</v>
      </c>
      <c r="B2987" s="2" t="s">
        <v>57</v>
      </c>
      <c r="C2987" s="2" t="s">
        <v>163</v>
      </c>
      <c r="D2987" s="2" t="s">
        <v>164</v>
      </c>
      <c r="E2987" s="3">
        <v>3</v>
      </c>
      <c r="F2987" s="3">
        <v>11</v>
      </c>
      <c r="G2987" s="2" t="s">
        <v>59</v>
      </c>
      <c r="H2987" s="2" t="s">
        <v>165</v>
      </c>
      <c r="I2987" s="2" t="s">
        <v>18276</v>
      </c>
      <c r="J2987" s="2" t="s">
        <v>3278</v>
      </c>
    </row>
    <row r="2988" spans="1:10" ht="15" customHeight="1" x14ac:dyDescent="0.35">
      <c r="A2988" s="2" t="s">
        <v>56</v>
      </c>
      <c r="B2988" s="2" t="s">
        <v>57</v>
      </c>
      <c r="C2988" s="2" t="s">
        <v>191</v>
      </c>
      <c r="D2988" s="2" t="s">
        <v>192</v>
      </c>
      <c r="E2988" s="3">
        <v>3</v>
      </c>
      <c r="F2988" s="3">
        <v>13</v>
      </c>
      <c r="G2988" s="2" t="s">
        <v>59</v>
      </c>
      <c r="H2988" s="2" t="s">
        <v>193</v>
      </c>
      <c r="I2988" s="2" t="s">
        <v>18276</v>
      </c>
      <c r="J2988" s="2" t="s">
        <v>3278</v>
      </c>
    </row>
    <row r="2989" spans="1:10" ht="15" customHeight="1" x14ac:dyDescent="0.35">
      <c r="A2989" s="2" t="s">
        <v>56</v>
      </c>
      <c r="B2989" s="2" t="s">
        <v>57</v>
      </c>
      <c r="C2989" s="2" t="s">
        <v>339</v>
      </c>
      <c r="D2989" s="2" t="s">
        <v>340</v>
      </c>
      <c r="E2989" s="3">
        <v>3</v>
      </c>
      <c r="F2989" s="3">
        <v>23</v>
      </c>
      <c r="G2989" s="2" t="s">
        <v>59</v>
      </c>
      <c r="H2989" s="2" t="s">
        <v>341</v>
      </c>
      <c r="I2989" s="2" t="s">
        <v>18276</v>
      </c>
      <c r="J2989" s="2" t="s">
        <v>3278</v>
      </c>
    </row>
    <row r="2990" spans="1:10" ht="15" customHeight="1" x14ac:dyDescent="0.35">
      <c r="A2990" s="2" t="s">
        <v>56</v>
      </c>
      <c r="B2990" s="2" t="s">
        <v>57</v>
      </c>
      <c r="C2990" s="2" t="s">
        <v>23</v>
      </c>
      <c r="D2990" s="2" t="s">
        <v>24</v>
      </c>
      <c r="E2990" s="3">
        <v>3</v>
      </c>
      <c r="F2990" s="3">
        <v>1</v>
      </c>
      <c r="G2990" s="2" t="s">
        <v>59</v>
      </c>
      <c r="H2990" s="2" t="s">
        <v>26</v>
      </c>
      <c r="I2990" s="2" t="s">
        <v>18276</v>
      </c>
      <c r="J2990" s="2" t="s">
        <v>3093</v>
      </c>
    </row>
    <row r="2991" spans="1:10" ht="15" customHeight="1" x14ac:dyDescent="0.35">
      <c r="A2991" s="2" t="s">
        <v>56</v>
      </c>
      <c r="B2991" s="2" t="s">
        <v>57</v>
      </c>
      <c r="C2991" s="2" t="s">
        <v>41</v>
      </c>
      <c r="D2991" s="2" t="s">
        <v>42</v>
      </c>
      <c r="E2991" s="3">
        <v>3</v>
      </c>
      <c r="F2991" s="3">
        <v>2</v>
      </c>
      <c r="G2991" s="2" t="s">
        <v>59</v>
      </c>
      <c r="H2991" s="2" t="s">
        <v>43</v>
      </c>
      <c r="I2991" s="2" t="s">
        <v>18276</v>
      </c>
      <c r="J2991" s="2" t="s">
        <v>3093</v>
      </c>
    </row>
    <row r="2992" spans="1:10" ht="15" customHeight="1" x14ac:dyDescent="0.35">
      <c r="A2992" s="2" t="s">
        <v>56</v>
      </c>
      <c r="B2992" s="2" t="s">
        <v>57</v>
      </c>
      <c r="C2992" s="2" t="s">
        <v>86</v>
      </c>
      <c r="D2992" s="2" t="s">
        <v>87</v>
      </c>
      <c r="E2992" s="3">
        <v>3</v>
      </c>
      <c r="F2992" s="3">
        <v>5</v>
      </c>
      <c r="G2992" s="2" t="s">
        <v>59</v>
      </c>
      <c r="H2992" s="2" t="s">
        <v>88</v>
      </c>
      <c r="I2992" s="2" t="s">
        <v>18276</v>
      </c>
      <c r="J2992" s="2" t="s">
        <v>3093</v>
      </c>
    </row>
    <row r="2993" spans="1:10" ht="15" customHeight="1" x14ac:dyDescent="0.35">
      <c r="A2993" s="2" t="s">
        <v>56</v>
      </c>
      <c r="B2993" s="2" t="s">
        <v>57</v>
      </c>
      <c r="C2993" s="2" t="s">
        <v>116</v>
      </c>
      <c r="D2993" s="2" t="s">
        <v>117</v>
      </c>
      <c r="E2993" s="3">
        <v>3</v>
      </c>
      <c r="F2993" s="3">
        <v>7</v>
      </c>
      <c r="G2993" s="2" t="s">
        <v>59</v>
      </c>
      <c r="H2993" s="2" t="s">
        <v>118</v>
      </c>
      <c r="I2993" s="2" t="s">
        <v>18276</v>
      </c>
      <c r="J2993" s="2" t="s">
        <v>3093</v>
      </c>
    </row>
    <row r="2994" spans="1:10" ht="15" customHeight="1" x14ac:dyDescent="0.35">
      <c r="A2994" s="2" t="s">
        <v>56</v>
      </c>
      <c r="B2994" s="2" t="s">
        <v>57</v>
      </c>
      <c r="C2994" s="2" t="s">
        <v>207</v>
      </c>
      <c r="D2994" s="2" t="s">
        <v>208</v>
      </c>
      <c r="E2994" s="3">
        <v>3</v>
      </c>
      <c r="F2994" s="3">
        <v>14</v>
      </c>
      <c r="G2994" s="2" t="s">
        <v>59</v>
      </c>
      <c r="H2994" s="2" t="s">
        <v>209</v>
      </c>
      <c r="I2994" s="2" t="s">
        <v>18276</v>
      </c>
      <c r="J2994" s="2" t="s">
        <v>2983</v>
      </c>
    </row>
    <row r="2995" spans="1:10" ht="15" customHeight="1" x14ac:dyDescent="0.35">
      <c r="A2995" s="2" t="s">
        <v>41</v>
      </c>
      <c r="B2995" s="2" t="s">
        <v>42</v>
      </c>
      <c r="C2995" s="2" t="s">
        <v>447</v>
      </c>
      <c r="D2995" s="2" t="s">
        <v>448</v>
      </c>
      <c r="E2995" s="3">
        <v>2</v>
      </c>
      <c r="F2995" s="3">
        <v>32</v>
      </c>
      <c r="G2995" s="2" t="s">
        <v>43</v>
      </c>
      <c r="H2995" s="2" t="s">
        <v>449</v>
      </c>
      <c r="I2995" s="2" t="s">
        <v>18276</v>
      </c>
      <c r="J2995" s="2" t="s">
        <v>2969</v>
      </c>
    </row>
    <row r="2996" spans="1:10" ht="15" customHeight="1" x14ac:dyDescent="0.35">
      <c r="A2996" s="2" t="s">
        <v>56</v>
      </c>
      <c r="B2996" s="2" t="s">
        <v>57</v>
      </c>
      <c r="C2996" s="2" t="s">
        <v>177</v>
      </c>
      <c r="D2996" s="2" t="s">
        <v>178</v>
      </c>
      <c r="E2996" s="3">
        <v>3</v>
      </c>
      <c r="F2996" s="3">
        <v>12</v>
      </c>
      <c r="G2996" s="2" t="s">
        <v>59</v>
      </c>
      <c r="H2996" s="2" t="s">
        <v>179</v>
      </c>
      <c r="I2996" s="2" t="s">
        <v>18276</v>
      </c>
      <c r="J2996" s="2" t="s">
        <v>2983</v>
      </c>
    </row>
    <row r="2997" spans="1:10" ht="15" customHeight="1" x14ac:dyDescent="0.35">
      <c r="A2997" s="2" t="s">
        <v>56</v>
      </c>
      <c r="B2997" s="2" t="s">
        <v>57</v>
      </c>
      <c r="C2997" s="2" t="s">
        <v>153</v>
      </c>
      <c r="D2997" s="2" t="s">
        <v>154</v>
      </c>
      <c r="E2997" s="3">
        <v>3</v>
      </c>
      <c r="F2997" s="3">
        <v>10</v>
      </c>
      <c r="G2997" s="2" t="s">
        <v>59</v>
      </c>
      <c r="H2997" s="2" t="s">
        <v>155</v>
      </c>
      <c r="I2997" s="2" t="s">
        <v>18276</v>
      </c>
      <c r="J2997" s="2" t="s">
        <v>2983</v>
      </c>
    </row>
    <row r="2998" spans="1:10" ht="15" customHeight="1" x14ac:dyDescent="0.35">
      <c r="A2998" s="2" t="s">
        <v>41</v>
      </c>
      <c r="B2998" s="2" t="s">
        <v>42</v>
      </c>
      <c r="C2998" s="2" t="s">
        <v>537</v>
      </c>
      <c r="D2998" s="2" t="s">
        <v>538</v>
      </c>
      <c r="E2998" s="3">
        <v>2</v>
      </c>
      <c r="F2998" s="3">
        <v>40</v>
      </c>
      <c r="G2998" s="2" t="s">
        <v>43</v>
      </c>
      <c r="H2998" s="2" t="s">
        <v>539</v>
      </c>
      <c r="I2998" s="2" t="s">
        <v>18276</v>
      </c>
      <c r="J2998" s="2" t="s">
        <v>2969</v>
      </c>
    </row>
    <row r="2999" spans="1:10" ht="15" customHeight="1" x14ac:dyDescent="0.35">
      <c r="A2999" s="2" t="s">
        <v>41</v>
      </c>
      <c r="B2999" s="2" t="s">
        <v>42</v>
      </c>
      <c r="C2999" s="2" t="s">
        <v>142</v>
      </c>
      <c r="D2999" s="2" t="s">
        <v>143</v>
      </c>
      <c r="E2999" s="3">
        <v>2</v>
      </c>
      <c r="F2999" s="3">
        <v>9</v>
      </c>
      <c r="G2999" s="2" t="s">
        <v>43</v>
      </c>
      <c r="H2999" s="2" t="s">
        <v>144</v>
      </c>
      <c r="I2999" s="2" t="s">
        <v>18276</v>
      </c>
      <c r="J2999" s="2" t="s">
        <v>3140</v>
      </c>
    </row>
    <row r="3000" spans="1:10" ht="15" customHeight="1" x14ac:dyDescent="0.35">
      <c r="A3000" s="2" t="s">
        <v>41</v>
      </c>
      <c r="B3000" s="2" t="s">
        <v>42</v>
      </c>
      <c r="C3000" s="2" t="s">
        <v>23</v>
      </c>
      <c r="D3000" s="2" t="s">
        <v>24</v>
      </c>
      <c r="E3000" s="3">
        <v>2</v>
      </c>
      <c r="F3000" s="3">
        <v>1</v>
      </c>
      <c r="G3000" s="2" t="s">
        <v>43</v>
      </c>
      <c r="H3000" s="2" t="s">
        <v>26</v>
      </c>
      <c r="I3000" s="2" t="s">
        <v>18276</v>
      </c>
      <c r="J3000" s="2" t="s">
        <v>3016</v>
      </c>
    </row>
    <row r="3001" spans="1:10" ht="15" customHeight="1" x14ac:dyDescent="0.35">
      <c r="A3001" s="2" t="s">
        <v>41</v>
      </c>
      <c r="B3001" s="2" t="s">
        <v>42</v>
      </c>
      <c r="C3001" s="2" t="s">
        <v>56</v>
      </c>
      <c r="D3001" s="2" t="s">
        <v>57</v>
      </c>
      <c r="E3001" s="3">
        <v>2</v>
      </c>
      <c r="F3001" s="3">
        <v>3</v>
      </c>
      <c r="G3001" s="2" t="s">
        <v>43</v>
      </c>
      <c r="H3001" s="2" t="s">
        <v>59</v>
      </c>
      <c r="I3001" s="2" t="s">
        <v>18276</v>
      </c>
      <c r="J3001" s="2" t="s">
        <v>3016</v>
      </c>
    </row>
    <row r="3002" spans="1:10" ht="15" customHeight="1" x14ac:dyDescent="0.35">
      <c r="A3002" s="2" t="s">
        <v>41</v>
      </c>
      <c r="B3002" s="2" t="s">
        <v>42</v>
      </c>
      <c r="C3002" s="2" t="s">
        <v>71</v>
      </c>
      <c r="D3002" s="2" t="s">
        <v>72</v>
      </c>
      <c r="E3002" s="3">
        <v>2</v>
      </c>
      <c r="F3002" s="3">
        <v>4</v>
      </c>
      <c r="G3002" s="2" t="s">
        <v>43</v>
      </c>
      <c r="H3002" s="2" t="s">
        <v>73</v>
      </c>
      <c r="I3002" s="2" t="s">
        <v>18276</v>
      </c>
      <c r="J3002" s="2" t="s">
        <v>3016</v>
      </c>
    </row>
    <row r="3003" spans="1:10" ht="15" customHeight="1" x14ac:dyDescent="0.35">
      <c r="A3003" s="2" t="s">
        <v>41</v>
      </c>
      <c r="B3003" s="2" t="s">
        <v>42</v>
      </c>
      <c r="C3003" s="2" t="s">
        <v>86</v>
      </c>
      <c r="D3003" s="2" t="s">
        <v>87</v>
      </c>
      <c r="E3003" s="3">
        <v>2</v>
      </c>
      <c r="F3003" s="3">
        <v>5</v>
      </c>
      <c r="G3003" s="2" t="s">
        <v>43</v>
      </c>
      <c r="H3003" s="2" t="s">
        <v>88</v>
      </c>
      <c r="I3003" s="2" t="s">
        <v>18276</v>
      </c>
      <c r="J3003" s="2" t="s">
        <v>3016</v>
      </c>
    </row>
    <row r="3004" spans="1:10" ht="15" customHeight="1" x14ac:dyDescent="0.35">
      <c r="A3004" s="2" t="s">
        <v>41</v>
      </c>
      <c r="B3004" s="2" t="s">
        <v>42</v>
      </c>
      <c r="C3004" s="2" t="s">
        <v>116</v>
      </c>
      <c r="D3004" s="2" t="s">
        <v>117</v>
      </c>
      <c r="E3004" s="3">
        <v>2</v>
      </c>
      <c r="F3004" s="3">
        <v>7</v>
      </c>
      <c r="G3004" s="2" t="s">
        <v>43</v>
      </c>
      <c r="H3004" s="2" t="s">
        <v>118</v>
      </c>
      <c r="I3004" s="2" t="s">
        <v>18276</v>
      </c>
      <c r="J3004" s="2" t="s">
        <v>3016</v>
      </c>
    </row>
    <row r="3005" spans="1:10" ht="15" customHeight="1" x14ac:dyDescent="0.35">
      <c r="A3005" s="2" t="s">
        <v>41</v>
      </c>
      <c r="B3005" s="2" t="s">
        <v>42</v>
      </c>
      <c r="C3005" s="2" t="s">
        <v>128</v>
      </c>
      <c r="D3005" s="2" t="s">
        <v>129</v>
      </c>
      <c r="E3005" s="3">
        <v>2</v>
      </c>
      <c r="F3005" s="3">
        <v>8</v>
      </c>
      <c r="G3005" s="2" t="s">
        <v>43</v>
      </c>
      <c r="H3005" s="2" t="s">
        <v>130</v>
      </c>
      <c r="I3005" s="2" t="s">
        <v>18276</v>
      </c>
      <c r="J3005" s="2" t="s">
        <v>3016</v>
      </c>
    </row>
    <row r="3006" spans="1:10" ht="15" customHeight="1" x14ac:dyDescent="0.35">
      <c r="A3006" s="2" t="s">
        <v>41</v>
      </c>
      <c r="B3006" s="2" t="s">
        <v>42</v>
      </c>
      <c r="C3006" s="2" t="s">
        <v>163</v>
      </c>
      <c r="D3006" s="2" t="s">
        <v>164</v>
      </c>
      <c r="E3006" s="3">
        <v>2</v>
      </c>
      <c r="F3006" s="3">
        <v>11</v>
      </c>
      <c r="G3006" s="2" t="s">
        <v>43</v>
      </c>
      <c r="H3006" s="2" t="s">
        <v>165</v>
      </c>
      <c r="I3006" s="2" t="s">
        <v>18276</v>
      </c>
      <c r="J3006" s="2" t="s">
        <v>3016</v>
      </c>
    </row>
    <row r="3007" spans="1:10" ht="15" customHeight="1" x14ac:dyDescent="0.35">
      <c r="A3007" s="2" t="s">
        <v>41</v>
      </c>
      <c r="B3007" s="2" t="s">
        <v>42</v>
      </c>
      <c r="C3007" s="2" t="s">
        <v>177</v>
      </c>
      <c r="D3007" s="2" t="s">
        <v>178</v>
      </c>
      <c r="E3007" s="3">
        <v>2</v>
      </c>
      <c r="F3007" s="3">
        <v>12</v>
      </c>
      <c r="G3007" s="2" t="s">
        <v>43</v>
      </c>
      <c r="H3007" s="2" t="s">
        <v>179</v>
      </c>
      <c r="I3007" s="2" t="s">
        <v>18276</v>
      </c>
      <c r="J3007" s="2" t="s">
        <v>3016</v>
      </c>
    </row>
    <row r="3008" spans="1:10" ht="15" customHeight="1" x14ac:dyDescent="0.35">
      <c r="A3008" s="2" t="s">
        <v>41</v>
      </c>
      <c r="B3008" s="2" t="s">
        <v>42</v>
      </c>
      <c r="C3008" s="2" t="s">
        <v>191</v>
      </c>
      <c r="D3008" s="2" t="s">
        <v>192</v>
      </c>
      <c r="E3008" s="3">
        <v>2</v>
      </c>
      <c r="F3008" s="3">
        <v>13</v>
      </c>
      <c r="G3008" s="2" t="s">
        <v>43</v>
      </c>
      <c r="H3008" s="2" t="s">
        <v>193</v>
      </c>
      <c r="I3008" s="2" t="s">
        <v>18276</v>
      </c>
      <c r="J3008" s="2" t="s">
        <v>3016</v>
      </c>
    </row>
    <row r="3009" spans="1:10" ht="15" customHeight="1" x14ac:dyDescent="0.35">
      <c r="A3009" s="2" t="s">
        <v>41</v>
      </c>
      <c r="B3009" s="2" t="s">
        <v>42</v>
      </c>
      <c r="C3009" s="2" t="s">
        <v>207</v>
      </c>
      <c r="D3009" s="2" t="s">
        <v>208</v>
      </c>
      <c r="E3009" s="3">
        <v>2</v>
      </c>
      <c r="F3009" s="3">
        <v>14</v>
      </c>
      <c r="G3009" s="2" t="s">
        <v>43</v>
      </c>
      <c r="H3009" s="2" t="s">
        <v>209</v>
      </c>
      <c r="I3009" s="2" t="s">
        <v>18276</v>
      </c>
      <c r="J3009" s="2" t="s">
        <v>3016</v>
      </c>
    </row>
    <row r="3010" spans="1:10" ht="15" customHeight="1" x14ac:dyDescent="0.35">
      <c r="A3010" s="2" t="s">
        <v>41</v>
      </c>
      <c r="B3010" s="2" t="s">
        <v>42</v>
      </c>
      <c r="C3010" s="2" t="s">
        <v>325</v>
      </c>
      <c r="D3010" s="2" t="s">
        <v>326</v>
      </c>
      <c r="E3010" s="3">
        <v>2</v>
      </c>
      <c r="F3010" s="3">
        <v>22</v>
      </c>
      <c r="G3010" s="2" t="s">
        <v>43</v>
      </c>
      <c r="H3010" s="2" t="s">
        <v>327</v>
      </c>
      <c r="I3010" s="2" t="s">
        <v>18276</v>
      </c>
      <c r="J3010" s="2" t="s">
        <v>3016</v>
      </c>
    </row>
    <row r="3011" spans="1:10" ht="15" customHeight="1" x14ac:dyDescent="0.35">
      <c r="A3011" s="2" t="s">
        <v>41</v>
      </c>
      <c r="B3011" s="2" t="s">
        <v>42</v>
      </c>
      <c r="C3011" s="2" t="s">
        <v>339</v>
      </c>
      <c r="D3011" s="2" t="s">
        <v>340</v>
      </c>
      <c r="E3011" s="3">
        <v>2</v>
      </c>
      <c r="F3011" s="3">
        <v>23</v>
      </c>
      <c r="G3011" s="2" t="s">
        <v>43</v>
      </c>
      <c r="H3011" s="2" t="s">
        <v>341</v>
      </c>
      <c r="I3011" s="2" t="s">
        <v>18276</v>
      </c>
      <c r="J3011" s="2" t="s">
        <v>3016</v>
      </c>
    </row>
    <row r="3012" spans="1:10" ht="15" customHeight="1" x14ac:dyDescent="0.35">
      <c r="A3012" s="2" t="s">
        <v>41</v>
      </c>
      <c r="B3012" s="2" t="s">
        <v>42</v>
      </c>
      <c r="C3012" s="2" t="s">
        <v>467</v>
      </c>
      <c r="D3012" s="2" t="s">
        <v>468</v>
      </c>
      <c r="E3012" s="3">
        <v>2</v>
      </c>
      <c r="F3012" s="3">
        <v>34</v>
      </c>
      <c r="G3012" s="2" t="s">
        <v>43</v>
      </c>
      <c r="H3012" s="2" t="s">
        <v>469</v>
      </c>
      <c r="I3012" s="2" t="s">
        <v>18276</v>
      </c>
      <c r="J3012" s="2" t="s">
        <v>3016</v>
      </c>
    </row>
    <row r="3013" spans="1:10" ht="15" customHeight="1" x14ac:dyDescent="0.35">
      <c r="A3013" s="2" t="s">
        <v>41</v>
      </c>
      <c r="B3013" s="2" t="s">
        <v>42</v>
      </c>
      <c r="C3013" s="2" t="s">
        <v>537</v>
      </c>
      <c r="D3013" s="2" t="s">
        <v>538</v>
      </c>
      <c r="E3013" s="3">
        <v>2</v>
      </c>
      <c r="F3013" s="3">
        <v>40</v>
      </c>
      <c r="G3013" s="2" t="s">
        <v>43</v>
      </c>
      <c r="H3013" s="2" t="s">
        <v>539</v>
      </c>
      <c r="I3013" s="2" t="s">
        <v>18276</v>
      </c>
      <c r="J3013" s="2" t="s">
        <v>3016</v>
      </c>
    </row>
    <row r="3014" spans="1:10" ht="15" customHeight="1" x14ac:dyDescent="0.35">
      <c r="A3014" s="2" t="s">
        <v>56</v>
      </c>
      <c r="B3014" s="2" t="s">
        <v>57</v>
      </c>
      <c r="C3014" s="2" t="s">
        <v>23</v>
      </c>
      <c r="D3014" s="2" t="s">
        <v>24</v>
      </c>
      <c r="E3014" s="3">
        <v>3</v>
      </c>
      <c r="F3014" s="3">
        <v>1</v>
      </c>
      <c r="G3014" s="2" t="s">
        <v>59</v>
      </c>
      <c r="H3014" s="2" t="s">
        <v>26</v>
      </c>
      <c r="I3014" s="2" t="s">
        <v>18276</v>
      </c>
      <c r="J3014" s="2" t="s">
        <v>2983</v>
      </c>
    </row>
    <row r="3015" spans="1:10" ht="15" customHeight="1" x14ac:dyDescent="0.35">
      <c r="A3015" s="2" t="s">
        <v>56</v>
      </c>
      <c r="B3015" s="2" t="s">
        <v>57</v>
      </c>
      <c r="C3015" s="2" t="s">
        <v>71</v>
      </c>
      <c r="D3015" s="2" t="s">
        <v>72</v>
      </c>
      <c r="E3015" s="3">
        <v>3</v>
      </c>
      <c r="F3015" s="3">
        <v>4</v>
      </c>
      <c r="G3015" s="2" t="s">
        <v>59</v>
      </c>
      <c r="H3015" s="2" t="s">
        <v>73</v>
      </c>
      <c r="I3015" s="2" t="s">
        <v>18276</v>
      </c>
      <c r="J3015" s="2" t="s">
        <v>2983</v>
      </c>
    </row>
    <row r="3016" spans="1:10" ht="15" customHeight="1" x14ac:dyDescent="0.35">
      <c r="A3016" s="2" t="s">
        <v>56</v>
      </c>
      <c r="B3016" s="2" t="s">
        <v>57</v>
      </c>
      <c r="C3016" s="2" t="s">
        <v>86</v>
      </c>
      <c r="D3016" s="2" t="s">
        <v>87</v>
      </c>
      <c r="E3016" s="3">
        <v>3</v>
      </c>
      <c r="F3016" s="3">
        <v>5</v>
      </c>
      <c r="G3016" s="2" t="s">
        <v>59</v>
      </c>
      <c r="H3016" s="2" t="s">
        <v>88</v>
      </c>
      <c r="I3016" s="2" t="s">
        <v>18276</v>
      </c>
      <c r="J3016" s="2" t="s">
        <v>2983</v>
      </c>
    </row>
    <row r="3017" spans="1:10" ht="15" customHeight="1" x14ac:dyDescent="0.35">
      <c r="A3017" s="2" t="s">
        <v>56</v>
      </c>
      <c r="B3017" s="2" t="s">
        <v>57</v>
      </c>
      <c r="C3017" s="2" t="s">
        <v>100</v>
      </c>
      <c r="D3017" s="2" t="s">
        <v>101</v>
      </c>
      <c r="E3017" s="3">
        <v>3</v>
      </c>
      <c r="F3017" s="3">
        <v>6</v>
      </c>
      <c r="G3017" s="2" t="s">
        <v>59</v>
      </c>
      <c r="H3017" s="2" t="s">
        <v>102</v>
      </c>
      <c r="I3017" s="2" t="s">
        <v>18276</v>
      </c>
      <c r="J3017" s="2" t="s">
        <v>2983</v>
      </c>
    </row>
    <row r="3018" spans="1:10" ht="15" customHeight="1" x14ac:dyDescent="0.35">
      <c r="A3018" s="2" t="s">
        <v>56</v>
      </c>
      <c r="B3018" s="2" t="s">
        <v>57</v>
      </c>
      <c r="C3018" s="2" t="s">
        <v>128</v>
      </c>
      <c r="D3018" s="2" t="s">
        <v>129</v>
      </c>
      <c r="E3018" s="3">
        <v>3</v>
      </c>
      <c r="F3018" s="3">
        <v>8</v>
      </c>
      <c r="G3018" s="2" t="s">
        <v>59</v>
      </c>
      <c r="H3018" s="2" t="s">
        <v>130</v>
      </c>
      <c r="I3018" s="2" t="s">
        <v>18276</v>
      </c>
      <c r="J3018" s="2" t="s">
        <v>2983</v>
      </c>
    </row>
    <row r="3019" spans="1:10" ht="15" customHeight="1" x14ac:dyDescent="0.35">
      <c r="A3019" s="2" t="s">
        <v>56</v>
      </c>
      <c r="B3019" s="2" t="s">
        <v>57</v>
      </c>
      <c r="C3019" s="2" t="s">
        <v>163</v>
      </c>
      <c r="D3019" s="2" t="s">
        <v>164</v>
      </c>
      <c r="E3019" s="3">
        <v>3</v>
      </c>
      <c r="F3019" s="3">
        <v>11</v>
      </c>
      <c r="G3019" s="2" t="s">
        <v>59</v>
      </c>
      <c r="H3019" s="2" t="s">
        <v>165</v>
      </c>
      <c r="I3019" s="2" t="s">
        <v>18276</v>
      </c>
      <c r="J3019" s="2" t="s">
        <v>2983</v>
      </c>
    </row>
    <row r="3020" spans="1:10" ht="15" customHeight="1" x14ac:dyDescent="0.35">
      <c r="A3020" s="2" t="s">
        <v>116</v>
      </c>
      <c r="B3020" s="2" t="s">
        <v>117</v>
      </c>
      <c r="C3020" s="2" t="s">
        <v>163</v>
      </c>
      <c r="D3020" s="2" t="s">
        <v>164</v>
      </c>
      <c r="E3020" s="3">
        <v>7</v>
      </c>
      <c r="F3020" s="3">
        <v>11</v>
      </c>
      <c r="G3020" s="2" t="s">
        <v>118</v>
      </c>
      <c r="H3020" s="2" t="s">
        <v>165</v>
      </c>
      <c r="I3020" s="2" t="s">
        <v>18276</v>
      </c>
      <c r="J3020" s="2" t="s">
        <v>3009</v>
      </c>
    </row>
    <row r="3021" spans="1:10" ht="15" customHeight="1" x14ac:dyDescent="0.35">
      <c r="A3021" s="2" t="s">
        <v>41</v>
      </c>
      <c r="B3021" s="2" t="s">
        <v>42</v>
      </c>
      <c r="C3021" s="2" t="s">
        <v>456</v>
      </c>
      <c r="D3021" s="2" t="s">
        <v>457</v>
      </c>
      <c r="E3021" s="3">
        <v>2</v>
      </c>
      <c r="F3021" s="3">
        <v>33</v>
      </c>
      <c r="G3021" s="2" t="s">
        <v>43</v>
      </c>
      <c r="H3021" s="2" t="s">
        <v>458</v>
      </c>
      <c r="I3021" s="2" t="s">
        <v>18276</v>
      </c>
      <c r="J3021" s="2" t="s">
        <v>3083</v>
      </c>
    </row>
    <row r="3022" spans="1:10" ht="15" customHeight="1" x14ac:dyDescent="0.35">
      <c r="A3022" s="2" t="s">
        <v>41</v>
      </c>
      <c r="B3022" s="2" t="s">
        <v>42</v>
      </c>
      <c r="C3022" s="2" t="s">
        <v>365</v>
      </c>
      <c r="D3022" s="2" t="s">
        <v>366</v>
      </c>
      <c r="E3022" s="3">
        <v>2</v>
      </c>
      <c r="F3022" s="3">
        <v>25</v>
      </c>
      <c r="G3022" s="2" t="s">
        <v>43</v>
      </c>
      <c r="H3022" s="2" t="s">
        <v>367</v>
      </c>
      <c r="I3022" s="2" t="s">
        <v>18276</v>
      </c>
      <c r="J3022" s="2" t="s">
        <v>3083</v>
      </c>
    </row>
    <row r="3023" spans="1:10" ht="15" customHeight="1" x14ac:dyDescent="0.35">
      <c r="A3023" s="2" t="s">
        <v>41</v>
      </c>
      <c r="B3023" s="2" t="s">
        <v>42</v>
      </c>
      <c r="C3023" s="2" t="s">
        <v>142</v>
      </c>
      <c r="D3023" s="2" t="s">
        <v>143</v>
      </c>
      <c r="E3023" s="3">
        <v>2</v>
      </c>
      <c r="F3023" s="3">
        <v>9</v>
      </c>
      <c r="G3023" s="2" t="s">
        <v>43</v>
      </c>
      <c r="H3023" s="2" t="s">
        <v>144</v>
      </c>
      <c r="I3023" s="2" t="s">
        <v>18276</v>
      </c>
      <c r="J3023" s="2" t="s">
        <v>3133</v>
      </c>
    </row>
    <row r="3024" spans="1:10" ht="15" customHeight="1" x14ac:dyDescent="0.35">
      <c r="A3024" s="2" t="s">
        <v>41</v>
      </c>
      <c r="B3024" s="2" t="s">
        <v>42</v>
      </c>
      <c r="C3024" s="2" t="s">
        <v>23</v>
      </c>
      <c r="D3024" s="2" t="s">
        <v>24</v>
      </c>
      <c r="E3024" s="3">
        <v>2</v>
      </c>
      <c r="F3024" s="3">
        <v>1</v>
      </c>
      <c r="G3024" s="2" t="s">
        <v>43</v>
      </c>
      <c r="H3024" s="2" t="s">
        <v>26</v>
      </c>
      <c r="I3024" s="2" t="s">
        <v>18276</v>
      </c>
      <c r="J3024" s="2" t="s">
        <v>3093</v>
      </c>
    </row>
    <row r="3025" spans="1:10" ht="15" customHeight="1" x14ac:dyDescent="0.35">
      <c r="A3025" s="2" t="s">
        <v>41</v>
      </c>
      <c r="B3025" s="2" t="s">
        <v>42</v>
      </c>
      <c r="C3025" s="2" t="s">
        <v>56</v>
      </c>
      <c r="D3025" s="2" t="s">
        <v>57</v>
      </c>
      <c r="E3025" s="3">
        <v>2</v>
      </c>
      <c r="F3025" s="3">
        <v>3</v>
      </c>
      <c r="G3025" s="2" t="s">
        <v>43</v>
      </c>
      <c r="H3025" s="2" t="s">
        <v>59</v>
      </c>
      <c r="I3025" s="2" t="s">
        <v>18276</v>
      </c>
      <c r="J3025" s="2" t="s">
        <v>3093</v>
      </c>
    </row>
    <row r="3026" spans="1:10" ht="15" customHeight="1" x14ac:dyDescent="0.35">
      <c r="A3026" s="2" t="s">
        <v>41</v>
      </c>
      <c r="B3026" s="2" t="s">
        <v>42</v>
      </c>
      <c r="C3026" s="2" t="s">
        <v>86</v>
      </c>
      <c r="D3026" s="2" t="s">
        <v>87</v>
      </c>
      <c r="E3026" s="3">
        <v>2</v>
      </c>
      <c r="F3026" s="3">
        <v>5</v>
      </c>
      <c r="G3026" s="2" t="s">
        <v>43</v>
      </c>
      <c r="H3026" s="2" t="s">
        <v>88</v>
      </c>
      <c r="I3026" s="2" t="s">
        <v>18276</v>
      </c>
      <c r="J3026" s="2" t="s">
        <v>3093</v>
      </c>
    </row>
    <row r="3027" spans="1:10" ht="15" customHeight="1" x14ac:dyDescent="0.35">
      <c r="A3027" s="2" t="s">
        <v>41</v>
      </c>
      <c r="B3027" s="2" t="s">
        <v>42</v>
      </c>
      <c r="C3027" s="2" t="s">
        <v>116</v>
      </c>
      <c r="D3027" s="2" t="s">
        <v>117</v>
      </c>
      <c r="E3027" s="3">
        <v>2</v>
      </c>
      <c r="F3027" s="3">
        <v>7</v>
      </c>
      <c r="G3027" s="2" t="s">
        <v>43</v>
      </c>
      <c r="H3027" s="2" t="s">
        <v>118</v>
      </c>
      <c r="I3027" s="2" t="s">
        <v>18276</v>
      </c>
      <c r="J3027" s="2" t="s">
        <v>3093</v>
      </c>
    </row>
    <row r="3028" spans="1:10" ht="15" customHeight="1" x14ac:dyDescent="0.35">
      <c r="A3028" s="2" t="s">
        <v>41</v>
      </c>
      <c r="B3028" s="2" t="s">
        <v>42</v>
      </c>
      <c r="C3028" s="2" t="s">
        <v>128</v>
      </c>
      <c r="D3028" s="2" t="s">
        <v>129</v>
      </c>
      <c r="E3028" s="3">
        <v>2</v>
      </c>
      <c r="F3028" s="3">
        <v>8</v>
      </c>
      <c r="G3028" s="2" t="s">
        <v>43</v>
      </c>
      <c r="H3028" s="2" t="s">
        <v>130</v>
      </c>
      <c r="I3028" s="2" t="s">
        <v>18276</v>
      </c>
      <c r="J3028" s="2" t="s">
        <v>3093</v>
      </c>
    </row>
    <row r="3029" spans="1:10" ht="15" customHeight="1" x14ac:dyDescent="0.35">
      <c r="A3029" s="2" t="s">
        <v>41</v>
      </c>
      <c r="B3029" s="2" t="s">
        <v>42</v>
      </c>
      <c r="C3029" s="2" t="s">
        <v>142</v>
      </c>
      <c r="D3029" s="2" t="s">
        <v>143</v>
      </c>
      <c r="E3029" s="3">
        <v>2</v>
      </c>
      <c r="F3029" s="3">
        <v>9</v>
      </c>
      <c r="G3029" s="2" t="s">
        <v>43</v>
      </c>
      <c r="H3029" s="2" t="s">
        <v>144</v>
      </c>
      <c r="I3029" s="2" t="s">
        <v>18276</v>
      </c>
      <c r="J3029" s="2" t="s">
        <v>3093</v>
      </c>
    </row>
    <row r="3030" spans="1:10" ht="15" customHeight="1" x14ac:dyDescent="0.35">
      <c r="A3030" s="2" t="s">
        <v>41</v>
      </c>
      <c r="B3030" s="2" t="s">
        <v>42</v>
      </c>
      <c r="C3030" s="2" t="s">
        <v>153</v>
      </c>
      <c r="D3030" s="2" t="s">
        <v>154</v>
      </c>
      <c r="E3030" s="3">
        <v>2</v>
      </c>
      <c r="F3030" s="3">
        <v>10</v>
      </c>
      <c r="G3030" s="2" t="s">
        <v>43</v>
      </c>
      <c r="H3030" s="2" t="s">
        <v>155</v>
      </c>
      <c r="I3030" s="2" t="s">
        <v>18276</v>
      </c>
      <c r="J3030" s="2" t="s">
        <v>3093</v>
      </c>
    </row>
    <row r="3031" spans="1:10" ht="15" customHeight="1" x14ac:dyDescent="0.35">
      <c r="A3031" s="2" t="s">
        <v>41</v>
      </c>
      <c r="B3031" s="2" t="s">
        <v>42</v>
      </c>
      <c r="C3031" s="2" t="s">
        <v>163</v>
      </c>
      <c r="D3031" s="2" t="s">
        <v>164</v>
      </c>
      <c r="E3031" s="3">
        <v>2</v>
      </c>
      <c r="F3031" s="3">
        <v>11</v>
      </c>
      <c r="G3031" s="2" t="s">
        <v>43</v>
      </c>
      <c r="H3031" s="2" t="s">
        <v>165</v>
      </c>
      <c r="I3031" s="2" t="s">
        <v>18276</v>
      </c>
      <c r="J3031" s="2" t="s">
        <v>3093</v>
      </c>
    </row>
    <row r="3032" spans="1:10" ht="15" customHeight="1" x14ac:dyDescent="0.35">
      <c r="A3032" s="2" t="s">
        <v>41</v>
      </c>
      <c r="B3032" s="2" t="s">
        <v>42</v>
      </c>
      <c r="C3032" s="2" t="s">
        <v>177</v>
      </c>
      <c r="D3032" s="2" t="s">
        <v>178</v>
      </c>
      <c r="E3032" s="3">
        <v>2</v>
      </c>
      <c r="F3032" s="3">
        <v>12</v>
      </c>
      <c r="G3032" s="2" t="s">
        <v>43</v>
      </c>
      <c r="H3032" s="2" t="s">
        <v>179</v>
      </c>
      <c r="I3032" s="2" t="s">
        <v>18276</v>
      </c>
      <c r="J3032" s="2" t="s">
        <v>3093</v>
      </c>
    </row>
    <row r="3033" spans="1:10" ht="15" customHeight="1" x14ac:dyDescent="0.35">
      <c r="A3033" s="2" t="s">
        <v>41</v>
      </c>
      <c r="B3033" s="2" t="s">
        <v>42</v>
      </c>
      <c r="C3033" s="2" t="s">
        <v>191</v>
      </c>
      <c r="D3033" s="2" t="s">
        <v>192</v>
      </c>
      <c r="E3033" s="3">
        <v>2</v>
      </c>
      <c r="F3033" s="3">
        <v>13</v>
      </c>
      <c r="G3033" s="2" t="s">
        <v>43</v>
      </c>
      <c r="H3033" s="2" t="s">
        <v>193</v>
      </c>
      <c r="I3033" s="2" t="s">
        <v>18276</v>
      </c>
      <c r="J3033" s="2" t="s">
        <v>3093</v>
      </c>
    </row>
    <row r="3034" spans="1:10" ht="15" customHeight="1" x14ac:dyDescent="0.35">
      <c r="A3034" s="2" t="s">
        <v>41</v>
      </c>
      <c r="B3034" s="2" t="s">
        <v>42</v>
      </c>
      <c r="C3034" s="2" t="s">
        <v>207</v>
      </c>
      <c r="D3034" s="2" t="s">
        <v>208</v>
      </c>
      <c r="E3034" s="3">
        <v>2</v>
      </c>
      <c r="F3034" s="3">
        <v>14</v>
      </c>
      <c r="G3034" s="2" t="s">
        <v>43</v>
      </c>
      <c r="H3034" s="2" t="s">
        <v>209</v>
      </c>
      <c r="I3034" s="2" t="s">
        <v>18276</v>
      </c>
      <c r="J3034" s="2" t="s">
        <v>3093</v>
      </c>
    </row>
    <row r="3035" spans="1:10" ht="15" customHeight="1" x14ac:dyDescent="0.35">
      <c r="A3035" s="2" t="s">
        <v>41</v>
      </c>
      <c r="B3035" s="2" t="s">
        <v>42</v>
      </c>
      <c r="C3035" s="2" t="s">
        <v>218</v>
      </c>
      <c r="D3035" s="2" t="s">
        <v>219</v>
      </c>
      <c r="E3035" s="3">
        <v>2</v>
      </c>
      <c r="F3035" s="3">
        <v>15</v>
      </c>
      <c r="G3035" s="2" t="s">
        <v>43</v>
      </c>
      <c r="H3035" s="2" t="s">
        <v>220</v>
      </c>
      <c r="I3035" s="2" t="s">
        <v>18276</v>
      </c>
      <c r="J3035" s="2" t="s">
        <v>3093</v>
      </c>
    </row>
    <row r="3036" spans="1:10" ht="15" customHeight="1" x14ac:dyDescent="0.35">
      <c r="A3036" s="2" t="s">
        <v>41</v>
      </c>
      <c r="B3036" s="2" t="s">
        <v>42</v>
      </c>
      <c r="C3036" s="2" t="s">
        <v>250</v>
      </c>
      <c r="D3036" s="2" t="s">
        <v>251</v>
      </c>
      <c r="E3036" s="3">
        <v>2</v>
      </c>
      <c r="F3036" s="3">
        <v>17</v>
      </c>
      <c r="G3036" s="2" t="s">
        <v>43</v>
      </c>
      <c r="H3036" s="2" t="s">
        <v>252</v>
      </c>
      <c r="I3036" s="2" t="s">
        <v>18276</v>
      </c>
      <c r="J3036" s="2" t="s">
        <v>3093</v>
      </c>
    </row>
    <row r="3037" spans="1:10" ht="15" customHeight="1" x14ac:dyDescent="0.35">
      <c r="A3037" s="2" t="s">
        <v>41</v>
      </c>
      <c r="B3037" s="2" t="s">
        <v>42</v>
      </c>
      <c r="C3037" s="2" t="s">
        <v>294</v>
      </c>
      <c r="D3037" s="2" t="s">
        <v>295</v>
      </c>
      <c r="E3037" s="3">
        <v>2</v>
      </c>
      <c r="F3037" s="3">
        <v>20</v>
      </c>
      <c r="G3037" s="2" t="s">
        <v>43</v>
      </c>
      <c r="H3037" s="2" t="s">
        <v>296</v>
      </c>
      <c r="I3037" s="2" t="s">
        <v>18276</v>
      </c>
      <c r="J3037" s="2" t="s">
        <v>3093</v>
      </c>
    </row>
    <row r="3038" spans="1:10" ht="15" customHeight="1" x14ac:dyDescent="0.35">
      <c r="A3038" s="2" t="s">
        <v>41</v>
      </c>
      <c r="B3038" s="2" t="s">
        <v>42</v>
      </c>
      <c r="C3038" s="2" t="s">
        <v>352</v>
      </c>
      <c r="D3038" s="2" t="s">
        <v>353</v>
      </c>
      <c r="E3038" s="3">
        <v>2</v>
      </c>
      <c r="F3038" s="3">
        <v>24</v>
      </c>
      <c r="G3038" s="2" t="s">
        <v>43</v>
      </c>
      <c r="H3038" s="2" t="s">
        <v>354</v>
      </c>
      <c r="I3038" s="2" t="s">
        <v>18276</v>
      </c>
      <c r="J3038" s="2" t="s">
        <v>3093</v>
      </c>
    </row>
    <row r="3039" spans="1:10" ht="15" customHeight="1" x14ac:dyDescent="0.35">
      <c r="A3039" s="2" t="s">
        <v>41</v>
      </c>
      <c r="B3039" s="2" t="s">
        <v>42</v>
      </c>
      <c r="C3039" s="2" t="s">
        <v>477</v>
      </c>
      <c r="D3039" s="2" t="s">
        <v>478</v>
      </c>
      <c r="E3039" s="3">
        <v>2</v>
      </c>
      <c r="F3039" s="3">
        <v>35</v>
      </c>
      <c r="G3039" s="2" t="s">
        <v>43</v>
      </c>
      <c r="H3039" s="2" t="s">
        <v>479</v>
      </c>
      <c r="I3039" s="2" t="s">
        <v>18276</v>
      </c>
      <c r="J3039" s="2" t="s">
        <v>3093</v>
      </c>
    </row>
    <row r="3040" spans="1:10" ht="15" customHeight="1" x14ac:dyDescent="0.35">
      <c r="A3040" s="2" t="s">
        <v>41</v>
      </c>
      <c r="B3040" s="2" t="s">
        <v>42</v>
      </c>
      <c r="C3040" s="2" t="s">
        <v>537</v>
      </c>
      <c r="D3040" s="2" t="s">
        <v>538</v>
      </c>
      <c r="E3040" s="3">
        <v>2</v>
      </c>
      <c r="F3040" s="3">
        <v>40</v>
      </c>
      <c r="G3040" s="2" t="s">
        <v>43</v>
      </c>
      <c r="H3040" s="2" t="s">
        <v>539</v>
      </c>
      <c r="I3040" s="2" t="s">
        <v>18276</v>
      </c>
      <c r="J3040" s="2" t="s">
        <v>3093</v>
      </c>
    </row>
    <row r="3041" spans="1:10" ht="15" customHeight="1" x14ac:dyDescent="0.35">
      <c r="A3041" s="2" t="s">
        <v>41</v>
      </c>
      <c r="B3041" s="2" t="s">
        <v>42</v>
      </c>
      <c r="C3041" s="2" t="s">
        <v>23</v>
      </c>
      <c r="D3041" s="2" t="s">
        <v>24</v>
      </c>
      <c r="E3041" s="3">
        <v>2</v>
      </c>
      <c r="F3041" s="3">
        <v>1</v>
      </c>
      <c r="G3041" s="2" t="s">
        <v>43</v>
      </c>
      <c r="H3041" s="2" t="s">
        <v>26</v>
      </c>
      <c r="I3041" s="2" t="s">
        <v>18276</v>
      </c>
      <c r="J3041" s="2" t="s">
        <v>3099</v>
      </c>
    </row>
    <row r="3042" spans="1:10" ht="15" customHeight="1" x14ac:dyDescent="0.35">
      <c r="A3042" s="2" t="s">
        <v>41</v>
      </c>
      <c r="B3042" s="2" t="s">
        <v>42</v>
      </c>
      <c r="C3042" s="2" t="s">
        <v>128</v>
      </c>
      <c r="D3042" s="2" t="s">
        <v>129</v>
      </c>
      <c r="E3042" s="3">
        <v>2</v>
      </c>
      <c r="F3042" s="3">
        <v>8</v>
      </c>
      <c r="G3042" s="2" t="s">
        <v>43</v>
      </c>
      <c r="H3042" s="2" t="s">
        <v>130</v>
      </c>
      <c r="I3042" s="2" t="s">
        <v>18276</v>
      </c>
      <c r="J3042" s="2" t="s">
        <v>3099</v>
      </c>
    </row>
    <row r="3043" spans="1:10" ht="15" customHeight="1" x14ac:dyDescent="0.35">
      <c r="A3043" s="2" t="s">
        <v>41</v>
      </c>
      <c r="B3043" s="2" t="s">
        <v>42</v>
      </c>
      <c r="C3043" s="2" t="s">
        <v>153</v>
      </c>
      <c r="D3043" s="2" t="s">
        <v>154</v>
      </c>
      <c r="E3043" s="3">
        <v>2</v>
      </c>
      <c r="F3043" s="3">
        <v>10</v>
      </c>
      <c r="G3043" s="2" t="s">
        <v>43</v>
      </c>
      <c r="H3043" s="2" t="s">
        <v>155</v>
      </c>
      <c r="I3043" s="2" t="s">
        <v>18276</v>
      </c>
      <c r="J3043" s="2" t="s">
        <v>3099</v>
      </c>
    </row>
    <row r="3044" spans="1:10" ht="15" customHeight="1" x14ac:dyDescent="0.35">
      <c r="A3044" s="2" t="s">
        <v>41</v>
      </c>
      <c r="B3044" s="2" t="s">
        <v>42</v>
      </c>
      <c r="C3044" s="2" t="s">
        <v>352</v>
      </c>
      <c r="D3044" s="2" t="s">
        <v>353</v>
      </c>
      <c r="E3044" s="3">
        <v>2</v>
      </c>
      <c r="F3044" s="3">
        <v>24</v>
      </c>
      <c r="G3044" s="2" t="s">
        <v>43</v>
      </c>
      <c r="H3044" s="2" t="s">
        <v>354</v>
      </c>
      <c r="I3044" s="2" t="s">
        <v>18276</v>
      </c>
      <c r="J3044" s="2" t="s">
        <v>3044</v>
      </c>
    </row>
    <row r="3045" spans="1:10" ht="15" customHeight="1" x14ac:dyDescent="0.35">
      <c r="A3045" s="2" t="s">
        <v>41</v>
      </c>
      <c r="B3045" s="2" t="s">
        <v>42</v>
      </c>
      <c r="C3045" s="2" t="s">
        <v>163</v>
      </c>
      <c r="D3045" s="2" t="s">
        <v>164</v>
      </c>
      <c r="E3045" s="3">
        <v>2</v>
      </c>
      <c r="F3045" s="3">
        <v>11</v>
      </c>
      <c r="G3045" s="2" t="s">
        <v>43</v>
      </c>
      <c r="H3045" s="2" t="s">
        <v>165</v>
      </c>
      <c r="I3045" s="2" t="s">
        <v>18276</v>
      </c>
      <c r="J3045" s="2" t="s">
        <v>3099</v>
      </c>
    </row>
    <row r="3046" spans="1:10" ht="15" customHeight="1" x14ac:dyDescent="0.35">
      <c r="A3046" s="2" t="s">
        <v>41</v>
      </c>
      <c r="B3046" s="2" t="s">
        <v>42</v>
      </c>
      <c r="C3046" s="2" t="s">
        <v>339</v>
      </c>
      <c r="D3046" s="2" t="s">
        <v>340</v>
      </c>
      <c r="E3046" s="3">
        <v>2</v>
      </c>
      <c r="F3046" s="3">
        <v>23</v>
      </c>
      <c r="G3046" s="2" t="s">
        <v>43</v>
      </c>
      <c r="H3046" s="2" t="s">
        <v>341</v>
      </c>
      <c r="I3046" s="2" t="s">
        <v>18276</v>
      </c>
      <c r="J3046" s="2" t="s">
        <v>3044</v>
      </c>
    </row>
    <row r="3047" spans="1:10" ht="15" customHeight="1" x14ac:dyDescent="0.35">
      <c r="A3047" s="2" t="s">
        <v>41</v>
      </c>
      <c r="B3047" s="2" t="s">
        <v>42</v>
      </c>
      <c r="C3047" s="2" t="s">
        <v>163</v>
      </c>
      <c r="D3047" s="2" t="s">
        <v>164</v>
      </c>
      <c r="E3047" s="3">
        <v>2</v>
      </c>
      <c r="F3047" s="3">
        <v>11</v>
      </c>
      <c r="G3047" s="2" t="s">
        <v>43</v>
      </c>
      <c r="H3047" s="2" t="s">
        <v>165</v>
      </c>
      <c r="I3047" s="2" t="s">
        <v>18276</v>
      </c>
      <c r="J3047" s="2" t="s">
        <v>3044</v>
      </c>
    </row>
    <row r="3048" spans="1:10" ht="15" customHeight="1" x14ac:dyDescent="0.35">
      <c r="A3048" s="2" t="s">
        <v>41</v>
      </c>
      <c r="B3048" s="2" t="s">
        <v>42</v>
      </c>
      <c r="C3048" s="2" t="s">
        <v>116</v>
      </c>
      <c r="D3048" s="2" t="s">
        <v>117</v>
      </c>
      <c r="E3048" s="3">
        <v>2</v>
      </c>
      <c r="F3048" s="3">
        <v>7</v>
      </c>
      <c r="G3048" s="2" t="s">
        <v>43</v>
      </c>
      <c r="H3048" s="2" t="s">
        <v>118</v>
      </c>
      <c r="I3048" s="2" t="s">
        <v>18276</v>
      </c>
      <c r="J3048" s="2" t="s">
        <v>3114</v>
      </c>
    </row>
    <row r="3049" spans="1:10" ht="15" customHeight="1" x14ac:dyDescent="0.35">
      <c r="A3049" s="2" t="s">
        <v>41</v>
      </c>
      <c r="B3049" s="2" t="s">
        <v>42</v>
      </c>
      <c r="C3049" s="2" t="s">
        <v>234</v>
      </c>
      <c r="D3049" s="2" t="s">
        <v>235</v>
      </c>
      <c r="E3049" s="3">
        <v>2</v>
      </c>
      <c r="F3049" s="3">
        <v>16</v>
      </c>
      <c r="G3049" s="2" t="s">
        <v>43</v>
      </c>
      <c r="H3049" s="2" t="s">
        <v>236</v>
      </c>
      <c r="I3049" s="2" t="s">
        <v>18276</v>
      </c>
      <c r="J3049" s="2" t="s">
        <v>3114</v>
      </c>
    </row>
    <row r="3050" spans="1:10" ht="15" customHeight="1" x14ac:dyDescent="0.35">
      <c r="A3050" s="2" t="s">
        <v>41</v>
      </c>
      <c r="B3050" s="2" t="s">
        <v>42</v>
      </c>
      <c r="C3050" s="2" t="s">
        <v>325</v>
      </c>
      <c r="D3050" s="2" t="s">
        <v>326</v>
      </c>
      <c r="E3050" s="3">
        <v>2</v>
      </c>
      <c r="F3050" s="3">
        <v>22</v>
      </c>
      <c r="G3050" s="2" t="s">
        <v>43</v>
      </c>
      <c r="H3050" s="2" t="s">
        <v>327</v>
      </c>
      <c r="I3050" s="2" t="s">
        <v>18276</v>
      </c>
      <c r="J3050" s="2" t="s">
        <v>3114</v>
      </c>
    </row>
    <row r="3051" spans="1:10" ht="15" customHeight="1" x14ac:dyDescent="0.35">
      <c r="A3051" s="2" t="s">
        <v>41</v>
      </c>
      <c r="B3051" s="2" t="s">
        <v>42</v>
      </c>
      <c r="C3051" s="2" t="s">
        <v>523</v>
      </c>
      <c r="D3051" s="2" t="s">
        <v>524</v>
      </c>
      <c r="E3051" s="3">
        <v>2</v>
      </c>
      <c r="F3051" s="3">
        <v>39</v>
      </c>
      <c r="G3051" s="2" t="s">
        <v>43</v>
      </c>
      <c r="H3051" s="2" t="s">
        <v>525</v>
      </c>
      <c r="I3051" s="2" t="s">
        <v>18276</v>
      </c>
      <c r="J3051" s="2" t="s">
        <v>3114</v>
      </c>
    </row>
    <row r="3052" spans="1:10" ht="15" customHeight="1" x14ac:dyDescent="0.35">
      <c r="A3052" s="2" t="s">
        <v>41</v>
      </c>
      <c r="B3052" s="2" t="s">
        <v>42</v>
      </c>
      <c r="C3052" s="2" t="s">
        <v>56</v>
      </c>
      <c r="D3052" s="2" t="s">
        <v>57</v>
      </c>
      <c r="E3052" s="3">
        <v>2</v>
      </c>
      <c r="F3052" s="3">
        <v>3</v>
      </c>
      <c r="G3052" s="2" t="s">
        <v>43</v>
      </c>
      <c r="H3052" s="2" t="s">
        <v>59</v>
      </c>
      <c r="I3052" s="2" t="s">
        <v>18276</v>
      </c>
      <c r="J3052" s="2" t="s">
        <v>3209</v>
      </c>
    </row>
    <row r="3053" spans="1:10" ht="15" customHeight="1" x14ac:dyDescent="0.35">
      <c r="A3053" s="2" t="s">
        <v>41</v>
      </c>
      <c r="B3053" s="2" t="s">
        <v>42</v>
      </c>
      <c r="C3053" s="2" t="s">
        <v>128</v>
      </c>
      <c r="D3053" s="2" t="s">
        <v>129</v>
      </c>
      <c r="E3053" s="3">
        <v>2</v>
      </c>
      <c r="F3053" s="3">
        <v>8</v>
      </c>
      <c r="G3053" s="2" t="s">
        <v>43</v>
      </c>
      <c r="H3053" s="2" t="s">
        <v>130</v>
      </c>
      <c r="I3053" s="2" t="s">
        <v>18276</v>
      </c>
      <c r="J3053" s="2" t="s">
        <v>3209</v>
      </c>
    </row>
    <row r="3054" spans="1:10" ht="15" customHeight="1" x14ac:dyDescent="0.35">
      <c r="A3054" s="2" t="s">
        <v>41</v>
      </c>
      <c r="B3054" s="2" t="s">
        <v>42</v>
      </c>
      <c r="C3054" s="2" t="s">
        <v>142</v>
      </c>
      <c r="D3054" s="2" t="s">
        <v>143</v>
      </c>
      <c r="E3054" s="3">
        <v>2</v>
      </c>
      <c r="F3054" s="3">
        <v>9</v>
      </c>
      <c r="G3054" s="2" t="s">
        <v>43</v>
      </c>
      <c r="H3054" s="2" t="s">
        <v>144</v>
      </c>
      <c r="I3054" s="2" t="s">
        <v>18276</v>
      </c>
      <c r="J3054" s="2" t="s">
        <v>3209</v>
      </c>
    </row>
    <row r="3055" spans="1:10" ht="15" customHeight="1" x14ac:dyDescent="0.35">
      <c r="A3055" s="2" t="s">
        <v>41</v>
      </c>
      <c r="B3055" s="2" t="s">
        <v>42</v>
      </c>
      <c r="C3055" s="2" t="s">
        <v>191</v>
      </c>
      <c r="D3055" s="2" t="s">
        <v>192</v>
      </c>
      <c r="E3055" s="3">
        <v>2</v>
      </c>
      <c r="F3055" s="3">
        <v>13</v>
      </c>
      <c r="G3055" s="2" t="s">
        <v>43</v>
      </c>
      <c r="H3055" s="2" t="s">
        <v>193</v>
      </c>
      <c r="I3055" s="2" t="s">
        <v>18276</v>
      </c>
      <c r="J3055" s="2" t="s">
        <v>3209</v>
      </c>
    </row>
    <row r="3056" spans="1:10" ht="15" customHeight="1" x14ac:dyDescent="0.35">
      <c r="A3056" s="2" t="s">
        <v>41</v>
      </c>
      <c r="B3056" s="2" t="s">
        <v>42</v>
      </c>
      <c r="C3056" s="2" t="s">
        <v>537</v>
      </c>
      <c r="D3056" s="2" t="s">
        <v>538</v>
      </c>
      <c r="E3056" s="3">
        <v>2</v>
      </c>
      <c r="F3056" s="3">
        <v>40</v>
      </c>
      <c r="G3056" s="2" t="s">
        <v>43</v>
      </c>
      <c r="H3056" s="2" t="s">
        <v>539</v>
      </c>
      <c r="I3056" s="2" t="s">
        <v>18276</v>
      </c>
      <c r="J3056" s="2" t="s">
        <v>3209</v>
      </c>
    </row>
    <row r="3057" spans="1:10" ht="15" customHeight="1" x14ac:dyDescent="0.35">
      <c r="A3057" s="2" t="s">
        <v>41</v>
      </c>
      <c r="B3057" s="2" t="s">
        <v>42</v>
      </c>
      <c r="C3057" s="2" t="s">
        <v>142</v>
      </c>
      <c r="D3057" s="2" t="s">
        <v>143</v>
      </c>
      <c r="E3057" s="3">
        <v>2</v>
      </c>
      <c r="F3057" s="3">
        <v>9</v>
      </c>
      <c r="G3057" s="2" t="s">
        <v>43</v>
      </c>
      <c r="H3057" s="2" t="s">
        <v>144</v>
      </c>
      <c r="I3057" s="2" t="s">
        <v>18276</v>
      </c>
      <c r="J3057" s="2" t="s">
        <v>3197</v>
      </c>
    </row>
    <row r="3058" spans="1:10" ht="15" customHeight="1" x14ac:dyDescent="0.35">
      <c r="A3058" s="2" t="s">
        <v>41</v>
      </c>
      <c r="B3058" s="2" t="s">
        <v>42</v>
      </c>
      <c r="C3058" s="2" t="s">
        <v>234</v>
      </c>
      <c r="D3058" s="2" t="s">
        <v>235</v>
      </c>
      <c r="E3058" s="3">
        <v>2</v>
      </c>
      <c r="F3058" s="3">
        <v>16</v>
      </c>
      <c r="G3058" s="2" t="s">
        <v>43</v>
      </c>
      <c r="H3058" s="2" t="s">
        <v>236</v>
      </c>
      <c r="I3058" s="2" t="s">
        <v>18276</v>
      </c>
      <c r="J3058" s="2" t="s">
        <v>3232</v>
      </c>
    </row>
    <row r="3059" spans="1:10" ht="15" customHeight="1" x14ac:dyDescent="0.35">
      <c r="A3059" s="2" t="s">
        <v>41</v>
      </c>
      <c r="B3059" s="2" t="s">
        <v>42</v>
      </c>
      <c r="C3059" s="2" t="s">
        <v>128</v>
      </c>
      <c r="D3059" s="2" t="s">
        <v>129</v>
      </c>
      <c r="E3059" s="3">
        <v>2</v>
      </c>
      <c r="F3059" s="3">
        <v>8</v>
      </c>
      <c r="G3059" s="2" t="s">
        <v>43</v>
      </c>
      <c r="H3059" s="2" t="s">
        <v>130</v>
      </c>
      <c r="I3059" s="2" t="s">
        <v>18276</v>
      </c>
      <c r="J3059" s="2" t="s">
        <v>3255</v>
      </c>
    </row>
    <row r="3060" spans="1:10" ht="15" customHeight="1" x14ac:dyDescent="0.35">
      <c r="A3060" s="2" t="s">
        <v>41</v>
      </c>
      <c r="B3060" s="2" t="s">
        <v>42</v>
      </c>
      <c r="C3060" s="2" t="s">
        <v>142</v>
      </c>
      <c r="D3060" s="2" t="s">
        <v>143</v>
      </c>
      <c r="E3060" s="3">
        <v>2</v>
      </c>
      <c r="F3060" s="3">
        <v>9</v>
      </c>
      <c r="G3060" s="2" t="s">
        <v>43</v>
      </c>
      <c r="H3060" s="2" t="s">
        <v>144</v>
      </c>
      <c r="I3060" s="2" t="s">
        <v>18276</v>
      </c>
      <c r="J3060" s="2" t="s">
        <v>3255</v>
      </c>
    </row>
    <row r="3061" spans="1:10" ht="15" customHeight="1" x14ac:dyDescent="0.35">
      <c r="A3061" s="2" t="s">
        <v>41</v>
      </c>
      <c r="B3061" s="2" t="s">
        <v>42</v>
      </c>
      <c r="C3061" s="2" t="s">
        <v>234</v>
      </c>
      <c r="D3061" s="2" t="s">
        <v>235</v>
      </c>
      <c r="E3061" s="3">
        <v>2</v>
      </c>
      <c r="F3061" s="3">
        <v>16</v>
      </c>
      <c r="G3061" s="2" t="s">
        <v>43</v>
      </c>
      <c r="H3061" s="2" t="s">
        <v>236</v>
      </c>
      <c r="I3061" s="2" t="s">
        <v>18276</v>
      </c>
      <c r="J3061" s="2" t="s">
        <v>3255</v>
      </c>
    </row>
    <row r="3062" spans="1:10" ht="15" customHeight="1" x14ac:dyDescent="0.35">
      <c r="A3062" s="2" t="s">
        <v>41</v>
      </c>
      <c r="B3062" s="2" t="s">
        <v>42</v>
      </c>
      <c r="C3062" s="2" t="s">
        <v>56</v>
      </c>
      <c r="D3062" s="2" t="s">
        <v>57</v>
      </c>
      <c r="E3062" s="3">
        <v>2</v>
      </c>
      <c r="F3062" s="3">
        <v>3</v>
      </c>
      <c r="G3062" s="2" t="s">
        <v>43</v>
      </c>
      <c r="H3062" s="2" t="s">
        <v>59</v>
      </c>
      <c r="I3062" s="2" t="s">
        <v>18276</v>
      </c>
      <c r="J3062" s="2" t="s">
        <v>3278</v>
      </c>
    </row>
    <row r="3063" spans="1:10" ht="15" customHeight="1" x14ac:dyDescent="0.35">
      <c r="A3063" s="2" t="s">
        <v>41</v>
      </c>
      <c r="B3063" s="2" t="s">
        <v>42</v>
      </c>
      <c r="C3063" s="2" t="s">
        <v>128</v>
      </c>
      <c r="D3063" s="2" t="s">
        <v>129</v>
      </c>
      <c r="E3063" s="3">
        <v>2</v>
      </c>
      <c r="F3063" s="3">
        <v>8</v>
      </c>
      <c r="G3063" s="2" t="s">
        <v>43</v>
      </c>
      <c r="H3063" s="2" t="s">
        <v>130</v>
      </c>
      <c r="I3063" s="2" t="s">
        <v>18276</v>
      </c>
      <c r="J3063" s="2" t="s">
        <v>3278</v>
      </c>
    </row>
    <row r="3064" spans="1:10" ht="15" customHeight="1" x14ac:dyDescent="0.35">
      <c r="A3064" s="2" t="s">
        <v>41</v>
      </c>
      <c r="B3064" s="2" t="s">
        <v>42</v>
      </c>
      <c r="C3064" s="2" t="s">
        <v>163</v>
      </c>
      <c r="D3064" s="2" t="s">
        <v>164</v>
      </c>
      <c r="E3064" s="3">
        <v>2</v>
      </c>
      <c r="F3064" s="3">
        <v>11</v>
      </c>
      <c r="G3064" s="2" t="s">
        <v>43</v>
      </c>
      <c r="H3064" s="2" t="s">
        <v>165</v>
      </c>
      <c r="I3064" s="2" t="s">
        <v>18276</v>
      </c>
      <c r="J3064" s="2" t="s">
        <v>3278</v>
      </c>
    </row>
    <row r="3065" spans="1:10" ht="15" customHeight="1" x14ac:dyDescent="0.35">
      <c r="A3065" s="2" t="s">
        <v>41</v>
      </c>
      <c r="B3065" s="2" t="s">
        <v>42</v>
      </c>
      <c r="C3065" s="2" t="s">
        <v>191</v>
      </c>
      <c r="D3065" s="2" t="s">
        <v>192</v>
      </c>
      <c r="E3065" s="3">
        <v>2</v>
      </c>
      <c r="F3065" s="3">
        <v>13</v>
      </c>
      <c r="G3065" s="2" t="s">
        <v>43</v>
      </c>
      <c r="H3065" s="2" t="s">
        <v>193</v>
      </c>
      <c r="I3065" s="2" t="s">
        <v>18276</v>
      </c>
      <c r="J3065" s="2" t="s">
        <v>3278</v>
      </c>
    </row>
    <row r="3066" spans="1:10" ht="15" customHeight="1" x14ac:dyDescent="0.35">
      <c r="A3066" s="2" t="s">
        <v>41</v>
      </c>
      <c r="B3066" s="2" t="s">
        <v>42</v>
      </c>
      <c r="C3066" s="2" t="s">
        <v>339</v>
      </c>
      <c r="D3066" s="2" t="s">
        <v>340</v>
      </c>
      <c r="E3066" s="3">
        <v>2</v>
      </c>
      <c r="F3066" s="3">
        <v>23</v>
      </c>
      <c r="G3066" s="2" t="s">
        <v>43</v>
      </c>
      <c r="H3066" s="2" t="s">
        <v>341</v>
      </c>
      <c r="I3066" s="2" t="s">
        <v>18276</v>
      </c>
      <c r="J3066" s="2" t="s">
        <v>3278</v>
      </c>
    </row>
    <row r="3067" spans="1:10" ht="15" customHeight="1" x14ac:dyDescent="0.35">
      <c r="A3067" s="2" t="s">
        <v>41</v>
      </c>
      <c r="B3067" s="2" t="s">
        <v>42</v>
      </c>
      <c r="C3067" s="2" t="s">
        <v>23</v>
      </c>
      <c r="D3067" s="2" t="s">
        <v>24</v>
      </c>
      <c r="E3067" s="3">
        <v>2</v>
      </c>
      <c r="F3067" s="3">
        <v>1</v>
      </c>
      <c r="G3067" s="2" t="s">
        <v>43</v>
      </c>
      <c r="H3067" s="2" t="s">
        <v>26</v>
      </c>
      <c r="I3067" s="2" t="s">
        <v>18276</v>
      </c>
      <c r="J3067" s="2" t="s">
        <v>3044</v>
      </c>
    </row>
    <row r="3068" spans="1:10" ht="15" customHeight="1" x14ac:dyDescent="0.35">
      <c r="A3068" s="2" t="s">
        <v>41</v>
      </c>
      <c r="B3068" s="2" t="s">
        <v>42</v>
      </c>
      <c r="C3068" s="2" t="s">
        <v>116</v>
      </c>
      <c r="D3068" s="2" t="s">
        <v>117</v>
      </c>
      <c r="E3068" s="3">
        <v>2</v>
      </c>
      <c r="F3068" s="3">
        <v>7</v>
      </c>
      <c r="G3068" s="2" t="s">
        <v>43</v>
      </c>
      <c r="H3068" s="2" t="s">
        <v>118</v>
      </c>
      <c r="I3068" s="2" t="s">
        <v>18276</v>
      </c>
      <c r="J3068" s="2" t="s">
        <v>3044</v>
      </c>
    </row>
    <row r="3069" spans="1:10" ht="15" customHeight="1" x14ac:dyDescent="0.35">
      <c r="A3069" s="2" t="s">
        <v>41</v>
      </c>
      <c r="B3069" s="2" t="s">
        <v>42</v>
      </c>
      <c r="C3069" s="2" t="s">
        <v>234</v>
      </c>
      <c r="D3069" s="2" t="s">
        <v>235</v>
      </c>
      <c r="E3069" s="3">
        <v>2</v>
      </c>
      <c r="F3069" s="3">
        <v>16</v>
      </c>
      <c r="G3069" s="2" t="s">
        <v>43</v>
      </c>
      <c r="H3069" s="2" t="s">
        <v>236</v>
      </c>
      <c r="I3069" s="2" t="s">
        <v>18276</v>
      </c>
      <c r="J3069" s="2" t="s">
        <v>3044</v>
      </c>
    </row>
    <row r="3070" spans="1:10" ht="15" customHeight="1" x14ac:dyDescent="0.35">
      <c r="A3070" s="2" t="s">
        <v>41</v>
      </c>
      <c r="B3070" s="2" t="s">
        <v>42</v>
      </c>
      <c r="C3070" s="2" t="s">
        <v>387</v>
      </c>
      <c r="D3070" s="2" t="s">
        <v>388</v>
      </c>
      <c r="E3070" s="3">
        <v>2</v>
      </c>
      <c r="F3070" s="3">
        <v>27</v>
      </c>
      <c r="G3070" s="2" t="s">
        <v>43</v>
      </c>
      <c r="H3070" s="2" t="s">
        <v>389</v>
      </c>
      <c r="I3070" s="2" t="s">
        <v>18276</v>
      </c>
      <c r="J3070" s="2" t="s">
        <v>3083</v>
      </c>
    </row>
    <row r="3071" spans="1:10" ht="15" customHeight="1" x14ac:dyDescent="0.35">
      <c r="A3071" s="2" t="s">
        <v>41</v>
      </c>
      <c r="B3071" s="2" t="s">
        <v>42</v>
      </c>
      <c r="C3071" s="2" t="s">
        <v>191</v>
      </c>
      <c r="D3071" s="2" t="s">
        <v>192</v>
      </c>
      <c r="E3071" s="3">
        <v>2</v>
      </c>
      <c r="F3071" s="3">
        <v>13</v>
      </c>
      <c r="G3071" s="2" t="s">
        <v>43</v>
      </c>
      <c r="H3071" s="2" t="s">
        <v>193</v>
      </c>
      <c r="I3071" s="2" t="s">
        <v>18276</v>
      </c>
      <c r="J3071" s="2" t="s">
        <v>3099</v>
      </c>
    </row>
    <row r="3072" spans="1:10" ht="15" customHeight="1" x14ac:dyDescent="0.35">
      <c r="A3072" s="2" t="s">
        <v>41</v>
      </c>
      <c r="B3072" s="2" t="s">
        <v>42</v>
      </c>
      <c r="C3072" s="2" t="s">
        <v>250</v>
      </c>
      <c r="D3072" s="2" t="s">
        <v>251</v>
      </c>
      <c r="E3072" s="3">
        <v>2</v>
      </c>
      <c r="F3072" s="3">
        <v>17</v>
      </c>
      <c r="G3072" s="2" t="s">
        <v>43</v>
      </c>
      <c r="H3072" s="2" t="s">
        <v>252</v>
      </c>
      <c r="I3072" s="2" t="s">
        <v>18276</v>
      </c>
      <c r="J3072" s="2" t="s">
        <v>3099</v>
      </c>
    </row>
    <row r="3073" spans="1:10" ht="15" customHeight="1" x14ac:dyDescent="0.35">
      <c r="A3073" s="2" t="s">
        <v>41</v>
      </c>
      <c r="B3073" s="2" t="s">
        <v>42</v>
      </c>
      <c r="C3073" s="2" t="s">
        <v>191</v>
      </c>
      <c r="D3073" s="2" t="s">
        <v>192</v>
      </c>
      <c r="E3073" s="3">
        <v>2</v>
      </c>
      <c r="F3073" s="3">
        <v>13</v>
      </c>
      <c r="G3073" s="2" t="s">
        <v>43</v>
      </c>
      <c r="H3073" s="2" t="s">
        <v>193</v>
      </c>
      <c r="I3073" s="2" t="s">
        <v>18276</v>
      </c>
      <c r="J3073" s="2" t="s">
        <v>2992</v>
      </c>
    </row>
    <row r="3074" spans="1:10" ht="15" customHeight="1" x14ac:dyDescent="0.35">
      <c r="A3074" s="2" t="s">
        <v>41</v>
      </c>
      <c r="B3074" s="2" t="s">
        <v>42</v>
      </c>
      <c r="C3074" s="2" t="s">
        <v>207</v>
      </c>
      <c r="D3074" s="2" t="s">
        <v>208</v>
      </c>
      <c r="E3074" s="3">
        <v>2</v>
      </c>
      <c r="F3074" s="3">
        <v>14</v>
      </c>
      <c r="G3074" s="2" t="s">
        <v>43</v>
      </c>
      <c r="H3074" s="2" t="s">
        <v>209</v>
      </c>
      <c r="I3074" s="2" t="s">
        <v>18276</v>
      </c>
      <c r="J3074" s="2" t="s">
        <v>2992</v>
      </c>
    </row>
    <row r="3075" spans="1:10" ht="15" customHeight="1" x14ac:dyDescent="0.35">
      <c r="A3075" s="2" t="s">
        <v>41</v>
      </c>
      <c r="B3075" s="2" t="s">
        <v>42</v>
      </c>
      <c r="C3075" s="2" t="s">
        <v>279</v>
      </c>
      <c r="D3075" s="2" t="s">
        <v>280</v>
      </c>
      <c r="E3075" s="3">
        <v>2</v>
      </c>
      <c r="F3075" s="3">
        <v>19</v>
      </c>
      <c r="G3075" s="2" t="s">
        <v>43</v>
      </c>
      <c r="H3075" s="2" t="s">
        <v>281</v>
      </c>
      <c r="I3075" s="2" t="s">
        <v>18276</v>
      </c>
      <c r="J3075" s="2" t="s">
        <v>2992</v>
      </c>
    </row>
    <row r="3076" spans="1:10" ht="15" customHeight="1" x14ac:dyDescent="0.35">
      <c r="A3076" s="2" t="s">
        <v>41</v>
      </c>
      <c r="B3076" s="2" t="s">
        <v>42</v>
      </c>
      <c r="C3076" s="2" t="s">
        <v>325</v>
      </c>
      <c r="D3076" s="2" t="s">
        <v>326</v>
      </c>
      <c r="E3076" s="3">
        <v>2</v>
      </c>
      <c r="F3076" s="3">
        <v>22</v>
      </c>
      <c r="G3076" s="2" t="s">
        <v>43</v>
      </c>
      <c r="H3076" s="2" t="s">
        <v>327</v>
      </c>
      <c r="I3076" s="2" t="s">
        <v>18276</v>
      </c>
      <c r="J3076" s="2" t="s">
        <v>2992</v>
      </c>
    </row>
    <row r="3077" spans="1:10" ht="15" customHeight="1" x14ac:dyDescent="0.35">
      <c r="A3077" s="2" t="s">
        <v>41</v>
      </c>
      <c r="B3077" s="2" t="s">
        <v>42</v>
      </c>
      <c r="C3077" s="2" t="s">
        <v>352</v>
      </c>
      <c r="D3077" s="2" t="s">
        <v>353</v>
      </c>
      <c r="E3077" s="3">
        <v>2</v>
      </c>
      <c r="F3077" s="3">
        <v>24</v>
      </c>
      <c r="G3077" s="2" t="s">
        <v>43</v>
      </c>
      <c r="H3077" s="2" t="s">
        <v>354</v>
      </c>
      <c r="I3077" s="2" t="s">
        <v>18276</v>
      </c>
      <c r="J3077" s="2" t="s">
        <v>2992</v>
      </c>
    </row>
    <row r="3078" spans="1:10" ht="15" customHeight="1" x14ac:dyDescent="0.35">
      <c r="A3078" s="2" t="s">
        <v>41</v>
      </c>
      <c r="B3078" s="2" t="s">
        <v>42</v>
      </c>
      <c r="C3078" s="2" t="s">
        <v>510</v>
      </c>
      <c r="D3078" s="2" t="s">
        <v>511</v>
      </c>
      <c r="E3078" s="3">
        <v>2</v>
      </c>
      <c r="F3078" s="3">
        <v>38</v>
      </c>
      <c r="G3078" s="2" t="s">
        <v>43</v>
      </c>
      <c r="H3078" s="2" t="s">
        <v>512</v>
      </c>
      <c r="I3078" s="2" t="s">
        <v>18276</v>
      </c>
      <c r="J3078" s="2" t="s">
        <v>2992</v>
      </c>
    </row>
    <row r="3079" spans="1:10" ht="15" customHeight="1" x14ac:dyDescent="0.35">
      <c r="A3079" s="2" t="s">
        <v>41</v>
      </c>
      <c r="B3079" s="2" t="s">
        <v>42</v>
      </c>
      <c r="C3079" s="2" t="s">
        <v>523</v>
      </c>
      <c r="D3079" s="2" t="s">
        <v>524</v>
      </c>
      <c r="E3079" s="3">
        <v>2</v>
      </c>
      <c r="F3079" s="3">
        <v>39</v>
      </c>
      <c r="G3079" s="2" t="s">
        <v>43</v>
      </c>
      <c r="H3079" s="2" t="s">
        <v>525</v>
      </c>
      <c r="I3079" s="2" t="s">
        <v>18276</v>
      </c>
      <c r="J3079" s="2" t="s">
        <v>2992</v>
      </c>
    </row>
    <row r="3080" spans="1:10" ht="15" customHeight="1" x14ac:dyDescent="0.35">
      <c r="A3080" s="2" t="s">
        <v>41</v>
      </c>
      <c r="B3080" s="2" t="s">
        <v>42</v>
      </c>
      <c r="C3080" s="2" t="s">
        <v>23</v>
      </c>
      <c r="D3080" s="2" t="s">
        <v>24</v>
      </c>
      <c r="E3080" s="3">
        <v>2</v>
      </c>
      <c r="F3080" s="3">
        <v>1</v>
      </c>
      <c r="G3080" s="2" t="s">
        <v>43</v>
      </c>
      <c r="H3080" s="2" t="s">
        <v>26</v>
      </c>
      <c r="I3080" s="2" t="s">
        <v>18276</v>
      </c>
      <c r="J3080" s="2" t="s">
        <v>3083</v>
      </c>
    </row>
    <row r="3081" spans="1:10" ht="15" customHeight="1" x14ac:dyDescent="0.35">
      <c r="A3081" s="2" t="s">
        <v>41</v>
      </c>
      <c r="B3081" s="2" t="s">
        <v>42</v>
      </c>
      <c r="C3081" s="2" t="s">
        <v>100</v>
      </c>
      <c r="D3081" s="2" t="s">
        <v>101</v>
      </c>
      <c r="E3081" s="3">
        <v>2</v>
      </c>
      <c r="F3081" s="3">
        <v>6</v>
      </c>
      <c r="G3081" s="2" t="s">
        <v>43</v>
      </c>
      <c r="H3081" s="2" t="s">
        <v>102</v>
      </c>
      <c r="I3081" s="2" t="s">
        <v>18276</v>
      </c>
      <c r="J3081" s="2" t="s">
        <v>3083</v>
      </c>
    </row>
    <row r="3082" spans="1:10" ht="15" customHeight="1" x14ac:dyDescent="0.35">
      <c r="A3082" s="2" t="s">
        <v>41</v>
      </c>
      <c r="B3082" s="2" t="s">
        <v>42</v>
      </c>
      <c r="C3082" s="2" t="s">
        <v>116</v>
      </c>
      <c r="D3082" s="2" t="s">
        <v>117</v>
      </c>
      <c r="E3082" s="3">
        <v>2</v>
      </c>
      <c r="F3082" s="3">
        <v>7</v>
      </c>
      <c r="G3082" s="2" t="s">
        <v>43</v>
      </c>
      <c r="H3082" s="2" t="s">
        <v>118</v>
      </c>
      <c r="I3082" s="2" t="s">
        <v>18276</v>
      </c>
      <c r="J3082" s="2" t="s">
        <v>3083</v>
      </c>
    </row>
    <row r="3083" spans="1:10" ht="15" customHeight="1" x14ac:dyDescent="0.35">
      <c r="A3083" s="2" t="s">
        <v>41</v>
      </c>
      <c r="B3083" s="2" t="s">
        <v>42</v>
      </c>
      <c r="C3083" s="2" t="s">
        <v>128</v>
      </c>
      <c r="D3083" s="2" t="s">
        <v>129</v>
      </c>
      <c r="E3083" s="3">
        <v>2</v>
      </c>
      <c r="F3083" s="3">
        <v>8</v>
      </c>
      <c r="G3083" s="2" t="s">
        <v>43</v>
      </c>
      <c r="H3083" s="2" t="s">
        <v>130</v>
      </c>
      <c r="I3083" s="2" t="s">
        <v>18276</v>
      </c>
      <c r="J3083" s="2" t="s">
        <v>3083</v>
      </c>
    </row>
    <row r="3084" spans="1:10" ht="15" customHeight="1" x14ac:dyDescent="0.35">
      <c r="A3084" s="2" t="s">
        <v>41</v>
      </c>
      <c r="B3084" s="2" t="s">
        <v>42</v>
      </c>
      <c r="C3084" s="2" t="s">
        <v>153</v>
      </c>
      <c r="D3084" s="2" t="s">
        <v>154</v>
      </c>
      <c r="E3084" s="3">
        <v>2</v>
      </c>
      <c r="F3084" s="3">
        <v>10</v>
      </c>
      <c r="G3084" s="2" t="s">
        <v>43</v>
      </c>
      <c r="H3084" s="2" t="s">
        <v>155</v>
      </c>
      <c r="I3084" s="2" t="s">
        <v>18276</v>
      </c>
      <c r="J3084" s="2" t="s">
        <v>3083</v>
      </c>
    </row>
    <row r="3085" spans="1:10" ht="15" customHeight="1" x14ac:dyDescent="0.35">
      <c r="A3085" s="2" t="s">
        <v>41</v>
      </c>
      <c r="B3085" s="2" t="s">
        <v>42</v>
      </c>
      <c r="C3085" s="2" t="s">
        <v>163</v>
      </c>
      <c r="D3085" s="2" t="s">
        <v>164</v>
      </c>
      <c r="E3085" s="3">
        <v>2</v>
      </c>
      <c r="F3085" s="3">
        <v>11</v>
      </c>
      <c r="G3085" s="2" t="s">
        <v>43</v>
      </c>
      <c r="H3085" s="2" t="s">
        <v>165</v>
      </c>
      <c r="I3085" s="2" t="s">
        <v>18276</v>
      </c>
      <c r="J3085" s="2" t="s">
        <v>3083</v>
      </c>
    </row>
    <row r="3086" spans="1:10" ht="15" customHeight="1" x14ac:dyDescent="0.35">
      <c r="A3086" s="2" t="s">
        <v>41</v>
      </c>
      <c r="B3086" s="2" t="s">
        <v>42</v>
      </c>
      <c r="C3086" s="2" t="s">
        <v>177</v>
      </c>
      <c r="D3086" s="2" t="s">
        <v>178</v>
      </c>
      <c r="E3086" s="3">
        <v>2</v>
      </c>
      <c r="F3086" s="3">
        <v>12</v>
      </c>
      <c r="G3086" s="2" t="s">
        <v>43</v>
      </c>
      <c r="H3086" s="2" t="s">
        <v>179</v>
      </c>
      <c r="I3086" s="2" t="s">
        <v>18276</v>
      </c>
      <c r="J3086" s="2" t="s">
        <v>3083</v>
      </c>
    </row>
    <row r="3087" spans="1:10" ht="15" customHeight="1" x14ac:dyDescent="0.35">
      <c r="A3087" s="2" t="s">
        <v>41</v>
      </c>
      <c r="B3087" s="2" t="s">
        <v>42</v>
      </c>
      <c r="C3087" s="2" t="s">
        <v>191</v>
      </c>
      <c r="D3087" s="2" t="s">
        <v>192</v>
      </c>
      <c r="E3087" s="3">
        <v>2</v>
      </c>
      <c r="F3087" s="3">
        <v>13</v>
      </c>
      <c r="G3087" s="2" t="s">
        <v>43</v>
      </c>
      <c r="H3087" s="2" t="s">
        <v>193</v>
      </c>
      <c r="I3087" s="2" t="s">
        <v>18276</v>
      </c>
      <c r="J3087" s="2" t="s">
        <v>3083</v>
      </c>
    </row>
    <row r="3088" spans="1:10" ht="15" customHeight="1" x14ac:dyDescent="0.35">
      <c r="A3088" s="2" t="s">
        <v>41</v>
      </c>
      <c r="B3088" s="2" t="s">
        <v>42</v>
      </c>
      <c r="C3088" s="2" t="s">
        <v>218</v>
      </c>
      <c r="D3088" s="2" t="s">
        <v>219</v>
      </c>
      <c r="E3088" s="3">
        <v>2</v>
      </c>
      <c r="F3088" s="3">
        <v>15</v>
      </c>
      <c r="G3088" s="2" t="s">
        <v>43</v>
      </c>
      <c r="H3088" s="2" t="s">
        <v>220</v>
      </c>
      <c r="I3088" s="2" t="s">
        <v>18276</v>
      </c>
      <c r="J3088" s="2" t="s">
        <v>3083</v>
      </c>
    </row>
    <row r="3089" spans="1:10" ht="15" customHeight="1" x14ac:dyDescent="0.35">
      <c r="A3089" s="2" t="s">
        <v>41</v>
      </c>
      <c r="B3089" s="2" t="s">
        <v>42</v>
      </c>
      <c r="C3089" s="2" t="s">
        <v>234</v>
      </c>
      <c r="D3089" s="2" t="s">
        <v>235</v>
      </c>
      <c r="E3089" s="3">
        <v>2</v>
      </c>
      <c r="F3089" s="3">
        <v>16</v>
      </c>
      <c r="G3089" s="2" t="s">
        <v>43</v>
      </c>
      <c r="H3089" s="2" t="s">
        <v>236</v>
      </c>
      <c r="I3089" s="2" t="s">
        <v>18276</v>
      </c>
      <c r="J3089" s="2" t="s">
        <v>3083</v>
      </c>
    </row>
    <row r="3090" spans="1:10" ht="15" customHeight="1" x14ac:dyDescent="0.35">
      <c r="A3090" s="2" t="s">
        <v>41</v>
      </c>
      <c r="B3090" s="2" t="s">
        <v>42</v>
      </c>
      <c r="C3090" s="2" t="s">
        <v>250</v>
      </c>
      <c r="D3090" s="2" t="s">
        <v>251</v>
      </c>
      <c r="E3090" s="3">
        <v>2</v>
      </c>
      <c r="F3090" s="3">
        <v>17</v>
      </c>
      <c r="G3090" s="2" t="s">
        <v>43</v>
      </c>
      <c r="H3090" s="2" t="s">
        <v>252</v>
      </c>
      <c r="I3090" s="2" t="s">
        <v>18276</v>
      </c>
      <c r="J3090" s="2" t="s">
        <v>3083</v>
      </c>
    </row>
    <row r="3091" spans="1:10" ht="15" customHeight="1" x14ac:dyDescent="0.35">
      <c r="A3091" s="2" t="s">
        <v>41</v>
      </c>
      <c r="B3091" s="2" t="s">
        <v>42</v>
      </c>
      <c r="C3091" s="2" t="s">
        <v>310</v>
      </c>
      <c r="D3091" s="2" t="s">
        <v>311</v>
      </c>
      <c r="E3091" s="3">
        <v>2</v>
      </c>
      <c r="F3091" s="3">
        <v>21</v>
      </c>
      <c r="G3091" s="2" t="s">
        <v>43</v>
      </c>
      <c r="H3091" s="2" t="s">
        <v>313</v>
      </c>
      <c r="I3091" s="2" t="s">
        <v>18276</v>
      </c>
      <c r="J3091" s="2" t="s">
        <v>3083</v>
      </c>
    </row>
    <row r="3092" spans="1:10" ht="15" customHeight="1" x14ac:dyDescent="0.35">
      <c r="A3092" s="2" t="s">
        <v>41</v>
      </c>
      <c r="B3092" s="2" t="s">
        <v>42</v>
      </c>
      <c r="C3092" s="2" t="s">
        <v>325</v>
      </c>
      <c r="D3092" s="2" t="s">
        <v>326</v>
      </c>
      <c r="E3092" s="3">
        <v>2</v>
      </c>
      <c r="F3092" s="3">
        <v>22</v>
      </c>
      <c r="G3092" s="2" t="s">
        <v>43</v>
      </c>
      <c r="H3092" s="2" t="s">
        <v>327</v>
      </c>
      <c r="I3092" s="2" t="s">
        <v>18276</v>
      </c>
      <c r="J3092" s="2" t="s">
        <v>3083</v>
      </c>
    </row>
    <row r="3093" spans="1:10" ht="15" customHeight="1" x14ac:dyDescent="0.35">
      <c r="A3093" s="2" t="s">
        <v>41</v>
      </c>
      <c r="B3093" s="2" t="s">
        <v>42</v>
      </c>
      <c r="C3093" s="2" t="s">
        <v>339</v>
      </c>
      <c r="D3093" s="2" t="s">
        <v>340</v>
      </c>
      <c r="E3093" s="3">
        <v>2</v>
      </c>
      <c r="F3093" s="3">
        <v>23</v>
      </c>
      <c r="G3093" s="2" t="s">
        <v>43</v>
      </c>
      <c r="H3093" s="2" t="s">
        <v>341</v>
      </c>
      <c r="I3093" s="2" t="s">
        <v>18276</v>
      </c>
      <c r="J3093" s="2" t="s">
        <v>3083</v>
      </c>
    </row>
    <row r="3094" spans="1:10" ht="15" customHeight="1" x14ac:dyDescent="0.35">
      <c r="A3094" s="2" t="s">
        <v>41</v>
      </c>
      <c r="B3094" s="2" t="s">
        <v>42</v>
      </c>
      <c r="C3094" s="2" t="s">
        <v>177</v>
      </c>
      <c r="D3094" s="2" t="s">
        <v>178</v>
      </c>
      <c r="E3094" s="3">
        <v>2</v>
      </c>
      <c r="F3094" s="3">
        <v>12</v>
      </c>
      <c r="G3094" s="2" t="s">
        <v>43</v>
      </c>
      <c r="H3094" s="2" t="s">
        <v>179</v>
      </c>
      <c r="I3094" s="2" t="s">
        <v>18276</v>
      </c>
      <c r="J3094" s="2" t="s">
        <v>2992</v>
      </c>
    </row>
    <row r="3095" spans="1:10" ht="15" customHeight="1" x14ac:dyDescent="0.35">
      <c r="A3095" s="2" t="s">
        <v>41</v>
      </c>
      <c r="B3095" s="2" t="s">
        <v>42</v>
      </c>
      <c r="C3095" s="2" t="s">
        <v>207</v>
      </c>
      <c r="D3095" s="2" t="s">
        <v>208</v>
      </c>
      <c r="E3095" s="3">
        <v>2</v>
      </c>
      <c r="F3095" s="3">
        <v>14</v>
      </c>
      <c r="G3095" s="2" t="s">
        <v>43</v>
      </c>
      <c r="H3095" s="2" t="s">
        <v>209</v>
      </c>
      <c r="I3095" s="2" t="s">
        <v>18276</v>
      </c>
      <c r="J3095" s="2" t="s">
        <v>3099</v>
      </c>
    </row>
    <row r="3096" spans="1:10" ht="15" customHeight="1" x14ac:dyDescent="0.35">
      <c r="A3096" s="2" t="s">
        <v>41</v>
      </c>
      <c r="B3096" s="2" t="s">
        <v>42</v>
      </c>
      <c r="C3096" s="2" t="s">
        <v>163</v>
      </c>
      <c r="D3096" s="2" t="s">
        <v>164</v>
      </c>
      <c r="E3096" s="3">
        <v>2</v>
      </c>
      <c r="F3096" s="3">
        <v>11</v>
      </c>
      <c r="G3096" s="2" t="s">
        <v>43</v>
      </c>
      <c r="H3096" s="2" t="s">
        <v>165</v>
      </c>
      <c r="I3096" s="2" t="s">
        <v>18276</v>
      </c>
      <c r="J3096" s="2" t="s">
        <v>2992</v>
      </c>
    </row>
    <row r="3097" spans="1:10" ht="15" customHeight="1" x14ac:dyDescent="0.35">
      <c r="A3097" s="2" t="s">
        <v>41</v>
      </c>
      <c r="B3097" s="2" t="s">
        <v>42</v>
      </c>
      <c r="C3097" s="2" t="s">
        <v>86</v>
      </c>
      <c r="D3097" s="2" t="s">
        <v>87</v>
      </c>
      <c r="E3097" s="3">
        <v>2</v>
      </c>
      <c r="F3097" s="3">
        <v>5</v>
      </c>
      <c r="G3097" s="2" t="s">
        <v>43</v>
      </c>
      <c r="H3097" s="2" t="s">
        <v>88</v>
      </c>
      <c r="I3097" s="2" t="s">
        <v>18276</v>
      </c>
      <c r="J3097" s="2" t="s">
        <v>2992</v>
      </c>
    </row>
    <row r="3098" spans="1:10" ht="15" customHeight="1" x14ac:dyDescent="0.35">
      <c r="A3098" s="2" t="s">
        <v>41</v>
      </c>
      <c r="B3098" s="2" t="s">
        <v>42</v>
      </c>
      <c r="C3098" s="2" t="s">
        <v>310</v>
      </c>
      <c r="D3098" s="2" t="s">
        <v>311</v>
      </c>
      <c r="E3098" s="3">
        <v>2</v>
      </c>
      <c r="F3098" s="3">
        <v>21</v>
      </c>
      <c r="G3098" s="2" t="s">
        <v>43</v>
      </c>
      <c r="H3098" s="2" t="s">
        <v>313</v>
      </c>
      <c r="I3098" s="2" t="s">
        <v>18276</v>
      </c>
      <c r="J3098" s="2" t="s">
        <v>3099</v>
      </c>
    </row>
    <row r="3099" spans="1:10" ht="15" customHeight="1" x14ac:dyDescent="0.35">
      <c r="A3099" s="2" t="s">
        <v>41</v>
      </c>
      <c r="B3099" s="2" t="s">
        <v>42</v>
      </c>
      <c r="C3099" s="2" t="s">
        <v>325</v>
      </c>
      <c r="D3099" s="2" t="s">
        <v>326</v>
      </c>
      <c r="E3099" s="3">
        <v>2</v>
      </c>
      <c r="F3099" s="3">
        <v>22</v>
      </c>
      <c r="G3099" s="2" t="s">
        <v>43</v>
      </c>
      <c r="H3099" s="2" t="s">
        <v>327</v>
      </c>
      <c r="I3099" s="2" t="s">
        <v>18276</v>
      </c>
      <c r="J3099" s="2" t="s">
        <v>3099</v>
      </c>
    </row>
    <row r="3100" spans="1:10" ht="15" customHeight="1" x14ac:dyDescent="0.35">
      <c r="A3100" s="2" t="s">
        <v>41</v>
      </c>
      <c r="B3100" s="2" t="s">
        <v>42</v>
      </c>
      <c r="C3100" s="2" t="s">
        <v>23</v>
      </c>
      <c r="D3100" s="2" t="s">
        <v>24</v>
      </c>
      <c r="E3100" s="3">
        <v>2</v>
      </c>
      <c r="F3100" s="3">
        <v>1</v>
      </c>
      <c r="G3100" s="2" t="s">
        <v>43</v>
      </c>
      <c r="H3100" s="2" t="s">
        <v>26</v>
      </c>
      <c r="I3100" s="2" t="s">
        <v>18276</v>
      </c>
      <c r="J3100" s="2" t="s">
        <v>3001</v>
      </c>
    </row>
    <row r="3101" spans="1:10" ht="15" customHeight="1" x14ac:dyDescent="0.35">
      <c r="A3101" s="2" t="s">
        <v>41</v>
      </c>
      <c r="B3101" s="2" t="s">
        <v>42</v>
      </c>
      <c r="C3101" s="2" t="s">
        <v>56</v>
      </c>
      <c r="D3101" s="2" t="s">
        <v>57</v>
      </c>
      <c r="E3101" s="3">
        <v>2</v>
      </c>
      <c r="F3101" s="3">
        <v>3</v>
      </c>
      <c r="G3101" s="2" t="s">
        <v>43</v>
      </c>
      <c r="H3101" s="2" t="s">
        <v>59</v>
      </c>
      <c r="I3101" s="2" t="s">
        <v>18276</v>
      </c>
      <c r="J3101" s="2" t="s">
        <v>3001</v>
      </c>
    </row>
    <row r="3102" spans="1:10" ht="15" customHeight="1" x14ac:dyDescent="0.35">
      <c r="A3102" s="2" t="s">
        <v>41</v>
      </c>
      <c r="B3102" s="2" t="s">
        <v>42</v>
      </c>
      <c r="C3102" s="2" t="s">
        <v>86</v>
      </c>
      <c r="D3102" s="2" t="s">
        <v>87</v>
      </c>
      <c r="E3102" s="3">
        <v>2</v>
      </c>
      <c r="F3102" s="3">
        <v>5</v>
      </c>
      <c r="G3102" s="2" t="s">
        <v>43</v>
      </c>
      <c r="H3102" s="2" t="s">
        <v>88</v>
      </c>
      <c r="I3102" s="2" t="s">
        <v>18276</v>
      </c>
      <c r="J3102" s="2" t="s">
        <v>3001</v>
      </c>
    </row>
    <row r="3103" spans="1:10" ht="15" customHeight="1" x14ac:dyDescent="0.35">
      <c r="A3103" s="2" t="s">
        <v>41</v>
      </c>
      <c r="B3103" s="2" t="s">
        <v>42</v>
      </c>
      <c r="C3103" s="2" t="s">
        <v>116</v>
      </c>
      <c r="D3103" s="2" t="s">
        <v>117</v>
      </c>
      <c r="E3103" s="3">
        <v>2</v>
      </c>
      <c r="F3103" s="3">
        <v>7</v>
      </c>
      <c r="G3103" s="2" t="s">
        <v>43</v>
      </c>
      <c r="H3103" s="2" t="s">
        <v>118</v>
      </c>
      <c r="I3103" s="2" t="s">
        <v>18276</v>
      </c>
      <c r="J3103" s="2" t="s">
        <v>3001</v>
      </c>
    </row>
    <row r="3104" spans="1:10" ht="15" customHeight="1" x14ac:dyDescent="0.35">
      <c r="A3104" s="2" t="s">
        <v>41</v>
      </c>
      <c r="B3104" s="2" t="s">
        <v>42</v>
      </c>
      <c r="C3104" s="2" t="s">
        <v>128</v>
      </c>
      <c r="D3104" s="2" t="s">
        <v>129</v>
      </c>
      <c r="E3104" s="3">
        <v>2</v>
      </c>
      <c r="F3104" s="3">
        <v>8</v>
      </c>
      <c r="G3104" s="2" t="s">
        <v>43</v>
      </c>
      <c r="H3104" s="2" t="s">
        <v>130</v>
      </c>
      <c r="I3104" s="2" t="s">
        <v>18276</v>
      </c>
      <c r="J3104" s="2" t="s">
        <v>3001</v>
      </c>
    </row>
    <row r="3105" spans="1:10" ht="15" customHeight="1" x14ac:dyDescent="0.35">
      <c r="A3105" s="2" t="s">
        <v>41</v>
      </c>
      <c r="B3105" s="2" t="s">
        <v>42</v>
      </c>
      <c r="C3105" s="2" t="s">
        <v>153</v>
      </c>
      <c r="D3105" s="2" t="s">
        <v>154</v>
      </c>
      <c r="E3105" s="3">
        <v>2</v>
      </c>
      <c r="F3105" s="3">
        <v>10</v>
      </c>
      <c r="G3105" s="2" t="s">
        <v>43</v>
      </c>
      <c r="H3105" s="2" t="s">
        <v>155</v>
      </c>
      <c r="I3105" s="2" t="s">
        <v>18276</v>
      </c>
      <c r="J3105" s="2" t="s">
        <v>3001</v>
      </c>
    </row>
    <row r="3106" spans="1:10" ht="15" customHeight="1" x14ac:dyDescent="0.35">
      <c r="A3106" s="2" t="s">
        <v>41</v>
      </c>
      <c r="B3106" s="2" t="s">
        <v>42</v>
      </c>
      <c r="C3106" s="2" t="s">
        <v>163</v>
      </c>
      <c r="D3106" s="2" t="s">
        <v>164</v>
      </c>
      <c r="E3106" s="3">
        <v>2</v>
      </c>
      <c r="F3106" s="3">
        <v>11</v>
      </c>
      <c r="G3106" s="2" t="s">
        <v>43</v>
      </c>
      <c r="H3106" s="2" t="s">
        <v>165</v>
      </c>
      <c r="I3106" s="2" t="s">
        <v>18276</v>
      </c>
      <c r="J3106" s="2" t="s">
        <v>3001</v>
      </c>
    </row>
    <row r="3107" spans="1:10" ht="15" customHeight="1" x14ac:dyDescent="0.35">
      <c r="A3107" s="2" t="s">
        <v>41</v>
      </c>
      <c r="B3107" s="2" t="s">
        <v>42</v>
      </c>
      <c r="C3107" s="2" t="s">
        <v>177</v>
      </c>
      <c r="D3107" s="2" t="s">
        <v>178</v>
      </c>
      <c r="E3107" s="3">
        <v>2</v>
      </c>
      <c r="F3107" s="3">
        <v>12</v>
      </c>
      <c r="G3107" s="2" t="s">
        <v>43</v>
      </c>
      <c r="H3107" s="2" t="s">
        <v>179</v>
      </c>
      <c r="I3107" s="2" t="s">
        <v>18276</v>
      </c>
      <c r="J3107" s="2" t="s">
        <v>3001</v>
      </c>
    </row>
    <row r="3108" spans="1:10" ht="15" customHeight="1" x14ac:dyDescent="0.35">
      <c r="A3108" s="2" t="s">
        <v>41</v>
      </c>
      <c r="B3108" s="2" t="s">
        <v>42</v>
      </c>
      <c r="C3108" s="2" t="s">
        <v>207</v>
      </c>
      <c r="D3108" s="2" t="s">
        <v>208</v>
      </c>
      <c r="E3108" s="3">
        <v>2</v>
      </c>
      <c r="F3108" s="3">
        <v>14</v>
      </c>
      <c r="G3108" s="2" t="s">
        <v>43</v>
      </c>
      <c r="H3108" s="2" t="s">
        <v>209</v>
      </c>
      <c r="I3108" s="2" t="s">
        <v>18276</v>
      </c>
      <c r="J3108" s="2" t="s">
        <v>3001</v>
      </c>
    </row>
    <row r="3109" spans="1:10" ht="15" customHeight="1" x14ac:dyDescent="0.35">
      <c r="A3109" s="2" t="s">
        <v>41</v>
      </c>
      <c r="B3109" s="2" t="s">
        <v>42</v>
      </c>
      <c r="C3109" s="2" t="s">
        <v>218</v>
      </c>
      <c r="D3109" s="2" t="s">
        <v>219</v>
      </c>
      <c r="E3109" s="3">
        <v>2</v>
      </c>
      <c r="F3109" s="3">
        <v>15</v>
      </c>
      <c r="G3109" s="2" t="s">
        <v>43</v>
      </c>
      <c r="H3109" s="2" t="s">
        <v>220</v>
      </c>
      <c r="I3109" s="2" t="s">
        <v>18276</v>
      </c>
      <c r="J3109" s="2" t="s">
        <v>3001</v>
      </c>
    </row>
    <row r="3110" spans="1:10" ht="15" customHeight="1" x14ac:dyDescent="0.35">
      <c r="A3110" s="2" t="s">
        <v>41</v>
      </c>
      <c r="B3110" s="2" t="s">
        <v>42</v>
      </c>
      <c r="C3110" s="2" t="s">
        <v>250</v>
      </c>
      <c r="D3110" s="2" t="s">
        <v>251</v>
      </c>
      <c r="E3110" s="3">
        <v>2</v>
      </c>
      <c r="F3110" s="3">
        <v>17</v>
      </c>
      <c r="G3110" s="2" t="s">
        <v>43</v>
      </c>
      <c r="H3110" s="2" t="s">
        <v>252</v>
      </c>
      <c r="I3110" s="2" t="s">
        <v>18276</v>
      </c>
      <c r="J3110" s="2" t="s">
        <v>3001</v>
      </c>
    </row>
    <row r="3111" spans="1:10" ht="15" customHeight="1" x14ac:dyDescent="0.35">
      <c r="A3111" s="2" t="s">
        <v>41</v>
      </c>
      <c r="B3111" s="2" t="s">
        <v>42</v>
      </c>
      <c r="C3111" s="2" t="s">
        <v>264</v>
      </c>
      <c r="D3111" s="2" t="s">
        <v>265</v>
      </c>
      <c r="E3111" s="3">
        <v>2</v>
      </c>
      <c r="F3111" s="3">
        <v>18</v>
      </c>
      <c r="G3111" s="2" t="s">
        <v>43</v>
      </c>
      <c r="H3111" s="2" t="s">
        <v>266</v>
      </c>
      <c r="I3111" s="2" t="s">
        <v>18276</v>
      </c>
      <c r="J3111" s="2" t="s">
        <v>3001</v>
      </c>
    </row>
    <row r="3112" spans="1:10" ht="15" customHeight="1" x14ac:dyDescent="0.35">
      <c r="A3112" s="2" t="s">
        <v>41</v>
      </c>
      <c r="B3112" s="2" t="s">
        <v>42</v>
      </c>
      <c r="C3112" s="2" t="s">
        <v>279</v>
      </c>
      <c r="D3112" s="2" t="s">
        <v>280</v>
      </c>
      <c r="E3112" s="3">
        <v>2</v>
      </c>
      <c r="F3112" s="3">
        <v>19</v>
      </c>
      <c r="G3112" s="2" t="s">
        <v>43</v>
      </c>
      <c r="H3112" s="2" t="s">
        <v>281</v>
      </c>
      <c r="I3112" s="2" t="s">
        <v>18276</v>
      </c>
      <c r="J3112" s="2" t="s">
        <v>3001</v>
      </c>
    </row>
    <row r="3113" spans="1:10" ht="15" customHeight="1" x14ac:dyDescent="0.35">
      <c r="A3113" s="2" t="s">
        <v>41</v>
      </c>
      <c r="B3113" s="2" t="s">
        <v>42</v>
      </c>
      <c r="C3113" s="2" t="s">
        <v>325</v>
      </c>
      <c r="D3113" s="2" t="s">
        <v>326</v>
      </c>
      <c r="E3113" s="3">
        <v>2</v>
      </c>
      <c r="F3113" s="3">
        <v>22</v>
      </c>
      <c r="G3113" s="2" t="s">
        <v>43</v>
      </c>
      <c r="H3113" s="2" t="s">
        <v>327</v>
      </c>
      <c r="I3113" s="2" t="s">
        <v>18276</v>
      </c>
      <c r="J3113" s="2" t="s">
        <v>3001</v>
      </c>
    </row>
    <row r="3114" spans="1:10" ht="15" customHeight="1" x14ac:dyDescent="0.35">
      <c r="A3114" s="2" t="s">
        <v>41</v>
      </c>
      <c r="B3114" s="2" t="s">
        <v>42</v>
      </c>
      <c r="C3114" s="2" t="s">
        <v>398</v>
      </c>
      <c r="D3114" s="2" t="s">
        <v>399</v>
      </c>
      <c r="E3114" s="3">
        <v>2</v>
      </c>
      <c r="F3114" s="3">
        <v>28</v>
      </c>
      <c r="G3114" s="2" t="s">
        <v>43</v>
      </c>
      <c r="H3114" s="2" t="s">
        <v>400</v>
      </c>
      <c r="I3114" s="2" t="s">
        <v>18276</v>
      </c>
      <c r="J3114" s="2" t="s">
        <v>3001</v>
      </c>
    </row>
    <row r="3115" spans="1:10" ht="15" customHeight="1" x14ac:dyDescent="0.35">
      <c r="A3115" s="2" t="s">
        <v>41</v>
      </c>
      <c r="B3115" s="2" t="s">
        <v>42</v>
      </c>
      <c r="C3115" s="2" t="s">
        <v>467</v>
      </c>
      <c r="D3115" s="2" t="s">
        <v>468</v>
      </c>
      <c r="E3115" s="3">
        <v>2</v>
      </c>
      <c r="F3115" s="3">
        <v>34</v>
      </c>
      <c r="G3115" s="2" t="s">
        <v>43</v>
      </c>
      <c r="H3115" s="2" t="s">
        <v>469</v>
      </c>
      <c r="I3115" s="2" t="s">
        <v>18276</v>
      </c>
      <c r="J3115" s="2" t="s">
        <v>3001</v>
      </c>
    </row>
    <row r="3116" spans="1:10" ht="15" customHeight="1" x14ac:dyDescent="0.35">
      <c r="A3116" s="2" t="s">
        <v>41</v>
      </c>
      <c r="B3116" s="2" t="s">
        <v>42</v>
      </c>
      <c r="C3116" s="2" t="s">
        <v>477</v>
      </c>
      <c r="D3116" s="2" t="s">
        <v>478</v>
      </c>
      <c r="E3116" s="3">
        <v>2</v>
      </c>
      <c r="F3116" s="3">
        <v>35</v>
      </c>
      <c r="G3116" s="2" t="s">
        <v>43</v>
      </c>
      <c r="H3116" s="2" t="s">
        <v>479</v>
      </c>
      <c r="I3116" s="2" t="s">
        <v>18276</v>
      </c>
      <c r="J3116" s="2" t="s">
        <v>3001</v>
      </c>
    </row>
    <row r="3117" spans="1:10" ht="15" customHeight="1" x14ac:dyDescent="0.35">
      <c r="A3117" s="2" t="s">
        <v>41</v>
      </c>
      <c r="B3117" s="2" t="s">
        <v>42</v>
      </c>
      <c r="C3117" s="2" t="s">
        <v>23</v>
      </c>
      <c r="D3117" s="2" t="s">
        <v>24</v>
      </c>
      <c r="E3117" s="3">
        <v>2</v>
      </c>
      <c r="F3117" s="3">
        <v>1</v>
      </c>
      <c r="G3117" s="2" t="s">
        <v>43</v>
      </c>
      <c r="H3117" s="2" t="s">
        <v>26</v>
      </c>
      <c r="I3117" s="2" t="s">
        <v>18276</v>
      </c>
      <c r="J3117" s="2" t="s">
        <v>2992</v>
      </c>
    </row>
    <row r="3118" spans="1:10" ht="15" customHeight="1" x14ac:dyDescent="0.35">
      <c r="A3118" s="2" t="s">
        <v>41</v>
      </c>
      <c r="B3118" s="2" t="s">
        <v>42</v>
      </c>
      <c r="C3118" s="2" t="s">
        <v>56</v>
      </c>
      <c r="D3118" s="2" t="s">
        <v>57</v>
      </c>
      <c r="E3118" s="3">
        <v>2</v>
      </c>
      <c r="F3118" s="3">
        <v>3</v>
      </c>
      <c r="G3118" s="2" t="s">
        <v>43</v>
      </c>
      <c r="H3118" s="2" t="s">
        <v>59</v>
      </c>
      <c r="I3118" s="2" t="s">
        <v>18276</v>
      </c>
      <c r="J3118" s="2" t="s">
        <v>2992</v>
      </c>
    </row>
    <row r="3119" spans="1:10" ht="15" customHeight="1" x14ac:dyDescent="0.35">
      <c r="A3119" s="2" t="s">
        <v>41</v>
      </c>
      <c r="B3119" s="2" t="s">
        <v>42</v>
      </c>
      <c r="C3119" s="2" t="s">
        <v>153</v>
      </c>
      <c r="D3119" s="2" t="s">
        <v>154</v>
      </c>
      <c r="E3119" s="3">
        <v>2</v>
      </c>
      <c r="F3119" s="3">
        <v>10</v>
      </c>
      <c r="G3119" s="2" t="s">
        <v>43</v>
      </c>
      <c r="H3119" s="2" t="s">
        <v>155</v>
      </c>
      <c r="I3119" s="2" t="s">
        <v>18276</v>
      </c>
      <c r="J3119" s="2" t="s">
        <v>2992</v>
      </c>
    </row>
    <row r="3120" spans="1:10" ht="15" customHeight="1" x14ac:dyDescent="0.35">
      <c r="A3120" s="2" t="s">
        <v>116</v>
      </c>
      <c r="B3120" s="2" t="s">
        <v>117</v>
      </c>
      <c r="C3120" s="2" t="s">
        <v>41</v>
      </c>
      <c r="D3120" s="2" t="s">
        <v>42</v>
      </c>
      <c r="E3120" s="3">
        <v>7</v>
      </c>
      <c r="F3120" s="3">
        <v>2</v>
      </c>
      <c r="G3120" s="2" t="s">
        <v>118</v>
      </c>
      <c r="H3120" s="2" t="s">
        <v>43</v>
      </c>
      <c r="I3120" s="2" t="s">
        <v>18276</v>
      </c>
      <c r="J3120" s="2" t="s">
        <v>3205</v>
      </c>
    </row>
    <row r="3121" spans="1:10" ht="15" customHeight="1" x14ac:dyDescent="0.35">
      <c r="A3121" s="2" t="s">
        <v>71</v>
      </c>
      <c r="B3121" s="2" t="s">
        <v>72</v>
      </c>
      <c r="C3121" s="2" t="s">
        <v>23</v>
      </c>
      <c r="D3121" s="2" t="s">
        <v>24</v>
      </c>
      <c r="E3121" s="3">
        <v>4</v>
      </c>
      <c r="F3121" s="3">
        <v>1</v>
      </c>
      <c r="G3121" s="2" t="s">
        <v>73</v>
      </c>
      <c r="H3121" s="2" t="s">
        <v>26</v>
      </c>
      <c r="I3121" s="2" t="s">
        <v>18276</v>
      </c>
      <c r="J3121" s="2" t="s">
        <v>2969</v>
      </c>
    </row>
    <row r="3122" spans="1:10" ht="15" customHeight="1" x14ac:dyDescent="0.35">
      <c r="A3122" s="2" t="s">
        <v>116</v>
      </c>
      <c r="B3122" s="2" t="s">
        <v>117</v>
      </c>
      <c r="C3122" s="2" t="s">
        <v>310</v>
      </c>
      <c r="D3122" s="2" t="s">
        <v>311</v>
      </c>
      <c r="E3122" s="3">
        <v>7</v>
      </c>
      <c r="F3122" s="3">
        <v>21</v>
      </c>
      <c r="G3122" s="2" t="s">
        <v>118</v>
      </c>
      <c r="H3122" s="2" t="s">
        <v>313</v>
      </c>
      <c r="I3122" s="2" t="s">
        <v>18276</v>
      </c>
      <c r="J3122" s="2" t="s">
        <v>3205</v>
      </c>
    </row>
    <row r="3123" spans="1:10" ht="15" customHeight="1" x14ac:dyDescent="0.35">
      <c r="A3123" s="2" t="s">
        <v>163</v>
      </c>
      <c r="B3123" s="2" t="s">
        <v>164</v>
      </c>
      <c r="C3123" s="2" t="s">
        <v>23</v>
      </c>
      <c r="D3123" s="2" t="s">
        <v>24</v>
      </c>
      <c r="E3123" s="3">
        <v>11</v>
      </c>
      <c r="F3123" s="3">
        <v>1</v>
      </c>
      <c r="G3123" s="2" t="s">
        <v>165</v>
      </c>
      <c r="H3123" s="2" t="s">
        <v>26</v>
      </c>
      <c r="I3123" s="2" t="s">
        <v>18276</v>
      </c>
      <c r="J3123" s="2" t="s">
        <v>3001</v>
      </c>
    </row>
    <row r="3124" spans="1:10" ht="15" customHeight="1" x14ac:dyDescent="0.35">
      <c r="A3124" s="2" t="s">
        <v>163</v>
      </c>
      <c r="B3124" s="2" t="s">
        <v>164</v>
      </c>
      <c r="C3124" s="2" t="s">
        <v>41</v>
      </c>
      <c r="D3124" s="2" t="s">
        <v>42</v>
      </c>
      <c r="E3124" s="3">
        <v>11</v>
      </c>
      <c r="F3124" s="3">
        <v>2</v>
      </c>
      <c r="G3124" s="2" t="s">
        <v>165</v>
      </c>
      <c r="H3124" s="2" t="s">
        <v>43</v>
      </c>
      <c r="I3124" s="2" t="s">
        <v>18276</v>
      </c>
      <c r="J3124" s="2" t="s">
        <v>3001</v>
      </c>
    </row>
    <row r="3125" spans="1:10" ht="15" customHeight="1" x14ac:dyDescent="0.35">
      <c r="A3125" s="2" t="s">
        <v>163</v>
      </c>
      <c r="B3125" s="2" t="s">
        <v>164</v>
      </c>
      <c r="C3125" s="2" t="s">
        <v>56</v>
      </c>
      <c r="D3125" s="2" t="s">
        <v>57</v>
      </c>
      <c r="E3125" s="3">
        <v>11</v>
      </c>
      <c r="F3125" s="3">
        <v>3</v>
      </c>
      <c r="G3125" s="2" t="s">
        <v>165</v>
      </c>
      <c r="H3125" s="2" t="s">
        <v>59</v>
      </c>
      <c r="I3125" s="2" t="s">
        <v>18276</v>
      </c>
      <c r="J3125" s="2" t="s">
        <v>3001</v>
      </c>
    </row>
    <row r="3126" spans="1:10" ht="15" customHeight="1" x14ac:dyDescent="0.35">
      <c r="A3126" s="2" t="s">
        <v>163</v>
      </c>
      <c r="B3126" s="2" t="s">
        <v>164</v>
      </c>
      <c r="C3126" s="2" t="s">
        <v>86</v>
      </c>
      <c r="D3126" s="2" t="s">
        <v>87</v>
      </c>
      <c r="E3126" s="3">
        <v>11</v>
      </c>
      <c r="F3126" s="3">
        <v>5</v>
      </c>
      <c r="G3126" s="2" t="s">
        <v>165</v>
      </c>
      <c r="H3126" s="2" t="s">
        <v>88</v>
      </c>
      <c r="I3126" s="2" t="s">
        <v>18276</v>
      </c>
      <c r="J3126" s="2" t="s">
        <v>3001</v>
      </c>
    </row>
    <row r="3127" spans="1:10" ht="15" customHeight="1" x14ac:dyDescent="0.35">
      <c r="A3127" s="2" t="s">
        <v>163</v>
      </c>
      <c r="B3127" s="2" t="s">
        <v>164</v>
      </c>
      <c r="C3127" s="2" t="s">
        <v>116</v>
      </c>
      <c r="D3127" s="2" t="s">
        <v>117</v>
      </c>
      <c r="E3127" s="3">
        <v>11</v>
      </c>
      <c r="F3127" s="3">
        <v>7</v>
      </c>
      <c r="G3127" s="2" t="s">
        <v>165</v>
      </c>
      <c r="H3127" s="2" t="s">
        <v>118</v>
      </c>
      <c r="I3127" s="2" t="s">
        <v>18276</v>
      </c>
      <c r="J3127" s="2" t="s">
        <v>3001</v>
      </c>
    </row>
    <row r="3128" spans="1:10" ht="15" customHeight="1" x14ac:dyDescent="0.35">
      <c r="A3128" s="2" t="s">
        <v>163</v>
      </c>
      <c r="B3128" s="2" t="s">
        <v>164</v>
      </c>
      <c r="C3128" s="2" t="s">
        <v>128</v>
      </c>
      <c r="D3128" s="2" t="s">
        <v>129</v>
      </c>
      <c r="E3128" s="3">
        <v>11</v>
      </c>
      <c r="F3128" s="3">
        <v>8</v>
      </c>
      <c r="G3128" s="2" t="s">
        <v>165</v>
      </c>
      <c r="H3128" s="2" t="s">
        <v>130</v>
      </c>
      <c r="I3128" s="2" t="s">
        <v>18276</v>
      </c>
      <c r="J3128" s="2" t="s">
        <v>3001</v>
      </c>
    </row>
    <row r="3129" spans="1:10" ht="15" customHeight="1" x14ac:dyDescent="0.35">
      <c r="A3129" s="2" t="s">
        <v>163</v>
      </c>
      <c r="B3129" s="2" t="s">
        <v>164</v>
      </c>
      <c r="C3129" s="2" t="s">
        <v>153</v>
      </c>
      <c r="D3129" s="2" t="s">
        <v>154</v>
      </c>
      <c r="E3129" s="3">
        <v>11</v>
      </c>
      <c r="F3129" s="3">
        <v>10</v>
      </c>
      <c r="G3129" s="2" t="s">
        <v>165</v>
      </c>
      <c r="H3129" s="2" t="s">
        <v>155</v>
      </c>
      <c r="I3129" s="2" t="s">
        <v>18276</v>
      </c>
      <c r="J3129" s="2" t="s">
        <v>3001</v>
      </c>
    </row>
    <row r="3130" spans="1:10" ht="15" customHeight="1" x14ac:dyDescent="0.35">
      <c r="A3130" s="2" t="s">
        <v>163</v>
      </c>
      <c r="B3130" s="2" t="s">
        <v>164</v>
      </c>
      <c r="C3130" s="2" t="s">
        <v>177</v>
      </c>
      <c r="D3130" s="2" t="s">
        <v>178</v>
      </c>
      <c r="E3130" s="3">
        <v>11</v>
      </c>
      <c r="F3130" s="3">
        <v>12</v>
      </c>
      <c r="G3130" s="2" t="s">
        <v>165</v>
      </c>
      <c r="H3130" s="2" t="s">
        <v>179</v>
      </c>
      <c r="I3130" s="2" t="s">
        <v>18276</v>
      </c>
      <c r="J3130" s="2" t="s">
        <v>3001</v>
      </c>
    </row>
    <row r="3131" spans="1:10" ht="15" customHeight="1" x14ac:dyDescent="0.35">
      <c r="A3131" s="2" t="s">
        <v>163</v>
      </c>
      <c r="B3131" s="2" t="s">
        <v>164</v>
      </c>
      <c r="C3131" s="2" t="s">
        <v>207</v>
      </c>
      <c r="D3131" s="2" t="s">
        <v>208</v>
      </c>
      <c r="E3131" s="3">
        <v>11</v>
      </c>
      <c r="F3131" s="3">
        <v>14</v>
      </c>
      <c r="G3131" s="2" t="s">
        <v>165</v>
      </c>
      <c r="H3131" s="2" t="s">
        <v>209</v>
      </c>
      <c r="I3131" s="2" t="s">
        <v>18276</v>
      </c>
      <c r="J3131" s="2" t="s">
        <v>3001</v>
      </c>
    </row>
    <row r="3132" spans="1:10" ht="15" customHeight="1" x14ac:dyDescent="0.35">
      <c r="A3132" s="2" t="s">
        <v>163</v>
      </c>
      <c r="B3132" s="2" t="s">
        <v>164</v>
      </c>
      <c r="C3132" s="2" t="s">
        <v>325</v>
      </c>
      <c r="D3132" s="2" t="s">
        <v>326</v>
      </c>
      <c r="E3132" s="3">
        <v>11</v>
      </c>
      <c r="F3132" s="3">
        <v>22</v>
      </c>
      <c r="G3132" s="2" t="s">
        <v>165</v>
      </c>
      <c r="H3132" s="2" t="s">
        <v>327</v>
      </c>
      <c r="I3132" s="2" t="s">
        <v>18276</v>
      </c>
      <c r="J3132" s="2" t="s">
        <v>3099</v>
      </c>
    </row>
    <row r="3133" spans="1:10" ht="15" customHeight="1" x14ac:dyDescent="0.35">
      <c r="A3133" s="2" t="s">
        <v>163</v>
      </c>
      <c r="B3133" s="2" t="s">
        <v>164</v>
      </c>
      <c r="C3133" s="2" t="s">
        <v>218</v>
      </c>
      <c r="D3133" s="2" t="s">
        <v>219</v>
      </c>
      <c r="E3133" s="3">
        <v>11</v>
      </c>
      <c r="F3133" s="3">
        <v>15</v>
      </c>
      <c r="G3133" s="2" t="s">
        <v>165</v>
      </c>
      <c r="H3133" s="2" t="s">
        <v>220</v>
      </c>
      <c r="I3133" s="2" t="s">
        <v>18276</v>
      </c>
      <c r="J3133" s="2" t="s">
        <v>3001</v>
      </c>
    </row>
    <row r="3134" spans="1:10" ht="15" customHeight="1" x14ac:dyDescent="0.35">
      <c r="A3134" s="2" t="s">
        <v>163</v>
      </c>
      <c r="B3134" s="2" t="s">
        <v>164</v>
      </c>
      <c r="C3134" s="2" t="s">
        <v>264</v>
      </c>
      <c r="D3134" s="2" t="s">
        <v>265</v>
      </c>
      <c r="E3134" s="3">
        <v>11</v>
      </c>
      <c r="F3134" s="3">
        <v>18</v>
      </c>
      <c r="G3134" s="2" t="s">
        <v>165</v>
      </c>
      <c r="H3134" s="2" t="s">
        <v>266</v>
      </c>
      <c r="I3134" s="2" t="s">
        <v>18276</v>
      </c>
      <c r="J3134" s="2" t="s">
        <v>3001</v>
      </c>
    </row>
    <row r="3135" spans="1:10" ht="15" customHeight="1" x14ac:dyDescent="0.35">
      <c r="A3135" s="2" t="s">
        <v>163</v>
      </c>
      <c r="B3135" s="2" t="s">
        <v>164</v>
      </c>
      <c r="C3135" s="2" t="s">
        <v>279</v>
      </c>
      <c r="D3135" s="2" t="s">
        <v>280</v>
      </c>
      <c r="E3135" s="3">
        <v>11</v>
      </c>
      <c r="F3135" s="3">
        <v>19</v>
      </c>
      <c r="G3135" s="2" t="s">
        <v>165</v>
      </c>
      <c r="H3135" s="2" t="s">
        <v>281</v>
      </c>
      <c r="I3135" s="2" t="s">
        <v>18276</v>
      </c>
      <c r="J3135" s="2" t="s">
        <v>3001</v>
      </c>
    </row>
    <row r="3136" spans="1:10" ht="15" customHeight="1" x14ac:dyDescent="0.35">
      <c r="A3136" s="2" t="s">
        <v>163</v>
      </c>
      <c r="B3136" s="2" t="s">
        <v>164</v>
      </c>
      <c r="C3136" s="2" t="s">
        <v>325</v>
      </c>
      <c r="D3136" s="2" t="s">
        <v>326</v>
      </c>
      <c r="E3136" s="3">
        <v>11</v>
      </c>
      <c r="F3136" s="3">
        <v>22</v>
      </c>
      <c r="G3136" s="2" t="s">
        <v>165</v>
      </c>
      <c r="H3136" s="2" t="s">
        <v>327</v>
      </c>
      <c r="I3136" s="2" t="s">
        <v>18276</v>
      </c>
      <c r="J3136" s="2" t="s">
        <v>3001</v>
      </c>
    </row>
    <row r="3137" spans="1:10" ht="15" customHeight="1" x14ac:dyDescent="0.35">
      <c r="A3137" s="2" t="s">
        <v>163</v>
      </c>
      <c r="B3137" s="2" t="s">
        <v>164</v>
      </c>
      <c r="C3137" s="2" t="s">
        <v>398</v>
      </c>
      <c r="D3137" s="2" t="s">
        <v>399</v>
      </c>
      <c r="E3137" s="3">
        <v>11</v>
      </c>
      <c r="F3137" s="3">
        <v>28</v>
      </c>
      <c r="G3137" s="2" t="s">
        <v>165</v>
      </c>
      <c r="H3137" s="2" t="s">
        <v>400</v>
      </c>
      <c r="I3137" s="2" t="s">
        <v>18276</v>
      </c>
      <c r="J3137" s="2" t="s">
        <v>3001</v>
      </c>
    </row>
    <row r="3138" spans="1:10" ht="15" customHeight="1" x14ac:dyDescent="0.35">
      <c r="A3138" s="2" t="s">
        <v>163</v>
      </c>
      <c r="B3138" s="2" t="s">
        <v>164</v>
      </c>
      <c r="C3138" s="2" t="s">
        <v>467</v>
      </c>
      <c r="D3138" s="2" t="s">
        <v>468</v>
      </c>
      <c r="E3138" s="3">
        <v>11</v>
      </c>
      <c r="F3138" s="3">
        <v>34</v>
      </c>
      <c r="G3138" s="2" t="s">
        <v>165</v>
      </c>
      <c r="H3138" s="2" t="s">
        <v>469</v>
      </c>
      <c r="I3138" s="2" t="s">
        <v>18276</v>
      </c>
      <c r="J3138" s="2" t="s">
        <v>3001</v>
      </c>
    </row>
    <row r="3139" spans="1:10" ht="15" customHeight="1" x14ac:dyDescent="0.35">
      <c r="A3139" s="2" t="s">
        <v>163</v>
      </c>
      <c r="B3139" s="2" t="s">
        <v>164</v>
      </c>
      <c r="C3139" s="2" t="s">
        <v>477</v>
      </c>
      <c r="D3139" s="2" t="s">
        <v>478</v>
      </c>
      <c r="E3139" s="3">
        <v>11</v>
      </c>
      <c r="F3139" s="3">
        <v>35</v>
      </c>
      <c r="G3139" s="2" t="s">
        <v>165</v>
      </c>
      <c r="H3139" s="2" t="s">
        <v>479</v>
      </c>
      <c r="I3139" s="2" t="s">
        <v>18276</v>
      </c>
      <c r="J3139" s="2" t="s">
        <v>3001</v>
      </c>
    </row>
    <row r="3140" spans="1:10" ht="15" customHeight="1" x14ac:dyDescent="0.35">
      <c r="A3140" s="2" t="s">
        <v>163</v>
      </c>
      <c r="B3140" s="2" t="s">
        <v>164</v>
      </c>
      <c r="C3140" s="2" t="s">
        <v>23</v>
      </c>
      <c r="D3140" s="2" t="s">
        <v>24</v>
      </c>
      <c r="E3140" s="3">
        <v>11</v>
      </c>
      <c r="F3140" s="3">
        <v>1</v>
      </c>
      <c r="G3140" s="2" t="s">
        <v>165</v>
      </c>
      <c r="H3140" s="2" t="s">
        <v>26</v>
      </c>
      <c r="I3140" s="2" t="s">
        <v>18276</v>
      </c>
      <c r="J3140" s="2" t="s">
        <v>2992</v>
      </c>
    </row>
    <row r="3141" spans="1:10" ht="15" customHeight="1" x14ac:dyDescent="0.35">
      <c r="A3141" s="2" t="s">
        <v>163</v>
      </c>
      <c r="B3141" s="2" t="s">
        <v>164</v>
      </c>
      <c r="C3141" s="2" t="s">
        <v>41</v>
      </c>
      <c r="D3141" s="2" t="s">
        <v>42</v>
      </c>
      <c r="E3141" s="3">
        <v>11</v>
      </c>
      <c r="F3141" s="3">
        <v>2</v>
      </c>
      <c r="G3141" s="2" t="s">
        <v>165</v>
      </c>
      <c r="H3141" s="2" t="s">
        <v>43</v>
      </c>
      <c r="I3141" s="2" t="s">
        <v>18276</v>
      </c>
      <c r="J3141" s="2" t="s">
        <v>2992</v>
      </c>
    </row>
    <row r="3142" spans="1:10" ht="15" customHeight="1" x14ac:dyDescent="0.35">
      <c r="A3142" s="2" t="s">
        <v>163</v>
      </c>
      <c r="B3142" s="2" t="s">
        <v>164</v>
      </c>
      <c r="C3142" s="2" t="s">
        <v>56</v>
      </c>
      <c r="D3142" s="2" t="s">
        <v>57</v>
      </c>
      <c r="E3142" s="3">
        <v>11</v>
      </c>
      <c r="F3142" s="3">
        <v>3</v>
      </c>
      <c r="G3142" s="2" t="s">
        <v>165</v>
      </c>
      <c r="H3142" s="2" t="s">
        <v>59</v>
      </c>
      <c r="I3142" s="2" t="s">
        <v>18276</v>
      </c>
      <c r="J3142" s="2" t="s">
        <v>2992</v>
      </c>
    </row>
    <row r="3143" spans="1:10" ht="15" customHeight="1" x14ac:dyDescent="0.35">
      <c r="A3143" s="2" t="s">
        <v>163</v>
      </c>
      <c r="B3143" s="2" t="s">
        <v>164</v>
      </c>
      <c r="C3143" s="2" t="s">
        <v>250</v>
      </c>
      <c r="D3143" s="2" t="s">
        <v>251</v>
      </c>
      <c r="E3143" s="3">
        <v>11</v>
      </c>
      <c r="F3143" s="3">
        <v>17</v>
      </c>
      <c r="G3143" s="2" t="s">
        <v>165</v>
      </c>
      <c r="H3143" s="2" t="s">
        <v>252</v>
      </c>
      <c r="I3143" s="2" t="s">
        <v>18276</v>
      </c>
      <c r="J3143" s="2" t="s">
        <v>3001</v>
      </c>
    </row>
    <row r="3144" spans="1:10" ht="15" customHeight="1" x14ac:dyDescent="0.35">
      <c r="A3144" s="2" t="s">
        <v>163</v>
      </c>
      <c r="B3144" s="2" t="s">
        <v>164</v>
      </c>
      <c r="C3144" s="2" t="s">
        <v>310</v>
      </c>
      <c r="D3144" s="2" t="s">
        <v>311</v>
      </c>
      <c r="E3144" s="3">
        <v>11</v>
      </c>
      <c r="F3144" s="3">
        <v>21</v>
      </c>
      <c r="G3144" s="2" t="s">
        <v>165</v>
      </c>
      <c r="H3144" s="2" t="s">
        <v>313</v>
      </c>
      <c r="I3144" s="2" t="s">
        <v>18276</v>
      </c>
      <c r="J3144" s="2" t="s">
        <v>3099</v>
      </c>
    </row>
    <row r="3145" spans="1:10" ht="15" customHeight="1" x14ac:dyDescent="0.35">
      <c r="A3145" s="2" t="s">
        <v>163</v>
      </c>
      <c r="B3145" s="2" t="s">
        <v>164</v>
      </c>
      <c r="C3145" s="2" t="s">
        <v>250</v>
      </c>
      <c r="D3145" s="2" t="s">
        <v>251</v>
      </c>
      <c r="E3145" s="3">
        <v>11</v>
      </c>
      <c r="F3145" s="3">
        <v>17</v>
      </c>
      <c r="G3145" s="2" t="s">
        <v>165</v>
      </c>
      <c r="H3145" s="2" t="s">
        <v>252</v>
      </c>
      <c r="I3145" s="2" t="s">
        <v>18276</v>
      </c>
      <c r="J3145" s="2" t="s">
        <v>3099</v>
      </c>
    </row>
    <row r="3146" spans="1:10" ht="15" customHeight="1" x14ac:dyDescent="0.35">
      <c r="A3146" s="2" t="s">
        <v>163</v>
      </c>
      <c r="B3146" s="2" t="s">
        <v>164</v>
      </c>
      <c r="C3146" s="2" t="s">
        <v>207</v>
      </c>
      <c r="D3146" s="2" t="s">
        <v>208</v>
      </c>
      <c r="E3146" s="3">
        <v>11</v>
      </c>
      <c r="F3146" s="3">
        <v>14</v>
      </c>
      <c r="G3146" s="2" t="s">
        <v>165</v>
      </c>
      <c r="H3146" s="2" t="s">
        <v>209</v>
      </c>
      <c r="I3146" s="2" t="s">
        <v>18276</v>
      </c>
      <c r="J3146" s="2" t="s">
        <v>3099</v>
      </c>
    </row>
    <row r="3147" spans="1:10" ht="15" customHeight="1" x14ac:dyDescent="0.35">
      <c r="A3147" s="2" t="s">
        <v>163</v>
      </c>
      <c r="B3147" s="2" t="s">
        <v>164</v>
      </c>
      <c r="C3147" s="2" t="s">
        <v>41</v>
      </c>
      <c r="D3147" s="2" t="s">
        <v>42</v>
      </c>
      <c r="E3147" s="3">
        <v>11</v>
      </c>
      <c r="F3147" s="3">
        <v>2</v>
      </c>
      <c r="G3147" s="2" t="s">
        <v>165</v>
      </c>
      <c r="H3147" s="2" t="s">
        <v>43</v>
      </c>
      <c r="I3147" s="2" t="s">
        <v>18276</v>
      </c>
      <c r="J3147" s="2" t="s">
        <v>3093</v>
      </c>
    </row>
    <row r="3148" spans="1:10" ht="15" customHeight="1" x14ac:dyDescent="0.35">
      <c r="A3148" s="2" t="s">
        <v>163</v>
      </c>
      <c r="B3148" s="2" t="s">
        <v>164</v>
      </c>
      <c r="C3148" s="2" t="s">
        <v>56</v>
      </c>
      <c r="D3148" s="2" t="s">
        <v>57</v>
      </c>
      <c r="E3148" s="3">
        <v>11</v>
      </c>
      <c r="F3148" s="3">
        <v>3</v>
      </c>
      <c r="G3148" s="2" t="s">
        <v>165</v>
      </c>
      <c r="H3148" s="2" t="s">
        <v>59</v>
      </c>
      <c r="I3148" s="2" t="s">
        <v>18276</v>
      </c>
      <c r="J3148" s="2" t="s">
        <v>3093</v>
      </c>
    </row>
    <row r="3149" spans="1:10" ht="15" customHeight="1" x14ac:dyDescent="0.35">
      <c r="A3149" s="2" t="s">
        <v>163</v>
      </c>
      <c r="B3149" s="2" t="s">
        <v>164</v>
      </c>
      <c r="C3149" s="2" t="s">
        <v>86</v>
      </c>
      <c r="D3149" s="2" t="s">
        <v>87</v>
      </c>
      <c r="E3149" s="3">
        <v>11</v>
      </c>
      <c r="F3149" s="3">
        <v>5</v>
      </c>
      <c r="G3149" s="2" t="s">
        <v>165</v>
      </c>
      <c r="H3149" s="2" t="s">
        <v>88</v>
      </c>
      <c r="I3149" s="2" t="s">
        <v>18276</v>
      </c>
      <c r="J3149" s="2" t="s">
        <v>3093</v>
      </c>
    </row>
    <row r="3150" spans="1:10" ht="15" customHeight="1" x14ac:dyDescent="0.35">
      <c r="A3150" s="2" t="s">
        <v>163</v>
      </c>
      <c r="B3150" s="2" t="s">
        <v>164</v>
      </c>
      <c r="C3150" s="2" t="s">
        <v>116</v>
      </c>
      <c r="D3150" s="2" t="s">
        <v>117</v>
      </c>
      <c r="E3150" s="3">
        <v>11</v>
      </c>
      <c r="F3150" s="3">
        <v>7</v>
      </c>
      <c r="G3150" s="2" t="s">
        <v>165</v>
      </c>
      <c r="H3150" s="2" t="s">
        <v>118</v>
      </c>
      <c r="I3150" s="2" t="s">
        <v>18276</v>
      </c>
      <c r="J3150" s="2" t="s">
        <v>3093</v>
      </c>
    </row>
    <row r="3151" spans="1:10" ht="15" customHeight="1" x14ac:dyDescent="0.35">
      <c r="A3151" s="2" t="s">
        <v>163</v>
      </c>
      <c r="B3151" s="2" t="s">
        <v>164</v>
      </c>
      <c r="C3151" s="2" t="s">
        <v>128</v>
      </c>
      <c r="D3151" s="2" t="s">
        <v>129</v>
      </c>
      <c r="E3151" s="3">
        <v>11</v>
      </c>
      <c r="F3151" s="3">
        <v>8</v>
      </c>
      <c r="G3151" s="2" t="s">
        <v>165</v>
      </c>
      <c r="H3151" s="2" t="s">
        <v>130</v>
      </c>
      <c r="I3151" s="2" t="s">
        <v>18276</v>
      </c>
      <c r="J3151" s="2" t="s">
        <v>3093</v>
      </c>
    </row>
    <row r="3152" spans="1:10" ht="15" customHeight="1" x14ac:dyDescent="0.35">
      <c r="A3152" s="2" t="s">
        <v>163</v>
      </c>
      <c r="B3152" s="2" t="s">
        <v>164</v>
      </c>
      <c r="C3152" s="2" t="s">
        <v>142</v>
      </c>
      <c r="D3152" s="2" t="s">
        <v>143</v>
      </c>
      <c r="E3152" s="3">
        <v>11</v>
      </c>
      <c r="F3152" s="3">
        <v>9</v>
      </c>
      <c r="G3152" s="2" t="s">
        <v>165</v>
      </c>
      <c r="H3152" s="2" t="s">
        <v>144</v>
      </c>
      <c r="I3152" s="2" t="s">
        <v>18276</v>
      </c>
      <c r="J3152" s="2" t="s">
        <v>3093</v>
      </c>
    </row>
    <row r="3153" spans="1:10" ht="15" customHeight="1" x14ac:dyDescent="0.35">
      <c r="A3153" s="2" t="s">
        <v>163</v>
      </c>
      <c r="B3153" s="2" t="s">
        <v>164</v>
      </c>
      <c r="C3153" s="2" t="s">
        <v>153</v>
      </c>
      <c r="D3153" s="2" t="s">
        <v>154</v>
      </c>
      <c r="E3153" s="3">
        <v>11</v>
      </c>
      <c r="F3153" s="3">
        <v>10</v>
      </c>
      <c r="G3153" s="2" t="s">
        <v>165</v>
      </c>
      <c r="H3153" s="2" t="s">
        <v>155</v>
      </c>
      <c r="I3153" s="2" t="s">
        <v>18276</v>
      </c>
      <c r="J3153" s="2" t="s">
        <v>3093</v>
      </c>
    </row>
    <row r="3154" spans="1:10" ht="15" customHeight="1" x14ac:dyDescent="0.35">
      <c r="A3154" s="2" t="s">
        <v>163</v>
      </c>
      <c r="B3154" s="2" t="s">
        <v>164</v>
      </c>
      <c r="C3154" s="2" t="s">
        <v>177</v>
      </c>
      <c r="D3154" s="2" t="s">
        <v>178</v>
      </c>
      <c r="E3154" s="3">
        <v>11</v>
      </c>
      <c r="F3154" s="3">
        <v>12</v>
      </c>
      <c r="G3154" s="2" t="s">
        <v>165</v>
      </c>
      <c r="H3154" s="2" t="s">
        <v>179</v>
      </c>
      <c r="I3154" s="2" t="s">
        <v>18276</v>
      </c>
      <c r="J3154" s="2" t="s">
        <v>3093</v>
      </c>
    </row>
    <row r="3155" spans="1:10" ht="15" customHeight="1" x14ac:dyDescent="0.35">
      <c r="A3155" s="2" t="s">
        <v>163</v>
      </c>
      <c r="B3155" s="2" t="s">
        <v>164</v>
      </c>
      <c r="C3155" s="2" t="s">
        <v>191</v>
      </c>
      <c r="D3155" s="2" t="s">
        <v>192</v>
      </c>
      <c r="E3155" s="3">
        <v>11</v>
      </c>
      <c r="F3155" s="3">
        <v>13</v>
      </c>
      <c r="G3155" s="2" t="s">
        <v>165</v>
      </c>
      <c r="H3155" s="2" t="s">
        <v>193</v>
      </c>
      <c r="I3155" s="2" t="s">
        <v>18276</v>
      </c>
      <c r="J3155" s="2" t="s">
        <v>3093</v>
      </c>
    </row>
    <row r="3156" spans="1:10" ht="15" customHeight="1" x14ac:dyDescent="0.35">
      <c r="A3156" s="2" t="s">
        <v>163</v>
      </c>
      <c r="B3156" s="2" t="s">
        <v>164</v>
      </c>
      <c r="C3156" s="2" t="s">
        <v>207</v>
      </c>
      <c r="D3156" s="2" t="s">
        <v>208</v>
      </c>
      <c r="E3156" s="3">
        <v>11</v>
      </c>
      <c r="F3156" s="3">
        <v>14</v>
      </c>
      <c r="G3156" s="2" t="s">
        <v>165</v>
      </c>
      <c r="H3156" s="2" t="s">
        <v>209</v>
      </c>
      <c r="I3156" s="2" t="s">
        <v>18276</v>
      </c>
      <c r="J3156" s="2" t="s">
        <v>3093</v>
      </c>
    </row>
    <row r="3157" spans="1:10" ht="15" customHeight="1" x14ac:dyDescent="0.35">
      <c r="A3157" s="2" t="s">
        <v>163</v>
      </c>
      <c r="B3157" s="2" t="s">
        <v>164</v>
      </c>
      <c r="C3157" s="2" t="s">
        <v>218</v>
      </c>
      <c r="D3157" s="2" t="s">
        <v>219</v>
      </c>
      <c r="E3157" s="3">
        <v>11</v>
      </c>
      <c r="F3157" s="3">
        <v>15</v>
      </c>
      <c r="G3157" s="2" t="s">
        <v>165</v>
      </c>
      <c r="H3157" s="2" t="s">
        <v>220</v>
      </c>
      <c r="I3157" s="2" t="s">
        <v>18276</v>
      </c>
      <c r="J3157" s="2" t="s">
        <v>3093</v>
      </c>
    </row>
    <row r="3158" spans="1:10" ht="15" customHeight="1" x14ac:dyDescent="0.35">
      <c r="A3158" s="2" t="s">
        <v>163</v>
      </c>
      <c r="B3158" s="2" t="s">
        <v>164</v>
      </c>
      <c r="C3158" s="2" t="s">
        <v>250</v>
      </c>
      <c r="D3158" s="2" t="s">
        <v>251</v>
      </c>
      <c r="E3158" s="3">
        <v>11</v>
      </c>
      <c r="F3158" s="3">
        <v>17</v>
      </c>
      <c r="G3158" s="2" t="s">
        <v>165</v>
      </c>
      <c r="H3158" s="2" t="s">
        <v>252</v>
      </c>
      <c r="I3158" s="2" t="s">
        <v>18276</v>
      </c>
      <c r="J3158" s="2" t="s">
        <v>3093</v>
      </c>
    </row>
    <row r="3159" spans="1:10" ht="15" customHeight="1" x14ac:dyDescent="0.35">
      <c r="A3159" s="2" t="s">
        <v>163</v>
      </c>
      <c r="B3159" s="2" t="s">
        <v>164</v>
      </c>
      <c r="C3159" s="2" t="s">
        <v>294</v>
      </c>
      <c r="D3159" s="2" t="s">
        <v>295</v>
      </c>
      <c r="E3159" s="3">
        <v>11</v>
      </c>
      <c r="F3159" s="3">
        <v>20</v>
      </c>
      <c r="G3159" s="2" t="s">
        <v>165</v>
      </c>
      <c r="H3159" s="2" t="s">
        <v>296</v>
      </c>
      <c r="I3159" s="2" t="s">
        <v>18276</v>
      </c>
      <c r="J3159" s="2" t="s">
        <v>3093</v>
      </c>
    </row>
    <row r="3160" spans="1:10" ht="15" customHeight="1" x14ac:dyDescent="0.35">
      <c r="A3160" s="2" t="s">
        <v>163</v>
      </c>
      <c r="B3160" s="2" t="s">
        <v>164</v>
      </c>
      <c r="C3160" s="2" t="s">
        <v>352</v>
      </c>
      <c r="D3160" s="2" t="s">
        <v>353</v>
      </c>
      <c r="E3160" s="3">
        <v>11</v>
      </c>
      <c r="F3160" s="3">
        <v>24</v>
      </c>
      <c r="G3160" s="2" t="s">
        <v>165</v>
      </c>
      <c r="H3160" s="2" t="s">
        <v>354</v>
      </c>
      <c r="I3160" s="2" t="s">
        <v>18276</v>
      </c>
      <c r="J3160" s="2" t="s">
        <v>3093</v>
      </c>
    </row>
    <row r="3161" spans="1:10" ht="15" customHeight="1" x14ac:dyDescent="0.35">
      <c r="A3161" s="2" t="s">
        <v>163</v>
      </c>
      <c r="B3161" s="2" t="s">
        <v>164</v>
      </c>
      <c r="C3161" s="2" t="s">
        <v>477</v>
      </c>
      <c r="D3161" s="2" t="s">
        <v>478</v>
      </c>
      <c r="E3161" s="3">
        <v>11</v>
      </c>
      <c r="F3161" s="3">
        <v>35</v>
      </c>
      <c r="G3161" s="2" t="s">
        <v>165</v>
      </c>
      <c r="H3161" s="2" t="s">
        <v>479</v>
      </c>
      <c r="I3161" s="2" t="s">
        <v>18276</v>
      </c>
      <c r="J3161" s="2" t="s">
        <v>3093</v>
      </c>
    </row>
    <row r="3162" spans="1:10" ht="15" customHeight="1" x14ac:dyDescent="0.35">
      <c r="A3162" s="2" t="s">
        <v>163</v>
      </c>
      <c r="B3162" s="2" t="s">
        <v>164</v>
      </c>
      <c r="C3162" s="2" t="s">
        <v>537</v>
      </c>
      <c r="D3162" s="2" t="s">
        <v>538</v>
      </c>
      <c r="E3162" s="3">
        <v>11</v>
      </c>
      <c r="F3162" s="3">
        <v>40</v>
      </c>
      <c r="G3162" s="2" t="s">
        <v>165</v>
      </c>
      <c r="H3162" s="2" t="s">
        <v>539</v>
      </c>
      <c r="I3162" s="2" t="s">
        <v>18276</v>
      </c>
      <c r="J3162" s="2" t="s">
        <v>3093</v>
      </c>
    </row>
    <row r="3163" spans="1:10" ht="15" customHeight="1" x14ac:dyDescent="0.35">
      <c r="A3163" s="2" t="s">
        <v>163</v>
      </c>
      <c r="B3163" s="2" t="s">
        <v>164</v>
      </c>
      <c r="C3163" s="2" t="s">
        <v>23</v>
      </c>
      <c r="D3163" s="2" t="s">
        <v>24</v>
      </c>
      <c r="E3163" s="3">
        <v>11</v>
      </c>
      <c r="F3163" s="3">
        <v>1</v>
      </c>
      <c r="G3163" s="2" t="s">
        <v>165</v>
      </c>
      <c r="H3163" s="2" t="s">
        <v>26</v>
      </c>
      <c r="I3163" s="2" t="s">
        <v>18276</v>
      </c>
      <c r="J3163" s="2" t="s">
        <v>3099</v>
      </c>
    </row>
    <row r="3164" spans="1:10" ht="15" customHeight="1" x14ac:dyDescent="0.35">
      <c r="A3164" s="2" t="s">
        <v>163</v>
      </c>
      <c r="B3164" s="2" t="s">
        <v>164</v>
      </c>
      <c r="C3164" s="2" t="s">
        <v>41</v>
      </c>
      <c r="D3164" s="2" t="s">
        <v>42</v>
      </c>
      <c r="E3164" s="3">
        <v>11</v>
      </c>
      <c r="F3164" s="3">
        <v>2</v>
      </c>
      <c r="G3164" s="2" t="s">
        <v>165</v>
      </c>
      <c r="H3164" s="2" t="s">
        <v>43</v>
      </c>
      <c r="I3164" s="2" t="s">
        <v>18276</v>
      </c>
      <c r="J3164" s="2" t="s">
        <v>3099</v>
      </c>
    </row>
    <row r="3165" spans="1:10" ht="15" customHeight="1" x14ac:dyDescent="0.35">
      <c r="A3165" s="2" t="s">
        <v>163</v>
      </c>
      <c r="B3165" s="2" t="s">
        <v>164</v>
      </c>
      <c r="C3165" s="2" t="s">
        <v>128</v>
      </c>
      <c r="D3165" s="2" t="s">
        <v>129</v>
      </c>
      <c r="E3165" s="3">
        <v>11</v>
      </c>
      <c r="F3165" s="3">
        <v>8</v>
      </c>
      <c r="G3165" s="2" t="s">
        <v>165</v>
      </c>
      <c r="H3165" s="2" t="s">
        <v>130</v>
      </c>
      <c r="I3165" s="2" t="s">
        <v>18276</v>
      </c>
      <c r="J3165" s="2" t="s">
        <v>3099</v>
      </c>
    </row>
    <row r="3166" spans="1:10" ht="15" customHeight="1" x14ac:dyDescent="0.35">
      <c r="A3166" s="2" t="s">
        <v>163</v>
      </c>
      <c r="B3166" s="2" t="s">
        <v>164</v>
      </c>
      <c r="C3166" s="2" t="s">
        <v>153</v>
      </c>
      <c r="D3166" s="2" t="s">
        <v>154</v>
      </c>
      <c r="E3166" s="3">
        <v>11</v>
      </c>
      <c r="F3166" s="3">
        <v>10</v>
      </c>
      <c r="G3166" s="2" t="s">
        <v>165</v>
      </c>
      <c r="H3166" s="2" t="s">
        <v>155</v>
      </c>
      <c r="I3166" s="2" t="s">
        <v>18276</v>
      </c>
      <c r="J3166" s="2" t="s">
        <v>3099</v>
      </c>
    </row>
    <row r="3167" spans="1:10" ht="15" customHeight="1" x14ac:dyDescent="0.35">
      <c r="A3167" s="2" t="s">
        <v>163</v>
      </c>
      <c r="B3167" s="2" t="s">
        <v>164</v>
      </c>
      <c r="C3167" s="2" t="s">
        <v>191</v>
      </c>
      <c r="D3167" s="2" t="s">
        <v>192</v>
      </c>
      <c r="E3167" s="3">
        <v>11</v>
      </c>
      <c r="F3167" s="3">
        <v>13</v>
      </c>
      <c r="G3167" s="2" t="s">
        <v>165</v>
      </c>
      <c r="H3167" s="2" t="s">
        <v>193</v>
      </c>
      <c r="I3167" s="2" t="s">
        <v>18276</v>
      </c>
      <c r="J3167" s="2" t="s">
        <v>3099</v>
      </c>
    </row>
    <row r="3168" spans="1:10" ht="15" customHeight="1" x14ac:dyDescent="0.35">
      <c r="A3168" s="2" t="s">
        <v>163</v>
      </c>
      <c r="B3168" s="2" t="s">
        <v>164</v>
      </c>
      <c r="C3168" s="2" t="s">
        <v>86</v>
      </c>
      <c r="D3168" s="2" t="s">
        <v>87</v>
      </c>
      <c r="E3168" s="3">
        <v>11</v>
      </c>
      <c r="F3168" s="3">
        <v>5</v>
      </c>
      <c r="G3168" s="2" t="s">
        <v>165</v>
      </c>
      <c r="H3168" s="2" t="s">
        <v>88</v>
      </c>
      <c r="I3168" s="2" t="s">
        <v>18276</v>
      </c>
      <c r="J3168" s="2" t="s">
        <v>2992</v>
      </c>
    </row>
    <row r="3169" spans="1:10" ht="15" customHeight="1" x14ac:dyDescent="0.35">
      <c r="A3169" s="2" t="s">
        <v>163</v>
      </c>
      <c r="B3169" s="2" t="s">
        <v>164</v>
      </c>
      <c r="C3169" s="2" t="s">
        <v>153</v>
      </c>
      <c r="D3169" s="2" t="s">
        <v>154</v>
      </c>
      <c r="E3169" s="3">
        <v>11</v>
      </c>
      <c r="F3169" s="3">
        <v>10</v>
      </c>
      <c r="G3169" s="2" t="s">
        <v>165</v>
      </c>
      <c r="H3169" s="2" t="s">
        <v>155</v>
      </c>
      <c r="I3169" s="2" t="s">
        <v>18276</v>
      </c>
      <c r="J3169" s="2" t="s">
        <v>2992</v>
      </c>
    </row>
    <row r="3170" spans="1:10" ht="15" customHeight="1" x14ac:dyDescent="0.35">
      <c r="A3170" s="2" t="s">
        <v>163</v>
      </c>
      <c r="B3170" s="2" t="s">
        <v>164</v>
      </c>
      <c r="C3170" s="2" t="s">
        <v>177</v>
      </c>
      <c r="D3170" s="2" t="s">
        <v>178</v>
      </c>
      <c r="E3170" s="3">
        <v>11</v>
      </c>
      <c r="F3170" s="3">
        <v>12</v>
      </c>
      <c r="G3170" s="2" t="s">
        <v>165</v>
      </c>
      <c r="H3170" s="2" t="s">
        <v>179</v>
      </c>
      <c r="I3170" s="2" t="s">
        <v>18276</v>
      </c>
      <c r="J3170" s="2" t="s">
        <v>2992</v>
      </c>
    </row>
    <row r="3171" spans="1:10" ht="15" customHeight="1" x14ac:dyDescent="0.35">
      <c r="A3171" s="2" t="s">
        <v>163</v>
      </c>
      <c r="B3171" s="2" t="s">
        <v>164</v>
      </c>
      <c r="C3171" s="2" t="s">
        <v>191</v>
      </c>
      <c r="D3171" s="2" t="s">
        <v>192</v>
      </c>
      <c r="E3171" s="3">
        <v>11</v>
      </c>
      <c r="F3171" s="3">
        <v>13</v>
      </c>
      <c r="G3171" s="2" t="s">
        <v>165</v>
      </c>
      <c r="H3171" s="2" t="s">
        <v>193</v>
      </c>
      <c r="I3171" s="2" t="s">
        <v>18276</v>
      </c>
      <c r="J3171" s="2" t="s">
        <v>2992</v>
      </c>
    </row>
    <row r="3172" spans="1:10" ht="15" customHeight="1" x14ac:dyDescent="0.35">
      <c r="A3172" s="2" t="s">
        <v>163</v>
      </c>
      <c r="B3172" s="2" t="s">
        <v>164</v>
      </c>
      <c r="C3172" s="2" t="s">
        <v>23</v>
      </c>
      <c r="D3172" s="2" t="s">
        <v>24</v>
      </c>
      <c r="E3172" s="3">
        <v>11</v>
      </c>
      <c r="F3172" s="3">
        <v>1</v>
      </c>
      <c r="G3172" s="2" t="s">
        <v>165</v>
      </c>
      <c r="H3172" s="2" t="s">
        <v>26</v>
      </c>
      <c r="I3172" s="2" t="s">
        <v>18276</v>
      </c>
      <c r="J3172" s="2" t="s">
        <v>3076</v>
      </c>
    </row>
    <row r="3173" spans="1:10" ht="15" customHeight="1" x14ac:dyDescent="0.35">
      <c r="A3173" s="2" t="s">
        <v>163</v>
      </c>
      <c r="B3173" s="2" t="s">
        <v>164</v>
      </c>
      <c r="C3173" s="2" t="s">
        <v>41</v>
      </c>
      <c r="D3173" s="2" t="s">
        <v>42</v>
      </c>
      <c r="E3173" s="3">
        <v>11</v>
      </c>
      <c r="F3173" s="3">
        <v>2</v>
      </c>
      <c r="G3173" s="2" t="s">
        <v>165</v>
      </c>
      <c r="H3173" s="2" t="s">
        <v>43</v>
      </c>
      <c r="I3173" s="2" t="s">
        <v>18276</v>
      </c>
      <c r="J3173" s="2" t="s">
        <v>3076</v>
      </c>
    </row>
    <row r="3174" spans="1:10" ht="15" customHeight="1" x14ac:dyDescent="0.35">
      <c r="A3174" s="2" t="s">
        <v>163</v>
      </c>
      <c r="B3174" s="2" t="s">
        <v>164</v>
      </c>
      <c r="C3174" s="2" t="s">
        <v>56</v>
      </c>
      <c r="D3174" s="2" t="s">
        <v>57</v>
      </c>
      <c r="E3174" s="3">
        <v>11</v>
      </c>
      <c r="F3174" s="3">
        <v>3</v>
      </c>
      <c r="G3174" s="2" t="s">
        <v>165</v>
      </c>
      <c r="H3174" s="2" t="s">
        <v>59</v>
      </c>
      <c r="I3174" s="2" t="s">
        <v>18276</v>
      </c>
      <c r="J3174" s="2" t="s">
        <v>3076</v>
      </c>
    </row>
    <row r="3175" spans="1:10" ht="15" customHeight="1" x14ac:dyDescent="0.35">
      <c r="A3175" s="2" t="s">
        <v>163</v>
      </c>
      <c r="B3175" s="2" t="s">
        <v>164</v>
      </c>
      <c r="C3175" s="2" t="s">
        <v>71</v>
      </c>
      <c r="D3175" s="2" t="s">
        <v>72</v>
      </c>
      <c r="E3175" s="3">
        <v>11</v>
      </c>
      <c r="F3175" s="3">
        <v>4</v>
      </c>
      <c r="G3175" s="2" t="s">
        <v>165</v>
      </c>
      <c r="H3175" s="2" t="s">
        <v>73</v>
      </c>
      <c r="I3175" s="2" t="s">
        <v>18276</v>
      </c>
      <c r="J3175" s="2" t="s">
        <v>3076</v>
      </c>
    </row>
    <row r="3176" spans="1:10" ht="15" customHeight="1" x14ac:dyDescent="0.35">
      <c r="A3176" s="2" t="s">
        <v>163</v>
      </c>
      <c r="B3176" s="2" t="s">
        <v>164</v>
      </c>
      <c r="C3176" s="2" t="s">
        <v>86</v>
      </c>
      <c r="D3176" s="2" t="s">
        <v>87</v>
      </c>
      <c r="E3176" s="3">
        <v>11</v>
      </c>
      <c r="F3176" s="3">
        <v>5</v>
      </c>
      <c r="G3176" s="2" t="s">
        <v>165</v>
      </c>
      <c r="H3176" s="2" t="s">
        <v>88</v>
      </c>
      <c r="I3176" s="2" t="s">
        <v>18276</v>
      </c>
      <c r="J3176" s="2" t="s">
        <v>3076</v>
      </c>
    </row>
    <row r="3177" spans="1:10" ht="15" customHeight="1" x14ac:dyDescent="0.35">
      <c r="A3177" s="2" t="s">
        <v>163</v>
      </c>
      <c r="B3177" s="2" t="s">
        <v>164</v>
      </c>
      <c r="C3177" s="2" t="s">
        <v>142</v>
      </c>
      <c r="D3177" s="2" t="s">
        <v>143</v>
      </c>
      <c r="E3177" s="3">
        <v>11</v>
      </c>
      <c r="F3177" s="3">
        <v>9</v>
      </c>
      <c r="G3177" s="2" t="s">
        <v>165</v>
      </c>
      <c r="H3177" s="2" t="s">
        <v>144</v>
      </c>
      <c r="I3177" s="2" t="s">
        <v>18276</v>
      </c>
      <c r="J3177" s="2" t="s">
        <v>3076</v>
      </c>
    </row>
    <row r="3178" spans="1:10" ht="15" customHeight="1" x14ac:dyDescent="0.35">
      <c r="A3178" s="2" t="s">
        <v>163</v>
      </c>
      <c r="B3178" s="2" t="s">
        <v>164</v>
      </c>
      <c r="C3178" s="2" t="s">
        <v>153</v>
      </c>
      <c r="D3178" s="2" t="s">
        <v>154</v>
      </c>
      <c r="E3178" s="3">
        <v>11</v>
      </c>
      <c r="F3178" s="3">
        <v>10</v>
      </c>
      <c r="G3178" s="2" t="s">
        <v>165</v>
      </c>
      <c r="H3178" s="2" t="s">
        <v>155</v>
      </c>
      <c r="I3178" s="2" t="s">
        <v>18276</v>
      </c>
      <c r="J3178" s="2" t="s">
        <v>3076</v>
      </c>
    </row>
    <row r="3179" spans="1:10" ht="15" customHeight="1" x14ac:dyDescent="0.35">
      <c r="A3179" s="2" t="s">
        <v>163</v>
      </c>
      <c r="B3179" s="2" t="s">
        <v>164</v>
      </c>
      <c r="C3179" s="2" t="s">
        <v>177</v>
      </c>
      <c r="D3179" s="2" t="s">
        <v>178</v>
      </c>
      <c r="E3179" s="3">
        <v>11</v>
      </c>
      <c r="F3179" s="3">
        <v>12</v>
      </c>
      <c r="G3179" s="2" t="s">
        <v>165</v>
      </c>
      <c r="H3179" s="2" t="s">
        <v>179</v>
      </c>
      <c r="I3179" s="2" t="s">
        <v>18276</v>
      </c>
      <c r="J3179" s="2" t="s">
        <v>3076</v>
      </c>
    </row>
    <row r="3180" spans="1:10" ht="15" customHeight="1" x14ac:dyDescent="0.35">
      <c r="A3180" s="2" t="s">
        <v>163</v>
      </c>
      <c r="B3180" s="2" t="s">
        <v>164</v>
      </c>
      <c r="C3180" s="2" t="s">
        <v>191</v>
      </c>
      <c r="D3180" s="2" t="s">
        <v>192</v>
      </c>
      <c r="E3180" s="3">
        <v>11</v>
      </c>
      <c r="F3180" s="3">
        <v>13</v>
      </c>
      <c r="G3180" s="2" t="s">
        <v>165</v>
      </c>
      <c r="H3180" s="2" t="s">
        <v>193</v>
      </c>
      <c r="I3180" s="2" t="s">
        <v>18276</v>
      </c>
      <c r="J3180" s="2" t="s">
        <v>3076</v>
      </c>
    </row>
    <row r="3181" spans="1:10" ht="15" customHeight="1" x14ac:dyDescent="0.35">
      <c r="A3181" s="2" t="s">
        <v>163</v>
      </c>
      <c r="B3181" s="2" t="s">
        <v>164</v>
      </c>
      <c r="C3181" s="2" t="s">
        <v>218</v>
      </c>
      <c r="D3181" s="2" t="s">
        <v>219</v>
      </c>
      <c r="E3181" s="3">
        <v>11</v>
      </c>
      <c r="F3181" s="3">
        <v>15</v>
      </c>
      <c r="G3181" s="2" t="s">
        <v>165</v>
      </c>
      <c r="H3181" s="2" t="s">
        <v>220</v>
      </c>
      <c r="I3181" s="2" t="s">
        <v>18276</v>
      </c>
      <c r="J3181" s="2" t="s">
        <v>3076</v>
      </c>
    </row>
    <row r="3182" spans="1:10" ht="15" customHeight="1" x14ac:dyDescent="0.35">
      <c r="A3182" s="2" t="s">
        <v>163</v>
      </c>
      <c r="B3182" s="2" t="s">
        <v>164</v>
      </c>
      <c r="C3182" s="2" t="s">
        <v>250</v>
      </c>
      <c r="D3182" s="2" t="s">
        <v>251</v>
      </c>
      <c r="E3182" s="3">
        <v>11</v>
      </c>
      <c r="F3182" s="3">
        <v>17</v>
      </c>
      <c r="G3182" s="2" t="s">
        <v>165</v>
      </c>
      <c r="H3182" s="2" t="s">
        <v>252</v>
      </c>
      <c r="I3182" s="2" t="s">
        <v>18276</v>
      </c>
      <c r="J3182" s="2" t="s">
        <v>3076</v>
      </c>
    </row>
    <row r="3183" spans="1:10" ht="15" customHeight="1" x14ac:dyDescent="0.35">
      <c r="A3183" s="2" t="s">
        <v>163</v>
      </c>
      <c r="B3183" s="2" t="s">
        <v>164</v>
      </c>
      <c r="C3183" s="2" t="s">
        <v>294</v>
      </c>
      <c r="D3183" s="2" t="s">
        <v>295</v>
      </c>
      <c r="E3183" s="3">
        <v>11</v>
      </c>
      <c r="F3183" s="3">
        <v>20</v>
      </c>
      <c r="G3183" s="2" t="s">
        <v>165</v>
      </c>
      <c r="H3183" s="2" t="s">
        <v>296</v>
      </c>
      <c r="I3183" s="2" t="s">
        <v>18276</v>
      </c>
      <c r="J3183" s="2" t="s">
        <v>3076</v>
      </c>
    </row>
    <row r="3184" spans="1:10" ht="15" customHeight="1" x14ac:dyDescent="0.35">
      <c r="A3184" s="2" t="s">
        <v>163</v>
      </c>
      <c r="B3184" s="2" t="s">
        <v>164</v>
      </c>
      <c r="C3184" s="2" t="s">
        <v>325</v>
      </c>
      <c r="D3184" s="2" t="s">
        <v>326</v>
      </c>
      <c r="E3184" s="3">
        <v>11</v>
      </c>
      <c r="F3184" s="3">
        <v>22</v>
      </c>
      <c r="G3184" s="2" t="s">
        <v>165</v>
      </c>
      <c r="H3184" s="2" t="s">
        <v>327</v>
      </c>
      <c r="I3184" s="2" t="s">
        <v>18276</v>
      </c>
      <c r="J3184" s="2" t="s">
        <v>3076</v>
      </c>
    </row>
    <row r="3185" spans="1:10" ht="15" customHeight="1" x14ac:dyDescent="0.35">
      <c r="A3185" s="2" t="s">
        <v>163</v>
      </c>
      <c r="B3185" s="2" t="s">
        <v>164</v>
      </c>
      <c r="C3185" s="2" t="s">
        <v>352</v>
      </c>
      <c r="D3185" s="2" t="s">
        <v>353</v>
      </c>
      <c r="E3185" s="3">
        <v>11</v>
      </c>
      <c r="F3185" s="3">
        <v>24</v>
      </c>
      <c r="G3185" s="2" t="s">
        <v>165</v>
      </c>
      <c r="H3185" s="2" t="s">
        <v>354</v>
      </c>
      <c r="I3185" s="2" t="s">
        <v>18276</v>
      </c>
      <c r="J3185" s="2" t="s">
        <v>3076</v>
      </c>
    </row>
    <row r="3186" spans="1:10" ht="15" customHeight="1" x14ac:dyDescent="0.35">
      <c r="A3186" s="2" t="s">
        <v>163</v>
      </c>
      <c r="B3186" s="2" t="s">
        <v>164</v>
      </c>
      <c r="C3186" s="2" t="s">
        <v>387</v>
      </c>
      <c r="D3186" s="2" t="s">
        <v>388</v>
      </c>
      <c r="E3186" s="3">
        <v>11</v>
      </c>
      <c r="F3186" s="3">
        <v>27</v>
      </c>
      <c r="G3186" s="2" t="s">
        <v>165</v>
      </c>
      <c r="H3186" s="2" t="s">
        <v>389</v>
      </c>
      <c r="I3186" s="2" t="s">
        <v>18276</v>
      </c>
      <c r="J3186" s="2" t="s">
        <v>3076</v>
      </c>
    </row>
    <row r="3187" spans="1:10" ht="15" customHeight="1" x14ac:dyDescent="0.35">
      <c r="A3187" s="2" t="s">
        <v>163</v>
      </c>
      <c r="B3187" s="2" t="s">
        <v>164</v>
      </c>
      <c r="C3187" s="2" t="s">
        <v>23</v>
      </c>
      <c r="D3187" s="2" t="s">
        <v>24</v>
      </c>
      <c r="E3187" s="3">
        <v>11</v>
      </c>
      <c r="F3187" s="3">
        <v>1</v>
      </c>
      <c r="G3187" s="2" t="s">
        <v>165</v>
      </c>
      <c r="H3187" s="2" t="s">
        <v>26</v>
      </c>
      <c r="I3187" s="2" t="s">
        <v>18276</v>
      </c>
      <c r="J3187" s="2" t="s">
        <v>3054</v>
      </c>
    </row>
    <row r="3188" spans="1:10" ht="15" customHeight="1" x14ac:dyDescent="0.35">
      <c r="A3188" s="2" t="s">
        <v>163</v>
      </c>
      <c r="B3188" s="2" t="s">
        <v>164</v>
      </c>
      <c r="C3188" s="2" t="s">
        <v>56</v>
      </c>
      <c r="D3188" s="2" t="s">
        <v>57</v>
      </c>
      <c r="E3188" s="3">
        <v>11</v>
      </c>
      <c r="F3188" s="3">
        <v>3</v>
      </c>
      <c r="G3188" s="2" t="s">
        <v>165</v>
      </c>
      <c r="H3188" s="2" t="s">
        <v>59</v>
      </c>
      <c r="I3188" s="2" t="s">
        <v>18276</v>
      </c>
      <c r="J3188" s="2" t="s">
        <v>3054</v>
      </c>
    </row>
    <row r="3189" spans="1:10" ht="15" customHeight="1" x14ac:dyDescent="0.35">
      <c r="A3189" s="2" t="s">
        <v>163</v>
      </c>
      <c r="B3189" s="2" t="s">
        <v>164</v>
      </c>
      <c r="C3189" s="2" t="s">
        <v>71</v>
      </c>
      <c r="D3189" s="2" t="s">
        <v>72</v>
      </c>
      <c r="E3189" s="3">
        <v>11</v>
      </c>
      <c r="F3189" s="3">
        <v>4</v>
      </c>
      <c r="G3189" s="2" t="s">
        <v>165</v>
      </c>
      <c r="H3189" s="2" t="s">
        <v>73</v>
      </c>
      <c r="I3189" s="2" t="s">
        <v>18276</v>
      </c>
      <c r="J3189" s="2" t="s">
        <v>3054</v>
      </c>
    </row>
    <row r="3190" spans="1:10" ht="15" customHeight="1" x14ac:dyDescent="0.35">
      <c r="A3190" s="2" t="s">
        <v>163</v>
      </c>
      <c r="B3190" s="2" t="s">
        <v>164</v>
      </c>
      <c r="C3190" s="2" t="s">
        <v>86</v>
      </c>
      <c r="D3190" s="2" t="s">
        <v>87</v>
      </c>
      <c r="E3190" s="3">
        <v>11</v>
      </c>
      <c r="F3190" s="3">
        <v>5</v>
      </c>
      <c r="G3190" s="2" t="s">
        <v>165</v>
      </c>
      <c r="H3190" s="2" t="s">
        <v>88</v>
      </c>
      <c r="I3190" s="2" t="s">
        <v>18276</v>
      </c>
      <c r="J3190" s="2" t="s">
        <v>3054</v>
      </c>
    </row>
    <row r="3191" spans="1:10" ht="15" customHeight="1" x14ac:dyDescent="0.35">
      <c r="A3191" s="2" t="s">
        <v>163</v>
      </c>
      <c r="B3191" s="2" t="s">
        <v>164</v>
      </c>
      <c r="C3191" s="2" t="s">
        <v>100</v>
      </c>
      <c r="D3191" s="2" t="s">
        <v>101</v>
      </c>
      <c r="E3191" s="3">
        <v>11</v>
      </c>
      <c r="F3191" s="3">
        <v>6</v>
      </c>
      <c r="G3191" s="2" t="s">
        <v>165</v>
      </c>
      <c r="H3191" s="2" t="s">
        <v>102</v>
      </c>
      <c r="I3191" s="2" t="s">
        <v>18276</v>
      </c>
      <c r="J3191" s="2" t="s">
        <v>3054</v>
      </c>
    </row>
    <row r="3192" spans="1:10" ht="15" customHeight="1" x14ac:dyDescent="0.35">
      <c r="A3192" s="2" t="s">
        <v>163</v>
      </c>
      <c r="B3192" s="2" t="s">
        <v>164</v>
      </c>
      <c r="C3192" s="2" t="s">
        <v>116</v>
      </c>
      <c r="D3192" s="2" t="s">
        <v>117</v>
      </c>
      <c r="E3192" s="3">
        <v>11</v>
      </c>
      <c r="F3192" s="3">
        <v>7</v>
      </c>
      <c r="G3192" s="2" t="s">
        <v>165</v>
      </c>
      <c r="H3192" s="2" t="s">
        <v>118</v>
      </c>
      <c r="I3192" s="2" t="s">
        <v>18276</v>
      </c>
      <c r="J3192" s="2" t="s">
        <v>3054</v>
      </c>
    </row>
    <row r="3193" spans="1:10" ht="15" customHeight="1" x14ac:dyDescent="0.35">
      <c r="A3193" s="2" t="s">
        <v>163</v>
      </c>
      <c r="B3193" s="2" t="s">
        <v>164</v>
      </c>
      <c r="C3193" s="2" t="s">
        <v>537</v>
      </c>
      <c r="D3193" s="2" t="s">
        <v>538</v>
      </c>
      <c r="E3193" s="3">
        <v>11</v>
      </c>
      <c r="F3193" s="3">
        <v>40</v>
      </c>
      <c r="G3193" s="2" t="s">
        <v>165</v>
      </c>
      <c r="H3193" s="2" t="s">
        <v>539</v>
      </c>
      <c r="I3193" s="2" t="s">
        <v>18276</v>
      </c>
      <c r="J3193" s="2" t="s">
        <v>3083</v>
      </c>
    </row>
    <row r="3194" spans="1:10" ht="15" customHeight="1" x14ac:dyDescent="0.35">
      <c r="A3194" s="2" t="s">
        <v>163</v>
      </c>
      <c r="B3194" s="2" t="s">
        <v>164</v>
      </c>
      <c r="C3194" s="2" t="s">
        <v>23</v>
      </c>
      <c r="D3194" s="2" t="s">
        <v>24</v>
      </c>
      <c r="E3194" s="3">
        <v>11</v>
      </c>
      <c r="F3194" s="3">
        <v>1</v>
      </c>
      <c r="G3194" s="2" t="s">
        <v>165</v>
      </c>
      <c r="H3194" s="2" t="s">
        <v>26</v>
      </c>
      <c r="I3194" s="2" t="s">
        <v>18276</v>
      </c>
      <c r="J3194" s="2" t="s">
        <v>3093</v>
      </c>
    </row>
    <row r="3195" spans="1:10" ht="15" customHeight="1" x14ac:dyDescent="0.35">
      <c r="A3195" s="2" t="s">
        <v>163</v>
      </c>
      <c r="B3195" s="2" t="s">
        <v>164</v>
      </c>
      <c r="C3195" s="2" t="s">
        <v>477</v>
      </c>
      <c r="D3195" s="2" t="s">
        <v>478</v>
      </c>
      <c r="E3195" s="3">
        <v>11</v>
      </c>
      <c r="F3195" s="3">
        <v>35</v>
      </c>
      <c r="G3195" s="2" t="s">
        <v>165</v>
      </c>
      <c r="H3195" s="2" t="s">
        <v>479</v>
      </c>
      <c r="I3195" s="2" t="s">
        <v>18276</v>
      </c>
      <c r="J3195" s="2" t="s">
        <v>3083</v>
      </c>
    </row>
    <row r="3196" spans="1:10" ht="15" customHeight="1" x14ac:dyDescent="0.35">
      <c r="A3196" s="2" t="s">
        <v>163</v>
      </c>
      <c r="B3196" s="2" t="s">
        <v>164</v>
      </c>
      <c r="C3196" s="2" t="s">
        <v>387</v>
      </c>
      <c r="D3196" s="2" t="s">
        <v>388</v>
      </c>
      <c r="E3196" s="3">
        <v>11</v>
      </c>
      <c r="F3196" s="3">
        <v>27</v>
      </c>
      <c r="G3196" s="2" t="s">
        <v>165</v>
      </c>
      <c r="H3196" s="2" t="s">
        <v>389</v>
      </c>
      <c r="I3196" s="2" t="s">
        <v>18276</v>
      </c>
      <c r="J3196" s="2" t="s">
        <v>3083</v>
      </c>
    </row>
    <row r="3197" spans="1:10" ht="15" customHeight="1" x14ac:dyDescent="0.35">
      <c r="A3197" s="2" t="s">
        <v>163</v>
      </c>
      <c r="B3197" s="2" t="s">
        <v>164</v>
      </c>
      <c r="C3197" s="2" t="s">
        <v>207</v>
      </c>
      <c r="D3197" s="2" t="s">
        <v>208</v>
      </c>
      <c r="E3197" s="3">
        <v>11</v>
      </c>
      <c r="F3197" s="3">
        <v>14</v>
      </c>
      <c r="G3197" s="2" t="s">
        <v>165</v>
      </c>
      <c r="H3197" s="2" t="s">
        <v>209</v>
      </c>
      <c r="I3197" s="2" t="s">
        <v>18276</v>
      </c>
      <c r="J3197" s="2" t="s">
        <v>2992</v>
      </c>
    </row>
    <row r="3198" spans="1:10" ht="15" customHeight="1" x14ac:dyDescent="0.35">
      <c r="A3198" s="2" t="s">
        <v>163</v>
      </c>
      <c r="B3198" s="2" t="s">
        <v>164</v>
      </c>
      <c r="C3198" s="2" t="s">
        <v>279</v>
      </c>
      <c r="D3198" s="2" t="s">
        <v>280</v>
      </c>
      <c r="E3198" s="3">
        <v>11</v>
      </c>
      <c r="F3198" s="3">
        <v>19</v>
      </c>
      <c r="G3198" s="2" t="s">
        <v>165</v>
      </c>
      <c r="H3198" s="2" t="s">
        <v>281</v>
      </c>
      <c r="I3198" s="2" t="s">
        <v>18276</v>
      </c>
      <c r="J3198" s="2" t="s">
        <v>2992</v>
      </c>
    </row>
    <row r="3199" spans="1:10" ht="15" customHeight="1" x14ac:dyDescent="0.35">
      <c r="A3199" s="2" t="s">
        <v>163</v>
      </c>
      <c r="B3199" s="2" t="s">
        <v>164</v>
      </c>
      <c r="C3199" s="2" t="s">
        <v>325</v>
      </c>
      <c r="D3199" s="2" t="s">
        <v>326</v>
      </c>
      <c r="E3199" s="3">
        <v>11</v>
      </c>
      <c r="F3199" s="3">
        <v>22</v>
      </c>
      <c r="G3199" s="2" t="s">
        <v>165</v>
      </c>
      <c r="H3199" s="2" t="s">
        <v>327</v>
      </c>
      <c r="I3199" s="2" t="s">
        <v>18276</v>
      </c>
      <c r="J3199" s="2" t="s">
        <v>2992</v>
      </c>
    </row>
    <row r="3200" spans="1:10" ht="15" customHeight="1" x14ac:dyDescent="0.35">
      <c r="A3200" s="2" t="s">
        <v>163</v>
      </c>
      <c r="B3200" s="2" t="s">
        <v>164</v>
      </c>
      <c r="C3200" s="2" t="s">
        <v>352</v>
      </c>
      <c r="D3200" s="2" t="s">
        <v>353</v>
      </c>
      <c r="E3200" s="3">
        <v>11</v>
      </c>
      <c r="F3200" s="3">
        <v>24</v>
      </c>
      <c r="G3200" s="2" t="s">
        <v>165</v>
      </c>
      <c r="H3200" s="2" t="s">
        <v>354</v>
      </c>
      <c r="I3200" s="2" t="s">
        <v>18276</v>
      </c>
      <c r="J3200" s="2" t="s">
        <v>2992</v>
      </c>
    </row>
    <row r="3201" spans="1:10" ht="15" customHeight="1" x14ac:dyDescent="0.35">
      <c r="A3201" s="2" t="s">
        <v>163</v>
      </c>
      <c r="B3201" s="2" t="s">
        <v>164</v>
      </c>
      <c r="C3201" s="2" t="s">
        <v>510</v>
      </c>
      <c r="D3201" s="2" t="s">
        <v>511</v>
      </c>
      <c r="E3201" s="3">
        <v>11</v>
      </c>
      <c r="F3201" s="3">
        <v>38</v>
      </c>
      <c r="G3201" s="2" t="s">
        <v>165</v>
      </c>
      <c r="H3201" s="2" t="s">
        <v>512</v>
      </c>
      <c r="I3201" s="2" t="s">
        <v>18276</v>
      </c>
      <c r="J3201" s="2" t="s">
        <v>2992</v>
      </c>
    </row>
    <row r="3202" spans="1:10" ht="15" customHeight="1" x14ac:dyDescent="0.35">
      <c r="A3202" s="2" t="s">
        <v>163</v>
      </c>
      <c r="B3202" s="2" t="s">
        <v>164</v>
      </c>
      <c r="C3202" s="2" t="s">
        <v>523</v>
      </c>
      <c r="D3202" s="2" t="s">
        <v>524</v>
      </c>
      <c r="E3202" s="3">
        <v>11</v>
      </c>
      <c r="F3202" s="3">
        <v>39</v>
      </c>
      <c r="G3202" s="2" t="s">
        <v>165</v>
      </c>
      <c r="H3202" s="2" t="s">
        <v>525</v>
      </c>
      <c r="I3202" s="2" t="s">
        <v>18276</v>
      </c>
      <c r="J3202" s="2" t="s">
        <v>2992</v>
      </c>
    </row>
    <row r="3203" spans="1:10" ht="15" customHeight="1" x14ac:dyDescent="0.35">
      <c r="A3203" s="2" t="s">
        <v>163</v>
      </c>
      <c r="B3203" s="2" t="s">
        <v>164</v>
      </c>
      <c r="C3203" s="2" t="s">
        <v>23</v>
      </c>
      <c r="D3203" s="2" t="s">
        <v>24</v>
      </c>
      <c r="E3203" s="3">
        <v>11</v>
      </c>
      <c r="F3203" s="3">
        <v>1</v>
      </c>
      <c r="G3203" s="2" t="s">
        <v>165</v>
      </c>
      <c r="H3203" s="2" t="s">
        <v>26</v>
      </c>
      <c r="I3203" s="2" t="s">
        <v>18276</v>
      </c>
      <c r="J3203" s="2" t="s">
        <v>3083</v>
      </c>
    </row>
    <row r="3204" spans="1:10" ht="15" customHeight="1" x14ac:dyDescent="0.35">
      <c r="A3204" s="2" t="s">
        <v>163</v>
      </c>
      <c r="B3204" s="2" t="s">
        <v>164</v>
      </c>
      <c r="C3204" s="2" t="s">
        <v>41</v>
      </c>
      <c r="D3204" s="2" t="s">
        <v>42</v>
      </c>
      <c r="E3204" s="3">
        <v>11</v>
      </c>
      <c r="F3204" s="3">
        <v>2</v>
      </c>
      <c r="G3204" s="2" t="s">
        <v>165</v>
      </c>
      <c r="H3204" s="2" t="s">
        <v>43</v>
      </c>
      <c r="I3204" s="2" t="s">
        <v>18276</v>
      </c>
      <c r="J3204" s="2" t="s">
        <v>3083</v>
      </c>
    </row>
    <row r="3205" spans="1:10" ht="15" customHeight="1" x14ac:dyDescent="0.35">
      <c r="A3205" s="2" t="s">
        <v>163</v>
      </c>
      <c r="B3205" s="2" t="s">
        <v>164</v>
      </c>
      <c r="C3205" s="2" t="s">
        <v>100</v>
      </c>
      <c r="D3205" s="2" t="s">
        <v>101</v>
      </c>
      <c r="E3205" s="3">
        <v>11</v>
      </c>
      <c r="F3205" s="3">
        <v>6</v>
      </c>
      <c r="G3205" s="2" t="s">
        <v>165</v>
      </c>
      <c r="H3205" s="2" t="s">
        <v>102</v>
      </c>
      <c r="I3205" s="2" t="s">
        <v>18276</v>
      </c>
      <c r="J3205" s="2" t="s">
        <v>3083</v>
      </c>
    </row>
    <row r="3206" spans="1:10" ht="15" customHeight="1" x14ac:dyDescent="0.35">
      <c r="A3206" s="2" t="s">
        <v>163</v>
      </c>
      <c r="B3206" s="2" t="s">
        <v>164</v>
      </c>
      <c r="C3206" s="2" t="s">
        <v>116</v>
      </c>
      <c r="D3206" s="2" t="s">
        <v>117</v>
      </c>
      <c r="E3206" s="3">
        <v>11</v>
      </c>
      <c r="F3206" s="3">
        <v>7</v>
      </c>
      <c r="G3206" s="2" t="s">
        <v>165</v>
      </c>
      <c r="H3206" s="2" t="s">
        <v>118</v>
      </c>
      <c r="I3206" s="2" t="s">
        <v>18276</v>
      </c>
      <c r="J3206" s="2" t="s">
        <v>3083</v>
      </c>
    </row>
    <row r="3207" spans="1:10" ht="15" customHeight="1" x14ac:dyDescent="0.35">
      <c r="A3207" s="2" t="s">
        <v>163</v>
      </c>
      <c r="B3207" s="2" t="s">
        <v>164</v>
      </c>
      <c r="C3207" s="2" t="s">
        <v>128</v>
      </c>
      <c r="D3207" s="2" t="s">
        <v>129</v>
      </c>
      <c r="E3207" s="3">
        <v>11</v>
      </c>
      <c r="F3207" s="3">
        <v>8</v>
      </c>
      <c r="G3207" s="2" t="s">
        <v>165</v>
      </c>
      <c r="H3207" s="2" t="s">
        <v>130</v>
      </c>
      <c r="I3207" s="2" t="s">
        <v>18276</v>
      </c>
      <c r="J3207" s="2" t="s">
        <v>3083</v>
      </c>
    </row>
    <row r="3208" spans="1:10" ht="15" customHeight="1" x14ac:dyDescent="0.35">
      <c r="A3208" s="2" t="s">
        <v>163</v>
      </c>
      <c r="B3208" s="2" t="s">
        <v>164</v>
      </c>
      <c r="C3208" s="2" t="s">
        <v>153</v>
      </c>
      <c r="D3208" s="2" t="s">
        <v>154</v>
      </c>
      <c r="E3208" s="3">
        <v>11</v>
      </c>
      <c r="F3208" s="3">
        <v>10</v>
      </c>
      <c r="G3208" s="2" t="s">
        <v>165</v>
      </c>
      <c r="H3208" s="2" t="s">
        <v>155</v>
      </c>
      <c r="I3208" s="2" t="s">
        <v>18276</v>
      </c>
      <c r="J3208" s="2" t="s">
        <v>3083</v>
      </c>
    </row>
    <row r="3209" spans="1:10" ht="15" customHeight="1" x14ac:dyDescent="0.35">
      <c r="A3209" s="2" t="s">
        <v>163</v>
      </c>
      <c r="B3209" s="2" t="s">
        <v>164</v>
      </c>
      <c r="C3209" s="2" t="s">
        <v>177</v>
      </c>
      <c r="D3209" s="2" t="s">
        <v>178</v>
      </c>
      <c r="E3209" s="3">
        <v>11</v>
      </c>
      <c r="F3209" s="3">
        <v>12</v>
      </c>
      <c r="G3209" s="2" t="s">
        <v>165</v>
      </c>
      <c r="H3209" s="2" t="s">
        <v>179</v>
      </c>
      <c r="I3209" s="2" t="s">
        <v>18276</v>
      </c>
      <c r="J3209" s="2" t="s">
        <v>3083</v>
      </c>
    </row>
    <row r="3210" spans="1:10" ht="15" customHeight="1" x14ac:dyDescent="0.35">
      <c r="A3210" s="2" t="s">
        <v>163</v>
      </c>
      <c r="B3210" s="2" t="s">
        <v>164</v>
      </c>
      <c r="C3210" s="2" t="s">
        <v>191</v>
      </c>
      <c r="D3210" s="2" t="s">
        <v>192</v>
      </c>
      <c r="E3210" s="3">
        <v>11</v>
      </c>
      <c r="F3210" s="3">
        <v>13</v>
      </c>
      <c r="G3210" s="2" t="s">
        <v>165</v>
      </c>
      <c r="H3210" s="2" t="s">
        <v>193</v>
      </c>
      <c r="I3210" s="2" t="s">
        <v>18276</v>
      </c>
      <c r="J3210" s="2" t="s">
        <v>3083</v>
      </c>
    </row>
    <row r="3211" spans="1:10" ht="15" customHeight="1" x14ac:dyDescent="0.35">
      <c r="A3211" s="2" t="s">
        <v>163</v>
      </c>
      <c r="B3211" s="2" t="s">
        <v>164</v>
      </c>
      <c r="C3211" s="2" t="s">
        <v>218</v>
      </c>
      <c r="D3211" s="2" t="s">
        <v>219</v>
      </c>
      <c r="E3211" s="3">
        <v>11</v>
      </c>
      <c r="F3211" s="3">
        <v>15</v>
      </c>
      <c r="G3211" s="2" t="s">
        <v>165</v>
      </c>
      <c r="H3211" s="2" t="s">
        <v>220</v>
      </c>
      <c r="I3211" s="2" t="s">
        <v>18276</v>
      </c>
      <c r="J3211" s="2" t="s">
        <v>3083</v>
      </c>
    </row>
    <row r="3212" spans="1:10" ht="15" customHeight="1" x14ac:dyDescent="0.35">
      <c r="A3212" s="2" t="s">
        <v>163</v>
      </c>
      <c r="B3212" s="2" t="s">
        <v>164</v>
      </c>
      <c r="C3212" s="2" t="s">
        <v>234</v>
      </c>
      <c r="D3212" s="2" t="s">
        <v>235</v>
      </c>
      <c r="E3212" s="3">
        <v>11</v>
      </c>
      <c r="F3212" s="3">
        <v>16</v>
      </c>
      <c r="G3212" s="2" t="s">
        <v>165</v>
      </c>
      <c r="H3212" s="2" t="s">
        <v>236</v>
      </c>
      <c r="I3212" s="2" t="s">
        <v>18276</v>
      </c>
      <c r="J3212" s="2" t="s">
        <v>3083</v>
      </c>
    </row>
    <row r="3213" spans="1:10" ht="15" customHeight="1" x14ac:dyDescent="0.35">
      <c r="A3213" s="2" t="s">
        <v>163</v>
      </c>
      <c r="B3213" s="2" t="s">
        <v>164</v>
      </c>
      <c r="C3213" s="2" t="s">
        <v>250</v>
      </c>
      <c r="D3213" s="2" t="s">
        <v>251</v>
      </c>
      <c r="E3213" s="3">
        <v>11</v>
      </c>
      <c r="F3213" s="3">
        <v>17</v>
      </c>
      <c r="G3213" s="2" t="s">
        <v>165</v>
      </c>
      <c r="H3213" s="2" t="s">
        <v>252</v>
      </c>
      <c r="I3213" s="2" t="s">
        <v>18276</v>
      </c>
      <c r="J3213" s="2" t="s">
        <v>3083</v>
      </c>
    </row>
    <row r="3214" spans="1:10" ht="15" customHeight="1" x14ac:dyDescent="0.35">
      <c r="A3214" s="2" t="s">
        <v>163</v>
      </c>
      <c r="B3214" s="2" t="s">
        <v>164</v>
      </c>
      <c r="C3214" s="2" t="s">
        <v>310</v>
      </c>
      <c r="D3214" s="2" t="s">
        <v>311</v>
      </c>
      <c r="E3214" s="3">
        <v>11</v>
      </c>
      <c r="F3214" s="3">
        <v>21</v>
      </c>
      <c r="G3214" s="2" t="s">
        <v>165</v>
      </c>
      <c r="H3214" s="2" t="s">
        <v>313</v>
      </c>
      <c r="I3214" s="2" t="s">
        <v>18276</v>
      </c>
      <c r="J3214" s="2" t="s">
        <v>3083</v>
      </c>
    </row>
    <row r="3215" spans="1:10" ht="15" customHeight="1" x14ac:dyDescent="0.35">
      <c r="A3215" s="2" t="s">
        <v>163</v>
      </c>
      <c r="B3215" s="2" t="s">
        <v>164</v>
      </c>
      <c r="C3215" s="2" t="s">
        <v>325</v>
      </c>
      <c r="D3215" s="2" t="s">
        <v>326</v>
      </c>
      <c r="E3215" s="3">
        <v>11</v>
      </c>
      <c r="F3215" s="3">
        <v>22</v>
      </c>
      <c r="G3215" s="2" t="s">
        <v>165</v>
      </c>
      <c r="H3215" s="2" t="s">
        <v>327</v>
      </c>
      <c r="I3215" s="2" t="s">
        <v>18276</v>
      </c>
      <c r="J3215" s="2" t="s">
        <v>3083</v>
      </c>
    </row>
    <row r="3216" spans="1:10" ht="15" customHeight="1" x14ac:dyDescent="0.35">
      <c r="A3216" s="2" t="s">
        <v>163</v>
      </c>
      <c r="B3216" s="2" t="s">
        <v>164</v>
      </c>
      <c r="C3216" s="2" t="s">
        <v>339</v>
      </c>
      <c r="D3216" s="2" t="s">
        <v>340</v>
      </c>
      <c r="E3216" s="3">
        <v>11</v>
      </c>
      <c r="F3216" s="3">
        <v>23</v>
      </c>
      <c r="G3216" s="2" t="s">
        <v>165</v>
      </c>
      <c r="H3216" s="2" t="s">
        <v>341</v>
      </c>
      <c r="I3216" s="2" t="s">
        <v>18276</v>
      </c>
      <c r="J3216" s="2" t="s">
        <v>3083</v>
      </c>
    </row>
    <row r="3217" spans="1:10" ht="15" customHeight="1" x14ac:dyDescent="0.35">
      <c r="A3217" s="2" t="s">
        <v>163</v>
      </c>
      <c r="B3217" s="2" t="s">
        <v>164</v>
      </c>
      <c r="C3217" s="2" t="s">
        <v>365</v>
      </c>
      <c r="D3217" s="2" t="s">
        <v>366</v>
      </c>
      <c r="E3217" s="3">
        <v>11</v>
      </c>
      <c r="F3217" s="3">
        <v>25</v>
      </c>
      <c r="G3217" s="2" t="s">
        <v>165</v>
      </c>
      <c r="H3217" s="2" t="s">
        <v>367</v>
      </c>
      <c r="I3217" s="2" t="s">
        <v>18276</v>
      </c>
      <c r="J3217" s="2" t="s">
        <v>3083</v>
      </c>
    </row>
    <row r="3218" spans="1:10" ht="15" customHeight="1" x14ac:dyDescent="0.35">
      <c r="A3218" s="2" t="s">
        <v>163</v>
      </c>
      <c r="B3218" s="2" t="s">
        <v>164</v>
      </c>
      <c r="C3218" s="2" t="s">
        <v>456</v>
      </c>
      <c r="D3218" s="2" t="s">
        <v>457</v>
      </c>
      <c r="E3218" s="3">
        <v>11</v>
      </c>
      <c r="F3218" s="3">
        <v>33</v>
      </c>
      <c r="G3218" s="2" t="s">
        <v>165</v>
      </c>
      <c r="H3218" s="2" t="s">
        <v>458</v>
      </c>
      <c r="I3218" s="2" t="s">
        <v>18276</v>
      </c>
      <c r="J3218" s="2" t="s">
        <v>3083</v>
      </c>
    </row>
    <row r="3219" spans="1:10" ht="15" customHeight="1" x14ac:dyDescent="0.35">
      <c r="A3219" s="2" t="s">
        <v>163</v>
      </c>
      <c r="B3219" s="2" t="s">
        <v>164</v>
      </c>
      <c r="C3219" s="2" t="s">
        <v>352</v>
      </c>
      <c r="D3219" s="2" t="s">
        <v>353</v>
      </c>
      <c r="E3219" s="3">
        <v>11</v>
      </c>
      <c r="F3219" s="3">
        <v>24</v>
      </c>
      <c r="G3219" s="2" t="s">
        <v>165</v>
      </c>
      <c r="H3219" s="2" t="s">
        <v>354</v>
      </c>
      <c r="I3219" s="2" t="s">
        <v>18276</v>
      </c>
      <c r="J3219" s="2" t="s">
        <v>3044</v>
      </c>
    </row>
    <row r="3220" spans="1:10" ht="15" customHeight="1" x14ac:dyDescent="0.35">
      <c r="A3220" s="2" t="s">
        <v>163</v>
      </c>
      <c r="B3220" s="2" t="s">
        <v>164</v>
      </c>
      <c r="C3220" s="2" t="s">
        <v>339</v>
      </c>
      <c r="D3220" s="2" t="s">
        <v>340</v>
      </c>
      <c r="E3220" s="3">
        <v>11</v>
      </c>
      <c r="F3220" s="3">
        <v>23</v>
      </c>
      <c r="G3220" s="2" t="s">
        <v>165</v>
      </c>
      <c r="H3220" s="2" t="s">
        <v>341</v>
      </c>
      <c r="I3220" s="2" t="s">
        <v>18276</v>
      </c>
      <c r="J3220" s="2" t="s">
        <v>3044</v>
      </c>
    </row>
    <row r="3221" spans="1:10" ht="15" customHeight="1" x14ac:dyDescent="0.35">
      <c r="A3221" s="2" t="s">
        <v>163</v>
      </c>
      <c r="B3221" s="2" t="s">
        <v>164</v>
      </c>
      <c r="C3221" s="2" t="s">
        <v>234</v>
      </c>
      <c r="D3221" s="2" t="s">
        <v>235</v>
      </c>
      <c r="E3221" s="3">
        <v>11</v>
      </c>
      <c r="F3221" s="3">
        <v>16</v>
      </c>
      <c r="G3221" s="2" t="s">
        <v>165</v>
      </c>
      <c r="H3221" s="2" t="s">
        <v>236</v>
      </c>
      <c r="I3221" s="2" t="s">
        <v>18276</v>
      </c>
      <c r="J3221" s="2" t="s">
        <v>3044</v>
      </c>
    </row>
    <row r="3222" spans="1:10" ht="15" customHeight="1" x14ac:dyDescent="0.35">
      <c r="A3222" s="2" t="s">
        <v>153</v>
      </c>
      <c r="B3222" s="2" t="s">
        <v>154</v>
      </c>
      <c r="C3222" s="2" t="s">
        <v>163</v>
      </c>
      <c r="D3222" s="2" t="s">
        <v>164</v>
      </c>
      <c r="E3222" s="3">
        <v>10</v>
      </c>
      <c r="F3222" s="3">
        <v>11</v>
      </c>
      <c r="G3222" s="2" t="s">
        <v>155</v>
      </c>
      <c r="H3222" s="2" t="s">
        <v>165</v>
      </c>
      <c r="I3222" s="2" t="s">
        <v>18276</v>
      </c>
      <c r="J3222" s="2" t="s">
        <v>3076</v>
      </c>
    </row>
    <row r="3223" spans="1:10" ht="15" customHeight="1" x14ac:dyDescent="0.35">
      <c r="A3223" s="2" t="s">
        <v>153</v>
      </c>
      <c r="B3223" s="2" t="s">
        <v>154</v>
      </c>
      <c r="C3223" s="2" t="s">
        <v>177</v>
      </c>
      <c r="D3223" s="2" t="s">
        <v>178</v>
      </c>
      <c r="E3223" s="3">
        <v>10</v>
      </c>
      <c r="F3223" s="3">
        <v>12</v>
      </c>
      <c r="G3223" s="2" t="s">
        <v>155</v>
      </c>
      <c r="H3223" s="2" t="s">
        <v>179</v>
      </c>
      <c r="I3223" s="2" t="s">
        <v>18276</v>
      </c>
      <c r="J3223" s="2" t="s">
        <v>3076</v>
      </c>
    </row>
    <row r="3224" spans="1:10" ht="15" customHeight="1" x14ac:dyDescent="0.35">
      <c r="A3224" s="2" t="s">
        <v>153</v>
      </c>
      <c r="B3224" s="2" t="s">
        <v>154</v>
      </c>
      <c r="C3224" s="2" t="s">
        <v>191</v>
      </c>
      <c r="D3224" s="2" t="s">
        <v>192</v>
      </c>
      <c r="E3224" s="3">
        <v>10</v>
      </c>
      <c r="F3224" s="3">
        <v>13</v>
      </c>
      <c r="G3224" s="2" t="s">
        <v>155</v>
      </c>
      <c r="H3224" s="2" t="s">
        <v>193</v>
      </c>
      <c r="I3224" s="2" t="s">
        <v>18276</v>
      </c>
      <c r="J3224" s="2" t="s">
        <v>3076</v>
      </c>
    </row>
    <row r="3225" spans="1:10" ht="15" customHeight="1" x14ac:dyDescent="0.35">
      <c r="A3225" s="2" t="s">
        <v>153</v>
      </c>
      <c r="B3225" s="2" t="s">
        <v>154</v>
      </c>
      <c r="C3225" s="2" t="s">
        <v>218</v>
      </c>
      <c r="D3225" s="2" t="s">
        <v>219</v>
      </c>
      <c r="E3225" s="3">
        <v>10</v>
      </c>
      <c r="F3225" s="3">
        <v>15</v>
      </c>
      <c r="G3225" s="2" t="s">
        <v>155</v>
      </c>
      <c r="H3225" s="2" t="s">
        <v>220</v>
      </c>
      <c r="I3225" s="2" t="s">
        <v>18276</v>
      </c>
      <c r="J3225" s="2" t="s">
        <v>3076</v>
      </c>
    </row>
    <row r="3226" spans="1:10" ht="15" customHeight="1" x14ac:dyDescent="0.35">
      <c r="A3226" s="2" t="s">
        <v>153</v>
      </c>
      <c r="B3226" s="2" t="s">
        <v>154</v>
      </c>
      <c r="C3226" s="2" t="s">
        <v>250</v>
      </c>
      <c r="D3226" s="2" t="s">
        <v>251</v>
      </c>
      <c r="E3226" s="3">
        <v>10</v>
      </c>
      <c r="F3226" s="3">
        <v>17</v>
      </c>
      <c r="G3226" s="2" t="s">
        <v>155</v>
      </c>
      <c r="H3226" s="2" t="s">
        <v>252</v>
      </c>
      <c r="I3226" s="2" t="s">
        <v>18276</v>
      </c>
      <c r="J3226" s="2" t="s">
        <v>3076</v>
      </c>
    </row>
    <row r="3227" spans="1:10" ht="15" customHeight="1" x14ac:dyDescent="0.35">
      <c r="A3227" s="2" t="s">
        <v>153</v>
      </c>
      <c r="B3227" s="2" t="s">
        <v>154</v>
      </c>
      <c r="C3227" s="2" t="s">
        <v>294</v>
      </c>
      <c r="D3227" s="2" t="s">
        <v>295</v>
      </c>
      <c r="E3227" s="3">
        <v>10</v>
      </c>
      <c r="F3227" s="3">
        <v>20</v>
      </c>
      <c r="G3227" s="2" t="s">
        <v>155</v>
      </c>
      <c r="H3227" s="2" t="s">
        <v>296</v>
      </c>
      <c r="I3227" s="2" t="s">
        <v>18276</v>
      </c>
      <c r="J3227" s="2" t="s">
        <v>3076</v>
      </c>
    </row>
    <row r="3228" spans="1:10" ht="15" customHeight="1" x14ac:dyDescent="0.35">
      <c r="A3228" s="2" t="s">
        <v>153</v>
      </c>
      <c r="B3228" s="2" t="s">
        <v>154</v>
      </c>
      <c r="C3228" s="2" t="s">
        <v>325</v>
      </c>
      <c r="D3228" s="2" t="s">
        <v>326</v>
      </c>
      <c r="E3228" s="3">
        <v>10</v>
      </c>
      <c r="F3228" s="3">
        <v>22</v>
      </c>
      <c r="G3228" s="2" t="s">
        <v>155</v>
      </c>
      <c r="H3228" s="2" t="s">
        <v>327</v>
      </c>
      <c r="I3228" s="2" t="s">
        <v>18276</v>
      </c>
      <c r="J3228" s="2" t="s">
        <v>3076</v>
      </c>
    </row>
    <row r="3229" spans="1:10" ht="15" customHeight="1" x14ac:dyDescent="0.35">
      <c r="A3229" s="2" t="s">
        <v>153</v>
      </c>
      <c r="B3229" s="2" t="s">
        <v>154</v>
      </c>
      <c r="C3229" s="2" t="s">
        <v>352</v>
      </c>
      <c r="D3229" s="2" t="s">
        <v>353</v>
      </c>
      <c r="E3229" s="3">
        <v>10</v>
      </c>
      <c r="F3229" s="3">
        <v>24</v>
      </c>
      <c r="G3229" s="2" t="s">
        <v>155</v>
      </c>
      <c r="H3229" s="2" t="s">
        <v>354</v>
      </c>
      <c r="I3229" s="2" t="s">
        <v>18276</v>
      </c>
      <c r="J3229" s="2" t="s">
        <v>3076</v>
      </c>
    </row>
    <row r="3230" spans="1:10" ht="15" customHeight="1" x14ac:dyDescent="0.35">
      <c r="A3230" s="2" t="s">
        <v>153</v>
      </c>
      <c r="B3230" s="2" t="s">
        <v>154</v>
      </c>
      <c r="C3230" s="2" t="s">
        <v>387</v>
      </c>
      <c r="D3230" s="2" t="s">
        <v>388</v>
      </c>
      <c r="E3230" s="3">
        <v>10</v>
      </c>
      <c r="F3230" s="3">
        <v>27</v>
      </c>
      <c r="G3230" s="2" t="s">
        <v>155</v>
      </c>
      <c r="H3230" s="2" t="s">
        <v>389</v>
      </c>
      <c r="I3230" s="2" t="s">
        <v>18276</v>
      </c>
      <c r="J3230" s="2" t="s">
        <v>3076</v>
      </c>
    </row>
    <row r="3231" spans="1:10" ht="15" customHeight="1" x14ac:dyDescent="0.35">
      <c r="A3231" s="2" t="s">
        <v>153</v>
      </c>
      <c r="B3231" s="2" t="s">
        <v>154</v>
      </c>
      <c r="C3231" s="2" t="s">
        <v>116</v>
      </c>
      <c r="D3231" s="2" t="s">
        <v>117</v>
      </c>
      <c r="E3231" s="3">
        <v>10</v>
      </c>
      <c r="F3231" s="3">
        <v>7</v>
      </c>
      <c r="G3231" s="2" t="s">
        <v>155</v>
      </c>
      <c r="H3231" s="2" t="s">
        <v>118</v>
      </c>
      <c r="I3231" s="2" t="s">
        <v>18276</v>
      </c>
      <c r="J3231" s="2" t="s">
        <v>3400</v>
      </c>
    </row>
    <row r="3232" spans="1:10" ht="15" customHeight="1" x14ac:dyDescent="0.35">
      <c r="A3232" s="2" t="s">
        <v>153</v>
      </c>
      <c r="B3232" s="2" t="s">
        <v>154</v>
      </c>
      <c r="C3232" s="2" t="s">
        <v>163</v>
      </c>
      <c r="D3232" s="2" t="s">
        <v>164</v>
      </c>
      <c r="E3232" s="3">
        <v>10</v>
      </c>
      <c r="F3232" s="3">
        <v>11</v>
      </c>
      <c r="G3232" s="2" t="s">
        <v>155</v>
      </c>
      <c r="H3232" s="2" t="s">
        <v>165</v>
      </c>
      <c r="I3232" s="2" t="s">
        <v>18276</v>
      </c>
      <c r="J3232" s="2" t="s">
        <v>3400</v>
      </c>
    </row>
    <row r="3233" spans="1:10" ht="15" customHeight="1" x14ac:dyDescent="0.35">
      <c r="A3233" s="2" t="s">
        <v>153</v>
      </c>
      <c r="B3233" s="2" t="s">
        <v>154</v>
      </c>
      <c r="C3233" s="2" t="s">
        <v>234</v>
      </c>
      <c r="D3233" s="2" t="s">
        <v>235</v>
      </c>
      <c r="E3233" s="3">
        <v>10</v>
      </c>
      <c r="F3233" s="3">
        <v>16</v>
      </c>
      <c r="G3233" s="2" t="s">
        <v>155</v>
      </c>
      <c r="H3233" s="2" t="s">
        <v>236</v>
      </c>
      <c r="I3233" s="2" t="s">
        <v>18276</v>
      </c>
      <c r="J3233" s="2" t="s">
        <v>3400</v>
      </c>
    </row>
    <row r="3234" spans="1:10" ht="15" customHeight="1" x14ac:dyDescent="0.35">
      <c r="A3234" s="2" t="s">
        <v>153</v>
      </c>
      <c r="B3234" s="2" t="s">
        <v>154</v>
      </c>
      <c r="C3234" s="2" t="s">
        <v>23</v>
      </c>
      <c r="D3234" s="2" t="s">
        <v>24</v>
      </c>
      <c r="E3234" s="3">
        <v>10</v>
      </c>
      <c r="F3234" s="3">
        <v>1</v>
      </c>
      <c r="G3234" s="2" t="s">
        <v>155</v>
      </c>
      <c r="H3234" s="2" t="s">
        <v>26</v>
      </c>
      <c r="I3234" s="2" t="s">
        <v>18276</v>
      </c>
      <c r="J3234" s="2" t="s">
        <v>3037</v>
      </c>
    </row>
    <row r="3235" spans="1:10" ht="15" customHeight="1" x14ac:dyDescent="0.35">
      <c r="A3235" s="2" t="s">
        <v>153</v>
      </c>
      <c r="B3235" s="2" t="s">
        <v>154</v>
      </c>
      <c r="C3235" s="2" t="s">
        <v>41</v>
      </c>
      <c r="D3235" s="2" t="s">
        <v>42</v>
      </c>
      <c r="E3235" s="3">
        <v>10</v>
      </c>
      <c r="F3235" s="3">
        <v>2</v>
      </c>
      <c r="G3235" s="2" t="s">
        <v>155</v>
      </c>
      <c r="H3235" s="2" t="s">
        <v>43</v>
      </c>
      <c r="I3235" s="2" t="s">
        <v>18276</v>
      </c>
      <c r="J3235" s="2" t="s">
        <v>3037</v>
      </c>
    </row>
    <row r="3236" spans="1:10" ht="15" customHeight="1" x14ac:dyDescent="0.35">
      <c r="A3236" s="2" t="s">
        <v>153</v>
      </c>
      <c r="B3236" s="2" t="s">
        <v>154</v>
      </c>
      <c r="C3236" s="2" t="s">
        <v>56</v>
      </c>
      <c r="D3236" s="2" t="s">
        <v>57</v>
      </c>
      <c r="E3236" s="3">
        <v>10</v>
      </c>
      <c r="F3236" s="3">
        <v>3</v>
      </c>
      <c r="G3236" s="2" t="s">
        <v>155</v>
      </c>
      <c r="H3236" s="2" t="s">
        <v>59</v>
      </c>
      <c r="I3236" s="2" t="s">
        <v>18276</v>
      </c>
      <c r="J3236" s="2" t="s">
        <v>3037</v>
      </c>
    </row>
    <row r="3237" spans="1:10" ht="15" customHeight="1" x14ac:dyDescent="0.35">
      <c r="A3237" s="2" t="s">
        <v>153</v>
      </c>
      <c r="B3237" s="2" t="s">
        <v>154</v>
      </c>
      <c r="C3237" s="2" t="s">
        <v>71</v>
      </c>
      <c r="D3237" s="2" t="s">
        <v>72</v>
      </c>
      <c r="E3237" s="3">
        <v>10</v>
      </c>
      <c r="F3237" s="3">
        <v>4</v>
      </c>
      <c r="G3237" s="2" t="s">
        <v>155</v>
      </c>
      <c r="H3237" s="2" t="s">
        <v>73</v>
      </c>
      <c r="I3237" s="2" t="s">
        <v>18276</v>
      </c>
      <c r="J3237" s="2" t="s">
        <v>3037</v>
      </c>
    </row>
    <row r="3238" spans="1:10" ht="15" customHeight="1" x14ac:dyDescent="0.35">
      <c r="A3238" s="2" t="s">
        <v>153</v>
      </c>
      <c r="B3238" s="2" t="s">
        <v>154</v>
      </c>
      <c r="C3238" s="2" t="s">
        <v>86</v>
      </c>
      <c r="D3238" s="2" t="s">
        <v>87</v>
      </c>
      <c r="E3238" s="3">
        <v>10</v>
      </c>
      <c r="F3238" s="3">
        <v>5</v>
      </c>
      <c r="G3238" s="2" t="s">
        <v>155</v>
      </c>
      <c r="H3238" s="2" t="s">
        <v>88</v>
      </c>
      <c r="I3238" s="2" t="s">
        <v>18276</v>
      </c>
      <c r="J3238" s="2" t="s">
        <v>3037</v>
      </c>
    </row>
    <row r="3239" spans="1:10" ht="15" customHeight="1" x14ac:dyDescent="0.35">
      <c r="A3239" s="2" t="s">
        <v>153</v>
      </c>
      <c r="B3239" s="2" t="s">
        <v>154</v>
      </c>
      <c r="C3239" s="2" t="s">
        <v>128</v>
      </c>
      <c r="D3239" s="2" t="s">
        <v>129</v>
      </c>
      <c r="E3239" s="3">
        <v>10</v>
      </c>
      <c r="F3239" s="3">
        <v>8</v>
      </c>
      <c r="G3239" s="2" t="s">
        <v>155</v>
      </c>
      <c r="H3239" s="2" t="s">
        <v>130</v>
      </c>
      <c r="I3239" s="2" t="s">
        <v>18276</v>
      </c>
      <c r="J3239" s="2" t="s">
        <v>3037</v>
      </c>
    </row>
    <row r="3240" spans="1:10" ht="15" customHeight="1" x14ac:dyDescent="0.35">
      <c r="A3240" s="2" t="s">
        <v>153</v>
      </c>
      <c r="B3240" s="2" t="s">
        <v>154</v>
      </c>
      <c r="C3240" s="2" t="s">
        <v>163</v>
      </c>
      <c r="D3240" s="2" t="s">
        <v>164</v>
      </c>
      <c r="E3240" s="3">
        <v>10</v>
      </c>
      <c r="F3240" s="3">
        <v>11</v>
      </c>
      <c r="G3240" s="2" t="s">
        <v>155</v>
      </c>
      <c r="H3240" s="2" t="s">
        <v>165</v>
      </c>
      <c r="I3240" s="2" t="s">
        <v>18276</v>
      </c>
      <c r="J3240" s="2" t="s">
        <v>3037</v>
      </c>
    </row>
    <row r="3241" spans="1:10" ht="15" customHeight="1" x14ac:dyDescent="0.35">
      <c r="A3241" s="2" t="s">
        <v>153</v>
      </c>
      <c r="B3241" s="2" t="s">
        <v>154</v>
      </c>
      <c r="C3241" s="2" t="s">
        <v>177</v>
      </c>
      <c r="D3241" s="2" t="s">
        <v>178</v>
      </c>
      <c r="E3241" s="3">
        <v>10</v>
      </c>
      <c r="F3241" s="3">
        <v>12</v>
      </c>
      <c r="G3241" s="2" t="s">
        <v>155</v>
      </c>
      <c r="H3241" s="2" t="s">
        <v>179</v>
      </c>
      <c r="I3241" s="2" t="s">
        <v>18276</v>
      </c>
      <c r="J3241" s="2" t="s">
        <v>3037</v>
      </c>
    </row>
    <row r="3242" spans="1:10" ht="15" customHeight="1" x14ac:dyDescent="0.35">
      <c r="A3242" s="2" t="s">
        <v>153</v>
      </c>
      <c r="B3242" s="2" t="s">
        <v>154</v>
      </c>
      <c r="C3242" s="2" t="s">
        <v>218</v>
      </c>
      <c r="D3242" s="2" t="s">
        <v>219</v>
      </c>
      <c r="E3242" s="3">
        <v>10</v>
      </c>
      <c r="F3242" s="3">
        <v>15</v>
      </c>
      <c r="G3242" s="2" t="s">
        <v>155</v>
      </c>
      <c r="H3242" s="2" t="s">
        <v>220</v>
      </c>
      <c r="I3242" s="2" t="s">
        <v>18276</v>
      </c>
      <c r="J3242" s="2" t="s">
        <v>3037</v>
      </c>
    </row>
    <row r="3243" spans="1:10" ht="15" customHeight="1" x14ac:dyDescent="0.35">
      <c r="A3243" s="2" t="s">
        <v>153</v>
      </c>
      <c r="B3243" s="2" t="s">
        <v>154</v>
      </c>
      <c r="C3243" s="2" t="s">
        <v>142</v>
      </c>
      <c r="D3243" s="2" t="s">
        <v>143</v>
      </c>
      <c r="E3243" s="3">
        <v>10</v>
      </c>
      <c r="F3243" s="3">
        <v>9</v>
      </c>
      <c r="G3243" s="2" t="s">
        <v>155</v>
      </c>
      <c r="H3243" s="2" t="s">
        <v>144</v>
      </c>
      <c r="I3243" s="2" t="s">
        <v>18276</v>
      </c>
      <c r="J3243" s="2" t="s">
        <v>3076</v>
      </c>
    </row>
    <row r="3244" spans="1:10" ht="15" customHeight="1" x14ac:dyDescent="0.35">
      <c r="A3244" s="2" t="s">
        <v>153</v>
      </c>
      <c r="B3244" s="2" t="s">
        <v>154</v>
      </c>
      <c r="C3244" s="2" t="s">
        <v>250</v>
      </c>
      <c r="D3244" s="2" t="s">
        <v>251</v>
      </c>
      <c r="E3244" s="3">
        <v>10</v>
      </c>
      <c r="F3244" s="3">
        <v>17</v>
      </c>
      <c r="G3244" s="2" t="s">
        <v>155</v>
      </c>
      <c r="H3244" s="2" t="s">
        <v>252</v>
      </c>
      <c r="I3244" s="2" t="s">
        <v>18276</v>
      </c>
      <c r="J3244" s="2" t="s">
        <v>3037</v>
      </c>
    </row>
    <row r="3245" spans="1:10" ht="15" customHeight="1" x14ac:dyDescent="0.35">
      <c r="A3245" s="2" t="s">
        <v>153</v>
      </c>
      <c r="B3245" s="2" t="s">
        <v>154</v>
      </c>
      <c r="C3245" s="2" t="s">
        <v>86</v>
      </c>
      <c r="D3245" s="2" t="s">
        <v>87</v>
      </c>
      <c r="E3245" s="3">
        <v>10</v>
      </c>
      <c r="F3245" s="3">
        <v>5</v>
      </c>
      <c r="G3245" s="2" t="s">
        <v>155</v>
      </c>
      <c r="H3245" s="2" t="s">
        <v>88</v>
      </c>
      <c r="I3245" s="2" t="s">
        <v>18276</v>
      </c>
      <c r="J3245" s="2" t="s">
        <v>3076</v>
      </c>
    </row>
    <row r="3246" spans="1:10" ht="15" customHeight="1" x14ac:dyDescent="0.35">
      <c r="A3246" s="2" t="s">
        <v>153</v>
      </c>
      <c r="B3246" s="2" t="s">
        <v>154</v>
      </c>
      <c r="C3246" s="2" t="s">
        <v>56</v>
      </c>
      <c r="D3246" s="2" t="s">
        <v>57</v>
      </c>
      <c r="E3246" s="3">
        <v>10</v>
      </c>
      <c r="F3246" s="3">
        <v>3</v>
      </c>
      <c r="G3246" s="2" t="s">
        <v>155</v>
      </c>
      <c r="H3246" s="2" t="s">
        <v>59</v>
      </c>
      <c r="I3246" s="2" t="s">
        <v>18276</v>
      </c>
      <c r="J3246" s="2" t="s">
        <v>3076</v>
      </c>
    </row>
    <row r="3247" spans="1:10" ht="15" customHeight="1" x14ac:dyDescent="0.35">
      <c r="A3247" s="2" t="s">
        <v>153</v>
      </c>
      <c r="B3247" s="2" t="s">
        <v>154</v>
      </c>
      <c r="C3247" s="2" t="s">
        <v>23</v>
      </c>
      <c r="D3247" s="2" t="s">
        <v>24</v>
      </c>
      <c r="E3247" s="3">
        <v>10</v>
      </c>
      <c r="F3247" s="3">
        <v>1</v>
      </c>
      <c r="G3247" s="2" t="s">
        <v>155</v>
      </c>
      <c r="H3247" s="2" t="s">
        <v>26</v>
      </c>
      <c r="I3247" s="2" t="s">
        <v>18276</v>
      </c>
      <c r="J3247" s="2" t="s">
        <v>3083</v>
      </c>
    </row>
    <row r="3248" spans="1:10" ht="15" customHeight="1" x14ac:dyDescent="0.35">
      <c r="A3248" s="2" t="s">
        <v>153</v>
      </c>
      <c r="B3248" s="2" t="s">
        <v>154</v>
      </c>
      <c r="C3248" s="2" t="s">
        <v>41</v>
      </c>
      <c r="D3248" s="2" t="s">
        <v>42</v>
      </c>
      <c r="E3248" s="3">
        <v>10</v>
      </c>
      <c r="F3248" s="3">
        <v>2</v>
      </c>
      <c r="G3248" s="2" t="s">
        <v>155</v>
      </c>
      <c r="H3248" s="2" t="s">
        <v>43</v>
      </c>
      <c r="I3248" s="2" t="s">
        <v>18276</v>
      </c>
      <c r="J3248" s="2" t="s">
        <v>3083</v>
      </c>
    </row>
    <row r="3249" spans="1:10" ht="15" customHeight="1" x14ac:dyDescent="0.35">
      <c r="A3249" s="2" t="s">
        <v>153</v>
      </c>
      <c r="B3249" s="2" t="s">
        <v>154</v>
      </c>
      <c r="C3249" s="2" t="s">
        <v>100</v>
      </c>
      <c r="D3249" s="2" t="s">
        <v>101</v>
      </c>
      <c r="E3249" s="3">
        <v>10</v>
      </c>
      <c r="F3249" s="3">
        <v>6</v>
      </c>
      <c r="G3249" s="2" t="s">
        <v>155</v>
      </c>
      <c r="H3249" s="2" t="s">
        <v>102</v>
      </c>
      <c r="I3249" s="2" t="s">
        <v>18276</v>
      </c>
      <c r="J3249" s="2" t="s">
        <v>3083</v>
      </c>
    </row>
    <row r="3250" spans="1:10" ht="15" customHeight="1" x14ac:dyDescent="0.35">
      <c r="A3250" s="2" t="s">
        <v>153</v>
      </c>
      <c r="B3250" s="2" t="s">
        <v>154</v>
      </c>
      <c r="C3250" s="2" t="s">
        <v>116</v>
      </c>
      <c r="D3250" s="2" t="s">
        <v>117</v>
      </c>
      <c r="E3250" s="3">
        <v>10</v>
      </c>
      <c r="F3250" s="3">
        <v>7</v>
      </c>
      <c r="G3250" s="2" t="s">
        <v>155</v>
      </c>
      <c r="H3250" s="2" t="s">
        <v>118</v>
      </c>
      <c r="I3250" s="2" t="s">
        <v>18276</v>
      </c>
      <c r="J3250" s="2" t="s">
        <v>3083</v>
      </c>
    </row>
    <row r="3251" spans="1:10" ht="15" customHeight="1" x14ac:dyDescent="0.35">
      <c r="A3251" s="2" t="s">
        <v>153</v>
      </c>
      <c r="B3251" s="2" t="s">
        <v>154</v>
      </c>
      <c r="C3251" s="2" t="s">
        <v>128</v>
      </c>
      <c r="D3251" s="2" t="s">
        <v>129</v>
      </c>
      <c r="E3251" s="3">
        <v>10</v>
      </c>
      <c r="F3251" s="3">
        <v>8</v>
      </c>
      <c r="G3251" s="2" t="s">
        <v>155</v>
      </c>
      <c r="H3251" s="2" t="s">
        <v>130</v>
      </c>
      <c r="I3251" s="2" t="s">
        <v>18276</v>
      </c>
      <c r="J3251" s="2" t="s">
        <v>3083</v>
      </c>
    </row>
    <row r="3252" spans="1:10" ht="15" customHeight="1" x14ac:dyDescent="0.35">
      <c r="A3252" s="2" t="s">
        <v>153</v>
      </c>
      <c r="B3252" s="2" t="s">
        <v>154</v>
      </c>
      <c r="C3252" s="2" t="s">
        <v>163</v>
      </c>
      <c r="D3252" s="2" t="s">
        <v>164</v>
      </c>
      <c r="E3252" s="3">
        <v>10</v>
      </c>
      <c r="F3252" s="3">
        <v>11</v>
      </c>
      <c r="G3252" s="2" t="s">
        <v>155</v>
      </c>
      <c r="H3252" s="2" t="s">
        <v>165</v>
      </c>
      <c r="I3252" s="2" t="s">
        <v>18276</v>
      </c>
      <c r="J3252" s="2" t="s">
        <v>3083</v>
      </c>
    </row>
    <row r="3253" spans="1:10" ht="15" customHeight="1" x14ac:dyDescent="0.35">
      <c r="A3253" s="2" t="s">
        <v>153</v>
      </c>
      <c r="B3253" s="2" t="s">
        <v>154</v>
      </c>
      <c r="C3253" s="2" t="s">
        <v>177</v>
      </c>
      <c r="D3253" s="2" t="s">
        <v>178</v>
      </c>
      <c r="E3253" s="3">
        <v>10</v>
      </c>
      <c r="F3253" s="3">
        <v>12</v>
      </c>
      <c r="G3253" s="2" t="s">
        <v>155</v>
      </c>
      <c r="H3253" s="2" t="s">
        <v>179</v>
      </c>
      <c r="I3253" s="2" t="s">
        <v>18276</v>
      </c>
      <c r="J3253" s="2" t="s">
        <v>3083</v>
      </c>
    </row>
    <row r="3254" spans="1:10" ht="15" customHeight="1" x14ac:dyDescent="0.35">
      <c r="A3254" s="2" t="s">
        <v>153</v>
      </c>
      <c r="B3254" s="2" t="s">
        <v>154</v>
      </c>
      <c r="C3254" s="2" t="s">
        <v>191</v>
      </c>
      <c r="D3254" s="2" t="s">
        <v>192</v>
      </c>
      <c r="E3254" s="3">
        <v>10</v>
      </c>
      <c r="F3254" s="3">
        <v>13</v>
      </c>
      <c r="G3254" s="2" t="s">
        <v>155</v>
      </c>
      <c r="H3254" s="2" t="s">
        <v>193</v>
      </c>
      <c r="I3254" s="2" t="s">
        <v>18276</v>
      </c>
      <c r="J3254" s="2" t="s">
        <v>3083</v>
      </c>
    </row>
    <row r="3255" spans="1:10" ht="15" customHeight="1" x14ac:dyDescent="0.35">
      <c r="A3255" s="2" t="s">
        <v>153</v>
      </c>
      <c r="B3255" s="2" t="s">
        <v>154</v>
      </c>
      <c r="C3255" s="2" t="s">
        <v>218</v>
      </c>
      <c r="D3255" s="2" t="s">
        <v>219</v>
      </c>
      <c r="E3255" s="3">
        <v>10</v>
      </c>
      <c r="F3255" s="3">
        <v>15</v>
      </c>
      <c r="G3255" s="2" t="s">
        <v>155</v>
      </c>
      <c r="H3255" s="2" t="s">
        <v>220</v>
      </c>
      <c r="I3255" s="2" t="s">
        <v>18276</v>
      </c>
      <c r="J3255" s="2" t="s">
        <v>3083</v>
      </c>
    </row>
    <row r="3256" spans="1:10" ht="15" customHeight="1" x14ac:dyDescent="0.35">
      <c r="A3256" s="2" t="s">
        <v>153</v>
      </c>
      <c r="B3256" s="2" t="s">
        <v>154</v>
      </c>
      <c r="C3256" s="2" t="s">
        <v>234</v>
      </c>
      <c r="D3256" s="2" t="s">
        <v>235</v>
      </c>
      <c r="E3256" s="3">
        <v>10</v>
      </c>
      <c r="F3256" s="3">
        <v>16</v>
      </c>
      <c r="G3256" s="2" t="s">
        <v>155</v>
      </c>
      <c r="H3256" s="2" t="s">
        <v>236</v>
      </c>
      <c r="I3256" s="2" t="s">
        <v>18276</v>
      </c>
      <c r="J3256" s="2" t="s">
        <v>3083</v>
      </c>
    </row>
    <row r="3257" spans="1:10" ht="15" customHeight="1" x14ac:dyDescent="0.35">
      <c r="A3257" s="2" t="s">
        <v>153</v>
      </c>
      <c r="B3257" s="2" t="s">
        <v>154</v>
      </c>
      <c r="C3257" s="2" t="s">
        <v>250</v>
      </c>
      <c r="D3257" s="2" t="s">
        <v>251</v>
      </c>
      <c r="E3257" s="3">
        <v>10</v>
      </c>
      <c r="F3257" s="3">
        <v>17</v>
      </c>
      <c r="G3257" s="2" t="s">
        <v>155</v>
      </c>
      <c r="H3257" s="2" t="s">
        <v>252</v>
      </c>
      <c r="I3257" s="2" t="s">
        <v>18276</v>
      </c>
      <c r="J3257" s="2" t="s">
        <v>3083</v>
      </c>
    </row>
    <row r="3258" spans="1:10" ht="15" customHeight="1" x14ac:dyDescent="0.35">
      <c r="A3258" s="2" t="s">
        <v>153</v>
      </c>
      <c r="B3258" s="2" t="s">
        <v>154</v>
      </c>
      <c r="C3258" s="2" t="s">
        <v>310</v>
      </c>
      <c r="D3258" s="2" t="s">
        <v>311</v>
      </c>
      <c r="E3258" s="3">
        <v>10</v>
      </c>
      <c r="F3258" s="3">
        <v>21</v>
      </c>
      <c r="G3258" s="2" t="s">
        <v>155</v>
      </c>
      <c r="H3258" s="2" t="s">
        <v>313</v>
      </c>
      <c r="I3258" s="2" t="s">
        <v>18276</v>
      </c>
      <c r="J3258" s="2" t="s">
        <v>3083</v>
      </c>
    </row>
    <row r="3259" spans="1:10" ht="15" customHeight="1" x14ac:dyDescent="0.35">
      <c r="A3259" s="2" t="s">
        <v>153</v>
      </c>
      <c r="B3259" s="2" t="s">
        <v>154</v>
      </c>
      <c r="C3259" s="2" t="s">
        <v>325</v>
      </c>
      <c r="D3259" s="2" t="s">
        <v>326</v>
      </c>
      <c r="E3259" s="3">
        <v>10</v>
      </c>
      <c r="F3259" s="3">
        <v>22</v>
      </c>
      <c r="G3259" s="2" t="s">
        <v>155</v>
      </c>
      <c r="H3259" s="2" t="s">
        <v>327</v>
      </c>
      <c r="I3259" s="2" t="s">
        <v>18276</v>
      </c>
      <c r="J3259" s="2" t="s">
        <v>3083</v>
      </c>
    </row>
    <row r="3260" spans="1:10" ht="15" customHeight="1" x14ac:dyDescent="0.35">
      <c r="A3260" s="2" t="s">
        <v>153</v>
      </c>
      <c r="B3260" s="2" t="s">
        <v>154</v>
      </c>
      <c r="C3260" s="2" t="s">
        <v>339</v>
      </c>
      <c r="D3260" s="2" t="s">
        <v>340</v>
      </c>
      <c r="E3260" s="3">
        <v>10</v>
      </c>
      <c r="F3260" s="3">
        <v>23</v>
      </c>
      <c r="G3260" s="2" t="s">
        <v>155</v>
      </c>
      <c r="H3260" s="2" t="s">
        <v>341</v>
      </c>
      <c r="I3260" s="2" t="s">
        <v>18276</v>
      </c>
      <c r="J3260" s="2" t="s">
        <v>3083</v>
      </c>
    </row>
    <row r="3261" spans="1:10" ht="15" customHeight="1" x14ac:dyDescent="0.35">
      <c r="A3261" s="2" t="s">
        <v>153</v>
      </c>
      <c r="B3261" s="2" t="s">
        <v>154</v>
      </c>
      <c r="C3261" s="2" t="s">
        <v>365</v>
      </c>
      <c r="D3261" s="2" t="s">
        <v>366</v>
      </c>
      <c r="E3261" s="3">
        <v>10</v>
      </c>
      <c r="F3261" s="3">
        <v>25</v>
      </c>
      <c r="G3261" s="2" t="s">
        <v>155</v>
      </c>
      <c r="H3261" s="2" t="s">
        <v>367</v>
      </c>
      <c r="I3261" s="2" t="s">
        <v>18276</v>
      </c>
      <c r="J3261" s="2" t="s">
        <v>3083</v>
      </c>
    </row>
    <row r="3262" spans="1:10" ht="15" customHeight="1" x14ac:dyDescent="0.35">
      <c r="A3262" s="2" t="s">
        <v>153</v>
      </c>
      <c r="B3262" s="2" t="s">
        <v>154</v>
      </c>
      <c r="C3262" s="2" t="s">
        <v>387</v>
      </c>
      <c r="D3262" s="2" t="s">
        <v>388</v>
      </c>
      <c r="E3262" s="3">
        <v>10</v>
      </c>
      <c r="F3262" s="3">
        <v>27</v>
      </c>
      <c r="G3262" s="2" t="s">
        <v>155</v>
      </c>
      <c r="H3262" s="2" t="s">
        <v>389</v>
      </c>
      <c r="I3262" s="2" t="s">
        <v>18276</v>
      </c>
      <c r="J3262" s="2" t="s">
        <v>3083</v>
      </c>
    </row>
    <row r="3263" spans="1:10" ht="15" customHeight="1" x14ac:dyDescent="0.35">
      <c r="A3263" s="2" t="s">
        <v>153</v>
      </c>
      <c r="B3263" s="2" t="s">
        <v>154</v>
      </c>
      <c r="C3263" s="2" t="s">
        <v>456</v>
      </c>
      <c r="D3263" s="2" t="s">
        <v>457</v>
      </c>
      <c r="E3263" s="3">
        <v>10</v>
      </c>
      <c r="F3263" s="3">
        <v>33</v>
      </c>
      <c r="G3263" s="2" t="s">
        <v>155</v>
      </c>
      <c r="H3263" s="2" t="s">
        <v>458</v>
      </c>
      <c r="I3263" s="2" t="s">
        <v>18276</v>
      </c>
      <c r="J3263" s="2" t="s">
        <v>3083</v>
      </c>
    </row>
    <row r="3264" spans="1:10" ht="15" customHeight="1" x14ac:dyDescent="0.35">
      <c r="A3264" s="2" t="s">
        <v>153</v>
      </c>
      <c r="B3264" s="2" t="s">
        <v>154</v>
      </c>
      <c r="C3264" s="2" t="s">
        <v>477</v>
      </c>
      <c r="D3264" s="2" t="s">
        <v>478</v>
      </c>
      <c r="E3264" s="3">
        <v>10</v>
      </c>
      <c r="F3264" s="3">
        <v>35</v>
      </c>
      <c r="G3264" s="2" t="s">
        <v>155</v>
      </c>
      <c r="H3264" s="2" t="s">
        <v>479</v>
      </c>
      <c r="I3264" s="2" t="s">
        <v>18276</v>
      </c>
      <c r="J3264" s="2" t="s">
        <v>3083</v>
      </c>
    </row>
    <row r="3265" spans="1:10" ht="15" customHeight="1" x14ac:dyDescent="0.35">
      <c r="A3265" s="2" t="s">
        <v>153</v>
      </c>
      <c r="B3265" s="2" t="s">
        <v>154</v>
      </c>
      <c r="C3265" s="2" t="s">
        <v>537</v>
      </c>
      <c r="D3265" s="2" t="s">
        <v>538</v>
      </c>
      <c r="E3265" s="3">
        <v>10</v>
      </c>
      <c r="F3265" s="3">
        <v>40</v>
      </c>
      <c r="G3265" s="2" t="s">
        <v>155</v>
      </c>
      <c r="H3265" s="2" t="s">
        <v>539</v>
      </c>
      <c r="I3265" s="2" t="s">
        <v>18276</v>
      </c>
      <c r="J3265" s="2" t="s">
        <v>3083</v>
      </c>
    </row>
    <row r="3266" spans="1:10" ht="15" customHeight="1" x14ac:dyDescent="0.35">
      <c r="A3266" s="2" t="s">
        <v>153</v>
      </c>
      <c r="B3266" s="2" t="s">
        <v>154</v>
      </c>
      <c r="C3266" s="2" t="s">
        <v>23</v>
      </c>
      <c r="D3266" s="2" t="s">
        <v>24</v>
      </c>
      <c r="E3266" s="3">
        <v>10</v>
      </c>
      <c r="F3266" s="3">
        <v>1</v>
      </c>
      <c r="G3266" s="2" t="s">
        <v>155</v>
      </c>
      <c r="H3266" s="2" t="s">
        <v>26</v>
      </c>
      <c r="I3266" s="2" t="s">
        <v>18276</v>
      </c>
      <c r="J3266" s="2" t="s">
        <v>3076</v>
      </c>
    </row>
    <row r="3267" spans="1:10" ht="15" customHeight="1" x14ac:dyDescent="0.35">
      <c r="A3267" s="2" t="s">
        <v>153</v>
      </c>
      <c r="B3267" s="2" t="s">
        <v>154</v>
      </c>
      <c r="C3267" s="2" t="s">
        <v>41</v>
      </c>
      <c r="D3267" s="2" t="s">
        <v>42</v>
      </c>
      <c r="E3267" s="3">
        <v>10</v>
      </c>
      <c r="F3267" s="3">
        <v>2</v>
      </c>
      <c r="G3267" s="2" t="s">
        <v>155</v>
      </c>
      <c r="H3267" s="2" t="s">
        <v>43</v>
      </c>
      <c r="I3267" s="2" t="s">
        <v>18276</v>
      </c>
      <c r="J3267" s="2" t="s">
        <v>3076</v>
      </c>
    </row>
    <row r="3268" spans="1:10" ht="15" customHeight="1" x14ac:dyDescent="0.35">
      <c r="A3268" s="2" t="s">
        <v>153</v>
      </c>
      <c r="B3268" s="2" t="s">
        <v>154</v>
      </c>
      <c r="C3268" s="2" t="s">
        <v>71</v>
      </c>
      <c r="D3268" s="2" t="s">
        <v>72</v>
      </c>
      <c r="E3268" s="3">
        <v>10</v>
      </c>
      <c r="F3268" s="3">
        <v>4</v>
      </c>
      <c r="G3268" s="2" t="s">
        <v>155</v>
      </c>
      <c r="H3268" s="2" t="s">
        <v>73</v>
      </c>
      <c r="I3268" s="2" t="s">
        <v>18276</v>
      </c>
      <c r="J3268" s="2" t="s">
        <v>3076</v>
      </c>
    </row>
    <row r="3269" spans="1:10" ht="15" customHeight="1" x14ac:dyDescent="0.35">
      <c r="A3269" s="2" t="s">
        <v>163</v>
      </c>
      <c r="B3269" s="2" t="s">
        <v>164</v>
      </c>
      <c r="C3269" s="2" t="s">
        <v>128</v>
      </c>
      <c r="D3269" s="2" t="s">
        <v>129</v>
      </c>
      <c r="E3269" s="3">
        <v>11</v>
      </c>
      <c r="F3269" s="3">
        <v>8</v>
      </c>
      <c r="G3269" s="2" t="s">
        <v>165</v>
      </c>
      <c r="H3269" s="2" t="s">
        <v>130</v>
      </c>
      <c r="I3269" s="2" t="s">
        <v>18276</v>
      </c>
      <c r="J3269" s="2" t="s">
        <v>3054</v>
      </c>
    </row>
    <row r="3270" spans="1:10" ht="15" customHeight="1" x14ac:dyDescent="0.35">
      <c r="A3270" s="2" t="s">
        <v>153</v>
      </c>
      <c r="B3270" s="2" t="s">
        <v>154</v>
      </c>
      <c r="C3270" s="2" t="s">
        <v>264</v>
      </c>
      <c r="D3270" s="2" t="s">
        <v>265</v>
      </c>
      <c r="E3270" s="3">
        <v>10</v>
      </c>
      <c r="F3270" s="3">
        <v>18</v>
      </c>
      <c r="G3270" s="2" t="s">
        <v>155</v>
      </c>
      <c r="H3270" s="2" t="s">
        <v>266</v>
      </c>
      <c r="I3270" s="2" t="s">
        <v>18276</v>
      </c>
      <c r="J3270" s="2" t="s">
        <v>3037</v>
      </c>
    </row>
    <row r="3271" spans="1:10" ht="15" customHeight="1" x14ac:dyDescent="0.35">
      <c r="A3271" s="2" t="s">
        <v>153</v>
      </c>
      <c r="B3271" s="2" t="s">
        <v>154</v>
      </c>
      <c r="C3271" s="2" t="s">
        <v>325</v>
      </c>
      <c r="D3271" s="2" t="s">
        <v>326</v>
      </c>
      <c r="E3271" s="3">
        <v>10</v>
      </c>
      <c r="F3271" s="3">
        <v>22</v>
      </c>
      <c r="G3271" s="2" t="s">
        <v>155</v>
      </c>
      <c r="H3271" s="2" t="s">
        <v>327</v>
      </c>
      <c r="I3271" s="2" t="s">
        <v>18276</v>
      </c>
      <c r="J3271" s="2" t="s">
        <v>3037</v>
      </c>
    </row>
    <row r="3272" spans="1:10" ht="15" customHeight="1" x14ac:dyDescent="0.35">
      <c r="A3272" s="2" t="s">
        <v>163</v>
      </c>
      <c r="B3272" s="2" t="s">
        <v>164</v>
      </c>
      <c r="C3272" s="2" t="s">
        <v>86</v>
      </c>
      <c r="D3272" s="2" t="s">
        <v>87</v>
      </c>
      <c r="E3272" s="3">
        <v>11</v>
      </c>
      <c r="F3272" s="3">
        <v>5</v>
      </c>
      <c r="G3272" s="2" t="s">
        <v>165</v>
      </c>
      <c r="H3272" s="2" t="s">
        <v>88</v>
      </c>
      <c r="I3272" s="2" t="s">
        <v>18276</v>
      </c>
      <c r="J3272" s="2" t="s">
        <v>2983</v>
      </c>
    </row>
    <row r="3273" spans="1:10" ht="15" customHeight="1" x14ac:dyDescent="0.35">
      <c r="A3273" s="2" t="s">
        <v>163</v>
      </c>
      <c r="B3273" s="2" t="s">
        <v>164</v>
      </c>
      <c r="C3273" s="2" t="s">
        <v>100</v>
      </c>
      <c r="D3273" s="2" t="s">
        <v>101</v>
      </c>
      <c r="E3273" s="3">
        <v>11</v>
      </c>
      <c r="F3273" s="3">
        <v>6</v>
      </c>
      <c r="G3273" s="2" t="s">
        <v>165</v>
      </c>
      <c r="H3273" s="2" t="s">
        <v>102</v>
      </c>
      <c r="I3273" s="2" t="s">
        <v>18276</v>
      </c>
      <c r="J3273" s="2" t="s">
        <v>2983</v>
      </c>
    </row>
    <row r="3274" spans="1:10" ht="15" customHeight="1" x14ac:dyDescent="0.35">
      <c r="A3274" s="2" t="s">
        <v>163</v>
      </c>
      <c r="B3274" s="2" t="s">
        <v>164</v>
      </c>
      <c r="C3274" s="2" t="s">
        <v>128</v>
      </c>
      <c r="D3274" s="2" t="s">
        <v>129</v>
      </c>
      <c r="E3274" s="3">
        <v>11</v>
      </c>
      <c r="F3274" s="3">
        <v>8</v>
      </c>
      <c r="G3274" s="2" t="s">
        <v>165</v>
      </c>
      <c r="H3274" s="2" t="s">
        <v>130</v>
      </c>
      <c r="I3274" s="2" t="s">
        <v>18276</v>
      </c>
      <c r="J3274" s="2" t="s">
        <v>2983</v>
      </c>
    </row>
    <row r="3275" spans="1:10" ht="15" customHeight="1" x14ac:dyDescent="0.35">
      <c r="A3275" s="2" t="s">
        <v>163</v>
      </c>
      <c r="B3275" s="2" t="s">
        <v>164</v>
      </c>
      <c r="C3275" s="2" t="s">
        <v>153</v>
      </c>
      <c r="D3275" s="2" t="s">
        <v>154</v>
      </c>
      <c r="E3275" s="3">
        <v>11</v>
      </c>
      <c r="F3275" s="3">
        <v>10</v>
      </c>
      <c r="G3275" s="2" t="s">
        <v>165</v>
      </c>
      <c r="H3275" s="2" t="s">
        <v>155</v>
      </c>
      <c r="I3275" s="2" t="s">
        <v>18276</v>
      </c>
      <c r="J3275" s="2" t="s">
        <v>2983</v>
      </c>
    </row>
    <row r="3276" spans="1:10" ht="15" customHeight="1" x14ac:dyDescent="0.35">
      <c r="A3276" s="2" t="s">
        <v>163</v>
      </c>
      <c r="B3276" s="2" t="s">
        <v>164</v>
      </c>
      <c r="C3276" s="2" t="s">
        <v>177</v>
      </c>
      <c r="D3276" s="2" t="s">
        <v>178</v>
      </c>
      <c r="E3276" s="3">
        <v>11</v>
      </c>
      <c r="F3276" s="3">
        <v>12</v>
      </c>
      <c r="G3276" s="2" t="s">
        <v>165</v>
      </c>
      <c r="H3276" s="2" t="s">
        <v>179</v>
      </c>
      <c r="I3276" s="2" t="s">
        <v>18276</v>
      </c>
      <c r="J3276" s="2" t="s">
        <v>2983</v>
      </c>
    </row>
    <row r="3277" spans="1:10" ht="15" customHeight="1" x14ac:dyDescent="0.35">
      <c r="A3277" s="2" t="s">
        <v>163</v>
      </c>
      <c r="B3277" s="2" t="s">
        <v>164</v>
      </c>
      <c r="C3277" s="2" t="s">
        <v>207</v>
      </c>
      <c r="D3277" s="2" t="s">
        <v>208</v>
      </c>
      <c r="E3277" s="3">
        <v>11</v>
      </c>
      <c r="F3277" s="3">
        <v>14</v>
      </c>
      <c r="G3277" s="2" t="s">
        <v>165</v>
      </c>
      <c r="H3277" s="2" t="s">
        <v>209</v>
      </c>
      <c r="I3277" s="2" t="s">
        <v>18276</v>
      </c>
      <c r="J3277" s="2" t="s">
        <v>2983</v>
      </c>
    </row>
    <row r="3278" spans="1:10" ht="15" customHeight="1" x14ac:dyDescent="0.35">
      <c r="A3278" s="2" t="s">
        <v>163</v>
      </c>
      <c r="B3278" s="2" t="s">
        <v>164</v>
      </c>
      <c r="C3278" s="2" t="s">
        <v>264</v>
      </c>
      <c r="D3278" s="2" t="s">
        <v>265</v>
      </c>
      <c r="E3278" s="3">
        <v>11</v>
      </c>
      <c r="F3278" s="3">
        <v>18</v>
      </c>
      <c r="G3278" s="2" t="s">
        <v>165</v>
      </c>
      <c r="H3278" s="2" t="s">
        <v>266</v>
      </c>
      <c r="I3278" s="2" t="s">
        <v>18276</v>
      </c>
      <c r="J3278" s="2" t="s">
        <v>2983</v>
      </c>
    </row>
    <row r="3279" spans="1:10" ht="15" customHeight="1" x14ac:dyDescent="0.35">
      <c r="A3279" s="2" t="s">
        <v>163</v>
      </c>
      <c r="B3279" s="2" t="s">
        <v>164</v>
      </c>
      <c r="C3279" s="2" t="s">
        <v>325</v>
      </c>
      <c r="D3279" s="2" t="s">
        <v>326</v>
      </c>
      <c r="E3279" s="3">
        <v>11</v>
      </c>
      <c r="F3279" s="3">
        <v>22</v>
      </c>
      <c r="G3279" s="2" t="s">
        <v>165</v>
      </c>
      <c r="H3279" s="2" t="s">
        <v>327</v>
      </c>
      <c r="I3279" s="2" t="s">
        <v>18276</v>
      </c>
      <c r="J3279" s="2" t="s">
        <v>2983</v>
      </c>
    </row>
    <row r="3280" spans="1:10" ht="15" customHeight="1" x14ac:dyDescent="0.35">
      <c r="A3280" s="2" t="s">
        <v>163</v>
      </c>
      <c r="B3280" s="2" t="s">
        <v>164</v>
      </c>
      <c r="C3280" s="2" t="s">
        <v>352</v>
      </c>
      <c r="D3280" s="2" t="s">
        <v>353</v>
      </c>
      <c r="E3280" s="3">
        <v>11</v>
      </c>
      <c r="F3280" s="3">
        <v>24</v>
      </c>
      <c r="G3280" s="2" t="s">
        <v>165</v>
      </c>
      <c r="H3280" s="2" t="s">
        <v>354</v>
      </c>
      <c r="I3280" s="2" t="s">
        <v>18276</v>
      </c>
      <c r="J3280" s="2" t="s">
        <v>2983</v>
      </c>
    </row>
    <row r="3281" spans="1:10" ht="15" customHeight="1" x14ac:dyDescent="0.35">
      <c r="A3281" s="2" t="s">
        <v>163</v>
      </c>
      <c r="B3281" s="2" t="s">
        <v>164</v>
      </c>
      <c r="C3281" s="2" t="s">
        <v>365</v>
      </c>
      <c r="D3281" s="2" t="s">
        <v>366</v>
      </c>
      <c r="E3281" s="3">
        <v>11</v>
      </c>
      <c r="F3281" s="3">
        <v>25</v>
      </c>
      <c r="G3281" s="2" t="s">
        <v>165</v>
      </c>
      <c r="H3281" s="2" t="s">
        <v>367</v>
      </c>
      <c r="I3281" s="2" t="s">
        <v>18276</v>
      </c>
      <c r="J3281" s="2" t="s">
        <v>2983</v>
      </c>
    </row>
    <row r="3282" spans="1:10" ht="15" customHeight="1" x14ac:dyDescent="0.35">
      <c r="A3282" s="2" t="s">
        <v>163</v>
      </c>
      <c r="B3282" s="2" t="s">
        <v>164</v>
      </c>
      <c r="C3282" s="2" t="s">
        <v>434</v>
      </c>
      <c r="D3282" s="2" t="s">
        <v>435</v>
      </c>
      <c r="E3282" s="3">
        <v>11</v>
      </c>
      <c r="F3282" s="3">
        <v>31</v>
      </c>
      <c r="G3282" s="2" t="s">
        <v>165</v>
      </c>
      <c r="H3282" s="2" t="s">
        <v>436</v>
      </c>
      <c r="I3282" s="2" t="s">
        <v>18276</v>
      </c>
      <c r="J3282" s="2" t="s">
        <v>2983</v>
      </c>
    </row>
    <row r="3283" spans="1:10" ht="15" customHeight="1" x14ac:dyDescent="0.35">
      <c r="A3283" s="2" t="s">
        <v>163</v>
      </c>
      <c r="B3283" s="2" t="s">
        <v>164</v>
      </c>
      <c r="C3283" s="2" t="s">
        <v>447</v>
      </c>
      <c r="D3283" s="2" t="s">
        <v>448</v>
      </c>
      <c r="E3283" s="3">
        <v>11</v>
      </c>
      <c r="F3283" s="3">
        <v>32</v>
      </c>
      <c r="G3283" s="2" t="s">
        <v>165</v>
      </c>
      <c r="H3283" s="2" t="s">
        <v>449</v>
      </c>
      <c r="I3283" s="2" t="s">
        <v>18276</v>
      </c>
      <c r="J3283" s="2" t="s">
        <v>2983</v>
      </c>
    </row>
    <row r="3284" spans="1:10" ht="15" customHeight="1" x14ac:dyDescent="0.35">
      <c r="A3284" s="2" t="s">
        <v>163</v>
      </c>
      <c r="B3284" s="2" t="s">
        <v>164</v>
      </c>
      <c r="C3284" s="2" t="s">
        <v>510</v>
      </c>
      <c r="D3284" s="2" t="s">
        <v>511</v>
      </c>
      <c r="E3284" s="3">
        <v>11</v>
      </c>
      <c r="F3284" s="3">
        <v>38</v>
      </c>
      <c r="G3284" s="2" t="s">
        <v>165</v>
      </c>
      <c r="H3284" s="2" t="s">
        <v>512</v>
      </c>
      <c r="I3284" s="2" t="s">
        <v>18276</v>
      </c>
      <c r="J3284" s="2" t="s">
        <v>2983</v>
      </c>
    </row>
    <row r="3285" spans="1:10" ht="15" customHeight="1" x14ac:dyDescent="0.35">
      <c r="A3285" s="2" t="s">
        <v>163</v>
      </c>
      <c r="B3285" s="2" t="s">
        <v>164</v>
      </c>
      <c r="C3285" s="2" t="s">
        <v>41</v>
      </c>
      <c r="D3285" s="2" t="s">
        <v>42</v>
      </c>
      <c r="E3285" s="3">
        <v>11</v>
      </c>
      <c r="F3285" s="3">
        <v>2</v>
      </c>
      <c r="G3285" s="2" t="s">
        <v>165</v>
      </c>
      <c r="H3285" s="2" t="s">
        <v>43</v>
      </c>
      <c r="I3285" s="2" t="s">
        <v>18276</v>
      </c>
      <c r="J3285" s="2" t="s">
        <v>3278</v>
      </c>
    </row>
    <row r="3286" spans="1:10" ht="15" customHeight="1" x14ac:dyDescent="0.35">
      <c r="A3286" s="2" t="s">
        <v>163</v>
      </c>
      <c r="B3286" s="2" t="s">
        <v>164</v>
      </c>
      <c r="C3286" s="2" t="s">
        <v>56</v>
      </c>
      <c r="D3286" s="2" t="s">
        <v>57</v>
      </c>
      <c r="E3286" s="3">
        <v>11</v>
      </c>
      <c r="F3286" s="3">
        <v>3</v>
      </c>
      <c r="G3286" s="2" t="s">
        <v>165</v>
      </c>
      <c r="H3286" s="2" t="s">
        <v>59</v>
      </c>
      <c r="I3286" s="2" t="s">
        <v>18276</v>
      </c>
      <c r="J3286" s="2" t="s">
        <v>3278</v>
      </c>
    </row>
    <row r="3287" spans="1:10" ht="15" customHeight="1" x14ac:dyDescent="0.35">
      <c r="A3287" s="2" t="s">
        <v>163</v>
      </c>
      <c r="B3287" s="2" t="s">
        <v>164</v>
      </c>
      <c r="C3287" s="2" t="s">
        <v>128</v>
      </c>
      <c r="D3287" s="2" t="s">
        <v>129</v>
      </c>
      <c r="E3287" s="3">
        <v>11</v>
      </c>
      <c r="F3287" s="3">
        <v>8</v>
      </c>
      <c r="G3287" s="2" t="s">
        <v>165</v>
      </c>
      <c r="H3287" s="2" t="s">
        <v>130</v>
      </c>
      <c r="I3287" s="2" t="s">
        <v>18276</v>
      </c>
      <c r="J3287" s="2" t="s">
        <v>3278</v>
      </c>
    </row>
    <row r="3288" spans="1:10" ht="15" customHeight="1" x14ac:dyDescent="0.35">
      <c r="A3288" s="2" t="s">
        <v>163</v>
      </c>
      <c r="B3288" s="2" t="s">
        <v>164</v>
      </c>
      <c r="C3288" s="2" t="s">
        <v>191</v>
      </c>
      <c r="D3288" s="2" t="s">
        <v>192</v>
      </c>
      <c r="E3288" s="3">
        <v>11</v>
      </c>
      <c r="F3288" s="3">
        <v>13</v>
      </c>
      <c r="G3288" s="2" t="s">
        <v>165</v>
      </c>
      <c r="H3288" s="2" t="s">
        <v>193</v>
      </c>
      <c r="I3288" s="2" t="s">
        <v>18276</v>
      </c>
      <c r="J3288" s="2" t="s">
        <v>3278</v>
      </c>
    </row>
    <row r="3289" spans="1:10" ht="15" customHeight="1" x14ac:dyDescent="0.35">
      <c r="A3289" s="2" t="s">
        <v>163</v>
      </c>
      <c r="B3289" s="2" t="s">
        <v>164</v>
      </c>
      <c r="C3289" s="2" t="s">
        <v>339</v>
      </c>
      <c r="D3289" s="2" t="s">
        <v>340</v>
      </c>
      <c r="E3289" s="3">
        <v>11</v>
      </c>
      <c r="F3289" s="3">
        <v>23</v>
      </c>
      <c r="G3289" s="2" t="s">
        <v>165</v>
      </c>
      <c r="H3289" s="2" t="s">
        <v>341</v>
      </c>
      <c r="I3289" s="2" t="s">
        <v>18276</v>
      </c>
      <c r="J3289" s="2" t="s">
        <v>3278</v>
      </c>
    </row>
    <row r="3290" spans="1:10" ht="15" customHeight="1" x14ac:dyDescent="0.35">
      <c r="A3290" s="2" t="s">
        <v>163</v>
      </c>
      <c r="B3290" s="2" t="s">
        <v>164</v>
      </c>
      <c r="C3290" s="2" t="s">
        <v>23</v>
      </c>
      <c r="D3290" s="2" t="s">
        <v>24</v>
      </c>
      <c r="E3290" s="3">
        <v>11</v>
      </c>
      <c r="F3290" s="3">
        <v>1</v>
      </c>
      <c r="G3290" s="2" t="s">
        <v>165</v>
      </c>
      <c r="H3290" s="2" t="s">
        <v>26</v>
      </c>
      <c r="I3290" s="2" t="s">
        <v>18276</v>
      </c>
      <c r="J3290" s="2" t="s">
        <v>3044</v>
      </c>
    </row>
    <row r="3291" spans="1:10" ht="15" customHeight="1" x14ac:dyDescent="0.35">
      <c r="A3291" s="2" t="s">
        <v>163</v>
      </c>
      <c r="B3291" s="2" t="s">
        <v>164</v>
      </c>
      <c r="C3291" s="2" t="s">
        <v>41</v>
      </c>
      <c r="D3291" s="2" t="s">
        <v>42</v>
      </c>
      <c r="E3291" s="3">
        <v>11</v>
      </c>
      <c r="F3291" s="3">
        <v>2</v>
      </c>
      <c r="G3291" s="2" t="s">
        <v>165</v>
      </c>
      <c r="H3291" s="2" t="s">
        <v>43</v>
      </c>
      <c r="I3291" s="2" t="s">
        <v>18276</v>
      </c>
      <c r="J3291" s="2" t="s">
        <v>3044</v>
      </c>
    </row>
    <row r="3292" spans="1:10" ht="15" customHeight="1" x14ac:dyDescent="0.35">
      <c r="A3292" s="2" t="s">
        <v>163</v>
      </c>
      <c r="B3292" s="2" t="s">
        <v>164</v>
      </c>
      <c r="C3292" s="2" t="s">
        <v>116</v>
      </c>
      <c r="D3292" s="2" t="s">
        <v>117</v>
      </c>
      <c r="E3292" s="3">
        <v>11</v>
      </c>
      <c r="F3292" s="3">
        <v>7</v>
      </c>
      <c r="G3292" s="2" t="s">
        <v>165</v>
      </c>
      <c r="H3292" s="2" t="s">
        <v>118</v>
      </c>
      <c r="I3292" s="2" t="s">
        <v>18276</v>
      </c>
      <c r="J3292" s="2" t="s">
        <v>3044</v>
      </c>
    </row>
    <row r="3293" spans="1:10" ht="15" customHeight="1" x14ac:dyDescent="0.35">
      <c r="A3293" s="2" t="s">
        <v>163</v>
      </c>
      <c r="B3293" s="2" t="s">
        <v>164</v>
      </c>
      <c r="C3293" s="2" t="s">
        <v>71</v>
      </c>
      <c r="D3293" s="2" t="s">
        <v>72</v>
      </c>
      <c r="E3293" s="3">
        <v>11</v>
      </c>
      <c r="F3293" s="3">
        <v>4</v>
      </c>
      <c r="G3293" s="2" t="s">
        <v>165</v>
      </c>
      <c r="H3293" s="2" t="s">
        <v>73</v>
      </c>
      <c r="I3293" s="2" t="s">
        <v>18276</v>
      </c>
      <c r="J3293" s="2" t="s">
        <v>2983</v>
      </c>
    </row>
    <row r="3294" spans="1:10" ht="15" customHeight="1" x14ac:dyDescent="0.35">
      <c r="A3294" s="2" t="s">
        <v>153</v>
      </c>
      <c r="B3294" s="2" t="s">
        <v>154</v>
      </c>
      <c r="C3294" s="2" t="s">
        <v>279</v>
      </c>
      <c r="D3294" s="2" t="s">
        <v>280</v>
      </c>
      <c r="E3294" s="3">
        <v>10</v>
      </c>
      <c r="F3294" s="3">
        <v>19</v>
      </c>
      <c r="G3294" s="2" t="s">
        <v>155</v>
      </c>
      <c r="H3294" s="2" t="s">
        <v>281</v>
      </c>
      <c r="I3294" s="2" t="s">
        <v>18276</v>
      </c>
      <c r="J3294" s="2" t="s">
        <v>3037</v>
      </c>
    </row>
    <row r="3295" spans="1:10" ht="15" customHeight="1" x14ac:dyDescent="0.35">
      <c r="A3295" s="2" t="s">
        <v>163</v>
      </c>
      <c r="B3295" s="2" t="s">
        <v>164</v>
      </c>
      <c r="C3295" s="2" t="s">
        <v>56</v>
      </c>
      <c r="D3295" s="2" t="s">
        <v>57</v>
      </c>
      <c r="E3295" s="3">
        <v>11</v>
      </c>
      <c r="F3295" s="3">
        <v>3</v>
      </c>
      <c r="G3295" s="2" t="s">
        <v>165</v>
      </c>
      <c r="H3295" s="2" t="s">
        <v>59</v>
      </c>
      <c r="I3295" s="2" t="s">
        <v>18276</v>
      </c>
      <c r="J3295" s="2" t="s">
        <v>2983</v>
      </c>
    </row>
    <row r="3296" spans="1:10" ht="15" customHeight="1" x14ac:dyDescent="0.35">
      <c r="A3296" s="2" t="s">
        <v>163</v>
      </c>
      <c r="B3296" s="2" t="s">
        <v>164</v>
      </c>
      <c r="C3296" s="2" t="s">
        <v>116</v>
      </c>
      <c r="D3296" s="2" t="s">
        <v>117</v>
      </c>
      <c r="E3296" s="3">
        <v>11</v>
      </c>
      <c r="F3296" s="3">
        <v>7</v>
      </c>
      <c r="G3296" s="2" t="s">
        <v>165</v>
      </c>
      <c r="H3296" s="2" t="s">
        <v>118</v>
      </c>
      <c r="I3296" s="2" t="s">
        <v>18276</v>
      </c>
      <c r="J3296" s="2" t="s">
        <v>3009</v>
      </c>
    </row>
    <row r="3297" spans="1:10" ht="15" customHeight="1" x14ac:dyDescent="0.35">
      <c r="A3297" s="2" t="s">
        <v>153</v>
      </c>
      <c r="B3297" s="2" t="s">
        <v>154</v>
      </c>
      <c r="C3297" s="2" t="s">
        <v>339</v>
      </c>
      <c r="D3297" s="2" t="s">
        <v>340</v>
      </c>
      <c r="E3297" s="3">
        <v>10</v>
      </c>
      <c r="F3297" s="3">
        <v>23</v>
      </c>
      <c r="G3297" s="2" t="s">
        <v>155</v>
      </c>
      <c r="H3297" s="2" t="s">
        <v>341</v>
      </c>
      <c r="I3297" s="2" t="s">
        <v>18276</v>
      </c>
      <c r="J3297" s="2" t="s">
        <v>3037</v>
      </c>
    </row>
    <row r="3298" spans="1:10" ht="15" customHeight="1" x14ac:dyDescent="0.35">
      <c r="A3298" s="2" t="s">
        <v>153</v>
      </c>
      <c r="B3298" s="2" t="s">
        <v>154</v>
      </c>
      <c r="C3298" s="2" t="s">
        <v>352</v>
      </c>
      <c r="D3298" s="2" t="s">
        <v>353</v>
      </c>
      <c r="E3298" s="3">
        <v>10</v>
      </c>
      <c r="F3298" s="3">
        <v>24</v>
      </c>
      <c r="G3298" s="2" t="s">
        <v>155</v>
      </c>
      <c r="H3298" s="2" t="s">
        <v>354</v>
      </c>
      <c r="I3298" s="2" t="s">
        <v>18276</v>
      </c>
      <c r="J3298" s="2" t="s">
        <v>3037</v>
      </c>
    </row>
    <row r="3299" spans="1:10" ht="15" customHeight="1" x14ac:dyDescent="0.35">
      <c r="A3299" s="2" t="s">
        <v>153</v>
      </c>
      <c r="B3299" s="2" t="s">
        <v>154</v>
      </c>
      <c r="C3299" s="2" t="s">
        <v>365</v>
      </c>
      <c r="D3299" s="2" t="s">
        <v>366</v>
      </c>
      <c r="E3299" s="3">
        <v>10</v>
      </c>
      <c r="F3299" s="3">
        <v>25</v>
      </c>
      <c r="G3299" s="2" t="s">
        <v>155</v>
      </c>
      <c r="H3299" s="2" t="s">
        <v>367</v>
      </c>
      <c r="I3299" s="2" t="s">
        <v>18276</v>
      </c>
      <c r="J3299" s="2" t="s">
        <v>3037</v>
      </c>
    </row>
    <row r="3300" spans="1:10" ht="15" customHeight="1" x14ac:dyDescent="0.35">
      <c r="A3300" s="2" t="s">
        <v>153</v>
      </c>
      <c r="B3300" s="2" t="s">
        <v>154</v>
      </c>
      <c r="C3300" s="2" t="s">
        <v>456</v>
      </c>
      <c r="D3300" s="2" t="s">
        <v>457</v>
      </c>
      <c r="E3300" s="3">
        <v>10</v>
      </c>
      <c r="F3300" s="3">
        <v>33</v>
      </c>
      <c r="G3300" s="2" t="s">
        <v>155</v>
      </c>
      <c r="H3300" s="2" t="s">
        <v>458</v>
      </c>
      <c r="I3300" s="2" t="s">
        <v>18276</v>
      </c>
      <c r="J3300" s="2" t="s">
        <v>3037</v>
      </c>
    </row>
    <row r="3301" spans="1:10" ht="15" customHeight="1" x14ac:dyDescent="0.35">
      <c r="A3301" s="2" t="s">
        <v>153</v>
      </c>
      <c r="B3301" s="2" t="s">
        <v>154</v>
      </c>
      <c r="C3301" s="2" t="s">
        <v>510</v>
      </c>
      <c r="D3301" s="2" t="s">
        <v>511</v>
      </c>
      <c r="E3301" s="3">
        <v>10</v>
      </c>
      <c r="F3301" s="3">
        <v>38</v>
      </c>
      <c r="G3301" s="2" t="s">
        <v>155</v>
      </c>
      <c r="H3301" s="2" t="s">
        <v>512</v>
      </c>
      <c r="I3301" s="2" t="s">
        <v>18276</v>
      </c>
      <c r="J3301" s="2" t="s">
        <v>3037</v>
      </c>
    </row>
    <row r="3302" spans="1:10" ht="15" customHeight="1" x14ac:dyDescent="0.35">
      <c r="A3302" s="2" t="s">
        <v>153</v>
      </c>
      <c r="B3302" s="2" t="s">
        <v>154</v>
      </c>
      <c r="C3302" s="2" t="s">
        <v>23</v>
      </c>
      <c r="D3302" s="2" t="s">
        <v>24</v>
      </c>
      <c r="E3302" s="3">
        <v>10</v>
      </c>
      <c r="F3302" s="3">
        <v>1</v>
      </c>
      <c r="G3302" s="2" t="s">
        <v>155</v>
      </c>
      <c r="H3302" s="2" t="s">
        <v>26</v>
      </c>
      <c r="I3302" s="2" t="s">
        <v>18276</v>
      </c>
      <c r="J3302" s="2" t="s">
        <v>2969</v>
      </c>
    </row>
    <row r="3303" spans="1:10" ht="15" customHeight="1" x14ac:dyDescent="0.35">
      <c r="A3303" s="2" t="s">
        <v>153</v>
      </c>
      <c r="B3303" s="2" t="s">
        <v>154</v>
      </c>
      <c r="C3303" s="2" t="s">
        <v>41</v>
      </c>
      <c r="D3303" s="2" t="s">
        <v>42</v>
      </c>
      <c r="E3303" s="3">
        <v>10</v>
      </c>
      <c r="F3303" s="3">
        <v>2</v>
      </c>
      <c r="G3303" s="2" t="s">
        <v>155</v>
      </c>
      <c r="H3303" s="2" t="s">
        <v>43</v>
      </c>
      <c r="I3303" s="2" t="s">
        <v>18276</v>
      </c>
      <c r="J3303" s="2" t="s">
        <v>2969</v>
      </c>
    </row>
    <row r="3304" spans="1:10" ht="15" customHeight="1" x14ac:dyDescent="0.35">
      <c r="A3304" s="2" t="s">
        <v>153</v>
      </c>
      <c r="B3304" s="2" t="s">
        <v>154</v>
      </c>
      <c r="C3304" s="2" t="s">
        <v>56</v>
      </c>
      <c r="D3304" s="2" t="s">
        <v>57</v>
      </c>
      <c r="E3304" s="3">
        <v>10</v>
      </c>
      <c r="F3304" s="3">
        <v>3</v>
      </c>
      <c r="G3304" s="2" t="s">
        <v>155</v>
      </c>
      <c r="H3304" s="2" t="s">
        <v>59</v>
      </c>
      <c r="I3304" s="2" t="s">
        <v>18276</v>
      </c>
      <c r="J3304" s="2" t="s">
        <v>2969</v>
      </c>
    </row>
    <row r="3305" spans="1:10" ht="15" customHeight="1" x14ac:dyDescent="0.35">
      <c r="A3305" s="2" t="s">
        <v>153</v>
      </c>
      <c r="B3305" s="2" t="s">
        <v>154</v>
      </c>
      <c r="C3305" s="2" t="s">
        <v>71</v>
      </c>
      <c r="D3305" s="2" t="s">
        <v>72</v>
      </c>
      <c r="E3305" s="3">
        <v>10</v>
      </c>
      <c r="F3305" s="3">
        <v>4</v>
      </c>
      <c r="G3305" s="2" t="s">
        <v>155</v>
      </c>
      <c r="H3305" s="2" t="s">
        <v>73</v>
      </c>
      <c r="I3305" s="2" t="s">
        <v>18276</v>
      </c>
      <c r="J3305" s="2" t="s">
        <v>2969</v>
      </c>
    </row>
    <row r="3306" spans="1:10" ht="15" customHeight="1" x14ac:dyDescent="0.35">
      <c r="A3306" s="2" t="s">
        <v>153</v>
      </c>
      <c r="B3306" s="2" t="s">
        <v>154</v>
      </c>
      <c r="C3306" s="2" t="s">
        <v>142</v>
      </c>
      <c r="D3306" s="2" t="s">
        <v>143</v>
      </c>
      <c r="E3306" s="3">
        <v>10</v>
      </c>
      <c r="F3306" s="3">
        <v>9</v>
      </c>
      <c r="G3306" s="2" t="s">
        <v>155</v>
      </c>
      <c r="H3306" s="2" t="s">
        <v>144</v>
      </c>
      <c r="I3306" s="2" t="s">
        <v>18276</v>
      </c>
      <c r="J3306" s="2" t="s">
        <v>2969</v>
      </c>
    </row>
    <row r="3307" spans="1:10" ht="15" customHeight="1" x14ac:dyDescent="0.35">
      <c r="A3307" s="2" t="s">
        <v>153</v>
      </c>
      <c r="B3307" s="2" t="s">
        <v>154</v>
      </c>
      <c r="C3307" s="2" t="s">
        <v>163</v>
      </c>
      <c r="D3307" s="2" t="s">
        <v>164</v>
      </c>
      <c r="E3307" s="3">
        <v>10</v>
      </c>
      <c r="F3307" s="3">
        <v>11</v>
      </c>
      <c r="G3307" s="2" t="s">
        <v>155</v>
      </c>
      <c r="H3307" s="2" t="s">
        <v>165</v>
      </c>
      <c r="I3307" s="2" t="s">
        <v>18276</v>
      </c>
      <c r="J3307" s="2" t="s">
        <v>2969</v>
      </c>
    </row>
    <row r="3308" spans="1:10" ht="15" customHeight="1" x14ac:dyDescent="0.35">
      <c r="A3308" s="2" t="s">
        <v>153</v>
      </c>
      <c r="B3308" s="2" t="s">
        <v>154</v>
      </c>
      <c r="C3308" s="2" t="s">
        <v>191</v>
      </c>
      <c r="D3308" s="2" t="s">
        <v>192</v>
      </c>
      <c r="E3308" s="3">
        <v>10</v>
      </c>
      <c r="F3308" s="3">
        <v>13</v>
      </c>
      <c r="G3308" s="2" t="s">
        <v>155</v>
      </c>
      <c r="H3308" s="2" t="s">
        <v>193</v>
      </c>
      <c r="I3308" s="2" t="s">
        <v>18276</v>
      </c>
      <c r="J3308" s="2" t="s">
        <v>2969</v>
      </c>
    </row>
    <row r="3309" spans="1:10" ht="15" customHeight="1" x14ac:dyDescent="0.35">
      <c r="A3309" s="2" t="s">
        <v>153</v>
      </c>
      <c r="B3309" s="2" t="s">
        <v>154</v>
      </c>
      <c r="C3309" s="2" t="s">
        <v>207</v>
      </c>
      <c r="D3309" s="2" t="s">
        <v>208</v>
      </c>
      <c r="E3309" s="3">
        <v>10</v>
      </c>
      <c r="F3309" s="3">
        <v>14</v>
      </c>
      <c r="G3309" s="2" t="s">
        <v>155</v>
      </c>
      <c r="H3309" s="2" t="s">
        <v>209</v>
      </c>
      <c r="I3309" s="2" t="s">
        <v>18276</v>
      </c>
      <c r="J3309" s="2" t="s">
        <v>2969</v>
      </c>
    </row>
    <row r="3310" spans="1:10" ht="15" customHeight="1" x14ac:dyDescent="0.35">
      <c r="A3310" s="2" t="s">
        <v>153</v>
      </c>
      <c r="B3310" s="2" t="s">
        <v>154</v>
      </c>
      <c r="C3310" s="2" t="s">
        <v>250</v>
      </c>
      <c r="D3310" s="2" t="s">
        <v>251</v>
      </c>
      <c r="E3310" s="3">
        <v>10</v>
      </c>
      <c r="F3310" s="3">
        <v>17</v>
      </c>
      <c r="G3310" s="2" t="s">
        <v>155</v>
      </c>
      <c r="H3310" s="2" t="s">
        <v>252</v>
      </c>
      <c r="I3310" s="2" t="s">
        <v>18276</v>
      </c>
      <c r="J3310" s="2" t="s">
        <v>2969</v>
      </c>
    </row>
    <row r="3311" spans="1:10" ht="15" customHeight="1" x14ac:dyDescent="0.35">
      <c r="A3311" s="2" t="s">
        <v>153</v>
      </c>
      <c r="B3311" s="2" t="s">
        <v>154</v>
      </c>
      <c r="C3311" s="2" t="s">
        <v>294</v>
      </c>
      <c r="D3311" s="2" t="s">
        <v>295</v>
      </c>
      <c r="E3311" s="3">
        <v>10</v>
      </c>
      <c r="F3311" s="3">
        <v>20</v>
      </c>
      <c r="G3311" s="2" t="s">
        <v>155</v>
      </c>
      <c r="H3311" s="2" t="s">
        <v>296</v>
      </c>
      <c r="I3311" s="2" t="s">
        <v>18276</v>
      </c>
      <c r="J3311" s="2" t="s">
        <v>2969</v>
      </c>
    </row>
    <row r="3312" spans="1:10" ht="15" customHeight="1" x14ac:dyDescent="0.35">
      <c r="A3312" s="2" t="s">
        <v>153</v>
      </c>
      <c r="B3312" s="2" t="s">
        <v>154</v>
      </c>
      <c r="C3312" s="2" t="s">
        <v>339</v>
      </c>
      <c r="D3312" s="2" t="s">
        <v>340</v>
      </c>
      <c r="E3312" s="3">
        <v>10</v>
      </c>
      <c r="F3312" s="3">
        <v>23</v>
      </c>
      <c r="G3312" s="2" t="s">
        <v>155</v>
      </c>
      <c r="H3312" s="2" t="s">
        <v>341</v>
      </c>
      <c r="I3312" s="2" t="s">
        <v>18276</v>
      </c>
      <c r="J3312" s="2" t="s">
        <v>2969</v>
      </c>
    </row>
    <row r="3313" spans="1:10" ht="15" customHeight="1" x14ac:dyDescent="0.35">
      <c r="A3313" s="2" t="s">
        <v>153</v>
      </c>
      <c r="B3313" s="2" t="s">
        <v>154</v>
      </c>
      <c r="C3313" s="2" t="s">
        <v>352</v>
      </c>
      <c r="D3313" s="2" t="s">
        <v>353</v>
      </c>
      <c r="E3313" s="3">
        <v>10</v>
      </c>
      <c r="F3313" s="3">
        <v>24</v>
      </c>
      <c r="G3313" s="2" t="s">
        <v>155</v>
      </c>
      <c r="H3313" s="2" t="s">
        <v>354</v>
      </c>
      <c r="I3313" s="2" t="s">
        <v>18276</v>
      </c>
      <c r="J3313" s="2" t="s">
        <v>2969</v>
      </c>
    </row>
    <row r="3314" spans="1:10" ht="15" customHeight="1" x14ac:dyDescent="0.35">
      <c r="A3314" s="2" t="s">
        <v>153</v>
      </c>
      <c r="B3314" s="2" t="s">
        <v>154</v>
      </c>
      <c r="C3314" s="2" t="s">
        <v>447</v>
      </c>
      <c r="D3314" s="2" t="s">
        <v>448</v>
      </c>
      <c r="E3314" s="3">
        <v>10</v>
      </c>
      <c r="F3314" s="3">
        <v>32</v>
      </c>
      <c r="G3314" s="2" t="s">
        <v>155</v>
      </c>
      <c r="H3314" s="2" t="s">
        <v>449</v>
      </c>
      <c r="I3314" s="2" t="s">
        <v>18276</v>
      </c>
      <c r="J3314" s="2" t="s">
        <v>2969</v>
      </c>
    </row>
    <row r="3315" spans="1:10" ht="15" customHeight="1" x14ac:dyDescent="0.35">
      <c r="A3315" s="2" t="s">
        <v>153</v>
      </c>
      <c r="B3315" s="2" t="s">
        <v>154</v>
      </c>
      <c r="C3315" s="2" t="s">
        <v>510</v>
      </c>
      <c r="D3315" s="2" t="s">
        <v>511</v>
      </c>
      <c r="E3315" s="3">
        <v>10</v>
      </c>
      <c r="F3315" s="3">
        <v>38</v>
      </c>
      <c r="G3315" s="2" t="s">
        <v>155</v>
      </c>
      <c r="H3315" s="2" t="s">
        <v>512</v>
      </c>
      <c r="I3315" s="2" t="s">
        <v>18276</v>
      </c>
      <c r="J3315" s="2" t="s">
        <v>2969</v>
      </c>
    </row>
    <row r="3316" spans="1:10" ht="15" customHeight="1" x14ac:dyDescent="0.35">
      <c r="A3316" s="2" t="s">
        <v>153</v>
      </c>
      <c r="B3316" s="2" t="s">
        <v>154</v>
      </c>
      <c r="C3316" s="2" t="s">
        <v>537</v>
      </c>
      <c r="D3316" s="2" t="s">
        <v>538</v>
      </c>
      <c r="E3316" s="3">
        <v>10</v>
      </c>
      <c r="F3316" s="3">
        <v>40</v>
      </c>
      <c r="G3316" s="2" t="s">
        <v>155</v>
      </c>
      <c r="H3316" s="2" t="s">
        <v>539</v>
      </c>
      <c r="I3316" s="2" t="s">
        <v>18276</v>
      </c>
      <c r="J3316" s="2" t="s">
        <v>2969</v>
      </c>
    </row>
    <row r="3317" spans="1:10" ht="15" customHeight="1" x14ac:dyDescent="0.35">
      <c r="A3317" s="2" t="s">
        <v>163</v>
      </c>
      <c r="B3317" s="2" t="s">
        <v>164</v>
      </c>
      <c r="C3317" s="2" t="s">
        <v>23</v>
      </c>
      <c r="D3317" s="2" t="s">
        <v>24</v>
      </c>
      <c r="E3317" s="3">
        <v>11</v>
      </c>
      <c r="F3317" s="3">
        <v>1</v>
      </c>
      <c r="G3317" s="2" t="s">
        <v>165</v>
      </c>
      <c r="H3317" s="2" t="s">
        <v>26</v>
      </c>
      <c r="I3317" s="2" t="s">
        <v>18276</v>
      </c>
      <c r="J3317" s="2" t="s">
        <v>3009</v>
      </c>
    </row>
    <row r="3318" spans="1:10" ht="15" customHeight="1" x14ac:dyDescent="0.35">
      <c r="A3318" s="2" t="s">
        <v>163</v>
      </c>
      <c r="B3318" s="2" t="s">
        <v>164</v>
      </c>
      <c r="C3318" s="2" t="s">
        <v>23</v>
      </c>
      <c r="D3318" s="2" t="s">
        <v>24</v>
      </c>
      <c r="E3318" s="3">
        <v>11</v>
      </c>
      <c r="F3318" s="3">
        <v>1</v>
      </c>
      <c r="G3318" s="2" t="s">
        <v>165</v>
      </c>
      <c r="H3318" s="2" t="s">
        <v>26</v>
      </c>
      <c r="I3318" s="2" t="s">
        <v>18276</v>
      </c>
      <c r="J3318" s="2" t="s">
        <v>2983</v>
      </c>
    </row>
    <row r="3319" spans="1:10" ht="15" customHeight="1" x14ac:dyDescent="0.35">
      <c r="A3319" s="2" t="s">
        <v>153</v>
      </c>
      <c r="B3319" s="2" t="s">
        <v>154</v>
      </c>
      <c r="C3319" s="2" t="s">
        <v>410</v>
      </c>
      <c r="D3319" s="2" t="s">
        <v>411</v>
      </c>
      <c r="E3319" s="3">
        <v>10</v>
      </c>
      <c r="F3319" s="3">
        <v>29</v>
      </c>
      <c r="G3319" s="2" t="s">
        <v>155</v>
      </c>
      <c r="H3319" s="2" t="s">
        <v>413</v>
      </c>
      <c r="I3319" s="2" t="s">
        <v>18276</v>
      </c>
      <c r="J3319" s="2" t="s">
        <v>3526</v>
      </c>
    </row>
    <row r="3320" spans="1:10" ht="15" customHeight="1" x14ac:dyDescent="0.35">
      <c r="A3320" s="2" t="s">
        <v>163</v>
      </c>
      <c r="B3320" s="2" t="s">
        <v>164</v>
      </c>
      <c r="C3320" s="2" t="s">
        <v>177</v>
      </c>
      <c r="D3320" s="2" t="s">
        <v>178</v>
      </c>
      <c r="E3320" s="3">
        <v>11</v>
      </c>
      <c r="F3320" s="3">
        <v>12</v>
      </c>
      <c r="G3320" s="2" t="s">
        <v>165</v>
      </c>
      <c r="H3320" s="2" t="s">
        <v>179</v>
      </c>
      <c r="I3320" s="2" t="s">
        <v>18276</v>
      </c>
      <c r="J3320" s="2" t="s">
        <v>3054</v>
      </c>
    </row>
    <row r="3321" spans="1:10" ht="15" customHeight="1" x14ac:dyDescent="0.35">
      <c r="A3321" s="2" t="s">
        <v>163</v>
      </c>
      <c r="B3321" s="2" t="s">
        <v>164</v>
      </c>
      <c r="C3321" s="2" t="s">
        <v>207</v>
      </c>
      <c r="D3321" s="2" t="s">
        <v>208</v>
      </c>
      <c r="E3321" s="3">
        <v>11</v>
      </c>
      <c r="F3321" s="3">
        <v>14</v>
      </c>
      <c r="G3321" s="2" t="s">
        <v>165</v>
      </c>
      <c r="H3321" s="2" t="s">
        <v>209</v>
      </c>
      <c r="I3321" s="2" t="s">
        <v>18276</v>
      </c>
      <c r="J3321" s="2" t="s">
        <v>3054</v>
      </c>
    </row>
    <row r="3322" spans="1:10" ht="15" customHeight="1" x14ac:dyDescent="0.35">
      <c r="A3322" s="2" t="s">
        <v>177</v>
      </c>
      <c r="B3322" s="2" t="s">
        <v>178</v>
      </c>
      <c r="C3322" s="2" t="s">
        <v>100</v>
      </c>
      <c r="D3322" s="2" t="s">
        <v>101</v>
      </c>
      <c r="E3322" s="3">
        <v>12</v>
      </c>
      <c r="F3322" s="3">
        <v>6</v>
      </c>
      <c r="G3322" s="2" t="s">
        <v>179</v>
      </c>
      <c r="H3322" s="2" t="s">
        <v>102</v>
      </c>
      <c r="I3322" s="2" t="s">
        <v>18276</v>
      </c>
      <c r="J3322" s="2" t="s">
        <v>3083</v>
      </c>
    </row>
    <row r="3323" spans="1:10" ht="15" customHeight="1" x14ac:dyDescent="0.35">
      <c r="A3323" s="2" t="s">
        <v>177</v>
      </c>
      <c r="B3323" s="2" t="s">
        <v>178</v>
      </c>
      <c r="C3323" s="2" t="s">
        <v>116</v>
      </c>
      <c r="D3323" s="2" t="s">
        <v>117</v>
      </c>
      <c r="E3323" s="3">
        <v>12</v>
      </c>
      <c r="F3323" s="3">
        <v>7</v>
      </c>
      <c r="G3323" s="2" t="s">
        <v>179</v>
      </c>
      <c r="H3323" s="2" t="s">
        <v>118</v>
      </c>
      <c r="I3323" s="2" t="s">
        <v>18276</v>
      </c>
      <c r="J3323" s="2" t="s">
        <v>3083</v>
      </c>
    </row>
    <row r="3324" spans="1:10" ht="15" customHeight="1" x14ac:dyDescent="0.35">
      <c r="A3324" s="2" t="s">
        <v>177</v>
      </c>
      <c r="B3324" s="2" t="s">
        <v>178</v>
      </c>
      <c r="C3324" s="2" t="s">
        <v>128</v>
      </c>
      <c r="D3324" s="2" t="s">
        <v>129</v>
      </c>
      <c r="E3324" s="3">
        <v>12</v>
      </c>
      <c r="F3324" s="3">
        <v>8</v>
      </c>
      <c r="G3324" s="2" t="s">
        <v>179</v>
      </c>
      <c r="H3324" s="2" t="s">
        <v>130</v>
      </c>
      <c r="I3324" s="2" t="s">
        <v>18276</v>
      </c>
      <c r="J3324" s="2" t="s">
        <v>3083</v>
      </c>
    </row>
    <row r="3325" spans="1:10" ht="15" customHeight="1" x14ac:dyDescent="0.35">
      <c r="A3325" s="2" t="s">
        <v>177</v>
      </c>
      <c r="B3325" s="2" t="s">
        <v>178</v>
      </c>
      <c r="C3325" s="2" t="s">
        <v>153</v>
      </c>
      <c r="D3325" s="2" t="s">
        <v>154</v>
      </c>
      <c r="E3325" s="3">
        <v>12</v>
      </c>
      <c r="F3325" s="3">
        <v>10</v>
      </c>
      <c r="G3325" s="2" t="s">
        <v>179</v>
      </c>
      <c r="H3325" s="2" t="s">
        <v>155</v>
      </c>
      <c r="I3325" s="2" t="s">
        <v>18276</v>
      </c>
      <c r="J3325" s="2" t="s">
        <v>3083</v>
      </c>
    </row>
    <row r="3326" spans="1:10" ht="15" customHeight="1" x14ac:dyDescent="0.35">
      <c r="A3326" s="2" t="s">
        <v>177</v>
      </c>
      <c r="B3326" s="2" t="s">
        <v>178</v>
      </c>
      <c r="C3326" s="2" t="s">
        <v>163</v>
      </c>
      <c r="D3326" s="2" t="s">
        <v>164</v>
      </c>
      <c r="E3326" s="3">
        <v>12</v>
      </c>
      <c r="F3326" s="3">
        <v>11</v>
      </c>
      <c r="G3326" s="2" t="s">
        <v>179</v>
      </c>
      <c r="H3326" s="2" t="s">
        <v>165</v>
      </c>
      <c r="I3326" s="2" t="s">
        <v>18276</v>
      </c>
      <c r="J3326" s="2" t="s">
        <v>3083</v>
      </c>
    </row>
    <row r="3327" spans="1:10" ht="15" customHeight="1" x14ac:dyDescent="0.35">
      <c r="A3327" s="2" t="s">
        <v>177</v>
      </c>
      <c r="B3327" s="2" t="s">
        <v>178</v>
      </c>
      <c r="C3327" s="2" t="s">
        <v>191</v>
      </c>
      <c r="D3327" s="2" t="s">
        <v>192</v>
      </c>
      <c r="E3327" s="3">
        <v>12</v>
      </c>
      <c r="F3327" s="3">
        <v>13</v>
      </c>
      <c r="G3327" s="2" t="s">
        <v>179</v>
      </c>
      <c r="H3327" s="2" t="s">
        <v>193</v>
      </c>
      <c r="I3327" s="2" t="s">
        <v>18276</v>
      </c>
      <c r="J3327" s="2" t="s">
        <v>3083</v>
      </c>
    </row>
    <row r="3328" spans="1:10" ht="15" customHeight="1" x14ac:dyDescent="0.35">
      <c r="A3328" s="2" t="s">
        <v>177</v>
      </c>
      <c r="B3328" s="2" t="s">
        <v>178</v>
      </c>
      <c r="C3328" s="2" t="s">
        <v>218</v>
      </c>
      <c r="D3328" s="2" t="s">
        <v>219</v>
      </c>
      <c r="E3328" s="3">
        <v>12</v>
      </c>
      <c r="F3328" s="3">
        <v>15</v>
      </c>
      <c r="G3328" s="2" t="s">
        <v>179</v>
      </c>
      <c r="H3328" s="2" t="s">
        <v>220</v>
      </c>
      <c r="I3328" s="2" t="s">
        <v>18276</v>
      </c>
      <c r="J3328" s="2" t="s">
        <v>3083</v>
      </c>
    </row>
    <row r="3329" spans="1:10" ht="15" customHeight="1" x14ac:dyDescent="0.35">
      <c r="A3329" s="2" t="s">
        <v>177</v>
      </c>
      <c r="B3329" s="2" t="s">
        <v>178</v>
      </c>
      <c r="C3329" s="2" t="s">
        <v>234</v>
      </c>
      <c r="D3329" s="2" t="s">
        <v>235</v>
      </c>
      <c r="E3329" s="3">
        <v>12</v>
      </c>
      <c r="F3329" s="3">
        <v>16</v>
      </c>
      <c r="G3329" s="2" t="s">
        <v>179</v>
      </c>
      <c r="H3329" s="2" t="s">
        <v>236</v>
      </c>
      <c r="I3329" s="2" t="s">
        <v>18276</v>
      </c>
      <c r="J3329" s="2" t="s">
        <v>3083</v>
      </c>
    </row>
    <row r="3330" spans="1:10" ht="15" customHeight="1" x14ac:dyDescent="0.35">
      <c r="A3330" s="2" t="s">
        <v>177</v>
      </c>
      <c r="B3330" s="2" t="s">
        <v>178</v>
      </c>
      <c r="C3330" s="2" t="s">
        <v>250</v>
      </c>
      <c r="D3330" s="2" t="s">
        <v>251</v>
      </c>
      <c r="E3330" s="3">
        <v>12</v>
      </c>
      <c r="F3330" s="3">
        <v>17</v>
      </c>
      <c r="G3330" s="2" t="s">
        <v>179</v>
      </c>
      <c r="H3330" s="2" t="s">
        <v>252</v>
      </c>
      <c r="I3330" s="2" t="s">
        <v>18276</v>
      </c>
      <c r="J3330" s="2" t="s">
        <v>3083</v>
      </c>
    </row>
    <row r="3331" spans="1:10" ht="15" customHeight="1" x14ac:dyDescent="0.35">
      <c r="A3331" s="2" t="s">
        <v>177</v>
      </c>
      <c r="B3331" s="2" t="s">
        <v>178</v>
      </c>
      <c r="C3331" s="2" t="s">
        <v>41</v>
      </c>
      <c r="D3331" s="2" t="s">
        <v>42</v>
      </c>
      <c r="E3331" s="3">
        <v>12</v>
      </c>
      <c r="F3331" s="3">
        <v>2</v>
      </c>
      <c r="G3331" s="2" t="s">
        <v>179</v>
      </c>
      <c r="H3331" s="2" t="s">
        <v>43</v>
      </c>
      <c r="I3331" s="2" t="s">
        <v>18276</v>
      </c>
      <c r="J3331" s="2" t="s">
        <v>3083</v>
      </c>
    </row>
    <row r="3332" spans="1:10" ht="15" customHeight="1" x14ac:dyDescent="0.35">
      <c r="A3332" s="2" t="s">
        <v>177</v>
      </c>
      <c r="B3332" s="2" t="s">
        <v>178</v>
      </c>
      <c r="C3332" s="2" t="s">
        <v>310</v>
      </c>
      <c r="D3332" s="2" t="s">
        <v>311</v>
      </c>
      <c r="E3332" s="3">
        <v>12</v>
      </c>
      <c r="F3332" s="3">
        <v>21</v>
      </c>
      <c r="G3332" s="2" t="s">
        <v>179</v>
      </c>
      <c r="H3332" s="2" t="s">
        <v>313</v>
      </c>
      <c r="I3332" s="2" t="s">
        <v>18276</v>
      </c>
      <c r="J3332" s="2" t="s">
        <v>3083</v>
      </c>
    </row>
    <row r="3333" spans="1:10" ht="15" customHeight="1" x14ac:dyDescent="0.35">
      <c r="A3333" s="2" t="s">
        <v>177</v>
      </c>
      <c r="B3333" s="2" t="s">
        <v>178</v>
      </c>
      <c r="C3333" s="2" t="s">
        <v>339</v>
      </c>
      <c r="D3333" s="2" t="s">
        <v>340</v>
      </c>
      <c r="E3333" s="3">
        <v>12</v>
      </c>
      <c r="F3333" s="3">
        <v>23</v>
      </c>
      <c r="G3333" s="2" t="s">
        <v>179</v>
      </c>
      <c r="H3333" s="2" t="s">
        <v>341</v>
      </c>
      <c r="I3333" s="2" t="s">
        <v>18276</v>
      </c>
      <c r="J3333" s="2" t="s">
        <v>3083</v>
      </c>
    </row>
    <row r="3334" spans="1:10" ht="15" customHeight="1" x14ac:dyDescent="0.35">
      <c r="A3334" s="2" t="s">
        <v>177</v>
      </c>
      <c r="B3334" s="2" t="s">
        <v>178</v>
      </c>
      <c r="C3334" s="2" t="s">
        <v>365</v>
      </c>
      <c r="D3334" s="2" t="s">
        <v>366</v>
      </c>
      <c r="E3334" s="3">
        <v>12</v>
      </c>
      <c r="F3334" s="3">
        <v>25</v>
      </c>
      <c r="G3334" s="2" t="s">
        <v>179</v>
      </c>
      <c r="H3334" s="2" t="s">
        <v>367</v>
      </c>
      <c r="I3334" s="2" t="s">
        <v>18276</v>
      </c>
      <c r="J3334" s="2" t="s">
        <v>3083</v>
      </c>
    </row>
    <row r="3335" spans="1:10" ht="15" customHeight="1" x14ac:dyDescent="0.35">
      <c r="A3335" s="2" t="s">
        <v>177</v>
      </c>
      <c r="B3335" s="2" t="s">
        <v>178</v>
      </c>
      <c r="C3335" s="2" t="s">
        <v>387</v>
      </c>
      <c r="D3335" s="2" t="s">
        <v>388</v>
      </c>
      <c r="E3335" s="3">
        <v>12</v>
      </c>
      <c r="F3335" s="3">
        <v>27</v>
      </c>
      <c r="G3335" s="2" t="s">
        <v>179</v>
      </c>
      <c r="H3335" s="2" t="s">
        <v>389</v>
      </c>
      <c r="I3335" s="2" t="s">
        <v>18276</v>
      </c>
      <c r="J3335" s="2" t="s">
        <v>3083</v>
      </c>
    </row>
    <row r="3336" spans="1:10" ht="15" customHeight="1" x14ac:dyDescent="0.35">
      <c r="A3336" s="2" t="s">
        <v>177</v>
      </c>
      <c r="B3336" s="2" t="s">
        <v>178</v>
      </c>
      <c r="C3336" s="2" t="s">
        <v>456</v>
      </c>
      <c r="D3336" s="2" t="s">
        <v>457</v>
      </c>
      <c r="E3336" s="3">
        <v>12</v>
      </c>
      <c r="F3336" s="3">
        <v>33</v>
      </c>
      <c r="G3336" s="2" t="s">
        <v>179</v>
      </c>
      <c r="H3336" s="2" t="s">
        <v>458</v>
      </c>
      <c r="I3336" s="2" t="s">
        <v>18276</v>
      </c>
      <c r="J3336" s="2" t="s">
        <v>3083</v>
      </c>
    </row>
    <row r="3337" spans="1:10" ht="15" customHeight="1" x14ac:dyDescent="0.35">
      <c r="A3337" s="2" t="s">
        <v>177</v>
      </c>
      <c r="B3337" s="2" t="s">
        <v>178</v>
      </c>
      <c r="C3337" s="2" t="s">
        <v>477</v>
      </c>
      <c r="D3337" s="2" t="s">
        <v>478</v>
      </c>
      <c r="E3337" s="3">
        <v>12</v>
      </c>
      <c r="F3337" s="3">
        <v>35</v>
      </c>
      <c r="G3337" s="2" t="s">
        <v>179</v>
      </c>
      <c r="H3337" s="2" t="s">
        <v>479</v>
      </c>
      <c r="I3337" s="2" t="s">
        <v>18276</v>
      </c>
      <c r="J3337" s="2" t="s">
        <v>3083</v>
      </c>
    </row>
    <row r="3338" spans="1:10" ht="15" customHeight="1" x14ac:dyDescent="0.35">
      <c r="A3338" s="2" t="s">
        <v>177</v>
      </c>
      <c r="B3338" s="2" t="s">
        <v>178</v>
      </c>
      <c r="C3338" s="2" t="s">
        <v>537</v>
      </c>
      <c r="D3338" s="2" t="s">
        <v>538</v>
      </c>
      <c r="E3338" s="3">
        <v>12</v>
      </c>
      <c r="F3338" s="3">
        <v>40</v>
      </c>
      <c r="G3338" s="2" t="s">
        <v>179</v>
      </c>
      <c r="H3338" s="2" t="s">
        <v>539</v>
      </c>
      <c r="I3338" s="2" t="s">
        <v>18276</v>
      </c>
      <c r="J3338" s="2" t="s">
        <v>3083</v>
      </c>
    </row>
    <row r="3339" spans="1:10" ht="15" customHeight="1" x14ac:dyDescent="0.35">
      <c r="A3339" s="2" t="s">
        <v>177</v>
      </c>
      <c r="B3339" s="2" t="s">
        <v>178</v>
      </c>
      <c r="C3339" s="2" t="s">
        <v>23</v>
      </c>
      <c r="D3339" s="2" t="s">
        <v>24</v>
      </c>
      <c r="E3339" s="3">
        <v>12</v>
      </c>
      <c r="F3339" s="3">
        <v>1</v>
      </c>
      <c r="G3339" s="2" t="s">
        <v>179</v>
      </c>
      <c r="H3339" s="2" t="s">
        <v>26</v>
      </c>
      <c r="I3339" s="2" t="s">
        <v>18276</v>
      </c>
      <c r="J3339" s="2" t="s">
        <v>3076</v>
      </c>
    </row>
    <row r="3340" spans="1:10" ht="15" customHeight="1" x14ac:dyDescent="0.35">
      <c r="A3340" s="2" t="s">
        <v>177</v>
      </c>
      <c r="B3340" s="2" t="s">
        <v>178</v>
      </c>
      <c r="C3340" s="2" t="s">
        <v>41</v>
      </c>
      <c r="D3340" s="2" t="s">
        <v>42</v>
      </c>
      <c r="E3340" s="3">
        <v>12</v>
      </c>
      <c r="F3340" s="3">
        <v>2</v>
      </c>
      <c r="G3340" s="2" t="s">
        <v>179</v>
      </c>
      <c r="H3340" s="2" t="s">
        <v>43</v>
      </c>
      <c r="I3340" s="2" t="s">
        <v>18276</v>
      </c>
      <c r="J3340" s="2" t="s">
        <v>3076</v>
      </c>
    </row>
    <row r="3341" spans="1:10" ht="15" customHeight="1" x14ac:dyDescent="0.35">
      <c r="A3341" s="2" t="s">
        <v>177</v>
      </c>
      <c r="B3341" s="2" t="s">
        <v>178</v>
      </c>
      <c r="C3341" s="2" t="s">
        <v>56</v>
      </c>
      <c r="D3341" s="2" t="s">
        <v>57</v>
      </c>
      <c r="E3341" s="3">
        <v>12</v>
      </c>
      <c r="F3341" s="3">
        <v>3</v>
      </c>
      <c r="G3341" s="2" t="s">
        <v>179</v>
      </c>
      <c r="H3341" s="2" t="s">
        <v>59</v>
      </c>
      <c r="I3341" s="2" t="s">
        <v>18276</v>
      </c>
      <c r="J3341" s="2" t="s">
        <v>3076</v>
      </c>
    </row>
    <row r="3342" spans="1:10" ht="15" customHeight="1" x14ac:dyDescent="0.35">
      <c r="A3342" s="2" t="s">
        <v>177</v>
      </c>
      <c r="B3342" s="2" t="s">
        <v>178</v>
      </c>
      <c r="C3342" s="2" t="s">
        <v>325</v>
      </c>
      <c r="D3342" s="2" t="s">
        <v>326</v>
      </c>
      <c r="E3342" s="3">
        <v>12</v>
      </c>
      <c r="F3342" s="3">
        <v>22</v>
      </c>
      <c r="G3342" s="2" t="s">
        <v>179</v>
      </c>
      <c r="H3342" s="2" t="s">
        <v>327</v>
      </c>
      <c r="I3342" s="2" t="s">
        <v>18276</v>
      </c>
      <c r="J3342" s="2" t="s">
        <v>3083</v>
      </c>
    </row>
    <row r="3343" spans="1:10" ht="15" customHeight="1" x14ac:dyDescent="0.35">
      <c r="A3343" s="2" t="s">
        <v>177</v>
      </c>
      <c r="B3343" s="2" t="s">
        <v>178</v>
      </c>
      <c r="C3343" s="2" t="s">
        <v>23</v>
      </c>
      <c r="D3343" s="2" t="s">
        <v>24</v>
      </c>
      <c r="E3343" s="3">
        <v>12</v>
      </c>
      <c r="F3343" s="3">
        <v>1</v>
      </c>
      <c r="G3343" s="2" t="s">
        <v>179</v>
      </c>
      <c r="H3343" s="2" t="s">
        <v>26</v>
      </c>
      <c r="I3343" s="2" t="s">
        <v>18276</v>
      </c>
      <c r="J3343" s="2" t="s">
        <v>3083</v>
      </c>
    </row>
    <row r="3344" spans="1:10" ht="15" customHeight="1" x14ac:dyDescent="0.35">
      <c r="A3344" s="2" t="s">
        <v>177</v>
      </c>
      <c r="B3344" s="2" t="s">
        <v>178</v>
      </c>
      <c r="C3344" s="2" t="s">
        <v>523</v>
      </c>
      <c r="D3344" s="2" t="s">
        <v>524</v>
      </c>
      <c r="E3344" s="3">
        <v>12</v>
      </c>
      <c r="F3344" s="3">
        <v>39</v>
      </c>
      <c r="G3344" s="2" t="s">
        <v>179</v>
      </c>
      <c r="H3344" s="2" t="s">
        <v>525</v>
      </c>
      <c r="I3344" s="2" t="s">
        <v>18276</v>
      </c>
      <c r="J3344" s="2" t="s">
        <v>2992</v>
      </c>
    </row>
    <row r="3345" spans="1:10" ht="15" customHeight="1" x14ac:dyDescent="0.35">
      <c r="A3345" s="2" t="s">
        <v>177</v>
      </c>
      <c r="B3345" s="2" t="s">
        <v>178</v>
      </c>
      <c r="C3345" s="2" t="s">
        <v>510</v>
      </c>
      <c r="D3345" s="2" t="s">
        <v>511</v>
      </c>
      <c r="E3345" s="3">
        <v>12</v>
      </c>
      <c r="F3345" s="3">
        <v>38</v>
      </c>
      <c r="G3345" s="2" t="s">
        <v>179</v>
      </c>
      <c r="H3345" s="2" t="s">
        <v>512</v>
      </c>
      <c r="I3345" s="2" t="s">
        <v>18276</v>
      </c>
      <c r="J3345" s="2" t="s">
        <v>2992</v>
      </c>
    </row>
    <row r="3346" spans="1:10" ht="15" customHeight="1" x14ac:dyDescent="0.35">
      <c r="A3346" s="2" t="s">
        <v>177</v>
      </c>
      <c r="B3346" s="2" t="s">
        <v>178</v>
      </c>
      <c r="C3346" s="2" t="s">
        <v>163</v>
      </c>
      <c r="D3346" s="2" t="s">
        <v>164</v>
      </c>
      <c r="E3346" s="3">
        <v>12</v>
      </c>
      <c r="F3346" s="3">
        <v>11</v>
      </c>
      <c r="G3346" s="2" t="s">
        <v>179</v>
      </c>
      <c r="H3346" s="2" t="s">
        <v>165</v>
      </c>
      <c r="I3346" s="2" t="s">
        <v>18276</v>
      </c>
      <c r="J3346" s="2" t="s">
        <v>3001</v>
      </c>
    </row>
    <row r="3347" spans="1:10" ht="15" customHeight="1" x14ac:dyDescent="0.35">
      <c r="A3347" s="2" t="s">
        <v>177</v>
      </c>
      <c r="B3347" s="2" t="s">
        <v>178</v>
      </c>
      <c r="C3347" s="2" t="s">
        <v>207</v>
      </c>
      <c r="D3347" s="2" t="s">
        <v>208</v>
      </c>
      <c r="E3347" s="3">
        <v>12</v>
      </c>
      <c r="F3347" s="3">
        <v>14</v>
      </c>
      <c r="G3347" s="2" t="s">
        <v>179</v>
      </c>
      <c r="H3347" s="2" t="s">
        <v>209</v>
      </c>
      <c r="I3347" s="2" t="s">
        <v>18276</v>
      </c>
      <c r="J3347" s="2" t="s">
        <v>3001</v>
      </c>
    </row>
    <row r="3348" spans="1:10" ht="15" customHeight="1" x14ac:dyDescent="0.35">
      <c r="A3348" s="2" t="s">
        <v>177</v>
      </c>
      <c r="B3348" s="2" t="s">
        <v>178</v>
      </c>
      <c r="C3348" s="2" t="s">
        <v>218</v>
      </c>
      <c r="D3348" s="2" t="s">
        <v>219</v>
      </c>
      <c r="E3348" s="3">
        <v>12</v>
      </c>
      <c r="F3348" s="3">
        <v>15</v>
      </c>
      <c r="G3348" s="2" t="s">
        <v>179</v>
      </c>
      <c r="H3348" s="2" t="s">
        <v>220</v>
      </c>
      <c r="I3348" s="2" t="s">
        <v>18276</v>
      </c>
      <c r="J3348" s="2" t="s">
        <v>3001</v>
      </c>
    </row>
    <row r="3349" spans="1:10" ht="15" customHeight="1" x14ac:dyDescent="0.35">
      <c r="A3349" s="2" t="s">
        <v>177</v>
      </c>
      <c r="B3349" s="2" t="s">
        <v>178</v>
      </c>
      <c r="C3349" s="2" t="s">
        <v>250</v>
      </c>
      <c r="D3349" s="2" t="s">
        <v>251</v>
      </c>
      <c r="E3349" s="3">
        <v>12</v>
      </c>
      <c r="F3349" s="3">
        <v>17</v>
      </c>
      <c r="G3349" s="2" t="s">
        <v>179</v>
      </c>
      <c r="H3349" s="2" t="s">
        <v>252</v>
      </c>
      <c r="I3349" s="2" t="s">
        <v>18276</v>
      </c>
      <c r="J3349" s="2" t="s">
        <v>3001</v>
      </c>
    </row>
    <row r="3350" spans="1:10" ht="15" customHeight="1" x14ac:dyDescent="0.35">
      <c r="A3350" s="2" t="s">
        <v>177</v>
      </c>
      <c r="B3350" s="2" t="s">
        <v>178</v>
      </c>
      <c r="C3350" s="2" t="s">
        <v>264</v>
      </c>
      <c r="D3350" s="2" t="s">
        <v>265</v>
      </c>
      <c r="E3350" s="3">
        <v>12</v>
      </c>
      <c r="F3350" s="3">
        <v>18</v>
      </c>
      <c r="G3350" s="2" t="s">
        <v>179</v>
      </c>
      <c r="H3350" s="2" t="s">
        <v>266</v>
      </c>
      <c r="I3350" s="2" t="s">
        <v>18276</v>
      </c>
      <c r="J3350" s="2" t="s">
        <v>3001</v>
      </c>
    </row>
    <row r="3351" spans="1:10" ht="15" customHeight="1" x14ac:dyDescent="0.35">
      <c r="A3351" s="2" t="s">
        <v>177</v>
      </c>
      <c r="B3351" s="2" t="s">
        <v>178</v>
      </c>
      <c r="C3351" s="2" t="s">
        <v>279</v>
      </c>
      <c r="D3351" s="2" t="s">
        <v>280</v>
      </c>
      <c r="E3351" s="3">
        <v>12</v>
      </c>
      <c r="F3351" s="3">
        <v>19</v>
      </c>
      <c r="G3351" s="2" t="s">
        <v>179</v>
      </c>
      <c r="H3351" s="2" t="s">
        <v>281</v>
      </c>
      <c r="I3351" s="2" t="s">
        <v>18276</v>
      </c>
      <c r="J3351" s="2" t="s">
        <v>3001</v>
      </c>
    </row>
    <row r="3352" spans="1:10" ht="15" customHeight="1" x14ac:dyDescent="0.35">
      <c r="A3352" s="2" t="s">
        <v>177</v>
      </c>
      <c r="B3352" s="2" t="s">
        <v>178</v>
      </c>
      <c r="C3352" s="2" t="s">
        <v>325</v>
      </c>
      <c r="D3352" s="2" t="s">
        <v>326</v>
      </c>
      <c r="E3352" s="3">
        <v>12</v>
      </c>
      <c r="F3352" s="3">
        <v>22</v>
      </c>
      <c r="G3352" s="2" t="s">
        <v>179</v>
      </c>
      <c r="H3352" s="2" t="s">
        <v>327</v>
      </c>
      <c r="I3352" s="2" t="s">
        <v>18276</v>
      </c>
      <c r="J3352" s="2" t="s">
        <v>3001</v>
      </c>
    </row>
    <row r="3353" spans="1:10" ht="15" customHeight="1" x14ac:dyDescent="0.35">
      <c r="A3353" s="2" t="s">
        <v>177</v>
      </c>
      <c r="B3353" s="2" t="s">
        <v>178</v>
      </c>
      <c r="C3353" s="2" t="s">
        <v>398</v>
      </c>
      <c r="D3353" s="2" t="s">
        <v>399</v>
      </c>
      <c r="E3353" s="3">
        <v>12</v>
      </c>
      <c r="F3353" s="3">
        <v>28</v>
      </c>
      <c r="G3353" s="2" t="s">
        <v>179</v>
      </c>
      <c r="H3353" s="2" t="s">
        <v>400</v>
      </c>
      <c r="I3353" s="2" t="s">
        <v>18276</v>
      </c>
      <c r="J3353" s="2" t="s">
        <v>3001</v>
      </c>
    </row>
    <row r="3354" spans="1:10" ht="15" customHeight="1" x14ac:dyDescent="0.35">
      <c r="A3354" s="2" t="s">
        <v>177</v>
      </c>
      <c r="B3354" s="2" t="s">
        <v>178</v>
      </c>
      <c r="C3354" s="2" t="s">
        <v>467</v>
      </c>
      <c r="D3354" s="2" t="s">
        <v>468</v>
      </c>
      <c r="E3354" s="3">
        <v>12</v>
      </c>
      <c r="F3354" s="3">
        <v>34</v>
      </c>
      <c r="G3354" s="2" t="s">
        <v>179</v>
      </c>
      <c r="H3354" s="2" t="s">
        <v>469</v>
      </c>
      <c r="I3354" s="2" t="s">
        <v>18276</v>
      </c>
      <c r="J3354" s="2" t="s">
        <v>3001</v>
      </c>
    </row>
    <row r="3355" spans="1:10" ht="15" customHeight="1" x14ac:dyDescent="0.35">
      <c r="A3355" s="2" t="s">
        <v>177</v>
      </c>
      <c r="B3355" s="2" t="s">
        <v>178</v>
      </c>
      <c r="C3355" s="2" t="s">
        <v>477</v>
      </c>
      <c r="D3355" s="2" t="s">
        <v>478</v>
      </c>
      <c r="E3355" s="3">
        <v>12</v>
      </c>
      <c r="F3355" s="3">
        <v>35</v>
      </c>
      <c r="G3355" s="2" t="s">
        <v>179</v>
      </c>
      <c r="H3355" s="2" t="s">
        <v>479</v>
      </c>
      <c r="I3355" s="2" t="s">
        <v>18276</v>
      </c>
      <c r="J3355" s="2" t="s">
        <v>3001</v>
      </c>
    </row>
    <row r="3356" spans="1:10" ht="15" customHeight="1" x14ac:dyDescent="0.35">
      <c r="A3356" s="2" t="s">
        <v>177</v>
      </c>
      <c r="B3356" s="2" t="s">
        <v>178</v>
      </c>
      <c r="C3356" s="2" t="s">
        <v>23</v>
      </c>
      <c r="D3356" s="2" t="s">
        <v>24</v>
      </c>
      <c r="E3356" s="3">
        <v>12</v>
      </c>
      <c r="F3356" s="3">
        <v>1</v>
      </c>
      <c r="G3356" s="2" t="s">
        <v>179</v>
      </c>
      <c r="H3356" s="2" t="s">
        <v>26</v>
      </c>
      <c r="I3356" s="2" t="s">
        <v>18276</v>
      </c>
      <c r="J3356" s="2" t="s">
        <v>2992</v>
      </c>
    </row>
    <row r="3357" spans="1:10" ht="15" customHeight="1" x14ac:dyDescent="0.35">
      <c r="A3357" s="2" t="s">
        <v>177</v>
      </c>
      <c r="B3357" s="2" t="s">
        <v>178</v>
      </c>
      <c r="C3357" s="2" t="s">
        <v>41</v>
      </c>
      <c r="D3357" s="2" t="s">
        <v>42</v>
      </c>
      <c r="E3357" s="3">
        <v>12</v>
      </c>
      <c r="F3357" s="3">
        <v>2</v>
      </c>
      <c r="G3357" s="2" t="s">
        <v>179</v>
      </c>
      <c r="H3357" s="2" t="s">
        <v>43</v>
      </c>
      <c r="I3357" s="2" t="s">
        <v>18276</v>
      </c>
      <c r="J3357" s="2" t="s">
        <v>2992</v>
      </c>
    </row>
    <row r="3358" spans="1:10" ht="15" customHeight="1" x14ac:dyDescent="0.35">
      <c r="A3358" s="2" t="s">
        <v>177</v>
      </c>
      <c r="B3358" s="2" t="s">
        <v>178</v>
      </c>
      <c r="C3358" s="2" t="s">
        <v>56</v>
      </c>
      <c r="D3358" s="2" t="s">
        <v>57</v>
      </c>
      <c r="E3358" s="3">
        <v>12</v>
      </c>
      <c r="F3358" s="3">
        <v>3</v>
      </c>
      <c r="G3358" s="2" t="s">
        <v>179</v>
      </c>
      <c r="H3358" s="2" t="s">
        <v>59</v>
      </c>
      <c r="I3358" s="2" t="s">
        <v>18276</v>
      </c>
      <c r="J3358" s="2" t="s">
        <v>2992</v>
      </c>
    </row>
    <row r="3359" spans="1:10" ht="15" customHeight="1" x14ac:dyDescent="0.35">
      <c r="A3359" s="2" t="s">
        <v>177</v>
      </c>
      <c r="B3359" s="2" t="s">
        <v>178</v>
      </c>
      <c r="C3359" s="2" t="s">
        <v>86</v>
      </c>
      <c r="D3359" s="2" t="s">
        <v>87</v>
      </c>
      <c r="E3359" s="3">
        <v>12</v>
      </c>
      <c r="F3359" s="3">
        <v>5</v>
      </c>
      <c r="G3359" s="2" t="s">
        <v>179</v>
      </c>
      <c r="H3359" s="2" t="s">
        <v>88</v>
      </c>
      <c r="I3359" s="2" t="s">
        <v>18276</v>
      </c>
      <c r="J3359" s="2" t="s">
        <v>2992</v>
      </c>
    </row>
    <row r="3360" spans="1:10" ht="15" customHeight="1" x14ac:dyDescent="0.35">
      <c r="A3360" s="2" t="s">
        <v>177</v>
      </c>
      <c r="B3360" s="2" t="s">
        <v>178</v>
      </c>
      <c r="C3360" s="2" t="s">
        <v>153</v>
      </c>
      <c r="D3360" s="2" t="s">
        <v>154</v>
      </c>
      <c r="E3360" s="3">
        <v>12</v>
      </c>
      <c r="F3360" s="3">
        <v>10</v>
      </c>
      <c r="G3360" s="2" t="s">
        <v>179</v>
      </c>
      <c r="H3360" s="2" t="s">
        <v>155</v>
      </c>
      <c r="I3360" s="2" t="s">
        <v>18276</v>
      </c>
      <c r="J3360" s="2" t="s">
        <v>2992</v>
      </c>
    </row>
    <row r="3361" spans="1:10" ht="15" customHeight="1" x14ac:dyDescent="0.35">
      <c r="A3361" s="2" t="s">
        <v>177</v>
      </c>
      <c r="B3361" s="2" t="s">
        <v>178</v>
      </c>
      <c r="C3361" s="2" t="s">
        <v>163</v>
      </c>
      <c r="D3361" s="2" t="s">
        <v>164</v>
      </c>
      <c r="E3361" s="3">
        <v>12</v>
      </c>
      <c r="F3361" s="3">
        <v>11</v>
      </c>
      <c r="G3361" s="2" t="s">
        <v>179</v>
      </c>
      <c r="H3361" s="2" t="s">
        <v>165</v>
      </c>
      <c r="I3361" s="2" t="s">
        <v>18276</v>
      </c>
      <c r="J3361" s="2" t="s">
        <v>2992</v>
      </c>
    </row>
    <row r="3362" spans="1:10" ht="15" customHeight="1" x14ac:dyDescent="0.35">
      <c r="A3362" s="2" t="s">
        <v>177</v>
      </c>
      <c r="B3362" s="2" t="s">
        <v>178</v>
      </c>
      <c r="C3362" s="2" t="s">
        <v>191</v>
      </c>
      <c r="D3362" s="2" t="s">
        <v>192</v>
      </c>
      <c r="E3362" s="3">
        <v>12</v>
      </c>
      <c r="F3362" s="3">
        <v>13</v>
      </c>
      <c r="G3362" s="2" t="s">
        <v>179</v>
      </c>
      <c r="H3362" s="2" t="s">
        <v>193</v>
      </c>
      <c r="I3362" s="2" t="s">
        <v>18276</v>
      </c>
      <c r="J3362" s="2" t="s">
        <v>2992</v>
      </c>
    </row>
    <row r="3363" spans="1:10" ht="15" customHeight="1" x14ac:dyDescent="0.35">
      <c r="A3363" s="2" t="s">
        <v>177</v>
      </c>
      <c r="B3363" s="2" t="s">
        <v>178</v>
      </c>
      <c r="C3363" s="2" t="s">
        <v>207</v>
      </c>
      <c r="D3363" s="2" t="s">
        <v>208</v>
      </c>
      <c r="E3363" s="3">
        <v>12</v>
      </c>
      <c r="F3363" s="3">
        <v>14</v>
      </c>
      <c r="G3363" s="2" t="s">
        <v>179</v>
      </c>
      <c r="H3363" s="2" t="s">
        <v>209</v>
      </c>
      <c r="I3363" s="2" t="s">
        <v>18276</v>
      </c>
      <c r="J3363" s="2" t="s">
        <v>2992</v>
      </c>
    </row>
    <row r="3364" spans="1:10" ht="15" customHeight="1" x14ac:dyDescent="0.35">
      <c r="A3364" s="2" t="s">
        <v>177</v>
      </c>
      <c r="B3364" s="2" t="s">
        <v>178</v>
      </c>
      <c r="C3364" s="2" t="s">
        <v>279</v>
      </c>
      <c r="D3364" s="2" t="s">
        <v>280</v>
      </c>
      <c r="E3364" s="3">
        <v>12</v>
      </c>
      <c r="F3364" s="3">
        <v>19</v>
      </c>
      <c r="G3364" s="2" t="s">
        <v>179</v>
      </c>
      <c r="H3364" s="2" t="s">
        <v>281</v>
      </c>
      <c r="I3364" s="2" t="s">
        <v>18276</v>
      </c>
      <c r="J3364" s="2" t="s">
        <v>2992</v>
      </c>
    </row>
    <row r="3365" spans="1:10" ht="15" customHeight="1" x14ac:dyDescent="0.35">
      <c r="A3365" s="2" t="s">
        <v>177</v>
      </c>
      <c r="B3365" s="2" t="s">
        <v>178</v>
      </c>
      <c r="C3365" s="2" t="s">
        <v>325</v>
      </c>
      <c r="D3365" s="2" t="s">
        <v>326</v>
      </c>
      <c r="E3365" s="3">
        <v>12</v>
      </c>
      <c r="F3365" s="3">
        <v>22</v>
      </c>
      <c r="G3365" s="2" t="s">
        <v>179</v>
      </c>
      <c r="H3365" s="2" t="s">
        <v>327</v>
      </c>
      <c r="I3365" s="2" t="s">
        <v>18276</v>
      </c>
      <c r="J3365" s="2" t="s">
        <v>2992</v>
      </c>
    </row>
    <row r="3366" spans="1:10" ht="15" customHeight="1" x14ac:dyDescent="0.35">
      <c r="A3366" s="2" t="s">
        <v>177</v>
      </c>
      <c r="B3366" s="2" t="s">
        <v>178</v>
      </c>
      <c r="C3366" s="2" t="s">
        <v>352</v>
      </c>
      <c r="D3366" s="2" t="s">
        <v>353</v>
      </c>
      <c r="E3366" s="3">
        <v>12</v>
      </c>
      <c r="F3366" s="3">
        <v>24</v>
      </c>
      <c r="G3366" s="2" t="s">
        <v>179</v>
      </c>
      <c r="H3366" s="2" t="s">
        <v>354</v>
      </c>
      <c r="I3366" s="2" t="s">
        <v>18276</v>
      </c>
      <c r="J3366" s="2" t="s">
        <v>2992</v>
      </c>
    </row>
    <row r="3367" spans="1:10" ht="15" customHeight="1" x14ac:dyDescent="0.35">
      <c r="A3367" s="2" t="s">
        <v>177</v>
      </c>
      <c r="B3367" s="2" t="s">
        <v>178</v>
      </c>
      <c r="C3367" s="2" t="s">
        <v>71</v>
      </c>
      <c r="D3367" s="2" t="s">
        <v>72</v>
      </c>
      <c r="E3367" s="3">
        <v>12</v>
      </c>
      <c r="F3367" s="3">
        <v>4</v>
      </c>
      <c r="G3367" s="2" t="s">
        <v>179</v>
      </c>
      <c r="H3367" s="2" t="s">
        <v>73</v>
      </c>
      <c r="I3367" s="2" t="s">
        <v>18276</v>
      </c>
      <c r="J3367" s="2" t="s">
        <v>3076</v>
      </c>
    </row>
    <row r="3368" spans="1:10" ht="15" customHeight="1" x14ac:dyDescent="0.35">
      <c r="A3368" s="2" t="s">
        <v>177</v>
      </c>
      <c r="B3368" s="2" t="s">
        <v>178</v>
      </c>
      <c r="C3368" s="2" t="s">
        <v>86</v>
      </c>
      <c r="D3368" s="2" t="s">
        <v>87</v>
      </c>
      <c r="E3368" s="3">
        <v>12</v>
      </c>
      <c r="F3368" s="3">
        <v>5</v>
      </c>
      <c r="G3368" s="2" t="s">
        <v>179</v>
      </c>
      <c r="H3368" s="2" t="s">
        <v>88</v>
      </c>
      <c r="I3368" s="2" t="s">
        <v>18276</v>
      </c>
      <c r="J3368" s="2" t="s">
        <v>3076</v>
      </c>
    </row>
    <row r="3369" spans="1:10" ht="15" customHeight="1" x14ac:dyDescent="0.35">
      <c r="A3369" s="2" t="s">
        <v>177</v>
      </c>
      <c r="B3369" s="2" t="s">
        <v>178</v>
      </c>
      <c r="C3369" s="2" t="s">
        <v>142</v>
      </c>
      <c r="D3369" s="2" t="s">
        <v>143</v>
      </c>
      <c r="E3369" s="3">
        <v>12</v>
      </c>
      <c r="F3369" s="3">
        <v>9</v>
      </c>
      <c r="G3369" s="2" t="s">
        <v>179</v>
      </c>
      <c r="H3369" s="2" t="s">
        <v>144</v>
      </c>
      <c r="I3369" s="2" t="s">
        <v>18276</v>
      </c>
      <c r="J3369" s="2" t="s">
        <v>3076</v>
      </c>
    </row>
    <row r="3370" spans="1:10" ht="15" customHeight="1" x14ac:dyDescent="0.35">
      <c r="A3370" s="2" t="s">
        <v>177</v>
      </c>
      <c r="B3370" s="2" t="s">
        <v>178</v>
      </c>
      <c r="C3370" s="2" t="s">
        <v>153</v>
      </c>
      <c r="D3370" s="2" t="s">
        <v>154</v>
      </c>
      <c r="E3370" s="3">
        <v>12</v>
      </c>
      <c r="F3370" s="3">
        <v>10</v>
      </c>
      <c r="G3370" s="2" t="s">
        <v>179</v>
      </c>
      <c r="H3370" s="2" t="s">
        <v>155</v>
      </c>
      <c r="I3370" s="2" t="s">
        <v>18276</v>
      </c>
      <c r="J3370" s="2" t="s">
        <v>3076</v>
      </c>
    </row>
    <row r="3371" spans="1:10" ht="15" customHeight="1" x14ac:dyDescent="0.35">
      <c r="A3371" s="2" t="s">
        <v>177</v>
      </c>
      <c r="B3371" s="2" t="s">
        <v>178</v>
      </c>
      <c r="C3371" s="2" t="s">
        <v>41</v>
      </c>
      <c r="D3371" s="2" t="s">
        <v>42</v>
      </c>
      <c r="E3371" s="3">
        <v>12</v>
      </c>
      <c r="F3371" s="3">
        <v>2</v>
      </c>
      <c r="G3371" s="2" t="s">
        <v>179</v>
      </c>
      <c r="H3371" s="2" t="s">
        <v>43</v>
      </c>
      <c r="I3371" s="2" t="s">
        <v>18276</v>
      </c>
      <c r="J3371" s="2" t="s">
        <v>3037</v>
      </c>
    </row>
    <row r="3372" spans="1:10" ht="15" customHeight="1" x14ac:dyDescent="0.35">
      <c r="A3372" s="2" t="s">
        <v>177</v>
      </c>
      <c r="B3372" s="2" t="s">
        <v>178</v>
      </c>
      <c r="C3372" s="2" t="s">
        <v>56</v>
      </c>
      <c r="D3372" s="2" t="s">
        <v>57</v>
      </c>
      <c r="E3372" s="3">
        <v>12</v>
      </c>
      <c r="F3372" s="3">
        <v>3</v>
      </c>
      <c r="G3372" s="2" t="s">
        <v>179</v>
      </c>
      <c r="H3372" s="2" t="s">
        <v>59</v>
      </c>
      <c r="I3372" s="2" t="s">
        <v>18276</v>
      </c>
      <c r="J3372" s="2" t="s">
        <v>3037</v>
      </c>
    </row>
    <row r="3373" spans="1:10" ht="15" customHeight="1" x14ac:dyDescent="0.35">
      <c r="A3373" s="2" t="s">
        <v>177</v>
      </c>
      <c r="B3373" s="2" t="s">
        <v>178</v>
      </c>
      <c r="C3373" s="2" t="s">
        <v>71</v>
      </c>
      <c r="D3373" s="2" t="s">
        <v>72</v>
      </c>
      <c r="E3373" s="3">
        <v>12</v>
      </c>
      <c r="F3373" s="3">
        <v>4</v>
      </c>
      <c r="G3373" s="2" t="s">
        <v>179</v>
      </c>
      <c r="H3373" s="2" t="s">
        <v>73</v>
      </c>
      <c r="I3373" s="2" t="s">
        <v>18276</v>
      </c>
      <c r="J3373" s="2" t="s">
        <v>3037</v>
      </c>
    </row>
    <row r="3374" spans="1:10" ht="15" customHeight="1" x14ac:dyDescent="0.35">
      <c r="A3374" s="2" t="s">
        <v>177</v>
      </c>
      <c r="B3374" s="2" t="s">
        <v>178</v>
      </c>
      <c r="C3374" s="2" t="s">
        <v>86</v>
      </c>
      <c r="D3374" s="2" t="s">
        <v>87</v>
      </c>
      <c r="E3374" s="3">
        <v>12</v>
      </c>
      <c r="F3374" s="3">
        <v>5</v>
      </c>
      <c r="G3374" s="2" t="s">
        <v>179</v>
      </c>
      <c r="H3374" s="2" t="s">
        <v>88</v>
      </c>
      <c r="I3374" s="2" t="s">
        <v>18276</v>
      </c>
      <c r="J3374" s="2" t="s">
        <v>3037</v>
      </c>
    </row>
    <row r="3375" spans="1:10" ht="15" customHeight="1" x14ac:dyDescent="0.35">
      <c r="A3375" s="2" t="s">
        <v>177</v>
      </c>
      <c r="B3375" s="2" t="s">
        <v>178</v>
      </c>
      <c r="C3375" s="2" t="s">
        <v>128</v>
      </c>
      <c r="D3375" s="2" t="s">
        <v>129</v>
      </c>
      <c r="E3375" s="3">
        <v>12</v>
      </c>
      <c r="F3375" s="3">
        <v>8</v>
      </c>
      <c r="G3375" s="2" t="s">
        <v>179</v>
      </c>
      <c r="H3375" s="2" t="s">
        <v>130</v>
      </c>
      <c r="I3375" s="2" t="s">
        <v>18276</v>
      </c>
      <c r="J3375" s="2" t="s">
        <v>3037</v>
      </c>
    </row>
    <row r="3376" spans="1:10" ht="15" customHeight="1" x14ac:dyDescent="0.35">
      <c r="A3376" s="2" t="s">
        <v>177</v>
      </c>
      <c r="B3376" s="2" t="s">
        <v>178</v>
      </c>
      <c r="C3376" s="2" t="s">
        <v>153</v>
      </c>
      <c r="D3376" s="2" t="s">
        <v>154</v>
      </c>
      <c r="E3376" s="3">
        <v>12</v>
      </c>
      <c r="F3376" s="3">
        <v>10</v>
      </c>
      <c r="G3376" s="2" t="s">
        <v>179</v>
      </c>
      <c r="H3376" s="2" t="s">
        <v>155</v>
      </c>
      <c r="I3376" s="2" t="s">
        <v>18276</v>
      </c>
      <c r="J3376" s="2" t="s">
        <v>3037</v>
      </c>
    </row>
    <row r="3377" spans="1:10" ht="15" customHeight="1" x14ac:dyDescent="0.35">
      <c r="A3377" s="2" t="s">
        <v>177</v>
      </c>
      <c r="B3377" s="2" t="s">
        <v>178</v>
      </c>
      <c r="C3377" s="2" t="s">
        <v>163</v>
      </c>
      <c r="D3377" s="2" t="s">
        <v>164</v>
      </c>
      <c r="E3377" s="3">
        <v>12</v>
      </c>
      <c r="F3377" s="3">
        <v>11</v>
      </c>
      <c r="G3377" s="2" t="s">
        <v>179</v>
      </c>
      <c r="H3377" s="2" t="s">
        <v>165</v>
      </c>
      <c r="I3377" s="2" t="s">
        <v>18276</v>
      </c>
      <c r="J3377" s="2" t="s">
        <v>3037</v>
      </c>
    </row>
    <row r="3378" spans="1:10" ht="15" customHeight="1" x14ac:dyDescent="0.35">
      <c r="A3378" s="2" t="s">
        <v>177</v>
      </c>
      <c r="B3378" s="2" t="s">
        <v>178</v>
      </c>
      <c r="C3378" s="2" t="s">
        <v>218</v>
      </c>
      <c r="D3378" s="2" t="s">
        <v>219</v>
      </c>
      <c r="E3378" s="3">
        <v>12</v>
      </c>
      <c r="F3378" s="3">
        <v>15</v>
      </c>
      <c r="G3378" s="2" t="s">
        <v>179</v>
      </c>
      <c r="H3378" s="2" t="s">
        <v>220</v>
      </c>
      <c r="I3378" s="2" t="s">
        <v>18276</v>
      </c>
      <c r="J3378" s="2" t="s">
        <v>3037</v>
      </c>
    </row>
    <row r="3379" spans="1:10" ht="15" customHeight="1" x14ac:dyDescent="0.35">
      <c r="A3379" s="2" t="s">
        <v>177</v>
      </c>
      <c r="B3379" s="2" t="s">
        <v>178</v>
      </c>
      <c r="C3379" s="2" t="s">
        <v>250</v>
      </c>
      <c r="D3379" s="2" t="s">
        <v>251</v>
      </c>
      <c r="E3379" s="3">
        <v>12</v>
      </c>
      <c r="F3379" s="3">
        <v>17</v>
      </c>
      <c r="G3379" s="2" t="s">
        <v>179</v>
      </c>
      <c r="H3379" s="2" t="s">
        <v>252</v>
      </c>
      <c r="I3379" s="2" t="s">
        <v>18276</v>
      </c>
      <c r="J3379" s="2" t="s">
        <v>3037</v>
      </c>
    </row>
    <row r="3380" spans="1:10" ht="15" customHeight="1" x14ac:dyDescent="0.35">
      <c r="A3380" s="2" t="s">
        <v>177</v>
      </c>
      <c r="B3380" s="2" t="s">
        <v>178</v>
      </c>
      <c r="C3380" s="2" t="s">
        <v>264</v>
      </c>
      <c r="D3380" s="2" t="s">
        <v>265</v>
      </c>
      <c r="E3380" s="3">
        <v>12</v>
      </c>
      <c r="F3380" s="3">
        <v>18</v>
      </c>
      <c r="G3380" s="2" t="s">
        <v>179</v>
      </c>
      <c r="H3380" s="2" t="s">
        <v>266</v>
      </c>
      <c r="I3380" s="2" t="s">
        <v>18276</v>
      </c>
      <c r="J3380" s="2" t="s">
        <v>3037</v>
      </c>
    </row>
    <row r="3381" spans="1:10" ht="15" customHeight="1" x14ac:dyDescent="0.35">
      <c r="A3381" s="2" t="s">
        <v>177</v>
      </c>
      <c r="B3381" s="2" t="s">
        <v>178</v>
      </c>
      <c r="C3381" s="2" t="s">
        <v>279</v>
      </c>
      <c r="D3381" s="2" t="s">
        <v>280</v>
      </c>
      <c r="E3381" s="3">
        <v>12</v>
      </c>
      <c r="F3381" s="3">
        <v>19</v>
      </c>
      <c r="G3381" s="2" t="s">
        <v>179</v>
      </c>
      <c r="H3381" s="2" t="s">
        <v>281</v>
      </c>
      <c r="I3381" s="2" t="s">
        <v>18276</v>
      </c>
      <c r="J3381" s="2" t="s">
        <v>3037</v>
      </c>
    </row>
    <row r="3382" spans="1:10" ht="15" customHeight="1" x14ac:dyDescent="0.35">
      <c r="A3382" s="2" t="s">
        <v>177</v>
      </c>
      <c r="B3382" s="2" t="s">
        <v>178</v>
      </c>
      <c r="C3382" s="2" t="s">
        <v>325</v>
      </c>
      <c r="D3382" s="2" t="s">
        <v>326</v>
      </c>
      <c r="E3382" s="3">
        <v>12</v>
      </c>
      <c r="F3382" s="3">
        <v>22</v>
      </c>
      <c r="G3382" s="2" t="s">
        <v>179</v>
      </c>
      <c r="H3382" s="2" t="s">
        <v>327</v>
      </c>
      <c r="I3382" s="2" t="s">
        <v>18276</v>
      </c>
      <c r="J3382" s="2" t="s">
        <v>3037</v>
      </c>
    </row>
    <row r="3383" spans="1:10" ht="15" customHeight="1" x14ac:dyDescent="0.35">
      <c r="A3383" s="2" t="s">
        <v>177</v>
      </c>
      <c r="B3383" s="2" t="s">
        <v>178</v>
      </c>
      <c r="C3383" s="2" t="s">
        <v>339</v>
      </c>
      <c r="D3383" s="2" t="s">
        <v>340</v>
      </c>
      <c r="E3383" s="3">
        <v>12</v>
      </c>
      <c r="F3383" s="3">
        <v>23</v>
      </c>
      <c r="G3383" s="2" t="s">
        <v>179</v>
      </c>
      <c r="H3383" s="2" t="s">
        <v>341</v>
      </c>
      <c r="I3383" s="2" t="s">
        <v>18276</v>
      </c>
      <c r="J3383" s="2" t="s">
        <v>3037</v>
      </c>
    </row>
    <row r="3384" spans="1:10" ht="15" customHeight="1" x14ac:dyDescent="0.35">
      <c r="A3384" s="2" t="s">
        <v>177</v>
      </c>
      <c r="B3384" s="2" t="s">
        <v>178</v>
      </c>
      <c r="C3384" s="2" t="s">
        <v>352</v>
      </c>
      <c r="D3384" s="2" t="s">
        <v>353</v>
      </c>
      <c r="E3384" s="3">
        <v>12</v>
      </c>
      <c r="F3384" s="3">
        <v>24</v>
      </c>
      <c r="G3384" s="2" t="s">
        <v>179</v>
      </c>
      <c r="H3384" s="2" t="s">
        <v>354</v>
      </c>
      <c r="I3384" s="2" t="s">
        <v>18276</v>
      </c>
      <c r="J3384" s="2" t="s">
        <v>3037</v>
      </c>
    </row>
    <row r="3385" spans="1:10" ht="15" customHeight="1" x14ac:dyDescent="0.35">
      <c r="A3385" s="2" t="s">
        <v>177</v>
      </c>
      <c r="B3385" s="2" t="s">
        <v>178</v>
      </c>
      <c r="C3385" s="2" t="s">
        <v>365</v>
      </c>
      <c r="D3385" s="2" t="s">
        <v>366</v>
      </c>
      <c r="E3385" s="3">
        <v>12</v>
      </c>
      <c r="F3385" s="3">
        <v>25</v>
      </c>
      <c r="G3385" s="2" t="s">
        <v>179</v>
      </c>
      <c r="H3385" s="2" t="s">
        <v>367</v>
      </c>
      <c r="I3385" s="2" t="s">
        <v>18276</v>
      </c>
      <c r="J3385" s="2" t="s">
        <v>3037</v>
      </c>
    </row>
    <row r="3386" spans="1:10" ht="15" customHeight="1" x14ac:dyDescent="0.35">
      <c r="A3386" s="2" t="s">
        <v>177</v>
      </c>
      <c r="B3386" s="2" t="s">
        <v>178</v>
      </c>
      <c r="C3386" s="2" t="s">
        <v>456</v>
      </c>
      <c r="D3386" s="2" t="s">
        <v>457</v>
      </c>
      <c r="E3386" s="3">
        <v>12</v>
      </c>
      <c r="F3386" s="3">
        <v>33</v>
      </c>
      <c r="G3386" s="2" t="s">
        <v>179</v>
      </c>
      <c r="H3386" s="2" t="s">
        <v>458</v>
      </c>
      <c r="I3386" s="2" t="s">
        <v>18276</v>
      </c>
      <c r="J3386" s="2" t="s">
        <v>3037</v>
      </c>
    </row>
    <row r="3387" spans="1:10" ht="15" customHeight="1" x14ac:dyDescent="0.35">
      <c r="A3387" s="2" t="s">
        <v>177</v>
      </c>
      <c r="B3387" s="2" t="s">
        <v>178</v>
      </c>
      <c r="C3387" s="2" t="s">
        <v>510</v>
      </c>
      <c r="D3387" s="2" t="s">
        <v>511</v>
      </c>
      <c r="E3387" s="3">
        <v>12</v>
      </c>
      <c r="F3387" s="3">
        <v>38</v>
      </c>
      <c r="G3387" s="2" t="s">
        <v>179</v>
      </c>
      <c r="H3387" s="2" t="s">
        <v>512</v>
      </c>
      <c r="I3387" s="2" t="s">
        <v>18276</v>
      </c>
      <c r="J3387" s="2" t="s">
        <v>3037</v>
      </c>
    </row>
    <row r="3388" spans="1:10" ht="15" customHeight="1" x14ac:dyDescent="0.35">
      <c r="A3388" s="2" t="s">
        <v>177</v>
      </c>
      <c r="B3388" s="2" t="s">
        <v>178</v>
      </c>
      <c r="C3388" s="2" t="s">
        <v>23</v>
      </c>
      <c r="D3388" s="2" t="s">
        <v>24</v>
      </c>
      <c r="E3388" s="3">
        <v>12</v>
      </c>
      <c r="F3388" s="3">
        <v>1</v>
      </c>
      <c r="G3388" s="2" t="s">
        <v>179</v>
      </c>
      <c r="H3388" s="2" t="s">
        <v>26</v>
      </c>
      <c r="I3388" s="2" t="s">
        <v>18276</v>
      </c>
      <c r="J3388" s="2" t="s">
        <v>3016</v>
      </c>
    </row>
    <row r="3389" spans="1:10" ht="15" customHeight="1" x14ac:dyDescent="0.35">
      <c r="A3389" s="2" t="s">
        <v>177</v>
      </c>
      <c r="B3389" s="2" t="s">
        <v>178</v>
      </c>
      <c r="C3389" s="2" t="s">
        <v>41</v>
      </c>
      <c r="D3389" s="2" t="s">
        <v>42</v>
      </c>
      <c r="E3389" s="3">
        <v>12</v>
      </c>
      <c r="F3389" s="3">
        <v>2</v>
      </c>
      <c r="G3389" s="2" t="s">
        <v>179</v>
      </c>
      <c r="H3389" s="2" t="s">
        <v>43</v>
      </c>
      <c r="I3389" s="2" t="s">
        <v>18276</v>
      </c>
      <c r="J3389" s="2" t="s">
        <v>3016</v>
      </c>
    </row>
    <row r="3390" spans="1:10" ht="15" customHeight="1" x14ac:dyDescent="0.35">
      <c r="A3390" s="2" t="s">
        <v>177</v>
      </c>
      <c r="B3390" s="2" t="s">
        <v>178</v>
      </c>
      <c r="C3390" s="2" t="s">
        <v>56</v>
      </c>
      <c r="D3390" s="2" t="s">
        <v>57</v>
      </c>
      <c r="E3390" s="3">
        <v>12</v>
      </c>
      <c r="F3390" s="3">
        <v>3</v>
      </c>
      <c r="G3390" s="2" t="s">
        <v>179</v>
      </c>
      <c r="H3390" s="2" t="s">
        <v>59</v>
      </c>
      <c r="I3390" s="2" t="s">
        <v>18276</v>
      </c>
      <c r="J3390" s="2" t="s">
        <v>3016</v>
      </c>
    </row>
    <row r="3391" spans="1:10" ht="15" customHeight="1" x14ac:dyDescent="0.35">
      <c r="A3391" s="2" t="s">
        <v>177</v>
      </c>
      <c r="B3391" s="2" t="s">
        <v>178</v>
      </c>
      <c r="C3391" s="2" t="s">
        <v>71</v>
      </c>
      <c r="D3391" s="2" t="s">
        <v>72</v>
      </c>
      <c r="E3391" s="3">
        <v>12</v>
      </c>
      <c r="F3391" s="3">
        <v>4</v>
      </c>
      <c r="G3391" s="2" t="s">
        <v>179</v>
      </c>
      <c r="H3391" s="2" t="s">
        <v>73</v>
      </c>
      <c r="I3391" s="2" t="s">
        <v>18276</v>
      </c>
      <c r="J3391" s="2" t="s">
        <v>3016</v>
      </c>
    </row>
    <row r="3392" spans="1:10" ht="15" customHeight="1" x14ac:dyDescent="0.35">
      <c r="A3392" s="2" t="s">
        <v>177</v>
      </c>
      <c r="B3392" s="2" t="s">
        <v>178</v>
      </c>
      <c r="C3392" s="2" t="s">
        <v>23</v>
      </c>
      <c r="D3392" s="2" t="s">
        <v>24</v>
      </c>
      <c r="E3392" s="3">
        <v>12</v>
      </c>
      <c r="F3392" s="3">
        <v>1</v>
      </c>
      <c r="G3392" s="2" t="s">
        <v>179</v>
      </c>
      <c r="H3392" s="2" t="s">
        <v>26</v>
      </c>
      <c r="I3392" s="2" t="s">
        <v>18276</v>
      </c>
      <c r="J3392" s="2" t="s">
        <v>3037</v>
      </c>
    </row>
    <row r="3393" spans="1:10" ht="15" customHeight="1" x14ac:dyDescent="0.35">
      <c r="A3393" s="2" t="s">
        <v>177</v>
      </c>
      <c r="B3393" s="2" t="s">
        <v>178</v>
      </c>
      <c r="C3393" s="2" t="s">
        <v>153</v>
      </c>
      <c r="D3393" s="2" t="s">
        <v>154</v>
      </c>
      <c r="E3393" s="3">
        <v>12</v>
      </c>
      <c r="F3393" s="3">
        <v>10</v>
      </c>
      <c r="G3393" s="2" t="s">
        <v>179</v>
      </c>
      <c r="H3393" s="2" t="s">
        <v>155</v>
      </c>
      <c r="I3393" s="2" t="s">
        <v>18276</v>
      </c>
      <c r="J3393" s="2" t="s">
        <v>3001</v>
      </c>
    </row>
    <row r="3394" spans="1:10" ht="15" customHeight="1" x14ac:dyDescent="0.35">
      <c r="A3394" s="2" t="s">
        <v>177</v>
      </c>
      <c r="B3394" s="2" t="s">
        <v>178</v>
      </c>
      <c r="C3394" s="2" t="s">
        <v>523</v>
      </c>
      <c r="D3394" s="2" t="s">
        <v>524</v>
      </c>
      <c r="E3394" s="3">
        <v>12</v>
      </c>
      <c r="F3394" s="3">
        <v>39</v>
      </c>
      <c r="G3394" s="2" t="s">
        <v>179</v>
      </c>
      <c r="H3394" s="2" t="s">
        <v>525</v>
      </c>
      <c r="I3394" s="2" t="s">
        <v>18276</v>
      </c>
      <c r="J3394" s="2" t="s">
        <v>3054</v>
      </c>
    </row>
    <row r="3395" spans="1:10" ht="15" customHeight="1" x14ac:dyDescent="0.35">
      <c r="A3395" s="2" t="s">
        <v>177</v>
      </c>
      <c r="B3395" s="2" t="s">
        <v>178</v>
      </c>
      <c r="C3395" s="2" t="s">
        <v>352</v>
      </c>
      <c r="D3395" s="2" t="s">
        <v>353</v>
      </c>
      <c r="E3395" s="3">
        <v>12</v>
      </c>
      <c r="F3395" s="3">
        <v>24</v>
      </c>
      <c r="G3395" s="2" t="s">
        <v>179</v>
      </c>
      <c r="H3395" s="2" t="s">
        <v>354</v>
      </c>
      <c r="I3395" s="2" t="s">
        <v>18276</v>
      </c>
      <c r="J3395" s="2" t="s">
        <v>3054</v>
      </c>
    </row>
    <row r="3396" spans="1:10" ht="15" customHeight="1" x14ac:dyDescent="0.35">
      <c r="A3396" s="2" t="s">
        <v>177</v>
      </c>
      <c r="B3396" s="2" t="s">
        <v>178</v>
      </c>
      <c r="C3396" s="2" t="s">
        <v>163</v>
      </c>
      <c r="D3396" s="2" t="s">
        <v>164</v>
      </c>
      <c r="E3396" s="3">
        <v>12</v>
      </c>
      <c r="F3396" s="3">
        <v>11</v>
      </c>
      <c r="G3396" s="2" t="s">
        <v>179</v>
      </c>
      <c r="H3396" s="2" t="s">
        <v>165</v>
      </c>
      <c r="I3396" s="2" t="s">
        <v>18276</v>
      </c>
      <c r="J3396" s="2" t="s">
        <v>3076</v>
      </c>
    </row>
    <row r="3397" spans="1:10" ht="15" customHeight="1" x14ac:dyDescent="0.35">
      <c r="A3397" s="2" t="s">
        <v>177</v>
      </c>
      <c r="B3397" s="2" t="s">
        <v>178</v>
      </c>
      <c r="C3397" s="2" t="s">
        <v>191</v>
      </c>
      <c r="D3397" s="2" t="s">
        <v>192</v>
      </c>
      <c r="E3397" s="3">
        <v>12</v>
      </c>
      <c r="F3397" s="3">
        <v>13</v>
      </c>
      <c r="G3397" s="2" t="s">
        <v>179</v>
      </c>
      <c r="H3397" s="2" t="s">
        <v>193</v>
      </c>
      <c r="I3397" s="2" t="s">
        <v>18276</v>
      </c>
      <c r="J3397" s="2" t="s">
        <v>3076</v>
      </c>
    </row>
    <row r="3398" spans="1:10" ht="15" customHeight="1" x14ac:dyDescent="0.35">
      <c r="A3398" s="2" t="s">
        <v>177</v>
      </c>
      <c r="B3398" s="2" t="s">
        <v>178</v>
      </c>
      <c r="C3398" s="2" t="s">
        <v>218</v>
      </c>
      <c r="D3398" s="2" t="s">
        <v>219</v>
      </c>
      <c r="E3398" s="3">
        <v>12</v>
      </c>
      <c r="F3398" s="3">
        <v>15</v>
      </c>
      <c r="G3398" s="2" t="s">
        <v>179</v>
      </c>
      <c r="H3398" s="2" t="s">
        <v>220</v>
      </c>
      <c r="I3398" s="2" t="s">
        <v>18276</v>
      </c>
      <c r="J3398" s="2" t="s">
        <v>3076</v>
      </c>
    </row>
    <row r="3399" spans="1:10" ht="15" customHeight="1" x14ac:dyDescent="0.35">
      <c r="A3399" s="2" t="s">
        <v>177</v>
      </c>
      <c r="B3399" s="2" t="s">
        <v>178</v>
      </c>
      <c r="C3399" s="2" t="s">
        <v>250</v>
      </c>
      <c r="D3399" s="2" t="s">
        <v>251</v>
      </c>
      <c r="E3399" s="3">
        <v>12</v>
      </c>
      <c r="F3399" s="3">
        <v>17</v>
      </c>
      <c r="G3399" s="2" t="s">
        <v>179</v>
      </c>
      <c r="H3399" s="2" t="s">
        <v>252</v>
      </c>
      <c r="I3399" s="2" t="s">
        <v>18276</v>
      </c>
      <c r="J3399" s="2" t="s">
        <v>3076</v>
      </c>
    </row>
    <row r="3400" spans="1:10" ht="15" customHeight="1" x14ac:dyDescent="0.35">
      <c r="A3400" s="2" t="s">
        <v>177</v>
      </c>
      <c r="B3400" s="2" t="s">
        <v>178</v>
      </c>
      <c r="C3400" s="2" t="s">
        <v>294</v>
      </c>
      <c r="D3400" s="2" t="s">
        <v>295</v>
      </c>
      <c r="E3400" s="3">
        <v>12</v>
      </c>
      <c r="F3400" s="3">
        <v>20</v>
      </c>
      <c r="G3400" s="2" t="s">
        <v>179</v>
      </c>
      <c r="H3400" s="2" t="s">
        <v>296</v>
      </c>
      <c r="I3400" s="2" t="s">
        <v>18276</v>
      </c>
      <c r="J3400" s="2" t="s">
        <v>3076</v>
      </c>
    </row>
    <row r="3401" spans="1:10" ht="15" customHeight="1" x14ac:dyDescent="0.35">
      <c r="A3401" s="2" t="s">
        <v>177</v>
      </c>
      <c r="B3401" s="2" t="s">
        <v>178</v>
      </c>
      <c r="C3401" s="2" t="s">
        <v>325</v>
      </c>
      <c r="D3401" s="2" t="s">
        <v>326</v>
      </c>
      <c r="E3401" s="3">
        <v>12</v>
      </c>
      <c r="F3401" s="3">
        <v>22</v>
      </c>
      <c r="G3401" s="2" t="s">
        <v>179</v>
      </c>
      <c r="H3401" s="2" t="s">
        <v>327</v>
      </c>
      <c r="I3401" s="2" t="s">
        <v>18276</v>
      </c>
      <c r="J3401" s="2" t="s">
        <v>3076</v>
      </c>
    </row>
    <row r="3402" spans="1:10" ht="15" customHeight="1" x14ac:dyDescent="0.35">
      <c r="A3402" s="2" t="s">
        <v>177</v>
      </c>
      <c r="B3402" s="2" t="s">
        <v>178</v>
      </c>
      <c r="C3402" s="2" t="s">
        <v>352</v>
      </c>
      <c r="D3402" s="2" t="s">
        <v>353</v>
      </c>
      <c r="E3402" s="3">
        <v>12</v>
      </c>
      <c r="F3402" s="3">
        <v>24</v>
      </c>
      <c r="G3402" s="2" t="s">
        <v>179</v>
      </c>
      <c r="H3402" s="2" t="s">
        <v>354</v>
      </c>
      <c r="I3402" s="2" t="s">
        <v>18276</v>
      </c>
      <c r="J3402" s="2" t="s">
        <v>3076</v>
      </c>
    </row>
    <row r="3403" spans="1:10" ht="15" customHeight="1" x14ac:dyDescent="0.35">
      <c r="A3403" s="2" t="s">
        <v>177</v>
      </c>
      <c r="B3403" s="2" t="s">
        <v>178</v>
      </c>
      <c r="C3403" s="2" t="s">
        <v>387</v>
      </c>
      <c r="D3403" s="2" t="s">
        <v>388</v>
      </c>
      <c r="E3403" s="3">
        <v>12</v>
      </c>
      <c r="F3403" s="3">
        <v>27</v>
      </c>
      <c r="G3403" s="2" t="s">
        <v>179</v>
      </c>
      <c r="H3403" s="2" t="s">
        <v>389</v>
      </c>
      <c r="I3403" s="2" t="s">
        <v>18276</v>
      </c>
      <c r="J3403" s="2" t="s">
        <v>3076</v>
      </c>
    </row>
    <row r="3404" spans="1:10" ht="15" customHeight="1" x14ac:dyDescent="0.35">
      <c r="A3404" s="2" t="s">
        <v>177</v>
      </c>
      <c r="B3404" s="2" t="s">
        <v>178</v>
      </c>
      <c r="C3404" s="2" t="s">
        <v>23</v>
      </c>
      <c r="D3404" s="2" t="s">
        <v>24</v>
      </c>
      <c r="E3404" s="3">
        <v>12</v>
      </c>
      <c r="F3404" s="3">
        <v>1</v>
      </c>
      <c r="G3404" s="2" t="s">
        <v>179</v>
      </c>
      <c r="H3404" s="2" t="s">
        <v>26</v>
      </c>
      <c r="I3404" s="2" t="s">
        <v>18276</v>
      </c>
      <c r="J3404" s="2" t="s">
        <v>3054</v>
      </c>
    </row>
    <row r="3405" spans="1:10" ht="15" customHeight="1" x14ac:dyDescent="0.35">
      <c r="A3405" s="2" t="s">
        <v>177</v>
      </c>
      <c r="B3405" s="2" t="s">
        <v>178</v>
      </c>
      <c r="C3405" s="2" t="s">
        <v>56</v>
      </c>
      <c r="D3405" s="2" t="s">
        <v>57</v>
      </c>
      <c r="E3405" s="3">
        <v>12</v>
      </c>
      <c r="F3405" s="3">
        <v>3</v>
      </c>
      <c r="G3405" s="2" t="s">
        <v>179</v>
      </c>
      <c r="H3405" s="2" t="s">
        <v>59</v>
      </c>
      <c r="I3405" s="2" t="s">
        <v>18276</v>
      </c>
      <c r="J3405" s="2" t="s">
        <v>3054</v>
      </c>
    </row>
    <row r="3406" spans="1:10" ht="15" customHeight="1" x14ac:dyDescent="0.35">
      <c r="A3406" s="2" t="s">
        <v>177</v>
      </c>
      <c r="B3406" s="2" t="s">
        <v>178</v>
      </c>
      <c r="C3406" s="2" t="s">
        <v>71</v>
      </c>
      <c r="D3406" s="2" t="s">
        <v>72</v>
      </c>
      <c r="E3406" s="3">
        <v>12</v>
      </c>
      <c r="F3406" s="3">
        <v>4</v>
      </c>
      <c r="G3406" s="2" t="s">
        <v>179</v>
      </c>
      <c r="H3406" s="2" t="s">
        <v>73</v>
      </c>
      <c r="I3406" s="2" t="s">
        <v>18276</v>
      </c>
      <c r="J3406" s="2" t="s">
        <v>3054</v>
      </c>
    </row>
    <row r="3407" spans="1:10" ht="15" customHeight="1" x14ac:dyDescent="0.35">
      <c r="A3407" s="2" t="s">
        <v>177</v>
      </c>
      <c r="B3407" s="2" t="s">
        <v>178</v>
      </c>
      <c r="C3407" s="2" t="s">
        <v>86</v>
      </c>
      <c r="D3407" s="2" t="s">
        <v>87</v>
      </c>
      <c r="E3407" s="3">
        <v>12</v>
      </c>
      <c r="F3407" s="3">
        <v>5</v>
      </c>
      <c r="G3407" s="2" t="s">
        <v>179</v>
      </c>
      <c r="H3407" s="2" t="s">
        <v>88</v>
      </c>
      <c r="I3407" s="2" t="s">
        <v>18276</v>
      </c>
      <c r="J3407" s="2" t="s">
        <v>3054</v>
      </c>
    </row>
    <row r="3408" spans="1:10" ht="15" customHeight="1" x14ac:dyDescent="0.35">
      <c r="A3408" s="2" t="s">
        <v>177</v>
      </c>
      <c r="B3408" s="2" t="s">
        <v>178</v>
      </c>
      <c r="C3408" s="2" t="s">
        <v>100</v>
      </c>
      <c r="D3408" s="2" t="s">
        <v>101</v>
      </c>
      <c r="E3408" s="3">
        <v>12</v>
      </c>
      <c r="F3408" s="3">
        <v>6</v>
      </c>
      <c r="G3408" s="2" t="s">
        <v>179</v>
      </c>
      <c r="H3408" s="2" t="s">
        <v>102</v>
      </c>
      <c r="I3408" s="2" t="s">
        <v>18276</v>
      </c>
      <c r="J3408" s="2" t="s">
        <v>3054</v>
      </c>
    </row>
    <row r="3409" spans="1:10" ht="15" customHeight="1" x14ac:dyDescent="0.35">
      <c r="A3409" s="2" t="s">
        <v>177</v>
      </c>
      <c r="B3409" s="2" t="s">
        <v>178</v>
      </c>
      <c r="C3409" s="2" t="s">
        <v>116</v>
      </c>
      <c r="D3409" s="2" t="s">
        <v>117</v>
      </c>
      <c r="E3409" s="3">
        <v>12</v>
      </c>
      <c r="F3409" s="3">
        <v>7</v>
      </c>
      <c r="G3409" s="2" t="s">
        <v>179</v>
      </c>
      <c r="H3409" s="2" t="s">
        <v>118</v>
      </c>
      <c r="I3409" s="2" t="s">
        <v>18276</v>
      </c>
      <c r="J3409" s="2" t="s">
        <v>3054</v>
      </c>
    </row>
    <row r="3410" spans="1:10" ht="15" customHeight="1" x14ac:dyDescent="0.35">
      <c r="A3410" s="2" t="s">
        <v>177</v>
      </c>
      <c r="B3410" s="2" t="s">
        <v>178</v>
      </c>
      <c r="C3410" s="2" t="s">
        <v>128</v>
      </c>
      <c r="D3410" s="2" t="s">
        <v>129</v>
      </c>
      <c r="E3410" s="3">
        <v>12</v>
      </c>
      <c r="F3410" s="3">
        <v>8</v>
      </c>
      <c r="G3410" s="2" t="s">
        <v>179</v>
      </c>
      <c r="H3410" s="2" t="s">
        <v>130</v>
      </c>
      <c r="I3410" s="2" t="s">
        <v>18276</v>
      </c>
      <c r="J3410" s="2" t="s">
        <v>3054</v>
      </c>
    </row>
    <row r="3411" spans="1:10" ht="15" customHeight="1" x14ac:dyDescent="0.35">
      <c r="A3411" s="2" t="s">
        <v>177</v>
      </c>
      <c r="B3411" s="2" t="s">
        <v>178</v>
      </c>
      <c r="C3411" s="2" t="s">
        <v>163</v>
      </c>
      <c r="D3411" s="2" t="s">
        <v>164</v>
      </c>
      <c r="E3411" s="3">
        <v>12</v>
      </c>
      <c r="F3411" s="3">
        <v>11</v>
      </c>
      <c r="G3411" s="2" t="s">
        <v>179</v>
      </c>
      <c r="H3411" s="2" t="s">
        <v>165</v>
      </c>
      <c r="I3411" s="2" t="s">
        <v>18276</v>
      </c>
      <c r="J3411" s="2" t="s">
        <v>3054</v>
      </c>
    </row>
    <row r="3412" spans="1:10" ht="15" customHeight="1" x14ac:dyDescent="0.35">
      <c r="A3412" s="2" t="s">
        <v>177</v>
      </c>
      <c r="B3412" s="2" t="s">
        <v>178</v>
      </c>
      <c r="C3412" s="2" t="s">
        <v>191</v>
      </c>
      <c r="D3412" s="2" t="s">
        <v>192</v>
      </c>
      <c r="E3412" s="3">
        <v>12</v>
      </c>
      <c r="F3412" s="3">
        <v>13</v>
      </c>
      <c r="G3412" s="2" t="s">
        <v>179</v>
      </c>
      <c r="H3412" s="2" t="s">
        <v>193</v>
      </c>
      <c r="I3412" s="2" t="s">
        <v>18276</v>
      </c>
      <c r="J3412" s="2" t="s">
        <v>3054</v>
      </c>
    </row>
    <row r="3413" spans="1:10" ht="15" customHeight="1" x14ac:dyDescent="0.35">
      <c r="A3413" s="2" t="s">
        <v>177</v>
      </c>
      <c r="B3413" s="2" t="s">
        <v>178</v>
      </c>
      <c r="C3413" s="2" t="s">
        <v>207</v>
      </c>
      <c r="D3413" s="2" t="s">
        <v>208</v>
      </c>
      <c r="E3413" s="3">
        <v>12</v>
      </c>
      <c r="F3413" s="3">
        <v>14</v>
      </c>
      <c r="G3413" s="2" t="s">
        <v>179</v>
      </c>
      <c r="H3413" s="2" t="s">
        <v>209</v>
      </c>
      <c r="I3413" s="2" t="s">
        <v>18276</v>
      </c>
      <c r="J3413" s="2" t="s">
        <v>3054</v>
      </c>
    </row>
    <row r="3414" spans="1:10" ht="15" customHeight="1" x14ac:dyDescent="0.35">
      <c r="A3414" s="2" t="s">
        <v>177</v>
      </c>
      <c r="B3414" s="2" t="s">
        <v>178</v>
      </c>
      <c r="C3414" s="2" t="s">
        <v>250</v>
      </c>
      <c r="D3414" s="2" t="s">
        <v>251</v>
      </c>
      <c r="E3414" s="3">
        <v>12</v>
      </c>
      <c r="F3414" s="3">
        <v>17</v>
      </c>
      <c r="G3414" s="2" t="s">
        <v>179</v>
      </c>
      <c r="H3414" s="2" t="s">
        <v>252</v>
      </c>
      <c r="I3414" s="2" t="s">
        <v>18276</v>
      </c>
      <c r="J3414" s="2" t="s">
        <v>3054</v>
      </c>
    </row>
    <row r="3415" spans="1:10" ht="15" customHeight="1" x14ac:dyDescent="0.35">
      <c r="A3415" s="2" t="s">
        <v>177</v>
      </c>
      <c r="B3415" s="2" t="s">
        <v>178</v>
      </c>
      <c r="C3415" s="2" t="s">
        <v>264</v>
      </c>
      <c r="D3415" s="2" t="s">
        <v>265</v>
      </c>
      <c r="E3415" s="3">
        <v>12</v>
      </c>
      <c r="F3415" s="3">
        <v>18</v>
      </c>
      <c r="G3415" s="2" t="s">
        <v>179</v>
      </c>
      <c r="H3415" s="2" t="s">
        <v>266</v>
      </c>
      <c r="I3415" s="2" t="s">
        <v>18276</v>
      </c>
      <c r="J3415" s="2" t="s">
        <v>3054</v>
      </c>
    </row>
    <row r="3416" spans="1:10" ht="15" customHeight="1" x14ac:dyDescent="0.35">
      <c r="A3416" s="2" t="s">
        <v>177</v>
      </c>
      <c r="B3416" s="2" t="s">
        <v>178</v>
      </c>
      <c r="C3416" s="2" t="s">
        <v>325</v>
      </c>
      <c r="D3416" s="2" t="s">
        <v>326</v>
      </c>
      <c r="E3416" s="3">
        <v>12</v>
      </c>
      <c r="F3416" s="3">
        <v>22</v>
      </c>
      <c r="G3416" s="2" t="s">
        <v>179</v>
      </c>
      <c r="H3416" s="2" t="s">
        <v>327</v>
      </c>
      <c r="I3416" s="2" t="s">
        <v>18276</v>
      </c>
      <c r="J3416" s="2" t="s">
        <v>3054</v>
      </c>
    </row>
    <row r="3417" spans="1:10" ht="15" customHeight="1" x14ac:dyDescent="0.35">
      <c r="A3417" s="2" t="s">
        <v>177</v>
      </c>
      <c r="B3417" s="2" t="s">
        <v>178</v>
      </c>
      <c r="C3417" s="2" t="s">
        <v>477</v>
      </c>
      <c r="D3417" s="2" t="s">
        <v>478</v>
      </c>
      <c r="E3417" s="3">
        <v>12</v>
      </c>
      <c r="F3417" s="3">
        <v>35</v>
      </c>
      <c r="G3417" s="2" t="s">
        <v>179</v>
      </c>
      <c r="H3417" s="2" t="s">
        <v>479</v>
      </c>
      <c r="I3417" s="2" t="s">
        <v>18276</v>
      </c>
      <c r="J3417" s="2" t="s">
        <v>3054</v>
      </c>
    </row>
    <row r="3418" spans="1:10" ht="15" customHeight="1" x14ac:dyDescent="0.35">
      <c r="A3418" s="2" t="s">
        <v>177</v>
      </c>
      <c r="B3418" s="2" t="s">
        <v>178</v>
      </c>
      <c r="C3418" s="2" t="s">
        <v>128</v>
      </c>
      <c r="D3418" s="2" t="s">
        <v>129</v>
      </c>
      <c r="E3418" s="3">
        <v>12</v>
      </c>
      <c r="F3418" s="3">
        <v>8</v>
      </c>
      <c r="G3418" s="2" t="s">
        <v>179</v>
      </c>
      <c r="H3418" s="2" t="s">
        <v>130</v>
      </c>
      <c r="I3418" s="2" t="s">
        <v>18276</v>
      </c>
      <c r="J3418" s="2" t="s">
        <v>3001</v>
      </c>
    </row>
    <row r="3419" spans="1:10" ht="15" customHeight="1" x14ac:dyDescent="0.35">
      <c r="A3419" s="2" t="s">
        <v>177</v>
      </c>
      <c r="B3419" s="2" t="s">
        <v>178</v>
      </c>
      <c r="C3419" s="2" t="s">
        <v>116</v>
      </c>
      <c r="D3419" s="2" t="s">
        <v>117</v>
      </c>
      <c r="E3419" s="3">
        <v>12</v>
      </c>
      <c r="F3419" s="3">
        <v>7</v>
      </c>
      <c r="G3419" s="2" t="s">
        <v>179</v>
      </c>
      <c r="H3419" s="2" t="s">
        <v>118</v>
      </c>
      <c r="I3419" s="2" t="s">
        <v>18276</v>
      </c>
      <c r="J3419" s="2" t="s">
        <v>3001</v>
      </c>
    </row>
    <row r="3420" spans="1:10" ht="15" customHeight="1" x14ac:dyDescent="0.35">
      <c r="A3420" s="2" t="s">
        <v>177</v>
      </c>
      <c r="B3420" s="2" t="s">
        <v>178</v>
      </c>
      <c r="C3420" s="2" t="s">
        <v>86</v>
      </c>
      <c r="D3420" s="2" t="s">
        <v>87</v>
      </c>
      <c r="E3420" s="3">
        <v>12</v>
      </c>
      <c r="F3420" s="3">
        <v>5</v>
      </c>
      <c r="G3420" s="2" t="s">
        <v>179</v>
      </c>
      <c r="H3420" s="2" t="s">
        <v>88</v>
      </c>
      <c r="I3420" s="2" t="s">
        <v>18276</v>
      </c>
      <c r="J3420" s="2" t="s">
        <v>3001</v>
      </c>
    </row>
    <row r="3421" spans="1:10" ht="15" customHeight="1" x14ac:dyDescent="0.35">
      <c r="A3421" s="2" t="s">
        <v>163</v>
      </c>
      <c r="B3421" s="2" t="s">
        <v>164</v>
      </c>
      <c r="C3421" s="2" t="s">
        <v>41</v>
      </c>
      <c r="D3421" s="2" t="s">
        <v>42</v>
      </c>
      <c r="E3421" s="3">
        <v>11</v>
      </c>
      <c r="F3421" s="3">
        <v>2</v>
      </c>
      <c r="G3421" s="2" t="s">
        <v>165</v>
      </c>
      <c r="H3421" s="2" t="s">
        <v>43</v>
      </c>
      <c r="I3421" s="2" t="s">
        <v>18276</v>
      </c>
      <c r="J3421" s="2" t="s">
        <v>3037</v>
      </c>
    </row>
    <row r="3422" spans="1:10" ht="15" customHeight="1" x14ac:dyDescent="0.35">
      <c r="A3422" s="2" t="s">
        <v>163</v>
      </c>
      <c r="B3422" s="2" t="s">
        <v>164</v>
      </c>
      <c r="C3422" s="2" t="s">
        <v>56</v>
      </c>
      <c r="D3422" s="2" t="s">
        <v>57</v>
      </c>
      <c r="E3422" s="3">
        <v>11</v>
      </c>
      <c r="F3422" s="3">
        <v>3</v>
      </c>
      <c r="G3422" s="2" t="s">
        <v>165</v>
      </c>
      <c r="H3422" s="2" t="s">
        <v>59</v>
      </c>
      <c r="I3422" s="2" t="s">
        <v>18276</v>
      </c>
      <c r="J3422" s="2" t="s">
        <v>3037</v>
      </c>
    </row>
    <row r="3423" spans="1:10" ht="15" customHeight="1" x14ac:dyDescent="0.35">
      <c r="A3423" s="2" t="s">
        <v>163</v>
      </c>
      <c r="B3423" s="2" t="s">
        <v>164</v>
      </c>
      <c r="C3423" s="2" t="s">
        <v>71</v>
      </c>
      <c r="D3423" s="2" t="s">
        <v>72</v>
      </c>
      <c r="E3423" s="3">
        <v>11</v>
      </c>
      <c r="F3423" s="3">
        <v>4</v>
      </c>
      <c r="G3423" s="2" t="s">
        <v>165</v>
      </c>
      <c r="H3423" s="2" t="s">
        <v>73</v>
      </c>
      <c r="I3423" s="2" t="s">
        <v>18276</v>
      </c>
      <c r="J3423" s="2" t="s">
        <v>3037</v>
      </c>
    </row>
    <row r="3424" spans="1:10" ht="15" customHeight="1" x14ac:dyDescent="0.35">
      <c r="A3424" s="2" t="s">
        <v>163</v>
      </c>
      <c r="B3424" s="2" t="s">
        <v>164</v>
      </c>
      <c r="C3424" s="2" t="s">
        <v>86</v>
      </c>
      <c r="D3424" s="2" t="s">
        <v>87</v>
      </c>
      <c r="E3424" s="3">
        <v>11</v>
      </c>
      <c r="F3424" s="3">
        <v>5</v>
      </c>
      <c r="G3424" s="2" t="s">
        <v>165</v>
      </c>
      <c r="H3424" s="2" t="s">
        <v>88</v>
      </c>
      <c r="I3424" s="2" t="s">
        <v>18276</v>
      </c>
      <c r="J3424" s="2" t="s">
        <v>3037</v>
      </c>
    </row>
    <row r="3425" spans="1:10" ht="15" customHeight="1" x14ac:dyDescent="0.35">
      <c r="A3425" s="2" t="s">
        <v>163</v>
      </c>
      <c r="B3425" s="2" t="s">
        <v>164</v>
      </c>
      <c r="C3425" s="2" t="s">
        <v>128</v>
      </c>
      <c r="D3425" s="2" t="s">
        <v>129</v>
      </c>
      <c r="E3425" s="3">
        <v>11</v>
      </c>
      <c r="F3425" s="3">
        <v>8</v>
      </c>
      <c r="G3425" s="2" t="s">
        <v>165</v>
      </c>
      <c r="H3425" s="2" t="s">
        <v>130</v>
      </c>
      <c r="I3425" s="2" t="s">
        <v>18276</v>
      </c>
      <c r="J3425" s="2" t="s">
        <v>3037</v>
      </c>
    </row>
    <row r="3426" spans="1:10" ht="15" customHeight="1" x14ac:dyDescent="0.35">
      <c r="A3426" s="2" t="s">
        <v>163</v>
      </c>
      <c r="B3426" s="2" t="s">
        <v>164</v>
      </c>
      <c r="C3426" s="2" t="s">
        <v>153</v>
      </c>
      <c r="D3426" s="2" t="s">
        <v>154</v>
      </c>
      <c r="E3426" s="3">
        <v>11</v>
      </c>
      <c r="F3426" s="3">
        <v>10</v>
      </c>
      <c r="G3426" s="2" t="s">
        <v>165</v>
      </c>
      <c r="H3426" s="2" t="s">
        <v>155</v>
      </c>
      <c r="I3426" s="2" t="s">
        <v>18276</v>
      </c>
      <c r="J3426" s="2" t="s">
        <v>3037</v>
      </c>
    </row>
    <row r="3427" spans="1:10" ht="15" customHeight="1" x14ac:dyDescent="0.35">
      <c r="A3427" s="2" t="s">
        <v>163</v>
      </c>
      <c r="B3427" s="2" t="s">
        <v>164</v>
      </c>
      <c r="C3427" s="2" t="s">
        <v>177</v>
      </c>
      <c r="D3427" s="2" t="s">
        <v>178</v>
      </c>
      <c r="E3427" s="3">
        <v>11</v>
      </c>
      <c r="F3427" s="3">
        <v>12</v>
      </c>
      <c r="G3427" s="2" t="s">
        <v>165</v>
      </c>
      <c r="H3427" s="2" t="s">
        <v>179</v>
      </c>
      <c r="I3427" s="2" t="s">
        <v>18276</v>
      </c>
      <c r="J3427" s="2" t="s">
        <v>3037</v>
      </c>
    </row>
    <row r="3428" spans="1:10" ht="15" customHeight="1" x14ac:dyDescent="0.35">
      <c r="A3428" s="2" t="s">
        <v>163</v>
      </c>
      <c r="B3428" s="2" t="s">
        <v>164</v>
      </c>
      <c r="C3428" s="2" t="s">
        <v>218</v>
      </c>
      <c r="D3428" s="2" t="s">
        <v>219</v>
      </c>
      <c r="E3428" s="3">
        <v>11</v>
      </c>
      <c r="F3428" s="3">
        <v>15</v>
      </c>
      <c r="G3428" s="2" t="s">
        <v>165</v>
      </c>
      <c r="H3428" s="2" t="s">
        <v>220</v>
      </c>
      <c r="I3428" s="2" t="s">
        <v>18276</v>
      </c>
      <c r="J3428" s="2" t="s">
        <v>3037</v>
      </c>
    </row>
    <row r="3429" spans="1:10" ht="15" customHeight="1" x14ac:dyDescent="0.35">
      <c r="A3429" s="2" t="s">
        <v>163</v>
      </c>
      <c r="B3429" s="2" t="s">
        <v>164</v>
      </c>
      <c r="C3429" s="2" t="s">
        <v>250</v>
      </c>
      <c r="D3429" s="2" t="s">
        <v>251</v>
      </c>
      <c r="E3429" s="3">
        <v>11</v>
      </c>
      <c r="F3429" s="3">
        <v>17</v>
      </c>
      <c r="G3429" s="2" t="s">
        <v>165</v>
      </c>
      <c r="H3429" s="2" t="s">
        <v>252</v>
      </c>
      <c r="I3429" s="2" t="s">
        <v>18276</v>
      </c>
      <c r="J3429" s="2" t="s">
        <v>3037</v>
      </c>
    </row>
    <row r="3430" spans="1:10" ht="15" customHeight="1" x14ac:dyDescent="0.35">
      <c r="A3430" s="2" t="s">
        <v>163</v>
      </c>
      <c r="B3430" s="2" t="s">
        <v>164</v>
      </c>
      <c r="C3430" s="2" t="s">
        <v>264</v>
      </c>
      <c r="D3430" s="2" t="s">
        <v>265</v>
      </c>
      <c r="E3430" s="3">
        <v>11</v>
      </c>
      <c r="F3430" s="3">
        <v>18</v>
      </c>
      <c r="G3430" s="2" t="s">
        <v>165</v>
      </c>
      <c r="H3430" s="2" t="s">
        <v>266</v>
      </c>
      <c r="I3430" s="2" t="s">
        <v>18276</v>
      </c>
      <c r="J3430" s="2" t="s">
        <v>3037</v>
      </c>
    </row>
    <row r="3431" spans="1:10" ht="15" customHeight="1" x14ac:dyDescent="0.35">
      <c r="A3431" s="2" t="s">
        <v>163</v>
      </c>
      <c r="B3431" s="2" t="s">
        <v>164</v>
      </c>
      <c r="C3431" s="2" t="s">
        <v>279</v>
      </c>
      <c r="D3431" s="2" t="s">
        <v>280</v>
      </c>
      <c r="E3431" s="3">
        <v>11</v>
      </c>
      <c r="F3431" s="3">
        <v>19</v>
      </c>
      <c r="G3431" s="2" t="s">
        <v>165</v>
      </c>
      <c r="H3431" s="2" t="s">
        <v>281</v>
      </c>
      <c r="I3431" s="2" t="s">
        <v>18276</v>
      </c>
      <c r="J3431" s="2" t="s">
        <v>3037</v>
      </c>
    </row>
    <row r="3432" spans="1:10" ht="15" customHeight="1" x14ac:dyDescent="0.35">
      <c r="A3432" s="2" t="s">
        <v>163</v>
      </c>
      <c r="B3432" s="2" t="s">
        <v>164</v>
      </c>
      <c r="C3432" s="2" t="s">
        <v>325</v>
      </c>
      <c r="D3432" s="2" t="s">
        <v>326</v>
      </c>
      <c r="E3432" s="3">
        <v>11</v>
      </c>
      <c r="F3432" s="3">
        <v>22</v>
      </c>
      <c r="G3432" s="2" t="s">
        <v>165</v>
      </c>
      <c r="H3432" s="2" t="s">
        <v>327</v>
      </c>
      <c r="I3432" s="2" t="s">
        <v>18276</v>
      </c>
      <c r="J3432" s="2" t="s">
        <v>3037</v>
      </c>
    </row>
    <row r="3433" spans="1:10" ht="15" customHeight="1" x14ac:dyDescent="0.35">
      <c r="A3433" s="2" t="s">
        <v>163</v>
      </c>
      <c r="B3433" s="2" t="s">
        <v>164</v>
      </c>
      <c r="C3433" s="2" t="s">
        <v>339</v>
      </c>
      <c r="D3433" s="2" t="s">
        <v>340</v>
      </c>
      <c r="E3433" s="3">
        <v>11</v>
      </c>
      <c r="F3433" s="3">
        <v>23</v>
      </c>
      <c r="G3433" s="2" t="s">
        <v>165</v>
      </c>
      <c r="H3433" s="2" t="s">
        <v>341</v>
      </c>
      <c r="I3433" s="2" t="s">
        <v>18276</v>
      </c>
      <c r="J3433" s="2" t="s">
        <v>3037</v>
      </c>
    </row>
    <row r="3434" spans="1:10" ht="15" customHeight="1" x14ac:dyDescent="0.35">
      <c r="A3434" s="2" t="s">
        <v>163</v>
      </c>
      <c r="B3434" s="2" t="s">
        <v>164</v>
      </c>
      <c r="C3434" s="2" t="s">
        <v>352</v>
      </c>
      <c r="D3434" s="2" t="s">
        <v>353</v>
      </c>
      <c r="E3434" s="3">
        <v>11</v>
      </c>
      <c r="F3434" s="3">
        <v>24</v>
      </c>
      <c r="G3434" s="2" t="s">
        <v>165</v>
      </c>
      <c r="H3434" s="2" t="s">
        <v>354</v>
      </c>
      <c r="I3434" s="2" t="s">
        <v>18276</v>
      </c>
      <c r="J3434" s="2" t="s">
        <v>3037</v>
      </c>
    </row>
    <row r="3435" spans="1:10" ht="15" customHeight="1" x14ac:dyDescent="0.35">
      <c r="A3435" s="2" t="s">
        <v>163</v>
      </c>
      <c r="B3435" s="2" t="s">
        <v>164</v>
      </c>
      <c r="C3435" s="2" t="s">
        <v>365</v>
      </c>
      <c r="D3435" s="2" t="s">
        <v>366</v>
      </c>
      <c r="E3435" s="3">
        <v>11</v>
      </c>
      <c r="F3435" s="3">
        <v>25</v>
      </c>
      <c r="G3435" s="2" t="s">
        <v>165</v>
      </c>
      <c r="H3435" s="2" t="s">
        <v>367</v>
      </c>
      <c r="I3435" s="2" t="s">
        <v>18276</v>
      </c>
      <c r="J3435" s="2" t="s">
        <v>3037</v>
      </c>
    </row>
    <row r="3436" spans="1:10" ht="15" customHeight="1" x14ac:dyDescent="0.35">
      <c r="A3436" s="2" t="s">
        <v>163</v>
      </c>
      <c r="B3436" s="2" t="s">
        <v>164</v>
      </c>
      <c r="C3436" s="2" t="s">
        <v>456</v>
      </c>
      <c r="D3436" s="2" t="s">
        <v>457</v>
      </c>
      <c r="E3436" s="3">
        <v>11</v>
      </c>
      <c r="F3436" s="3">
        <v>33</v>
      </c>
      <c r="G3436" s="2" t="s">
        <v>165</v>
      </c>
      <c r="H3436" s="2" t="s">
        <v>458</v>
      </c>
      <c r="I3436" s="2" t="s">
        <v>18276</v>
      </c>
      <c r="J3436" s="2" t="s">
        <v>3037</v>
      </c>
    </row>
    <row r="3437" spans="1:10" ht="15" customHeight="1" x14ac:dyDescent="0.35">
      <c r="A3437" s="2" t="s">
        <v>163</v>
      </c>
      <c r="B3437" s="2" t="s">
        <v>164</v>
      </c>
      <c r="C3437" s="2" t="s">
        <v>510</v>
      </c>
      <c r="D3437" s="2" t="s">
        <v>511</v>
      </c>
      <c r="E3437" s="3">
        <v>11</v>
      </c>
      <c r="F3437" s="3">
        <v>38</v>
      </c>
      <c r="G3437" s="2" t="s">
        <v>165</v>
      </c>
      <c r="H3437" s="2" t="s">
        <v>512</v>
      </c>
      <c r="I3437" s="2" t="s">
        <v>18276</v>
      </c>
      <c r="J3437" s="2" t="s">
        <v>3037</v>
      </c>
    </row>
    <row r="3438" spans="1:10" ht="15" customHeight="1" x14ac:dyDescent="0.35">
      <c r="A3438" s="2" t="s">
        <v>163</v>
      </c>
      <c r="B3438" s="2" t="s">
        <v>164</v>
      </c>
      <c r="C3438" s="2" t="s">
        <v>23</v>
      </c>
      <c r="D3438" s="2" t="s">
        <v>24</v>
      </c>
      <c r="E3438" s="3">
        <v>11</v>
      </c>
      <c r="F3438" s="3">
        <v>1</v>
      </c>
      <c r="G3438" s="2" t="s">
        <v>165</v>
      </c>
      <c r="H3438" s="2" t="s">
        <v>26</v>
      </c>
      <c r="I3438" s="2" t="s">
        <v>18276</v>
      </c>
      <c r="J3438" s="2" t="s">
        <v>3104</v>
      </c>
    </row>
    <row r="3439" spans="1:10" ht="15" customHeight="1" x14ac:dyDescent="0.35">
      <c r="A3439" s="2" t="s">
        <v>163</v>
      </c>
      <c r="B3439" s="2" t="s">
        <v>164</v>
      </c>
      <c r="C3439" s="2" t="s">
        <v>128</v>
      </c>
      <c r="D3439" s="2" t="s">
        <v>129</v>
      </c>
      <c r="E3439" s="3">
        <v>11</v>
      </c>
      <c r="F3439" s="3">
        <v>8</v>
      </c>
      <c r="G3439" s="2" t="s">
        <v>165</v>
      </c>
      <c r="H3439" s="2" t="s">
        <v>130</v>
      </c>
      <c r="I3439" s="2" t="s">
        <v>18276</v>
      </c>
      <c r="J3439" s="2" t="s">
        <v>3104</v>
      </c>
    </row>
    <row r="3440" spans="1:10" ht="15" customHeight="1" x14ac:dyDescent="0.35">
      <c r="A3440" s="2" t="s">
        <v>163</v>
      </c>
      <c r="B3440" s="2" t="s">
        <v>164</v>
      </c>
      <c r="C3440" s="2" t="s">
        <v>207</v>
      </c>
      <c r="D3440" s="2" t="s">
        <v>208</v>
      </c>
      <c r="E3440" s="3">
        <v>11</v>
      </c>
      <c r="F3440" s="3">
        <v>14</v>
      </c>
      <c r="G3440" s="2" t="s">
        <v>165</v>
      </c>
      <c r="H3440" s="2" t="s">
        <v>209</v>
      </c>
      <c r="I3440" s="2" t="s">
        <v>18276</v>
      </c>
      <c r="J3440" s="2" t="s">
        <v>3104</v>
      </c>
    </row>
    <row r="3441" spans="1:10" ht="15" customHeight="1" x14ac:dyDescent="0.35">
      <c r="A3441" s="2" t="s">
        <v>163</v>
      </c>
      <c r="B3441" s="2" t="s">
        <v>164</v>
      </c>
      <c r="C3441" s="2" t="s">
        <v>339</v>
      </c>
      <c r="D3441" s="2" t="s">
        <v>340</v>
      </c>
      <c r="E3441" s="3">
        <v>11</v>
      </c>
      <c r="F3441" s="3">
        <v>23</v>
      </c>
      <c r="G3441" s="2" t="s">
        <v>165</v>
      </c>
      <c r="H3441" s="2" t="s">
        <v>341</v>
      </c>
      <c r="I3441" s="2" t="s">
        <v>18276</v>
      </c>
      <c r="J3441" s="2" t="s">
        <v>3104</v>
      </c>
    </row>
    <row r="3442" spans="1:10" ht="15" customHeight="1" x14ac:dyDescent="0.35">
      <c r="A3442" s="2" t="s">
        <v>163</v>
      </c>
      <c r="B3442" s="2" t="s">
        <v>164</v>
      </c>
      <c r="C3442" s="2" t="s">
        <v>23</v>
      </c>
      <c r="D3442" s="2" t="s">
        <v>24</v>
      </c>
      <c r="E3442" s="3">
        <v>11</v>
      </c>
      <c r="F3442" s="3">
        <v>1</v>
      </c>
      <c r="G3442" s="2" t="s">
        <v>165</v>
      </c>
      <c r="H3442" s="2" t="s">
        <v>26</v>
      </c>
      <c r="I3442" s="2" t="s">
        <v>18276</v>
      </c>
      <c r="J3442" s="2" t="s">
        <v>3037</v>
      </c>
    </row>
    <row r="3443" spans="1:10" ht="15" customHeight="1" x14ac:dyDescent="0.35">
      <c r="A3443" s="2" t="s">
        <v>163</v>
      </c>
      <c r="B3443" s="2" t="s">
        <v>164</v>
      </c>
      <c r="C3443" s="2" t="s">
        <v>23</v>
      </c>
      <c r="D3443" s="2" t="s">
        <v>24</v>
      </c>
      <c r="E3443" s="3">
        <v>11</v>
      </c>
      <c r="F3443" s="3">
        <v>1</v>
      </c>
      <c r="G3443" s="2" t="s">
        <v>165</v>
      </c>
      <c r="H3443" s="2" t="s">
        <v>26</v>
      </c>
      <c r="I3443" s="2" t="s">
        <v>18276</v>
      </c>
      <c r="J3443" s="2" t="s">
        <v>3016</v>
      </c>
    </row>
    <row r="3444" spans="1:10" ht="15" customHeight="1" x14ac:dyDescent="0.35">
      <c r="A3444" s="2" t="s">
        <v>163</v>
      </c>
      <c r="B3444" s="2" t="s">
        <v>164</v>
      </c>
      <c r="C3444" s="2" t="s">
        <v>537</v>
      </c>
      <c r="D3444" s="2" t="s">
        <v>538</v>
      </c>
      <c r="E3444" s="3">
        <v>11</v>
      </c>
      <c r="F3444" s="3">
        <v>40</v>
      </c>
      <c r="G3444" s="2" t="s">
        <v>165</v>
      </c>
      <c r="H3444" s="2" t="s">
        <v>539</v>
      </c>
      <c r="I3444" s="2" t="s">
        <v>18276</v>
      </c>
      <c r="J3444" s="2" t="s">
        <v>2969</v>
      </c>
    </row>
    <row r="3445" spans="1:10" ht="15" customHeight="1" x14ac:dyDescent="0.35">
      <c r="A3445" s="2" t="s">
        <v>163</v>
      </c>
      <c r="B3445" s="2" t="s">
        <v>164</v>
      </c>
      <c r="C3445" s="2" t="s">
        <v>447</v>
      </c>
      <c r="D3445" s="2" t="s">
        <v>448</v>
      </c>
      <c r="E3445" s="3">
        <v>11</v>
      </c>
      <c r="F3445" s="3">
        <v>32</v>
      </c>
      <c r="G3445" s="2" t="s">
        <v>165</v>
      </c>
      <c r="H3445" s="2" t="s">
        <v>449</v>
      </c>
      <c r="I3445" s="2" t="s">
        <v>18276</v>
      </c>
      <c r="J3445" s="2" t="s">
        <v>2969</v>
      </c>
    </row>
    <row r="3446" spans="1:10" ht="15" customHeight="1" x14ac:dyDescent="0.35">
      <c r="A3446" s="2" t="s">
        <v>163</v>
      </c>
      <c r="B3446" s="2" t="s">
        <v>164</v>
      </c>
      <c r="C3446" s="2" t="s">
        <v>250</v>
      </c>
      <c r="D3446" s="2" t="s">
        <v>251</v>
      </c>
      <c r="E3446" s="3">
        <v>11</v>
      </c>
      <c r="F3446" s="3">
        <v>17</v>
      </c>
      <c r="G3446" s="2" t="s">
        <v>165</v>
      </c>
      <c r="H3446" s="2" t="s">
        <v>252</v>
      </c>
      <c r="I3446" s="2" t="s">
        <v>18276</v>
      </c>
      <c r="J3446" s="2" t="s">
        <v>3054</v>
      </c>
    </row>
    <row r="3447" spans="1:10" ht="15" customHeight="1" x14ac:dyDescent="0.35">
      <c r="A3447" s="2" t="s">
        <v>163</v>
      </c>
      <c r="B3447" s="2" t="s">
        <v>164</v>
      </c>
      <c r="C3447" s="2" t="s">
        <v>264</v>
      </c>
      <c r="D3447" s="2" t="s">
        <v>265</v>
      </c>
      <c r="E3447" s="3">
        <v>11</v>
      </c>
      <c r="F3447" s="3">
        <v>18</v>
      </c>
      <c r="G3447" s="2" t="s">
        <v>165</v>
      </c>
      <c r="H3447" s="2" t="s">
        <v>266</v>
      </c>
      <c r="I3447" s="2" t="s">
        <v>18276</v>
      </c>
      <c r="J3447" s="2" t="s">
        <v>3054</v>
      </c>
    </row>
    <row r="3448" spans="1:10" ht="15" customHeight="1" x14ac:dyDescent="0.35">
      <c r="A3448" s="2" t="s">
        <v>163</v>
      </c>
      <c r="B3448" s="2" t="s">
        <v>164</v>
      </c>
      <c r="C3448" s="2" t="s">
        <v>325</v>
      </c>
      <c r="D3448" s="2" t="s">
        <v>326</v>
      </c>
      <c r="E3448" s="3">
        <v>11</v>
      </c>
      <c r="F3448" s="3">
        <v>22</v>
      </c>
      <c r="G3448" s="2" t="s">
        <v>165</v>
      </c>
      <c r="H3448" s="2" t="s">
        <v>327</v>
      </c>
      <c r="I3448" s="2" t="s">
        <v>18276</v>
      </c>
      <c r="J3448" s="2" t="s">
        <v>3054</v>
      </c>
    </row>
    <row r="3449" spans="1:10" ht="15" customHeight="1" x14ac:dyDescent="0.35">
      <c r="A3449" s="2" t="s">
        <v>163</v>
      </c>
      <c r="B3449" s="2" t="s">
        <v>164</v>
      </c>
      <c r="C3449" s="2" t="s">
        <v>352</v>
      </c>
      <c r="D3449" s="2" t="s">
        <v>353</v>
      </c>
      <c r="E3449" s="3">
        <v>11</v>
      </c>
      <c r="F3449" s="3">
        <v>24</v>
      </c>
      <c r="G3449" s="2" t="s">
        <v>165</v>
      </c>
      <c r="H3449" s="2" t="s">
        <v>354</v>
      </c>
      <c r="I3449" s="2" t="s">
        <v>18276</v>
      </c>
      <c r="J3449" s="2" t="s">
        <v>3054</v>
      </c>
    </row>
    <row r="3450" spans="1:10" ht="15" customHeight="1" x14ac:dyDescent="0.35">
      <c r="A3450" s="2" t="s">
        <v>163</v>
      </c>
      <c r="B3450" s="2" t="s">
        <v>164</v>
      </c>
      <c r="C3450" s="2" t="s">
        <v>477</v>
      </c>
      <c r="D3450" s="2" t="s">
        <v>478</v>
      </c>
      <c r="E3450" s="3">
        <v>11</v>
      </c>
      <c r="F3450" s="3">
        <v>35</v>
      </c>
      <c r="G3450" s="2" t="s">
        <v>165</v>
      </c>
      <c r="H3450" s="2" t="s">
        <v>479</v>
      </c>
      <c r="I3450" s="2" t="s">
        <v>18276</v>
      </c>
      <c r="J3450" s="2" t="s">
        <v>3054</v>
      </c>
    </row>
    <row r="3451" spans="1:10" ht="15" customHeight="1" x14ac:dyDescent="0.35">
      <c r="A3451" s="2" t="s">
        <v>163</v>
      </c>
      <c r="B3451" s="2" t="s">
        <v>164</v>
      </c>
      <c r="C3451" s="2" t="s">
        <v>523</v>
      </c>
      <c r="D3451" s="2" t="s">
        <v>524</v>
      </c>
      <c r="E3451" s="3">
        <v>11</v>
      </c>
      <c r="F3451" s="3">
        <v>39</v>
      </c>
      <c r="G3451" s="2" t="s">
        <v>165</v>
      </c>
      <c r="H3451" s="2" t="s">
        <v>525</v>
      </c>
      <c r="I3451" s="2" t="s">
        <v>18276</v>
      </c>
      <c r="J3451" s="2" t="s">
        <v>3054</v>
      </c>
    </row>
    <row r="3452" spans="1:10" ht="15" customHeight="1" x14ac:dyDescent="0.35">
      <c r="A3452" s="2" t="s">
        <v>163</v>
      </c>
      <c r="B3452" s="2" t="s">
        <v>164</v>
      </c>
      <c r="C3452" s="2" t="s">
        <v>116</v>
      </c>
      <c r="D3452" s="2" t="s">
        <v>117</v>
      </c>
      <c r="E3452" s="3">
        <v>11</v>
      </c>
      <c r="F3452" s="3">
        <v>7</v>
      </c>
      <c r="G3452" s="2" t="s">
        <v>165</v>
      </c>
      <c r="H3452" s="2" t="s">
        <v>118</v>
      </c>
      <c r="I3452" s="2" t="s">
        <v>18276</v>
      </c>
      <c r="J3452" s="2" t="s">
        <v>3400</v>
      </c>
    </row>
    <row r="3453" spans="1:10" ht="15" customHeight="1" x14ac:dyDescent="0.35">
      <c r="A3453" s="2" t="s">
        <v>163</v>
      </c>
      <c r="B3453" s="2" t="s">
        <v>164</v>
      </c>
      <c r="C3453" s="2" t="s">
        <v>153</v>
      </c>
      <c r="D3453" s="2" t="s">
        <v>154</v>
      </c>
      <c r="E3453" s="3">
        <v>11</v>
      </c>
      <c r="F3453" s="3">
        <v>10</v>
      </c>
      <c r="G3453" s="2" t="s">
        <v>165</v>
      </c>
      <c r="H3453" s="2" t="s">
        <v>155</v>
      </c>
      <c r="I3453" s="2" t="s">
        <v>18276</v>
      </c>
      <c r="J3453" s="2" t="s">
        <v>3400</v>
      </c>
    </row>
    <row r="3454" spans="1:10" ht="15" customHeight="1" x14ac:dyDescent="0.35">
      <c r="A3454" s="2" t="s">
        <v>163</v>
      </c>
      <c r="B3454" s="2" t="s">
        <v>164</v>
      </c>
      <c r="C3454" s="2" t="s">
        <v>234</v>
      </c>
      <c r="D3454" s="2" t="s">
        <v>235</v>
      </c>
      <c r="E3454" s="3">
        <v>11</v>
      </c>
      <c r="F3454" s="3">
        <v>16</v>
      </c>
      <c r="G3454" s="2" t="s">
        <v>165</v>
      </c>
      <c r="H3454" s="2" t="s">
        <v>236</v>
      </c>
      <c r="I3454" s="2" t="s">
        <v>18276</v>
      </c>
      <c r="J3454" s="2" t="s">
        <v>3400</v>
      </c>
    </row>
    <row r="3455" spans="1:10" ht="15" customHeight="1" x14ac:dyDescent="0.35">
      <c r="A3455" s="2" t="s">
        <v>116</v>
      </c>
      <c r="B3455" s="2" t="s">
        <v>117</v>
      </c>
      <c r="C3455" s="2" t="s">
        <v>71</v>
      </c>
      <c r="D3455" s="2" t="s">
        <v>72</v>
      </c>
      <c r="E3455" s="3">
        <v>7</v>
      </c>
      <c r="F3455" s="3">
        <v>4</v>
      </c>
      <c r="G3455" s="2" t="s">
        <v>118</v>
      </c>
      <c r="H3455" s="2" t="s">
        <v>73</v>
      </c>
      <c r="I3455" s="2" t="s">
        <v>18276</v>
      </c>
      <c r="J3455" s="2" t="s">
        <v>3205</v>
      </c>
    </row>
    <row r="3456" spans="1:10" ht="15" customHeight="1" x14ac:dyDescent="0.35">
      <c r="A3456" s="2" t="s">
        <v>163</v>
      </c>
      <c r="B3456" s="2" t="s">
        <v>164</v>
      </c>
      <c r="C3456" s="2" t="s">
        <v>41</v>
      </c>
      <c r="D3456" s="2" t="s">
        <v>42</v>
      </c>
      <c r="E3456" s="3">
        <v>11</v>
      </c>
      <c r="F3456" s="3">
        <v>2</v>
      </c>
      <c r="G3456" s="2" t="s">
        <v>165</v>
      </c>
      <c r="H3456" s="2" t="s">
        <v>43</v>
      </c>
      <c r="I3456" s="2" t="s">
        <v>18276</v>
      </c>
      <c r="J3456" s="2" t="s">
        <v>2969</v>
      </c>
    </row>
    <row r="3457" spans="1:10" ht="15" customHeight="1" x14ac:dyDescent="0.35">
      <c r="A3457" s="2" t="s">
        <v>163</v>
      </c>
      <c r="B3457" s="2" t="s">
        <v>164</v>
      </c>
      <c r="C3457" s="2" t="s">
        <v>56</v>
      </c>
      <c r="D3457" s="2" t="s">
        <v>57</v>
      </c>
      <c r="E3457" s="3">
        <v>11</v>
      </c>
      <c r="F3457" s="3">
        <v>3</v>
      </c>
      <c r="G3457" s="2" t="s">
        <v>165</v>
      </c>
      <c r="H3457" s="2" t="s">
        <v>59</v>
      </c>
      <c r="I3457" s="2" t="s">
        <v>18276</v>
      </c>
      <c r="J3457" s="2" t="s">
        <v>2969</v>
      </c>
    </row>
    <row r="3458" spans="1:10" ht="15" customHeight="1" x14ac:dyDescent="0.35">
      <c r="A3458" s="2" t="s">
        <v>163</v>
      </c>
      <c r="B3458" s="2" t="s">
        <v>164</v>
      </c>
      <c r="C3458" s="2" t="s">
        <v>71</v>
      </c>
      <c r="D3458" s="2" t="s">
        <v>72</v>
      </c>
      <c r="E3458" s="3">
        <v>11</v>
      </c>
      <c r="F3458" s="3">
        <v>4</v>
      </c>
      <c r="G3458" s="2" t="s">
        <v>165</v>
      </c>
      <c r="H3458" s="2" t="s">
        <v>73</v>
      </c>
      <c r="I3458" s="2" t="s">
        <v>18276</v>
      </c>
      <c r="J3458" s="2" t="s">
        <v>2969</v>
      </c>
    </row>
    <row r="3459" spans="1:10" ht="15" customHeight="1" x14ac:dyDescent="0.35">
      <c r="A3459" s="2" t="s">
        <v>163</v>
      </c>
      <c r="B3459" s="2" t="s">
        <v>164</v>
      </c>
      <c r="C3459" s="2" t="s">
        <v>142</v>
      </c>
      <c r="D3459" s="2" t="s">
        <v>143</v>
      </c>
      <c r="E3459" s="3">
        <v>11</v>
      </c>
      <c r="F3459" s="3">
        <v>9</v>
      </c>
      <c r="G3459" s="2" t="s">
        <v>165</v>
      </c>
      <c r="H3459" s="2" t="s">
        <v>144</v>
      </c>
      <c r="I3459" s="2" t="s">
        <v>18276</v>
      </c>
      <c r="J3459" s="2" t="s">
        <v>2969</v>
      </c>
    </row>
    <row r="3460" spans="1:10" ht="15" customHeight="1" x14ac:dyDescent="0.35">
      <c r="A3460" s="2" t="s">
        <v>163</v>
      </c>
      <c r="B3460" s="2" t="s">
        <v>164</v>
      </c>
      <c r="C3460" s="2" t="s">
        <v>153</v>
      </c>
      <c r="D3460" s="2" t="s">
        <v>154</v>
      </c>
      <c r="E3460" s="3">
        <v>11</v>
      </c>
      <c r="F3460" s="3">
        <v>10</v>
      </c>
      <c r="G3460" s="2" t="s">
        <v>165</v>
      </c>
      <c r="H3460" s="2" t="s">
        <v>155</v>
      </c>
      <c r="I3460" s="2" t="s">
        <v>18276</v>
      </c>
      <c r="J3460" s="2" t="s">
        <v>2969</v>
      </c>
    </row>
    <row r="3461" spans="1:10" ht="15" customHeight="1" x14ac:dyDescent="0.35">
      <c r="A3461" s="2" t="s">
        <v>163</v>
      </c>
      <c r="B3461" s="2" t="s">
        <v>164</v>
      </c>
      <c r="C3461" s="2" t="s">
        <v>191</v>
      </c>
      <c r="D3461" s="2" t="s">
        <v>192</v>
      </c>
      <c r="E3461" s="3">
        <v>11</v>
      </c>
      <c r="F3461" s="3">
        <v>13</v>
      </c>
      <c r="G3461" s="2" t="s">
        <v>165</v>
      </c>
      <c r="H3461" s="2" t="s">
        <v>193</v>
      </c>
      <c r="I3461" s="2" t="s">
        <v>18276</v>
      </c>
      <c r="J3461" s="2" t="s">
        <v>2969</v>
      </c>
    </row>
    <row r="3462" spans="1:10" ht="15" customHeight="1" x14ac:dyDescent="0.35">
      <c r="A3462" s="2" t="s">
        <v>163</v>
      </c>
      <c r="B3462" s="2" t="s">
        <v>164</v>
      </c>
      <c r="C3462" s="2" t="s">
        <v>207</v>
      </c>
      <c r="D3462" s="2" t="s">
        <v>208</v>
      </c>
      <c r="E3462" s="3">
        <v>11</v>
      </c>
      <c r="F3462" s="3">
        <v>14</v>
      </c>
      <c r="G3462" s="2" t="s">
        <v>165</v>
      </c>
      <c r="H3462" s="2" t="s">
        <v>209</v>
      </c>
      <c r="I3462" s="2" t="s">
        <v>18276</v>
      </c>
      <c r="J3462" s="2" t="s">
        <v>2969</v>
      </c>
    </row>
    <row r="3463" spans="1:10" ht="15" customHeight="1" x14ac:dyDescent="0.35">
      <c r="A3463" s="2" t="s">
        <v>163</v>
      </c>
      <c r="B3463" s="2" t="s">
        <v>164</v>
      </c>
      <c r="C3463" s="2" t="s">
        <v>250</v>
      </c>
      <c r="D3463" s="2" t="s">
        <v>251</v>
      </c>
      <c r="E3463" s="3">
        <v>11</v>
      </c>
      <c r="F3463" s="3">
        <v>17</v>
      </c>
      <c r="G3463" s="2" t="s">
        <v>165</v>
      </c>
      <c r="H3463" s="2" t="s">
        <v>252</v>
      </c>
      <c r="I3463" s="2" t="s">
        <v>18276</v>
      </c>
      <c r="J3463" s="2" t="s">
        <v>2969</v>
      </c>
    </row>
    <row r="3464" spans="1:10" ht="15" customHeight="1" x14ac:dyDescent="0.35">
      <c r="A3464" s="2" t="s">
        <v>163</v>
      </c>
      <c r="B3464" s="2" t="s">
        <v>164</v>
      </c>
      <c r="C3464" s="2" t="s">
        <v>294</v>
      </c>
      <c r="D3464" s="2" t="s">
        <v>295</v>
      </c>
      <c r="E3464" s="3">
        <v>11</v>
      </c>
      <c r="F3464" s="3">
        <v>20</v>
      </c>
      <c r="G3464" s="2" t="s">
        <v>165</v>
      </c>
      <c r="H3464" s="2" t="s">
        <v>296</v>
      </c>
      <c r="I3464" s="2" t="s">
        <v>18276</v>
      </c>
      <c r="J3464" s="2" t="s">
        <v>2969</v>
      </c>
    </row>
    <row r="3465" spans="1:10" ht="15" customHeight="1" x14ac:dyDescent="0.35">
      <c r="A3465" s="2" t="s">
        <v>163</v>
      </c>
      <c r="B3465" s="2" t="s">
        <v>164</v>
      </c>
      <c r="C3465" s="2" t="s">
        <v>339</v>
      </c>
      <c r="D3465" s="2" t="s">
        <v>340</v>
      </c>
      <c r="E3465" s="3">
        <v>11</v>
      </c>
      <c r="F3465" s="3">
        <v>23</v>
      </c>
      <c r="G3465" s="2" t="s">
        <v>165</v>
      </c>
      <c r="H3465" s="2" t="s">
        <v>341</v>
      </c>
      <c r="I3465" s="2" t="s">
        <v>18276</v>
      </c>
      <c r="J3465" s="2" t="s">
        <v>2969</v>
      </c>
    </row>
    <row r="3466" spans="1:10" ht="15" customHeight="1" x14ac:dyDescent="0.35">
      <c r="A3466" s="2" t="s">
        <v>163</v>
      </c>
      <c r="B3466" s="2" t="s">
        <v>164</v>
      </c>
      <c r="C3466" s="2" t="s">
        <v>352</v>
      </c>
      <c r="D3466" s="2" t="s">
        <v>353</v>
      </c>
      <c r="E3466" s="3">
        <v>11</v>
      </c>
      <c r="F3466" s="3">
        <v>24</v>
      </c>
      <c r="G3466" s="2" t="s">
        <v>165</v>
      </c>
      <c r="H3466" s="2" t="s">
        <v>354</v>
      </c>
      <c r="I3466" s="2" t="s">
        <v>18276</v>
      </c>
      <c r="J3466" s="2" t="s">
        <v>2969</v>
      </c>
    </row>
    <row r="3467" spans="1:10" ht="15" customHeight="1" x14ac:dyDescent="0.35">
      <c r="A3467" s="2" t="s">
        <v>163</v>
      </c>
      <c r="B3467" s="2" t="s">
        <v>164</v>
      </c>
      <c r="C3467" s="2" t="s">
        <v>510</v>
      </c>
      <c r="D3467" s="2" t="s">
        <v>511</v>
      </c>
      <c r="E3467" s="3">
        <v>11</v>
      </c>
      <c r="F3467" s="3">
        <v>38</v>
      </c>
      <c r="G3467" s="2" t="s">
        <v>165</v>
      </c>
      <c r="H3467" s="2" t="s">
        <v>512</v>
      </c>
      <c r="I3467" s="2" t="s">
        <v>18276</v>
      </c>
      <c r="J3467" s="2" t="s">
        <v>2969</v>
      </c>
    </row>
    <row r="3468" spans="1:10" ht="15" customHeight="1" x14ac:dyDescent="0.35">
      <c r="A3468" s="2" t="s">
        <v>163</v>
      </c>
      <c r="B3468" s="2" t="s">
        <v>164</v>
      </c>
      <c r="C3468" s="2" t="s">
        <v>191</v>
      </c>
      <c r="D3468" s="2" t="s">
        <v>192</v>
      </c>
      <c r="E3468" s="3">
        <v>11</v>
      </c>
      <c r="F3468" s="3">
        <v>13</v>
      </c>
      <c r="G3468" s="2" t="s">
        <v>165</v>
      </c>
      <c r="H3468" s="2" t="s">
        <v>193</v>
      </c>
      <c r="I3468" s="2" t="s">
        <v>18276</v>
      </c>
      <c r="J3468" s="2" t="s">
        <v>3054</v>
      </c>
    </row>
    <row r="3469" spans="1:10" ht="15" customHeight="1" x14ac:dyDescent="0.35">
      <c r="A3469" s="2" t="s">
        <v>163</v>
      </c>
      <c r="B3469" s="2" t="s">
        <v>164</v>
      </c>
      <c r="C3469" s="2" t="s">
        <v>41</v>
      </c>
      <c r="D3469" s="2" t="s">
        <v>42</v>
      </c>
      <c r="E3469" s="3">
        <v>11</v>
      </c>
      <c r="F3469" s="3">
        <v>2</v>
      </c>
      <c r="G3469" s="2" t="s">
        <v>165</v>
      </c>
      <c r="H3469" s="2" t="s">
        <v>43</v>
      </c>
      <c r="I3469" s="2" t="s">
        <v>18276</v>
      </c>
      <c r="J3469" s="2" t="s">
        <v>3016</v>
      </c>
    </row>
    <row r="3470" spans="1:10" ht="15" customHeight="1" x14ac:dyDescent="0.35">
      <c r="A3470" s="2" t="s">
        <v>163</v>
      </c>
      <c r="B3470" s="2" t="s">
        <v>164</v>
      </c>
      <c r="C3470" s="2" t="s">
        <v>71</v>
      </c>
      <c r="D3470" s="2" t="s">
        <v>72</v>
      </c>
      <c r="E3470" s="3">
        <v>11</v>
      </c>
      <c r="F3470" s="3">
        <v>4</v>
      </c>
      <c r="G3470" s="2" t="s">
        <v>165</v>
      </c>
      <c r="H3470" s="2" t="s">
        <v>73</v>
      </c>
      <c r="I3470" s="2" t="s">
        <v>18276</v>
      </c>
      <c r="J3470" s="2" t="s">
        <v>3016</v>
      </c>
    </row>
    <row r="3471" spans="1:10" ht="15" customHeight="1" x14ac:dyDescent="0.35">
      <c r="A3471" s="2" t="s">
        <v>177</v>
      </c>
      <c r="B3471" s="2" t="s">
        <v>178</v>
      </c>
      <c r="C3471" s="2" t="s">
        <v>510</v>
      </c>
      <c r="D3471" s="2" t="s">
        <v>511</v>
      </c>
      <c r="E3471" s="3">
        <v>12</v>
      </c>
      <c r="F3471" s="3">
        <v>38</v>
      </c>
      <c r="G3471" s="2" t="s">
        <v>179</v>
      </c>
      <c r="H3471" s="2" t="s">
        <v>512</v>
      </c>
      <c r="I3471" s="2" t="s">
        <v>18276</v>
      </c>
      <c r="J3471" s="2" t="s">
        <v>2983</v>
      </c>
    </row>
    <row r="3472" spans="1:10" ht="15" customHeight="1" x14ac:dyDescent="0.35">
      <c r="A3472" s="2" t="s">
        <v>177</v>
      </c>
      <c r="B3472" s="2" t="s">
        <v>178</v>
      </c>
      <c r="C3472" s="2" t="s">
        <v>23</v>
      </c>
      <c r="D3472" s="2" t="s">
        <v>24</v>
      </c>
      <c r="E3472" s="3">
        <v>12</v>
      </c>
      <c r="F3472" s="3">
        <v>1</v>
      </c>
      <c r="G3472" s="2" t="s">
        <v>179</v>
      </c>
      <c r="H3472" s="2" t="s">
        <v>26</v>
      </c>
      <c r="I3472" s="2" t="s">
        <v>18276</v>
      </c>
      <c r="J3472" s="2" t="s">
        <v>3093</v>
      </c>
    </row>
    <row r="3473" spans="1:10" ht="15" customHeight="1" x14ac:dyDescent="0.35">
      <c r="A3473" s="2" t="s">
        <v>177</v>
      </c>
      <c r="B3473" s="2" t="s">
        <v>178</v>
      </c>
      <c r="C3473" s="2" t="s">
        <v>41</v>
      </c>
      <c r="D3473" s="2" t="s">
        <v>42</v>
      </c>
      <c r="E3473" s="3">
        <v>12</v>
      </c>
      <c r="F3473" s="3">
        <v>2</v>
      </c>
      <c r="G3473" s="2" t="s">
        <v>179</v>
      </c>
      <c r="H3473" s="2" t="s">
        <v>43</v>
      </c>
      <c r="I3473" s="2" t="s">
        <v>18276</v>
      </c>
      <c r="J3473" s="2" t="s">
        <v>3093</v>
      </c>
    </row>
    <row r="3474" spans="1:10" ht="15" customHeight="1" x14ac:dyDescent="0.35">
      <c r="A3474" s="2" t="s">
        <v>177</v>
      </c>
      <c r="B3474" s="2" t="s">
        <v>178</v>
      </c>
      <c r="C3474" s="2" t="s">
        <v>56</v>
      </c>
      <c r="D3474" s="2" t="s">
        <v>57</v>
      </c>
      <c r="E3474" s="3">
        <v>12</v>
      </c>
      <c r="F3474" s="3">
        <v>3</v>
      </c>
      <c r="G3474" s="2" t="s">
        <v>179</v>
      </c>
      <c r="H3474" s="2" t="s">
        <v>59</v>
      </c>
      <c r="I3474" s="2" t="s">
        <v>18276</v>
      </c>
      <c r="J3474" s="2" t="s">
        <v>3093</v>
      </c>
    </row>
    <row r="3475" spans="1:10" ht="15" customHeight="1" x14ac:dyDescent="0.35">
      <c r="A3475" s="2" t="s">
        <v>177</v>
      </c>
      <c r="B3475" s="2" t="s">
        <v>178</v>
      </c>
      <c r="C3475" s="2" t="s">
        <v>86</v>
      </c>
      <c r="D3475" s="2" t="s">
        <v>87</v>
      </c>
      <c r="E3475" s="3">
        <v>12</v>
      </c>
      <c r="F3475" s="3">
        <v>5</v>
      </c>
      <c r="G3475" s="2" t="s">
        <v>179</v>
      </c>
      <c r="H3475" s="2" t="s">
        <v>88</v>
      </c>
      <c r="I3475" s="2" t="s">
        <v>18276</v>
      </c>
      <c r="J3475" s="2" t="s">
        <v>3093</v>
      </c>
    </row>
    <row r="3476" spans="1:10" ht="15" customHeight="1" x14ac:dyDescent="0.35">
      <c r="A3476" s="2" t="s">
        <v>177</v>
      </c>
      <c r="B3476" s="2" t="s">
        <v>178</v>
      </c>
      <c r="C3476" s="2" t="s">
        <v>116</v>
      </c>
      <c r="D3476" s="2" t="s">
        <v>117</v>
      </c>
      <c r="E3476" s="3">
        <v>12</v>
      </c>
      <c r="F3476" s="3">
        <v>7</v>
      </c>
      <c r="G3476" s="2" t="s">
        <v>179</v>
      </c>
      <c r="H3476" s="2" t="s">
        <v>118</v>
      </c>
      <c r="I3476" s="2" t="s">
        <v>18276</v>
      </c>
      <c r="J3476" s="2" t="s">
        <v>3093</v>
      </c>
    </row>
    <row r="3477" spans="1:10" ht="15" customHeight="1" x14ac:dyDescent="0.35">
      <c r="A3477" s="2" t="s">
        <v>177</v>
      </c>
      <c r="B3477" s="2" t="s">
        <v>178</v>
      </c>
      <c r="C3477" s="2" t="s">
        <v>128</v>
      </c>
      <c r="D3477" s="2" t="s">
        <v>129</v>
      </c>
      <c r="E3477" s="3">
        <v>12</v>
      </c>
      <c r="F3477" s="3">
        <v>8</v>
      </c>
      <c r="G3477" s="2" t="s">
        <v>179</v>
      </c>
      <c r="H3477" s="2" t="s">
        <v>130</v>
      </c>
      <c r="I3477" s="2" t="s">
        <v>18276</v>
      </c>
      <c r="J3477" s="2" t="s">
        <v>3093</v>
      </c>
    </row>
    <row r="3478" spans="1:10" ht="15" customHeight="1" x14ac:dyDescent="0.35">
      <c r="A3478" s="2" t="s">
        <v>177</v>
      </c>
      <c r="B3478" s="2" t="s">
        <v>178</v>
      </c>
      <c r="C3478" s="2" t="s">
        <v>142</v>
      </c>
      <c r="D3478" s="2" t="s">
        <v>143</v>
      </c>
      <c r="E3478" s="3">
        <v>12</v>
      </c>
      <c r="F3478" s="3">
        <v>9</v>
      </c>
      <c r="G3478" s="2" t="s">
        <v>179</v>
      </c>
      <c r="H3478" s="2" t="s">
        <v>144</v>
      </c>
      <c r="I3478" s="2" t="s">
        <v>18276</v>
      </c>
      <c r="J3478" s="2" t="s">
        <v>3093</v>
      </c>
    </row>
    <row r="3479" spans="1:10" ht="15" customHeight="1" x14ac:dyDescent="0.35">
      <c r="A3479" s="2" t="s">
        <v>177</v>
      </c>
      <c r="B3479" s="2" t="s">
        <v>178</v>
      </c>
      <c r="C3479" s="2" t="s">
        <v>153</v>
      </c>
      <c r="D3479" s="2" t="s">
        <v>154</v>
      </c>
      <c r="E3479" s="3">
        <v>12</v>
      </c>
      <c r="F3479" s="3">
        <v>10</v>
      </c>
      <c r="G3479" s="2" t="s">
        <v>179</v>
      </c>
      <c r="H3479" s="2" t="s">
        <v>155</v>
      </c>
      <c r="I3479" s="2" t="s">
        <v>18276</v>
      </c>
      <c r="J3479" s="2" t="s">
        <v>3093</v>
      </c>
    </row>
    <row r="3480" spans="1:10" ht="15" customHeight="1" x14ac:dyDescent="0.35">
      <c r="A3480" s="2" t="s">
        <v>177</v>
      </c>
      <c r="B3480" s="2" t="s">
        <v>178</v>
      </c>
      <c r="C3480" s="2" t="s">
        <v>163</v>
      </c>
      <c r="D3480" s="2" t="s">
        <v>164</v>
      </c>
      <c r="E3480" s="3">
        <v>12</v>
      </c>
      <c r="F3480" s="3">
        <v>11</v>
      </c>
      <c r="G3480" s="2" t="s">
        <v>179</v>
      </c>
      <c r="H3480" s="2" t="s">
        <v>165</v>
      </c>
      <c r="I3480" s="2" t="s">
        <v>18276</v>
      </c>
      <c r="J3480" s="2" t="s">
        <v>3093</v>
      </c>
    </row>
    <row r="3481" spans="1:10" ht="15" customHeight="1" x14ac:dyDescent="0.35">
      <c r="A3481" s="2" t="s">
        <v>177</v>
      </c>
      <c r="B3481" s="2" t="s">
        <v>178</v>
      </c>
      <c r="C3481" s="2" t="s">
        <v>191</v>
      </c>
      <c r="D3481" s="2" t="s">
        <v>192</v>
      </c>
      <c r="E3481" s="3">
        <v>12</v>
      </c>
      <c r="F3481" s="3">
        <v>13</v>
      </c>
      <c r="G3481" s="2" t="s">
        <v>179</v>
      </c>
      <c r="H3481" s="2" t="s">
        <v>193</v>
      </c>
      <c r="I3481" s="2" t="s">
        <v>18276</v>
      </c>
      <c r="J3481" s="2" t="s">
        <v>3093</v>
      </c>
    </row>
    <row r="3482" spans="1:10" ht="15" customHeight="1" x14ac:dyDescent="0.35">
      <c r="A3482" s="2" t="s">
        <v>177</v>
      </c>
      <c r="B3482" s="2" t="s">
        <v>178</v>
      </c>
      <c r="C3482" s="2" t="s">
        <v>207</v>
      </c>
      <c r="D3482" s="2" t="s">
        <v>208</v>
      </c>
      <c r="E3482" s="3">
        <v>12</v>
      </c>
      <c r="F3482" s="3">
        <v>14</v>
      </c>
      <c r="G3482" s="2" t="s">
        <v>179</v>
      </c>
      <c r="H3482" s="2" t="s">
        <v>209</v>
      </c>
      <c r="I3482" s="2" t="s">
        <v>18276</v>
      </c>
      <c r="J3482" s="2" t="s">
        <v>3093</v>
      </c>
    </row>
    <row r="3483" spans="1:10" ht="15" customHeight="1" x14ac:dyDescent="0.35">
      <c r="A3483" s="2" t="s">
        <v>177</v>
      </c>
      <c r="B3483" s="2" t="s">
        <v>178</v>
      </c>
      <c r="C3483" s="2" t="s">
        <v>218</v>
      </c>
      <c r="D3483" s="2" t="s">
        <v>219</v>
      </c>
      <c r="E3483" s="3">
        <v>12</v>
      </c>
      <c r="F3483" s="3">
        <v>15</v>
      </c>
      <c r="G3483" s="2" t="s">
        <v>179</v>
      </c>
      <c r="H3483" s="2" t="s">
        <v>220</v>
      </c>
      <c r="I3483" s="2" t="s">
        <v>18276</v>
      </c>
      <c r="J3483" s="2" t="s">
        <v>3093</v>
      </c>
    </row>
    <row r="3484" spans="1:10" ht="15" customHeight="1" x14ac:dyDescent="0.35">
      <c r="A3484" s="2" t="s">
        <v>177</v>
      </c>
      <c r="B3484" s="2" t="s">
        <v>178</v>
      </c>
      <c r="C3484" s="2" t="s">
        <v>250</v>
      </c>
      <c r="D3484" s="2" t="s">
        <v>251</v>
      </c>
      <c r="E3484" s="3">
        <v>12</v>
      </c>
      <c r="F3484" s="3">
        <v>17</v>
      </c>
      <c r="G3484" s="2" t="s">
        <v>179</v>
      </c>
      <c r="H3484" s="2" t="s">
        <v>252</v>
      </c>
      <c r="I3484" s="2" t="s">
        <v>18276</v>
      </c>
      <c r="J3484" s="2" t="s">
        <v>3093</v>
      </c>
    </row>
    <row r="3485" spans="1:10" ht="15" customHeight="1" x14ac:dyDescent="0.35">
      <c r="A3485" s="2" t="s">
        <v>177</v>
      </c>
      <c r="B3485" s="2" t="s">
        <v>178</v>
      </c>
      <c r="C3485" s="2" t="s">
        <v>294</v>
      </c>
      <c r="D3485" s="2" t="s">
        <v>295</v>
      </c>
      <c r="E3485" s="3">
        <v>12</v>
      </c>
      <c r="F3485" s="3">
        <v>20</v>
      </c>
      <c r="G3485" s="2" t="s">
        <v>179</v>
      </c>
      <c r="H3485" s="2" t="s">
        <v>296</v>
      </c>
      <c r="I3485" s="2" t="s">
        <v>18276</v>
      </c>
      <c r="J3485" s="2" t="s">
        <v>3093</v>
      </c>
    </row>
    <row r="3486" spans="1:10" ht="15" customHeight="1" x14ac:dyDescent="0.35">
      <c r="A3486" s="2" t="s">
        <v>177</v>
      </c>
      <c r="B3486" s="2" t="s">
        <v>178</v>
      </c>
      <c r="C3486" s="2" t="s">
        <v>352</v>
      </c>
      <c r="D3486" s="2" t="s">
        <v>353</v>
      </c>
      <c r="E3486" s="3">
        <v>12</v>
      </c>
      <c r="F3486" s="3">
        <v>24</v>
      </c>
      <c r="G3486" s="2" t="s">
        <v>179</v>
      </c>
      <c r="H3486" s="2" t="s">
        <v>354</v>
      </c>
      <c r="I3486" s="2" t="s">
        <v>18276</v>
      </c>
      <c r="J3486" s="2" t="s">
        <v>3093</v>
      </c>
    </row>
    <row r="3487" spans="1:10" ht="15" customHeight="1" x14ac:dyDescent="0.35">
      <c r="A3487" s="2" t="s">
        <v>177</v>
      </c>
      <c r="B3487" s="2" t="s">
        <v>178</v>
      </c>
      <c r="C3487" s="2" t="s">
        <v>477</v>
      </c>
      <c r="D3487" s="2" t="s">
        <v>478</v>
      </c>
      <c r="E3487" s="3">
        <v>12</v>
      </c>
      <c r="F3487" s="3">
        <v>35</v>
      </c>
      <c r="G3487" s="2" t="s">
        <v>179</v>
      </c>
      <c r="H3487" s="2" t="s">
        <v>479</v>
      </c>
      <c r="I3487" s="2" t="s">
        <v>18276</v>
      </c>
      <c r="J3487" s="2" t="s">
        <v>3093</v>
      </c>
    </row>
    <row r="3488" spans="1:10" ht="15" customHeight="1" x14ac:dyDescent="0.35">
      <c r="A3488" s="2" t="s">
        <v>177</v>
      </c>
      <c r="B3488" s="2" t="s">
        <v>178</v>
      </c>
      <c r="C3488" s="2" t="s">
        <v>537</v>
      </c>
      <c r="D3488" s="2" t="s">
        <v>538</v>
      </c>
      <c r="E3488" s="3">
        <v>12</v>
      </c>
      <c r="F3488" s="3">
        <v>40</v>
      </c>
      <c r="G3488" s="2" t="s">
        <v>179</v>
      </c>
      <c r="H3488" s="2" t="s">
        <v>539</v>
      </c>
      <c r="I3488" s="2" t="s">
        <v>18276</v>
      </c>
      <c r="J3488" s="2" t="s">
        <v>3093</v>
      </c>
    </row>
    <row r="3489" spans="1:10" ht="15" customHeight="1" x14ac:dyDescent="0.35">
      <c r="A3489" s="2" t="s">
        <v>177</v>
      </c>
      <c r="B3489" s="2" t="s">
        <v>178</v>
      </c>
      <c r="C3489" s="2" t="s">
        <v>23</v>
      </c>
      <c r="D3489" s="2" t="s">
        <v>24</v>
      </c>
      <c r="E3489" s="3">
        <v>12</v>
      </c>
      <c r="F3489" s="3">
        <v>1</v>
      </c>
      <c r="G3489" s="2" t="s">
        <v>179</v>
      </c>
      <c r="H3489" s="2" t="s">
        <v>26</v>
      </c>
      <c r="I3489" s="2" t="s">
        <v>18276</v>
      </c>
      <c r="J3489" s="2" t="s">
        <v>3001</v>
      </c>
    </row>
    <row r="3490" spans="1:10" ht="15" customHeight="1" x14ac:dyDescent="0.35">
      <c r="A3490" s="2" t="s">
        <v>177</v>
      </c>
      <c r="B3490" s="2" t="s">
        <v>178</v>
      </c>
      <c r="C3490" s="2" t="s">
        <v>41</v>
      </c>
      <c r="D3490" s="2" t="s">
        <v>42</v>
      </c>
      <c r="E3490" s="3">
        <v>12</v>
      </c>
      <c r="F3490" s="3">
        <v>2</v>
      </c>
      <c r="G3490" s="2" t="s">
        <v>179</v>
      </c>
      <c r="H3490" s="2" t="s">
        <v>43</v>
      </c>
      <c r="I3490" s="2" t="s">
        <v>18276</v>
      </c>
      <c r="J3490" s="2" t="s">
        <v>3001</v>
      </c>
    </row>
    <row r="3491" spans="1:10" ht="15" customHeight="1" x14ac:dyDescent="0.35">
      <c r="A3491" s="2" t="s">
        <v>177</v>
      </c>
      <c r="B3491" s="2" t="s">
        <v>178</v>
      </c>
      <c r="C3491" s="2" t="s">
        <v>56</v>
      </c>
      <c r="D3491" s="2" t="s">
        <v>57</v>
      </c>
      <c r="E3491" s="3">
        <v>12</v>
      </c>
      <c r="F3491" s="3">
        <v>3</v>
      </c>
      <c r="G3491" s="2" t="s">
        <v>179</v>
      </c>
      <c r="H3491" s="2" t="s">
        <v>59</v>
      </c>
      <c r="I3491" s="2" t="s">
        <v>18276</v>
      </c>
      <c r="J3491" s="2" t="s">
        <v>3001</v>
      </c>
    </row>
    <row r="3492" spans="1:10" ht="15" customHeight="1" x14ac:dyDescent="0.35">
      <c r="A3492" s="2" t="s">
        <v>177</v>
      </c>
      <c r="B3492" s="2" t="s">
        <v>178</v>
      </c>
      <c r="C3492" s="2" t="s">
        <v>447</v>
      </c>
      <c r="D3492" s="2" t="s">
        <v>448</v>
      </c>
      <c r="E3492" s="3">
        <v>12</v>
      </c>
      <c r="F3492" s="3">
        <v>32</v>
      </c>
      <c r="G3492" s="2" t="s">
        <v>179</v>
      </c>
      <c r="H3492" s="2" t="s">
        <v>449</v>
      </c>
      <c r="I3492" s="2" t="s">
        <v>18276</v>
      </c>
      <c r="J3492" s="2" t="s">
        <v>2983</v>
      </c>
    </row>
    <row r="3493" spans="1:10" ht="15" customHeight="1" x14ac:dyDescent="0.35">
      <c r="A3493" s="2" t="s">
        <v>163</v>
      </c>
      <c r="B3493" s="2" t="s">
        <v>164</v>
      </c>
      <c r="C3493" s="2" t="s">
        <v>56</v>
      </c>
      <c r="D3493" s="2" t="s">
        <v>57</v>
      </c>
      <c r="E3493" s="3">
        <v>11</v>
      </c>
      <c r="F3493" s="3">
        <v>3</v>
      </c>
      <c r="G3493" s="2" t="s">
        <v>165</v>
      </c>
      <c r="H3493" s="2" t="s">
        <v>59</v>
      </c>
      <c r="I3493" s="2" t="s">
        <v>18276</v>
      </c>
      <c r="J3493" s="2" t="s">
        <v>3016</v>
      </c>
    </row>
    <row r="3494" spans="1:10" ht="15" customHeight="1" x14ac:dyDescent="0.35">
      <c r="A3494" s="2" t="s">
        <v>177</v>
      </c>
      <c r="B3494" s="2" t="s">
        <v>178</v>
      </c>
      <c r="C3494" s="2" t="s">
        <v>434</v>
      </c>
      <c r="D3494" s="2" t="s">
        <v>435</v>
      </c>
      <c r="E3494" s="3">
        <v>12</v>
      </c>
      <c r="F3494" s="3">
        <v>31</v>
      </c>
      <c r="G3494" s="2" t="s">
        <v>179</v>
      </c>
      <c r="H3494" s="2" t="s">
        <v>436</v>
      </c>
      <c r="I3494" s="2" t="s">
        <v>18276</v>
      </c>
      <c r="J3494" s="2" t="s">
        <v>2983</v>
      </c>
    </row>
    <row r="3495" spans="1:10" ht="15" customHeight="1" x14ac:dyDescent="0.35">
      <c r="A3495" s="2" t="s">
        <v>177</v>
      </c>
      <c r="B3495" s="2" t="s">
        <v>178</v>
      </c>
      <c r="C3495" s="2" t="s">
        <v>352</v>
      </c>
      <c r="D3495" s="2" t="s">
        <v>353</v>
      </c>
      <c r="E3495" s="3">
        <v>12</v>
      </c>
      <c r="F3495" s="3">
        <v>24</v>
      </c>
      <c r="G3495" s="2" t="s">
        <v>179</v>
      </c>
      <c r="H3495" s="2" t="s">
        <v>354</v>
      </c>
      <c r="I3495" s="2" t="s">
        <v>18276</v>
      </c>
      <c r="J3495" s="2" t="s">
        <v>2983</v>
      </c>
    </row>
    <row r="3496" spans="1:10" ht="15" customHeight="1" x14ac:dyDescent="0.35">
      <c r="A3496" s="2" t="s">
        <v>163</v>
      </c>
      <c r="B3496" s="2" t="s">
        <v>164</v>
      </c>
      <c r="C3496" s="2" t="s">
        <v>86</v>
      </c>
      <c r="D3496" s="2" t="s">
        <v>87</v>
      </c>
      <c r="E3496" s="3">
        <v>11</v>
      </c>
      <c r="F3496" s="3">
        <v>5</v>
      </c>
      <c r="G3496" s="2" t="s">
        <v>165</v>
      </c>
      <c r="H3496" s="2" t="s">
        <v>88</v>
      </c>
      <c r="I3496" s="2" t="s">
        <v>18276</v>
      </c>
      <c r="J3496" s="2" t="s">
        <v>3016</v>
      </c>
    </row>
    <row r="3497" spans="1:10" ht="15" customHeight="1" x14ac:dyDescent="0.35">
      <c r="A3497" s="2" t="s">
        <v>163</v>
      </c>
      <c r="B3497" s="2" t="s">
        <v>164</v>
      </c>
      <c r="C3497" s="2" t="s">
        <v>116</v>
      </c>
      <c r="D3497" s="2" t="s">
        <v>117</v>
      </c>
      <c r="E3497" s="3">
        <v>11</v>
      </c>
      <c r="F3497" s="3">
        <v>7</v>
      </c>
      <c r="G3497" s="2" t="s">
        <v>165</v>
      </c>
      <c r="H3497" s="2" t="s">
        <v>118</v>
      </c>
      <c r="I3497" s="2" t="s">
        <v>18276</v>
      </c>
      <c r="J3497" s="2" t="s">
        <v>3016</v>
      </c>
    </row>
    <row r="3498" spans="1:10" ht="15" customHeight="1" x14ac:dyDescent="0.35">
      <c r="A3498" s="2" t="s">
        <v>163</v>
      </c>
      <c r="B3498" s="2" t="s">
        <v>164</v>
      </c>
      <c r="C3498" s="2" t="s">
        <v>128</v>
      </c>
      <c r="D3498" s="2" t="s">
        <v>129</v>
      </c>
      <c r="E3498" s="3">
        <v>11</v>
      </c>
      <c r="F3498" s="3">
        <v>8</v>
      </c>
      <c r="G3498" s="2" t="s">
        <v>165</v>
      </c>
      <c r="H3498" s="2" t="s">
        <v>130</v>
      </c>
      <c r="I3498" s="2" t="s">
        <v>18276</v>
      </c>
      <c r="J3498" s="2" t="s">
        <v>3016</v>
      </c>
    </row>
    <row r="3499" spans="1:10" ht="15" customHeight="1" x14ac:dyDescent="0.35">
      <c r="A3499" s="2" t="s">
        <v>163</v>
      </c>
      <c r="B3499" s="2" t="s">
        <v>164</v>
      </c>
      <c r="C3499" s="2" t="s">
        <v>177</v>
      </c>
      <c r="D3499" s="2" t="s">
        <v>178</v>
      </c>
      <c r="E3499" s="3">
        <v>11</v>
      </c>
      <c r="F3499" s="3">
        <v>12</v>
      </c>
      <c r="G3499" s="2" t="s">
        <v>165</v>
      </c>
      <c r="H3499" s="2" t="s">
        <v>179</v>
      </c>
      <c r="I3499" s="2" t="s">
        <v>18276</v>
      </c>
      <c r="J3499" s="2" t="s">
        <v>3016</v>
      </c>
    </row>
    <row r="3500" spans="1:10" ht="15" customHeight="1" x14ac:dyDescent="0.35">
      <c r="A3500" s="2" t="s">
        <v>163</v>
      </c>
      <c r="B3500" s="2" t="s">
        <v>164</v>
      </c>
      <c r="C3500" s="2" t="s">
        <v>191</v>
      </c>
      <c r="D3500" s="2" t="s">
        <v>192</v>
      </c>
      <c r="E3500" s="3">
        <v>11</v>
      </c>
      <c r="F3500" s="3">
        <v>13</v>
      </c>
      <c r="G3500" s="2" t="s">
        <v>165</v>
      </c>
      <c r="H3500" s="2" t="s">
        <v>193</v>
      </c>
      <c r="I3500" s="2" t="s">
        <v>18276</v>
      </c>
      <c r="J3500" s="2" t="s">
        <v>3016</v>
      </c>
    </row>
    <row r="3501" spans="1:10" ht="15" customHeight="1" x14ac:dyDescent="0.35">
      <c r="A3501" s="2" t="s">
        <v>163</v>
      </c>
      <c r="B3501" s="2" t="s">
        <v>164</v>
      </c>
      <c r="C3501" s="2" t="s">
        <v>207</v>
      </c>
      <c r="D3501" s="2" t="s">
        <v>208</v>
      </c>
      <c r="E3501" s="3">
        <v>11</v>
      </c>
      <c r="F3501" s="3">
        <v>14</v>
      </c>
      <c r="G3501" s="2" t="s">
        <v>165</v>
      </c>
      <c r="H3501" s="2" t="s">
        <v>209</v>
      </c>
      <c r="I3501" s="2" t="s">
        <v>18276</v>
      </c>
      <c r="J3501" s="2" t="s">
        <v>3016</v>
      </c>
    </row>
    <row r="3502" spans="1:10" ht="15" customHeight="1" x14ac:dyDescent="0.35">
      <c r="A3502" s="2" t="s">
        <v>163</v>
      </c>
      <c r="B3502" s="2" t="s">
        <v>164</v>
      </c>
      <c r="C3502" s="2" t="s">
        <v>325</v>
      </c>
      <c r="D3502" s="2" t="s">
        <v>326</v>
      </c>
      <c r="E3502" s="3">
        <v>11</v>
      </c>
      <c r="F3502" s="3">
        <v>22</v>
      </c>
      <c r="G3502" s="2" t="s">
        <v>165</v>
      </c>
      <c r="H3502" s="2" t="s">
        <v>327</v>
      </c>
      <c r="I3502" s="2" t="s">
        <v>18276</v>
      </c>
      <c r="J3502" s="2" t="s">
        <v>3016</v>
      </c>
    </row>
    <row r="3503" spans="1:10" ht="15" customHeight="1" x14ac:dyDescent="0.35">
      <c r="A3503" s="2" t="s">
        <v>163</v>
      </c>
      <c r="B3503" s="2" t="s">
        <v>164</v>
      </c>
      <c r="C3503" s="2" t="s">
        <v>339</v>
      </c>
      <c r="D3503" s="2" t="s">
        <v>340</v>
      </c>
      <c r="E3503" s="3">
        <v>11</v>
      </c>
      <c r="F3503" s="3">
        <v>23</v>
      </c>
      <c r="G3503" s="2" t="s">
        <v>165</v>
      </c>
      <c r="H3503" s="2" t="s">
        <v>341</v>
      </c>
      <c r="I3503" s="2" t="s">
        <v>18276</v>
      </c>
      <c r="J3503" s="2" t="s">
        <v>3016</v>
      </c>
    </row>
    <row r="3504" spans="1:10" ht="15" customHeight="1" x14ac:dyDescent="0.35">
      <c r="A3504" s="2" t="s">
        <v>163</v>
      </c>
      <c r="B3504" s="2" t="s">
        <v>164</v>
      </c>
      <c r="C3504" s="2" t="s">
        <v>467</v>
      </c>
      <c r="D3504" s="2" t="s">
        <v>468</v>
      </c>
      <c r="E3504" s="3">
        <v>11</v>
      </c>
      <c r="F3504" s="3">
        <v>34</v>
      </c>
      <c r="G3504" s="2" t="s">
        <v>165</v>
      </c>
      <c r="H3504" s="2" t="s">
        <v>469</v>
      </c>
      <c r="I3504" s="2" t="s">
        <v>18276</v>
      </c>
      <c r="J3504" s="2" t="s">
        <v>3016</v>
      </c>
    </row>
    <row r="3505" spans="1:10" ht="15" customHeight="1" x14ac:dyDescent="0.35">
      <c r="A3505" s="2" t="s">
        <v>163</v>
      </c>
      <c r="B3505" s="2" t="s">
        <v>164</v>
      </c>
      <c r="C3505" s="2" t="s">
        <v>537</v>
      </c>
      <c r="D3505" s="2" t="s">
        <v>538</v>
      </c>
      <c r="E3505" s="3">
        <v>11</v>
      </c>
      <c r="F3505" s="3">
        <v>40</v>
      </c>
      <c r="G3505" s="2" t="s">
        <v>165</v>
      </c>
      <c r="H3505" s="2" t="s">
        <v>539</v>
      </c>
      <c r="I3505" s="2" t="s">
        <v>18276</v>
      </c>
      <c r="J3505" s="2" t="s">
        <v>3016</v>
      </c>
    </row>
    <row r="3506" spans="1:10" ht="15" customHeight="1" x14ac:dyDescent="0.35">
      <c r="A3506" s="2" t="s">
        <v>177</v>
      </c>
      <c r="B3506" s="2" t="s">
        <v>178</v>
      </c>
      <c r="C3506" s="2" t="s">
        <v>23</v>
      </c>
      <c r="D3506" s="2" t="s">
        <v>24</v>
      </c>
      <c r="E3506" s="3">
        <v>12</v>
      </c>
      <c r="F3506" s="3">
        <v>1</v>
      </c>
      <c r="G3506" s="2" t="s">
        <v>179</v>
      </c>
      <c r="H3506" s="2" t="s">
        <v>26</v>
      </c>
      <c r="I3506" s="2" t="s">
        <v>18276</v>
      </c>
      <c r="J3506" s="2" t="s">
        <v>2983</v>
      </c>
    </row>
    <row r="3507" spans="1:10" ht="15" customHeight="1" x14ac:dyDescent="0.35">
      <c r="A3507" s="2" t="s">
        <v>177</v>
      </c>
      <c r="B3507" s="2" t="s">
        <v>178</v>
      </c>
      <c r="C3507" s="2" t="s">
        <v>56</v>
      </c>
      <c r="D3507" s="2" t="s">
        <v>57</v>
      </c>
      <c r="E3507" s="3">
        <v>12</v>
      </c>
      <c r="F3507" s="3">
        <v>3</v>
      </c>
      <c r="G3507" s="2" t="s">
        <v>179</v>
      </c>
      <c r="H3507" s="2" t="s">
        <v>59</v>
      </c>
      <c r="I3507" s="2" t="s">
        <v>18276</v>
      </c>
      <c r="J3507" s="2" t="s">
        <v>2983</v>
      </c>
    </row>
    <row r="3508" spans="1:10" ht="15" customHeight="1" x14ac:dyDescent="0.35">
      <c r="A3508" s="2" t="s">
        <v>177</v>
      </c>
      <c r="B3508" s="2" t="s">
        <v>178</v>
      </c>
      <c r="C3508" s="2" t="s">
        <v>71</v>
      </c>
      <c r="D3508" s="2" t="s">
        <v>72</v>
      </c>
      <c r="E3508" s="3">
        <v>12</v>
      </c>
      <c r="F3508" s="3">
        <v>4</v>
      </c>
      <c r="G3508" s="2" t="s">
        <v>179</v>
      </c>
      <c r="H3508" s="2" t="s">
        <v>73</v>
      </c>
      <c r="I3508" s="2" t="s">
        <v>18276</v>
      </c>
      <c r="J3508" s="2" t="s">
        <v>2983</v>
      </c>
    </row>
    <row r="3509" spans="1:10" ht="15" customHeight="1" x14ac:dyDescent="0.35">
      <c r="A3509" s="2" t="s">
        <v>177</v>
      </c>
      <c r="B3509" s="2" t="s">
        <v>178</v>
      </c>
      <c r="C3509" s="2" t="s">
        <v>86</v>
      </c>
      <c r="D3509" s="2" t="s">
        <v>87</v>
      </c>
      <c r="E3509" s="3">
        <v>12</v>
      </c>
      <c r="F3509" s="3">
        <v>5</v>
      </c>
      <c r="G3509" s="2" t="s">
        <v>179</v>
      </c>
      <c r="H3509" s="2" t="s">
        <v>88</v>
      </c>
      <c r="I3509" s="2" t="s">
        <v>18276</v>
      </c>
      <c r="J3509" s="2" t="s">
        <v>2983</v>
      </c>
    </row>
    <row r="3510" spans="1:10" ht="15" customHeight="1" x14ac:dyDescent="0.35">
      <c r="A3510" s="2" t="s">
        <v>177</v>
      </c>
      <c r="B3510" s="2" t="s">
        <v>178</v>
      </c>
      <c r="C3510" s="2" t="s">
        <v>100</v>
      </c>
      <c r="D3510" s="2" t="s">
        <v>101</v>
      </c>
      <c r="E3510" s="3">
        <v>12</v>
      </c>
      <c r="F3510" s="3">
        <v>6</v>
      </c>
      <c r="G3510" s="2" t="s">
        <v>179</v>
      </c>
      <c r="H3510" s="2" t="s">
        <v>102</v>
      </c>
      <c r="I3510" s="2" t="s">
        <v>18276</v>
      </c>
      <c r="J3510" s="2" t="s">
        <v>2983</v>
      </c>
    </row>
    <row r="3511" spans="1:10" ht="15" customHeight="1" x14ac:dyDescent="0.35">
      <c r="A3511" s="2" t="s">
        <v>177</v>
      </c>
      <c r="B3511" s="2" t="s">
        <v>178</v>
      </c>
      <c r="C3511" s="2" t="s">
        <v>128</v>
      </c>
      <c r="D3511" s="2" t="s">
        <v>129</v>
      </c>
      <c r="E3511" s="3">
        <v>12</v>
      </c>
      <c r="F3511" s="3">
        <v>8</v>
      </c>
      <c r="G3511" s="2" t="s">
        <v>179</v>
      </c>
      <c r="H3511" s="2" t="s">
        <v>130</v>
      </c>
      <c r="I3511" s="2" t="s">
        <v>18276</v>
      </c>
      <c r="J3511" s="2" t="s">
        <v>2983</v>
      </c>
    </row>
    <row r="3512" spans="1:10" ht="15" customHeight="1" x14ac:dyDescent="0.35">
      <c r="A3512" s="2" t="s">
        <v>177</v>
      </c>
      <c r="B3512" s="2" t="s">
        <v>178</v>
      </c>
      <c r="C3512" s="2" t="s">
        <v>153</v>
      </c>
      <c r="D3512" s="2" t="s">
        <v>154</v>
      </c>
      <c r="E3512" s="3">
        <v>12</v>
      </c>
      <c r="F3512" s="3">
        <v>10</v>
      </c>
      <c r="G3512" s="2" t="s">
        <v>179</v>
      </c>
      <c r="H3512" s="2" t="s">
        <v>155</v>
      </c>
      <c r="I3512" s="2" t="s">
        <v>18276</v>
      </c>
      <c r="J3512" s="2" t="s">
        <v>2983</v>
      </c>
    </row>
    <row r="3513" spans="1:10" ht="15" customHeight="1" x14ac:dyDescent="0.35">
      <c r="A3513" s="2" t="s">
        <v>177</v>
      </c>
      <c r="B3513" s="2" t="s">
        <v>178</v>
      </c>
      <c r="C3513" s="2" t="s">
        <v>163</v>
      </c>
      <c r="D3513" s="2" t="s">
        <v>164</v>
      </c>
      <c r="E3513" s="3">
        <v>12</v>
      </c>
      <c r="F3513" s="3">
        <v>11</v>
      </c>
      <c r="G3513" s="2" t="s">
        <v>179</v>
      </c>
      <c r="H3513" s="2" t="s">
        <v>165</v>
      </c>
      <c r="I3513" s="2" t="s">
        <v>18276</v>
      </c>
      <c r="J3513" s="2" t="s">
        <v>2983</v>
      </c>
    </row>
    <row r="3514" spans="1:10" ht="15" customHeight="1" x14ac:dyDescent="0.35">
      <c r="A3514" s="2" t="s">
        <v>177</v>
      </c>
      <c r="B3514" s="2" t="s">
        <v>178</v>
      </c>
      <c r="C3514" s="2" t="s">
        <v>207</v>
      </c>
      <c r="D3514" s="2" t="s">
        <v>208</v>
      </c>
      <c r="E3514" s="3">
        <v>12</v>
      </c>
      <c r="F3514" s="3">
        <v>14</v>
      </c>
      <c r="G3514" s="2" t="s">
        <v>179</v>
      </c>
      <c r="H3514" s="2" t="s">
        <v>209</v>
      </c>
      <c r="I3514" s="2" t="s">
        <v>18276</v>
      </c>
      <c r="J3514" s="2" t="s">
        <v>2983</v>
      </c>
    </row>
    <row r="3515" spans="1:10" ht="15" customHeight="1" x14ac:dyDescent="0.35">
      <c r="A3515" s="2" t="s">
        <v>177</v>
      </c>
      <c r="B3515" s="2" t="s">
        <v>178</v>
      </c>
      <c r="C3515" s="2" t="s">
        <v>264</v>
      </c>
      <c r="D3515" s="2" t="s">
        <v>265</v>
      </c>
      <c r="E3515" s="3">
        <v>12</v>
      </c>
      <c r="F3515" s="3">
        <v>18</v>
      </c>
      <c r="G3515" s="2" t="s">
        <v>179</v>
      </c>
      <c r="H3515" s="2" t="s">
        <v>266</v>
      </c>
      <c r="I3515" s="2" t="s">
        <v>18276</v>
      </c>
      <c r="J3515" s="2" t="s">
        <v>2983</v>
      </c>
    </row>
    <row r="3516" spans="1:10" ht="15" customHeight="1" x14ac:dyDescent="0.35">
      <c r="A3516" s="2" t="s">
        <v>177</v>
      </c>
      <c r="B3516" s="2" t="s">
        <v>178</v>
      </c>
      <c r="C3516" s="2" t="s">
        <v>325</v>
      </c>
      <c r="D3516" s="2" t="s">
        <v>326</v>
      </c>
      <c r="E3516" s="3">
        <v>12</v>
      </c>
      <c r="F3516" s="3">
        <v>22</v>
      </c>
      <c r="G3516" s="2" t="s">
        <v>179</v>
      </c>
      <c r="H3516" s="2" t="s">
        <v>327</v>
      </c>
      <c r="I3516" s="2" t="s">
        <v>18276</v>
      </c>
      <c r="J3516" s="2" t="s">
        <v>2983</v>
      </c>
    </row>
    <row r="3517" spans="1:10" ht="15" customHeight="1" x14ac:dyDescent="0.35">
      <c r="A3517" s="2" t="s">
        <v>177</v>
      </c>
      <c r="B3517" s="2" t="s">
        <v>178</v>
      </c>
      <c r="C3517" s="2" t="s">
        <v>365</v>
      </c>
      <c r="D3517" s="2" t="s">
        <v>366</v>
      </c>
      <c r="E3517" s="3">
        <v>12</v>
      </c>
      <c r="F3517" s="3">
        <v>25</v>
      </c>
      <c r="G3517" s="2" t="s">
        <v>179</v>
      </c>
      <c r="H3517" s="2" t="s">
        <v>367</v>
      </c>
      <c r="I3517" s="2" t="s">
        <v>18276</v>
      </c>
      <c r="J3517" s="2" t="s">
        <v>2983</v>
      </c>
    </row>
    <row r="3518" spans="1:10" ht="15" customHeight="1" x14ac:dyDescent="0.35">
      <c r="A3518" s="2" t="s">
        <v>153</v>
      </c>
      <c r="B3518" s="2" t="s">
        <v>154</v>
      </c>
      <c r="C3518" s="2" t="s">
        <v>523</v>
      </c>
      <c r="D3518" s="2" t="s">
        <v>524</v>
      </c>
      <c r="E3518" s="3">
        <v>10</v>
      </c>
      <c r="F3518" s="3">
        <v>39</v>
      </c>
      <c r="G3518" s="2" t="s">
        <v>155</v>
      </c>
      <c r="H3518" s="2" t="s">
        <v>525</v>
      </c>
      <c r="I3518" s="2" t="s">
        <v>18276</v>
      </c>
      <c r="J3518" s="2" t="s">
        <v>2992</v>
      </c>
    </row>
    <row r="3519" spans="1:10" ht="15" customHeight="1" x14ac:dyDescent="0.35">
      <c r="A3519" s="2" t="s">
        <v>163</v>
      </c>
      <c r="B3519" s="2" t="s">
        <v>164</v>
      </c>
      <c r="C3519" s="2" t="s">
        <v>23</v>
      </c>
      <c r="D3519" s="2" t="s">
        <v>24</v>
      </c>
      <c r="E3519" s="3">
        <v>11</v>
      </c>
      <c r="F3519" s="3">
        <v>1</v>
      </c>
      <c r="G3519" s="2" t="s">
        <v>165</v>
      </c>
      <c r="H3519" s="2" t="s">
        <v>26</v>
      </c>
      <c r="I3519" s="2" t="s">
        <v>18276</v>
      </c>
      <c r="J3519" s="2" t="s">
        <v>2969</v>
      </c>
    </row>
    <row r="3520" spans="1:10" ht="15" customHeight="1" x14ac:dyDescent="0.35">
      <c r="A3520" s="2" t="s">
        <v>153</v>
      </c>
      <c r="B3520" s="2" t="s">
        <v>154</v>
      </c>
      <c r="C3520" s="2" t="s">
        <v>352</v>
      </c>
      <c r="D3520" s="2" t="s">
        <v>353</v>
      </c>
      <c r="E3520" s="3">
        <v>10</v>
      </c>
      <c r="F3520" s="3">
        <v>24</v>
      </c>
      <c r="G3520" s="2" t="s">
        <v>155</v>
      </c>
      <c r="H3520" s="2" t="s">
        <v>354</v>
      </c>
      <c r="I3520" s="2" t="s">
        <v>18276</v>
      </c>
      <c r="J3520" s="2" t="s">
        <v>2992</v>
      </c>
    </row>
    <row r="3521" spans="1:10" ht="15" customHeight="1" x14ac:dyDescent="0.35">
      <c r="A3521" s="2" t="s">
        <v>128</v>
      </c>
      <c r="B3521" s="2" t="s">
        <v>129</v>
      </c>
      <c r="C3521" s="2" t="s">
        <v>41</v>
      </c>
      <c r="D3521" s="2" t="s">
        <v>42</v>
      </c>
      <c r="E3521" s="3">
        <v>8</v>
      </c>
      <c r="F3521" s="3">
        <v>2</v>
      </c>
      <c r="G3521" s="2" t="s">
        <v>130</v>
      </c>
      <c r="H3521" s="2" t="s">
        <v>43</v>
      </c>
      <c r="I3521" s="2" t="s">
        <v>18276</v>
      </c>
      <c r="J3521" s="2" t="s">
        <v>3278</v>
      </c>
    </row>
    <row r="3522" spans="1:10" ht="15" customHeight="1" x14ac:dyDescent="0.35">
      <c r="A3522" s="2" t="s">
        <v>128</v>
      </c>
      <c r="B3522" s="2" t="s">
        <v>129</v>
      </c>
      <c r="C3522" s="2" t="s">
        <v>56</v>
      </c>
      <c r="D3522" s="2" t="s">
        <v>57</v>
      </c>
      <c r="E3522" s="3">
        <v>8</v>
      </c>
      <c r="F3522" s="3">
        <v>3</v>
      </c>
      <c r="G3522" s="2" t="s">
        <v>130</v>
      </c>
      <c r="H3522" s="2" t="s">
        <v>59</v>
      </c>
      <c r="I3522" s="2" t="s">
        <v>18276</v>
      </c>
      <c r="J3522" s="2" t="s">
        <v>3278</v>
      </c>
    </row>
    <row r="3523" spans="1:10" ht="15" customHeight="1" x14ac:dyDescent="0.35">
      <c r="A3523" s="2" t="s">
        <v>128</v>
      </c>
      <c r="B3523" s="2" t="s">
        <v>129</v>
      </c>
      <c r="C3523" s="2" t="s">
        <v>163</v>
      </c>
      <c r="D3523" s="2" t="s">
        <v>164</v>
      </c>
      <c r="E3523" s="3">
        <v>8</v>
      </c>
      <c r="F3523" s="3">
        <v>11</v>
      </c>
      <c r="G3523" s="2" t="s">
        <v>130</v>
      </c>
      <c r="H3523" s="2" t="s">
        <v>165</v>
      </c>
      <c r="I3523" s="2" t="s">
        <v>18276</v>
      </c>
      <c r="J3523" s="2" t="s">
        <v>3278</v>
      </c>
    </row>
    <row r="3524" spans="1:10" ht="15" customHeight="1" x14ac:dyDescent="0.35">
      <c r="A3524" s="2" t="s">
        <v>128</v>
      </c>
      <c r="B3524" s="2" t="s">
        <v>129</v>
      </c>
      <c r="C3524" s="2" t="s">
        <v>191</v>
      </c>
      <c r="D3524" s="2" t="s">
        <v>192</v>
      </c>
      <c r="E3524" s="3">
        <v>8</v>
      </c>
      <c r="F3524" s="3">
        <v>13</v>
      </c>
      <c r="G3524" s="2" t="s">
        <v>130</v>
      </c>
      <c r="H3524" s="2" t="s">
        <v>193</v>
      </c>
      <c r="I3524" s="2" t="s">
        <v>18276</v>
      </c>
      <c r="J3524" s="2" t="s">
        <v>3278</v>
      </c>
    </row>
    <row r="3525" spans="1:10" ht="15" customHeight="1" x14ac:dyDescent="0.35">
      <c r="A3525" s="2" t="s">
        <v>128</v>
      </c>
      <c r="B3525" s="2" t="s">
        <v>129</v>
      </c>
      <c r="C3525" s="2" t="s">
        <v>339</v>
      </c>
      <c r="D3525" s="2" t="s">
        <v>340</v>
      </c>
      <c r="E3525" s="3">
        <v>8</v>
      </c>
      <c r="F3525" s="3">
        <v>23</v>
      </c>
      <c r="G3525" s="2" t="s">
        <v>130</v>
      </c>
      <c r="H3525" s="2" t="s">
        <v>341</v>
      </c>
      <c r="I3525" s="2" t="s">
        <v>18276</v>
      </c>
      <c r="J3525" s="2" t="s">
        <v>3278</v>
      </c>
    </row>
    <row r="3526" spans="1:10" ht="15" customHeight="1" x14ac:dyDescent="0.35">
      <c r="A3526" s="2" t="s">
        <v>128</v>
      </c>
      <c r="B3526" s="2" t="s">
        <v>129</v>
      </c>
      <c r="C3526" s="2" t="s">
        <v>191</v>
      </c>
      <c r="D3526" s="2" t="s">
        <v>192</v>
      </c>
      <c r="E3526" s="3">
        <v>8</v>
      </c>
      <c r="F3526" s="3">
        <v>13</v>
      </c>
      <c r="G3526" s="2" t="s">
        <v>130</v>
      </c>
      <c r="H3526" s="2" t="s">
        <v>193</v>
      </c>
      <c r="I3526" s="2" t="s">
        <v>18276</v>
      </c>
      <c r="J3526" s="2" t="s">
        <v>3479</v>
      </c>
    </row>
    <row r="3527" spans="1:10" ht="15" customHeight="1" x14ac:dyDescent="0.35">
      <c r="A3527" s="2" t="s">
        <v>128</v>
      </c>
      <c r="B3527" s="2" t="s">
        <v>129</v>
      </c>
      <c r="C3527" s="2" t="s">
        <v>23</v>
      </c>
      <c r="D3527" s="2" t="s">
        <v>24</v>
      </c>
      <c r="E3527" s="3">
        <v>8</v>
      </c>
      <c r="F3527" s="3">
        <v>1</v>
      </c>
      <c r="G3527" s="2" t="s">
        <v>130</v>
      </c>
      <c r="H3527" s="2" t="s">
        <v>26</v>
      </c>
      <c r="I3527" s="2" t="s">
        <v>18276</v>
      </c>
      <c r="J3527" s="2" t="s">
        <v>3093</v>
      </c>
    </row>
    <row r="3528" spans="1:10" ht="15" customHeight="1" x14ac:dyDescent="0.35">
      <c r="A3528" s="2" t="s">
        <v>128</v>
      </c>
      <c r="B3528" s="2" t="s">
        <v>129</v>
      </c>
      <c r="C3528" s="2" t="s">
        <v>41</v>
      </c>
      <c r="D3528" s="2" t="s">
        <v>42</v>
      </c>
      <c r="E3528" s="3">
        <v>8</v>
      </c>
      <c r="F3528" s="3">
        <v>2</v>
      </c>
      <c r="G3528" s="2" t="s">
        <v>130</v>
      </c>
      <c r="H3528" s="2" t="s">
        <v>43</v>
      </c>
      <c r="I3528" s="2" t="s">
        <v>18276</v>
      </c>
      <c r="J3528" s="2" t="s">
        <v>3093</v>
      </c>
    </row>
    <row r="3529" spans="1:10" ht="15" customHeight="1" x14ac:dyDescent="0.35">
      <c r="A3529" s="2" t="s">
        <v>128</v>
      </c>
      <c r="B3529" s="2" t="s">
        <v>129</v>
      </c>
      <c r="C3529" s="2" t="s">
        <v>56</v>
      </c>
      <c r="D3529" s="2" t="s">
        <v>57</v>
      </c>
      <c r="E3529" s="3">
        <v>8</v>
      </c>
      <c r="F3529" s="3">
        <v>3</v>
      </c>
      <c r="G3529" s="2" t="s">
        <v>130</v>
      </c>
      <c r="H3529" s="2" t="s">
        <v>59</v>
      </c>
      <c r="I3529" s="2" t="s">
        <v>18276</v>
      </c>
      <c r="J3529" s="2" t="s">
        <v>3093</v>
      </c>
    </row>
    <row r="3530" spans="1:10" ht="15" customHeight="1" x14ac:dyDescent="0.35">
      <c r="A3530" s="2" t="s">
        <v>128</v>
      </c>
      <c r="B3530" s="2" t="s">
        <v>129</v>
      </c>
      <c r="C3530" s="2" t="s">
        <v>234</v>
      </c>
      <c r="D3530" s="2" t="s">
        <v>235</v>
      </c>
      <c r="E3530" s="3">
        <v>8</v>
      </c>
      <c r="F3530" s="3">
        <v>16</v>
      </c>
      <c r="G3530" s="2" t="s">
        <v>130</v>
      </c>
      <c r="H3530" s="2" t="s">
        <v>236</v>
      </c>
      <c r="I3530" s="2" t="s">
        <v>18276</v>
      </c>
      <c r="J3530" s="2" t="s">
        <v>3255</v>
      </c>
    </row>
    <row r="3531" spans="1:10" ht="15" customHeight="1" x14ac:dyDescent="0.35">
      <c r="A3531" s="2" t="s">
        <v>128</v>
      </c>
      <c r="B3531" s="2" t="s">
        <v>129</v>
      </c>
      <c r="C3531" s="2" t="s">
        <v>86</v>
      </c>
      <c r="D3531" s="2" t="s">
        <v>87</v>
      </c>
      <c r="E3531" s="3">
        <v>8</v>
      </c>
      <c r="F3531" s="3">
        <v>5</v>
      </c>
      <c r="G3531" s="2" t="s">
        <v>130</v>
      </c>
      <c r="H3531" s="2" t="s">
        <v>88</v>
      </c>
      <c r="I3531" s="2" t="s">
        <v>18276</v>
      </c>
      <c r="J3531" s="2" t="s">
        <v>3093</v>
      </c>
    </row>
    <row r="3532" spans="1:10" ht="15" customHeight="1" x14ac:dyDescent="0.35">
      <c r="A3532" s="2" t="s">
        <v>128</v>
      </c>
      <c r="B3532" s="2" t="s">
        <v>129</v>
      </c>
      <c r="C3532" s="2" t="s">
        <v>142</v>
      </c>
      <c r="D3532" s="2" t="s">
        <v>143</v>
      </c>
      <c r="E3532" s="3">
        <v>8</v>
      </c>
      <c r="F3532" s="3">
        <v>9</v>
      </c>
      <c r="G3532" s="2" t="s">
        <v>130</v>
      </c>
      <c r="H3532" s="2" t="s">
        <v>144</v>
      </c>
      <c r="I3532" s="2" t="s">
        <v>18276</v>
      </c>
      <c r="J3532" s="2" t="s">
        <v>3093</v>
      </c>
    </row>
    <row r="3533" spans="1:10" ht="15" customHeight="1" x14ac:dyDescent="0.35">
      <c r="A3533" s="2" t="s">
        <v>128</v>
      </c>
      <c r="B3533" s="2" t="s">
        <v>129</v>
      </c>
      <c r="C3533" s="2" t="s">
        <v>153</v>
      </c>
      <c r="D3533" s="2" t="s">
        <v>154</v>
      </c>
      <c r="E3533" s="3">
        <v>8</v>
      </c>
      <c r="F3533" s="3">
        <v>10</v>
      </c>
      <c r="G3533" s="2" t="s">
        <v>130</v>
      </c>
      <c r="H3533" s="2" t="s">
        <v>155</v>
      </c>
      <c r="I3533" s="2" t="s">
        <v>18276</v>
      </c>
      <c r="J3533" s="2" t="s">
        <v>3093</v>
      </c>
    </row>
    <row r="3534" spans="1:10" ht="15" customHeight="1" x14ac:dyDescent="0.35">
      <c r="A3534" s="2" t="s">
        <v>128</v>
      </c>
      <c r="B3534" s="2" t="s">
        <v>129</v>
      </c>
      <c r="C3534" s="2" t="s">
        <v>163</v>
      </c>
      <c r="D3534" s="2" t="s">
        <v>164</v>
      </c>
      <c r="E3534" s="3">
        <v>8</v>
      </c>
      <c r="F3534" s="3">
        <v>11</v>
      </c>
      <c r="G3534" s="2" t="s">
        <v>130</v>
      </c>
      <c r="H3534" s="2" t="s">
        <v>165</v>
      </c>
      <c r="I3534" s="2" t="s">
        <v>18276</v>
      </c>
      <c r="J3534" s="2" t="s">
        <v>3093</v>
      </c>
    </row>
    <row r="3535" spans="1:10" ht="15" customHeight="1" x14ac:dyDescent="0.35">
      <c r="A3535" s="2" t="s">
        <v>128</v>
      </c>
      <c r="B3535" s="2" t="s">
        <v>129</v>
      </c>
      <c r="C3535" s="2" t="s">
        <v>177</v>
      </c>
      <c r="D3535" s="2" t="s">
        <v>178</v>
      </c>
      <c r="E3535" s="3">
        <v>8</v>
      </c>
      <c r="F3535" s="3">
        <v>12</v>
      </c>
      <c r="G3535" s="2" t="s">
        <v>130</v>
      </c>
      <c r="H3535" s="2" t="s">
        <v>179</v>
      </c>
      <c r="I3535" s="2" t="s">
        <v>18276</v>
      </c>
      <c r="J3535" s="2" t="s">
        <v>3093</v>
      </c>
    </row>
    <row r="3536" spans="1:10" ht="15" customHeight="1" x14ac:dyDescent="0.35">
      <c r="A3536" s="2" t="s">
        <v>128</v>
      </c>
      <c r="B3536" s="2" t="s">
        <v>129</v>
      </c>
      <c r="C3536" s="2" t="s">
        <v>191</v>
      </c>
      <c r="D3536" s="2" t="s">
        <v>192</v>
      </c>
      <c r="E3536" s="3">
        <v>8</v>
      </c>
      <c r="F3536" s="3">
        <v>13</v>
      </c>
      <c r="G3536" s="2" t="s">
        <v>130</v>
      </c>
      <c r="H3536" s="2" t="s">
        <v>193</v>
      </c>
      <c r="I3536" s="2" t="s">
        <v>18276</v>
      </c>
      <c r="J3536" s="2" t="s">
        <v>3093</v>
      </c>
    </row>
    <row r="3537" spans="1:10" ht="15" customHeight="1" x14ac:dyDescent="0.35">
      <c r="A3537" s="2" t="s">
        <v>128</v>
      </c>
      <c r="B3537" s="2" t="s">
        <v>129</v>
      </c>
      <c r="C3537" s="2" t="s">
        <v>207</v>
      </c>
      <c r="D3537" s="2" t="s">
        <v>208</v>
      </c>
      <c r="E3537" s="3">
        <v>8</v>
      </c>
      <c r="F3537" s="3">
        <v>14</v>
      </c>
      <c r="G3537" s="2" t="s">
        <v>130</v>
      </c>
      <c r="H3537" s="2" t="s">
        <v>209</v>
      </c>
      <c r="I3537" s="2" t="s">
        <v>18276</v>
      </c>
      <c r="J3537" s="2" t="s">
        <v>3093</v>
      </c>
    </row>
    <row r="3538" spans="1:10" ht="15" customHeight="1" x14ac:dyDescent="0.35">
      <c r="A3538" s="2" t="s">
        <v>128</v>
      </c>
      <c r="B3538" s="2" t="s">
        <v>129</v>
      </c>
      <c r="C3538" s="2" t="s">
        <v>218</v>
      </c>
      <c r="D3538" s="2" t="s">
        <v>219</v>
      </c>
      <c r="E3538" s="3">
        <v>8</v>
      </c>
      <c r="F3538" s="3">
        <v>15</v>
      </c>
      <c r="G3538" s="2" t="s">
        <v>130</v>
      </c>
      <c r="H3538" s="2" t="s">
        <v>220</v>
      </c>
      <c r="I3538" s="2" t="s">
        <v>18276</v>
      </c>
      <c r="J3538" s="2" t="s">
        <v>3093</v>
      </c>
    </row>
    <row r="3539" spans="1:10" ht="15" customHeight="1" x14ac:dyDescent="0.35">
      <c r="A3539" s="2" t="s">
        <v>128</v>
      </c>
      <c r="B3539" s="2" t="s">
        <v>129</v>
      </c>
      <c r="C3539" s="2" t="s">
        <v>250</v>
      </c>
      <c r="D3539" s="2" t="s">
        <v>251</v>
      </c>
      <c r="E3539" s="3">
        <v>8</v>
      </c>
      <c r="F3539" s="3">
        <v>17</v>
      </c>
      <c r="G3539" s="2" t="s">
        <v>130</v>
      </c>
      <c r="H3539" s="2" t="s">
        <v>252</v>
      </c>
      <c r="I3539" s="2" t="s">
        <v>18276</v>
      </c>
      <c r="J3539" s="2" t="s">
        <v>3093</v>
      </c>
    </row>
    <row r="3540" spans="1:10" ht="15" customHeight="1" x14ac:dyDescent="0.35">
      <c r="A3540" s="2" t="s">
        <v>128</v>
      </c>
      <c r="B3540" s="2" t="s">
        <v>129</v>
      </c>
      <c r="C3540" s="2" t="s">
        <v>294</v>
      </c>
      <c r="D3540" s="2" t="s">
        <v>295</v>
      </c>
      <c r="E3540" s="3">
        <v>8</v>
      </c>
      <c r="F3540" s="3">
        <v>20</v>
      </c>
      <c r="G3540" s="2" t="s">
        <v>130</v>
      </c>
      <c r="H3540" s="2" t="s">
        <v>296</v>
      </c>
      <c r="I3540" s="2" t="s">
        <v>18276</v>
      </c>
      <c r="J3540" s="2" t="s">
        <v>3093</v>
      </c>
    </row>
    <row r="3541" spans="1:10" ht="15" customHeight="1" x14ac:dyDescent="0.35">
      <c r="A3541" s="2" t="s">
        <v>128</v>
      </c>
      <c r="B3541" s="2" t="s">
        <v>129</v>
      </c>
      <c r="C3541" s="2" t="s">
        <v>116</v>
      </c>
      <c r="D3541" s="2" t="s">
        <v>117</v>
      </c>
      <c r="E3541" s="3">
        <v>8</v>
      </c>
      <c r="F3541" s="3">
        <v>7</v>
      </c>
      <c r="G3541" s="2" t="s">
        <v>130</v>
      </c>
      <c r="H3541" s="2" t="s">
        <v>118</v>
      </c>
      <c r="I3541" s="2" t="s">
        <v>18276</v>
      </c>
      <c r="J3541" s="2" t="s">
        <v>3093</v>
      </c>
    </row>
    <row r="3542" spans="1:10" ht="15" customHeight="1" x14ac:dyDescent="0.35">
      <c r="A3542" s="2" t="s">
        <v>128</v>
      </c>
      <c r="B3542" s="2" t="s">
        <v>129</v>
      </c>
      <c r="C3542" s="2" t="s">
        <v>142</v>
      </c>
      <c r="D3542" s="2" t="s">
        <v>143</v>
      </c>
      <c r="E3542" s="3">
        <v>8</v>
      </c>
      <c r="F3542" s="3">
        <v>9</v>
      </c>
      <c r="G3542" s="2" t="s">
        <v>130</v>
      </c>
      <c r="H3542" s="2" t="s">
        <v>144</v>
      </c>
      <c r="I3542" s="2" t="s">
        <v>18276</v>
      </c>
      <c r="J3542" s="2" t="s">
        <v>3255</v>
      </c>
    </row>
    <row r="3543" spans="1:10" ht="15" customHeight="1" x14ac:dyDescent="0.35">
      <c r="A3543" s="2" t="s">
        <v>128</v>
      </c>
      <c r="B3543" s="2" t="s">
        <v>129</v>
      </c>
      <c r="C3543" s="2" t="s">
        <v>41</v>
      </c>
      <c r="D3543" s="2" t="s">
        <v>42</v>
      </c>
      <c r="E3543" s="3">
        <v>8</v>
      </c>
      <c r="F3543" s="3">
        <v>2</v>
      </c>
      <c r="G3543" s="2" t="s">
        <v>130</v>
      </c>
      <c r="H3543" s="2" t="s">
        <v>43</v>
      </c>
      <c r="I3543" s="2" t="s">
        <v>18276</v>
      </c>
      <c r="J3543" s="2" t="s">
        <v>3255</v>
      </c>
    </row>
    <row r="3544" spans="1:10" ht="15" customHeight="1" x14ac:dyDescent="0.35">
      <c r="A3544" s="2" t="s">
        <v>128</v>
      </c>
      <c r="B3544" s="2" t="s">
        <v>129</v>
      </c>
      <c r="C3544" s="2" t="s">
        <v>537</v>
      </c>
      <c r="D3544" s="2" t="s">
        <v>538</v>
      </c>
      <c r="E3544" s="3">
        <v>8</v>
      </c>
      <c r="F3544" s="3">
        <v>40</v>
      </c>
      <c r="G3544" s="2" t="s">
        <v>130</v>
      </c>
      <c r="H3544" s="2" t="s">
        <v>539</v>
      </c>
      <c r="I3544" s="2" t="s">
        <v>18276</v>
      </c>
      <c r="J3544" s="2" t="s">
        <v>3209</v>
      </c>
    </row>
    <row r="3545" spans="1:10" ht="15" customHeight="1" x14ac:dyDescent="0.35">
      <c r="A3545" s="2" t="s">
        <v>116</v>
      </c>
      <c r="B3545" s="2" t="s">
        <v>117</v>
      </c>
      <c r="C3545" s="2" t="s">
        <v>537</v>
      </c>
      <c r="D3545" s="2" t="s">
        <v>538</v>
      </c>
      <c r="E3545" s="3">
        <v>7</v>
      </c>
      <c r="F3545" s="3">
        <v>40</v>
      </c>
      <c r="G3545" s="2" t="s">
        <v>118</v>
      </c>
      <c r="H3545" s="2" t="s">
        <v>539</v>
      </c>
      <c r="I3545" s="2" t="s">
        <v>18276</v>
      </c>
      <c r="J3545" s="2" t="s">
        <v>3016</v>
      </c>
    </row>
    <row r="3546" spans="1:10" ht="15" customHeight="1" x14ac:dyDescent="0.35">
      <c r="A3546" s="2" t="s">
        <v>128</v>
      </c>
      <c r="B3546" s="2" t="s">
        <v>129</v>
      </c>
      <c r="C3546" s="2" t="s">
        <v>23</v>
      </c>
      <c r="D3546" s="2" t="s">
        <v>24</v>
      </c>
      <c r="E3546" s="3">
        <v>8</v>
      </c>
      <c r="F3546" s="3">
        <v>1</v>
      </c>
      <c r="G3546" s="2" t="s">
        <v>130</v>
      </c>
      <c r="H3546" s="2" t="s">
        <v>26</v>
      </c>
      <c r="I3546" s="2" t="s">
        <v>18276</v>
      </c>
      <c r="J3546" s="2" t="s">
        <v>2983</v>
      </c>
    </row>
    <row r="3547" spans="1:10" ht="15" customHeight="1" x14ac:dyDescent="0.35">
      <c r="A3547" s="2" t="s">
        <v>128</v>
      </c>
      <c r="B3547" s="2" t="s">
        <v>129</v>
      </c>
      <c r="C3547" s="2" t="s">
        <v>56</v>
      </c>
      <c r="D3547" s="2" t="s">
        <v>57</v>
      </c>
      <c r="E3547" s="3">
        <v>8</v>
      </c>
      <c r="F3547" s="3">
        <v>3</v>
      </c>
      <c r="G3547" s="2" t="s">
        <v>130</v>
      </c>
      <c r="H3547" s="2" t="s">
        <v>59</v>
      </c>
      <c r="I3547" s="2" t="s">
        <v>18276</v>
      </c>
      <c r="J3547" s="2" t="s">
        <v>2983</v>
      </c>
    </row>
    <row r="3548" spans="1:10" ht="15" customHeight="1" x14ac:dyDescent="0.35">
      <c r="A3548" s="2" t="s">
        <v>128</v>
      </c>
      <c r="B3548" s="2" t="s">
        <v>129</v>
      </c>
      <c r="C3548" s="2" t="s">
        <v>71</v>
      </c>
      <c r="D3548" s="2" t="s">
        <v>72</v>
      </c>
      <c r="E3548" s="3">
        <v>8</v>
      </c>
      <c r="F3548" s="3">
        <v>4</v>
      </c>
      <c r="G3548" s="2" t="s">
        <v>130</v>
      </c>
      <c r="H3548" s="2" t="s">
        <v>73</v>
      </c>
      <c r="I3548" s="2" t="s">
        <v>18276</v>
      </c>
      <c r="J3548" s="2" t="s">
        <v>2983</v>
      </c>
    </row>
    <row r="3549" spans="1:10" ht="15" customHeight="1" x14ac:dyDescent="0.35">
      <c r="A3549" s="2" t="s">
        <v>128</v>
      </c>
      <c r="B3549" s="2" t="s">
        <v>129</v>
      </c>
      <c r="C3549" s="2" t="s">
        <v>86</v>
      </c>
      <c r="D3549" s="2" t="s">
        <v>87</v>
      </c>
      <c r="E3549" s="3">
        <v>8</v>
      </c>
      <c r="F3549" s="3">
        <v>5</v>
      </c>
      <c r="G3549" s="2" t="s">
        <v>130</v>
      </c>
      <c r="H3549" s="2" t="s">
        <v>88</v>
      </c>
      <c r="I3549" s="2" t="s">
        <v>18276</v>
      </c>
      <c r="J3549" s="2" t="s">
        <v>2983</v>
      </c>
    </row>
    <row r="3550" spans="1:10" ht="15" customHeight="1" x14ac:dyDescent="0.35">
      <c r="A3550" s="2" t="s">
        <v>128</v>
      </c>
      <c r="B3550" s="2" t="s">
        <v>129</v>
      </c>
      <c r="C3550" s="2" t="s">
        <v>100</v>
      </c>
      <c r="D3550" s="2" t="s">
        <v>101</v>
      </c>
      <c r="E3550" s="3">
        <v>8</v>
      </c>
      <c r="F3550" s="3">
        <v>6</v>
      </c>
      <c r="G3550" s="2" t="s">
        <v>130</v>
      </c>
      <c r="H3550" s="2" t="s">
        <v>102</v>
      </c>
      <c r="I3550" s="2" t="s">
        <v>18276</v>
      </c>
      <c r="J3550" s="2" t="s">
        <v>2983</v>
      </c>
    </row>
    <row r="3551" spans="1:10" ht="15" customHeight="1" x14ac:dyDescent="0.35">
      <c r="A3551" s="2" t="s">
        <v>128</v>
      </c>
      <c r="B3551" s="2" t="s">
        <v>129</v>
      </c>
      <c r="C3551" s="2" t="s">
        <v>153</v>
      </c>
      <c r="D3551" s="2" t="s">
        <v>154</v>
      </c>
      <c r="E3551" s="3">
        <v>8</v>
      </c>
      <c r="F3551" s="3">
        <v>10</v>
      </c>
      <c r="G3551" s="2" t="s">
        <v>130</v>
      </c>
      <c r="H3551" s="2" t="s">
        <v>155</v>
      </c>
      <c r="I3551" s="2" t="s">
        <v>18276</v>
      </c>
      <c r="J3551" s="2" t="s">
        <v>2983</v>
      </c>
    </row>
    <row r="3552" spans="1:10" ht="15" customHeight="1" x14ac:dyDescent="0.35">
      <c r="A3552" s="2" t="s">
        <v>128</v>
      </c>
      <c r="B3552" s="2" t="s">
        <v>129</v>
      </c>
      <c r="C3552" s="2" t="s">
        <v>163</v>
      </c>
      <c r="D3552" s="2" t="s">
        <v>164</v>
      </c>
      <c r="E3552" s="3">
        <v>8</v>
      </c>
      <c r="F3552" s="3">
        <v>11</v>
      </c>
      <c r="G3552" s="2" t="s">
        <v>130</v>
      </c>
      <c r="H3552" s="2" t="s">
        <v>165</v>
      </c>
      <c r="I3552" s="2" t="s">
        <v>18276</v>
      </c>
      <c r="J3552" s="2" t="s">
        <v>2983</v>
      </c>
    </row>
    <row r="3553" spans="1:10" ht="15" customHeight="1" x14ac:dyDescent="0.35">
      <c r="A3553" s="2" t="s">
        <v>128</v>
      </c>
      <c r="B3553" s="2" t="s">
        <v>129</v>
      </c>
      <c r="C3553" s="2" t="s">
        <v>177</v>
      </c>
      <c r="D3553" s="2" t="s">
        <v>178</v>
      </c>
      <c r="E3553" s="3">
        <v>8</v>
      </c>
      <c r="F3553" s="3">
        <v>12</v>
      </c>
      <c r="G3553" s="2" t="s">
        <v>130</v>
      </c>
      <c r="H3553" s="2" t="s">
        <v>179</v>
      </c>
      <c r="I3553" s="2" t="s">
        <v>18276</v>
      </c>
      <c r="J3553" s="2" t="s">
        <v>2983</v>
      </c>
    </row>
    <row r="3554" spans="1:10" ht="15" customHeight="1" x14ac:dyDescent="0.35">
      <c r="A3554" s="2" t="s">
        <v>128</v>
      </c>
      <c r="B3554" s="2" t="s">
        <v>129</v>
      </c>
      <c r="C3554" s="2" t="s">
        <v>207</v>
      </c>
      <c r="D3554" s="2" t="s">
        <v>208</v>
      </c>
      <c r="E3554" s="3">
        <v>8</v>
      </c>
      <c r="F3554" s="3">
        <v>14</v>
      </c>
      <c r="G3554" s="2" t="s">
        <v>130</v>
      </c>
      <c r="H3554" s="2" t="s">
        <v>209</v>
      </c>
      <c r="I3554" s="2" t="s">
        <v>18276</v>
      </c>
      <c r="J3554" s="2" t="s">
        <v>2983</v>
      </c>
    </row>
    <row r="3555" spans="1:10" ht="15" customHeight="1" x14ac:dyDescent="0.35">
      <c r="A3555" s="2" t="s">
        <v>128</v>
      </c>
      <c r="B3555" s="2" t="s">
        <v>129</v>
      </c>
      <c r="C3555" s="2" t="s">
        <v>264</v>
      </c>
      <c r="D3555" s="2" t="s">
        <v>265</v>
      </c>
      <c r="E3555" s="3">
        <v>8</v>
      </c>
      <c r="F3555" s="3">
        <v>18</v>
      </c>
      <c r="G3555" s="2" t="s">
        <v>130</v>
      </c>
      <c r="H3555" s="2" t="s">
        <v>266</v>
      </c>
      <c r="I3555" s="2" t="s">
        <v>18276</v>
      </c>
      <c r="J3555" s="2" t="s">
        <v>2983</v>
      </c>
    </row>
    <row r="3556" spans="1:10" ht="15" customHeight="1" x14ac:dyDescent="0.35">
      <c r="A3556" s="2" t="s">
        <v>128</v>
      </c>
      <c r="B3556" s="2" t="s">
        <v>129</v>
      </c>
      <c r="C3556" s="2" t="s">
        <v>325</v>
      </c>
      <c r="D3556" s="2" t="s">
        <v>326</v>
      </c>
      <c r="E3556" s="3">
        <v>8</v>
      </c>
      <c r="F3556" s="3">
        <v>22</v>
      </c>
      <c r="G3556" s="2" t="s">
        <v>130</v>
      </c>
      <c r="H3556" s="2" t="s">
        <v>327</v>
      </c>
      <c r="I3556" s="2" t="s">
        <v>18276</v>
      </c>
      <c r="J3556" s="2" t="s">
        <v>2983</v>
      </c>
    </row>
    <row r="3557" spans="1:10" ht="15" customHeight="1" x14ac:dyDescent="0.35">
      <c r="A3557" s="2" t="s">
        <v>128</v>
      </c>
      <c r="B3557" s="2" t="s">
        <v>129</v>
      </c>
      <c r="C3557" s="2" t="s">
        <v>352</v>
      </c>
      <c r="D3557" s="2" t="s">
        <v>353</v>
      </c>
      <c r="E3557" s="3">
        <v>8</v>
      </c>
      <c r="F3557" s="3">
        <v>24</v>
      </c>
      <c r="G3557" s="2" t="s">
        <v>130</v>
      </c>
      <c r="H3557" s="2" t="s">
        <v>354</v>
      </c>
      <c r="I3557" s="2" t="s">
        <v>18276</v>
      </c>
      <c r="J3557" s="2" t="s">
        <v>2983</v>
      </c>
    </row>
    <row r="3558" spans="1:10" ht="15" customHeight="1" x14ac:dyDescent="0.35">
      <c r="A3558" s="2" t="s">
        <v>128</v>
      </c>
      <c r="B3558" s="2" t="s">
        <v>129</v>
      </c>
      <c r="C3558" s="2" t="s">
        <v>365</v>
      </c>
      <c r="D3558" s="2" t="s">
        <v>366</v>
      </c>
      <c r="E3558" s="3">
        <v>8</v>
      </c>
      <c r="F3558" s="3">
        <v>25</v>
      </c>
      <c r="G3558" s="2" t="s">
        <v>130</v>
      </c>
      <c r="H3558" s="2" t="s">
        <v>367</v>
      </c>
      <c r="I3558" s="2" t="s">
        <v>18276</v>
      </c>
      <c r="J3558" s="2" t="s">
        <v>2983</v>
      </c>
    </row>
    <row r="3559" spans="1:10" ht="15" customHeight="1" x14ac:dyDescent="0.35">
      <c r="A3559" s="2" t="s">
        <v>128</v>
      </c>
      <c r="B3559" s="2" t="s">
        <v>129</v>
      </c>
      <c r="C3559" s="2" t="s">
        <v>434</v>
      </c>
      <c r="D3559" s="2" t="s">
        <v>435</v>
      </c>
      <c r="E3559" s="3">
        <v>8</v>
      </c>
      <c r="F3559" s="3">
        <v>31</v>
      </c>
      <c r="G3559" s="2" t="s">
        <v>130</v>
      </c>
      <c r="H3559" s="2" t="s">
        <v>436</v>
      </c>
      <c r="I3559" s="2" t="s">
        <v>18276</v>
      </c>
      <c r="J3559" s="2" t="s">
        <v>2983</v>
      </c>
    </row>
    <row r="3560" spans="1:10" ht="15" customHeight="1" x14ac:dyDescent="0.35">
      <c r="A3560" s="2" t="s">
        <v>128</v>
      </c>
      <c r="B3560" s="2" t="s">
        <v>129</v>
      </c>
      <c r="C3560" s="2" t="s">
        <v>447</v>
      </c>
      <c r="D3560" s="2" t="s">
        <v>448</v>
      </c>
      <c r="E3560" s="3">
        <v>8</v>
      </c>
      <c r="F3560" s="3">
        <v>32</v>
      </c>
      <c r="G3560" s="2" t="s">
        <v>130</v>
      </c>
      <c r="H3560" s="2" t="s">
        <v>449</v>
      </c>
      <c r="I3560" s="2" t="s">
        <v>18276</v>
      </c>
      <c r="J3560" s="2" t="s">
        <v>2983</v>
      </c>
    </row>
    <row r="3561" spans="1:10" ht="15" customHeight="1" x14ac:dyDescent="0.35">
      <c r="A3561" s="2" t="s">
        <v>128</v>
      </c>
      <c r="B3561" s="2" t="s">
        <v>129</v>
      </c>
      <c r="C3561" s="2" t="s">
        <v>510</v>
      </c>
      <c r="D3561" s="2" t="s">
        <v>511</v>
      </c>
      <c r="E3561" s="3">
        <v>8</v>
      </c>
      <c r="F3561" s="3">
        <v>38</v>
      </c>
      <c r="G3561" s="2" t="s">
        <v>130</v>
      </c>
      <c r="H3561" s="2" t="s">
        <v>512</v>
      </c>
      <c r="I3561" s="2" t="s">
        <v>18276</v>
      </c>
      <c r="J3561" s="2" t="s">
        <v>2983</v>
      </c>
    </row>
    <row r="3562" spans="1:10" ht="15" customHeight="1" x14ac:dyDescent="0.35">
      <c r="A3562" s="2" t="s">
        <v>128</v>
      </c>
      <c r="B3562" s="2" t="s">
        <v>129</v>
      </c>
      <c r="C3562" s="2" t="s">
        <v>41</v>
      </c>
      <c r="D3562" s="2" t="s">
        <v>42</v>
      </c>
      <c r="E3562" s="3">
        <v>8</v>
      </c>
      <c r="F3562" s="3">
        <v>2</v>
      </c>
      <c r="G3562" s="2" t="s">
        <v>130</v>
      </c>
      <c r="H3562" s="2" t="s">
        <v>43</v>
      </c>
      <c r="I3562" s="2" t="s">
        <v>18276</v>
      </c>
      <c r="J3562" s="2" t="s">
        <v>3209</v>
      </c>
    </row>
    <row r="3563" spans="1:10" ht="15" customHeight="1" x14ac:dyDescent="0.35">
      <c r="A3563" s="2" t="s">
        <v>128</v>
      </c>
      <c r="B3563" s="2" t="s">
        <v>129</v>
      </c>
      <c r="C3563" s="2" t="s">
        <v>56</v>
      </c>
      <c r="D3563" s="2" t="s">
        <v>57</v>
      </c>
      <c r="E3563" s="3">
        <v>8</v>
      </c>
      <c r="F3563" s="3">
        <v>3</v>
      </c>
      <c r="G3563" s="2" t="s">
        <v>130</v>
      </c>
      <c r="H3563" s="2" t="s">
        <v>59</v>
      </c>
      <c r="I3563" s="2" t="s">
        <v>18276</v>
      </c>
      <c r="J3563" s="2" t="s">
        <v>3209</v>
      </c>
    </row>
    <row r="3564" spans="1:10" ht="15" customHeight="1" x14ac:dyDescent="0.35">
      <c r="A3564" s="2" t="s">
        <v>128</v>
      </c>
      <c r="B3564" s="2" t="s">
        <v>129</v>
      </c>
      <c r="C3564" s="2" t="s">
        <v>142</v>
      </c>
      <c r="D3564" s="2" t="s">
        <v>143</v>
      </c>
      <c r="E3564" s="3">
        <v>8</v>
      </c>
      <c r="F3564" s="3">
        <v>9</v>
      </c>
      <c r="G3564" s="2" t="s">
        <v>130</v>
      </c>
      <c r="H3564" s="2" t="s">
        <v>144</v>
      </c>
      <c r="I3564" s="2" t="s">
        <v>18276</v>
      </c>
      <c r="J3564" s="2" t="s">
        <v>3209</v>
      </c>
    </row>
    <row r="3565" spans="1:10" ht="15" customHeight="1" x14ac:dyDescent="0.35">
      <c r="A3565" s="2" t="s">
        <v>128</v>
      </c>
      <c r="B3565" s="2" t="s">
        <v>129</v>
      </c>
      <c r="C3565" s="2" t="s">
        <v>191</v>
      </c>
      <c r="D3565" s="2" t="s">
        <v>192</v>
      </c>
      <c r="E3565" s="3">
        <v>8</v>
      </c>
      <c r="F3565" s="3">
        <v>13</v>
      </c>
      <c r="G3565" s="2" t="s">
        <v>130</v>
      </c>
      <c r="H3565" s="2" t="s">
        <v>193</v>
      </c>
      <c r="I3565" s="2" t="s">
        <v>18276</v>
      </c>
      <c r="J3565" s="2" t="s">
        <v>3209</v>
      </c>
    </row>
    <row r="3566" spans="1:10" ht="15" customHeight="1" x14ac:dyDescent="0.35">
      <c r="A3566" s="2" t="s">
        <v>128</v>
      </c>
      <c r="B3566" s="2" t="s">
        <v>129</v>
      </c>
      <c r="C3566" s="2" t="s">
        <v>352</v>
      </c>
      <c r="D3566" s="2" t="s">
        <v>353</v>
      </c>
      <c r="E3566" s="3">
        <v>8</v>
      </c>
      <c r="F3566" s="3">
        <v>24</v>
      </c>
      <c r="G3566" s="2" t="s">
        <v>130</v>
      </c>
      <c r="H3566" s="2" t="s">
        <v>354</v>
      </c>
      <c r="I3566" s="2" t="s">
        <v>18276</v>
      </c>
      <c r="J3566" s="2" t="s">
        <v>3093</v>
      </c>
    </row>
    <row r="3567" spans="1:10" ht="15" customHeight="1" x14ac:dyDescent="0.35">
      <c r="A3567" s="2" t="s">
        <v>128</v>
      </c>
      <c r="B3567" s="2" t="s">
        <v>129</v>
      </c>
      <c r="C3567" s="2" t="s">
        <v>477</v>
      </c>
      <c r="D3567" s="2" t="s">
        <v>478</v>
      </c>
      <c r="E3567" s="3">
        <v>8</v>
      </c>
      <c r="F3567" s="3">
        <v>35</v>
      </c>
      <c r="G3567" s="2" t="s">
        <v>130</v>
      </c>
      <c r="H3567" s="2" t="s">
        <v>479</v>
      </c>
      <c r="I3567" s="2" t="s">
        <v>18276</v>
      </c>
      <c r="J3567" s="2" t="s">
        <v>3093</v>
      </c>
    </row>
    <row r="3568" spans="1:10" ht="15" customHeight="1" x14ac:dyDescent="0.35">
      <c r="A3568" s="2" t="s">
        <v>128</v>
      </c>
      <c r="B3568" s="2" t="s">
        <v>129</v>
      </c>
      <c r="C3568" s="2" t="s">
        <v>537</v>
      </c>
      <c r="D3568" s="2" t="s">
        <v>538</v>
      </c>
      <c r="E3568" s="3">
        <v>8</v>
      </c>
      <c r="F3568" s="3">
        <v>40</v>
      </c>
      <c r="G3568" s="2" t="s">
        <v>130</v>
      </c>
      <c r="H3568" s="2" t="s">
        <v>539</v>
      </c>
      <c r="I3568" s="2" t="s">
        <v>18276</v>
      </c>
      <c r="J3568" s="2" t="s">
        <v>3093</v>
      </c>
    </row>
    <row r="3569" spans="1:10" ht="15" customHeight="1" x14ac:dyDescent="0.35">
      <c r="A3569" s="2" t="s">
        <v>128</v>
      </c>
      <c r="B3569" s="2" t="s">
        <v>129</v>
      </c>
      <c r="C3569" s="2" t="s">
        <v>23</v>
      </c>
      <c r="D3569" s="2" t="s">
        <v>24</v>
      </c>
      <c r="E3569" s="3">
        <v>8</v>
      </c>
      <c r="F3569" s="3">
        <v>1</v>
      </c>
      <c r="G3569" s="2" t="s">
        <v>130</v>
      </c>
      <c r="H3569" s="2" t="s">
        <v>26</v>
      </c>
      <c r="I3569" s="2" t="s">
        <v>18276</v>
      </c>
      <c r="J3569" s="2" t="s">
        <v>3099</v>
      </c>
    </row>
    <row r="3570" spans="1:10" ht="15" customHeight="1" x14ac:dyDescent="0.35">
      <c r="A3570" s="2" t="s">
        <v>128</v>
      </c>
      <c r="B3570" s="2" t="s">
        <v>129</v>
      </c>
      <c r="C3570" s="2" t="s">
        <v>23</v>
      </c>
      <c r="D3570" s="2" t="s">
        <v>24</v>
      </c>
      <c r="E3570" s="3">
        <v>8</v>
      </c>
      <c r="F3570" s="3">
        <v>1</v>
      </c>
      <c r="G3570" s="2" t="s">
        <v>130</v>
      </c>
      <c r="H3570" s="2" t="s">
        <v>26</v>
      </c>
      <c r="I3570" s="2" t="s">
        <v>18276</v>
      </c>
      <c r="J3570" s="2" t="s">
        <v>3083</v>
      </c>
    </row>
    <row r="3571" spans="1:10" ht="15" customHeight="1" x14ac:dyDescent="0.35">
      <c r="A3571" s="2" t="s">
        <v>128</v>
      </c>
      <c r="B3571" s="2" t="s">
        <v>129</v>
      </c>
      <c r="C3571" s="2" t="s">
        <v>41</v>
      </c>
      <c r="D3571" s="2" t="s">
        <v>42</v>
      </c>
      <c r="E3571" s="3">
        <v>8</v>
      </c>
      <c r="F3571" s="3">
        <v>2</v>
      </c>
      <c r="G3571" s="2" t="s">
        <v>130</v>
      </c>
      <c r="H3571" s="2" t="s">
        <v>43</v>
      </c>
      <c r="I3571" s="2" t="s">
        <v>18276</v>
      </c>
      <c r="J3571" s="2" t="s">
        <v>3083</v>
      </c>
    </row>
    <row r="3572" spans="1:10" ht="15" customHeight="1" x14ac:dyDescent="0.35">
      <c r="A3572" s="2" t="s">
        <v>128</v>
      </c>
      <c r="B3572" s="2" t="s">
        <v>129</v>
      </c>
      <c r="C3572" s="2" t="s">
        <v>100</v>
      </c>
      <c r="D3572" s="2" t="s">
        <v>101</v>
      </c>
      <c r="E3572" s="3">
        <v>8</v>
      </c>
      <c r="F3572" s="3">
        <v>6</v>
      </c>
      <c r="G3572" s="2" t="s">
        <v>130</v>
      </c>
      <c r="H3572" s="2" t="s">
        <v>102</v>
      </c>
      <c r="I3572" s="2" t="s">
        <v>18276</v>
      </c>
      <c r="J3572" s="2" t="s">
        <v>3083</v>
      </c>
    </row>
    <row r="3573" spans="1:10" ht="15" customHeight="1" x14ac:dyDescent="0.35">
      <c r="A3573" s="2" t="s">
        <v>128</v>
      </c>
      <c r="B3573" s="2" t="s">
        <v>129</v>
      </c>
      <c r="C3573" s="2" t="s">
        <v>116</v>
      </c>
      <c r="D3573" s="2" t="s">
        <v>117</v>
      </c>
      <c r="E3573" s="3">
        <v>8</v>
      </c>
      <c r="F3573" s="3">
        <v>7</v>
      </c>
      <c r="G3573" s="2" t="s">
        <v>130</v>
      </c>
      <c r="H3573" s="2" t="s">
        <v>118</v>
      </c>
      <c r="I3573" s="2" t="s">
        <v>18276</v>
      </c>
      <c r="J3573" s="2" t="s">
        <v>3083</v>
      </c>
    </row>
    <row r="3574" spans="1:10" ht="15" customHeight="1" x14ac:dyDescent="0.35">
      <c r="A3574" s="2" t="s">
        <v>128</v>
      </c>
      <c r="B3574" s="2" t="s">
        <v>129</v>
      </c>
      <c r="C3574" s="2" t="s">
        <v>153</v>
      </c>
      <c r="D3574" s="2" t="s">
        <v>154</v>
      </c>
      <c r="E3574" s="3">
        <v>8</v>
      </c>
      <c r="F3574" s="3">
        <v>10</v>
      </c>
      <c r="G3574" s="2" t="s">
        <v>130</v>
      </c>
      <c r="H3574" s="2" t="s">
        <v>155</v>
      </c>
      <c r="I3574" s="2" t="s">
        <v>18276</v>
      </c>
      <c r="J3574" s="2" t="s">
        <v>3083</v>
      </c>
    </row>
    <row r="3575" spans="1:10" ht="15" customHeight="1" x14ac:dyDescent="0.35">
      <c r="A3575" s="2" t="s">
        <v>128</v>
      </c>
      <c r="B3575" s="2" t="s">
        <v>129</v>
      </c>
      <c r="C3575" s="2" t="s">
        <v>163</v>
      </c>
      <c r="D3575" s="2" t="s">
        <v>164</v>
      </c>
      <c r="E3575" s="3">
        <v>8</v>
      </c>
      <c r="F3575" s="3">
        <v>11</v>
      </c>
      <c r="G3575" s="2" t="s">
        <v>130</v>
      </c>
      <c r="H3575" s="2" t="s">
        <v>165</v>
      </c>
      <c r="I3575" s="2" t="s">
        <v>18276</v>
      </c>
      <c r="J3575" s="2" t="s">
        <v>3083</v>
      </c>
    </row>
    <row r="3576" spans="1:10" ht="15" customHeight="1" x14ac:dyDescent="0.35">
      <c r="A3576" s="2" t="s">
        <v>128</v>
      </c>
      <c r="B3576" s="2" t="s">
        <v>129</v>
      </c>
      <c r="C3576" s="2" t="s">
        <v>177</v>
      </c>
      <c r="D3576" s="2" t="s">
        <v>178</v>
      </c>
      <c r="E3576" s="3">
        <v>8</v>
      </c>
      <c r="F3576" s="3">
        <v>12</v>
      </c>
      <c r="G3576" s="2" t="s">
        <v>130</v>
      </c>
      <c r="H3576" s="2" t="s">
        <v>179</v>
      </c>
      <c r="I3576" s="2" t="s">
        <v>18276</v>
      </c>
      <c r="J3576" s="2" t="s">
        <v>3083</v>
      </c>
    </row>
    <row r="3577" spans="1:10" ht="15" customHeight="1" x14ac:dyDescent="0.35">
      <c r="A3577" s="2" t="s">
        <v>128</v>
      </c>
      <c r="B3577" s="2" t="s">
        <v>129</v>
      </c>
      <c r="C3577" s="2" t="s">
        <v>191</v>
      </c>
      <c r="D3577" s="2" t="s">
        <v>192</v>
      </c>
      <c r="E3577" s="3">
        <v>8</v>
      </c>
      <c r="F3577" s="3">
        <v>13</v>
      </c>
      <c r="G3577" s="2" t="s">
        <v>130</v>
      </c>
      <c r="H3577" s="2" t="s">
        <v>193</v>
      </c>
      <c r="I3577" s="2" t="s">
        <v>18276</v>
      </c>
      <c r="J3577" s="2" t="s">
        <v>3083</v>
      </c>
    </row>
    <row r="3578" spans="1:10" ht="15" customHeight="1" x14ac:dyDescent="0.35">
      <c r="A3578" s="2" t="s">
        <v>128</v>
      </c>
      <c r="B3578" s="2" t="s">
        <v>129</v>
      </c>
      <c r="C3578" s="2" t="s">
        <v>218</v>
      </c>
      <c r="D3578" s="2" t="s">
        <v>219</v>
      </c>
      <c r="E3578" s="3">
        <v>8</v>
      </c>
      <c r="F3578" s="3">
        <v>15</v>
      </c>
      <c r="G3578" s="2" t="s">
        <v>130</v>
      </c>
      <c r="H3578" s="2" t="s">
        <v>220</v>
      </c>
      <c r="I3578" s="2" t="s">
        <v>18276</v>
      </c>
      <c r="J3578" s="2" t="s">
        <v>3083</v>
      </c>
    </row>
    <row r="3579" spans="1:10" ht="15" customHeight="1" x14ac:dyDescent="0.35">
      <c r="A3579" s="2" t="s">
        <v>128</v>
      </c>
      <c r="B3579" s="2" t="s">
        <v>129</v>
      </c>
      <c r="C3579" s="2" t="s">
        <v>234</v>
      </c>
      <c r="D3579" s="2" t="s">
        <v>235</v>
      </c>
      <c r="E3579" s="3">
        <v>8</v>
      </c>
      <c r="F3579" s="3">
        <v>16</v>
      </c>
      <c r="G3579" s="2" t="s">
        <v>130</v>
      </c>
      <c r="H3579" s="2" t="s">
        <v>236</v>
      </c>
      <c r="I3579" s="2" t="s">
        <v>18276</v>
      </c>
      <c r="J3579" s="2" t="s">
        <v>3083</v>
      </c>
    </row>
    <row r="3580" spans="1:10" ht="15" customHeight="1" x14ac:dyDescent="0.35">
      <c r="A3580" s="2" t="s">
        <v>128</v>
      </c>
      <c r="B3580" s="2" t="s">
        <v>129</v>
      </c>
      <c r="C3580" s="2" t="s">
        <v>250</v>
      </c>
      <c r="D3580" s="2" t="s">
        <v>251</v>
      </c>
      <c r="E3580" s="3">
        <v>8</v>
      </c>
      <c r="F3580" s="3">
        <v>17</v>
      </c>
      <c r="G3580" s="2" t="s">
        <v>130</v>
      </c>
      <c r="H3580" s="2" t="s">
        <v>252</v>
      </c>
      <c r="I3580" s="2" t="s">
        <v>18276</v>
      </c>
      <c r="J3580" s="2" t="s">
        <v>3083</v>
      </c>
    </row>
    <row r="3581" spans="1:10" ht="15" customHeight="1" x14ac:dyDescent="0.35">
      <c r="A3581" s="2" t="s">
        <v>128</v>
      </c>
      <c r="B3581" s="2" t="s">
        <v>129</v>
      </c>
      <c r="C3581" s="2" t="s">
        <v>310</v>
      </c>
      <c r="D3581" s="2" t="s">
        <v>311</v>
      </c>
      <c r="E3581" s="3">
        <v>8</v>
      </c>
      <c r="F3581" s="3">
        <v>21</v>
      </c>
      <c r="G3581" s="2" t="s">
        <v>130</v>
      </c>
      <c r="H3581" s="2" t="s">
        <v>313</v>
      </c>
      <c r="I3581" s="2" t="s">
        <v>18276</v>
      </c>
      <c r="J3581" s="2" t="s">
        <v>3083</v>
      </c>
    </row>
    <row r="3582" spans="1:10" ht="15" customHeight="1" x14ac:dyDescent="0.35">
      <c r="A3582" s="2" t="s">
        <v>128</v>
      </c>
      <c r="B3582" s="2" t="s">
        <v>129</v>
      </c>
      <c r="C3582" s="2" t="s">
        <v>325</v>
      </c>
      <c r="D3582" s="2" t="s">
        <v>326</v>
      </c>
      <c r="E3582" s="3">
        <v>8</v>
      </c>
      <c r="F3582" s="3">
        <v>22</v>
      </c>
      <c r="G3582" s="2" t="s">
        <v>130</v>
      </c>
      <c r="H3582" s="2" t="s">
        <v>327</v>
      </c>
      <c r="I3582" s="2" t="s">
        <v>18276</v>
      </c>
      <c r="J3582" s="2" t="s">
        <v>3083</v>
      </c>
    </row>
    <row r="3583" spans="1:10" ht="15" customHeight="1" x14ac:dyDescent="0.35">
      <c r="A3583" s="2" t="s">
        <v>128</v>
      </c>
      <c r="B3583" s="2" t="s">
        <v>129</v>
      </c>
      <c r="C3583" s="2" t="s">
        <v>339</v>
      </c>
      <c r="D3583" s="2" t="s">
        <v>340</v>
      </c>
      <c r="E3583" s="3">
        <v>8</v>
      </c>
      <c r="F3583" s="3">
        <v>23</v>
      </c>
      <c r="G3583" s="2" t="s">
        <v>130</v>
      </c>
      <c r="H3583" s="2" t="s">
        <v>341</v>
      </c>
      <c r="I3583" s="2" t="s">
        <v>18276</v>
      </c>
      <c r="J3583" s="2" t="s">
        <v>3083</v>
      </c>
    </row>
    <row r="3584" spans="1:10" ht="15" customHeight="1" x14ac:dyDescent="0.35">
      <c r="A3584" s="2" t="s">
        <v>128</v>
      </c>
      <c r="B3584" s="2" t="s">
        <v>129</v>
      </c>
      <c r="C3584" s="2" t="s">
        <v>365</v>
      </c>
      <c r="D3584" s="2" t="s">
        <v>366</v>
      </c>
      <c r="E3584" s="3">
        <v>8</v>
      </c>
      <c r="F3584" s="3">
        <v>25</v>
      </c>
      <c r="G3584" s="2" t="s">
        <v>130</v>
      </c>
      <c r="H3584" s="2" t="s">
        <v>367</v>
      </c>
      <c r="I3584" s="2" t="s">
        <v>18276</v>
      </c>
      <c r="J3584" s="2" t="s">
        <v>3083</v>
      </c>
    </row>
    <row r="3585" spans="1:10" ht="15" customHeight="1" x14ac:dyDescent="0.35">
      <c r="A3585" s="2" t="s">
        <v>128</v>
      </c>
      <c r="B3585" s="2" t="s">
        <v>129</v>
      </c>
      <c r="C3585" s="2" t="s">
        <v>387</v>
      </c>
      <c r="D3585" s="2" t="s">
        <v>388</v>
      </c>
      <c r="E3585" s="3">
        <v>8</v>
      </c>
      <c r="F3585" s="3">
        <v>27</v>
      </c>
      <c r="G3585" s="2" t="s">
        <v>130</v>
      </c>
      <c r="H3585" s="2" t="s">
        <v>389</v>
      </c>
      <c r="I3585" s="2" t="s">
        <v>18276</v>
      </c>
      <c r="J3585" s="2" t="s">
        <v>3083</v>
      </c>
    </row>
    <row r="3586" spans="1:10" ht="15" customHeight="1" x14ac:dyDescent="0.35">
      <c r="A3586" s="2" t="s">
        <v>128</v>
      </c>
      <c r="B3586" s="2" t="s">
        <v>129</v>
      </c>
      <c r="C3586" s="2" t="s">
        <v>456</v>
      </c>
      <c r="D3586" s="2" t="s">
        <v>457</v>
      </c>
      <c r="E3586" s="3">
        <v>8</v>
      </c>
      <c r="F3586" s="3">
        <v>33</v>
      </c>
      <c r="G3586" s="2" t="s">
        <v>130</v>
      </c>
      <c r="H3586" s="2" t="s">
        <v>458</v>
      </c>
      <c r="I3586" s="2" t="s">
        <v>18276</v>
      </c>
      <c r="J3586" s="2" t="s">
        <v>3083</v>
      </c>
    </row>
    <row r="3587" spans="1:10" ht="15" customHeight="1" x14ac:dyDescent="0.35">
      <c r="A3587" s="2" t="s">
        <v>128</v>
      </c>
      <c r="B3587" s="2" t="s">
        <v>129</v>
      </c>
      <c r="C3587" s="2" t="s">
        <v>477</v>
      </c>
      <c r="D3587" s="2" t="s">
        <v>478</v>
      </c>
      <c r="E3587" s="3">
        <v>8</v>
      </c>
      <c r="F3587" s="3">
        <v>35</v>
      </c>
      <c r="G3587" s="2" t="s">
        <v>130</v>
      </c>
      <c r="H3587" s="2" t="s">
        <v>479</v>
      </c>
      <c r="I3587" s="2" t="s">
        <v>18276</v>
      </c>
      <c r="J3587" s="2" t="s">
        <v>3083</v>
      </c>
    </row>
    <row r="3588" spans="1:10" ht="15" customHeight="1" x14ac:dyDescent="0.35">
      <c r="A3588" s="2" t="s">
        <v>128</v>
      </c>
      <c r="B3588" s="2" t="s">
        <v>129</v>
      </c>
      <c r="C3588" s="2" t="s">
        <v>537</v>
      </c>
      <c r="D3588" s="2" t="s">
        <v>538</v>
      </c>
      <c r="E3588" s="3">
        <v>8</v>
      </c>
      <c r="F3588" s="3">
        <v>40</v>
      </c>
      <c r="G3588" s="2" t="s">
        <v>130</v>
      </c>
      <c r="H3588" s="2" t="s">
        <v>539</v>
      </c>
      <c r="I3588" s="2" t="s">
        <v>18276</v>
      </c>
      <c r="J3588" s="2" t="s">
        <v>3083</v>
      </c>
    </row>
    <row r="3589" spans="1:10" ht="15" customHeight="1" x14ac:dyDescent="0.35">
      <c r="A3589" s="2" t="s">
        <v>128</v>
      </c>
      <c r="B3589" s="2" t="s">
        <v>129</v>
      </c>
      <c r="C3589" s="2" t="s">
        <v>23</v>
      </c>
      <c r="D3589" s="2" t="s">
        <v>24</v>
      </c>
      <c r="E3589" s="3">
        <v>8</v>
      </c>
      <c r="F3589" s="3">
        <v>1</v>
      </c>
      <c r="G3589" s="2" t="s">
        <v>130</v>
      </c>
      <c r="H3589" s="2" t="s">
        <v>26</v>
      </c>
      <c r="I3589" s="2" t="s">
        <v>18276</v>
      </c>
      <c r="J3589" s="2" t="s">
        <v>3054</v>
      </c>
    </row>
    <row r="3590" spans="1:10" ht="15" customHeight="1" x14ac:dyDescent="0.35">
      <c r="A3590" s="2" t="s">
        <v>128</v>
      </c>
      <c r="B3590" s="2" t="s">
        <v>129</v>
      </c>
      <c r="C3590" s="2" t="s">
        <v>56</v>
      </c>
      <c r="D3590" s="2" t="s">
        <v>57</v>
      </c>
      <c r="E3590" s="3">
        <v>8</v>
      </c>
      <c r="F3590" s="3">
        <v>3</v>
      </c>
      <c r="G3590" s="2" t="s">
        <v>130</v>
      </c>
      <c r="H3590" s="2" t="s">
        <v>59</v>
      </c>
      <c r="I3590" s="2" t="s">
        <v>18276</v>
      </c>
      <c r="J3590" s="2" t="s">
        <v>3054</v>
      </c>
    </row>
    <row r="3591" spans="1:10" ht="15" customHeight="1" x14ac:dyDescent="0.35">
      <c r="A3591" s="2" t="s">
        <v>128</v>
      </c>
      <c r="B3591" s="2" t="s">
        <v>129</v>
      </c>
      <c r="C3591" s="2" t="s">
        <v>477</v>
      </c>
      <c r="D3591" s="2" t="s">
        <v>478</v>
      </c>
      <c r="E3591" s="3">
        <v>8</v>
      </c>
      <c r="F3591" s="3">
        <v>35</v>
      </c>
      <c r="G3591" s="2" t="s">
        <v>130</v>
      </c>
      <c r="H3591" s="2" t="s">
        <v>479</v>
      </c>
      <c r="I3591" s="2" t="s">
        <v>18276</v>
      </c>
      <c r="J3591" s="2" t="s">
        <v>3001</v>
      </c>
    </row>
    <row r="3592" spans="1:10" ht="15" customHeight="1" x14ac:dyDescent="0.35">
      <c r="A3592" s="2" t="s">
        <v>116</v>
      </c>
      <c r="B3592" s="2" t="s">
        <v>117</v>
      </c>
      <c r="C3592" s="2" t="s">
        <v>467</v>
      </c>
      <c r="D3592" s="2" t="s">
        <v>468</v>
      </c>
      <c r="E3592" s="3">
        <v>7</v>
      </c>
      <c r="F3592" s="3">
        <v>34</v>
      </c>
      <c r="G3592" s="2" t="s">
        <v>118</v>
      </c>
      <c r="H3592" s="2" t="s">
        <v>469</v>
      </c>
      <c r="I3592" s="2" t="s">
        <v>18276</v>
      </c>
      <c r="J3592" s="2" t="s">
        <v>3016</v>
      </c>
    </row>
    <row r="3593" spans="1:10" ht="15" customHeight="1" x14ac:dyDescent="0.35">
      <c r="A3593" s="2" t="s">
        <v>128</v>
      </c>
      <c r="B3593" s="2" t="s">
        <v>129</v>
      </c>
      <c r="C3593" s="2" t="s">
        <v>467</v>
      </c>
      <c r="D3593" s="2" t="s">
        <v>468</v>
      </c>
      <c r="E3593" s="3">
        <v>8</v>
      </c>
      <c r="F3593" s="3">
        <v>34</v>
      </c>
      <c r="G3593" s="2" t="s">
        <v>130</v>
      </c>
      <c r="H3593" s="2" t="s">
        <v>469</v>
      </c>
      <c r="I3593" s="2" t="s">
        <v>18276</v>
      </c>
      <c r="J3593" s="2" t="s">
        <v>3001</v>
      </c>
    </row>
    <row r="3594" spans="1:10" ht="15" customHeight="1" x14ac:dyDescent="0.35">
      <c r="A3594" s="2" t="s">
        <v>128</v>
      </c>
      <c r="B3594" s="2" t="s">
        <v>129</v>
      </c>
      <c r="C3594" s="2" t="s">
        <v>325</v>
      </c>
      <c r="D3594" s="2" t="s">
        <v>326</v>
      </c>
      <c r="E3594" s="3">
        <v>8</v>
      </c>
      <c r="F3594" s="3">
        <v>22</v>
      </c>
      <c r="G3594" s="2" t="s">
        <v>130</v>
      </c>
      <c r="H3594" s="2" t="s">
        <v>327</v>
      </c>
      <c r="I3594" s="2" t="s">
        <v>18276</v>
      </c>
      <c r="J3594" s="2" t="s">
        <v>3001</v>
      </c>
    </row>
    <row r="3595" spans="1:10" ht="15" customHeight="1" x14ac:dyDescent="0.35">
      <c r="A3595" s="2" t="s">
        <v>128</v>
      </c>
      <c r="B3595" s="2" t="s">
        <v>129</v>
      </c>
      <c r="C3595" s="2" t="s">
        <v>41</v>
      </c>
      <c r="D3595" s="2" t="s">
        <v>42</v>
      </c>
      <c r="E3595" s="3">
        <v>8</v>
      </c>
      <c r="F3595" s="3">
        <v>2</v>
      </c>
      <c r="G3595" s="2" t="s">
        <v>130</v>
      </c>
      <c r="H3595" s="2" t="s">
        <v>43</v>
      </c>
      <c r="I3595" s="2" t="s">
        <v>18276</v>
      </c>
      <c r="J3595" s="2" t="s">
        <v>3099</v>
      </c>
    </row>
    <row r="3596" spans="1:10" ht="15" customHeight="1" x14ac:dyDescent="0.35">
      <c r="A3596" s="2" t="s">
        <v>128</v>
      </c>
      <c r="B3596" s="2" t="s">
        <v>129</v>
      </c>
      <c r="C3596" s="2" t="s">
        <v>153</v>
      </c>
      <c r="D3596" s="2" t="s">
        <v>154</v>
      </c>
      <c r="E3596" s="3">
        <v>8</v>
      </c>
      <c r="F3596" s="3">
        <v>10</v>
      </c>
      <c r="G3596" s="2" t="s">
        <v>130</v>
      </c>
      <c r="H3596" s="2" t="s">
        <v>155</v>
      </c>
      <c r="I3596" s="2" t="s">
        <v>18276</v>
      </c>
      <c r="J3596" s="2" t="s">
        <v>3099</v>
      </c>
    </row>
    <row r="3597" spans="1:10" ht="15" customHeight="1" x14ac:dyDescent="0.35">
      <c r="A3597" s="2" t="s">
        <v>128</v>
      </c>
      <c r="B3597" s="2" t="s">
        <v>129</v>
      </c>
      <c r="C3597" s="2" t="s">
        <v>163</v>
      </c>
      <c r="D3597" s="2" t="s">
        <v>164</v>
      </c>
      <c r="E3597" s="3">
        <v>8</v>
      </c>
      <c r="F3597" s="3">
        <v>11</v>
      </c>
      <c r="G3597" s="2" t="s">
        <v>130</v>
      </c>
      <c r="H3597" s="2" t="s">
        <v>165</v>
      </c>
      <c r="I3597" s="2" t="s">
        <v>18276</v>
      </c>
      <c r="J3597" s="2" t="s">
        <v>3099</v>
      </c>
    </row>
    <row r="3598" spans="1:10" ht="15" customHeight="1" x14ac:dyDescent="0.35">
      <c r="A3598" s="2" t="s">
        <v>128</v>
      </c>
      <c r="B3598" s="2" t="s">
        <v>129</v>
      </c>
      <c r="C3598" s="2" t="s">
        <v>191</v>
      </c>
      <c r="D3598" s="2" t="s">
        <v>192</v>
      </c>
      <c r="E3598" s="3">
        <v>8</v>
      </c>
      <c r="F3598" s="3">
        <v>13</v>
      </c>
      <c r="G3598" s="2" t="s">
        <v>130</v>
      </c>
      <c r="H3598" s="2" t="s">
        <v>193</v>
      </c>
      <c r="I3598" s="2" t="s">
        <v>18276</v>
      </c>
      <c r="J3598" s="2" t="s">
        <v>3099</v>
      </c>
    </row>
    <row r="3599" spans="1:10" ht="15" customHeight="1" x14ac:dyDescent="0.35">
      <c r="A3599" s="2" t="s">
        <v>128</v>
      </c>
      <c r="B3599" s="2" t="s">
        <v>129</v>
      </c>
      <c r="C3599" s="2" t="s">
        <v>207</v>
      </c>
      <c r="D3599" s="2" t="s">
        <v>208</v>
      </c>
      <c r="E3599" s="3">
        <v>8</v>
      </c>
      <c r="F3599" s="3">
        <v>14</v>
      </c>
      <c r="G3599" s="2" t="s">
        <v>130</v>
      </c>
      <c r="H3599" s="2" t="s">
        <v>209</v>
      </c>
      <c r="I3599" s="2" t="s">
        <v>18276</v>
      </c>
      <c r="J3599" s="2" t="s">
        <v>3099</v>
      </c>
    </row>
    <row r="3600" spans="1:10" ht="15" customHeight="1" x14ac:dyDescent="0.35">
      <c r="A3600" s="2" t="s">
        <v>128</v>
      </c>
      <c r="B3600" s="2" t="s">
        <v>129</v>
      </c>
      <c r="C3600" s="2" t="s">
        <v>250</v>
      </c>
      <c r="D3600" s="2" t="s">
        <v>251</v>
      </c>
      <c r="E3600" s="3">
        <v>8</v>
      </c>
      <c r="F3600" s="3">
        <v>17</v>
      </c>
      <c r="G3600" s="2" t="s">
        <v>130</v>
      </c>
      <c r="H3600" s="2" t="s">
        <v>252</v>
      </c>
      <c r="I3600" s="2" t="s">
        <v>18276</v>
      </c>
      <c r="J3600" s="2" t="s">
        <v>3099</v>
      </c>
    </row>
    <row r="3601" spans="1:10" ht="15" customHeight="1" x14ac:dyDescent="0.35">
      <c r="A3601" s="2" t="s">
        <v>128</v>
      </c>
      <c r="B3601" s="2" t="s">
        <v>129</v>
      </c>
      <c r="C3601" s="2" t="s">
        <v>310</v>
      </c>
      <c r="D3601" s="2" t="s">
        <v>311</v>
      </c>
      <c r="E3601" s="3">
        <v>8</v>
      </c>
      <c r="F3601" s="3">
        <v>21</v>
      </c>
      <c r="G3601" s="2" t="s">
        <v>130</v>
      </c>
      <c r="H3601" s="2" t="s">
        <v>313</v>
      </c>
      <c r="I3601" s="2" t="s">
        <v>18276</v>
      </c>
      <c r="J3601" s="2" t="s">
        <v>3099</v>
      </c>
    </row>
    <row r="3602" spans="1:10" ht="15" customHeight="1" x14ac:dyDescent="0.35">
      <c r="A3602" s="2" t="s">
        <v>128</v>
      </c>
      <c r="B3602" s="2" t="s">
        <v>129</v>
      </c>
      <c r="C3602" s="2" t="s">
        <v>325</v>
      </c>
      <c r="D3602" s="2" t="s">
        <v>326</v>
      </c>
      <c r="E3602" s="3">
        <v>8</v>
      </c>
      <c r="F3602" s="3">
        <v>22</v>
      </c>
      <c r="G3602" s="2" t="s">
        <v>130</v>
      </c>
      <c r="H3602" s="2" t="s">
        <v>327</v>
      </c>
      <c r="I3602" s="2" t="s">
        <v>18276</v>
      </c>
      <c r="J3602" s="2" t="s">
        <v>3099</v>
      </c>
    </row>
    <row r="3603" spans="1:10" ht="15" customHeight="1" x14ac:dyDescent="0.35">
      <c r="A3603" s="2" t="s">
        <v>128</v>
      </c>
      <c r="B3603" s="2" t="s">
        <v>129</v>
      </c>
      <c r="C3603" s="2" t="s">
        <v>23</v>
      </c>
      <c r="D3603" s="2" t="s">
        <v>24</v>
      </c>
      <c r="E3603" s="3">
        <v>8</v>
      </c>
      <c r="F3603" s="3">
        <v>1</v>
      </c>
      <c r="G3603" s="2" t="s">
        <v>130</v>
      </c>
      <c r="H3603" s="2" t="s">
        <v>26</v>
      </c>
      <c r="I3603" s="2" t="s">
        <v>18276</v>
      </c>
      <c r="J3603" s="2" t="s">
        <v>3001</v>
      </c>
    </row>
    <row r="3604" spans="1:10" ht="15" customHeight="1" x14ac:dyDescent="0.35">
      <c r="A3604" s="2" t="s">
        <v>128</v>
      </c>
      <c r="B3604" s="2" t="s">
        <v>129</v>
      </c>
      <c r="C3604" s="2" t="s">
        <v>41</v>
      </c>
      <c r="D3604" s="2" t="s">
        <v>42</v>
      </c>
      <c r="E3604" s="3">
        <v>8</v>
      </c>
      <c r="F3604" s="3">
        <v>2</v>
      </c>
      <c r="G3604" s="2" t="s">
        <v>130</v>
      </c>
      <c r="H3604" s="2" t="s">
        <v>43</v>
      </c>
      <c r="I3604" s="2" t="s">
        <v>18276</v>
      </c>
      <c r="J3604" s="2" t="s">
        <v>3001</v>
      </c>
    </row>
    <row r="3605" spans="1:10" ht="15" customHeight="1" x14ac:dyDescent="0.35">
      <c r="A3605" s="2" t="s">
        <v>128</v>
      </c>
      <c r="B3605" s="2" t="s">
        <v>129</v>
      </c>
      <c r="C3605" s="2" t="s">
        <v>56</v>
      </c>
      <c r="D3605" s="2" t="s">
        <v>57</v>
      </c>
      <c r="E3605" s="3">
        <v>8</v>
      </c>
      <c r="F3605" s="3">
        <v>3</v>
      </c>
      <c r="G3605" s="2" t="s">
        <v>130</v>
      </c>
      <c r="H3605" s="2" t="s">
        <v>59</v>
      </c>
      <c r="I3605" s="2" t="s">
        <v>18276</v>
      </c>
      <c r="J3605" s="2" t="s">
        <v>3001</v>
      </c>
    </row>
    <row r="3606" spans="1:10" ht="15" customHeight="1" x14ac:dyDescent="0.35">
      <c r="A3606" s="2" t="s">
        <v>128</v>
      </c>
      <c r="B3606" s="2" t="s">
        <v>129</v>
      </c>
      <c r="C3606" s="2" t="s">
        <v>86</v>
      </c>
      <c r="D3606" s="2" t="s">
        <v>87</v>
      </c>
      <c r="E3606" s="3">
        <v>8</v>
      </c>
      <c r="F3606" s="3">
        <v>5</v>
      </c>
      <c r="G3606" s="2" t="s">
        <v>130</v>
      </c>
      <c r="H3606" s="2" t="s">
        <v>88</v>
      </c>
      <c r="I3606" s="2" t="s">
        <v>18276</v>
      </c>
      <c r="J3606" s="2" t="s">
        <v>3001</v>
      </c>
    </row>
    <row r="3607" spans="1:10" ht="15" customHeight="1" x14ac:dyDescent="0.35">
      <c r="A3607" s="2" t="s">
        <v>128</v>
      </c>
      <c r="B3607" s="2" t="s">
        <v>129</v>
      </c>
      <c r="C3607" s="2" t="s">
        <v>116</v>
      </c>
      <c r="D3607" s="2" t="s">
        <v>117</v>
      </c>
      <c r="E3607" s="3">
        <v>8</v>
      </c>
      <c r="F3607" s="3">
        <v>7</v>
      </c>
      <c r="G3607" s="2" t="s">
        <v>130</v>
      </c>
      <c r="H3607" s="2" t="s">
        <v>118</v>
      </c>
      <c r="I3607" s="2" t="s">
        <v>18276</v>
      </c>
      <c r="J3607" s="2" t="s">
        <v>3001</v>
      </c>
    </row>
    <row r="3608" spans="1:10" ht="15" customHeight="1" x14ac:dyDescent="0.35">
      <c r="A3608" s="2" t="s">
        <v>128</v>
      </c>
      <c r="B3608" s="2" t="s">
        <v>129</v>
      </c>
      <c r="C3608" s="2" t="s">
        <v>153</v>
      </c>
      <c r="D3608" s="2" t="s">
        <v>154</v>
      </c>
      <c r="E3608" s="3">
        <v>8</v>
      </c>
      <c r="F3608" s="3">
        <v>10</v>
      </c>
      <c r="G3608" s="2" t="s">
        <v>130</v>
      </c>
      <c r="H3608" s="2" t="s">
        <v>155</v>
      </c>
      <c r="I3608" s="2" t="s">
        <v>18276</v>
      </c>
      <c r="J3608" s="2" t="s">
        <v>3001</v>
      </c>
    </row>
    <row r="3609" spans="1:10" ht="15" customHeight="1" x14ac:dyDescent="0.35">
      <c r="A3609" s="2" t="s">
        <v>128</v>
      </c>
      <c r="B3609" s="2" t="s">
        <v>129</v>
      </c>
      <c r="C3609" s="2" t="s">
        <v>163</v>
      </c>
      <c r="D3609" s="2" t="s">
        <v>164</v>
      </c>
      <c r="E3609" s="3">
        <v>8</v>
      </c>
      <c r="F3609" s="3">
        <v>11</v>
      </c>
      <c r="G3609" s="2" t="s">
        <v>130</v>
      </c>
      <c r="H3609" s="2" t="s">
        <v>165</v>
      </c>
      <c r="I3609" s="2" t="s">
        <v>18276</v>
      </c>
      <c r="J3609" s="2" t="s">
        <v>3001</v>
      </c>
    </row>
    <row r="3610" spans="1:10" ht="15" customHeight="1" x14ac:dyDescent="0.35">
      <c r="A3610" s="2" t="s">
        <v>128</v>
      </c>
      <c r="B3610" s="2" t="s">
        <v>129</v>
      </c>
      <c r="C3610" s="2" t="s">
        <v>177</v>
      </c>
      <c r="D3610" s="2" t="s">
        <v>178</v>
      </c>
      <c r="E3610" s="3">
        <v>8</v>
      </c>
      <c r="F3610" s="3">
        <v>12</v>
      </c>
      <c r="G3610" s="2" t="s">
        <v>130</v>
      </c>
      <c r="H3610" s="2" t="s">
        <v>179</v>
      </c>
      <c r="I3610" s="2" t="s">
        <v>18276</v>
      </c>
      <c r="J3610" s="2" t="s">
        <v>3001</v>
      </c>
    </row>
    <row r="3611" spans="1:10" ht="15" customHeight="1" x14ac:dyDescent="0.35">
      <c r="A3611" s="2" t="s">
        <v>128</v>
      </c>
      <c r="B3611" s="2" t="s">
        <v>129</v>
      </c>
      <c r="C3611" s="2" t="s">
        <v>207</v>
      </c>
      <c r="D3611" s="2" t="s">
        <v>208</v>
      </c>
      <c r="E3611" s="3">
        <v>8</v>
      </c>
      <c r="F3611" s="3">
        <v>14</v>
      </c>
      <c r="G3611" s="2" t="s">
        <v>130</v>
      </c>
      <c r="H3611" s="2" t="s">
        <v>209</v>
      </c>
      <c r="I3611" s="2" t="s">
        <v>18276</v>
      </c>
      <c r="J3611" s="2" t="s">
        <v>3001</v>
      </c>
    </row>
    <row r="3612" spans="1:10" ht="15" customHeight="1" x14ac:dyDescent="0.35">
      <c r="A3612" s="2" t="s">
        <v>128</v>
      </c>
      <c r="B3612" s="2" t="s">
        <v>129</v>
      </c>
      <c r="C3612" s="2" t="s">
        <v>218</v>
      </c>
      <c r="D3612" s="2" t="s">
        <v>219</v>
      </c>
      <c r="E3612" s="3">
        <v>8</v>
      </c>
      <c r="F3612" s="3">
        <v>15</v>
      </c>
      <c r="G3612" s="2" t="s">
        <v>130</v>
      </c>
      <c r="H3612" s="2" t="s">
        <v>220</v>
      </c>
      <c r="I3612" s="2" t="s">
        <v>18276</v>
      </c>
      <c r="J3612" s="2" t="s">
        <v>3001</v>
      </c>
    </row>
    <row r="3613" spans="1:10" ht="15" customHeight="1" x14ac:dyDescent="0.35">
      <c r="A3613" s="2" t="s">
        <v>128</v>
      </c>
      <c r="B3613" s="2" t="s">
        <v>129</v>
      </c>
      <c r="C3613" s="2" t="s">
        <v>250</v>
      </c>
      <c r="D3613" s="2" t="s">
        <v>251</v>
      </c>
      <c r="E3613" s="3">
        <v>8</v>
      </c>
      <c r="F3613" s="3">
        <v>17</v>
      </c>
      <c r="G3613" s="2" t="s">
        <v>130</v>
      </c>
      <c r="H3613" s="2" t="s">
        <v>252</v>
      </c>
      <c r="I3613" s="2" t="s">
        <v>18276</v>
      </c>
      <c r="J3613" s="2" t="s">
        <v>3001</v>
      </c>
    </row>
    <row r="3614" spans="1:10" ht="15" customHeight="1" x14ac:dyDescent="0.35">
      <c r="A3614" s="2" t="s">
        <v>128</v>
      </c>
      <c r="B3614" s="2" t="s">
        <v>129</v>
      </c>
      <c r="C3614" s="2" t="s">
        <v>264</v>
      </c>
      <c r="D3614" s="2" t="s">
        <v>265</v>
      </c>
      <c r="E3614" s="3">
        <v>8</v>
      </c>
      <c r="F3614" s="3">
        <v>18</v>
      </c>
      <c r="G3614" s="2" t="s">
        <v>130</v>
      </c>
      <c r="H3614" s="2" t="s">
        <v>266</v>
      </c>
      <c r="I3614" s="2" t="s">
        <v>18276</v>
      </c>
      <c r="J3614" s="2" t="s">
        <v>3001</v>
      </c>
    </row>
    <row r="3615" spans="1:10" ht="15" customHeight="1" x14ac:dyDescent="0.35">
      <c r="A3615" s="2" t="s">
        <v>128</v>
      </c>
      <c r="B3615" s="2" t="s">
        <v>129</v>
      </c>
      <c r="C3615" s="2" t="s">
        <v>279</v>
      </c>
      <c r="D3615" s="2" t="s">
        <v>280</v>
      </c>
      <c r="E3615" s="3">
        <v>8</v>
      </c>
      <c r="F3615" s="3">
        <v>19</v>
      </c>
      <c r="G3615" s="2" t="s">
        <v>130</v>
      </c>
      <c r="H3615" s="2" t="s">
        <v>281</v>
      </c>
      <c r="I3615" s="2" t="s">
        <v>18276</v>
      </c>
      <c r="J3615" s="2" t="s">
        <v>3001</v>
      </c>
    </row>
    <row r="3616" spans="1:10" ht="15" customHeight="1" x14ac:dyDescent="0.35">
      <c r="A3616" s="2" t="s">
        <v>128</v>
      </c>
      <c r="B3616" s="2" t="s">
        <v>129</v>
      </c>
      <c r="C3616" s="2" t="s">
        <v>398</v>
      </c>
      <c r="D3616" s="2" t="s">
        <v>399</v>
      </c>
      <c r="E3616" s="3">
        <v>8</v>
      </c>
      <c r="F3616" s="3">
        <v>28</v>
      </c>
      <c r="G3616" s="2" t="s">
        <v>130</v>
      </c>
      <c r="H3616" s="2" t="s">
        <v>400</v>
      </c>
      <c r="I3616" s="2" t="s">
        <v>18276</v>
      </c>
      <c r="J3616" s="2" t="s">
        <v>3001</v>
      </c>
    </row>
    <row r="3617" spans="1:10" ht="15" customHeight="1" x14ac:dyDescent="0.35">
      <c r="A3617" s="2" t="s">
        <v>116</v>
      </c>
      <c r="B3617" s="2" t="s">
        <v>117</v>
      </c>
      <c r="C3617" s="2" t="s">
        <v>339</v>
      </c>
      <c r="D3617" s="2" t="s">
        <v>340</v>
      </c>
      <c r="E3617" s="3">
        <v>7</v>
      </c>
      <c r="F3617" s="3">
        <v>23</v>
      </c>
      <c r="G3617" s="2" t="s">
        <v>118</v>
      </c>
      <c r="H3617" s="2" t="s">
        <v>341</v>
      </c>
      <c r="I3617" s="2" t="s">
        <v>18276</v>
      </c>
      <c r="J3617" s="2" t="s">
        <v>3016</v>
      </c>
    </row>
    <row r="3618" spans="1:10" ht="15" customHeight="1" x14ac:dyDescent="0.35">
      <c r="A3618" s="2" t="s">
        <v>116</v>
      </c>
      <c r="B3618" s="2" t="s">
        <v>117</v>
      </c>
      <c r="C3618" s="2" t="s">
        <v>325</v>
      </c>
      <c r="D3618" s="2" t="s">
        <v>326</v>
      </c>
      <c r="E3618" s="3">
        <v>7</v>
      </c>
      <c r="F3618" s="3">
        <v>22</v>
      </c>
      <c r="G3618" s="2" t="s">
        <v>118</v>
      </c>
      <c r="H3618" s="2" t="s">
        <v>327</v>
      </c>
      <c r="I3618" s="2" t="s">
        <v>18276</v>
      </c>
      <c r="J3618" s="2" t="s">
        <v>3016</v>
      </c>
    </row>
    <row r="3619" spans="1:10" ht="15" customHeight="1" x14ac:dyDescent="0.35">
      <c r="A3619" s="2" t="s">
        <v>116</v>
      </c>
      <c r="B3619" s="2" t="s">
        <v>117</v>
      </c>
      <c r="C3619" s="2" t="s">
        <v>207</v>
      </c>
      <c r="D3619" s="2" t="s">
        <v>208</v>
      </c>
      <c r="E3619" s="3">
        <v>7</v>
      </c>
      <c r="F3619" s="3">
        <v>14</v>
      </c>
      <c r="G3619" s="2" t="s">
        <v>118</v>
      </c>
      <c r="H3619" s="2" t="s">
        <v>209</v>
      </c>
      <c r="I3619" s="2" t="s">
        <v>18276</v>
      </c>
      <c r="J3619" s="2" t="s">
        <v>3016</v>
      </c>
    </row>
    <row r="3620" spans="1:10" ht="15" customHeight="1" x14ac:dyDescent="0.35">
      <c r="A3620" s="2" t="s">
        <v>116</v>
      </c>
      <c r="B3620" s="2" t="s">
        <v>117</v>
      </c>
      <c r="C3620" s="2" t="s">
        <v>191</v>
      </c>
      <c r="D3620" s="2" t="s">
        <v>192</v>
      </c>
      <c r="E3620" s="3">
        <v>7</v>
      </c>
      <c r="F3620" s="3">
        <v>13</v>
      </c>
      <c r="G3620" s="2" t="s">
        <v>118</v>
      </c>
      <c r="H3620" s="2" t="s">
        <v>193</v>
      </c>
      <c r="I3620" s="2" t="s">
        <v>18276</v>
      </c>
      <c r="J3620" s="2" t="s">
        <v>3093</v>
      </c>
    </row>
    <row r="3621" spans="1:10" ht="15" customHeight="1" x14ac:dyDescent="0.35">
      <c r="A3621" s="2" t="s">
        <v>116</v>
      </c>
      <c r="B3621" s="2" t="s">
        <v>117</v>
      </c>
      <c r="C3621" s="2" t="s">
        <v>207</v>
      </c>
      <c r="D3621" s="2" t="s">
        <v>208</v>
      </c>
      <c r="E3621" s="3">
        <v>7</v>
      </c>
      <c r="F3621" s="3">
        <v>14</v>
      </c>
      <c r="G3621" s="2" t="s">
        <v>118</v>
      </c>
      <c r="H3621" s="2" t="s">
        <v>209</v>
      </c>
      <c r="I3621" s="2" t="s">
        <v>18276</v>
      </c>
      <c r="J3621" s="2" t="s">
        <v>3093</v>
      </c>
    </row>
    <row r="3622" spans="1:10" ht="15" customHeight="1" x14ac:dyDescent="0.35">
      <c r="A3622" s="2" t="s">
        <v>116</v>
      </c>
      <c r="B3622" s="2" t="s">
        <v>117</v>
      </c>
      <c r="C3622" s="2" t="s">
        <v>218</v>
      </c>
      <c r="D3622" s="2" t="s">
        <v>219</v>
      </c>
      <c r="E3622" s="3">
        <v>7</v>
      </c>
      <c r="F3622" s="3">
        <v>15</v>
      </c>
      <c r="G3622" s="2" t="s">
        <v>118</v>
      </c>
      <c r="H3622" s="2" t="s">
        <v>220</v>
      </c>
      <c r="I3622" s="2" t="s">
        <v>18276</v>
      </c>
      <c r="J3622" s="2" t="s">
        <v>3093</v>
      </c>
    </row>
    <row r="3623" spans="1:10" ht="15" customHeight="1" x14ac:dyDescent="0.35">
      <c r="A3623" s="2" t="s">
        <v>116</v>
      </c>
      <c r="B3623" s="2" t="s">
        <v>117</v>
      </c>
      <c r="C3623" s="2" t="s">
        <v>250</v>
      </c>
      <c r="D3623" s="2" t="s">
        <v>251</v>
      </c>
      <c r="E3623" s="3">
        <v>7</v>
      </c>
      <c r="F3623" s="3">
        <v>17</v>
      </c>
      <c r="G3623" s="2" t="s">
        <v>118</v>
      </c>
      <c r="H3623" s="2" t="s">
        <v>252</v>
      </c>
      <c r="I3623" s="2" t="s">
        <v>18276</v>
      </c>
      <c r="J3623" s="2" t="s">
        <v>3093</v>
      </c>
    </row>
    <row r="3624" spans="1:10" ht="15" customHeight="1" x14ac:dyDescent="0.35">
      <c r="A3624" s="2" t="s">
        <v>116</v>
      </c>
      <c r="B3624" s="2" t="s">
        <v>117</v>
      </c>
      <c r="C3624" s="2" t="s">
        <v>294</v>
      </c>
      <c r="D3624" s="2" t="s">
        <v>295</v>
      </c>
      <c r="E3624" s="3">
        <v>7</v>
      </c>
      <c r="F3624" s="3">
        <v>20</v>
      </c>
      <c r="G3624" s="2" t="s">
        <v>118</v>
      </c>
      <c r="H3624" s="2" t="s">
        <v>296</v>
      </c>
      <c r="I3624" s="2" t="s">
        <v>18276</v>
      </c>
      <c r="J3624" s="2" t="s">
        <v>3093</v>
      </c>
    </row>
    <row r="3625" spans="1:10" ht="15" customHeight="1" x14ac:dyDescent="0.35">
      <c r="A3625" s="2" t="s">
        <v>116</v>
      </c>
      <c r="B3625" s="2" t="s">
        <v>117</v>
      </c>
      <c r="C3625" s="2" t="s">
        <v>352</v>
      </c>
      <c r="D3625" s="2" t="s">
        <v>353</v>
      </c>
      <c r="E3625" s="3">
        <v>7</v>
      </c>
      <c r="F3625" s="3">
        <v>24</v>
      </c>
      <c r="G3625" s="2" t="s">
        <v>118</v>
      </c>
      <c r="H3625" s="2" t="s">
        <v>354</v>
      </c>
      <c r="I3625" s="2" t="s">
        <v>18276</v>
      </c>
      <c r="J3625" s="2" t="s">
        <v>3093</v>
      </c>
    </row>
    <row r="3626" spans="1:10" ht="15" customHeight="1" x14ac:dyDescent="0.35">
      <c r="A3626" s="2" t="s">
        <v>116</v>
      </c>
      <c r="B3626" s="2" t="s">
        <v>117</v>
      </c>
      <c r="C3626" s="2" t="s">
        <v>477</v>
      </c>
      <c r="D3626" s="2" t="s">
        <v>478</v>
      </c>
      <c r="E3626" s="3">
        <v>7</v>
      </c>
      <c r="F3626" s="3">
        <v>35</v>
      </c>
      <c r="G3626" s="2" t="s">
        <v>118</v>
      </c>
      <c r="H3626" s="2" t="s">
        <v>479</v>
      </c>
      <c r="I3626" s="2" t="s">
        <v>18276</v>
      </c>
      <c r="J3626" s="2" t="s">
        <v>3093</v>
      </c>
    </row>
    <row r="3627" spans="1:10" ht="15" customHeight="1" x14ac:dyDescent="0.35">
      <c r="A3627" s="2" t="s">
        <v>116</v>
      </c>
      <c r="B3627" s="2" t="s">
        <v>117</v>
      </c>
      <c r="C3627" s="2" t="s">
        <v>537</v>
      </c>
      <c r="D3627" s="2" t="s">
        <v>538</v>
      </c>
      <c r="E3627" s="3">
        <v>7</v>
      </c>
      <c r="F3627" s="3">
        <v>40</v>
      </c>
      <c r="G3627" s="2" t="s">
        <v>118</v>
      </c>
      <c r="H3627" s="2" t="s">
        <v>539</v>
      </c>
      <c r="I3627" s="2" t="s">
        <v>18276</v>
      </c>
      <c r="J3627" s="2" t="s">
        <v>3093</v>
      </c>
    </row>
    <row r="3628" spans="1:10" ht="15" customHeight="1" x14ac:dyDescent="0.35">
      <c r="A3628" s="2" t="s">
        <v>116</v>
      </c>
      <c r="B3628" s="2" t="s">
        <v>117</v>
      </c>
      <c r="C3628" s="2" t="s">
        <v>23</v>
      </c>
      <c r="D3628" s="2" t="s">
        <v>24</v>
      </c>
      <c r="E3628" s="3">
        <v>7</v>
      </c>
      <c r="F3628" s="3">
        <v>1</v>
      </c>
      <c r="G3628" s="2" t="s">
        <v>118</v>
      </c>
      <c r="H3628" s="2" t="s">
        <v>26</v>
      </c>
      <c r="I3628" s="2" t="s">
        <v>18276</v>
      </c>
      <c r="J3628" s="2" t="s">
        <v>3001</v>
      </c>
    </row>
    <row r="3629" spans="1:10" ht="15" customHeight="1" x14ac:dyDescent="0.35">
      <c r="A3629" s="2" t="s">
        <v>116</v>
      </c>
      <c r="B3629" s="2" t="s">
        <v>117</v>
      </c>
      <c r="C3629" s="2" t="s">
        <v>41</v>
      </c>
      <c r="D3629" s="2" t="s">
        <v>42</v>
      </c>
      <c r="E3629" s="3">
        <v>7</v>
      </c>
      <c r="F3629" s="3">
        <v>2</v>
      </c>
      <c r="G3629" s="2" t="s">
        <v>118</v>
      </c>
      <c r="H3629" s="2" t="s">
        <v>43</v>
      </c>
      <c r="I3629" s="2" t="s">
        <v>18276</v>
      </c>
      <c r="J3629" s="2" t="s">
        <v>3001</v>
      </c>
    </row>
    <row r="3630" spans="1:10" ht="15" customHeight="1" x14ac:dyDescent="0.35">
      <c r="A3630" s="2" t="s">
        <v>116</v>
      </c>
      <c r="B3630" s="2" t="s">
        <v>117</v>
      </c>
      <c r="C3630" s="2" t="s">
        <v>56</v>
      </c>
      <c r="D3630" s="2" t="s">
        <v>57</v>
      </c>
      <c r="E3630" s="3">
        <v>7</v>
      </c>
      <c r="F3630" s="3">
        <v>3</v>
      </c>
      <c r="G3630" s="2" t="s">
        <v>118</v>
      </c>
      <c r="H3630" s="2" t="s">
        <v>59</v>
      </c>
      <c r="I3630" s="2" t="s">
        <v>18276</v>
      </c>
      <c r="J3630" s="2" t="s">
        <v>3001</v>
      </c>
    </row>
    <row r="3631" spans="1:10" ht="15" customHeight="1" x14ac:dyDescent="0.35">
      <c r="A3631" s="2" t="s">
        <v>116</v>
      </c>
      <c r="B3631" s="2" t="s">
        <v>117</v>
      </c>
      <c r="C3631" s="2" t="s">
        <v>86</v>
      </c>
      <c r="D3631" s="2" t="s">
        <v>87</v>
      </c>
      <c r="E3631" s="3">
        <v>7</v>
      </c>
      <c r="F3631" s="3">
        <v>5</v>
      </c>
      <c r="G3631" s="2" t="s">
        <v>118</v>
      </c>
      <c r="H3631" s="2" t="s">
        <v>88</v>
      </c>
      <c r="I3631" s="2" t="s">
        <v>18276</v>
      </c>
      <c r="J3631" s="2" t="s">
        <v>3001</v>
      </c>
    </row>
    <row r="3632" spans="1:10" ht="15" customHeight="1" x14ac:dyDescent="0.35">
      <c r="A3632" s="2" t="s">
        <v>116</v>
      </c>
      <c r="B3632" s="2" t="s">
        <v>117</v>
      </c>
      <c r="C3632" s="2" t="s">
        <v>128</v>
      </c>
      <c r="D3632" s="2" t="s">
        <v>129</v>
      </c>
      <c r="E3632" s="3">
        <v>7</v>
      </c>
      <c r="F3632" s="3">
        <v>8</v>
      </c>
      <c r="G3632" s="2" t="s">
        <v>118</v>
      </c>
      <c r="H3632" s="2" t="s">
        <v>130</v>
      </c>
      <c r="I3632" s="2" t="s">
        <v>18276</v>
      </c>
      <c r="J3632" s="2" t="s">
        <v>3001</v>
      </c>
    </row>
    <row r="3633" spans="1:10" ht="15" customHeight="1" x14ac:dyDescent="0.35">
      <c r="A3633" s="2" t="s">
        <v>116</v>
      </c>
      <c r="B3633" s="2" t="s">
        <v>117</v>
      </c>
      <c r="C3633" s="2" t="s">
        <v>153</v>
      </c>
      <c r="D3633" s="2" t="s">
        <v>154</v>
      </c>
      <c r="E3633" s="3">
        <v>7</v>
      </c>
      <c r="F3633" s="3">
        <v>10</v>
      </c>
      <c r="G3633" s="2" t="s">
        <v>118</v>
      </c>
      <c r="H3633" s="2" t="s">
        <v>155</v>
      </c>
      <c r="I3633" s="2" t="s">
        <v>18276</v>
      </c>
      <c r="J3633" s="2" t="s">
        <v>3001</v>
      </c>
    </row>
    <row r="3634" spans="1:10" ht="15" customHeight="1" x14ac:dyDescent="0.35">
      <c r="A3634" s="2" t="s">
        <v>116</v>
      </c>
      <c r="B3634" s="2" t="s">
        <v>117</v>
      </c>
      <c r="C3634" s="2" t="s">
        <v>163</v>
      </c>
      <c r="D3634" s="2" t="s">
        <v>164</v>
      </c>
      <c r="E3634" s="3">
        <v>7</v>
      </c>
      <c r="F3634" s="3">
        <v>11</v>
      </c>
      <c r="G3634" s="2" t="s">
        <v>118</v>
      </c>
      <c r="H3634" s="2" t="s">
        <v>165</v>
      </c>
      <c r="I3634" s="2" t="s">
        <v>18276</v>
      </c>
      <c r="J3634" s="2" t="s">
        <v>3001</v>
      </c>
    </row>
    <row r="3635" spans="1:10" ht="15" customHeight="1" x14ac:dyDescent="0.35">
      <c r="A3635" s="2" t="s">
        <v>116</v>
      </c>
      <c r="B3635" s="2" t="s">
        <v>117</v>
      </c>
      <c r="C3635" s="2" t="s">
        <v>177</v>
      </c>
      <c r="D3635" s="2" t="s">
        <v>178</v>
      </c>
      <c r="E3635" s="3">
        <v>7</v>
      </c>
      <c r="F3635" s="3">
        <v>12</v>
      </c>
      <c r="G3635" s="2" t="s">
        <v>118</v>
      </c>
      <c r="H3635" s="2" t="s">
        <v>179</v>
      </c>
      <c r="I3635" s="2" t="s">
        <v>18276</v>
      </c>
      <c r="J3635" s="2" t="s">
        <v>3001</v>
      </c>
    </row>
    <row r="3636" spans="1:10" ht="15" customHeight="1" x14ac:dyDescent="0.35">
      <c r="A3636" s="2" t="s">
        <v>116</v>
      </c>
      <c r="B3636" s="2" t="s">
        <v>117</v>
      </c>
      <c r="C3636" s="2" t="s">
        <v>207</v>
      </c>
      <c r="D3636" s="2" t="s">
        <v>208</v>
      </c>
      <c r="E3636" s="3">
        <v>7</v>
      </c>
      <c r="F3636" s="3">
        <v>14</v>
      </c>
      <c r="G3636" s="2" t="s">
        <v>118</v>
      </c>
      <c r="H3636" s="2" t="s">
        <v>209</v>
      </c>
      <c r="I3636" s="2" t="s">
        <v>18276</v>
      </c>
      <c r="J3636" s="2" t="s">
        <v>3001</v>
      </c>
    </row>
    <row r="3637" spans="1:10" ht="15" customHeight="1" x14ac:dyDescent="0.35">
      <c r="A3637" s="2" t="s">
        <v>116</v>
      </c>
      <c r="B3637" s="2" t="s">
        <v>117</v>
      </c>
      <c r="C3637" s="2" t="s">
        <v>218</v>
      </c>
      <c r="D3637" s="2" t="s">
        <v>219</v>
      </c>
      <c r="E3637" s="3">
        <v>7</v>
      </c>
      <c r="F3637" s="3">
        <v>15</v>
      </c>
      <c r="G3637" s="2" t="s">
        <v>118</v>
      </c>
      <c r="H3637" s="2" t="s">
        <v>220</v>
      </c>
      <c r="I3637" s="2" t="s">
        <v>18276</v>
      </c>
      <c r="J3637" s="2" t="s">
        <v>3001</v>
      </c>
    </row>
    <row r="3638" spans="1:10" ht="15" customHeight="1" x14ac:dyDescent="0.35">
      <c r="A3638" s="2" t="s">
        <v>116</v>
      </c>
      <c r="B3638" s="2" t="s">
        <v>117</v>
      </c>
      <c r="C3638" s="2" t="s">
        <v>250</v>
      </c>
      <c r="D3638" s="2" t="s">
        <v>251</v>
      </c>
      <c r="E3638" s="3">
        <v>7</v>
      </c>
      <c r="F3638" s="3">
        <v>17</v>
      </c>
      <c r="G3638" s="2" t="s">
        <v>118</v>
      </c>
      <c r="H3638" s="2" t="s">
        <v>252</v>
      </c>
      <c r="I3638" s="2" t="s">
        <v>18276</v>
      </c>
      <c r="J3638" s="2" t="s">
        <v>3001</v>
      </c>
    </row>
    <row r="3639" spans="1:10" ht="15" customHeight="1" x14ac:dyDescent="0.35">
      <c r="A3639" s="2" t="s">
        <v>116</v>
      </c>
      <c r="B3639" s="2" t="s">
        <v>117</v>
      </c>
      <c r="C3639" s="2" t="s">
        <v>264</v>
      </c>
      <c r="D3639" s="2" t="s">
        <v>265</v>
      </c>
      <c r="E3639" s="3">
        <v>7</v>
      </c>
      <c r="F3639" s="3">
        <v>18</v>
      </c>
      <c r="G3639" s="2" t="s">
        <v>118</v>
      </c>
      <c r="H3639" s="2" t="s">
        <v>266</v>
      </c>
      <c r="I3639" s="2" t="s">
        <v>18276</v>
      </c>
      <c r="J3639" s="2" t="s">
        <v>3001</v>
      </c>
    </row>
    <row r="3640" spans="1:10" ht="15" customHeight="1" x14ac:dyDescent="0.35">
      <c r="A3640" s="2" t="s">
        <v>116</v>
      </c>
      <c r="B3640" s="2" t="s">
        <v>117</v>
      </c>
      <c r="C3640" s="2" t="s">
        <v>279</v>
      </c>
      <c r="D3640" s="2" t="s">
        <v>280</v>
      </c>
      <c r="E3640" s="3">
        <v>7</v>
      </c>
      <c r="F3640" s="3">
        <v>19</v>
      </c>
      <c r="G3640" s="2" t="s">
        <v>118</v>
      </c>
      <c r="H3640" s="2" t="s">
        <v>281</v>
      </c>
      <c r="I3640" s="2" t="s">
        <v>18276</v>
      </c>
      <c r="J3640" s="2" t="s">
        <v>3001</v>
      </c>
    </row>
    <row r="3641" spans="1:10" ht="15" customHeight="1" x14ac:dyDescent="0.35">
      <c r="A3641" s="2" t="s">
        <v>116</v>
      </c>
      <c r="B3641" s="2" t="s">
        <v>117</v>
      </c>
      <c r="C3641" s="2" t="s">
        <v>177</v>
      </c>
      <c r="D3641" s="2" t="s">
        <v>178</v>
      </c>
      <c r="E3641" s="3">
        <v>7</v>
      </c>
      <c r="F3641" s="3">
        <v>12</v>
      </c>
      <c r="G3641" s="2" t="s">
        <v>118</v>
      </c>
      <c r="H3641" s="2" t="s">
        <v>179</v>
      </c>
      <c r="I3641" s="2" t="s">
        <v>18276</v>
      </c>
      <c r="J3641" s="2" t="s">
        <v>3093</v>
      </c>
    </row>
    <row r="3642" spans="1:10" ht="15" customHeight="1" x14ac:dyDescent="0.35">
      <c r="A3642" s="2" t="s">
        <v>116</v>
      </c>
      <c r="B3642" s="2" t="s">
        <v>117</v>
      </c>
      <c r="C3642" s="2" t="s">
        <v>325</v>
      </c>
      <c r="D3642" s="2" t="s">
        <v>326</v>
      </c>
      <c r="E3642" s="3">
        <v>7</v>
      </c>
      <c r="F3642" s="3">
        <v>22</v>
      </c>
      <c r="G3642" s="2" t="s">
        <v>118</v>
      </c>
      <c r="H3642" s="2" t="s">
        <v>327</v>
      </c>
      <c r="I3642" s="2" t="s">
        <v>18276</v>
      </c>
      <c r="J3642" s="2" t="s">
        <v>3001</v>
      </c>
    </row>
    <row r="3643" spans="1:10" ht="15" customHeight="1" x14ac:dyDescent="0.35">
      <c r="A3643" s="2" t="s">
        <v>116</v>
      </c>
      <c r="B3643" s="2" t="s">
        <v>117</v>
      </c>
      <c r="C3643" s="2" t="s">
        <v>163</v>
      </c>
      <c r="D3643" s="2" t="s">
        <v>164</v>
      </c>
      <c r="E3643" s="3">
        <v>7</v>
      </c>
      <c r="F3643" s="3">
        <v>11</v>
      </c>
      <c r="G3643" s="2" t="s">
        <v>118</v>
      </c>
      <c r="H3643" s="2" t="s">
        <v>165</v>
      </c>
      <c r="I3643" s="2" t="s">
        <v>18276</v>
      </c>
      <c r="J3643" s="2" t="s">
        <v>3093</v>
      </c>
    </row>
    <row r="3644" spans="1:10" ht="15" customHeight="1" x14ac:dyDescent="0.35">
      <c r="A3644" s="2" t="s">
        <v>116</v>
      </c>
      <c r="B3644" s="2" t="s">
        <v>117</v>
      </c>
      <c r="C3644" s="2" t="s">
        <v>142</v>
      </c>
      <c r="D3644" s="2" t="s">
        <v>143</v>
      </c>
      <c r="E3644" s="3">
        <v>7</v>
      </c>
      <c r="F3644" s="3">
        <v>9</v>
      </c>
      <c r="G3644" s="2" t="s">
        <v>118</v>
      </c>
      <c r="H3644" s="2" t="s">
        <v>144</v>
      </c>
      <c r="I3644" s="2" t="s">
        <v>18276</v>
      </c>
      <c r="J3644" s="2" t="s">
        <v>3093</v>
      </c>
    </row>
    <row r="3645" spans="1:10" ht="15" customHeight="1" x14ac:dyDescent="0.35">
      <c r="A3645" s="2" t="s">
        <v>153</v>
      </c>
      <c r="B3645" s="2" t="s">
        <v>154</v>
      </c>
      <c r="C3645" s="2" t="s">
        <v>510</v>
      </c>
      <c r="D3645" s="2" t="s">
        <v>511</v>
      </c>
      <c r="E3645" s="3">
        <v>10</v>
      </c>
      <c r="F3645" s="3">
        <v>38</v>
      </c>
      <c r="G3645" s="2" t="s">
        <v>155</v>
      </c>
      <c r="H3645" s="2" t="s">
        <v>512</v>
      </c>
      <c r="I3645" s="2" t="s">
        <v>18276</v>
      </c>
      <c r="J3645" s="2" t="s">
        <v>2992</v>
      </c>
    </row>
    <row r="3646" spans="1:10" ht="15" customHeight="1" x14ac:dyDescent="0.35">
      <c r="A3646" s="2" t="s">
        <v>116</v>
      </c>
      <c r="B3646" s="2" t="s">
        <v>117</v>
      </c>
      <c r="C3646" s="2" t="s">
        <v>41</v>
      </c>
      <c r="D3646" s="2" t="s">
        <v>42</v>
      </c>
      <c r="E3646" s="3">
        <v>7</v>
      </c>
      <c r="F3646" s="3">
        <v>2</v>
      </c>
      <c r="G3646" s="2" t="s">
        <v>118</v>
      </c>
      <c r="H3646" s="2" t="s">
        <v>43</v>
      </c>
      <c r="I3646" s="2" t="s">
        <v>18276</v>
      </c>
      <c r="J3646" s="2" t="s">
        <v>3114</v>
      </c>
    </row>
    <row r="3647" spans="1:10" ht="15" customHeight="1" x14ac:dyDescent="0.35">
      <c r="A3647" s="2" t="s">
        <v>116</v>
      </c>
      <c r="B3647" s="2" t="s">
        <v>117</v>
      </c>
      <c r="C3647" s="2" t="s">
        <v>234</v>
      </c>
      <c r="D3647" s="2" t="s">
        <v>235</v>
      </c>
      <c r="E3647" s="3">
        <v>7</v>
      </c>
      <c r="F3647" s="3">
        <v>16</v>
      </c>
      <c r="G3647" s="2" t="s">
        <v>118</v>
      </c>
      <c r="H3647" s="2" t="s">
        <v>236</v>
      </c>
      <c r="I3647" s="2" t="s">
        <v>18276</v>
      </c>
      <c r="J3647" s="2" t="s">
        <v>3114</v>
      </c>
    </row>
    <row r="3648" spans="1:10" ht="15" customHeight="1" x14ac:dyDescent="0.35">
      <c r="A3648" s="2" t="s">
        <v>116</v>
      </c>
      <c r="B3648" s="2" t="s">
        <v>117</v>
      </c>
      <c r="C3648" s="2" t="s">
        <v>325</v>
      </c>
      <c r="D3648" s="2" t="s">
        <v>326</v>
      </c>
      <c r="E3648" s="3">
        <v>7</v>
      </c>
      <c r="F3648" s="3">
        <v>22</v>
      </c>
      <c r="G3648" s="2" t="s">
        <v>118</v>
      </c>
      <c r="H3648" s="2" t="s">
        <v>327</v>
      </c>
      <c r="I3648" s="2" t="s">
        <v>18276</v>
      </c>
      <c r="J3648" s="2" t="s">
        <v>3114</v>
      </c>
    </row>
    <row r="3649" spans="1:10" ht="15" customHeight="1" x14ac:dyDescent="0.35">
      <c r="A3649" s="2" t="s">
        <v>116</v>
      </c>
      <c r="B3649" s="2" t="s">
        <v>117</v>
      </c>
      <c r="C3649" s="2" t="s">
        <v>523</v>
      </c>
      <c r="D3649" s="2" t="s">
        <v>524</v>
      </c>
      <c r="E3649" s="3">
        <v>7</v>
      </c>
      <c r="F3649" s="3">
        <v>39</v>
      </c>
      <c r="G3649" s="2" t="s">
        <v>118</v>
      </c>
      <c r="H3649" s="2" t="s">
        <v>525</v>
      </c>
      <c r="I3649" s="2" t="s">
        <v>18276</v>
      </c>
      <c r="J3649" s="2" t="s">
        <v>3114</v>
      </c>
    </row>
    <row r="3650" spans="1:10" ht="15" customHeight="1" x14ac:dyDescent="0.35">
      <c r="A3650" s="2" t="s">
        <v>116</v>
      </c>
      <c r="B3650" s="2" t="s">
        <v>117</v>
      </c>
      <c r="C3650" s="2" t="s">
        <v>234</v>
      </c>
      <c r="D3650" s="2" t="s">
        <v>235</v>
      </c>
      <c r="E3650" s="3">
        <v>7</v>
      </c>
      <c r="F3650" s="3">
        <v>16</v>
      </c>
      <c r="G3650" s="2" t="s">
        <v>118</v>
      </c>
      <c r="H3650" s="2" t="s">
        <v>236</v>
      </c>
      <c r="I3650" s="2" t="s">
        <v>18276</v>
      </c>
      <c r="J3650" s="2" t="s">
        <v>3413</v>
      </c>
    </row>
    <row r="3651" spans="1:10" ht="15" customHeight="1" x14ac:dyDescent="0.35">
      <c r="A3651" s="2" t="s">
        <v>116</v>
      </c>
      <c r="B3651" s="2" t="s">
        <v>117</v>
      </c>
      <c r="C3651" s="2" t="s">
        <v>153</v>
      </c>
      <c r="D3651" s="2" t="s">
        <v>154</v>
      </c>
      <c r="E3651" s="3">
        <v>7</v>
      </c>
      <c r="F3651" s="3">
        <v>10</v>
      </c>
      <c r="G3651" s="2" t="s">
        <v>118</v>
      </c>
      <c r="H3651" s="2" t="s">
        <v>155</v>
      </c>
      <c r="I3651" s="2" t="s">
        <v>18276</v>
      </c>
      <c r="J3651" s="2" t="s">
        <v>3420</v>
      </c>
    </row>
    <row r="3652" spans="1:10" ht="15" customHeight="1" x14ac:dyDescent="0.35">
      <c r="A3652" s="2" t="s">
        <v>116</v>
      </c>
      <c r="B3652" s="2" t="s">
        <v>117</v>
      </c>
      <c r="C3652" s="2" t="s">
        <v>234</v>
      </c>
      <c r="D3652" s="2" t="s">
        <v>235</v>
      </c>
      <c r="E3652" s="3">
        <v>7</v>
      </c>
      <c r="F3652" s="3">
        <v>16</v>
      </c>
      <c r="G3652" s="2" t="s">
        <v>118</v>
      </c>
      <c r="H3652" s="2" t="s">
        <v>236</v>
      </c>
      <c r="I3652" s="2" t="s">
        <v>18276</v>
      </c>
      <c r="J3652" s="2" t="s">
        <v>3420</v>
      </c>
    </row>
    <row r="3653" spans="1:10" ht="15" customHeight="1" x14ac:dyDescent="0.35">
      <c r="A3653" s="2" t="s">
        <v>116</v>
      </c>
      <c r="B3653" s="2" t="s">
        <v>117</v>
      </c>
      <c r="C3653" s="2" t="s">
        <v>294</v>
      </c>
      <c r="D3653" s="2" t="s">
        <v>295</v>
      </c>
      <c r="E3653" s="3">
        <v>7</v>
      </c>
      <c r="F3653" s="3">
        <v>20</v>
      </c>
      <c r="G3653" s="2" t="s">
        <v>118</v>
      </c>
      <c r="H3653" s="2" t="s">
        <v>296</v>
      </c>
      <c r="I3653" s="2" t="s">
        <v>18276</v>
      </c>
      <c r="J3653" s="2" t="s">
        <v>3420</v>
      </c>
    </row>
    <row r="3654" spans="1:10" ht="15" customHeight="1" x14ac:dyDescent="0.35">
      <c r="A3654" s="2" t="s">
        <v>116</v>
      </c>
      <c r="B3654" s="2" t="s">
        <v>117</v>
      </c>
      <c r="C3654" s="2" t="s">
        <v>325</v>
      </c>
      <c r="D3654" s="2" t="s">
        <v>326</v>
      </c>
      <c r="E3654" s="3">
        <v>7</v>
      </c>
      <c r="F3654" s="3">
        <v>22</v>
      </c>
      <c r="G3654" s="2" t="s">
        <v>118</v>
      </c>
      <c r="H3654" s="2" t="s">
        <v>327</v>
      </c>
      <c r="I3654" s="2" t="s">
        <v>18276</v>
      </c>
      <c r="J3654" s="2" t="s">
        <v>3420</v>
      </c>
    </row>
    <row r="3655" spans="1:10" ht="15" customHeight="1" x14ac:dyDescent="0.35">
      <c r="A3655" s="2" t="s">
        <v>116</v>
      </c>
      <c r="B3655" s="2" t="s">
        <v>117</v>
      </c>
      <c r="C3655" s="2" t="s">
        <v>23</v>
      </c>
      <c r="D3655" s="2" t="s">
        <v>24</v>
      </c>
      <c r="E3655" s="3">
        <v>7</v>
      </c>
      <c r="F3655" s="3">
        <v>1</v>
      </c>
      <c r="G3655" s="2" t="s">
        <v>118</v>
      </c>
      <c r="H3655" s="2" t="s">
        <v>26</v>
      </c>
      <c r="I3655" s="2" t="s">
        <v>18276</v>
      </c>
      <c r="J3655" s="2" t="s">
        <v>3044</v>
      </c>
    </row>
    <row r="3656" spans="1:10" ht="15" customHeight="1" x14ac:dyDescent="0.35">
      <c r="A3656" s="2" t="s">
        <v>116</v>
      </c>
      <c r="B3656" s="2" t="s">
        <v>117</v>
      </c>
      <c r="C3656" s="2" t="s">
        <v>41</v>
      </c>
      <c r="D3656" s="2" t="s">
        <v>42</v>
      </c>
      <c r="E3656" s="3">
        <v>7</v>
      </c>
      <c r="F3656" s="3">
        <v>2</v>
      </c>
      <c r="G3656" s="2" t="s">
        <v>118</v>
      </c>
      <c r="H3656" s="2" t="s">
        <v>43</v>
      </c>
      <c r="I3656" s="2" t="s">
        <v>18276</v>
      </c>
      <c r="J3656" s="2" t="s">
        <v>3044</v>
      </c>
    </row>
    <row r="3657" spans="1:10" ht="15" customHeight="1" x14ac:dyDescent="0.35">
      <c r="A3657" s="2" t="s">
        <v>116</v>
      </c>
      <c r="B3657" s="2" t="s">
        <v>117</v>
      </c>
      <c r="C3657" s="2" t="s">
        <v>163</v>
      </c>
      <c r="D3657" s="2" t="s">
        <v>164</v>
      </c>
      <c r="E3657" s="3">
        <v>7</v>
      </c>
      <c r="F3657" s="3">
        <v>11</v>
      </c>
      <c r="G3657" s="2" t="s">
        <v>118</v>
      </c>
      <c r="H3657" s="2" t="s">
        <v>165</v>
      </c>
      <c r="I3657" s="2" t="s">
        <v>18276</v>
      </c>
      <c r="J3657" s="2" t="s">
        <v>3044</v>
      </c>
    </row>
    <row r="3658" spans="1:10" ht="15" customHeight="1" x14ac:dyDescent="0.35">
      <c r="A3658" s="2" t="s">
        <v>116</v>
      </c>
      <c r="B3658" s="2" t="s">
        <v>117</v>
      </c>
      <c r="C3658" s="2" t="s">
        <v>234</v>
      </c>
      <c r="D3658" s="2" t="s">
        <v>235</v>
      </c>
      <c r="E3658" s="3">
        <v>7</v>
      </c>
      <c r="F3658" s="3">
        <v>16</v>
      </c>
      <c r="G3658" s="2" t="s">
        <v>118</v>
      </c>
      <c r="H3658" s="2" t="s">
        <v>236</v>
      </c>
      <c r="I3658" s="2" t="s">
        <v>18276</v>
      </c>
      <c r="J3658" s="2" t="s">
        <v>3044</v>
      </c>
    </row>
    <row r="3659" spans="1:10" ht="15" customHeight="1" x14ac:dyDescent="0.35">
      <c r="A3659" s="2" t="s">
        <v>116</v>
      </c>
      <c r="B3659" s="2" t="s">
        <v>117</v>
      </c>
      <c r="C3659" s="2" t="s">
        <v>339</v>
      </c>
      <c r="D3659" s="2" t="s">
        <v>340</v>
      </c>
      <c r="E3659" s="3">
        <v>7</v>
      </c>
      <c r="F3659" s="3">
        <v>23</v>
      </c>
      <c r="G3659" s="2" t="s">
        <v>118</v>
      </c>
      <c r="H3659" s="2" t="s">
        <v>341</v>
      </c>
      <c r="I3659" s="2" t="s">
        <v>18276</v>
      </c>
      <c r="J3659" s="2" t="s">
        <v>3044</v>
      </c>
    </row>
    <row r="3660" spans="1:10" ht="15" customHeight="1" x14ac:dyDescent="0.35">
      <c r="A3660" s="2" t="s">
        <v>116</v>
      </c>
      <c r="B3660" s="2" t="s">
        <v>117</v>
      </c>
      <c r="C3660" s="2" t="s">
        <v>352</v>
      </c>
      <c r="D3660" s="2" t="s">
        <v>353</v>
      </c>
      <c r="E3660" s="3">
        <v>7</v>
      </c>
      <c r="F3660" s="3">
        <v>24</v>
      </c>
      <c r="G3660" s="2" t="s">
        <v>118</v>
      </c>
      <c r="H3660" s="2" t="s">
        <v>354</v>
      </c>
      <c r="I3660" s="2" t="s">
        <v>18276</v>
      </c>
      <c r="J3660" s="2" t="s">
        <v>3044</v>
      </c>
    </row>
    <row r="3661" spans="1:10" ht="15" customHeight="1" x14ac:dyDescent="0.35">
      <c r="A3661" s="2" t="s">
        <v>116</v>
      </c>
      <c r="B3661" s="2" t="s">
        <v>117</v>
      </c>
      <c r="C3661" s="2" t="s">
        <v>23</v>
      </c>
      <c r="D3661" s="2" t="s">
        <v>24</v>
      </c>
      <c r="E3661" s="3">
        <v>7</v>
      </c>
      <c r="F3661" s="3">
        <v>1</v>
      </c>
      <c r="G3661" s="2" t="s">
        <v>118</v>
      </c>
      <c r="H3661" s="2" t="s">
        <v>26</v>
      </c>
      <c r="I3661" s="2" t="s">
        <v>18276</v>
      </c>
      <c r="J3661" s="2" t="s">
        <v>3093</v>
      </c>
    </row>
    <row r="3662" spans="1:10" ht="15" customHeight="1" x14ac:dyDescent="0.35">
      <c r="A3662" s="2" t="s">
        <v>116</v>
      </c>
      <c r="B3662" s="2" t="s">
        <v>117</v>
      </c>
      <c r="C3662" s="2" t="s">
        <v>41</v>
      </c>
      <c r="D3662" s="2" t="s">
        <v>42</v>
      </c>
      <c r="E3662" s="3">
        <v>7</v>
      </c>
      <c r="F3662" s="3">
        <v>2</v>
      </c>
      <c r="G3662" s="2" t="s">
        <v>118</v>
      </c>
      <c r="H3662" s="2" t="s">
        <v>43</v>
      </c>
      <c r="I3662" s="2" t="s">
        <v>18276</v>
      </c>
      <c r="J3662" s="2" t="s">
        <v>3093</v>
      </c>
    </row>
    <row r="3663" spans="1:10" ht="15" customHeight="1" x14ac:dyDescent="0.35">
      <c r="A3663" s="2" t="s">
        <v>116</v>
      </c>
      <c r="B3663" s="2" t="s">
        <v>117</v>
      </c>
      <c r="C3663" s="2" t="s">
        <v>56</v>
      </c>
      <c r="D3663" s="2" t="s">
        <v>57</v>
      </c>
      <c r="E3663" s="3">
        <v>7</v>
      </c>
      <c r="F3663" s="3">
        <v>3</v>
      </c>
      <c r="G3663" s="2" t="s">
        <v>118</v>
      </c>
      <c r="H3663" s="2" t="s">
        <v>59</v>
      </c>
      <c r="I3663" s="2" t="s">
        <v>18276</v>
      </c>
      <c r="J3663" s="2" t="s">
        <v>3093</v>
      </c>
    </row>
    <row r="3664" spans="1:10" ht="15" customHeight="1" x14ac:dyDescent="0.35">
      <c r="A3664" s="2" t="s">
        <v>116</v>
      </c>
      <c r="B3664" s="2" t="s">
        <v>117</v>
      </c>
      <c r="C3664" s="2" t="s">
        <v>86</v>
      </c>
      <c r="D3664" s="2" t="s">
        <v>87</v>
      </c>
      <c r="E3664" s="3">
        <v>7</v>
      </c>
      <c r="F3664" s="3">
        <v>5</v>
      </c>
      <c r="G3664" s="2" t="s">
        <v>118</v>
      </c>
      <c r="H3664" s="2" t="s">
        <v>88</v>
      </c>
      <c r="I3664" s="2" t="s">
        <v>18276</v>
      </c>
      <c r="J3664" s="2" t="s">
        <v>3093</v>
      </c>
    </row>
    <row r="3665" spans="1:10" ht="15" customHeight="1" x14ac:dyDescent="0.35">
      <c r="A3665" s="2" t="s">
        <v>116</v>
      </c>
      <c r="B3665" s="2" t="s">
        <v>117</v>
      </c>
      <c r="C3665" s="2" t="s">
        <v>128</v>
      </c>
      <c r="D3665" s="2" t="s">
        <v>129</v>
      </c>
      <c r="E3665" s="3">
        <v>7</v>
      </c>
      <c r="F3665" s="3">
        <v>8</v>
      </c>
      <c r="G3665" s="2" t="s">
        <v>118</v>
      </c>
      <c r="H3665" s="2" t="s">
        <v>130</v>
      </c>
      <c r="I3665" s="2" t="s">
        <v>18276</v>
      </c>
      <c r="J3665" s="2" t="s">
        <v>3093</v>
      </c>
    </row>
    <row r="3666" spans="1:10" ht="15" customHeight="1" x14ac:dyDescent="0.35">
      <c r="A3666" s="2" t="s">
        <v>116</v>
      </c>
      <c r="B3666" s="2" t="s">
        <v>117</v>
      </c>
      <c r="C3666" s="2" t="s">
        <v>153</v>
      </c>
      <c r="D3666" s="2" t="s">
        <v>154</v>
      </c>
      <c r="E3666" s="3">
        <v>7</v>
      </c>
      <c r="F3666" s="3">
        <v>10</v>
      </c>
      <c r="G3666" s="2" t="s">
        <v>118</v>
      </c>
      <c r="H3666" s="2" t="s">
        <v>155</v>
      </c>
      <c r="I3666" s="2" t="s">
        <v>18276</v>
      </c>
      <c r="J3666" s="2" t="s">
        <v>3093</v>
      </c>
    </row>
    <row r="3667" spans="1:10" ht="15" customHeight="1" x14ac:dyDescent="0.35">
      <c r="A3667" s="2" t="s">
        <v>128</v>
      </c>
      <c r="B3667" s="2" t="s">
        <v>129</v>
      </c>
      <c r="C3667" s="2" t="s">
        <v>71</v>
      </c>
      <c r="D3667" s="2" t="s">
        <v>72</v>
      </c>
      <c r="E3667" s="3">
        <v>8</v>
      </c>
      <c r="F3667" s="3">
        <v>4</v>
      </c>
      <c r="G3667" s="2" t="s">
        <v>130</v>
      </c>
      <c r="H3667" s="2" t="s">
        <v>73</v>
      </c>
      <c r="I3667" s="2" t="s">
        <v>18276</v>
      </c>
      <c r="J3667" s="2" t="s">
        <v>3054</v>
      </c>
    </row>
    <row r="3668" spans="1:10" ht="15" customHeight="1" x14ac:dyDescent="0.35">
      <c r="A3668" s="2" t="s">
        <v>116</v>
      </c>
      <c r="B3668" s="2" t="s">
        <v>117</v>
      </c>
      <c r="C3668" s="2" t="s">
        <v>398</v>
      </c>
      <c r="D3668" s="2" t="s">
        <v>399</v>
      </c>
      <c r="E3668" s="3">
        <v>7</v>
      </c>
      <c r="F3668" s="3">
        <v>28</v>
      </c>
      <c r="G3668" s="2" t="s">
        <v>118</v>
      </c>
      <c r="H3668" s="2" t="s">
        <v>400</v>
      </c>
      <c r="I3668" s="2" t="s">
        <v>18276</v>
      </c>
      <c r="J3668" s="2" t="s">
        <v>3001</v>
      </c>
    </row>
    <row r="3669" spans="1:10" ht="15" customHeight="1" x14ac:dyDescent="0.35">
      <c r="A3669" s="2" t="s">
        <v>116</v>
      </c>
      <c r="B3669" s="2" t="s">
        <v>117</v>
      </c>
      <c r="C3669" s="2" t="s">
        <v>477</v>
      </c>
      <c r="D3669" s="2" t="s">
        <v>478</v>
      </c>
      <c r="E3669" s="3">
        <v>7</v>
      </c>
      <c r="F3669" s="3">
        <v>35</v>
      </c>
      <c r="G3669" s="2" t="s">
        <v>118</v>
      </c>
      <c r="H3669" s="2" t="s">
        <v>479</v>
      </c>
      <c r="I3669" s="2" t="s">
        <v>18276</v>
      </c>
      <c r="J3669" s="2" t="s">
        <v>3001</v>
      </c>
    </row>
    <row r="3670" spans="1:10" ht="15" customHeight="1" x14ac:dyDescent="0.35">
      <c r="A3670" s="2" t="s">
        <v>116</v>
      </c>
      <c r="B3670" s="2" t="s">
        <v>117</v>
      </c>
      <c r="C3670" s="2" t="s">
        <v>86</v>
      </c>
      <c r="D3670" s="2" t="s">
        <v>87</v>
      </c>
      <c r="E3670" s="3">
        <v>7</v>
      </c>
      <c r="F3670" s="3">
        <v>5</v>
      </c>
      <c r="G3670" s="2" t="s">
        <v>118</v>
      </c>
      <c r="H3670" s="2" t="s">
        <v>88</v>
      </c>
      <c r="I3670" s="2" t="s">
        <v>18276</v>
      </c>
      <c r="J3670" s="2" t="s">
        <v>3054</v>
      </c>
    </row>
    <row r="3671" spans="1:10" ht="15" customHeight="1" x14ac:dyDescent="0.35">
      <c r="A3671" s="2" t="s">
        <v>116</v>
      </c>
      <c r="B3671" s="2" t="s">
        <v>117</v>
      </c>
      <c r="C3671" s="2" t="s">
        <v>100</v>
      </c>
      <c r="D3671" s="2" t="s">
        <v>101</v>
      </c>
      <c r="E3671" s="3">
        <v>7</v>
      </c>
      <c r="F3671" s="3">
        <v>6</v>
      </c>
      <c r="G3671" s="2" t="s">
        <v>118</v>
      </c>
      <c r="H3671" s="2" t="s">
        <v>102</v>
      </c>
      <c r="I3671" s="2" t="s">
        <v>18276</v>
      </c>
      <c r="J3671" s="2" t="s">
        <v>3054</v>
      </c>
    </row>
    <row r="3672" spans="1:10" ht="15" customHeight="1" x14ac:dyDescent="0.35">
      <c r="A3672" s="2" t="s">
        <v>116</v>
      </c>
      <c r="B3672" s="2" t="s">
        <v>117</v>
      </c>
      <c r="C3672" s="2" t="s">
        <v>128</v>
      </c>
      <c r="D3672" s="2" t="s">
        <v>129</v>
      </c>
      <c r="E3672" s="3">
        <v>7</v>
      </c>
      <c r="F3672" s="3">
        <v>8</v>
      </c>
      <c r="G3672" s="2" t="s">
        <v>118</v>
      </c>
      <c r="H3672" s="2" t="s">
        <v>130</v>
      </c>
      <c r="I3672" s="2" t="s">
        <v>18276</v>
      </c>
      <c r="J3672" s="2" t="s">
        <v>3054</v>
      </c>
    </row>
    <row r="3673" spans="1:10" ht="15" customHeight="1" x14ac:dyDescent="0.35">
      <c r="A3673" s="2" t="s">
        <v>116</v>
      </c>
      <c r="B3673" s="2" t="s">
        <v>117</v>
      </c>
      <c r="C3673" s="2" t="s">
        <v>163</v>
      </c>
      <c r="D3673" s="2" t="s">
        <v>164</v>
      </c>
      <c r="E3673" s="3">
        <v>7</v>
      </c>
      <c r="F3673" s="3">
        <v>11</v>
      </c>
      <c r="G3673" s="2" t="s">
        <v>118</v>
      </c>
      <c r="H3673" s="2" t="s">
        <v>165</v>
      </c>
      <c r="I3673" s="2" t="s">
        <v>18276</v>
      </c>
      <c r="J3673" s="2" t="s">
        <v>3054</v>
      </c>
    </row>
    <row r="3674" spans="1:10" ht="15" customHeight="1" x14ac:dyDescent="0.35">
      <c r="A3674" s="2" t="s">
        <v>116</v>
      </c>
      <c r="B3674" s="2" t="s">
        <v>117</v>
      </c>
      <c r="C3674" s="2" t="s">
        <v>177</v>
      </c>
      <c r="D3674" s="2" t="s">
        <v>178</v>
      </c>
      <c r="E3674" s="3">
        <v>7</v>
      </c>
      <c r="F3674" s="3">
        <v>12</v>
      </c>
      <c r="G3674" s="2" t="s">
        <v>118</v>
      </c>
      <c r="H3674" s="2" t="s">
        <v>179</v>
      </c>
      <c r="I3674" s="2" t="s">
        <v>18276</v>
      </c>
      <c r="J3674" s="2" t="s">
        <v>3054</v>
      </c>
    </row>
    <row r="3675" spans="1:10" ht="15" customHeight="1" x14ac:dyDescent="0.35">
      <c r="A3675" s="2" t="s">
        <v>116</v>
      </c>
      <c r="B3675" s="2" t="s">
        <v>117</v>
      </c>
      <c r="C3675" s="2" t="s">
        <v>191</v>
      </c>
      <c r="D3675" s="2" t="s">
        <v>192</v>
      </c>
      <c r="E3675" s="3">
        <v>7</v>
      </c>
      <c r="F3675" s="3">
        <v>13</v>
      </c>
      <c r="G3675" s="2" t="s">
        <v>118</v>
      </c>
      <c r="H3675" s="2" t="s">
        <v>193</v>
      </c>
      <c r="I3675" s="2" t="s">
        <v>18276</v>
      </c>
      <c r="J3675" s="2" t="s">
        <v>3054</v>
      </c>
    </row>
    <row r="3676" spans="1:10" ht="15" customHeight="1" x14ac:dyDescent="0.35">
      <c r="A3676" s="2" t="s">
        <v>116</v>
      </c>
      <c r="B3676" s="2" t="s">
        <v>117</v>
      </c>
      <c r="C3676" s="2" t="s">
        <v>207</v>
      </c>
      <c r="D3676" s="2" t="s">
        <v>208</v>
      </c>
      <c r="E3676" s="3">
        <v>7</v>
      </c>
      <c r="F3676" s="3">
        <v>14</v>
      </c>
      <c r="G3676" s="2" t="s">
        <v>118</v>
      </c>
      <c r="H3676" s="2" t="s">
        <v>209</v>
      </c>
      <c r="I3676" s="2" t="s">
        <v>18276</v>
      </c>
      <c r="J3676" s="2" t="s">
        <v>3054</v>
      </c>
    </row>
    <row r="3677" spans="1:10" ht="15" customHeight="1" x14ac:dyDescent="0.35">
      <c r="A3677" s="2" t="s">
        <v>116</v>
      </c>
      <c r="B3677" s="2" t="s">
        <v>117</v>
      </c>
      <c r="C3677" s="2" t="s">
        <v>250</v>
      </c>
      <c r="D3677" s="2" t="s">
        <v>251</v>
      </c>
      <c r="E3677" s="3">
        <v>7</v>
      </c>
      <c r="F3677" s="3">
        <v>17</v>
      </c>
      <c r="G3677" s="2" t="s">
        <v>118</v>
      </c>
      <c r="H3677" s="2" t="s">
        <v>252</v>
      </c>
      <c r="I3677" s="2" t="s">
        <v>18276</v>
      </c>
      <c r="J3677" s="2" t="s">
        <v>3054</v>
      </c>
    </row>
    <row r="3678" spans="1:10" ht="15" customHeight="1" x14ac:dyDescent="0.35">
      <c r="A3678" s="2" t="s">
        <v>116</v>
      </c>
      <c r="B3678" s="2" t="s">
        <v>117</v>
      </c>
      <c r="C3678" s="2" t="s">
        <v>264</v>
      </c>
      <c r="D3678" s="2" t="s">
        <v>265</v>
      </c>
      <c r="E3678" s="3">
        <v>7</v>
      </c>
      <c r="F3678" s="3">
        <v>18</v>
      </c>
      <c r="G3678" s="2" t="s">
        <v>118</v>
      </c>
      <c r="H3678" s="2" t="s">
        <v>266</v>
      </c>
      <c r="I3678" s="2" t="s">
        <v>18276</v>
      </c>
      <c r="J3678" s="2" t="s">
        <v>3054</v>
      </c>
    </row>
    <row r="3679" spans="1:10" ht="15" customHeight="1" x14ac:dyDescent="0.35">
      <c r="A3679" s="2" t="s">
        <v>116</v>
      </c>
      <c r="B3679" s="2" t="s">
        <v>117</v>
      </c>
      <c r="C3679" s="2" t="s">
        <v>325</v>
      </c>
      <c r="D3679" s="2" t="s">
        <v>326</v>
      </c>
      <c r="E3679" s="3">
        <v>7</v>
      </c>
      <c r="F3679" s="3">
        <v>22</v>
      </c>
      <c r="G3679" s="2" t="s">
        <v>118</v>
      </c>
      <c r="H3679" s="2" t="s">
        <v>327</v>
      </c>
      <c r="I3679" s="2" t="s">
        <v>18276</v>
      </c>
      <c r="J3679" s="2" t="s">
        <v>3054</v>
      </c>
    </row>
    <row r="3680" spans="1:10" ht="15" customHeight="1" x14ac:dyDescent="0.35">
      <c r="A3680" s="2" t="s">
        <v>116</v>
      </c>
      <c r="B3680" s="2" t="s">
        <v>117</v>
      </c>
      <c r="C3680" s="2" t="s">
        <v>352</v>
      </c>
      <c r="D3680" s="2" t="s">
        <v>353</v>
      </c>
      <c r="E3680" s="3">
        <v>7</v>
      </c>
      <c r="F3680" s="3">
        <v>24</v>
      </c>
      <c r="G3680" s="2" t="s">
        <v>118</v>
      </c>
      <c r="H3680" s="2" t="s">
        <v>354</v>
      </c>
      <c r="I3680" s="2" t="s">
        <v>18276</v>
      </c>
      <c r="J3680" s="2" t="s">
        <v>3054</v>
      </c>
    </row>
    <row r="3681" spans="1:10" ht="15" customHeight="1" x14ac:dyDescent="0.35">
      <c r="A3681" s="2" t="s">
        <v>116</v>
      </c>
      <c r="B3681" s="2" t="s">
        <v>117</v>
      </c>
      <c r="C3681" s="2" t="s">
        <v>477</v>
      </c>
      <c r="D3681" s="2" t="s">
        <v>478</v>
      </c>
      <c r="E3681" s="3">
        <v>7</v>
      </c>
      <c r="F3681" s="3">
        <v>35</v>
      </c>
      <c r="G3681" s="2" t="s">
        <v>118</v>
      </c>
      <c r="H3681" s="2" t="s">
        <v>479</v>
      </c>
      <c r="I3681" s="2" t="s">
        <v>18276</v>
      </c>
      <c r="J3681" s="2" t="s">
        <v>3054</v>
      </c>
    </row>
    <row r="3682" spans="1:10" ht="15" customHeight="1" x14ac:dyDescent="0.35">
      <c r="A3682" s="2" t="s">
        <v>116</v>
      </c>
      <c r="B3682" s="2" t="s">
        <v>117</v>
      </c>
      <c r="C3682" s="2" t="s">
        <v>523</v>
      </c>
      <c r="D3682" s="2" t="s">
        <v>524</v>
      </c>
      <c r="E3682" s="3">
        <v>7</v>
      </c>
      <c r="F3682" s="3">
        <v>39</v>
      </c>
      <c r="G3682" s="2" t="s">
        <v>118</v>
      </c>
      <c r="H3682" s="2" t="s">
        <v>525</v>
      </c>
      <c r="I3682" s="2" t="s">
        <v>18276</v>
      </c>
      <c r="J3682" s="2" t="s">
        <v>3054</v>
      </c>
    </row>
    <row r="3683" spans="1:10" ht="15" customHeight="1" x14ac:dyDescent="0.35">
      <c r="A3683" s="2" t="s">
        <v>116</v>
      </c>
      <c r="B3683" s="2" t="s">
        <v>117</v>
      </c>
      <c r="C3683" s="2" t="s">
        <v>23</v>
      </c>
      <c r="D3683" s="2" t="s">
        <v>24</v>
      </c>
      <c r="E3683" s="3">
        <v>7</v>
      </c>
      <c r="F3683" s="3">
        <v>1</v>
      </c>
      <c r="G3683" s="2" t="s">
        <v>118</v>
      </c>
      <c r="H3683" s="2" t="s">
        <v>26</v>
      </c>
      <c r="I3683" s="2" t="s">
        <v>18276</v>
      </c>
      <c r="J3683" s="2" t="s">
        <v>3016</v>
      </c>
    </row>
    <row r="3684" spans="1:10" ht="15" customHeight="1" x14ac:dyDescent="0.35">
      <c r="A3684" s="2" t="s">
        <v>116</v>
      </c>
      <c r="B3684" s="2" t="s">
        <v>117</v>
      </c>
      <c r="C3684" s="2" t="s">
        <v>41</v>
      </c>
      <c r="D3684" s="2" t="s">
        <v>42</v>
      </c>
      <c r="E3684" s="3">
        <v>7</v>
      </c>
      <c r="F3684" s="3">
        <v>2</v>
      </c>
      <c r="G3684" s="2" t="s">
        <v>118</v>
      </c>
      <c r="H3684" s="2" t="s">
        <v>43</v>
      </c>
      <c r="I3684" s="2" t="s">
        <v>18276</v>
      </c>
      <c r="J3684" s="2" t="s">
        <v>3016</v>
      </c>
    </row>
    <row r="3685" spans="1:10" ht="15" customHeight="1" x14ac:dyDescent="0.35">
      <c r="A3685" s="2" t="s">
        <v>116</v>
      </c>
      <c r="B3685" s="2" t="s">
        <v>117</v>
      </c>
      <c r="C3685" s="2" t="s">
        <v>56</v>
      </c>
      <c r="D3685" s="2" t="s">
        <v>57</v>
      </c>
      <c r="E3685" s="3">
        <v>7</v>
      </c>
      <c r="F3685" s="3">
        <v>3</v>
      </c>
      <c r="G3685" s="2" t="s">
        <v>118</v>
      </c>
      <c r="H3685" s="2" t="s">
        <v>59</v>
      </c>
      <c r="I3685" s="2" t="s">
        <v>18276</v>
      </c>
      <c r="J3685" s="2" t="s">
        <v>3016</v>
      </c>
    </row>
    <row r="3686" spans="1:10" ht="15" customHeight="1" x14ac:dyDescent="0.35">
      <c r="A3686" s="2" t="s">
        <v>116</v>
      </c>
      <c r="B3686" s="2" t="s">
        <v>117</v>
      </c>
      <c r="C3686" s="2" t="s">
        <v>71</v>
      </c>
      <c r="D3686" s="2" t="s">
        <v>72</v>
      </c>
      <c r="E3686" s="3">
        <v>7</v>
      </c>
      <c r="F3686" s="3">
        <v>4</v>
      </c>
      <c r="G3686" s="2" t="s">
        <v>118</v>
      </c>
      <c r="H3686" s="2" t="s">
        <v>73</v>
      </c>
      <c r="I3686" s="2" t="s">
        <v>18276</v>
      </c>
      <c r="J3686" s="2" t="s">
        <v>3016</v>
      </c>
    </row>
    <row r="3687" spans="1:10" ht="15" customHeight="1" x14ac:dyDescent="0.35">
      <c r="A3687" s="2" t="s">
        <v>116</v>
      </c>
      <c r="B3687" s="2" t="s">
        <v>117</v>
      </c>
      <c r="C3687" s="2" t="s">
        <v>86</v>
      </c>
      <c r="D3687" s="2" t="s">
        <v>87</v>
      </c>
      <c r="E3687" s="3">
        <v>7</v>
      </c>
      <c r="F3687" s="3">
        <v>5</v>
      </c>
      <c r="G3687" s="2" t="s">
        <v>118</v>
      </c>
      <c r="H3687" s="2" t="s">
        <v>88</v>
      </c>
      <c r="I3687" s="2" t="s">
        <v>18276</v>
      </c>
      <c r="J3687" s="2" t="s">
        <v>3016</v>
      </c>
    </row>
    <row r="3688" spans="1:10" ht="15" customHeight="1" x14ac:dyDescent="0.35">
      <c r="A3688" s="2" t="s">
        <v>116</v>
      </c>
      <c r="B3688" s="2" t="s">
        <v>117</v>
      </c>
      <c r="C3688" s="2" t="s">
        <v>128</v>
      </c>
      <c r="D3688" s="2" t="s">
        <v>129</v>
      </c>
      <c r="E3688" s="3">
        <v>7</v>
      </c>
      <c r="F3688" s="3">
        <v>8</v>
      </c>
      <c r="G3688" s="2" t="s">
        <v>118</v>
      </c>
      <c r="H3688" s="2" t="s">
        <v>130</v>
      </c>
      <c r="I3688" s="2" t="s">
        <v>18276</v>
      </c>
      <c r="J3688" s="2" t="s">
        <v>3016</v>
      </c>
    </row>
    <row r="3689" spans="1:10" ht="15" customHeight="1" x14ac:dyDescent="0.35">
      <c r="A3689" s="2" t="s">
        <v>116</v>
      </c>
      <c r="B3689" s="2" t="s">
        <v>117</v>
      </c>
      <c r="C3689" s="2" t="s">
        <v>177</v>
      </c>
      <c r="D3689" s="2" t="s">
        <v>178</v>
      </c>
      <c r="E3689" s="3">
        <v>7</v>
      </c>
      <c r="F3689" s="3">
        <v>12</v>
      </c>
      <c r="G3689" s="2" t="s">
        <v>118</v>
      </c>
      <c r="H3689" s="2" t="s">
        <v>179</v>
      </c>
      <c r="I3689" s="2" t="s">
        <v>18276</v>
      </c>
      <c r="J3689" s="2" t="s">
        <v>3016</v>
      </c>
    </row>
    <row r="3690" spans="1:10" ht="15" customHeight="1" x14ac:dyDescent="0.35">
      <c r="A3690" s="2" t="s">
        <v>116</v>
      </c>
      <c r="B3690" s="2" t="s">
        <v>117</v>
      </c>
      <c r="C3690" s="2" t="s">
        <v>191</v>
      </c>
      <c r="D3690" s="2" t="s">
        <v>192</v>
      </c>
      <c r="E3690" s="3">
        <v>7</v>
      </c>
      <c r="F3690" s="3">
        <v>13</v>
      </c>
      <c r="G3690" s="2" t="s">
        <v>118</v>
      </c>
      <c r="H3690" s="2" t="s">
        <v>193</v>
      </c>
      <c r="I3690" s="2" t="s">
        <v>18276</v>
      </c>
      <c r="J3690" s="2" t="s">
        <v>3016</v>
      </c>
    </row>
    <row r="3691" spans="1:10" ht="15" customHeight="1" x14ac:dyDescent="0.35">
      <c r="A3691" s="2" t="s">
        <v>116</v>
      </c>
      <c r="B3691" s="2" t="s">
        <v>117</v>
      </c>
      <c r="C3691" s="2" t="s">
        <v>71</v>
      </c>
      <c r="D3691" s="2" t="s">
        <v>72</v>
      </c>
      <c r="E3691" s="3">
        <v>7</v>
      </c>
      <c r="F3691" s="3">
        <v>4</v>
      </c>
      <c r="G3691" s="2" t="s">
        <v>118</v>
      </c>
      <c r="H3691" s="2" t="s">
        <v>73</v>
      </c>
      <c r="I3691" s="2" t="s">
        <v>18276</v>
      </c>
      <c r="J3691" s="2" t="s">
        <v>3054</v>
      </c>
    </row>
    <row r="3692" spans="1:10" ht="15" customHeight="1" x14ac:dyDescent="0.35">
      <c r="A3692" s="2" t="s">
        <v>116</v>
      </c>
      <c r="B3692" s="2" t="s">
        <v>117</v>
      </c>
      <c r="C3692" s="2" t="s">
        <v>467</v>
      </c>
      <c r="D3692" s="2" t="s">
        <v>468</v>
      </c>
      <c r="E3692" s="3">
        <v>7</v>
      </c>
      <c r="F3692" s="3">
        <v>34</v>
      </c>
      <c r="G3692" s="2" t="s">
        <v>118</v>
      </c>
      <c r="H3692" s="2" t="s">
        <v>469</v>
      </c>
      <c r="I3692" s="2" t="s">
        <v>18276</v>
      </c>
      <c r="J3692" s="2" t="s">
        <v>3001</v>
      </c>
    </row>
    <row r="3693" spans="1:10" ht="15" customHeight="1" x14ac:dyDescent="0.35">
      <c r="A3693" s="2" t="s">
        <v>116</v>
      </c>
      <c r="B3693" s="2" t="s">
        <v>117</v>
      </c>
      <c r="C3693" s="2" t="s">
        <v>56</v>
      </c>
      <c r="D3693" s="2" t="s">
        <v>57</v>
      </c>
      <c r="E3693" s="3">
        <v>7</v>
      </c>
      <c r="F3693" s="3">
        <v>3</v>
      </c>
      <c r="G3693" s="2" t="s">
        <v>118</v>
      </c>
      <c r="H3693" s="2" t="s">
        <v>59</v>
      </c>
      <c r="I3693" s="2" t="s">
        <v>18276</v>
      </c>
      <c r="J3693" s="2" t="s">
        <v>3054</v>
      </c>
    </row>
    <row r="3694" spans="1:10" ht="15" customHeight="1" x14ac:dyDescent="0.35">
      <c r="A3694" s="2" t="s">
        <v>116</v>
      </c>
      <c r="B3694" s="2" t="s">
        <v>117</v>
      </c>
      <c r="C3694" s="2" t="s">
        <v>234</v>
      </c>
      <c r="D3694" s="2" t="s">
        <v>235</v>
      </c>
      <c r="E3694" s="3">
        <v>7</v>
      </c>
      <c r="F3694" s="3">
        <v>16</v>
      </c>
      <c r="G3694" s="2" t="s">
        <v>118</v>
      </c>
      <c r="H3694" s="2" t="s">
        <v>236</v>
      </c>
      <c r="I3694" s="2" t="s">
        <v>18276</v>
      </c>
      <c r="J3694" s="2" t="s">
        <v>3400</v>
      </c>
    </row>
    <row r="3695" spans="1:10" ht="15" customHeight="1" x14ac:dyDescent="0.35">
      <c r="A3695" s="2" t="s">
        <v>116</v>
      </c>
      <c r="B3695" s="2" t="s">
        <v>117</v>
      </c>
      <c r="C3695" s="2" t="s">
        <v>23</v>
      </c>
      <c r="D3695" s="2" t="s">
        <v>24</v>
      </c>
      <c r="E3695" s="3">
        <v>7</v>
      </c>
      <c r="F3695" s="3">
        <v>1</v>
      </c>
      <c r="G3695" s="2" t="s">
        <v>118</v>
      </c>
      <c r="H3695" s="2" t="s">
        <v>26</v>
      </c>
      <c r="I3695" s="2" t="s">
        <v>18276</v>
      </c>
      <c r="J3695" s="2" t="s">
        <v>3083</v>
      </c>
    </row>
    <row r="3696" spans="1:10" ht="15" customHeight="1" x14ac:dyDescent="0.35">
      <c r="A3696" s="2" t="s">
        <v>116</v>
      </c>
      <c r="B3696" s="2" t="s">
        <v>117</v>
      </c>
      <c r="C3696" s="2" t="s">
        <v>41</v>
      </c>
      <c r="D3696" s="2" t="s">
        <v>42</v>
      </c>
      <c r="E3696" s="3">
        <v>7</v>
      </c>
      <c r="F3696" s="3">
        <v>2</v>
      </c>
      <c r="G3696" s="2" t="s">
        <v>118</v>
      </c>
      <c r="H3696" s="2" t="s">
        <v>43</v>
      </c>
      <c r="I3696" s="2" t="s">
        <v>18276</v>
      </c>
      <c r="J3696" s="2" t="s">
        <v>3083</v>
      </c>
    </row>
    <row r="3697" spans="1:10" ht="15" customHeight="1" x14ac:dyDescent="0.35">
      <c r="A3697" s="2" t="s">
        <v>116</v>
      </c>
      <c r="B3697" s="2" t="s">
        <v>117</v>
      </c>
      <c r="C3697" s="2" t="s">
        <v>100</v>
      </c>
      <c r="D3697" s="2" t="s">
        <v>101</v>
      </c>
      <c r="E3697" s="3">
        <v>7</v>
      </c>
      <c r="F3697" s="3">
        <v>6</v>
      </c>
      <c r="G3697" s="2" t="s">
        <v>118</v>
      </c>
      <c r="H3697" s="2" t="s">
        <v>102</v>
      </c>
      <c r="I3697" s="2" t="s">
        <v>18276</v>
      </c>
      <c r="J3697" s="2" t="s">
        <v>3083</v>
      </c>
    </row>
    <row r="3698" spans="1:10" ht="15" customHeight="1" x14ac:dyDescent="0.35">
      <c r="A3698" s="2" t="s">
        <v>116</v>
      </c>
      <c r="B3698" s="2" t="s">
        <v>117</v>
      </c>
      <c r="C3698" s="2" t="s">
        <v>128</v>
      </c>
      <c r="D3698" s="2" t="s">
        <v>129</v>
      </c>
      <c r="E3698" s="3">
        <v>7</v>
      </c>
      <c r="F3698" s="3">
        <v>8</v>
      </c>
      <c r="G3698" s="2" t="s">
        <v>118</v>
      </c>
      <c r="H3698" s="2" t="s">
        <v>130</v>
      </c>
      <c r="I3698" s="2" t="s">
        <v>18276</v>
      </c>
      <c r="J3698" s="2" t="s">
        <v>3083</v>
      </c>
    </row>
    <row r="3699" spans="1:10" ht="15" customHeight="1" x14ac:dyDescent="0.35">
      <c r="A3699" s="2" t="s">
        <v>116</v>
      </c>
      <c r="B3699" s="2" t="s">
        <v>117</v>
      </c>
      <c r="C3699" s="2" t="s">
        <v>153</v>
      </c>
      <c r="D3699" s="2" t="s">
        <v>154</v>
      </c>
      <c r="E3699" s="3">
        <v>7</v>
      </c>
      <c r="F3699" s="3">
        <v>10</v>
      </c>
      <c r="G3699" s="2" t="s">
        <v>118</v>
      </c>
      <c r="H3699" s="2" t="s">
        <v>155</v>
      </c>
      <c r="I3699" s="2" t="s">
        <v>18276</v>
      </c>
      <c r="J3699" s="2" t="s">
        <v>3083</v>
      </c>
    </row>
    <row r="3700" spans="1:10" ht="15" customHeight="1" x14ac:dyDescent="0.35">
      <c r="A3700" s="2" t="s">
        <v>116</v>
      </c>
      <c r="B3700" s="2" t="s">
        <v>117</v>
      </c>
      <c r="C3700" s="2" t="s">
        <v>163</v>
      </c>
      <c r="D3700" s="2" t="s">
        <v>164</v>
      </c>
      <c r="E3700" s="3">
        <v>7</v>
      </c>
      <c r="F3700" s="3">
        <v>11</v>
      </c>
      <c r="G3700" s="2" t="s">
        <v>118</v>
      </c>
      <c r="H3700" s="2" t="s">
        <v>165</v>
      </c>
      <c r="I3700" s="2" t="s">
        <v>18276</v>
      </c>
      <c r="J3700" s="2" t="s">
        <v>3083</v>
      </c>
    </row>
    <row r="3701" spans="1:10" ht="15" customHeight="1" x14ac:dyDescent="0.35">
      <c r="A3701" s="2" t="s">
        <v>116</v>
      </c>
      <c r="B3701" s="2" t="s">
        <v>117</v>
      </c>
      <c r="C3701" s="2" t="s">
        <v>177</v>
      </c>
      <c r="D3701" s="2" t="s">
        <v>178</v>
      </c>
      <c r="E3701" s="3">
        <v>7</v>
      </c>
      <c r="F3701" s="3">
        <v>12</v>
      </c>
      <c r="G3701" s="2" t="s">
        <v>118</v>
      </c>
      <c r="H3701" s="2" t="s">
        <v>179</v>
      </c>
      <c r="I3701" s="2" t="s">
        <v>18276</v>
      </c>
      <c r="J3701" s="2" t="s">
        <v>3083</v>
      </c>
    </row>
    <row r="3702" spans="1:10" ht="15" customHeight="1" x14ac:dyDescent="0.35">
      <c r="A3702" s="2" t="s">
        <v>116</v>
      </c>
      <c r="B3702" s="2" t="s">
        <v>117</v>
      </c>
      <c r="C3702" s="2" t="s">
        <v>191</v>
      </c>
      <c r="D3702" s="2" t="s">
        <v>192</v>
      </c>
      <c r="E3702" s="3">
        <v>7</v>
      </c>
      <c r="F3702" s="3">
        <v>13</v>
      </c>
      <c r="G3702" s="2" t="s">
        <v>118</v>
      </c>
      <c r="H3702" s="2" t="s">
        <v>193</v>
      </c>
      <c r="I3702" s="2" t="s">
        <v>18276</v>
      </c>
      <c r="J3702" s="2" t="s">
        <v>3083</v>
      </c>
    </row>
    <row r="3703" spans="1:10" ht="15" customHeight="1" x14ac:dyDescent="0.35">
      <c r="A3703" s="2" t="s">
        <v>116</v>
      </c>
      <c r="B3703" s="2" t="s">
        <v>117</v>
      </c>
      <c r="C3703" s="2" t="s">
        <v>218</v>
      </c>
      <c r="D3703" s="2" t="s">
        <v>219</v>
      </c>
      <c r="E3703" s="3">
        <v>7</v>
      </c>
      <c r="F3703" s="3">
        <v>15</v>
      </c>
      <c r="G3703" s="2" t="s">
        <v>118</v>
      </c>
      <c r="H3703" s="2" t="s">
        <v>220</v>
      </c>
      <c r="I3703" s="2" t="s">
        <v>18276</v>
      </c>
      <c r="J3703" s="2" t="s">
        <v>3083</v>
      </c>
    </row>
    <row r="3704" spans="1:10" ht="15" customHeight="1" x14ac:dyDescent="0.35">
      <c r="A3704" s="2" t="s">
        <v>116</v>
      </c>
      <c r="B3704" s="2" t="s">
        <v>117</v>
      </c>
      <c r="C3704" s="2" t="s">
        <v>234</v>
      </c>
      <c r="D3704" s="2" t="s">
        <v>235</v>
      </c>
      <c r="E3704" s="3">
        <v>7</v>
      </c>
      <c r="F3704" s="3">
        <v>16</v>
      </c>
      <c r="G3704" s="2" t="s">
        <v>118</v>
      </c>
      <c r="H3704" s="2" t="s">
        <v>236</v>
      </c>
      <c r="I3704" s="2" t="s">
        <v>18276</v>
      </c>
      <c r="J3704" s="2" t="s">
        <v>3083</v>
      </c>
    </row>
    <row r="3705" spans="1:10" ht="15" customHeight="1" x14ac:dyDescent="0.35">
      <c r="A3705" s="2" t="s">
        <v>116</v>
      </c>
      <c r="B3705" s="2" t="s">
        <v>117</v>
      </c>
      <c r="C3705" s="2" t="s">
        <v>250</v>
      </c>
      <c r="D3705" s="2" t="s">
        <v>251</v>
      </c>
      <c r="E3705" s="3">
        <v>7</v>
      </c>
      <c r="F3705" s="3">
        <v>17</v>
      </c>
      <c r="G3705" s="2" t="s">
        <v>118</v>
      </c>
      <c r="H3705" s="2" t="s">
        <v>252</v>
      </c>
      <c r="I3705" s="2" t="s">
        <v>18276</v>
      </c>
      <c r="J3705" s="2" t="s">
        <v>3083</v>
      </c>
    </row>
    <row r="3706" spans="1:10" ht="15" customHeight="1" x14ac:dyDescent="0.35">
      <c r="A3706" s="2" t="s">
        <v>116</v>
      </c>
      <c r="B3706" s="2" t="s">
        <v>117</v>
      </c>
      <c r="C3706" s="2" t="s">
        <v>310</v>
      </c>
      <c r="D3706" s="2" t="s">
        <v>311</v>
      </c>
      <c r="E3706" s="3">
        <v>7</v>
      </c>
      <c r="F3706" s="3">
        <v>21</v>
      </c>
      <c r="G3706" s="2" t="s">
        <v>118</v>
      </c>
      <c r="H3706" s="2" t="s">
        <v>313</v>
      </c>
      <c r="I3706" s="2" t="s">
        <v>18276</v>
      </c>
      <c r="J3706" s="2" t="s">
        <v>3083</v>
      </c>
    </row>
    <row r="3707" spans="1:10" ht="15" customHeight="1" x14ac:dyDescent="0.35">
      <c r="A3707" s="2" t="s">
        <v>116</v>
      </c>
      <c r="B3707" s="2" t="s">
        <v>117</v>
      </c>
      <c r="C3707" s="2" t="s">
        <v>325</v>
      </c>
      <c r="D3707" s="2" t="s">
        <v>326</v>
      </c>
      <c r="E3707" s="3">
        <v>7</v>
      </c>
      <c r="F3707" s="3">
        <v>22</v>
      </c>
      <c r="G3707" s="2" t="s">
        <v>118</v>
      </c>
      <c r="H3707" s="2" t="s">
        <v>327</v>
      </c>
      <c r="I3707" s="2" t="s">
        <v>18276</v>
      </c>
      <c r="J3707" s="2" t="s">
        <v>3083</v>
      </c>
    </row>
    <row r="3708" spans="1:10" ht="15" customHeight="1" x14ac:dyDescent="0.35">
      <c r="A3708" s="2" t="s">
        <v>116</v>
      </c>
      <c r="B3708" s="2" t="s">
        <v>117</v>
      </c>
      <c r="C3708" s="2" t="s">
        <v>339</v>
      </c>
      <c r="D3708" s="2" t="s">
        <v>340</v>
      </c>
      <c r="E3708" s="3">
        <v>7</v>
      </c>
      <c r="F3708" s="3">
        <v>23</v>
      </c>
      <c r="G3708" s="2" t="s">
        <v>118</v>
      </c>
      <c r="H3708" s="2" t="s">
        <v>341</v>
      </c>
      <c r="I3708" s="2" t="s">
        <v>18276</v>
      </c>
      <c r="J3708" s="2" t="s">
        <v>3083</v>
      </c>
    </row>
    <row r="3709" spans="1:10" ht="15" customHeight="1" x14ac:dyDescent="0.35">
      <c r="A3709" s="2" t="s">
        <v>116</v>
      </c>
      <c r="B3709" s="2" t="s">
        <v>117</v>
      </c>
      <c r="C3709" s="2" t="s">
        <v>365</v>
      </c>
      <c r="D3709" s="2" t="s">
        <v>366</v>
      </c>
      <c r="E3709" s="3">
        <v>7</v>
      </c>
      <c r="F3709" s="3">
        <v>25</v>
      </c>
      <c r="G3709" s="2" t="s">
        <v>118</v>
      </c>
      <c r="H3709" s="2" t="s">
        <v>367</v>
      </c>
      <c r="I3709" s="2" t="s">
        <v>18276</v>
      </c>
      <c r="J3709" s="2" t="s">
        <v>3083</v>
      </c>
    </row>
    <row r="3710" spans="1:10" ht="15" customHeight="1" x14ac:dyDescent="0.35">
      <c r="A3710" s="2" t="s">
        <v>116</v>
      </c>
      <c r="B3710" s="2" t="s">
        <v>117</v>
      </c>
      <c r="C3710" s="2" t="s">
        <v>387</v>
      </c>
      <c r="D3710" s="2" t="s">
        <v>388</v>
      </c>
      <c r="E3710" s="3">
        <v>7</v>
      </c>
      <c r="F3710" s="3">
        <v>27</v>
      </c>
      <c r="G3710" s="2" t="s">
        <v>118</v>
      </c>
      <c r="H3710" s="2" t="s">
        <v>389</v>
      </c>
      <c r="I3710" s="2" t="s">
        <v>18276</v>
      </c>
      <c r="J3710" s="2" t="s">
        <v>3083</v>
      </c>
    </row>
    <row r="3711" spans="1:10" ht="15" customHeight="1" x14ac:dyDescent="0.35">
      <c r="A3711" s="2" t="s">
        <v>116</v>
      </c>
      <c r="B3711" s="2" t="s">
        <v>117</v>
      </c>
      <c r="C3711" s="2" t="s">
        <v>456</v>
      </c>
      <c r="D3711" s="2" t="s">
        <v>457</v>
      </c>
      <c r="E3711" s="3">
        <v>7</v>
      </c>
      <c r="F3711" s="3">
        <v>33</v>
      </c>
      <c r="G3711" s="2" t="s">
        <v>118</v>
      </c>
      <c r="H3711" s="2" t="s">
        <v>458</v>
      </c>
      <c r="I3711" s="2" t="s">
        <v>18276</v>
      </c>
      <c r="J3711" s="2" t="s">
        <v>3083</v>
      </c>
    </row>
    <row r="3712" spans="1:10" ht="15" customHeight="1" x14ac:dyDescent="0.35">
      <c r="A3712" s="2" t="s">
        <v>116</v>
      </c>
      <c r="B3712" s="2" t="s">
        <v>117</v>
      </c>
      <c r="C3712" s="2" t="s">
        <v>477</v>
      </c>
      <c r="D3712" s="2" t="s">
        <v>478</v>
      </c>
      <c r="E3712" s="3">
        <v>7</v>
      </c>
      <c r="F3712" s="3">
        <v>35</v>
      </c>
      <c r="G3712" s="2" t="s">
        <v>118</v>
      </c>
      <c r="H3712" s="2" t="s">
        <v>479</v>
      </c>
      <c r="I3712" s="2" t="s">
        <v>18276</v>
      </c>
      <c r="J3712" s="2" t="s">
        <v>3083</v>
      </c>
    </row>
    <row r="3713" spans="1:10" ht="15" customHeight="1" x14ac:dyDescent="0.35">
      <c r="A3713" s="2" t="s">
        <v>116</v>
      </c>
      <c r="B3713" s="2" t="s">
        <v>117</v>
      </c>
      <c r="C3713" s="2" t="s">
        <v>537</v>
      </c>
      <c r="D3713" s="2" t="s">
        <v>538</v>
      </c>
      <c r="E3713" s="3">
        <v>7</v>
      </c>
      <c r="F3713" s="3">
        <v>40</v>
      </c>
      <c r="G3713" s="2" t="s">
        <v>118</v>
      </c>
      <c r="H3713" s="2" t="s">
        <v>539</v>
      </c>
      <c r="I3713" s="2" t="s">
        <v>18276</v>
      </c>
      <c r="J3713" s="2" t="s">
        <v>3083</v>
      </c>
    </row>
    <row r="3714" spans="1:10" ht="15" customHeight="1" x14ac:dyDescent="0.35">
      <c r="A3714" s="2" t="s">
        <v>116</v>
      </c>
      <c r="B3714" s="2" t="s">
        <v>117</v>
      </c>
      <c r="C3714" s="2" t="s">
        <v>153</v>
      </c>
      <c r="D3714" s="2" t="s">
        <v>154</v>
      </c>
      <c r="E3714" s="3">
        <v>7</v>
      </c>
      <c r="F3714" s="3">
        <v>10</v>
      </c>
      <c r="G3714" s="2" t="s">
        <v>118</v>
      </c>
      <c r="H3714" s="2" t="s">
        <v>155</v>
      </c>
      <c r="I3714" s="2" t="s">
        <v>18276</v>
      </c>
      <c r="J3714" s="2" t="s">
        <v>3400</v>
      </c>
    </row>
    <row r="3715" spans="1:10" ht="15" customHeight="1" x14ac:dyDescent="0.35">
      <c r="A3715" s="2" t="s">
        <v>116</v>
      </c>
      <c r="B3715" s="2" t="s">
        <v>117</v>
      </c>
      <c r="C3715" s="2" t="s">
        <v>163</v>
      </c>
      <c r="D3715" s="2" t="s">
        <v>164</v>
      </c>
      <c r="E3715" s="3">
        <v>7</v>
      </c>
      <c r="F3715" s="3">
        <v>11</v>
      </c>
      <c r="G3715" s="2" t="s">
        <v>118</v>
      </c>
      <c r="H3715" s="2" t="s">
        <v>165</v>
      </c>
      <c r="I3715" s="2" t="s">
        <v>18276</v>
      </c>
      <c r="J3715" s="2" t="s">
        <v>3400</v>
      </c>
    </row>
    <row r="3716" spans="1:10" ht="15" customHeight="1" x14ac:dyDescent="0.35">
      <c r="A3716" s="2" t="s">
        <v>116</v>
      </c>
      <c r="B3716" s="2" t="s">
        <v>117</v>
      </c>
      <c r="C3716" s="2" t="s">
        <v>23</v>
      </c>
      <c r="D3716" s="2" t="s">
        <v>24</v>
      </c>
      <c r="E3716" s="3">
        <v>7</v>
      </c>
      <c r="F3716" s="3">
        <v>1</v>
      </c>
      <c r="G3716" s="2" t="s">
        <v>118</v>
      </c>
      <c r="H3716" s="2" t="s">
        <v>26</v>
      </c>
      <c r="I3716" s="2" t="s">
        <v>18276</v>
      </c>
      <c r="J3716" s="2" t="s">
        <v>3054</v>
      </c>
    </row>
    <row r="3717" spans="1:10" ht="15" customHeight="1" x14ac:dyDescent="0.35">
      <c r="A3717" s="2" t="s">
        <v>128</v>
      </c>
      <c r="B3717" s="2" t="s">
        <v>129</v>
      </c>
      <c r="C3717" s="2" t="s">
        <v>86</v>
      </c>
      <c r="D3717" s="2" t="s">
        <v>87</v>
      </c>
      <c r="E3717" s="3">
        <v>8</v>
      </c>
      <c r="F3717" s="3">
        <v>5</v>
      </c>
      <c r="G3717" s="2" t="s">
        <v>130</v>
      </c>
      <c r="H3717" s="2" t="s">
        <v>88</v>
      </c>
      <c r="I3717" s="2" t="s">
        <v>18276</v>
      </c>
      <c r="J3717" s="2" t="s">
        <v>3054</v>
      </c>
    </row>
    <row r="3718" spans="1:10" ht="15" customHeight="1" x14ac:dyDescent="0.35">
      <c r="A3718" s="2" t="s">
        <v>116</v>
      </c>
      <c r="B3718" s="2" t="s">
        <v>117</v>
      </c>
      <c r="C3718" s="2" t="s">
        <v>163</v>
      </c>
      <c r="D3718" s="2" t="s">
        <v>164</v>
      </c>
      <c r="E3718" s="3">
        <v>7</v>
      </c>
      <c r="F3718" s="3">
        <v>11</v>
      </c>
      <c r="G3718" s="2" t="s">
        <v>118</v>
      </c>
      <c r="H3718" s="2" t="s">
        <v>165</v>
      </c>
      <c r="I3718" s="2" t="s">
        <v>18276</v>
      </c>
      <c r="J3718" s="2" t="s">
        <v>3016</v>
      </c>
    </row>
    <row r="3719" spans="1:10" ht="15" customHeight="1" x14ac:dyDescent="0.35">
      <c r="A3719" s="2" t="s">
        <v>128</v>
      </c>
      <c r="B3719" s="2" t="s">
        <v>129</v>
      </c>
      <c r="C3719" s="2" t="s">
        <v>116</v>
      </c>
      <c r="D3719" s="2" t="s">
        <v>117</v>
      </c>
      <c r="E3719" s="3">
        <v>8</v>
      </c>
      <c r="F3719" s="3">
        <v>7</v>
      </c>
      <c r="G3719" s="2" t="s">
        <v>130</v>
      </c>
      <c r="H3719" s="2" t="s">
        <v>118</v>
      </c>
      <c r="I3719" s="2" t="s">
        <v>18276</v>
      </c>
      <c r="J3719" s="2" t="s">
        <v>3054</v>
      </c>
    </row>
    <row r="3720" spans="1:10" ht="15" customHeight="1" x14ac:dyDescent="0.35">
      <c r="A3720" s="2" t="s">
        <v>153</v>
      </c>
      <c r="B3720" s="2" t="s">
        <v>154</v>
      </c>
      <c r="C3720" s="2" t="s">
        <v>71</v>
      </c>
      <c r="D3720" s="2" t="s">
        <v>72</v>
      </c>
      <c r="E3720" s="3">
        <v>10</v>
      </c>
      <c r="F3720" s="3">
        <v>4</v>
      </c>
      <c r="G3720" s="2" t="s">
        <v>155</v>
      </c>
      <c r="H3720" s="2" t="s">
        <v>73</v>
      </c>
      <c r="I3720" s="2" t="s">
        <v>18276</v>
      </c>
      <c r="J3720" s="2" t="s">
        <v>2983</v>
      </c>
    </row>
    <row r="3721" spans="1:10" ht="15" customHeight="1" x14ac:dyDescent="0.35">
      <c r="A3721" s="2" t="s">
        <v>153</v>
      </c>
      <c r="B3721" s="2" t="s">
        <v>154</v>
      </c>
      <c r="C3721" s="2" t="s">
        <v>86</v>
      </c>
      <c r="D3721" s="2" t="s">
        <v>87</v>
      </c>
      <c r="E3721" s="3">
        <v>10</v>
      </c>
      <c r="F3721" s="3">
        <v>5</v>
      </c>
      <c r="G3721" s="2" t="s">
        <v>155</v>
      </c>
      <c r="H3721" s="2" t="s">
        <v>88</v>
      </c>
      <c r="I3721" s="2" t="s">
        <v>18276</v>
      </c>
      <c r="J3721" s="2" t="s">
        <v>2983</v>
      </c>
    </row>
    <row r="3722" spans="1:10" ht="15" customHeight="1" x14ac:dyDescent="0.35">
      <c r="A3722" s="2" t="s">
        <v>153</v>
      </c>
      <c r="B3722" s="2" t="s">
        <v>154</v>
      </c>
      <c r="C3722" s="2" t="s">
        <v>100</v>
      </c>
      <c r="D3722" s="2" t="s">
        <v>101</v>
      </c>
      <c r="E3722" s="3">
        <v>10</v>
      </c>
      <c r="F3722" s="3">
        <v>6</v>
      </c>
      <c r="G3722" s="2" t="s">
        <v>155</v>
      </c>
      <c r="H3722" s="2" t="s">
        <v>102</v>
      </c>
      <c r="I3722" s="2" t="s">
        <v>18276</v>
      </c>
      <c r="J3722" s="2" t="s">
        <v>2983</v>
      </c>
    </row>
    <row r="3723" spans="1:10" ht="15" customHeight="1" x14ac:dyDescent="0.35">
      <c r="A3723" s="2" t="s">
        <v>153</v>
      </c>
      <c r="B3723" s="2" t="s">
        <v>154</v>
      </c>
      <c r="C3723" s="2" t="s">
        <v>128</v>
      </c>
      <c r="D3723" s="2" t="s">
        <v>129</v>
      </c>
      <c r="E3723" s="3">
        <v>10</v>
      </c>
      <c r="F3723" s="3">
        <v>8</v>
      </c>
      <c r="G3723" s="2" t="s">
        <v>155</v>
      </c>
      <c r="H3723" s="2" t="s">
        <v>130</v>
      </c>
      <c r="I3723" s="2" t="s">
        <v>18276</v>
      </c>
      <c r="J3723" s="2" t="s">
        <v>2983</v>
      </c>
    </row>
    <row r="3724" spans="1:10" ht="15" customHeight="1" x14ac:dyDescent="0.35">
      <c r="A3724" s="2" t="s">
        <v>153</v>
      </c>
      <c r="B3724" s="2" t="s">
        <v>154</v>
      </c>
      <c r="C3724" s="2" t="s">
        <v>163</v>
      </c>
      <c r="D3724" s="2" t="s">
        <v>164</v>
      </c>
      <c r="E3724" s="3">
        <v>10</v>
      </c>
      <c r="F3724" s="3">
        <v>11</v>
      </c>
      <c r="G3724" s="2" t="s">
        <v>155</v>
      </c>
      <c r="H3724" s="2" t="s">
        <v>165</v>
      </c>
      <c r="I3724" s="2" t="s">
        <v>18276</v>
      </c>
      <c r="J3724" s="2" t="s">
        <v>2983</v>
      </c>
    </row>
    <row r="3725" spans="1:10" ht="15" customHeight="1" x14ac:dyDescent="0.35">
      <c r="A3725" s="2" t="s">
        <v>153</v>
      </c>
      <c r="B3725" s="2" t="s">
        <v>154</v>
      </c>
      <c r="C3725" s="2" t="s">
        <v>177</v>
      </c>
      <c r="D3725" s="2" t="s">
        <v>178</v>
      </c>
      <c r="E3725" s="3">
        <v>10</v>
      </c>
      <c r="F3725" s="3">
        <v>12</v>
      </c>
      <c r="G3725" s="2" t="s">
        <v>155</v>
      </c>
      <c r="H3725" s="2" t="s">
        <v>179</v>
      </c>
      <c r="I3725" s="2" t="s">
        <v>18276</v>
      </c>
      <c r="J3725" s="2" t="s">
        <v>2983</v>
      </c>
    </row>
    <row r="3726" spans="1:10" ht="15" customHeight="1" x14ac:dyDescent="0.35">
      <c r="A3726" s="2" t="s">
        <v>153</v>
      </c>
      <c r="B3726" s="2" t="s">
        <v>154</v>
      </c>
      <c r="C3726" s="2" t="s">
        <v>207</v>
      </c>
      <c r="D3726" s="2" t="s">
        <v>208</v>
      </c>
      <c r="E3726" s="3">
        <v>10</v>
      </c>
      <c r="F3726" s="3">
        <v>14</v>
      </c>
      <c r="G3726" s="2" t="s">
        <v>155</v>
      </c>
      <c r="H3726" s="2" t="s">
        <v>209</v>
      </c>
      <c r="I3726" s="2" t="s">
        <v>18276</v>
      </c>
      <c r="J3726" s="2" t="s">
        <v>2983</v>
      </c>
    </row>
    <row r="3727" spans="1:10" ht="15" customHeight="1" x14ac:dyDescent="0.35">
      <c r="A3727" s="2" t="s">
        <v>153</v>
      </c>
      <c r="B3727" s="2" t="s">
        <v>154</v>
      </c>
      <c r="C3727" s="2" t="s">
        <v>264</v>
      </c>
      <c r="D3727" s="2" t="s">
        <v>265</v>
      </c>
      <c r="E3727" s="3">
        <v>10</v>
      </c>
      <c r="F3727" s="3">
        <v>18</v>
      </c>
      <c r="G3727" s="2" t="s">
        <v>155</v>
      </c>
      <c r="H3727" s="2" t="s">
        <v>266</v>
      </c>
      <c r="I3727" s="2" t="s">
        <v>18276</v>
      </c>
      <c r="J3727" s="2" t="s">
        <v>2983</v>
      </c>
    </row>
    <row r="3728" spans="1:10" ht="15" customHeight="1" x14ac:dyDescent="0.35">
      <c r="A3728" s="2" t="s">
        <v>153</v>
      </c>
      <c r="B3728" s="2" t="s">
        <v>154</v>
      </c>
      <c r="C3728" s="2" t="s">
        <v>325</v>
      </c>
      <c r="D3728" s="2" t="s">
        <v>326</v>
      </c>
      <c r="E3728" s="3">
        <v>10</v>
      </c>
      <c r="F3728" s="3">
        <v>22</v>
      </c>
      <c r="G3728" s="2" t="s">
        <v>155</v>
      </c>
      <c r="H3728" s="2" t="s">
        <v>327</v>
      </c>
      <c r="I3728" s="2" t="s">
        <v>18276</v>
      </c>
      <c r="J3728" s="2" t="s">
        <v>2983</v>
      </c>
    </row>
    <row r="3729" spans="1:10" ht="15" customHeight="1" x14ac:dyDescent="0.35">
      <c r="A3729" s="2" t="s">
        <v>153</v>
      </c>
      <c r="B3729" s="2" t="s">
        <v>154</v>
      </c>
      <c r="C3729" s="2" t="s">
        <v>352</v>
      </c>
      <c r="D3729" s="2" t="s">
        <v>353</v>
      </c>
      <c r="E3729" s="3">
        <v>10</v>
      </c>
      <c r="F3729" s="3">
        <v>24</v>
      </c>
      <c r="G3729" s="2" t="s">
        <v>155</v>
      </c>
      <c r="H3729" s="2" t="s">
        <v>354</v>
      </c>
      <c r="I3729" s="2" t="s">
        <v>18276</v>
      </c>
      <c r="J3729" s="2" t="s">
        <v>2983</v>
      </c>
    </row>
    <row r="3730" spans="1:10" ht="15" customHeight="1" x14ac:dyDescent="0.35">
      <c r="A3730" s="2" t="s">
        <v>153</v>
      </c>
      <c r="B3730" s="2" t="s">
        <v>154</v>
      </c>
      <c r="C3730" s="2" t="s">
        <v>365</v>
      </c>
      <c r="D3730" s="2" t="s">
        <v>366</v>
      </c>
      <c r="E3730" s="3">
        <v>10</v>
      </c>
      <c r="F3730" s="3">
        <v>25</v>
      </c>
      <c r="G3730" s="2" t="s">
        <v>155</v>
      </c>
      <c r="H3730" s="2" t="s">
        <v>367</v>
      </c>
      <c r="I3730" s="2" t="s">
        <v>18276</v>
      </c>
      <c r="J3730" s="2" t="s">
        <v>2983</v>
      </c>
    </row>
    <row r="3731" spans="1:10" ht="15" customHeight="1" x14ac:dyDescent="0.35">
      <c r="A3731" s="2" t="s">
        <v>153</v>
      </c>
      <c r="B3731" s="2" t="s">
        <v>154</v>
      </c>
      <c r="C3731" s="2" t="s">
        <v>434</v>
      </c>
      <c r="D3731" s="2" t="s">
        <v>435</v>
      </c>
      <c r="E3731" s="3">
        <v>10</v>
      </c>
      <c r="F3731" s="3">
        <v>31</v>
      </c>
      <c r="G3731" s="2" t="s">
        <v>155</v>
      </c>
      <c r="H3731" s="2" t="s">
        <v>436</v>
      </c>
      <c r="I3731" s="2" t="s">
        <v>18276</v>
      </c>
      <c r="J3731" s="2" t="s">
        <v>2983</v>
      </c>
    </row>
    <row r="3732" spans="1:10" ht="15" customHeight="1" x14ac:dyDescent="0.35">
      <c r="A3732" s="2" t="s">
        <v>153</v>
      </c>
      <c r="B3732" s="2" t="s">
        <v>154</v>
      </c>
      <c r="C3732" s="2" t="s">
        <v>447</v>
      </c>
      <c r="D3732" s="2" t="s">
        <v>448</v>
      </c>
      <c r="E3732" s="3">
        <v>10</v>
      </c>
      <c r="F3732" s="3">
        <v>32</v>
      </c>
      <c r="G3732" s="2" t="s">
        <v>155</v>
      </c>
      <c r="H3732" s="2" t="s">
        <v>449</v>
      </c>
      <c r="I3732" s="2" t="s">
        <v>18276</v>
      </c>
      <c r="J3732" s="2" t="s">
        <v>2983</v>
      </c>
    </row>
    <row r="3733" spans="1:10" ht="15" customHeight="1" x14ac:dyDescent="0.35">
      <c r="A3733" s="2" t="s">
        <v>153</v>
      </c>
      <c r="B3733" s="2" t="s">
        <v>154</v>
      </c>
      <c r="C3733" s="2" t="s">
        <v>510</v>
      </c>
      <c r="D3733" s="2" t="s">
        <v>511</v>
      </c>
      <c r="E3733" s="3">
        <v>10</v>
      </c>
      <c r="F3733" s="3">
        <v>38</v>
      </c>
      <c r="G3733" s="2" t="s">
        <v>155</v>
      </c>
      <c r="H3733" s="2" t="s">
        <v>512</v>
      </c>
      <c r="I3733" s="2" t="s">
        <v>18276</v>
      </c>
      <c r="J3733" s="2" t="s">
        <v>2983</v>
      </c>
    </row>
    <row r="3734" spans="1:10" ht="15" customHeight="1" x14ac:dyDescent="0.35">
      <c r="A3734" s="2" t="s">
        <v>153</v>
      </c>
      <c r="B3734" s="2" t="s">
        <v>154</v>
      </c>
      <c r="C3734" s="2" t="s">
        <v>116</v>
      </c>
      <c r="D3734" s="2" t="s">
        <v>117</v>
      </c>
      <c r="E3734" s="3">
        <v>10</v>
      </c>
      <c r="F3734" s="3">
        <v>7</v>
      </c>
      <c r="G3734" s="2" t="s">
        <v>155</v>
      </c>
      <c r="H3734" s="2" t="s">
        <v>118</v>
      </c>
      <c r="I3734" s="2" t="s">
        <v>18276</v>
      </c>
      <c r="J3734" s="2" t="s">
        <v>3420</v>
      </c>
    </row>
    <row r="3735" spans="1:10" ht="15" customHeight="1" x14ac:dyDescent="0.35">
      <c r="A3735" s="2" t="s">
        <v>153</v>
      </c>
      <c r="B3735" s="2" t="s">
        <v>154</v>
      </c>
      <c r="C3735" s="2" t="s">
        <v>234</v>
      </c>
      <c r="D3735" s="2" t="s">
        <v>235</v>
      </c>
      <c r="E3735" s="3">
        <v>10</v>
      </c>
      <c r="F3735" s="3">
        <v>16</v>
      </c>
      <c r="G3735" s="2" t="s">
        <v>155</v>
      </c>
      <c r="H3735" s="2" t="s">
        <v>236</v>
      </c>
      <c r="I3735" s="2" t="s">
        <v>18276</v>
      </c>
      <c r="J3735" s="2" t="s">
        <v>3420</v>
      </c>
    </row>
    <row r="3736" spans="1:10" ht="15" customHeight="1" x14ac:dyDescent="0.35">
      <c r="A3736" s="2" t="s">
        <v>153</v>
      </c>
      <c r="B3736" s="2" t="s">
        <v>154</v>
      </c>
      <c r="C3736" s="2" t="s">
        <v>294</v>
      </c>
      <c r="D3736" s="2" t="s">
        <v>295</v>
      </c>
      <c r="E3736" s="3">
        <v>10</v>
      </c>
      <c r="F3736" s="3">
        <v>20</v>
      </c>
      <c r="G3736" s="2" t="s">
        <v>155</v>
      </c>
      <c r="H3736" s="2" t="s">
        <v>296</v>
      </c>
      <c r="I3736" s="2" t="s">
        <v>18276</v>
      </c>
      <c r="J3736" s="2" t="s">
        <v>3420</v>
      </c>
    </row>
    <row r="3737" spans="1:10" ht="15" customHeight="1" x14ac:dyDescent="0.35">
      <c r="A3737" s="2" t="s">
        <v>153</v>
      </c>
      <c r="B3737" s="2" t="s">
        <v>154</v>
      </c>
      <c r="C3737" s="2" t="s">
        <v>325</v>
      </c>
      <c r="D3737" s="2" t="s">
        <v>326</v>
      </c>
      <c r="E3737" s="3">
        <v>10</v>
      </c>
      <c r="F3737" s="3">
        <v>22</v>
      </c>
      <c r="G3737" s="2" t="s">
        <v>155</v>
      </c>
      <c r="H3737" s="2" t="s">
        <v>327</v>
      </c>
      <c r="I3737" s="2" t="s">
        <v>18276</v>
      </c>
      <c r="J3737" s="2" t="s">
        <v>3420</v>
      </c>
    </row>
    <row r="3738" spans="1:10" ht="15" customHeight="1" x14ac:dyDescent="0.35">
      <c r="A3738" s="2" t="s">
        <v>153</v>
      </c>
      <c r="B3738" s="2" t="s">
        <v>154</v>
      </c>
      <c r="C3738" s="2" t="s">
        <v>23</v>
      </c>
      <c r="D3738" s="2" t="s">
        <v>24</v>
      </c>
      <c r="E3738" s="3">
        <v>10</v>
      </c>
      <c r="F3738" s="3">
        <v>1</v>
      </c>
      <c r="G3738" s="2" t="s">
        <v>155</v>
      </c>
      <c r="H3738" s="2" t="s">
        <v>26</v>
      </c>
      <c r="I3738" s="2" t="s">
        <v>18276</v>
      </c>
      <c r="J3738" s="2" t="s">
        <v>3093</v>
      </c>
    </row>
    <row r="3739" spans="1:10" ht="15" customHeight="1" x14ac:dyDescent="0.35">
      <c r="A3739" s="2" t="s">
        <v>153</v>
      </c>
      <c r="B3739" s="2" t="s">
        <v>154</v>
      </c>
      <c r="C3739" s="2" t="s">
        <v>41</v>
      </c>
      <c r="D3739" s="2" t="s">
        <v>42</v>
      </c>
      <c r="E3739" s="3">
        <v>10</v>
      </c>
      <c r="F3739" s="3">
        <v>2</v>
      </c>
      <c r="G3739" s="2" t="s">
        <v>155</v>
      </c>
      <c r="H3739" s="2" t="s">
        <v>43</v>
      </c>
      <c r="I3739" s="2" t="s">
        <v>18276</v>
      </c>
      <c r="J3739" s="2" t="s">
        <v>3093</v>
      </c>
    </row>
    <row r="3740" spans="1:10" ht="15" customHeight="1" x14ac:dyDescent="0.35">
      <c r="A3740" s="2" t="s">
        <v>153</v>
      </c>
      <c r="B3740" s="2" t="s">
        <v>154</v>
      </c>
      <c r="C3740" s="2" t="s">
        <v>56</v>
      </c>
      <c r="D3740" s="2" t="s">
        <v>57</v>
      </c>
      <c r="E3740" s="3">
        <v>10</v>
      </c>
      <c r="F3740" s="3">
        <v>3</v>
      </c>
      <c r="G3740" s="2" t="s">
        <v>155</v>
      </c>
      <c r="H3740" s="2" t="s">
        <v>59</v>
      </c>
      <c r="I3740" s="2" t="s">
        <v>18276</v>
      </c>
      <c r="J3740" s="2" t="s">
        <v>3093</v>
      </c>
    </row>
    <row r="3741" spans="1:10" ht="15" customHeight="1" x14ac:dyDescent="0.35">
      <c r="A3741" s="2" t="s">
        <v>153</v>
      </c>
      <c r="B3741" s="2" t="s">
        <v>154</v>
      </c>
      <c r="C3741" s="2" t="s">
        <v>56</v>
      </c>
      <c r="D3741" s="2" t="s">
        <v>57</v>
      </c>
      <c r="E3741" s="3">
        <v>10</v>
      </c>
      <c r="F3741" s="3">
        <v>3</v>
      </c>
      <c r="G3741" s="2" t="s">
        <v>155</v>
      </c>
      <c r="H3741" s="2" t="s">
        <v>59</v>
      </c>
      <c r="I3741" s="2" t="s">
        <v>18276</v>
      </c>
      <c r="J3741" s="2" t="s">
        <v>2983</v>
      </c>
    </row>
    <row r="3742" spans="1:10" ht="15" customHeight="1" x14ac:dyDescent="0.35">
      <c r="A3742" s="2" t="s">
        <v>153</v>
      </c>
      <c r="B3742" s="2" t="s">
        <v>154</v>
      </c>
      <c r="C3742" s="2" t="s">
        <v>86</v>
      </c>
      <c r="D3742" s="2" t="s">
        <v>87</v>
      </c>
      <c r="E3742" s="3">
        <v>10</v>
      </c>
      <c r="F3742" s="3">
        <v>5</v>
      </c>
      <c r="G3742" s="2" t="s">
        <v>155</v>
      </c>
      <c r="H3742" s="2" t="s">
        <v>88</v>
      </c>
      <c r="I3742" s="2" t="s">
        <v>18276</v>
      </c>
      <c r="J3742" s="2" t="s">
        <v>3093</v>
      </c>
    </row>
    <row r="3743" spans="1:10" ht="15" customHeight="1" x14ac:dyDescent="0.35">
      <c r="A3743" s="2" t="s">
        <v>153</v>
      </c>
      <c r="B3743" s="2" t="s">
        <v>154</v>
      </c>
      <c r="C3743" s="2" t="s">
        <v>23</v>
      </c>
      <c r="D3743" s="2" t="s">
        <v>24</v>
      </c>
      <c r="E3743" s="3">
        <v>10</v>
      </c>
      <c r="F3743" s="3">
        <v>1</v>
      </c>
      <c r="G3743" s="2" t="s">
        <v>155</v>
      </c>
      <c r="H3743" s="2" t="s">
        <v>26</v>
      </c>
      <c r="I3743" s="2" t="s">
        <v>18276</v>
      </c>
      <c r="J3743" s="2" t="s">
        <v>2983</v>
      </c>
    </row>
    <row r="3744" spans="1:10" ht="15" customHeight="1" x14ac:dyDescent="0.35">
      <c r="A3744" s="2" t="s">
        <v>153</v>
      </c>
      <c r="B3744" s="2" t="s">
        <v>154</v>
      </c>
      <c r="C3744" s="2" t="s">
        <v>294</v>
      </c>
      <c r="D3744" s="2" t="s">
        <v>295</v>
      </c>
      <c r="E3744" s="3">
        <v>10</v>
      </c>
      <c r="F3744" s="3">
        <v>20</v>
      </c>
      <c r="G3744" s="2" t="s">
        <v>155</v>
      </c>
      <c r="H3744" s="2" t="s">
        <v>296</v>
      </c>
      <c r="I3744" s="2" t="s">
        <v>18276</v>
      </c>
      <c r="J3744" s="2" t="s">
        <v>3192</v>
      </c>
    </row>
    <row r="3745" spans="1:10" ht="15" customHeight="1" x14ac:dyDescent="0.35">
      <c r="A3745" s="2" t="s">
        <v>142</v>
      </c>
      <c r="B3745" s="2" t="s">
        <v>143</v>
      </c>
      <c r="C3745" s="2" t="s">
        <v>339</v>
      </c>
      <c r="D3745" s="2" t="s">
        <v>340</v>
      </c>
      <c r="E3745" s="3">
        <v>9</v>
      </c>
      <c r="F3745" s="3">
        <v>23</v>
      </c>
      <c r="G3745" s="2" t="s">
        <v>144</v>
      </c>
      <c r="H3745" s="2" t="s">
        <v>341</v>
      </c>
      <c r="I3745" s="2" t="s">
        <v>18276</v>
      </c>
      <c r="J3745" s="2" t="s">
        <v>2969</v>
      </c>
    </row>
    <row r="3746" spans="1:10" ht="15" customHeight="1" x14ac:dyDescent="0.35">
      <c r="A3746" s="2" t="s">
        <v>142</v>
      </c>
      <c r="B3746" s="2" t="s">
        <v>143</v>
      </c>
      <c r="C3746" s="2" t="s">
        <v>352</v>
      </c>
      <c r="D3746" s="2" t="s">
        <v>353</v>
      </c>
      <c r="E3746" s="3">
        <v>9</v>
      </c>
      <c r="F3746" s="3">
        <v>24</v>
      </c>
      <c r="G3746" s="2" t="s">
        <v>144</v>
      </c>
      <c r="H3746" s="2" t="s">
        <v>354</v>
      </c>
      <c r="I3746" s="2" t="s">
        <v>18276</v>
      </c>
      <c r="J3746" s="2" t="s">
        <v>2969</v>
      </c>
    </row>
    <row r="3747" spans="1:10" ht="15" customHeight="1" x14ac:dyDescent="0.35">
      <c r="A3747" s="2" t="s">
        <v>142</v>
      </c>
      <c r="B3747" s="2" t="s">
        <v>143</v>
      </c>
      <c r="C3747" s="2" t="s">
        <v>447</v>
      </c>
      <c r="D3747" s="2" t="s">
        <v>448</v>
      </c>
      <c r="E3747" s="3">
        <v>9</v>
      </c>
      <c r="F3747" s="3">
        <v>32</v>
      </c>
      <c r="G3747" s="2" t="s">
        <v>144</v>
      </c>
      <c r="H3747" s="2" t="s">
        <v>449</v>
      </c>
      <c r="I3747" s="2" t="s">
        <v>18276</v>
      </c>
      <c r="J3747" s="2" t="s">
        <v>2969</v>
      </c>
    </row>
    <row r="3748" spans="1:10" ht="15" customHeight="1" x14ac:dyDescent="0.35">
      <c r="A3748" s="2" t="s">
        <v>142</v>
      </c>
      <c r="B3748" s="2" t="s">
        <v>143</v>
      </c>
      <c r="C3748" s="2" t="s">
        <v>510</v>
      </c>
      <c r="D3748" s="2" t="s">
        <v>511</v>
      </c>
      <c r="E3748" s="3">
        <v>9</v>
      </c>
      <c r="F3748" s="3">
        <v>38</v>
      </c>
      <c r="G3748" s="2" t="s">
        <v>144</v>
      </c>
      <c r="H3748" s="2" t="s">
        <v>512</v>
      </c>
      <c r="I3748" s="2" t="s">
        <v>18276</v>
      </c>
      <c r="J3748" s="2" t="s">
        <v>2969</v>
      </c>
    </row>
    <row r="3749" spans="1:10" ht="15" customHeight="1" x14ac:dyDescent="0.35">
      <c r="A3749" s="2" t="s">
        <v>142</v>
      </c>
      <c r="B3749" s="2" t="s">
        <v>143</v>
      </c>
      <c r="C3749" s="2" t="s">
        <v>537</v>
      </c>
      <c r="D3749" s="2" t="s">
        <v>538</v>
      </c>
      <c r="E3749" s="3">
        <v>9</v>
      </c>
      <c r="F3749" s="3">
        <v>40</v>
      </c>
      <c r="G3749" s="2" t="s">
        <v>144</v>
      </c>
      <c r="H3749" s="2" t="s">
        <v>539</v>
      </c>
      <c r="I3749" s="2" t="s">
        <v>18276</v>
      </c>
      <c r="J3749" s="2" t="s">
        <v>2969</v>
      </c>
    </row>
    <row r="3750" spans="1:10" ht="15" customHeight="1" x14ac:dyDescent="0.35">
      <c r="A3750" s="2" t="s">
        <v>142</v>
      </c>
      <c r="B3750" s="2" t="s">
        <v>143</v>
      </c>
      <c r="C3750" s="2" t="s">
        <v>41</v>
      </c>
      <c r="D3750" s="2" t="s">
        <v>42</v>
      </c>
      <c r="E3750" s="3">
        <v>9</v>
      </c>
      <c r="F3750" s="3">
        <v>2</v>
      </c>
      <c r="G3750" s="2" t="s">
        <v>144</v>
      </c>
      <c r="H3750" s="2" t="s">
        <v>43</v>
      </c>
      <c r="I3750" s="2" t="s">
        <v>18276</v>
      </c>
      <c r="J3750" s="2" t="s">
        <v>3140</v>
      </c>
    </row>
    <row r="3751" spans="1:10" ht="15" customHeight="1" x14ac:dyDescent="0.35">
      <c r="A3751" s="2" t="s">
        <v>142</v>
      </c>
      <c r="B3751" s="2" t="s">
        <v>143</v>
      </c>
      <c r="C3751" s="2" t="s">
        <v>23</v>
      </c>
      <c r="D3751" s="2" t="s">
        <v>24</v>
      </c>
      <c r="E3751" s="3">
        <v>9</v>
      </c>
      <c r="F3751" s="3">
        <v>1</v>
      </c>
      <c r="G3751" s="2" t="s">
        <v>144</v>
      </c>
      <c r="H3751" s="2" t="s">
        <v>26</v>
      </c>
      <c r="I3751" s="2" t="s">
        <v>18276</v>
      </c>
      <c r="J3751" s="2" t="s">
        <v>3104</v>
      </c>
    </row>
    <row r="3752" spans="1:10" ht="15" customHeight="1" x14ac:dyDescent="0.35">
      <c r="A3752" s="2" t="s">
        <v>142</v>
      </c>
      <c r="B3752" s="2" t="s">
        <v>143</v>
      </c>
      <c r="C3752" s="2" t="s">
        <v>128</v>
      </c>
      <c r="D3752" s="2" t="s">
        <v>129</v>
      </c>
      <c r="E3752" s="3">
        <v>9</v>
      </c>
      <c r="F3752" s="3">
        <v>8</v>
      </c>
      <c r="G3752" s="2" t="s">
        <v>144</v>
      </c>
      <c r="H3752" s="2" t="s">
        <v>130</v>
      </c>
      <c r="I3752" s="2" t="s">
        <v>18276</v>
      </c>
      <c r="J3752" s="2" t="s">
        <v>3104</v>
      </c>
    </row>
    <row r="3753" spans="1:10" ht="15" customHeight="1" x14ac:dyDescent="0.35">
      <c r="A3753" s="2" t="s">
        <v>142</v>
      </c>
      <c r="B3753" s="2" t="s">
        <v>143</v>
      </c>
      <c r="C3753" s="2" t="s">
        <v>163</v>
      </c>
      <c r="D3753" s="2" t="s">
        <v>164</v>
      </c>
      <c r="E3753" s="3">
        <v>9</v>
      </c>
      <c r="F3753" s="3">
        <v>11</v>
      </c>
      <c r="G3753" s="2" t="s">
        <v>144</v>
      </c>
      <c r="H3753" s="2" t="s">
        <v>165</v>
      </c>
      <c r="I3753" s="2" t="s">
        <v>18276</v>
      </c>
      <c r="J3753" s="2" t="s">
        <v>3104</v>
      </c>
    </row>
    <row r="3754" spans="1:10" ht="15" customHeight="1" x14ac:dyDescent="0.35">
      <c r="A3754" s="2" t="s">
        <v>142</v>
      </c>
      <c r="B3754" s="2" t="s">
        <v>143</v>
      </c>
      <c r="C3754" s="2" t="s">
        <v>207</v>
      </c>
      <c r="D3754" s="2" t="s">
        <v>208</v>
      </c>
      <c r="E3754" s="3">
        <v>9</v>
      </c>
      <c r="F3754" s="3">
        <v>14</v>
      </c>
      <c r="G3754" s="2" t="s">
        <v>144</v>
      </c>
      <c r="H3754" s="2" t="s">
        <v>209</v>
      </c>
      <c r="I3754" s="2" t="s">
        <v>18276</v>
      </c>
      <c r="J3754" s="2" t="s">
        <v>3104</v>
      </c>
    </row>
    <row r="3755" spans="1:10" ht="15" customHeight="1" x14ac:dyDescent="0.35">
      <c r="A3755" s="2" t="s">
        <v>142</v>
      </c>
      <c r="B3755" s="2" t="s">
        <v>143</v>
      </c>
      <c r="C3755" s="2" t="s">
        <v>339</v>
      </c>
      <c r="D3755" s="2" t="s">
        <v>340</v>
      </c>
      <c r="E3755" s="3">
        <v>9</v>
      </c>
      <c r="F3755" s="3">
        <v>23</v>
      </c>
      <c r="G3755" s="2" t="s">
        <v>144</v>
      </c>
      <c r="H3755" s="2" t="s">
        <v>341</v>
      </c>
      <c r="I3755" s="2" t="s">
        <v>18276</v>
      </c>
      <c r="J3755" s="2" t="s">
        <v>3104</v>
      </c>
    </row>
    <row r="3756" spans="1:10" ht="15" customHeight="1" x14ac:dyDescent="0.35">
      <c r="A3756" s="2" t="s">
        <v>153</v>
      </c>
      <c r="B3756" s="2" t="s">
        <v>154</v>
      </c>
      <c r="C3756" s="2" t="s">
        <v>41</v>
      </c>
      <c r="D3756" s="2" t="s">
        <v>42</v>
      </c>
      <c r="E3756" s="3">
        <v>10</v>
      </c>
      <c r="F3756" s="3">
        <v>2</v>
      </c>
      <c r="G3756" s="2" t="s">
        <v>155</v>
      </c>
      <c r="H3756" s="2" t="s">
        <v>43</v>
      </c>
      <c r="I3756" s="2" t="s">
        <v>18276</v>
      </c>
      <c r="J3756" s="2" t="s">
        <v>3183</v>
      </c>
    </row>
    <row r="3757" spans="1:10" ht="15" customHeight="1" x14ac:dyDescent="0.35">
      <c r="A3757" s="2" t="s">
        <v>153</v>
      </c>
      <c r="B3757" s="2" t="s">
        <v>154</v>
      </c>
      <c r="C3757" s="2" t="s">
        <v>191</v>
      </c>
      <c r="D3757" s="2" t="s">
        <v>192</v>
      </c>
      <c r="E3757" s="3">
        <v>10</v>
      </c>
      <c r="F3757" s="3">
        <v>13</v>
      </c>
      <c r="G3757" s="2" t="s">
        <v>155</v>
      </c>
      <c r="H3757" s="2" t="s">
        <v>193</v>
      </c>
      <c r="I3757" s="2" t="s">
        <v>18276</v>
      </c>
      <c r="J3757" s="2" t="s">
        <v>3183</v>
      </c>
    </row>
    <row r="3758" spans="1:10" ht="15" customHeight="1" x14ac:dyDescent="0.35">
      <c r="A3758" s="2" t="s">
        <v>153</v>
      </c>
      <c r="B3758" s="2" t="s">
        <v>154</v>
      </c>
      <c r="C3758" s="2" t="s">
        <v>234</v>
      </c>
      <c r="D3758" s="2" t="s">
        <v>235</v>
      </c>
      <c r="E3758" s="3">
        <v>10</v>
      </c>
      <c r="F3758" s="3">
        <v>16</v>
      </c>
      <c r="G3758" s="2" t="s">
        <v>155</v>
      </c>
      <c r="H3758" s="2" t="s">
        <v>236</v>
      </c>
      <c r="I3758" s="2" t="s">
        <v>18276</v>
      </c>
      <c r="J3758" s="2" t="s">
        <v>3183</v>
      </c>
    </row>
    <row r="3759" spans="1:10" ht="15" customHeight="1" x14ac:dyDescent="0.35">
      <c r="A3759" s="2" t="s">
        <v>153</v>
      </c>
      <c r="B3759" s="2" t="s">
        <v>154</v>
      </c>
      <c r="C3759" s="2" t="s">
        <v>279</v>
      </c>
      <c r="D3759" s="2" t="s">
        <v>280</v>
      </c>
      <c r="E3759" s="3">
        <v>10</v>
      </c>
      <c r="F3759" s="3">
        <v>19</v>
      </c>
      <c r="G3759" s="2" t="s">
        <v>155</v>
      </c>
      <c r="H3759" s="2" t="s">
        <v>281</v>
      </c>
      <c r="I3759" s="2" t="s">
        <v>18276</v>
      </c>
      <c r="J3759" s="2" t="s">
        <v>3183</v>
      </c>
    </row>
    <row r="3760" spans="1:10" ht="15" customHeight="1" x14ac:dyDescent="0.35">
      <c r="A3760" s="2" t="s">
        <v>153</v>
      </c>
      <c r="B3760" s="2" t="s">
        <v>154</v>
      </c>
      <c r="C3760" s="2" t="s">
        <v>294</v>
      </c>
      <c r="D3760" s="2" t="s">
        <v>295</v>
      </c>
      <c r="E3760" s="3">
        <v>10</v>
      </c>
      <c r="F3760" s="3">
        <v>20</v>
      </c>
      <c r="G3760" s="2" t="s">
        <v>155</v>
      </c>
      <c r="H3760" s="2" t="s">
        <v>296</v>
      </c>
      <c r="I3760" s="2" t="s">
        <v>18276</v>
      </c>
      <c r="J3760" s="2" t="s">
        <v>3183</v>
      </c>
    </row>
    <row r="3761" spans="1:10" ht="15" customHeight="1" x14ac:dyDescent="0.35">
      <c r="A3761" s="2" t="s">
        <v>153</v>
      </c>
      <c r="B3761" s="2" t="s">
        <v>154</v>
      </c>
      <c r="C3761" s="2" t="s">
        <v>410</v>
      </c>
      <c r="D3761" s="2" t="s">
        <v>411</v>
      </c>
      <c r="E3761" s="3">
        <v>10</v>
      </c>
      <c r="F3761" s="3">
        <v>29</v>
      </c>
      <c r="G3761" s="2" t="s">
        <v>155</v>
      </c>
      <c r="H3761" s="2" t="s">
        <v>413</v>
      </c>
      <c r="I3761" s="2" t="s">
        <v>18276</v>
      </c>
      <c r="J3761" s="2" t="s">
        <v>3183</v>
      </c>
    </row>
    <row r="3762" spans="1:10" ht="15" customHeight="1" x14ac:dyDescent="0.35">
      <c r="A3762" s="2" t="s">
        <v>153</v>
      </c>
      <c r="B3762" s="2" t="s">
        <v>154</v>
      </c>
      <c r="C3762" s="2" t="s">
        <v>41</v>
      </c>
      <c r="D3762" s="2" t="s">
        <v>42</v>
      </c>
      <c r="E3762" s="3">
        <v>10</v>
      </c>
      <c r="F3762" s="3">
        <v>2</v>
      </c>
      <c r="G3762" s="2" t="s">
        <v>155</v>
      </c>
      <c r="H3762" s="2" t="s">
        <v>43</v>
      </c>
      <c r="I3762" s="2" t="s">
        <v>18276</v>
      </c>
      <c r="J3762" s="2" t="s">
        <v>3192</v>
      </c>
    </row>
    <row r="3763" spans="1:10" ht="15" customHeight="1" x14ac:dyDescent="0.35">
      <c r="A3763" s="2" t="s">
        <v>153</v>
      </c>
      <c r="B3763" s="2" t="s">
        <v>154</v>
      </c>
      <c r="C3763" s="2" t="s">
        <v>191</v>
      </c>
      <c r="D3763" s="2" t="s">
        <v>192</v>
      </c>
      <c r="E3763" s="3">
        <v>10</v>
      </c>
      <c r="F3763" s="3">
        <v>13</v>
      </c>
      <c r="G3763" s="2" t="s">
        <v>155</v>
      </c>
      <c r="H3763" s="2" t="s">
        <v>193</v>
      </c>
      <c r="I3763" s="2" t="s">
        <v>18276</v>
      </c>
      <c r="J3763" s="2" t="s">
        <v>3192</v>
      </c>
    </row>
    <row r="3764" spans="1:10" ht="15" customHeight="1" x14ac:dyDescent="0.35">
      <c r="A3764" s="2" t="s">
        <v>153</v>
      </c>
      <c r="B3764" s="2" t="s">
        <v>154</v>
      </c>
      <c r="C3764" s="2" t="s">
        <v>234</v>
      </c>
      <c r="D3764" s="2" t="s">
        <v>235</v>
      </c>
      <c r="E3764" s="3">
        <v>10</v>
      </c>
      <c r="F3764" s="3">
        <v>16</v>
      </c>
      <c r="G3764" s="2" t="s">
        <v>155</v>
      </c>
      <c r="H3764" s="2" t="s">
        <v>236</v>
      </c>
      <c r="I3764" s="2" t="s">
        <v>18276</v>
      </c>
      <c r="J3764" s="2" t="s">
        <v>3192</v>
      </c>
    </row>
    <row r="3765" spans="1:10" ht="15" customHeight="1" x14ac:dyDescent="0.35">
      <c r="A3765" s="2" t="s">
        <v>153</v>
      </c>
      <c r="B3765" s="2" t="s">
        <v>154</v>
      </c>
      <c r="C3765" s="2" t="s">
        <v>279</v>
      </c>
      <c r="D3765" s="2" t="s">
        <v>280</v>
      </c>
      <c r="E3765" s="3">
        <v>10</v>
      </c>
      <c r="F3765" s="3">
        <v>19</v>
      </c>
      <c r="G3765" s="2" t="s">
        <v>155</v>
      </c>
      <c r="H3765" s="2" t="s">
        <v>281</v>
      </c>
      <c r="I3765" s="2" t="s">
        <v>18276</v>
      </c>
      <c r="J3765" s="2" t="s">
        <v>3192</v>
      </c>
    </row>
    <row r="3766" spans="1:10" ht="15" customHeight="1" x14ac:dyDescent="0.35">
      <c r="A3766" s="2" t="s">
        <v>153</v>
      </c>
      <c r="B3766" s="2" t="s">
        <v>154</v>
      </c>
      <c r="C3766" s="2" t="s">
        <v>410</v>
      </c>
      <c r="D3766" s="2" t="s">
        <v>411</v>
      </c>
      <c r="E3766" s="3">
        <v>10</v>
      </c>
      <c r="F3766" s="3">
        <v>29</v>
      </c>
      <c r="G3766" s="2" t="s">
        <v>155</v>
      </c>
      <c r="H3766" s="2" t="s">
        <v>413</v>
      </c>
      <c r="I3766" s="2" t="s">
        <v>18276</v>
      </c>
      <c r="J3766" s="2" t="s">
        <v>3192</v>
      </c>
    </row>
    <row r="3767" spans="1:10" ht="15" customHeight="1" x14ac:dyDescent="0.35">
      <c r="A3767" s="2" t="s">
        <v>142</v>
      </c>
      <c r="B3767" s="2" t="s">
        <v>143</v>
      </c>
      <c r="C3767" s="2" t="s">
        <v>294</v>
      </c>
      <c r="D3767" s="2" t="s">
        <v>295</v>
      </c>
      <c r="E3767" s="3">
        <v>9</v>
      </c>
      <c r="F3767" s="3">
        <v>20</v>
      </c>
      <c r="G3767" s="2" t="s">
        <v>144</v>
      </c>
      <c r="H3767" s="2" t="s">
        <v>296</v>
      </c>
      <c r="I3767" s="2" t="s">
        <v>18276</v>
      </c>
      <c r="J3767" s="2" t="s">
        <v>2969</v>
      </c>
    </row>
    <row r="3768" spans="1:10" ht="15" customHeight="1" x14ac:dyDescent="0.35">
      <c r="A3768" s="2" t="s">
        <v>153</v>
      </c>
      <c r="B3768" s="2" t="s">
        <v>154</v>
      </c>
      <c r="C3768" s="2" t="s">
        <v>128</v>
      </c>
      <c r="D3768" s="2" t="s">
        <v>129</v>
      </c>
      <c r="E3768" s="3">
        <v>10</v>
      </c>
      <c r="F3768" s="3">
        <v>8</v>
      </c>
      <c r="G3768" s="2" t="s">
        <v>155</v>
      </c>
      <c r="H3768" s="2" t="s">
        <v>130</v>
      </c>
      <c r="I3768" s="2" t="s">
        <v>18276</v>
      </c>
      <c r="J3768" s="2" t="s">
        <v>3093</v>
      </c>
    </row>
    <row r="3769" spans="1:10" ht="15" customHeight="1" x14ac:dyDescent="0.35">
      <c r="A3769" s="2" t="s">
        <v>153</v>
      </c>
      <c r="B3769" s="2" t="s">
        <v>154</v>
      </c>
      <c r="C3769" s="2" t="s">
        <v>163</v>
      </c>
      <c r="D3769" s="2" t="s">
        <v>164</v>
      </c>
      <c r="E3769" s="3">
        <v>10</v>
      </c>
      <c r="F3769" s="3">
        <v>11</v>
      </c>
      <c r="G3769" s="2" t="s">
        <v>155</v>
      </c>
      <c r="H3769" s="2" t="s">
        <v>165</v>
      </c>
      <c r="I3769" s="2" t="s">
        <v>18276</v>
      </c>
      <c r="J3769" s="2" t="s">
        <v>3093</v>
      </c>
    </row>
    <row r="3770" spans="1:10" ht="15" customHeight="1" x14ac:dyDescent="0.35">
      <c r="A3770" s="2" t="s">
        <v>153</v>
      </c>
      <c r="B3770" s="2" t="s">
        <v>154</v>
      </c>
      <c r="C3770" s="2" t="s">
        <v>477</v>
      </c>
      <c r="D3770" s="2" t="s">
        <v>478</v>
      </c>
      <c r="E3770" s="3">
        <v>10</v>
      </c>
      <c r="F3770" s="3">
        <v>35</v>
      </c>
      <c r="G3770" s="2" t="s">
        <v>155</v>
      </c>
      <c r="H3770" s="2" t="s">
        <v>479</v>
      </c>
      <c r="I3770" s="2" t="s">
        <v>18276</v>
      </c>
      <c r="J3770" s="2" t="s">
        <v>3001</v>
      </c>
    </row>
    <row r="3771" spans="1:10" ht="15" customHeight="1" x14ac:dyDescent="0.35">
      <c r="A3771" s="2" t="s">
        <v>153</v>
      </c>
      <c r="B3771" s="2" t="s">
        <v>154</v>
      </c>
      <c r="C3771" s="2" t="s">
        <v>23</v>
      </c>
      <c r="D3771" s="2" t="s">
        <v>24</v>
      </c>
      <c r="E3771" s="3">
        <v>10</v>
      </c>
      <c r="F3771" s="3">
        <v>1</v>
      </c>
      <c r="G3771" s="2" t="s">
        <v>155</v>
      </c>
      <c r="H3771" s="2" t="s">
        <v>26</v>
      </c>
      <c r="I3771" s="2" t="s">
        <v>18276</v>
      </c>
      <c r="J3771" s="2" t="s">
        <v>3099</v>
      </c>
    </row>
    <row r="3772" spans="1:10" ht="15" customHeight="1" x14ac:dyDescent="0.35">
      <c r="A3772" s="2" t="s">
        <v>153</v>
      </c>
      <c r="B3772" s="2" t="s">
        <v>154</v>
      </c>
      <c r="C3772" s="2" t="s">
        <v>41</v>
      </c>
      <c r="D3772" s="2" t="s">
        <v>42</v>
      </c>
      <c r="E3772" s="3">
        <v>10</v>
      </c>
      <c r="F3772" s="3">
        <v>2</v>
      </c>
      <c r="G3772" s="2" t="s">
        <v>155</v>
      </c>
      <c r="H3772" s="2" t="s">
        <v>43</v>
      </c>
      <c r="I3772" s="2" t="s">
        <v>18276</v>
      </c>
      <c r="J3772" s="2" t="s">
        <v>3099</v>
      </c>
    </row>
    <row r="3773" spans="1:10" ht="15" customHeight="1" x14ac:dyDescent="0.35">
      <c r="A3773" s="2" t="s">
        <v>153</v>
      </c>
      <c r="B3773" s="2" t="s">
        <v>154</v>
      </c>
      <c r="C3773" s="2" t="s">
        <v>128</v>
      </c>
      <c r="D3773" s="2" t="s">
        <v>129</v>
      </c>
      <c r="E3773" s="3">
        <v>10</v>
      </c>
      <c r="F3773" s="3">
        <v>8</v>
      </c>
      <c r="G3773" s="2" t="s">
        <v>155</v>
      </c>
      <c r="H3773" s="2" t="s">
        <v>130</v>
      </c>
      <c r="I3773" s="2" t="s">
        <v>18276</v>
      </c>
      <c r="J3773" s="2" t="s">
        <v>3099</v>
      </c>
    </row>
    <row r="3774" spans="1:10" ht="15" customHeight="1" x14ac:dyDescent="0.35">
      <c r="A3774" s="2" t="s">
        <v>153</v>
      </c>
      <c r="B3774" s="2" t="s">
        <v>154</v>
      </c>
      <c r="C3774" s="2" t="s">
        <v>163</v>
      </c>
      <c r="D3774" s="2" t="s">
        <v>164</v>
      </c>
      <c r="E3774" s="3">
        <v>10</v>
      </c>
      <c r="F3774" s="3">
        <v>11</v>
      </c>
      <c r="G3774" s="2" t="s">
        <v>155</v>
      </c>
      <c r="H3774" s="2" t="s">
        <v>165</v>
      </c>
      <c r="I3774" s="2" t="s">
        <v>18276</v>
      </c>
      <c r="J3774" s="2" t="s">
        <v>3099</v>
      </c>
    </row>
    <row r="3775" spans="1:10" ht="15" customHeight="1" x14ac:dyDescent="0.35">
      <c r="A3775" s="2" t="s">
        <v>153</v>
      </c>
      <c r="B3775" s="2" t="s">
        <v>154</v>
      </c>
      <c r="C3775" s="2" t="s">
        <v>191</v>
      </c>
      <c r="D3775" s="2" t="s">
        <v>192</v>
      </c>
      <c r="E3775" s="3">
        <v>10</v>
      </c>
      <c r="F3775" s="3">
        <v>13</v>
      </c>
      <c r="G3775" s="2" t="s">
        <v>155</v>
      </c>
      <c r="H3775" s="2" t="s">
        <v>193</v>
      </c>
      <c r="I3775" s="2" t="s">
        <v>18276</v>
      </c>
      <c r="J3775" s="2" t="s">
        <v>3099</v>
      </c>
    </row>
    <row r="3776" spans="1:10" ht="15" customHeight="1" x14ac:dyDescent="0.35">
      <c r="A3776" s="2" t="s">
        <v>153</v>
      </c>
      <c r="B3776" s="2" t="s">
        <v>154</v>
      </c>
      <c r="C3776" s="2" t="s">
        <v>207</v>
      </c>
      <c r="D3776" s="2" t="s">
        <v>208</v>
      </c>
      <c r="E3776" s="3">
        <v>10</v>
      </c>
      <c r="F3776" s="3">
        <v>14</v>
      </c>
      <c r="G3776" s="2" t="s">
        <v>155</v>
      </c>
      <c r="H3776" s="2" t="s">
        <v>209</v>
      </c>
      <c r="I3776" s="2" t="s">
        <v>18276</v>
      </c>
      <c r="J3776" s="2" t="s">
        <v>3099</v>
      </c>
    </row>
    <row r="3777" spans="1:10" ht="15" customHeight="1" x14ac:dyDescent="0.35">
      <c r="A3777" s="2" t="s">
        <v>153</v>
      </c>
      <c r="B3777" s="2" t="s">
        <v>154</v>
      </c>
      <c r="C3777" s="2" t="s">
        <v>250</v>
      </c>
      <c r="D3777" s="2" t="s">
        <v>251</v>
      </c>
      <c r="E3777" s="3">
        <v>10</v>
      </c>
      <c r="F3777" s="3">
        <v>17</v>
      </c>
      <c r="G3777" s="2" t="s">
        <v>155</v>
      </c>
      <c r="H3777" s="2" t="s">
        <v>252</v>
      </c>
      <c r="I3777" s="2" t="s">
        <v>18276</v>
      </c>
      <c r="J3777" s="2" t="s">
        <v>3099</v>
      </c>
    </row>
    <row r="3778" spans="1:10" ht="15" customHeight="1" x14ac:dyDescent="0.35">
      <c r="A3778" s="2" t="s">
        <v>153</v>
      </c>
      <c r="B3778" s="2" t="s">
        <v>154</v>
      </c>
      <c r="C3778" s="2" t="s">
        <v>310</v>
      </c>
      <c r="D3778" s="2" t="s">
        <v>311</v>
      </c>
      <c r="E3778" s="3">
        <v>10</v>
      </c>
      <c r="F3778" s="3">
        <v>21</v>
      </c>
      <c r="G3778" s="2" t="s">
        <v>155</v>
      </c>
      <c r="H3778" s="2" t="s">
        <v>313</v>
      </c>
      <c r="I3778" s="2" t="s">
        <v>18276</v>
      </c>
      <c r="J3778" s="2" t="s">
        <v>3099</v>
      </c>
    </row>
    <row r="3779" spans="1:10" ht="15" customHeight="1" x14ac:dyDescent="0.35">
      <c r="A3779" s="2" t="s">
        <v>153</v>
      </c>
      <c r="B3779" s="2" t="s">
        <v>154</v>
      </c>
      <c r="C3779" s="2" t="s">
        <v>325</v>
      </c>
      <c r="D3779" s="2" t="s">
        <v>326</v>
      </c>
      <c r="E3779" s="3">
        <v>10</v>
      </c>
      <c r="F3779" s="3">
        <v>22</v>
      </c>
      <c r="G3779" s="2" t="s">
        <v>155</v>
      </c>
      <c r="H3779" s="2" t="s">
        <v>327</v>
      </c>
      <c r="I3779" s="2" t="s">
        <v>18276</v>
      </c>
      <c r="J3779" s="2" t="s">
        <v>3099</v>
      </c>
    </row>
    <row r="3780" spans="1:10" ht="15" customHeight="1" x14ac:dyDescent="0.35">
      <c r="A3780" s="2" t="s">
        <v>153</v>
      </c>
      <c r="B3780" s="2" t="s">
        <v>154</v>
      </c>
      <c r="C3780" s="2" t="s">
        <v>23</v>
      </c>
      <c r="D3780" s="2" t="s">
        <v>24</v>
      </c>
      <c r="E3780" s="3">
        <v>10</v>
      </c>
      <c r="F3780" s="3">
        <v>1</v>
      </c>
      <c r="G3780" s="2" t="s">
        <v>155</v>
      </c>
      <c r="H3780" s="2" t="s">
        <v>26</v>
      </c>
      <c r="I3780" s="2" t="s">
        <v>18276</v>
      </c>
      <c r="J3780" s="2" t="s">
        <v>2992</v>
      </c>
    </row>
    <row r="3781" spans="1:10" ht="15" customHeight="1" x14ac:dyDescent="0.35">
      <c r="A3781" s="2" t="s">
        <v>153</v>
      </c>
      <c r="B3781" s="2" t="s">
        <v>154</v>
      </c>
      <c r="C3781" s="2" t="s">
        <v>41</v>
      </c>
      <c r="D3781" s="2" t="s">
        <v>42</v>
      </c>
      <c r="E3781" s="3">
        <v>10</v>
      </c>
      <c r="F3781" s="3">
        <v>2</v>
      </c>
      <c r="G3781" s="2" t="s">
        <v>155</v>
      </c>
      <c r="H3781" s="2" t="s">
        <v>43</v>
      </c>
      <c r="I3781" s="2" t="s">
        <v>18276</v>
      </c>
      <c r="J3781" s="2" t="s">
        <v>2992</v>
      </c>
    </row>
    <row r="3782" spans="1:10" ht="15" customHeight="1" x14ac:dyDescent="0.35">
      <c r="A3782" s="2" t="s">
        <v>153</v>
      </c>
      <c r="B3782" s="2" t="s">
        <v>154</v>
      </c>
      <c r="C3782" s="2" t="s">
        <v>56</v>
      </c>
      <c r="D3782" s="2" t="s">
        <v>57</v>
      </c>
      <c r="E3782" s="3">
        <v>10</v>
      </c>
      <c r="F3782" s="3">
        <v>3</v>
      </c>
      <c r="G3782" s="2" t="s">
        <v>155</v>
      </c>
      <c r="H3782" s="2" t="s">
        <v>59</v>
      </c>
      <c r="I3782" s="2" t="s">
        <v>18276</v>
      </c>
      <c r="J3782" s="2" t="s">
        <v>2992</v>
      </c>
    </row>
    <row r="3783" spans="1:10" ht="15" customHeight="1" x14ac:dyDescent="0.35">
      <c r="A3783" s="2" t="s">
        <v>153</v>
      </c>
      <c r="B3783" s="2" t="s">
        <v>154</v>
      </c>
      <c r="C3783" s="2" t="s">
        <v>86</v>
      </c>
      <c r="D3783" s="2" t="s">
        <v>87</v>
      </c>
      <c r="E3783" s="3">
        <v>10</v>
      </c>
      <c r="F3783" s="3">
        <v>5</v>
      </c>
      <c r="G3783" s="2" t="s">
        <v>155</v>
      </c>
      <c r="H3783" s="2" t="s">
        <v>88</v>
      </c>
      <c r="I3783" s="2" t="s">
        <v>18276</v>
      </c>
      <c r="J3783" s="2" t="s">
        <v>2992</v>
      </c>
    </row>
    <row r="3784" spans="1:10" ht="15" customHeight="1" x14ac:dyDescent="0.35">
      <c r="A3784" s="2" t="s">
        <v>153</v>
      </c>
      <c r="B3784" s="2" t="s">
        <v>154</v>
      </c>
      <c r="C3784" s="2" t="s">
        <v>163</v>
      </c>
      <c r="D3784" s="2" t="s">
        <v>164</v>
      </c>
      <c r="E3784" s="3">
        <v>10</v>
      </c>
      <c r="F3784" s="3">
        <v>11</v>
      </c>
      <c r="G3784" s="2" t="s">
        <v>155</v>
      </c>
      <c r="H3784" s="2" t="s">
        <v>165</v>
      </c>
      <c r="I3784" s="2" t="s">
        <v>18276</v>
      </c>
      <c r="J3784" s="2" t="s">
        <v>2992</v>
      </c>
    </row>
    <row r="3785" spans="1:10" ht="15" customHeight="1" x14ac:dyDescent="0.35">
      <c r="A3785" s="2" t="s">
        <v>153</v>
      </c>
      <c r="B3785" s="2" t="s">
        <v>154</v>
      </c>
      <c r="C3785" s="2" t="s">
        <v>177</v>
      </c>
      <c r="D3785" s="2" t="s">
        <v>178</v>
      </c>
      <c r="E3785" s="3">
        <v>10</v>
      </c>
      <c r="F3785" s="3">
        <v>12</v>
      </c>
      <c r="G3785" s="2" t="s">
        <v>155</v>
      </c>
      <c r="H3785" s="2" t="s">
        <v>179</v>
      </c>
      <c r="I3785" s="2" t="s">
        <v>18276</v>
      </c>
      <c r="J3785" s="2" t="s">
        <v>2992</v>
      </c>
    </row>
    <row r="3786" spans="1:10" ht="15" customHeight="1" x14ac:dyDescent="0.35">
      <c r="A3786" s="2" t="s">
        <v>153</v>
      </c>
      <c r="B3786" s="2" t="s">
        <v>154</v>
      </c>
      <c r="C3786" s="2" t="s">
        <v>191</v>
      </c>
      <c r="D3786" s="2" t="s">
        <v>192</v>
      </c>
      <c r="E3786" s="3">
        <v>10</v>
      </c>
      <c r="F3786" s="3">
        <v>13</v>
      </c>
      <c r="G3786" s="2" t="s">
        <v>155</v>
      </c>
      <c r="H3786" s="2" t="s">
        <v>193</v>
      </c>
      <c r="I3786" s="2" t="s">
        <v>18276</v>
      </c>
      <c r="J3786" s="2" t="s">
        <v>2992</v>
      </c>
    </row>
    <row r="3787" spans="1:10" ht="15" customHeight="1" x14ac:dyDescent="0.35">
      <c r="A3787" s="2" t="s">
        <v>153</v>
      </c>
      <c r="B3787" s="2" t="s">
        <v>154</v>
      </c>
      <c r="C3787" s="2" t="s">
        <v>207</v>
      </c>
      <c r="D3787" s="2" t="s">
        <v>208</v>
      </c>
      <c r="E3787" s="3">
        <v>10</v>
      </c>
      <c r="F3787" s="3">
        <v>14</v>
      </c>
      <c r="G3787" s="2" t="s">
        <v>155</v>
      </c>
      <c r="H3787" s="2" t="s">
        <v>209</v>
      </c>
      <c r="I3787" s="2" t="s">
        <v>18276</v>
      </c>
      <c r="J3787" s="2" t="s">
        <v>2992</v>
      </c>
    </row>
    <row r="3788" spans="1:10" ht="15" customHeight="1" x14ac:dyDescent="0.35">
      <c r="A3788" s="2" t="s">
        <v>153</v>
      </c>
      <c r="B3788" s="2" t="s">
        <v>154</v>
      </c>
      <c r="C3788" s="2" t="s">
        <v>279</v>
      </c>
      <c r="D3788" s="2" t="s">
        <v>280</v>
      </c>
      <c r="E3788" s="3">
        <v>10</v>
      </c>
      <c r="F3788" s="3">
        <v>19</v>
      </c>
      <c r="G3788" s="2" t="s">
        <v>155</v>
      </c>
      <c r="H3788" s="2" t="s">
        <v>281</v>
      </c>
      <c r="I3788" s="2" t="s">
        <v>18276</v>
      </c>
      <c r="J3788" s="2" t="s">
        <v>2992</v>
      </c>
    </row>
    <row r="3789" spans="1:10" ht="15" customHeight="1" x14ac:dyDescent="0.35">
      <c r="A3789" s="2" t="s">
        <v>128</v>
      </c>
      <c r="B3789" s="2" t="s">
        <v>129</v>
      </c>
      <c r="C3789" s="2" t="s">
        <v>100</v>
      </c>
      <c r="D3789" s="2" t="s">
        <v>101</v>
      </c>
      <c r="E3789" s="3">
        <v>8</v>
      </c>
      <c r="F3789" s="3">
        <v>6</v>
      </c>
      <c r="G3789" s="2" t="s">
        <v>130</v>
      </c>
      <c r="H3789" s="2" t="s">
        <v>102</v>
      </c>
      <c r="I3789" s="2" t="s">
        <v>18276</v>
      </c>
      <c r="J3789" s="2" t="s">
        <v>3054</v>
      </c>
    </row>
    <row r="3790" spans="1:10" ht="15" customHeight="1" x14ac:dyDescent="0.35">
      <c r="A3790" s="2" t="s">
        <v>153</v>
      </c>
      <c r="B3790" s="2" t="s">
        <v>154</v>
      </c>
      <c r="C3790" s="2" t="s">
        <v>325</v>
      </c>
      <c r="D3790" s="2" t="s">
        <v>326</v>
      </c>
      <c r="E3790" s="3">
        <v>10</v>
      </c>
      <c r="F3790" s="3">
        <v>22</v>
      </c>
      <c r="G3790" s="2" t="s">
        <v>155</v>
      </c>
      <c r="H3790" s="2" t="s">
        <v>327</v>
      </c>
      <c r="I3790" s="2" t="s">
        <v>18276</v>
      </c>
      <c r="J3790" s="2" t="s">
        <v>2992</v>
      </c>
    </row>
    <row r="3791" spans="1:10" ht="15" customHeight="1" x14ac:dyDescent="0.35">
      <c r="A3791" s="2" t="s">
        <v>153</v>
      </c>
      <c r="B3791" s="2" t="s">
        <v>154</v>
      </c>
      <c r="C3791" s="2" t="s">
        <v>467</v>
      </c>
      <c r="D3791" s="2" t="s">
        <v>468</v>
      </c>
      <c r="E3791" s="3">
        <v>10</v>
      </c>
      <c r="F3791" s="3">
        <v>34</v>
      </c>
      <c r="G3791" s="2" t="s">
        <v>155</v>
      </c>
      <c r="H3791" s="2" t="s">
        <v>469</v>
      </c>
      <c r="I3791" s="2" t="s">
        <v>18276</v>
      </c>
      <c r="J3791" s="2" t="s">
        <v>3001</v>
      </c>
    </row>
    <row r="3792" spans="1:10" ht="15" customHeight="1" x14ac:dyDescent="0.35">
      <c r="A3792" s="2" t="s">
        <v>153</v>
      </c>
      <c r="B3792" s="2" t="s">
        <v>154</v>
      </c>
      <c r="C3792" s="2" t="s">
        <v>142</v>
      </c>
      <c r="D3792" s="2" t="s">
        <v>143</v>
      </c>
      <c r="E3792" s="3">
        <v>10</v>
      </c>
      <c r="F3792" s="3">
        <v>9</v>
      </c>
      <c r="G3792" s="2" t="s">
        <v>155</v>
      </c>
      <c r="H3792" s="2" t="s">
        <v>144</v>
      </c>
      <c r="I3792" s="2" t="s">
        <v>18276</v>
      </c>
      <c r="J3792" s="2" t="s">
        <v>3093</v>
      </c>
    </row>
    <row r="3793" spans="1:10" ht="15" customHeight="1" x14ac:dyDescent="0.35">
      <c r="A3793" s="2" t="s">
        <v>153</v>
      </c>
      <c r="B3793" s="2" t="s">
        <v>154</v>
      </c>
      <c r="C3793" s="2" t="s">
        <v>398</v>
      </c>
      <c r="D3793" s="2" t="s">
        <v>399</v>
      </c>
      <c r="E3793" s="3">
        <v>10</v>
      </c>
      <c r="F3793" s="3">
        <v>28</v>
      </c>
      <c r="G3793" s="2" t="s">
        <v>155</v>
      </c>
      <c r="H3793" s="2" t="s">
        <v>400</v>
      </c>
      <c r="I3793" s="2" t="s">
        <v>18276</v>
      </c>
      <c r="J3793" s="2" t="s">
        <v>3001</v>
      </c>
    </row>
    <row r="3794" spans="1:10" ht="15" customHeight="1" x14ac:dyDescent="0.35">
      <c r="A3794" s="2" t="s">
        <v>153</v>
      </c>
      <c r="B3794" s="2" t="s">
        <v>154</v>
      </c>
      <c r="C3794" s="2" t="s">
        <v>279</v>
      </c>
      <c r="D3794" s="2" t="s">
        <v>280</v>
      </c>
      <c r="E3794" s="3">
        <v>10</v>
      </c>
      <c r="F3794" s="3">
        <v>19</v>
      </c>
      <c r="G3794" s="2" t="s">
        <v>155</v>
      </c>
      <c r="H3794" s="2" t="s">
        <v>281</v>
      </c>
      <c r="I3794" s="2" t="s">
        <v>18276</v>
      </c>
      <c r="J3794" s="2" t="s">
        <v>3001</v>
      </c>
    </row>
    <row r="3795" spans="1:10" ht="15" customHeight="1" x14ac:dyDescent="0.35">
      <c r="A3795" s="2" t="s">
        <v>153</v>
      </c>
      <c r="B3795" s="2" t="s">
        <v>154</v>
      </c>
      <c r="C3795" s="2" t="s">
        <v>177</v>
      </c>
      <c r="D3795" s="2" t="s">
        <v>178</v>
      </c>
      <c r="E3795" s="3">
        <v>10</v>
      </c>
      <c r="F3795" s="3">
        <v>12</v>
      </c>
      <c r="G3795" s="2" t="s">
        <v>155</v>
      </c>
      <c r="H3795" s="2" t="s">
        <v>179</v>
      </c>
      <c r="I3795" s="2" t="s">
        <v>18276</v>
      </c>
      <c r="J3795" s="2" t="s">
        <v>3093</v>
      </c>
    </row>
    <row r="3796" spans="1:10" ht="15" customHeight="1" x14ac:dyDescent="0.35">
      <c r="A3796" s="2" t="s">
        <v>153</v>
      </c>
      <c r="B3796" s="2" t="s">
        <v>154</v>
      </c>
      <c r="C3796" s="2" t="s">
        <v>191</v>
      </c>
      <c r="D3796" s="2" t="s">
        <v>192</v>
      </c>
      <c r="E3796" s="3">
        <v>10</v>
      </c>
      <c r="F3796" s="3">
        <v>13</v>
      </c>
      <c r="G3796" s="2" t="s">
        <v>155</v>
      </c>
      <c r="H3796" s="2" t="s">
        <v>193</v>
      </c>
      <c r="I3796" s="2" t="s">
        <v>18276</v>
      </c>
      <c r="J3796" s="2" t="s">
        <v>3093</v>
      </c>
    </row>
    <row r="3797" spans="1:10" ht="15" customHeight="1" x14ac:dyDescent="0.35">
      <c r="A3797" s="2" t="s">
        <v>153</v>
      </c>
      <c r="B3797" s="2" t="s">
        <v>154</v>
      </c>
      <c r="C3797" s="2" t="s">
        <v>207</v>
      </c>
      <c r="D3797" s="2" t="s">
        <v>208</v>
      </c>
      <c r="E3797" s="3">
        <v>10</v>
      </c>
      <c r="F3797" s="3">
        <v>14</v>
      </c>
      <c r="G3797" s="2" t="s">
        <v>155</v>
      </c>
      <c r="H3797" s="2" t="s">
        <v>209</v>
      </c>
      <c r="I3797" s="2" t="s">
        <v>18276</v>
      </c>
      <c r="J3797" s="2" t="s">
        <v>3093</v>
      </c>
    </row>
    <row r="3798" spans="1:10" ht="15" customHeight="1" x14ac:dyDescent="0.35">
      <c r="A3798" s="2" t="s">
        <v>153</v>
      </c>
      <c r="B3798" s="2" t="s">
        <v>154</v>
      </c>
      <c r="C3798" s="2" t="s">
        <v>218</v>
      </c>
      <c r="D3798" s="2" t="s">
        <v>219</v>
      </c>
      <c r="E3798" s="3">
        <v>10</v>
      </c>
      <c r="F3798" s="3">
        <v>15</v>
      </c>
      <c r="G3798" s="2" t="s">
        <v>155</v>
      </c>
      <c r="H3798" s="2" t="s">
        <v>220</v>
      </c>
      <c r="I3798" s="2" t="s">
        <v>18276</v>
      </c>
      <c r="J3798" s="2" t="s">
        <v>3093</v>
      </c>
    </row>
    <row r="3799" spans="1:10" ht="15" customHeight="1" x14ac:dyDescent="0.35">
      <c r="A3799" s="2" t="s">
        <v>153</v>
      </c>
      <c r="B3799" s="2" t="s">
        <v>154</v>
      </c>
      <c r="C3799" s="2" t="s">
        <v>250</v>
      </c>
      <c r="D3799" s="2" t="s">
        <v>251</v>
      </c>
      <c r="E3799" s="3">
        <v>10</v>
      </c>
      <c r="F3799" s="3">
        <v>17</v>
      </c>
      <c r="G3799" s="2" t="s">
        <v>155</v>
      </c>
      <c r="H3799" s="2" t="s">
        <v>252</v>
      </c>
      <c r="I3799" s="2" t="s">
        <v>18276</v>
      </c>
      <c r="J3799" s="2" t="s">
        <v>3093</v>
      </c>
    </row>
    <row r="3800" spans="1:10" ht="15" customHeight="1" x14ac:dyDescent="0.35">
      <c r="A3800" s="2" t="s">
        <v>153</v>
      </c>
      <c r="B3800" s="2" t="s">
        <v>154</v>
      </c>
      <c r="C3800" s="2" t="s">
        <v>294</v>
      </c>
      <c r="D3800" s="2" t="s">
        <v>295</v>
      </c>
      <c r="E3800" s="3">
        <v>10</v>
      </c>
      <c r="F3800" s="3">
        <v>20</v>
      </c>
      <c r="G3800" s="2" t="s">
        <v>155</v>
      </c>
      <c r="H3800" s="2" t="s">
        <v>296</v>
      </c>
      <c r="I3800" s="2" t="s">
        <v>18276</v>
      </c>
      <c r="J3800" s="2" t="s">
        <v>3093</v>
      </c>
    </row>
    <row r="3801" spans="1:10" ht="15" customHeight="1" x14ac:dyDescent="0.35">
      <c r="A3801" s="2" t="s">
        <v>153</v>
      </c>
      <c r="B3801" s="2" t="s">
        <v>154</v>
      </c>
      <c r="C3801" s="2" t="s">
        <v>352</v>
      </c>
      <c r="D3801" s="2" t="s">
        <v>353</v>
      </c>
      <c r="E3801" s="3">
        <v>10</v>
      </c>
      <c r="F3801" s="3">
        <v>24</v>
      </c>
      <c r="G3801" s="2" t="s">
        <v>155</v>
      </c>
      <c r="H3801" s="2" t="s">
        <v>354</v>
      </c>
      <c r="I3801" s="2" t="s">
        <v>18276</v>
      </c>
      <c r="J3801" s="2" t="s">
        <v>3093</v>
      </c>
    </row>
    <row r="3802" spans="1:10" ht="15" customHeight="1" x14ac:dyDescent="0.35">
      <c r="A3802" s="2" t="s">
        <v>153</v>
      </c>
      <c r="B3802" s="2" t="s">
        <v>154</v>
      </c>
      <c r="C3802" s="2" t="s">
        <v>477</v>
      </c>
      <c r="D3802" s="2" t="s">
        <v>478</v>
      </c>
      <c r="E3802" s="3">
        <v>10</v>
      </c>
      <c r="F3802" s="3">
        <v>35</v>
      </c>
      <c r="G3802" s="2" t="s">
        <v>155</v>
      </c>
      <c r="H3802" s="2" t="s">
        <v>479</v>
      </c>
      <c r="I3802" s="2" t="s">
        <v>18276</v>
      </c>
      <c r="J3802" s="2" t="s">
        <v>3093</v>
      </c>
    </row>
    <row r="3803" spans="1:10" ht="15" customHeight="1" x14ac:dyDescent="0.35">
      <c r="A3803" s="2" t="s">
        <v>153</v>
      </c>
      <c r="B3803" s="2" t="s">
        <v>154</v>
      </c>
      <c r="C3803" s="2" t="s">
        <v>537</v>
      </c>
      <c r="D3803" s="2" t="s">
        <v>538</v>
      </c>
      <c r="E3803" s="3">
        <v>10</v>
      </c>
      <c r="F3803" s="3">
        <v>40</v>
      </c>
      <c r="G3803" s="2" t="s">
        <v>155</v>
      </c>
      <c r="H3803" s="2" t="s">
        <v>539</v>
      </c>
      <c r="I3803" s="2" t="s">
        <v>18276</v>
      </c>
      <c r="J3803" s="2" t="s">
        <v>3093</v>
      </c>
    </row>
    <row r="3804" spans="1:10" ht="15" customHeight="1" x14ac:dyDescent="0.35">
      <c r="A3804" s="2" t="s">
        <v>153</v>
      </c>
      <c r="B3804" s="2" t="s">
        <v>154</v>
      </c>
      <c r="C3804" s="2" t="s">
        <v>23</v>
      </c>
      <c r="D3804" s="2" t="s">
        <v>24</v>
      </c>
      <c r="E3804" s="3">
        <v>10</v>
      </c>
      <c r="F3804" s="3">
        <v>1</v>
      </c>
      <c r="G3804" s="2" t="s">
        <v>155</v>
      </c>
      <c r="H3804" s="2" t="s">
        <v>26</v>
      </c>
      <c r="I3804" s="2" t="s">
        <v>18276</v>
      </c>
      <c r="J3804" s="2" t="s">
        <v>3001</v>
      </c>
    </row>
    <row r="3805" spans="1:10" ht="15" customHeight="1" x14ac:dyDescent="0.35">
      <c r="A3805" s="2" t="s">
        <v>153</v>
      </c>
      <c r="B3805" s="2" t="s">
        <v>154</v>
      </c>
      <c r="C3805" s="2" t="s">
        <v>41</v>
      </c>
      <c r="D3805" s="2" t="s">
        <v>42</v>
      </c>
      <c r="E3805" s="3">
        <v>10</v>
      </c>
      <c r="F3805" s="3">
        <v>2</v>
      </c>
      <c r="G3805" s="2" t="s">
        <v>155</v>
      </c>
      <c r="H3805" s="2" t="s">
        <v>43</v>
      </c>
      <c r="I3805" s="2" t="s">
        <v>18276</v>
      </c>
      <c r="J3805" s="2" t="s">
        <v>3001</v>
      </c>
    </row>
    <row r="3806" spans="1:10" ht="15" customHeight="1" x14ac:dyDescent="0.35">
      <c r="A3806" s="2" t="s">
        <v>153</v>
      </c>
      <c r="B3806" s="2" t="s">
        <v>154</v>
      </c>
      <c r="C3806" s="2" t="s">
        <v>56</v>
      </c>
      <c r="D3806" s="2" t="s">
        <v>57</v>
      </c>
      <c r="E3806" s="3">
        <v>10</v>
      </c>
      <c r="F3806" s="3">
        <v>3</v>
      </c>
      <c r="G3806" s="2" t="s">
        <v>155</v>
      </c>
      <c r="H3806" s="2" t="s">
        <v>59</v>
      </c>
      <c r="I3806" s="2" t="s">
        <v>18276</v>
      </c>
      <c r="J3806" s="2" t="s">
        <v>3001</v>
      </c>
    </row>
    <row r="3807" spans="1:10" ht="15" customHeight="1" x14ac:dyDescent="0.35">
      <c r="A3807" s="2" t="s">
        <v>153</v>
      </c>
      <c r="B3807" s="2" t="s">
        <v>154</v>
      </c>
      <c r="C3807" s="2" t="s">
        <v>86</v>
      </c>
      <c r="D3807" s="2" t="s">
        <v>87</v>
      </c>
      <c r="E3807" s="3">
        <v>10</v>
      </c>
      <c r="F3807" s="3">
        <v>5</v>
      </c>
      <c r="G3807" s="2" t="s">
        <v>155</v>
      </c>
      <c r="H3807" s="2" t="s">
        <v>88</v>
      </c>
      <c r="I3807" s="2" t="s">
        <v>18276</v>
      </c>
      <c r="J3807" s="2" t="s">
        <v>3001</v>
      </c>
    </row>
    <row r="3808" spans="1:10" ht="15" customHeight="1" x14ac:dyDescent="0.35">
      <c r="A3808" s="2" t="s">
        <v>153</v>
      </c>
      <c r="B3808" s="2" t="s">
        <v>154</v>
      </c>
      <c r="C3808" s="2" t="s">
        <v>116</v>
      </c>
      <c r="D3808" s="2" t="s">
        <v>117</v>
      </c>
      <c r="E3808" s="3">
        <v>10</v>
      </c>
      <c r="F3808" s="3">
        <v>7</v>
      </c>
      <c r="G3808" s="2" t="s">
        <v>155</v>
      </c>
      <c r="H3808" s="2" t="s">
        <v>118</v>
      </c>
      <c r="I3808" s="2" t="s">
        <v>18276</v>
      </c>
      <c r="J3808" s="2" t="s">
        <v>3001</v>
      </c>
    </row>
    <row r="3809" spans="1:10" ht="15" customHeight="1" x14ac:dyDescent="0.35">
      <c r="A3809" s="2" t="s">
        <v>153</v>
      </c>
      <c r="B3809" s="2" t="s">
        <v>154</v>
      </c>
      <c r="C3809" s="2" t="s">
        <v>128</v>
      </c>
      <c r="D3809" s="2" t="s">
        <v>129</v>
      </c>
      <c r="E3809" s="3">
        <v>10</v>
      </c>
      <c r="F3809" s="3">
        <v>8</v>
      </c>
      <c r="G3809" s="2" t="s">
        <v>155</v>
      </c>
      <c r="H3809" s="2" t="s">
        <v>130</v>
      </c>
      <c r="I3809" s="2" t="s">
        <v>18276</v>
      </c>
      <c r="J3809" s="2" t="s">
        <v>3001</v>
      </c>
    </row>
    <row r="3810" spans="1:10" ht="15" customHeight="1" x14ac:dyDescent="0.35">
      <c r="A3810" s="2" t="s">
        <v>153</v>
      </c>
      <c r="B3810" s="2" t="s">
        <v>154</v>
      </c>
      <c r="C3810" s="2" t="s">
        <v>163</v>
      </c>
      <c r="D3810" s="2" t="s">
        <v>164</v>
      </c>
      <c r="E3810" s="3">
        <v>10</v>
      </c>
      <c r="F3810" s="3">
        <v>11</v>
      </c>
      <c r="G3810" s="2" t="s">
        <v>155</v>
      </c>
      <c r="H3810" s="2" t="s">
        <v>165</v>
      </c>
      <c r="I3810" s="2" t="s">
        <v>18276</v>
      </c>
      <c r="J3810" s="2" t="s">
        <v>3001</v>
      </c>
    </row>
    <row r="3811" spans="1:10" ht="15" customHeight="1" x14ac:dyDescent="0.35">
      <c r="A3811" s="2" t="s">
        <v>153</v>
      </c>
      <c r="B3811" s="2" t="s">
        <v>154</v>
      </c>
      <c r="C3811" s="2" t="s">
        <v>177</v>
      </c>
      <c r="D3811" s="2" t="s">
        <v>178</v>
      </c>
      <c r="E3811" s="3">
        <v>10</v>
      </c>
      <c r="F3811" s="3">
        <v>12</v>
      </c>
      <c r="G3811" s="2" t="s">
        <v>155</v>
      </c>
      <c r="H3811" s="2" t="s">
        <v>179</v>
      </c>
      <c r="I3811" s="2" t="s">
        <v>18276</v>
      </c>
      <c r="J3811" s="2" t="s">
        <v>3001</v>
      </c>
    </row>
    <row r="3812" spans="1:10" ht="15" customHeight="1" x14ac:dyDescent="0.35">
      <c r="A3812" s="2" t="s">
        <v>153</v>
      </c>
      <c r="B3812" s="2" t="s">
        <v>154</v>
      </c>
      <c r="C3812" s="2" t="s">
        <v>207</v>
      </c>
      <c r="D3812" s="2" t="s">
        <v>208</v>
      </c>
      <c r="E3812" s="3">
        <v>10</v>
      </c>
      <c r="F3812" s="3">
        <v>14</v>
      </c>
      <c r="G3812" s="2" t="s">
        <v>155</v>
      </c>
      <c r="H3812" s="2" t="s">
        <v>209</v>
      </c>
      <c r="I3812" s="2" t="s">
        <v>18276</v>
      </c>
      <c r="J3812" s="2" t="s">
        <v>3001</v>
      </c>
    </row>
    <row r="3813" spans="1:10" ht="15" customHeight="1" x14ac:dyDescent="0.35">
      <c r="A3813" s="2" t="s">
        <v>153</v>
      </c>
      <c r="B3813" s="2" t="s">
        <v>154</v>
      </c>
      <c r="C3813" s="2" t="s">
        <v>218</v>
      </c>
      <c r="D3813" s="2" t="s">
        <v>219</v>
      </c>
      <c r="E3813" s="3">
        <v>10</v>
      </c>
      <c r="F3813" s="3">
        <v>15</v>
      </c>
      <c r="G3813" s="2" t="s">
        <v>155</v>
      </c>
      <c r="H3813" s="2" t="s">
        <v>220</v>
      </c>
      <c r="I3813" s="2" t="s">
        <v>18276</v>
      </c>
      <c r="J3813" s="2" t="s">
        <v>3001</v>
      </c>
    </row>
    <row r="3814" spans="1:10" ht="15" customHeight="1" x14ac:dyDescent="0.35">
      <c r="A3814" s="2" t="s">
        <v>153</v>
      </c>
      <c r="B3814" s="2" t="s">
        <v>154</v>
      </c>
      <c r="C3814" s="2" t="s">
        <v>250</v>
      </c>
      <c r="D3814" s="2" t="s">
        <v>251</v>
      </c>
      <c r="E3814" s="3">
        <v>10</v>
      </c>
      <c r="F3814" s="3">
        <v>17</v>
      </c>
      <c r="G3814" s="2" t="s">
        <v>155</v>
      </c>
      <c r="H3814" s="2" t="s">
        <v>252</v>
      </c>
      <c r="I3814" s="2" t="s">
        <v>18276</v>
      </c>
      <c r="J3814" s="2" t="s">
        <v>3001</v>
      </c>
    </row>
    <row r="3815" spans="1:10" ht="15" customHeight="1" x14ac:dyDescent="0.35">
      <c r="A3815" s="2" t="s">
        <v>153</v>
      </c>
      <c r="B3815" s="2" t="s">
        <v>154</v>
      </c>
      <c r="C3815" s="2" t="s">
        <v>264</v>
      </c>
      <c r="D3815" s="2" t="s">
        <v>265</v>
      </c>
      <c r="E3815" s="3">
        <v>10</v>
      </c>
      <c r="F3815" s="3">
        <v>18</v>
      </c>
      <c r="G3815" s="2" t="s">
        <v>155</v>
      </c>
      <c r="H3815" s="2" t="s">
        <v>266</v>
      </c>
      <c r="I3815" s="2" t="s">
        <v>18276</v>
      </c>
      <c r="J3815" s="2" t="s">
        <v>3001</v>
      </c>
    </row>
    <row r="3816" spans="1:10" ht="15" customHeight="1" x14ac:dyDescent="0.35">
      <c r="A3816" s="2" t="s">
        <v>153</v>
      </c>
      <c r="B3816" s="2" t="s">
        <v>154</v>
      </c>
      <c r="C3816" s="2" t="s">
        <v>325</v>
      </c>
      <c r="D3816" s="2" t="s">
        <v>326</v>
      </c>
      <c r="E3816" s="3">
        <v>10</v>
      </c>
      <c r="F3816" s="3">
        <v>22</v>
      </c>
      <c r="G3816" s="2" t="s">
        <v>155</v>
      </c>
      <c r="H3816" s="2" t="s">
        <v>327</v>
      </c>
      <c r="I3816" s="2" t="s">
        <v>18276</v>
      </c>
      <c r="J3816" s="2" t="s">
        <v>3001</v>
      </c>
    </row>
    <row r="3817" spans="1:10" ht="15" customHeight="1" x14ac:dyDescent="0.35">
      <c r="A3817" s="2" t="s">
        <v>142</v>
      </c>
      <c r="B3817" s="2" t="s">
        <v>143</v>
      </c>
      <c r="C3817" s="2" t="s">
        <v>250</v>
      </c>
      <c r="D3817" s="2" t="s">
        <v>251</v>
      </c>
      <c r="E3817" s="3">
        <v>9</v>
      </c>
      <c r="F3817" s="3">
        <v>17</v>
      </c>
      <c r="G3817" s="2" t="s">
        <v>144</v>
      </c>
      <c r="H3817" s="2" t="s">
        <v>252</v>
      </c>
      <c r="I3817" s="2" t="s">
        <v>18276</v>
      </c>
      <c r="J3817" s="2" t="s">
        <v>2969</v>
      </c>
    </row>
    <row r="3818" spans="1:10" ht="15" customHeight="1" x14ac:dyDescent="0.35">
      <c r="A3818" s="2" t="s">
        <v>153</v>
      </c>
      <c r="B3818" s="2" t="s">
        <v>154</v>
      </c>
      <c r="C3818" s="2" t="s">
        <v>116</v>
      </c>
      <c r="D3818" s="2" t="s">
        <v>117</v>
      </c>
      <c r="E3818" s="3">
        <v>10</v>
      </c>
      <c r="F3818" s="3">
        <v>7</v>
      </c>
      <c r="G3818" s="2" t="s">
        <v>155</v>
      </c>
      <c r="H3818" s="2" t="s">
        <v>118</v>
      </c>
      <c r="I3818" s="2" t="s">
        <v>18276</v>
      </c>
      <c r="J3818" s="2" t="s">
        <v>3093</v>
      </c>
    </row>
    <row r="3819" spans="1:10" ht="15" customHeight="1" x14ac:dyDescent="0.35">
      <c r="A3819" s="2" t="s">
        <v>142</v>
      </c>
      <c r="B3819" s="2" t="s">
        <v>143</v>
      </c>
      <c r="C3819" s="2" t="s">
        <v>191</v>
      </c>
      <c r="D3819" s="2" t="s">
        <v>192</v>
      </c>
      <c r="E3819" s="3">
        <v>9</v>
      </c>
      <c r="F3819" s="3">
        <v>13</v>
      </c>
      <c r="G3819" s="2" t="s">
        <v>144</v>
      </c>
      <c r="H3819" s="2" t="s">
        <v>193</v>
      </c>
      <c r="I3819" s="2" t="s">
        <v>18276</v>
      </c>
      <c r="J3819" s="2" t="s">
        <v>2969</v>
      </c>
    </row>
    <row r="3820" spans="1:10" ht="15" customHeight="1" x14ac:dyDescent="0.35">
      <c r="A3820" s="2" t="s">
        <v>128</v>
      </c>
      <c r="B3820" s="2" t="s">
        <v>129</v>
      </c>
      <c r="C3820" s="2" t="s">
        <v>352</v>
      </c>
      <c r="D3820" s="2" t="s">
        <v>353</v>
      </c>
      <c r="E3820" s="3">
        <v>8</v>
      </c>
      <c r="F3820" s="3">
        <v>24</v>
      </c>
      <c r="G3820" s="2" t="s">
        <v>130</v>
      </c>
      <c r="H3820" s="2" t="s">
        <v>354</v>
      </c>
      <c r="I3820" s="2" t="s">
        <v>18276</v>
      </c>
      <c r="J3820" s="2" t="s">
        <v>3037</v>
      </c>
    </row>
    <row r="3821" spans="1:10" ht="15" customHeight="1" x14ac:dyDescent="0.35">
      <c r="A3821" s="2" t="s">
        <v>128</v>
      </c>
      <c r="B3821" s="2" t="s">
        <v>129</v>
      </c>
      <c r="C3821" s="2" t="s">
        <v>456</v>
      </c>
      <c r="D3821" s="2" t="s">
        <v>457</v>
      </c>
      <c r="E3821" s="3">
        <v>8</v>
      </c>
      <c r="F3821" s="3">
        <v>33</v>
      </c>
      <c r="G3821" s="2" t="s">
        <v>130</v>
      </c>
      <c r="H3821" s="2" t="s">
        <v>458</v>
      </c>
      <c r="I3821" s="2" t="s">
        <v>18276</v>
      </c>
      <c r="J3821" s="2" t="s">
        <v>3037</v>
      </c>
    </row>
    <row r="3822" spans="1:10" ht="15" customHeight="1" x14ac:dyDescent="0.35">
      <c r="A3822" s="2" t="s">
        <v>128</v>
      </c>
      <c r="B3822" s="2" t="s">
        <v>129</v>
      </c>
      <c r="C3822" s="2" t="s">
        <v>510</v>
      </c>
      <c r="D3822" s="2" t="s">
        <v>511</v>
      </c>
      <c r="E3822" s="3">
        <v>8</v>
      </c>
      <c r="F3822" s="3">
        <v>38</v>
      </c>
      <c r="G3822" s="2" t="s">
        <v>130</v>
      </c>
      <c r="H3822" s="2" t="s">
        <v>512</v>
      </c>
      <c r="I3822" s="2" t="s">
        <v>18276</v>
      </c>
      <c r="J3822" s="2" t="s">
        <v>3037</v>
      </c>
    </row>
    <row r="3823" spans="1:10" ht="15" customHeight="1" x14ac:dyDescent="0.35">
      <c r="A3823" s="2" t="s">
        <v>128</v>
      </c>
      <c r="B3823" s="2" t="s">
        <v>129</v>
      </c>
      <c r="C3823" s="2" t="s">
        <v>23</v>
      </c>
      <c r="D3823" s="2" t="s">
        <v>24</v>
      </c>
      <c r="E3823" s="3">
        <v>8</v>
      </c>
      <c r="F3823" s="3">
        <v>1</v>
      </c>
      <c r="G3823" s="2" t="s">
        <v>130</v>
      </c>
      <c r="H3823" s="2" t="s">
        <v>26</v>
      </c>
      <c r="I3823" s="2" t="s">
        <v>18276</v>
      </c>
      <c r="J3823" s="2" t="s">
        <v>3104</v>
      </c>
    </row>
    <row r="3824" spans="1:10" ht="15" customHeight="1" x14ac:dyDescent="0.35">
      <c r="A3824" s="2" t="s">
        <v>128</v>
      </c>
      <c r="B3824" s="2" t="s">
        <v>129</v>
      </c>
      <c r="C3824" s="2" t="s">
        <v>142</v>
      </c>
      <c r="D3824" s="2" t="s">
        <v>143</v>
      </c>
      <c r="E3824" s="3">
        <v>8</v>
      </c>
      <c r="F3824" s="3">
        <v>9</v>
      </c>
      <c r="G3824" s="2" t="s">
        <v>130</v>
      </c>
      <c r="H3824" s="2" t="s">
        <v>144</v>
      </c>
      <c r="I3824" s="2" t="s">
        <v>18276</v>
      </c>
      <c r="J3824" s="2" t="s">
        <v>3104</v>
      </c>
    </row>
    <row r="3825" spans="1:10" ht="15" customHeight="1" x14ac:dyDescent="0.35">
      <c r="A3825" s="2" t="s">
        <v>128</v>
      </c>
      <c r="B3825" s="2" t="s">
        <v>129</v>
      </c>
      <c r="C3825" s="2" t="s">
        <v>163</v>
      </c>
      <c r="D3825" s="2" t="s">
        <v>164</v>
      </c>
      <c r="E3825" s="3">
        <v>8</v>
      </c>
      <c r="F3825" s="3">
        <v>11</v>
      </c>
      <c r="G3825" s="2" t="s">
        <v>130</v>
      </c>
      <c r="H3825" s="2" t="s">
        <v>165</v>
      </c>
      <c r="I3825" s="2" t="s">
        <v>18276</v>
      </c>
      <c r="J3825" s="2" t="s">
        <v>3104</v>
      </c>
    </row>
    <row r="3826" spans="1:10" ht="15" customHeight="1" x14ac:dyDescent="0.35">
      <c r="A3826" s="2" t="s">
        <v>128</v>
      </c>
      <c r="B3826" s="2" t="s">
        <v>129</v>
      </c>
      <c r="C3826" s="2" t="s">
        <v>207</v>
      </c>
      <c r="D3826" s="2" t="s">
        <v>208</v>
      </c>
      <c r="E3826" s="3">
        <v>8</v>
      </c>
      <c r="F3826" s="3">
        <v>14</v>
      </c>
      <c r="G3826" s="2" t="s">
        <v>130</v>
      </c>
      <c r="H3826" s="2" t="s">
        <v>209</v>
      </c>
      <c r="I3826" s="2" t="s">
        <v>18276</v>
      </c>
      <c r="J3826" s="2" t="s">
        <v>3104</v>
      </c>
    </row>
    <row r="3827" spans="1:10" ht="15" customHeight="1" x14ac:dyDescent="0.35">
      <c r="A3827" s="2" t="s">
        <v>128</v>
      </c>
      <c r="B3827" s="2" t="s">
        <v>129</v>
      </c>
      <c r="C3827" s="2" t="s">
        <v>339</v>
      </c>
      <c r="D3827" s="2" t="s">
        <v>340</v>
      </c>
      <c r="E3827" s="3">
        <v>8</v>
      </c>
      <c r="F3827" s="3">
        <v>23</v>
      </c>
      <c r="G3827" s="2" t="s">
        <v>130</v>
      </c>
      <c r="H3827" s="2" t="s">
        <v>341</v>
      </c>
      <c r="I3827" s="2" t="s">
        <v>18276</v>
      </c>
      <c r="J3827" s="2" t="s">
        <v>3104</v>
      </c>
    </row>
    <row r="3828" spans="1:10" ht="15" customHeight="1" x14ac:dyDescent="0.35">
      <c r="A3828" s="2" t="s">
        <v>128</v>
      </c>
      <c r="B3828" s="2" t="s">
        <v>129</v>
      </c>
      <c r="C3828" s="2" t="s">
        <v>23</v>
      </c>
      <c r="D3828" s="2" t="s">
        <v>24</v>
      </c>
      <c r="E3828" s="3">
        <v>8</v>
      </c>
      <c r="F3828" s="3">
        <v>1</v>
      </c>
      <c r="G3828" s="2" t="s">
        <v>130</v>
      </c>
      <c r="H3828" s="2" t="s">
        <v>26</v>
      </c>
      <c r="I3828" s="2" t="s">
        <v>18276</v>
      </c>
      <c r="J3828" s="2" t="s">
        <v>3016</v>
      </c>
    </row>
    <row r="3829" spans="1:10" ht="15" customHeight="1" x14ac:dyDescent="0.35">
      <c r="A3829" s="2" t="s">
        <v>128</v>
      </c>
      <c r="B3829" s="2" t="s">
        <v>129</v>
      </c>
      <c r="C3829" s="2" t="s">
        <v>41</v>
      </c>
      <c r="D3829" s="2" t="s">
        <v>42</v>
      </c>
      <c r="E3829" s="3">
        <v>8</v>
      </c>
      <c r="F3829" s="3">
        <v>2</v>
      </c>
      <c r="G3829" s="2" t="s">
        <v>130</v>
      </c>
      <c r="H3829" s="2" t="s">
        <v>43</v>
      </c>
      <c r="I3829" s="2" t="s">
        <v>18276</v>
      </c>
      <c r="J3829" s="2" t="s">
        <v>3016</v>
      </c>
    </row>
    <row r="3830" spans="1:10" ht="15" customHeight="1" x14ac:dyDescent="0.35">
      <c r="A3830" s="2" t="s">
        <v>128</v>
      </c>
      <c r="B3830" s="2" t="s">
        <v>129</v>
      </c>
      <c r="C3830" s="2" t="s">
        <v>56</v>
      </c>
      <c r="D3830" s="2" t="s">
        <v>57</v>
      </c>
      <c r="E3830" s="3">
        <v>8</v>
      </c>
      <c r="F3830" s="3">
        <v>3</v>
      </c>
      <c r="G3830" s="2" t="s">
        <v>130</v>
      </c>
      <c r="H3830" s="2" t="s">
        <v>59</v>
      </c>
      <c r="I3830" s="2" t="s">
        <v>18276</v>
      </c>
      <c r="J3830" s="2" t="s">
        <v>3016</v>
      </c>
    </row>
    <row r="3831" spans="1:10" ht="15" customHeight="1" x14ac:dyDescent="0.35">
      <c r="A3831" s="2" t="s">
        <v>128</v>
      </c>
      <c r="B3831" s="2" t="s">
        <v>129</v>
      </c>
      <c r="C3831" s="2" t="s">
        <v>71</v>
      </c>
      <c r="D3831" s="2" t="s">
        <v>72</v>
      </c>
      <c r="E3831" s="3">
        <v>8</v>
      </c>
      <c r="F3831" s="3">
        <v>4</v>
      </c>
      <c r="G3831" s="2" t="s">
        <v>130</v>
      </c>
      <c r="H3831" s="2" t="s">
        <v>73</v>
      </c>
      <c r="I3831" s="2" t="s">
        <v>18276</v>
      </c>
      <c r="J3831" s="2" t="s">
        <v>3016</v>
      </c>
    </row>
    <row r="3832" spans="1:10" ht="15" customHeight="1" x14ac:dyDescent="0.35">
      <c r="A3832" s="2" t="s">
        <v>128</v>
      </c>
      <c r="B3832" s="2" t="s">
        <v>129</v>
      </c>
      <c r="C3832" s="2" t="s">
        <v>86</v>
      </c>
      <c r="D3832" s="2" t="s">
        <v>87</v>
      </c>
      <c r="E3832" s="3">
        <v>8</v>
      </c>
      <c r="F3832" s="3">
        <v>5</v>
      </c>
      <c r="G3832" s="2" t="s">
        <v>130</v>
      </c>
      <c r="H3832" s="2" t="s">
        <v>88</v>
      </c>
      <c r="I3832" s="2" t="s">
        <v>18276</v>
      </c>
      <c r="J3832" s="2" t="s">
        <v>3016</v>
      </c>
    </row>
    <row r="3833" spans="1:10" ht="15" customHeight="1" x14ac:dyDescent="0.35">
      <c r="A3833" s="2" t="s">
        <v>128</v>
      </c>
      <c r="B3833" s="2" t="s">
        <v>129</v>
      </c>
      <c r="C3833" s="2" t="s">
        <v>116</v>
      </c>
      <c r="D3833" s="2" t="s">
        <v>117</v>
      </c>
      <c r="E3833" s="3">
        <v>8</v>
      </c>
      <c r="F3833" s="3">
        <v>7</v>
      </c>
      <c r="G3833" s="2" t="s">
        <v>130</v>
      </c>
      <c r="H3833" s="2" t="s">
        <v>118</v>
      </c>
      <c r="I3833" s="2" t="s">
        <v>18276</v>
      </c>
      <c r="J3833" s="2" t="s">
        <v>3016</v>
      </c>
    </row>
    <row r="3834" spans="1:10" ht="15" customHeight="1" x14ac:dyDescent="0.35">
      <c r="A3834" s="2" t="s">
        <v>128</v>
      </c>
      <c r="B3834" s="2" t="s">
        <v>129</v>
      </c>
      <c r="C3834" s="2" t="s">
        <v>163</v>
      </c>
      <c r="D3834" s="2" t="s">
        <v>164</v>
      </c>
      <c r="E3834" s="3">
        <v>8</v>
      </c>
      <c r="F3834" s="3">
        <v>11</v>
      </c>
      <c r="G3834" s="2" t="s">
        <v>130</v>
      </c>
      <c r="H3834" s="2" t="s">
        <v>165</v>
      </c>
      <c r="I3834" s="2" t="s">
        <v>18276</v>
      </c>
      <c r="J3834" s="2" t="s">
        <v>3016</v>
      </c>
    </row>
    <row r="3835" spans="1:10" ht="15" customHeight="1" x14ac:dyDescent="0.35">
      <c r="A3835" s="2" t="s">
        <v>128</v>
      </c>
      <c r="B3835" s="2" t="s">
        <v>129</v>
      </c>
      <c r="C3835" s="2" t="s">
        <v>177</v>
      </c>
      <c r="D3835" s="2" t="s">
        <v>178</v>
      </c>
      <c r="E3835" s="3">
        <v>8</v>
      </c>
      <c r="F3835" s="3">
        <v>12</v>
      </c>
      <c r="G3835" s="2" t="s">
        <v>130</v>
      </c>
      <c r="H3835" s="2" t="s">
        <v>179</v>
      </c>
      <c r="I3835" s="2" t="s">
        <v>18276</v>
      </c>
      <c r="J3835" s="2" t="s">
        <v>3016</v>
      </c>
    </row>
    <row r="3836" spans="1:10" ht="15" customHeight="1" x14ac:dyDescent="0.35">
      <c r="A3836" s="2" t="s">
        <v>128</v>
      </c>
      <c r="B3836" s="2" t="s">
        <v>129</v>
      </c>
      <c r="C3836" s="2" t="s">
        <v>191</v>
      </c>
      <c r="D3836" s="2" t="s">
        <v>192</v>
      </c>
      <c r="E3836" s="3">
        <v>8</v>
      </c>
      <c r="F3836" s="3">
        <v>13</v>
      </c>
      <c r="G3836" s="2" t="s">
        <v>130</v>
      </c>
      <c r="H3836" s="2" t="s">
        <v>193</v>
      </c>
      <c r="I3836" s="2" t="s">
        <v>18276</v>
      </c>
      <c r="J3836" s="2" t="s">
        <v>3016</v>
      </c>
    </row>
    <row r="3837" spans="1:10" ht="15" customHeight="1" x14ac:dyDescent="0.35">
      <c r="A3837" s="2" t="s">
        <v>128</v>
      </c>
      <c r="B3837" s="2" t="s">
        <v>129</v>
      </c>
      <c r="C3837" s="2" t="s">
        <v>207</v>
      </c>
      <c r="D3837" s="2" t="s">
        <v>208</v>
      </c>
      <c r="E3837" s="3">
        <v>8</v>
      </c>
      <c r="F3837" s="3">
        <v>14</v>
      </c>
      <c r="G3837" s="2" t="s">
        <v>130</v>
      </c>
      <c r="H3837" s="2" t="s">
        <v>209</v>
      </c>
      <c r="I3837" s="2" t="s">
        <v>18276</v>
      </c>
      <c r="J3837" s="2" t="s">
        <v>3016</v>
      </c>
    </row>
    <row r="3838" spans="1:10" ht="15" customHeight="1" x14ac:dyDescent="0.35">
      <c r="A3838" s="2" t="s">
        <v>128</v>
      </c>
      <c r="B3838" s="2" t="s">
        <v>129</v>
      </c>
      <c r="C3838" s="2" t="s">
        <v>325</v>
      </c>
      <c r="D3838" s="2" t="s">
        <v>326</v>
      </c>
      <c r="E3838" s="3">
        <v>8</v>
      </c>
      <c r="F3838" s="3">
        <v>22</v>
      </c>
      <c r="G3838" s="2" t="s">
        <v>130</v>
      </c>
      <c r="H3838" s="2" t="s">
        <v>327</v>
      </c>
      <c r="I3838" s="2" t="s">
        <v>18276</v>
      </c>
      <c r="J3838" s="2" t="s">
        <v>3016</v>
      </c>
    </row>
    <row r="3839" spans="1:10" ht="15" customHeight="1" x14ac:dyDescent="0.35">
      <c r="A3839" s="2" t="s">
        <v>128</v>
      </c>
      <c r="B3839" s="2" t="s">
        <v>129</v>
      </c>
      <c r="C3839" s="2" t="s">
        <v>339</v>
      </c>
      <c r="D3839" s="2" t="s">
        <v>340</v>
      </c>
      <c r="E3839" s="3">
        <v>8</v>
      </c>
      <c r="F3839" s="3">
        <v>23</v>
      </c>
      <c r="G3839" s="2" t="s">
        <v>130</v>
      </c>
      <c r="H3839" s="2" t="s">
        <v>341</v>
      </c>
      <c r="I3839" s="2" t="s">
        <v>18276</v>
      </c>
      <c r="J3839" s="2" t="s">
        <v>3016</v>
      </c>
    </row>
    <row r="3840" spans="1:10" ht="15" customHeight="1" x14ac:dyDescent="0.35">
      <c r="A3840" s="2" t="s">
        <v>128</v>
      </c>
      <c r="B3840" s="2" t="s">
        <v>129</v>
      </c>
      <c r="C3840" s="2" t="s">
        <v>467</v>
      </c>
      <c r="D3840" s="2" t="s">
        <v>468</v>
      </c>
      <c r="E3840" s="3">
        <v>8</v>
      </c>
      <c r="F3840" s="3">
        <v>34</v>
      </c>
      <c r="G3840" s="2" t="s">
        <v>130</v>
      </c>
      <c r="H3840" s="2" t="s">
        <v>469</v>
      </c>
      <c r="I3840" s="2" t="s">
        <v>18276</v>
      </c>
      <c r="J3840" s="2" t="s">
        <v>3016</v>
      </c>
    </row>
    <row r="3841" spans="1:10" ht="15" customHeight="1" x14ac:dyDescent="0.35">
      <c r="A3841" s="2" t="s">
        <v>128</v>
      </c>
      <c r="B3841" s="2" t="s">
        <v>129</v>
      </c>
      <c r="C3841" s="2" t="s">
        <v>339</v>
      </c>
      <c r="D3841" s="2" t="s">
        <v>340</v>
      </c>
      <c r="E3841" s="3">
        <v>8</v>
      </c>
      <c r="F3841" s="3">
        <v>23</v>
      </c>
      <c r="G3841" s="2" t="s">
        <v>130</v>
      </c>
      <c r="H3841" s="2" t="s">
        <v>341</v>
      </c>
      <c r="I3841" s="2" t="s">
        <v>18276</v>
      </c>
      <c r="J3841" s="2" t="s">
        <v>3037</v>
      </c>
    </row>
    <row r="3842" spans="1:10" ht="15" customHeight="1" x14ac:dyDescent="0.35">
      <c r="A3842" s="2" t="s">
        <v>128</v>
      </c>
      <c r="B3842" s="2" t="s">
        <v>129</v>
      </c>
      <c r="C3842" s="2" t="s">
        <v>537</v>
      </c>
      <c r="D3842" s="2" t="s">
        <v>538</v>
      </c>
      <c r="E3842" s="3">
        <v>8</v>
      </c>
      <c r="F3842" s="3">
        <v>40</v>
      </c>
      <c r="G3842" s="2" t="s">
        <v>130</v>
      </c>
      <c r="H3842" s="2" t="s">
        <v>539</v>
      </c>
      <c r="I3842" s="2" t="s">
        <v>18276</v>
      </c>
      <c r="J3842" s="2" t="s">
        <v>3016</v>
      </c>
    </row>
    <row r="3843" spans="1:10" ht="15" customHeight="1" x14ac:dyDescent="0.35">
      <c r="A3843" s="2" t="s">
        <v>128</v>
      </c>
      <c r="B3843" s="2" t="s">
        <v>129</v>
      </c>
      <c r="C3843" s="2" t="s">
        <v>325</v>
      </c>
      <c r="D3843" s="2" t="s">
        <v>326</v>
      </c>
      <c r="E3843" s="3">
        <v>8</v>
      </c>
      <c r="F3843" s="3">
        <v>22</v>
      </c>
      <c r="G3843" s="2" t="s">
        <v>130</v>
      </c>
      <c r="H3843" s="2" t="s">
        <v>327</v>
      </c>
      <c r="I3843" s="2" t="s">
        <v>18276</v>
      </c>
      <c r="J3843" s="2" t="s">
        <v>3037</v>
      </c>
    </row>
    <row r="3844" spans="1:10" ht="15" customHeight="1" x14ac:dyDescent="0.35">
      <c r="A3844" s="2" t="s">
        <v>128</v>
      </c>
      <c r="B3844" s="2" t="s">
        <v>129</v>
      </c>
      <c r="C3844" s="2" t="s">
        <v>264</v>
      </c>
      <c r="D3844" s="2" t="s">
        <v>265</v>
      </c>
      <c r="E3844" s="3">
        <v>8</v>
      </c>
      <c r="F3844" s="3">
        <v>18</v>
      </c>
      <c r="G3844" s="2" t="s">
        <v>130</v>
      </c>
      <c r="H3844" s="2" t="s">
        <v>266</v>
      </c>
      <c r="I3844" s="2" t="s">
        <v>18276</v>
      </c>
      <c r="J3844" s="2" t="s">
        <v>3037</v>
      </c>
    </row>
    <row r="3845" spans="1:10" ht="15" customHeight="1" x14ac:dyDescent="0.35">
      <c r="A3845" s="2" t="s">
        <v>128</v>
      </c>
      <c r="B3845" s="2" t="s">
        <v>129</v>
      </c>
      <c r="C3845" s="2" t="s">
        <v>163</v>
      </c>
      <c r="D3845" s="2" t="s">
        <v>164</v>
      </c>
      <c r="E3845" s="3">
        <v>8</v>
      </c>
      <c r="F3845" s="3">
        <v>11</v>
      </c>
      <c r="G3845" s="2" t="s">
        <v>130</v>
      </c>
      <c r="H3845" s="2" t="s">
        <v>165</v>
      </c>
      <c r="I3845" s="2" t="s">
        <v>18276</v>
      </c>
      <c r="J3845" s="2" t="s">
        <v>3054</v>
      </c>
    </row>
    <row r="3846" spans="1:10" ht="15" customHeight="1" x14ac:dyDescent="0.35">
      <c r="A3846" s="2" t="s">
        <v>128</v>
      </c>
      <c r="B3846" s="2" t="s">
        <v>129</v>
      </c>
      <c r="C3846" s="2" t="s">
        <v>177</v>
      </c>
      <c r="D3846" s="2" t="s">
        <v>178</v>
      </c>
      <c r="E3846" s="3">
        <v>8</v>
      </c>
      <c r="F3846" s="3">
        <v>12</v>
      </c>
      <c r="G3846" s="2" t="s">
        <v>130</v>
      </c>
      <c r="H3846" s="2" t="s">
        <v>179</v>
      </c>
      <c r="I3846" s="2" t="s">
        <v>18276</v>
      </c>
      <c r="J3846" s="2" t="s">
        <v>3054</v>
      </c>
    </row>
    <row r="3847" spans="1:10" ht="15" customHeight="1" x14ac:dyDescent="0.35">
      <c r="A3847" s="2" t="s">
        <v>142</v>
      </c>
      <c r="B3847" s="2" t="s">
        <v>143</v>
      </c>
      <c r="C3847" s="2" t="s">
        <v>207</v>
      </c>
      <c r="D3847" s="2" t="s">
        <v>208</v>
      </c>
      <c r="E3847" s="3">
        <v>9</v>
      </c>
      <c r="F3847" s="3">
        <v>14</v>
      </c>
      <c r="G3847" s="2" t="s">
        <v>144</v>
      </c>
      <c r="H3847" s="2" t="s">
        <v>209</v>
      </c>
      <c r="I3847" s="2" t="s">
        <v>18276</v>
      </c>
      <c r="J3847" s="2" t="s">
        <v>2969</v>
      </c>
    </row>
    <row r="3848" spans="1:10" ht="15" customHeight="1" x14ac:dyDescent="0.35">
      <c r="A3848" s="2" t="s">
        <v>128</v>
      </c>
      <c r="B3848" s="2" t="s">
        <v>129</v>
      </c>
      <c r="C3848" s="2" t="s">
        <v>191</v>
      </c>
      <c r="D3848" s="2" t="s">
        <v>192</v>
      </c>
      <c r="E3848" s="3">
        <v>8</v>
      </c>
      <c r="F3848" s="3">
        <v>13</v>
      </c>
      <c r="G3848" s="2" t="s">
        <v>130</v>
      </c>
      <c r="H3848" s="2" t="s">
        <v>193</v>
      </c>
      <c r="I3848" s="2" t="s">
        <v>18276</v>
      </c>
      <c r="J3848" s="2" t="s">
        <v>3054</v>
      </c>
    </row>
    <row r="3849" spans="1:10" ht="15" customHeight="1" x14ac:dyDescent="0.35">
      <c r="A3849" s="2" t="s">
        <v>128</v>
      </c>
      <c r="B3849" s="2" t="s">
        <v>129</v>
      </c>
      <c r="C3849" s="2" t="s">
        <v>207</v>
      </c>
      <c r="D3849" s="2" t="s">
        <v>208</v>
      </c>
      <c r="E3849" s="3">
        <v>8</v>
      </c>
      <c r="F3849" s="3">
        <v>14</v>
      </c>
      <c r="G3849" s="2" t="s">
        <v>130</v>
      </c>
      <c r="H3849" s="2" t="s">
        <v>209</v>
      </c>
      <c r="I3849" s="2" t="s">
        <v>18276</v>
      </c>
      <c r="J3849" s="2" t="s">
        <v>3054</v>
      </c>
    </row>
    <row r="3850" spans="1:10" ht="15" customHeight="1" x14ac:dyDescent="0.35">
      <c r="A3850" s="2" t="s">
        <v>128</v>
      </c>
      <c r="B3850" s="2" t="s">
        <v>129</v>
      </c>
      <c r="C3850" s="2" t="s">
        <v>250</v>
      </c>
      <c r="D3850" s="2" t="s">
        <v>251</v>
      </c>
      <c r="E3850" s="3">
        <v>8</v>
      </c>
      <c r="F3850" s="3">
        <v>17</v>
      </c>
      <c r="G3850" s="2" t="s">
        <v>130</v>
      </c>
      <c r="H3850" s="2" t="s">
        <v>252</v>
      </c>
      <c r="I3850" s="2" t="s">
        <v>18276</v>
      </c>
      <c r="J3850" s="2" t="s">
        <v>3054</v>
      </c>
    </row>
    <row r="3851" spans="1:10" ht="15" customHeight="1" x14ac:dyDescent="0.35">
      <c r="A3851" s="2" t="s">
        <v>128</v>
      </c>
      <c r="B3851" s="2" t="s">
        <v>129</v>
      </c>
      <c r="C3851" s="2" t="s">
        <v>264</v>
      </c>
      <c r="D3851" s="2" t="s">
        <v>265</v>
      </c>
      <c r="E3851" s="3">
        <v>8</v>
      </c>
      <c r="F3851" s="3">
        <v>18</v>
      </c>
      <c r="G3851" s="2" t="s">
        <v>130</v>
      </c>
      <c r="H3851" s="2" t="s">
        <v>266</v>
      </c>
      <c r="I3851" s="2" t="s">
        <v>18276</v>
      </c>
      <c r="J3851" s="2" t="s">
        <v>3054</v>
      </c>
    </row>
    <row r="3852" spans="1:10" ht="15" customHeight="1" x14ac:dyDescent="0.35">
      <c r="A3852" s="2" t="s">
        <v>128</v>
      </c>
      <c r="B3852" s="2" t="s">
        <v>129</v>
      </c>
      <c r="C3852" s="2" t="s">
        <v>325</v>
      </c>
      <c r="D3852" s="2" t="s">
        <v>326</v>
      </c>
      <c r="E3852" s="3">
        <v>8</v>
      </c>
      <c r="F3852" s="3">
        <v>22</v>
      </c>
      <c r="G3852" s="2" t="s">
        <v>130</v>
      </c>
      <c r="H3852" s="2" t="s">
        <v>327</v>
      </c>
      <c r="I3852" s="2" t="s">
        <v>18276</v>
      </c>
      <c r="J3852" s="2" t="s">
        <v>3054</v>
      </c>
    </row>
    <row r="3853" spans="1:10" ht="15" customHeight="1" x14ac:dyDescent="0.35">
      <c r="A3853" s="2" t="s">
        <v>128</v>
      </c>
      <c r="B3853" s="2" t="s">
        <v>129</v>
      </c>
      <c r="C3853" s="2" t="s">
        <v>352</v>
      </c>
      <c r="D3853" s="2" t="s">
        <v>353</v>
      </c>
      <c r="E3853" s="3">
        <v>8</v>
      </c>
      <c r="F3853" s="3">
        <v>24</v>
      </c>
      <c r="G3853" s="2" t="s">
        <v>130</v>
      </c>
      <c r="H3853" s="2" t="s">
        <v>354</v>
      </c>
      <c r="I3853" s="2" t="s">
        <v>18276</v>
      </c>
      <c r="J3853" s="2" t="s">
        <v>3054</v>
      </c>
    </row>
    <row r="3854" spans="1:10" ht="15" customHeight="1" x14ac:dyDescent="0.35">
      <c r="A3854" s="2" t="s">
        <v>128</v>
      </c>
      <c r="B3854" s="2" t="s">
        <v>129</v>
      </c>
      <c r="C3854" s="2" t="s">
        <v>477</v>
      </c>
      <c r="D3854" s="2" t="s">
        <v>478</v>
      </c>
      <c r="E3854" s="3">
        <v>8</v>
      </c>
      <c r="F3854" s="3">
        <v>35</v>
      </c>
      <c r="G3854" s="2" t="s">
        <v>130</v>
      </c>
      <c r="H3854" s="2" t="s">
        <v>479</v>
      </c>
      <c r="I3854" s="2" t="s">
        <v>18276</v>
      </c>
      <c r="J3854" s="2" t="s">
        <v>3054</v>
      </c>
    </row>
    <row r="3855" spans="1:10" ht="15" customHeight="1" x14ac:dyDescent="0.35">
      <c r="A3855" s="2" t="s">
        <v>128</v>
      </c>
      <c r="B3855" s="2" t="s">
        <v>129</v>
      </c>
      <c r="C3855" s="2" t="s">
        <v>523</v>
      </c>
      <c r="D3855" s="2" t="s">
        <v>524</v>
      </c>
      <c r="E3855" s="3">
        <v>8</v>
      </c>
      <c r="F3855" s="3">
        <v>39</v>
      </c>
      <c r="G3855" s="2" t="s">
        <v>130</v>
      </c>
      <c r="H3855" s="2" t="s">
        <v>525</v>
      </c>
      <c r="I3855" s="2" t="s">
        <v>18276</v>
      </c>
      <c r="J3855" s="2" t="s">
        <v>3054</v>
      </c>
    </row>
    <row r="3856" spans="1:10" ht="15" customHeight="1" x14ac:dyDescent="0.35">
      <c r="A3856" s="2" t="s">
        <v>128</v>
      </c>
      <c r="B3856" s="2" t="s">
        <v>129</v>
      </c>
      <c r="C3856" s="2" t="s">
        <v>23</v>
      </c>
      <c r="D3856" s="2" t="s">
        <v>24</v>
      </c>
      <c r="E3856" s="3">
        <v>8</v>
      </c>
      <c r="F3856" s="3">
        <v>1</v>
      </c>
      <c r="G3856" s="2" t="s">
        <v>130</v>
      </c>
      <c r="H3856" s="2" t="s">
        <v>26</v>
      </c>
      <c r="I3856" s="2" t="s">
        <v>18276</v>
      </c>
      <c r="J3856" s="2" t="s">
        <v>3037</v>
      </c>
    </row>
    <row r="3857" spans="1:10" ht="15" customHeight="1" x14ac:dyDescent="0.35">
      <c r="A3857" s="2" t="s">
        <v>128</v>
      </c>
      <c r="B3857" s="2" t="s">
        <v>129</v>
      </c>
      <c r="C3857" s="2" t="s">
        <v>41</v>
      </c>
      <c r="D3857" s="2" t="s">
        <v>42</v>
      </c>
      <c r="E3857" s="3">
        <v>8</v>
      </c>
      <c r="F3857" s="3">
        <v>2</v>
      </c>
      <c r="G3857" s="2" t="s">
        <v>130</v>
      </c>
      <c r="H3857" s="2" t="s">
        <v>43</v>
      </c>
      <c r="I3857" s="2" t="s">
        <v>18276</v>
      </c>
      <c r="J3857" s="2" t="s">
        <v>3037</v>
      </c>
    </row>
    <row r="3858" spans="1:10" ht="15" customHeight="1" x14ac:dyDescent="0.35">
      <c r="A3858" s="2" t="s">
        <v>128</v>
      </c>
      <c r="B3858" s="2" t="s">
        <v>129</v>
      </c>
      <c r="C3858" s="2" t="s">
        <v>56</v>
      </c>
      <c r="D3858" s="2" t="s">
        <v>57</v>
      </c>
      <c r="E3858" s="3">
        <v>8</v>
      </c>
      <c r="F3858" s="3">
        <v>3</v>
      </c>
      <c r="G3858" s="2" t="s">
        <v>130</v>
      </c>
      <c r="H3858" s="2" t="s">
        <v>59</v>
      </c>
      <c r="I3858" s="2" t="s">
        <v>18276</v>
      </c>
      <c r="J3858" s="2" t="s">
        <v>3037</v>
      </c>
    </row>
    <row r="3859" spans="1:10" ht="15" customHeight="1" x14ac:dyDescent="0.35">
      <c r="A3859" s="2" t="s">
        <v>128</v>
      </c>
      <c r="B3859" s="2" t="s">
        <v>129</v>
      </c>
      <c r="C3859" s="2" t="s">
        <v>71</v>
      </c>
      <c r="D3859" s="2" t="s">
        <v>72</v>
      </c>
      <c r="E3859" s="3">
        <v>8</v>
      </c>
      <c r="F3859" s="3">
        <v>4</v>
      </c>
      <c r="G3859" s="2" t="s">
        <v>130</v>
      </c>
      <c r="H3859" s="2" t="s">
        <v>73</v>
      </c>
      <c r="I3859" s="2" t="s">
        <v>18276</v>
      </c>
      <c r="J3859" s="2" t="s">
        <v>3037</v>
      </c>
    </row>
    <row r="3860" spans="1:10" ht="15" customHeight="1" x14ac:dyDescent="0.35">
      <c r="A3860" s="2" t="s">
        <v>128</v>
      </c>
      <c r="B3860" s="2" t="s">
        <v>129</v>
      </c>
      <c r="C3860" s="2" t="s">
        <v>86</v>
      </c>
      <c r="D3860" s="2" t="s">
        <v>87</v>
      </c>
      <c r="E3860" s="3">
        <v>8</v>
      </c>
      <c r="F3860" s="3">
        <v>5</v>
      </c>
      <c r="G3860" s="2" t="s">
        <v>130</v>
      </c>
      <c r="H3860" s="2" t="s">
        <v>88</v>
      </c>
      <c r="I3860" s="2" t="s">
        <v>18276</v>
      </c>
      <c r="J3860" s="2" t="s">
        <v>3037</v>
      </c>
    </row>
    <row r="3861" spans="1:10" ht="15" customHeight="1" x14ac:dyDescent="0.35">
      <c r="A3861" s="2" t="s">
        <v>128</v>
      </c>
      <c r="B3861" s="2" t="s">
        <v>129</v>
      </c>
      <c r="C3861" s="2" t="s">
        <v>153</v>
      </c>
      <c r="D3861" s="2" t="s">
        <v>154</v>
      </c>
      <c r="E3861" s="3">
        <v>8</v>
      </c>
      <c r="F3861" s="3">
        <v>10</v>
      </c>
      <c r="G3861" s="2" t="s">
        <v>130</v>
      </c>
      <c r="H3861" s="2" t="s">
        <v>155</v>
      </c>
      <c r="I3861" s="2" t="s">
        <v>18276</v>
      </c>
      <c r="J3861" s="2" t="s">
        <v>3037</v>
      </c>
    </row>
    <row r="3862" spans="1:10" ht="15" customHeight="1" x14ac:dyDescent="0.35">
      <c r="A3862" s="2" t="s">
        <v>128</v>
      </c>
      <c r="B3862" s="2" t="s">
        <v>129</v>
      </c>
      <c r="C3862" s="2" t="s">
        <v>163</v>
      </c>
      <c r="D3862" s="2" t="s">
        <v>164</v>
      </c>
      <c r="E3862" s="3">
        <v>8</v>
      </c>
      <c r="F3862" s="3">
        <v>11</v>
      </c>
      <c r="G3862" s="2" t="s">
        <v>130</v>
      </c>
      <c r="H3862" s="2" t="s">
        <v>165</v>
      </c>
      <c r="I3862" s="2" t="s">
        <v>18276</v>
      </c>
      <c r="J3862" s="2" t="s">
        <v>3037</v>
      </c>
    </row>
    <row r="3863" spans="1:10" ht="15" customHeight="1" x14ac:dyDescent="0.35">
      <c r="A3863" s="2" t="s">
        <v>128</v>
      </c>
      <c r="B3863" s="2" t="s">
        <v>129</v>
      </c>
      <c r="C3863" s="2" t="s">
        <v>177</v>
      </c>
      <c r="D3863" s="2" t="s">
        <v>178</v>
      </c>
      <c r="E3863" s="3">
        <v>8</v>
      </c>
      <c r="F3863" s="3">
        <v>12</v>
      </c>
      <c r="G3863" s="2" t="s">
        <v>130</v>
      </c>
      <c r="H3863" s="2" t="s">
        <v>179</v>
      </c>
      <c r="I3863" s="2" t="s">
        <v>18276</v>
      </c>
      <c r="J3863" s="2" t="s">
        <v>3037</v>
      </c>
    </row>
    <row r="3864" spans="1:10" ht="15" customHeight="1" x14ac:dyDescent="0.35">
      <c r="A3864" s="2" t="s">
        <v>128</v>
      </c>
      <c r="B3864" s="2" t="s">
        <v>129</v>
      </c>
      <c r="C3864" s="2" t="s">
        <v>218</v>
      </c>
      <c r="D3864" s="2" t="s">
        <v>219</v>
      </c>
      <c r="E3864" s="3">
        <v>8</v>
      </c>
      <c r="F3864" s="3">
        <v>15</v>
      </c>
      <c r="G3864" s="2" t="s">
        <v>130</v>
      </c>
      <c r="H3864" s="2" t="s">
        <v>220</v>
      </c>
      <c r="I3864" s="2" t="s">
        <v>18276</v>
      </c>
      <c r="J3864" s="2" t="s">
        <v>3037</v>
      </c>
    </row>
    <row r="3865" spans="1:10" ht="15" customHeight="1" x14ac:dyDescent="0.35">
      <c r="A3865" s="2" t="s">
        <v>128</v>
      </c>
      <c r="B3865" s="2" t="s">
        <v>129</v>
      </c>
      <c r="C3865" s="2" t="s">
        <v>250</v>
      </c>
      <c r="D3865" s="2" t="s">
        <v>251</v>
      </c>
      <c r="E3865" s="3">
        <v>8</v>
      </c>
      <c r="F3865" s="3">
        <v>17</v>
      </c>
      <c r="G3865" s="2" t="s">
        <v>130</v>
      </c>
      <c r="H3865" s="2" t="s">
        <v>252</v>
      </c>
      <c r="I3865" s="2" t="s">
        <v>18276</v>
      </c>
      <c r="J3865" s="2" t="s">
        <v>3037</v>
      </c>
    </row>
    <row r="3866" spans="1:10" ht="15" customHeight="1" x14ac:dyDescent="0.35">
      <c r="A3866" s="2" t="s">
        <v>128</v>
      </c>
      <c r="B3866" s="2" t="s">
        <v>129</v>
      </c>
      <c r="C3866" s="2" t="s">
        <v>279</v>
      </c>
      <c r="D3866" s="2" t="s">
        <v>280</v>
      </c>
      <c r="E3866" s="3">
        <v>8</v>
      </c>
      <c r="F3866" s="3">
        <v>19</v>
      </c>
      <c r="G3866" s="2" t="s">
        <v>130</v>
      </c>
      <c r="H3866" s="2" t="s">
        <v>281</v>
      </c>
      <c r="I3866" s="2" t="s">
        <v>18276</v>
      </c>
      <c r="J3866" s="2" t="s">
        <v>3037</v>
      </c>
    </row>
    <row r="3867" spans="1:10" ht="15" customHeight="1" x14ac:dyDescent="0.35">
      <c r="A3867" s="2" t="s">
        <v>142</v>
      </c>
      <c r="B3867" s="2" t="s">
        <v>143</v>
      </c>
      <c r="C3867" s="2" t="s">
        <v>41</v>
      </c>
      <c r="D3867" s="2" t="s">
        <v>42</v>
      </c>
      <c r="E3867" s="3">
        <v>9</v>
      </c>
      <c r="F3867" s="3">
        <v>2</v>
      </c>
      <c r="G3867" s="2" t="s">
        <v>144</v>
      </c>
      <c r="H3867" s="2" t="s">
        <v>43</v>
      </c>
      <c r="I3867" s="2" t="s">
        <v>18276</v>
      </c>
      <c r="J3867" s="2" t="s">
        <v>3209</v>
      </c>
    </row>
    <row r="3868" spans="1:10" ht="15" customHeight="1" x14ac:dyDescent="0.35">
      <c r="A3868" s="2" t="s">
        <v>128</v>
      </c>
      <c r="B3868" s="2" t="s">
        <v>129</v>
      </c>
      <c r="C3868" s="2" t="s">
        <v>365</v>
      </c>
      <c r="D3868" s="2" t="s">
        <v>366</v>
      </c>
      <c r="E3868" s="3">
        <v>8</v>
      </c>
      <c r="F3868" s="3">
        <v>25</v>
      </c>
      <c r="G3868" s="2" t="s">
        <v>130</v>
      </c>
      <c r="H3868" s="2" t="s">
        <v>367</v>
      </c>
      <c r="I3868" s="2" t="s">
        <v>18276</v>
      </c>
      <c r="J3868" s="2" t="s">
        <v>3037</v>
      </c>
    </row>
    <row r="3869" spans="1:10" ht="15" customHeight="1" x14ac:dyDescent="0.35">
      <c r="A3869" s="2" t="s">
        <v>142</v>
      </c>
      <c r="B3869" s="2" t="s">
        <v>143</v>
      </c>
      <c r="C3869" s="2" t="s">
        <v>191</v>
      </c>
      <c r="D3869" s="2" t="s">
        <v>192</v>
      </c>
      <c r="E3869" s="3">
        <v>9</v>
      </c>
      <c r="F3869" s="3">
        <v>13</v>
      </c>
      <c r="G3869" s="2" t="s">
        <v>144</v>
      </c>
      <c r="H3869" s="2" t="s">
        <v>193</v>
      </c>
      <c r="I3869" s="2" t="s">
        <v>18276</v>
      </c>
      <c r="J3869" s="2" t="s">
        <v>3076</v>
      </c>
    </row>
    <row r="3870" spans="1:10" ht="15" customHeight="1" x14ac:dyDescent="0.35">
      <c r="A3870" s="2" t="s">
        <v>142</v>
      </c>
      <c r="B3870" s="2" t="s">
        <v>143</v>
      </c>
      <c r="C3870" s="2" t="s">
        <v>537</v>
      </c>
      <c r="D3870" s="2" t="s">
        <v>538</v>
      </c>
      <c r="E3870" s="3">
        <v>9</v>
      </c>
      <c r="F3870" s="3">
        <v>40</v>
      </c>
      <c r="G3870" s="2" t="s">
        <v>144</v>
      </c>
      <c r="H3870" s="2" t="s">
        <v>539</v>
      </c>
      <c r="I3870" s="2" t="s">
        <v>18276</v>
      </c>
      <c r="J3870" s="2" t="s">
        <v>3093</v>
      </c>
    </row>
    <row r="3871" spans="1:10" ht="15" customHeight="1" x14ac:dyDescent="0.35">
      <c r="A3871" s="2" t="s">
        <v>142</v>
      </c>
      <c r="B3871" s="2" t="s">
        <v>143</v>
      </c>
      <c r="C3871" s="2" t="s">
        <v>23</v>
      </c>
      <c r="D3871" s="2" t="s">
        <v>24</v>
      </c>
      <c r="E3871" s="3">
        <v>9</v>
      </c>
      <c r="F3871" s="3">
        <v>1</v>
      </c>
      <c r="G3871" s="2" t="s">
        <v>144</v>
      </c>
      <c r="H3871" s="2" t="s">
        <v>26</v>
      </c>
      <c r="I3871" s="2" t="s">
        <v>18276</v>
      </c>
      <c r="J3871" s="2" t="s">
        <v>3076</v>
      </c>
    </row>
    <row r="3872" spans="1:10" ht="15" customHeight="1" x14ac:dyDescent="0.35">
      <c r="A3872" s="2" t="s">
        <v>142</v>
      </c>
      <c r="B3872" s="2" t="s">
        <v>143</v>
      </c>
      <c r="C3872" s="2" t="s">
        <v>163</v>
      </c>
      <c r="D3872" s="2" t="s">
        <v>164</v>
      </c>
      <c r="E3872" s="3">
        <v>9</v>
      </c>
      <c r="F3872" s="3">
        <v>11</v>
      </c>
      <c r="G3872" s="2" t="s">
        <v>144</v>
      </c>
      <c r="H3872" s="2" t="s">
        <v>165</v>
      </c>
      <c r="I3872" s="2" t="s">
        <v>18276</v>
      </c>
      <c r="J3872" s="2" t="s">
        <v>2969</v>
      </c>
    </row>
    <row r="3873" spans="1:10" ht="15" customHeight="1" x14ac:dyDescent="0.35">
      <c r="A3873" s="2" t="s">
        <v>142</v>
      </c>
      <c r="B3873" s="2" t="s">
        <v>143</v>
      </c>
      <c r="C3873" s="2" t="s">
        <v>56</v>
      </c>
      <c r="D3873" s="2" t="s">
        <v>57</v>
      </c>
      <c r="E3873" s="3">
        <v>9</v>
      </c>
      <c r="F3873" s="3">
        <v>3</v>
      </c>
      <c r="G3873" s="2" t="s">
        <v>144</v>
      </c>
      <c r="H3873" s="2" t="s">
        <v>59</v>
      </c>
      <c r="I3873" s="2" t="s">
        <v>18276</v>
      </c>
      <c r="J3873" s="2" t="s">
        <v>3076</v>
      </c>
    </row>
    <row r="3874" spans="1:10" ht="15" customHeight="1" x14ac:dyDescent="0.35">
      <c r="A3874" s="2" t="s">
        <v>142</v>
      </c>
      <c r="B3874" s="2" t="s">
        <v>143</v>
      </c>
      <c r="C3874" s="2" t="s">
        <v>71</v>
      </c>
      <c r="D3874" s="2" t="s">
        <v>72</v>
      </c>
      <c r="E3874" s="3">
        <v>9</v>
      </c>
      <c r="F3874" s="3">
        <v>4</v>
      </c>
      <c r="G3874" s="2" t="s">
        <v>144</v>
      </c>
      <c r="H3874" s="2" t="s">
        <v>73</v>
      </c>
      <c r="I3874" s="2" t="s">
        <v>18276</v>
      </c>
      <c r="J3874" s="2" t="s">
        <v>3076</v>
      </c>
    </row>
    <row r="3875" spans="1:10" ht="15" customHeight="1" x14ac:dyDescent="0.35">
      <c r="A3875" s="2" t="s">
        <v>142</v>
      </c>
      <c r="B3875" s="2" t="s">
        <v>143</v>
      </c>
      <c r="C3875" s="2" t="s">
        <v>86</v>
      </c>
      <c r="D3875" s="2" t="s">
        <v>87</v>
      </c>
      <c r="E3875" s="3">
        <v>9</v>
      </c>
      <c r="F3875" s="3">
        <v>5</v>
      </c>
      <c r="G3875" s="2" t="s">
        <v>144</v>
      </c>
      <c r="H3875" s="2" t="s">
        <v>88</v>
      </c>
      <c r="I3875" s="2" t="s">
        <v>18276</v>
      </c>
      <c r="J3875" s="2" t="s">
        <v>3076</v>
      </c>
    </row>
    <row r="3876" spans="1:10" ht="15" customHeight="1" x14ac:dyDescent="0.35">
      <c r="A3876" s="2" t="s">
        <v>142</v>
      </c>
      <c r="B3876" s="2" t="s">
        <v>143</v>
      </c>
      <c r="C3876" s="2" t="s">
        <v>153</v>
      </c>
      <c r="D3876" s="2" t="s">
        <v>154</v>
      </c>
      <c r="E3876" s="3">
        <v>9</v>
      </c>
      <c r="F3876" s="3">
        <v>10</v>
      </c>
      <c r="G3876" s="2" t="s">
        <v>144</v>
      </c>
      <c r="H3876" s="2" t="s">
        <v>155</v>
      </c>
      <c r="I3876" s="2" t="s">
        <v>18276</v>
      </c>
      <c r="J3876" s="2" t="s">
        <v>3076</v>
      </c>
    </row>
    <row r="3877" spans="1:10" ht="15" customHeight="1" x14ac:dyDescent="0.35">
      <c r="A3877" s="2" t="s">
        <v>142</v>
      </c>
      <c r="B3877" s="2" t="s">
        <v>143</v>
      </c>
      <c r="C3877" s="2" t="s">
        <v>163</v>
      </c>
      <c r="D3877" s="2" t="s">
        <v>164</v>
      </c>
      <c r="E3877" s="3">
        <v>9</v>
      </c>
      <c r="F3877" s="3">
        <v>11</v>
      </c>
      <c r="G3877" s="2" t="s">
        <v>144</v>
      </c>
      <c r="H3877" s="2" t="s">
        <v>165</v>
      </c>
      <c r="I3877" s="2" t="s">
        <v>18276</v>
      </c>
      <c r="J3877" s="2" t="s">
        <v>3076</v>
      </c>
    </row>
    <row r="3878" spans="1:10" ht="15" customHeight="1" x14ac:dyDescent="0.35">
      <c r="A3878" s="2" t="s">
        <v>142</v>
      </c>
      <c r="B3878" s="2" t="s">
        <v>143</v>
      </c>
      <c r="C3878" s="2" t="s">
        <v>177</v>
      </c>
      <c r="D3878" s="2" t="s">
        <v>178</v>
      </c>
      <c r="E3878" s="3">
        <v>9</v>
      </c>
      <c r="F3878" s="3">
        <v>12</v>
      </c>
      <c r="G3878" s="2" t="s">
        <v>144</v>
      </c>
      <c r="H3878" s="2" t="s">
        <v>179</v>
      </c>
      <c r="I3878" s="2" t="s">
        <v>18276</v>
      </c>
      <c r="J3878" s="2" t="s">
        <v>3076</v>
      </c>
    </row>
    <row r="3879" spans="1:10" ht="15" customHeight="1" x14ac:dyDescent="0.35">
      <c r="A3879" s="2" t="s">
        <v>142</v>
      </c>
      <c r="B3879" s="2" t="s">
        <v>143</v>
      </c>
      <c r="C3879" s="2" t="s">
        <v>218</v>
      </c>
      <c r="D3879" s="2" t="s">
        <v>219</v>
      </c>
      <c r="E3879" s="3">
        <v>9</v>
      </c>
      <c r="F3879" s="3">
        <v>15</v>
      </c>
      <c r="G3879" s="2" t="s">
        <v>144</v>
      </c>
      <c r="H3879" s="2" t="s">
        <v>220</v>
      </c>
      <c r="I3879" s="2" t="s">
        <v>18276</v>
      </c>
      <c r="J3879" s="2" t="s">
        <v>3076</v>
      </c>
    </row>
    <row r="3880" spans="1:10" ht="15" customHeight="1" x14ac:dyDescent="0.35">
      <c r="A3880" s="2" t="s">
        <v>142</v>
      </c>
      <c r="B3880" s="2" t="s">
        <v>143</v>
      </c>
      <c r="C3880" s="2" t="s">
        <v>477</v>
      </c>
      <c r="D3880" s="2" t="s">
        <v>478</v>
      </c>
      <c r="E3880" s="3">
        <v>9</v>
      </c>
      <c r="F3880" s="3">
        <v>35</v>
      </c>
      <c r="G3880" s="2" t="s">
        <v>144</v>
      </c>
      <c r="H3880" s="2" t="s">
        <v>479</v>
      </c>
      <c r="I3880" s="2" t="s">
        <v>18276</v>
      </c>
      <c r="J3880" s="2" t="s">
        <v>3093</v>
      </c>
    </row>
    <row r="3881" spans="1:10" ht="15" customHeight="1" x14ac:dyDescent="0.35">
      <c r="A3881" s="2" t="s">
        <v>142</v>
      </c>
      <c r="B3881" s="2" t="s">
        <v>143</v>
      </c>
      <c r="C3881" s="2" t="s">
        <v>250</v>
      </c>
      <c r="D3881" s="2" t="s">
        <v>251</v>
      </c>
      <c r="E3881" s="3">
        <v>9</v>
      </c>
      <c r="F3881" s="3">
        <v>17</v>
      </c>
      <c r="G3881" s="2" t="s">
        <v>144</v>
      </c>
      <c r="H3881" s="2" t="s">
        <v>252</v>
      </c>
      <c r="I3881" s="2" t="s">
        <v>18276</v>
      </c>
      <c r="J3881" s="2" t="s">
        <v>3076</v>
      </c>
    </row>
    <row r="3882" spans="1:10" ht="15" customHeight="1" x14ac:dyDescent="0.35">
      <c r="A3882" s="2" t="s">
        <v>142</v>
      </c>
      <c r="B3882" s="2" t="s">
        <v>143</v>
      </c>
      <c r="C3882" s="2" t="s">
        <v>325</v>
      </c>
      <c r="D3882" s="2" t="s">
        <v>326</v>
      </c>
      <c r="E3882" s="3">
        <v>9</v>
      </c>
      <c r="F3882" s="3">
        <v>22</v>
      </c>
      <c r="G3882" s="2" t="s">
        <v>144</v>
      </c>
      <c r="H3882" s="2" t="s">
        <v>327</v>
      </c>
      <c r="I3882" s="2" t="s">
        <v>18276</v>
      </c>
      <c r="J3882" s="2" t="s">
        <v>3076</v>
      </c>
    </row>
    <row r="3883" spans="1:10" ht="15" customHeight="1" x14ac:dyDescent="0.35">
      <c r="A3883" s="2" t="s">
        <v>142</v>
      </c>
      <c r="B3883" s="2" t="s">
        <v>143</v>
      </c>
      <c r="C3883" s="2" t="s">
        <v>352</v>
      </c>
      <c r="D3883" s="2" t="s">
        <v>353</v>
      </c>
      <c r="E3883" s="3">
        <v>9</v>
      </c>
      <c r="F3883" s="3">
        <v>24</v>
      </c>
      <c r="G3883" s="2" t="s">
        <v>144</v>
      </c>
      <c r="H3883" s="2" t="s">
        <v>354</v>
      </c>
      <c r="I3883" s="2" t="s">
        <v>18276</v>
      </c>
      <c r="J3883" s="2" t="s">
        <v>3076</v>
      </c>
    </row>
    <row r="3884" spans="1:10" ht="15" customHeight="1" x14ac:dyDescent="0.35">
      <c r="A3884" s="2" t="s">
        <v>142</v>
      </c>
      <c r="B3884" s="2" t="s">
        <v>143</v>
      </c>
      <c r="C3884" s="2" t="s">
        <v>387</v>
      </c>
      <c r="D3884" s="2" t="s">
        <v>388</v>
      </c>
      <c r="E3884" s="3">
        <v>9</v>
      </c>
      <c r="F3884" s="3">
        <v>27</v>
      </c>
      <c r="G3884" s="2" t="s">
        <v>144</v>
      </c>
      <c r="H3884" s="2" t="s">
        <v>389</v>
      </c>
      <c r="I3884" s="2" t="s">
        <v>18276</v>
      </c>
      <c r="J3884" s="2" t="s">
        <v>3076</v>
      </c>
    </row>
    <row r="3885" spans="1:10" ht="15" customHeight="1" x14ac:dyDescent="0.35">
      <c r="A3885" s="2" t="s">
        <v>142</v>
      </c>
      <c r="B3885" s="2" t="s">
        <v>143</v>
      </c>
      <c r="C3885" s="2" t="s">
        <v>41</v>
      </c>
      <c r="D3885" s="2" t="s">
        <v>42</v>
      </c>
      <c r="E3885" s="3">
        <v>9</v>
      </c>
      <c r="F3885" s="3">
        <v>2</v>
      </c>
      <c r="G3885" s="2" t="s">
        <v>144</v>
      </c>
      <c r="H3885" s="2" t="s">
        <v>43</v>
      </c>
      <c r="I3885" s="2" t="s">
        <v>18276</v>
      </c>
      <c r="J3885" s="2" t="s">
        <v>3158</v>
      </c>
    </row>
    <row r="3886" spans="1:10" ht="15" customHeight="1" x14ac:dyDescent="0.35">
      <c r="A3886" s="2" t="s">
        <v>142</v>
      </c>
      <c r="B3886" s="2" t="s">
        <v>143</v>
      </c>
      <c r="C3886" s="2" t="s">
        <v>23</v>
      </c>
      <c r="D3886" s="2" t="s">
        <v>24</v>
      </c>
      <c r="E3886" s="3">
        <v>9</v>
      </c>
      <c r="F3886" s="3">
        <v>1</v>
      </c>
      <c r="G3886" s="2" t="s">
        <v>144</v>
      </c>
      <c r="H3886" s="2" t="s">
        <v>26</v>
      </c>
      <c r="I3886" s="2" t="s">
        <v>18276</v>
      </c>
      <c r="J3886" s="2" t="s">
        <v>2969</v>
      </c>
    </row>
    <row r="3887" spans="1:10" ht="15" customHeight="1" x14ac:dyDescent="0.35">
      <c r="A3887" s="2" t="s">
        <v>142</v>
      </c>
      <c r="B3887" s="2" t="s">
        <v>143</v>
      </c>
      <c r="C3887" s="2" t="s">
        <v>41</v>
      </c>
      <c r="D3887" s="2" t="s">
        <v>42</v>
      </c>
      <c r="E3887" s="3">
        <v>9</v>
      </c>
      <c r="F3887" s="3">
        <v>2</v>
      </c>
      <c r="G3887" s="2" t="s">
        <v>144</v>
      </c>
      <c r="H3887" s="2" t="s">
        <v>43</v>
      </c>
      <c r="I3887" s="2" t="s">
        <v>18276</v>
      </c>
      <c r="J3887" s="2" t="s">
        <v>2969</v>
      </c>
    </row>
    <row r="3888" spans="1:10" ht="15" customHeight="1" x14ac:dyDescent="0.35">
      <c r="A3888" s="2" t="s">
        <v>142</v>
      </c>
      <c r="B3888" s="2" t="s">
        <v>143</v>
      </c>
      <c r="C3888" s="2" t="s">
        <v>56</v>
      </c>
      <c r="D3888" s="2" t="s">
        <v>57</v>
      </c>
      <c r="E3888" s="3">
        <v>9</v>
      </c>
      <c r="F3888" s="3">
        <v>3</v>
      </c>
      <c r="G3888" s="2" t="s">
        <v>144</v>
      </c>
      <c r="H3888" s="2" t="s">
        <v>59</v>
      </c>
      <c r="I3888" s="2" t="s">
        <v>18276</v>
      </c>
      <c r="J3888" s="2" t="s">
        <v>2969</v>
      </c>
    </row>
    <row r="3889" spans="1:10" ht="15" customHeight="1" x14ac:dyDescent="0.35">
      <c r="A3889" s="2" t="s">
        <v>142</v>
      </c>
      <c r="B3889" s="2" t="s">
        <v>143</v>
      </c>
      <c r="C3889" s="2" t="s">
        <v>56</v>
      </c>
      <c r="D3889" s="2" t="s">
        <v>57</v>
      </c>
      <c r="E3889" s="3">
        <v>9</v>
      </c>
      <c r="F3889" s="3">
        <v>3</v>
      </c>
      <c r="G3889" s="2" t="s">
        <v>144</v>
      </c>
      <c r="H3889" s="2" t="s">
        <v>59</v>
      </c>
      <c r="I3889" s="2" t="s">
        <v>18276</v>
      </c>
      <c r="J3889" s="2" t="s">
        <v>3209</v>
      </c>
    </row>
    <row r="3890" spans="1:10" ht="15" customHeight="1" x14ac:dyDescent="0.35">
      <c r="A3890" s="2" t="s">
        <v>142</v>
      </c>
      <c r="B3890" s="2" t="s">
        <v>143</v>
      </c>
      <c r="C3890" s="2" t="s">
        <v>71</v>
      </c>
      <c r="D3890" s="2" t="s">
        <v>72</v>
      </c>
      <c r="E3890" s="3">
        <v>9</v>
      </c>
      <c r="F3890" s="3">
        <v>4</v>
      </c>
      <c r="G3890" s="2" t="s">
        <v>144</v>
      </c>
      <c r="H3890" s="2" t="s">
        <v>73</v>
      </c>
      <c r="I3890" s="2" t="s">
        <v>18276</v>
      </c>
      <c r="J3890" s="2" t="s">
        <v>2969</v>
      </c>
    </row>
    <row r="3891" spans="1:10" ht="15" customHeight="1" x14ac:dyDescent="0.35">
      <c r="A3891" s="2" t="s">
        <v>142</v>
      </c>
      <c r="B3891" s="2" t="s">
        <v>143</v>
      </c>
      <c r="C3891" s="2" t="s">
        <v>153</v>
      </c>
      <c r="D3891" s="2" t="s">
        <v>154</v>
      </c>
      <c r="E3891" s="3">
        <v>9</v>
      </c>
      <c r="F3891" s="3">
        <v>10</v>
      </c>
      <c r="G3891" s="2" t="s">
        <v>144</v>
      </c>
      <c r="H3891" s="2" t="s">
        <v>155</v>
      </c>
      <c r="I3891" s="2" t="s">
        <v>18276</v>
      </c>
      <c r="J3891" s="2" t="s">
        <v>2969</v>
      </c>
    </row>
    <row r="3892" spans="1:10" ht="15" customHeight="1" x14ac:dyDescent="0.35">
      <c r="A3892" s="2" t="s">
        <v>142</v>
      </c>
      <c r="B3892" s="2" t="s">
        <v>143</v>
      </c>
      <c r="C3892" s="2" t="s">
        <v>294</v>
      </c>
      <c r="D3892" s="2" t="s">
        <v>295</v>
      </c>
      <c r="E3892" s="3">
        <v>9</v>
      </c>
      <c r="F3892" s="3">
        <v>20</v>
      </c>
      <c r="G3892" s="2" t="s">
        <v>144</v>
      </c>
      <c r="H3892" s="2" t="s">
        <v>296</v>
      </c>
      <c r="I3892" s="2" t="s">
        <v>18276</v>
      </c>
      <c r="J3892" s="2" t="s">
        <v>3076</v>
      </c>
    </row>
    <row r="3893" spans="1:10" ht="15" customHeight="1" x14ac:dyDescent="0.35">
      <c r="A3893" s="2" t="s">
        <v>142</v>
      </c>
      <c r="B3893" s="2" t="s">
        <v>143</v>
      </c>
      <c r="C3893" s="2" t="s">
        <v>352</v>
      </c>
      <c r="D3893" s="2" t="s">
        <v>353</v>
      </c>
      <c r="E3893" s="3">
        <v>9</v>
      </c>
      <c r="F3893" s="3">
        <v>24</v>
      </c>
      <c r="G3893" s="2" t="s">
        <v>144</v>
      </c>
      <c r="H3893" s="2" t="s">
        <v>354</v>
      </c>
      <c r="I3893" s="2" t="s">
        <v>18276</v>
      </c>
      <c r="J3893" s="2" t="s">
        <v>3093</v>
      </c>
    </row>
    <row r="3894" spans="1:10" ht="15" customHeight="1" x14ac:dyDescent="0.35">
      <c r="A3894" s="2" t="s">
        <v>142</v>
      </c>
      <c r="B3894" s="2" t="s">
        <v>143</v>
      </c>
      <c r="C3894" s="2" t="s">
        <v>41</v>
      </c>
      <c r="D3894" s="2" t="s">
        <v>42</v>
      </c>
      <c r="E3894" s="3">
        <v>9</v>
      </c>
      <c r="F3894" s="3">
        <v>2</v>
      </c>
      <c r="G3894" s="2" t="s">
        <v>144</v>
      </c>
      <c r="H3894" s="2" t="s">
        <v>43</v>
      </c>
      <c r="I3894" s="2" t="s">
        <v>18276</v>
      </c>
      <c r="J3894" s="2" t="s">
        <v>3076</v>
      </c>
    </row>
    <row r="3895" spans="1:10" ht="15" customHeight="1" x14ac:dyDescent="0.35">
      <c r="A3895" s="2" t="s">
        <v>142</v>
      </c>
      <c r="B3895" s="2" t="s">
        <v>143</v>
      </c>
      <c r="C3895" s="2" t="s">
        <v>294</v>
      </c>
      <c r="D3895" s="2" t="s">
        <v>295</v>
      </c>
      <c r="E3895" s="3">
        <v>9</v>
      </c>
      <c r="F3895" s="3">
        <v>20</v>
      </c>
      <c r="G3895" s="2" t="s">
        <v>144</v>
      </c>
      <c r="H3895" s="2" t="s">
        <v>296</v>
      </c>
      <c r="I3895" s="2" t="s">
        <v>18276</v>
      </c>
      <c r="J3895" s="2" t="s">
        <v>3093</v>
      </c>
    </row>
    <row r="3896" spans="1:10" ht="15" customHeight="1" x14ac:dyDescent="0.35">
      <c r="A3896" s="2" t="s">
        <v>142</v>
      </c>
      <c r="B3896" s="2" t="s">
        <v>143</v>
      </c>
      <c r="C3896" s="2" t="s">
        <v>128</v>
      </c>
      <c r="D3896" s="2" t="s">
        <v>129</v>
      </c>
      <c r="E3896" s="3">
        <v>9</v>
      </c>
      <c r="F3896" s="3">
        <v>8</v>
      </c>
      <c r="G3896" s="2" t="s">
        <v>144</v>
      </c>
      <c r="H3896" s="2" t="s">
        <v>130</v>
      </c>
      <c r="I3896" s="2" t="s">
        <v>18276</v>
      </c>
      <c r="J3896" s="2" t="s">
        <v>3209</v>
      </c>
    </row>
    <row r="3897" spans="1:10" ht="15" customHeight="1" x14ac:dyDescent="0.35">
      <c r="A3897" s="2" t="s">
        <v>142</v>
      </c>
      <c r="B3897" s="2" t="s">
        <v>143</v>
      </c>
      <c r="C3897" s="2" t="s">
        <v>191</v>
      </c>
      <c r="D3897" s="2" t="s">
        <v>192</v>
      </c>
      <c r="E3897" s="3">
        <v>9</v>
      </c>
      <c r="F3897" s="3">
        <v>13</v>
      </c>
      <c r="G3897" s="2" t="s">
        <v>144</v>
      </c>
      <c r="H3897" s="2" t="s">
        <v>193</v>
      </c>
      <c r="I3897" s="2" t="s">
        <v>18276</v>
      </c>
      <c r="J3897" s="2" t="s">
        <v>3209</v>
      </c>
    </row>
    <row r="3898" spans="1:10" ht="15" customHeight="1" x14ac:dyDescent="0.35">
      <c r="A3898" s="2" t="s">
        <v>142</v>
      </c>
      <c r="B3898" s="2" t="s">
        <v>143</v>
      </c>
      <c r="C3898" s="2" t="s">
        <v>537</v>
      </c>
      <c r="D3898" s="2" t="s">
        <v>538</v>
      </c>
      <c r="E3898" s="3">
        <v>9</v>
      </c>
      <c r="F3898" s="3">
        <v>40</v>
      </c>
      <c r="G3898" s="2" t="s">
        <v>144</v>
      </c>
      <c r="H3898" s="2" t="s">
        <v>539</v>
      </c>
      <c r="I3898" s="2" t="s">
        <v>18276</v>
      </c>
      <c r="J3898" s="2" t="s">
        <v>3209</v>
      </c>
    </row>
    <row r="3899" spans="1:10" ht="15" customHeight="1" x14ac:dyDescent="0.35">
      <c r="A3899" s="2" t="s">
        <v>142</v>
      </c>
      <c r="B3899" s="2" t="s">
        <v>143</v>
      </c>
      <c r="C3899" s="2" t="s">
        <v>41</v>
      </c>
      <c r="D3899" s="2" t="s">
        <v>42</v>
      </c>
      <c r="E3899" s="3">
        <v>9</v>
      </c>
      <c r="F3899" s="3">
        <v>2</v>
      </c>
      <c r="G3899" s="2" t="s">
        <v>144</v>
      </c>
      <c r="H3899" s="2" t="s">
        <v>43</v>
      </c>
      <c r="I3899" s="2" t="s">
        <v>18276</v>
      </c>
      <c r="J3899" s="2" t="s">
        <v>3197</v>
      </c>
    </row>
    <row r="3900" spans="1:10" ht="15" customHeight="1" x14ac:dyDescent="0.35">
      <c r="A3900" s="2" t="s">
        <v>142</v>
      </c>
      <c r="B3900" s="2" t="s">
        <v>143</v>
      </c>
      <c r="C3900" s="2" t="s">
        <v>41</v>
      </c>
      <c r="D3900" s="2" t="s">
        <v>42</v>
      </c>
      <c r="E3900" s="3">
        <v>9</v>
      </c>
      <c r="F3900" s="3">
        <v>2</v>
      </c>
      <c r="G3900" s="2" t="s">
        <v>144</v>
      </c>
      <c r="H3900" s="2" t="s">
        <v>43</v>
      </c>
      <c r="I3900" s="2" t="s">
        <v>18276</v>
      </c>
      <c r="J3900" s="2" t="s">
        <v>3255</v>
      </c>
    </row>
    <row r="3901" spans="1:10" ht="15" customHeight="1" x14ac:dyDescent="0.35">
      <c r="A3901" s="2" t="s">
        <v>142</v>
      </c>
      <c r="B3901" s="2" t="s">
        <v>143</v>
      </c>
      <c r="C3901" s="2" t="s">
        <v>128</v>
      </c>
      <c r="D3901" s="2" t="s">
        <v>129</v>
      </c>
      <c r="E3901" s="3">
        <v>9</v>
      </c>
      <c r="F3901" s="3">
        <v>8</v>
      </c>
      <c r="G3901" s="2" t="s">
        <v>144</v>
      </c>
      <c r="H3901" s="2" t="s">
        <v>130</v>
      </c>
      <c r="I3901" s="2" t="s">
        <v>18276</v>
      </c>
      <c r="J3901" s="2" t="s">
        <v>3255</v>
      </c>
    </row>
    <row r="3902" spans="1:10" ht="15" customHeight="1" x14ac:dyDescent="0.35">
      <c r="A3902" s="2" t="s">
        <v>142</v>
      </c>
      <c r="B3902" s="2" t="s">
        <v>143</v>
      </c>
      <c r="C3902" s="2" t="s">
        <v>41</v>
      </c>
      <c r="D3902" s="2" t="s">
        <v>42</v>
      </c>
      <c r="E3902" s="3">
        <v>9</v>
      </c>
      <c r="F3902" s="3">
        <v>2</v>
      </c>
      <c r="G3902" s="2" t="s">
        <v>144</v>
      </c>
      <c r="H3902" s="2" t="s">
        <v>43</v>
      </c>
      <c r="I3902" s="2" t="s">
        <v>18276</v>
      </c>
      <c r="J3902" s="2" t="s">
        <v>3133</v>
      </c>
    </row>
    <row r="3903" spans="1:10" ht="15" customHeight="1" x14ac:dyDescent="0.35">
      <c r="A3903" s="2" t="s">
        <v>142</v>
      </c>
      <c r="B3903" s="2" t="s">
        <v>143</v>
      </c>
      <c r="C3903" s="2" t="s">
        <v>23</v>
      </c>
      <c r="D3903" s="2" t="s">
        <v>24</v>
      </c>
      <c r="E3903" s="3">
        <v>9</v>
      </c>
      <c r="F3903" s="3">
        <v>1</v>
      </c>
      <c r="G3903" s="2" t="s">
        <v>144</v>
      </c>
      <c r="H3903" s="2" t="s">
        <v>26</v>
      </c>
      <c r="I3903" s="2" t="s">
        <v>18276</v>
      </c>
      <c r="J3903" s="2" t="s">
        <v>3093</v>
      </c>
    </row>
    <row r="3904" spans="1:10" ht="15" customHeight="1" x14ac:dyDescent="0.35">
      <c r="A3904" s="2" t="s">
        <v>142</v>
      </c>
      <c r="B3904" s="2" t="s">
        <v>143</v>
      </c>
      <c r="C3904" s="2" t="s">
        <v>41</v>
      </c>
      <c r="D3904" s="2" t="s">
        <v>42</v>
      </c>
      <c r="E3904" s="3">
        <v>9</v>
      </c>
      <c r="F3904" s="3">
        <v>2</v>
      </c>
      <c r="G3904" s="2" t="s">
        <v>144</v>
      </c>
      <c r="H3904" s="2" t="s">
        <v>43</v>
      </c>
      <c r="I3904" s="2" t="s">
        <v>18276</v>
      </c>
      <c r="J3904" s="2" t="s">
        <v>3093</v>
      </c>
    </row>
    <row r="3905" spans="1:10" ht="15" customHeight="1" x14ac:dyDescent="0.35">
      <c r="A3905" s="2" t="s">
        <v>142</v>
      </c>
      <c r="B3905" s="2" t="s">
        <v>143</v>
      </c>
      <c r="C3905" s="2" t="s">
        <v>56</v>
      </c>
      <c r="D3905" s="2" t="s">
        <v>57</v>
      </c>
      <c r="E3905" s="3">
        <v>9</v>
      </c>
      <c r="F3905" s="3">
        <v>3</v>
      </c>
      <c r="G3905" s="2" t="s">
        <v>144</v>
      </c>
      <c r="H3905" s="2" t="s">
        <v>59</v>
      </c>
      <c r="I3905" s="2" t="s">
        <v>18276</v>
      </c>
      <c r="J3905" s="2" t="s">
        <v>3093</v>
      </c>
    </row>
    <row r="3906" spans="1:10" ht="15" customHeight="1" x14ac:dyDescent="0.35">
      <c r="A3906" s="2" t="s">
        <v>142</v>
      </c>
      <c r="B3906" s="2" t="s">
        <v>143</v>
      </c>
      <c r="C3906" s="2" t="s">
        <v>234</v>
      </c>
      <c r="D3906" s="2" t="s">
        <v>235</v>
      </c>
      <c r="E3906" s="3">
        <v>9</v>
      </c>
      <c r="F3906" s="3">
        <v>16</v>
      </c>
      <c r="G3906" s="2" t="s">
        <v>144</v>
      </c>
      <c r="H3906" s="2" t="s">
        <v>236</v>
      </c>
      <c r="I3906" s="2" t="s">
        <v>18276</v>
      </c>
      <c r="J3906" s="2" t="s">
        <v>3255</v>
      </c>
    </row>
    <row r="3907" spans="1:10" ht="15" customHeight="1" x14ac:dyDescent="0.35">
      <c r="A3907" s="2" t="s">
        <v>142</v>
      </c>
      <c r="B3907" s="2" t="s">
        <v>143</v>
      </c>
      <c r="C3907" s="2" t="s">
        <v>116</v>
      </c>
      <c r="D3907" s="2" t="s">
        <v>117</v>
      </c>
      <c r="E3907" s="3">
        <v>9</v>
      </c>
      <c r="F3907" s="3">
        <v>7</v>
      </c>
      <c r="G3907" s="2" t="s">
        <v>144</v>
      </c>
      <c r="H3907" s="2" t="s">
        <v>118</v>
      </c>
      <c r="I3907" s="2" t="s">
        <v>18276</v>
      </c>
      <c r="J3907" s="2" t="s">
        <v>3093</v>
      </c>
    </row>
    <row r="3908" spans="1:10" ht="15" customHeight="1" x14ac:dyDescent="0.35">
      <c r="A3908" s="2" t="s">
        <v>142</v>
      </c>
      <c r="B3908" s="2" t="s">
        <v>143</v>
      </c>
      <c r="C3908" s="2" t="s">
        <v>128</v>
      </c>
      <c r="D3908" s="2" t="s">
        <v>129</v>
      </c>
      <c r="E3908" s="3">
        <v>9</v>
      </c>
      <c r="F3908" s="3">
        <v>8</v>
      </c>
      <c r="G3908" s="2" t="s">
        <v>144</v>
      </c>
      <c r="H3908" s="2" t="s">
        <v>130</v>
      </c>
      <c r="I3908" s="2" t="s">
        <v>18276</v>
      </c>
      <c r="J3908" s="2" t="s">
        <v>3093</v>
      </c>
    </row>
    <row r="3909" spans="1:10" ht="15" customHeight="1" x14ac:dyDescent="0.35">
      <c r="A3909" s="2" t="s">
        <v>142</v>
      </c>
      <c r="B3909" s="2" t="s">
        <v>143</v>
      </c>
      <c r="C3909" s="2" t="s">
        <v>153</v>
      </c>
      <c r="D3909" s="2" t="s">
        <v>154</v>
      </c>
      <c r="E3909" s="3">
        <v>9</v>
      </c>
      <c r="F3909" s="3">
        <v>10</v>
      </c>
      <c r="G3909" s="2" t="s">
        <v>144</v>
      </c>
      <c r="H3909" s="2" t="s">
        <v>155</v>
      </c>
      <c r="I3909" s="2" t="s">
        <v>18276</v>
      </c>
      <c r="J3909" s="2" t="s">
        <v>3093</v>
      </c>
    </row>
    <row r="3910" spans="1:10" ht="15" customHeight="1" x14ac:dyDescent="0.35">
      <c r="A3910" s="2" t="s">
        <v>142</v>
      </c>
      <c r="B3910" s="2" t="s">
        <v>143</v>
      </c>
      <c r="C3910" s="2" t="s">
        <v>163</v>
      </c>
      <c r="D3910" s="2" t="s">
        <v>164</v>
      </c>
      <c r="E3910" s="3">
        <v>9</v>
      </c>
      <c r="F3910" s="3">
        <v>11</v>
      </c>
      <c r="G3910" s="2" t="s">
        <v>144</v>
      </c>
      <c r="H3910" s="2" t="s">
        <v>165</v>
      </c>
      <c r="I3910" s="2" t="s">
        <v>18276</v>
      </c>
      <c r="J3910" s="2" t="s">
        <v>3093</v>
      </c>
    </row>
    <row r="3911" spans="1:10" ht="15" customHeight="1" x14ac:dyDescent="0.35">
      <c r="A3911" s="2" t="s">
        <v>142</v>
      </c>
      <c r="B3911" s="2" t="s">
        <v>143</v>
      </c>
      <c r="C3911" s="2" t="s">
        <v>177</v>
      </c>
      <c r="D3911" s="2" t="s">
        <v>178</v>
      </c>
      <c r="E3911" s="3">
        <v>9</v>
      </c>
      <c r="F3911" s="3">
        <v>12</v>
      </c>
      <c r="G3911" s="2" t="s">
        <v>144</v>
      </c>
      <c r="H3911" s="2" t="s">
        <v>179</v>
      </c>
      <c r="I3911" s="2" t="s">
        <v>18276</v>
      </c>
      <c r="J3911" s="2" t="s">
        <v>3093</v>
      </c>
    </row>
    <row r="3912" spans="1:10" ht="15" customHeight="1" x14ac:dyDescent="0.35">
      <c r="A3912" s="2" t="s">
        <v>142</v>
      </c>
      <c r="B3912" s="2" t="s">
        <v>143</v>
      </c>
      <c r="C3912" s="2" t="s">
        <v>191</v>
      </c>
      <c r="D3912" s="2" t="s">
        <v>192</v>
      </c>
      <c r="E3912" s="3">
        <v>9</v>
      </c>
      <c r="F3912" s="3">
        <v>13</v>
      </c>
      <c r="G3912" s="2" t="s">
        <v>144</v>
      </c>
      <c r="H3912" s="2" t="s">
        <v>193</v>
      </c>
      <c r="I3912" s="2" t="s">
        <v>18276</v>
      </c>
      <c r="J3912" s="2" t="s">
        <v>3093</v>
      </c>
    </row>
    <row r="3913" spans="1:10" ht="15" customHeight="1" x14ac:dyDescent="0.35">
      <c r="A3913" s="2" t="s">
        <v>142</v>
      </c>
      <c r="B3913" s="2" t="s">
        <v>143</v>
      </c>
      <c r="C3913" s="2" t="s">
        <v>86</v>
      </c>
      <c r="D3913" s="2" t="s">
        <v>87</v>
      </c>
      <c r="E3913" s="3">
        <v>9</v>
      </c>
      <c r="F3913" s="3">
        <v>5</v>
      </c>
      <c r="G3913" s="2" t="s">
        <v>144</v>
      </c>
      <c r="H3913" s="2" t="s">
        <v>88</v>
      </c>
      <c r="I3913" s="2" t="s">
        <v>18276</v>
      </c>
      <c r="J3913" s="2" t="s">
        <v>3093</v>
      </c>
    </row>
    <row r="3914" spans="1:10" ht="15" customHeight="1" x14ac:dyDescent="0.35">
      <c r="A3914" s="2" t="s">
        <v>142</v>
      </c>
      <c r="B3914" s="2" t="s">
        <v>143</v>
      </c>
      <c r="C3914" s="2" t="s">
        <v>207</v>
      </c>
      <c r="D3914" s="2" t="s">
        <v>208</v>
      </c>
      <c r="E3914" s="3">
        <v>9</v>
      </c>
      <c r="F3914" s="3">
        <v>14</v>
      </c>
      <c r="G3914" s="2" t="s">
        <v>144</v>
      </c>
      <c r="H3914" s="2" t="s">
        <v>209</v>
      </c>
      <c r="I3914" s="2" t="s">
        <v>18276</v>
      </c>
      <c r="J3914" s="2" t="s">
        <v>3093</v>
      </c>
    </row>
    <row r="3915" spans="1:10" ht="15" customHeight="1" x14ac:dyDescent="0.35">
      <c r="A3915" s="2" t="s">
        <v>142</v>
      </c>
      <c r="B3915" s="2" t="s">
        <v>143</v>
      </c>
      <c r="C3915" s="2" t="s">
        <v>218</v>
      </c>
      <c r="D3915" s="2" t="s">
        <v>219</v>
      </c>
      <c r="E3915" s="3">
        <v>9</v>
      </c>
      <c r="F3915" s="3">
        <v>15</v>
      </c>
      <c r="G3915" s="2" t="s">
        <v>144</v>
      </c>
      <c r="H3915" s="2" t="s">
        <v>220</v>
      </c>
      <c r="I3915" s="2" t="s">
        <v>18276</v>
      </c>
      <c r="J3915" s="2" t="s">
        <v>3093</v>
      </c>
    </row>
    <row r="3916" spans="1:10" ht="15" customHeight="1" x14ac:dyDescent="0.35">
      <c r="A3916" s="2" t="s">
        <v>142</v>
      </c>
      <c r="B3916" s="2" t="s">
        <v>143</v>
      </c>
      <c r="C3916" s="2" t="s">
        <v>250</v>
      </c>
      <c r="D3916" s="2" t="s">
        <v>251</v>
      </c>
      <c r="E3916" s="3">
        <v>9</v>
      </c>
      <c r="F3916" s="3">
        <v>17</v>
      </c>
      <c r="G3916" s="2" t="s">
        <v>144</v>
      </c>
      <c r="H3916" s="2" t="s">
        <v>252</v>
      </c>
      <c r="I3916" s="2" t="s">
        <v>18276</v>
      </c>
      <c r="J3916" s="2" t="s">
        <v>3093</v>
      </c>
    </row>
    <row r="3917" spans="1:10" ht="15" customHeight="1" x14ac:dyDescent="0.35">
      <c r="A3917" s="2" t="s">
        <v>310</v>
      </c>
      <c r="B3917" s="2" t="s">
        <v>311</v>
      </c>
      <c r="C3917" s="2" t="s">
        <v>218</v>
      </c>
      <c r="D3917" s="2" t="s">
        <v>219</v>
      </c>
      <c r="E3917" s="3">
        <v>21</v>
      </c>
      <c r="F3917" s="3">
        <v>15</v>
      </c>
      <c r="G3917" s="2" t="s">
        <v>313</v>
      </c>
      <c r="H3917" s="2" t="s">
        <v>220</v>
      </c>
      <c r="I3917" s="2" t="s">
        <v>18277</v>
      </c>
      <c r="J3917" s="2">
        <v>39393565</v>
      </c>
    </row>
    <row r="3918" spans="1:10" ht="15" customHeight="1" x14ac:dyDescent="0.35">
      <c r="A3918" s="2" t="s">
        <v>310</v>
      </c>
      <c r="B3918" s="2" t="s">
        <v>311</v>
      </c>
      <c r="C3918" s="2" t="s">
        <v>218</v>
      </c>
      <c r="D3918" s="2" t="s">
        <v>219</v>
      </c>
      <c r="E3918" s="3">
        <v>21</v>
      </c>
      <c r="F3918" s="3">
        <v>15</v>
      </c>
      <c r="G3918" s="2" t="s">
        <v>313</v>
      </c>
      <c r="H3918" s="2" t="s">
        <v>220</v>
      </c>
      <c r="I3918" s="2" t="s">
        <v>18277</v>
      </c>
      <c r="J3918" s="2">
        <v>35443955</v>
      </c>
    </row>
    <row r="3919" spans="1:10" ht="15" customHeight="1" x14ac:dyDescent="0.35">
      <c r="A3919" s="2" t="s">
        <v>310</v>
      </c>
      <c r="B3919" s="2" t="s">
        <v>311</v>
      </c>
      <c r="C3919" s="2" t="s">
        <v>264</v>
      </c>
      <c r="D3919" s="2" t="s">
        <v>265</v>
      </c>
      <c r="E3919" s="3">
        <v>21</v>
      </c>
      <c r="F3919" s="3">
        <v>18</v>
      </c>
      <c r="G3919" s="2" t="s">
        <v>313</v>
      </c>
      <c r="H3919" s="2" t="s">
        <v>266</v>
      </c>
      <c r="I3919" s="2" t="s">
        <v>18277</v>
      </c>
      <c r="J3919" s="2">
        <v>35443955</v>
      </c>
    </row>
    <row r="3920" spans="1:10" ht="15" customHeight="1" x14ac:dyDescent="0.35">
      <c r="A3920" s="2" t="s">
        <v>310</v>
      </c>
      <c r="B3920" s="2" t="s">
        <v>311</v>
      </c>
      <c r="C3920" s="2" t="s">
        <v>100</v>
      </c>
      <c r="D3920" s="2" t="s">
        <v>101</v>
      </c>
      <c r="E3920" s="3">
        <v>21</v>
      </c>
      <c r="F3920" s="3">
        <v>6</v>
      </c>
      <c r="G3920" s="2" t="s">
        <v>313</v>
      </c>
      <c r="H3920" s="2" t="s">
        <v>102</v>
      </c>
      <c r="I3920" s="2" t="s">
        <v>18277</v>
      </c>
      <c r="J3920" s="2">
        <v>35275399</v>
      </c>
    </row>
    <row r="3921" spans="1:10" ht="15" customHeight="1" x14ac:dyDescent="0.35">
      <c r="A3921" s="2" t="s">
        <v>310</v>
      </c>
      <c r="B3921" s="2" t="s">
        <v>311</v>
      </c>
      <c r="C3921" s="2" t="s">
        <v>398</v>
      </c>
      <c r="D3921" s="2" t="s">
        <v>399</v>
      </c>
      <c r="E3921" s="3">
        <v>21</v>
      </c>
      <c r="F3921" s="3">
        <v>28</v>
      </c>
      <c r="G3921" s="2" t="s">
        <v>313</v>
      </c>
      <c r="H3921" s="2" t="s">
        <v>400</v>
      </c>
      <c r="I3921" s="2" t="s">
        <v>18277</v>
      </c>
      <c r="J3921" s="2">
        <v>35275399</v>
      </c>
    </row>
    <row r="3922" spans="1:10" ht="15" customHeight="1" x14ac:dyDescent="0.35">
      <c r="A3922" s="2" t="s">
        <v>310</v>
      </c>
      <c r="B3922" s="2" t="s">
        <v>311</v>
      </c>
      <c r="C3922" s="2" t="s">
        <v>264</v>
      </c>
      <c r="D3922" s="2" t="s">
        <v>265</v>
      </c>
      <c r="E3922" s="3">
        <v>21</v>
      </c>
      <c r="F3922" s="3">
        <v>18</v>
      </c>
      <c r="G3922" s="2" t="s">
        <v>313</v>
      </c>
      <c r="H3922" s="2" t="s">
        <v>266</v>
      </c>
      <c r="I3922" s="2" t="s">
        <v>18277</v>
      </c>
      <c r="J3922" s="2">
        <v>35275399</v>
      </c>
    </row>
    <row r="3923" spans="1:10" ht="15" customHeight="1" x14ac:dyDescent="0.35">
      <c r="A3923" s="2" t="s">
        <v>310</v>
      </c>
      <c r="B3923" s="2" t="s">
        <v>311</v>
      </c>
      <c r="C3923" s="2" t="s">
        <v>100</v>
      </c>
      <c r="D3923" s="2" t="s">
        <v>101</v>
      </c>
      <c r="E3923" s="3">
        <v>21</v>
      </c>
      <c r="F3923" s="3">
        <v>6</v>
      </c>
      <c r="G3923" s="2" t="s">
        <v>313</v>
      </c>
      <c r="H3923" s="2" t="s">
        <v>102</v>
      </c>
      <c r="I3923" s="2" t="s">
        <v>18277</v>
      </c>
      <c r="J3923" s="2">
        <v>39393565</v>
      </c>
    </row>
    <row r="3924" spans="1:10" ht="15" customHeight="1" x14ac:dyDescent="0.35">
      <c r="A3924" s="2" t="s">
        <v>310</v>
      </c>
      <c r="B3924" s="2" t="s">
        <v>311</v>
      </c>
      <c r="C3924" s="2" t="s">
        <v>100</v>
      </c>
      <c r="D3924" s="2" t="s">
        <v>101</v>
      </c>
      <c r="E3924" s="3">
        <v>21</v>
      </c>
      <c r="F3924" s="3">
        <v>6</v>
      </c>
      <c r="G3924" s="2" t="s">
        <v>313</v>
      </c>
      <c r="H3924" s="2" t="s">
        <v>102</v>
      </c>
      <c r="I3924" s="2" t="s">
        <v>18277</v>
      </c>
      <c r="J3924" s="2">
        <v>34233978</v>
      </c>
    </row>
    <row r="3925" spans="1:10" ht="15" customHeight="1" x14ac:dyDescent="0.35">
      <c r="A3925" s="2" t="s">
        <v>310</v>
      </c>
      <c r="B3925" s="2" t="s">
        <v>311</v>
      </c>
      <c r="C3925" s="2" t="s">
        <v>365</v>
      </c>
      <c r="D3925" s="2" t="s">
        <v>366</v>
      </c>
      <c r="E3925" s="3">
        <v>21</v>
      </c>
      <c r="F3925" s="3">
        <v>25</v>
      </c>
      <c r="G3925" s="2" t="s">
        <v>313</v>
      </c>
      <c r="H3925" s="2" t="s">
        <v>367</v>
      </c>
      <c r="I3925" s="2" t="s">
        <v>18277</v>
      </c>
      <c r="J3925" s="2">
        <v>39393565</v>
      </c>
    </row>
    <row r="3926" spans="1:10" ht="15" customHeight="1" x14ac:dyDescent="0.35">
      <c r="A3926" s="2" t="s">
        <v>310</v>
      </c>
      <c r="B3926" s="2" t="s">
        <v>311</v>
      </c>
      <c r="C3926" s="2" t="s">
        <v>218</v>
      </c>
      <c r="D3926" s="2" t="s">
        <v>219</v>
      </c>
      <c r="E3926" s="3">
        <v>21</v>
      </c>
      <c r="F3926" s="3">
        <v>15</v>
      </c>
      <c r="G3926" s="2" t="s">
        <v>313</v>
      </c>
      <c r="H3926" s="2" t="s">
        <v>220</v>
      </c>
      <c r="I3926" s="2" t="s">
        <v>18277</v>
      </c>
      <c r="J3926" s="2">
        <v>35275399</v>
      </c>
    </row>
    <row r="3927" spans="1:10" ht="15" customHeight="1" x14ac:dyDescent="0.35">
      <c r="A3927" s="2" t="s">
        <v>310</v>
      </c>
      <c r="B3927" s="2" t="s">
        <v>311</v>
      </c>
      <c r="C3927" s="2" t="s">
        <v>100</v>
      </c>
      <c r="D3927" s="2" t="s">
        <v>101</v>
      </c>
      <c r="E3927" s="3">
        <v>21</v>
      </c>
      <c r="F3927" s="3">
        <v>6</v>
      </c>
      <c r="G3927" s="2" t="s">
        <v>313</v>
      </c>
      <c r="H3927" s="2" t="s">
        <v>102</v>
      </c>
      <c r="I3927" s="2" t="s">
        <v>18277</v>
      </c>
      <c r="J3927" s="2">
        <v>35443955</v>
      </c>
    </row>
    <row r="3928" spans="1:10" ht="15" customHeight="1" x14ac:dyDescent="0.35">
      <c r="A3928" s="2" t="s">
        <v>339</v>
      </c>
      <c r="B3928" s="2" t="s">
        <v>340</v>
      </c>
      <c r="C3928" s="2" t="s">
        <v>56</v>
      </c>
      <c r="D3928" s="2" t="s">
        <v>57</v>
      </c>
      <c r="E3928" s="3">
        <v>23</v>
      </c>
      <c r="F3928" s="3">
        <v>3</v>
      </c>
      <c r="G3928" s="2" t="s">
        <v>341</v>
      </c>
      <c r="H3928" s="2" t="s">
        <v>59</v>
      </c>
      <c r="I3928" s="2" t="s">
        <v>18277</v>
      </c>
      <c r="J3928" s="2">
        <v>20055856</v>
      </c>
    </row>
    <row r="3929" spans="1:10" ht="15" customHeight="1" x14ac:dyDescent="0.35">
      <c r="A3929" s="2" t="s">
        <v>310</v>
      </c>
      <c r="B3929" s="2" t="s">
        <v>311</v>
      </c>
      <c r="C3929" s="2" t="s">
        <v>294</v>
      </c>
      <c r="D3929" s="2" t="s">
        <v>295</v>
      </c>
      <c r="E3929" s="3">
        <v>21</v>
      </c>
      <c r="F3929" s="3">
        <v>20</v>
      </c>
      <c r="G3929" s="2" t="s">
        <v>313</v>
      </c>
      <c r="H3929" s="2" t="s">
        <v>296</v>
      </c>
      <c r="I3929" s="2" t="s">
        <v>18277</v>
      </c>
      <c r="J3929" s="2">
        <v>32006460</v>
      </c>
    </row>
    <row r="3930" spans="1:10" ht="15" customHeight="1" x14ac:dyDescent="0.35">
      <c r="A3930" s="2" t="s">
        <v>310</v>
      </c>
      <c r="B3930" s="2" t="s">
        <v>311</v>
      </c>
      <c r="C3930" s="2" t="s">
        <v>398</v>
      </c>
      <c r="D3930" s="2" t="s">
        <v>399</v>
      </c>
      <c r="E3930" s="3">
        <v>21</v>
      </c>
      <c r="F3930" s="3">
        <v>28</v>
      </c>
      <c r="G3930" s="2" t="s">
        <v>313</v>
      </c>
      <c r="H3930" s="2" t="s">
        <v>400</v>
      </c>
      <c r="I3930" s="2" t="s">
        <v>18277</v>
      </c>
      <c r="J3930" s="2">
        <v>36745562</v>
      </c>
    </row>
    <row r="3931" spans="1:10" ht="15" customHeight="1" x14ac:dyDescent="0.35">
      <c r="A3931" s="2" t="s">
        <v>310</v>
      </c>
      <c r="B3931" s="2" t="s">
        <v>311</v>
      </c>
      <c r="C3931" s="2" t="s">
        <v>365</v>
      </c>
      <c r="D3931" s="2" t="s">
        <v>366</v>
      </c>
      <c r="E3931" s="3">
        <v>21</v>
      </c>
      <c r="F3931" s="3">
        <v>25</v>
      </c>
      <c r="G3931" s="2" t="s">
        <v>313</v>
      </c>
      <c r="H3931" s="2" t="s">
        <v>367</v>
      </c>
      <c r="I3931" s="2" t="s">
        <v>18277</v>
      </c>
      <c r="J3931" s="2">
        <v>36745562</v>
      </c>
    </row>
    <row r="3932" spans="1:10" ht="15" customHeight="1" x14ac:dyDescent="0.35">
      <c r="A3932" s="2" t="s">
        <v>310</v>
      </c>
      <c r="B3932" s="2" t="s">
        <v>311</v>
      </c>
      <c r="C3932" s="2" t="s">
        <v>264</v>
      </c>
      <c r="D3932" s="2" t="s">
        <v>265</v>
      </c>
      <c r="E3932" s="3">
        <v>21</v>
      </c>
      <c r="F3932" s="3">
        <v>18</v>
      </c>
      <c r="G3932" s="2" t="s">
        <v>313</v>
      </c>
      <c r="H3932" s="2" t="s">
        <v>266</v>
      </c>
      <c r="I3932" s="2" t="s">
        <v>18277</v>
      </c>
      <c r="J3932" s="2">
        <v>36745562</v>
      </c>
    </row>
    <row r="3933" spans="1:10" ht="15" customHeight="1" x14ac:dyDescent="0.35">
      <c r="A3933" s="2" t="s">
        <v>310</v>
      </c>
      <c r="B3933" s="2" t="s">
        <v>311</v>
      </c>
      <c r="C3933" s="2" t="s">
        <v>100</v>
      </c>
      <c r="D3933" s="2" t="s">
        <v>101</v>
      </c>
      <c r="E3933" s="3">
        <v>21</v>
      </c>
      <c r="F3933" s="3">
        <v>6</v>
      </c>
      <c r="G3933" s="2" t="s">
        <v>313</v>
      </c>
      <c r="H3933" s="2" t="s">
        <v>102</v>
      </c>
      <c r="I3933" s="2" t="s">
        <v>18277</v>
      </c>
      <c r="J3933" s="2">
        <v>36745562</v>
      </c>
    </row>
    <row r="3934" spans="1:10" ht="15" customHeight="1" x14ac:dyDescent="0.35">
      <c r="A3934" s="2" t="s">
        <v>294</v>
      </c>
      <c r="B3934" s="2" t="s">
        <v>295</v>
      </c>
      <c r="C3934" s="2" t="s">
        <v>310</v>
      </c>
      <c r="D3934" s="2" t="s">
        <v>311</v>
      </c>
      <c r="E3934" s="3">
        <v>20</v>
      </c>
      <c r="F3934" s="3">
        <v>21</v>
      </c>
      <c r="G3934" s="2" t="s">
        <v>296</v>
      </c>
      <c r="H3934" s="2" t="s">
        <v>313</v>
      </c>
      <c r="I3934" s="2" t="s">
        <v>18277</v>
      </c>
      <c r="J3934" s="2">
        <v>33108015</v>
      </c>
    </row>
    <row r="3935" spans="1:10" ht="15" customHeight="1" x14ac:dyDescent="0.35">
      <c r="A3935" s="2" t="s">
        <v>294</v>
      </c>
      <c r="B3935" s="2" t="s">
        <v>295</v>
      </c>
      <c r="C3935" s="2" t="s">
        <v>537</v>
      </c>
      <c r="D3935" s="2" t="s">
        <v>538</v>
      </c>
      <c r="E3935" s="3">
        <v>20</v>
      </c>
      <c r="F3935" s="3">
        <v>40</v>
      </c>
      <c r="G3935" s="2" t="s">
        <v>296</v>
      </c>
      <c r="H3935" s="2" t="s">
        <v>539</v>
      </c>
      <c r="I3935" s="2" t="s">
        <v>18277</v>
      </c>
      <c r="J3935" s="2">
        <v>33259122</v>
      </c>
    </row>
    <row r="3936" spans="1:10" ht="15" customHeight="1" x14ac:dyDescent="0.35">
      <c r="A3936" s="2" t="s">
        <v>294</v>
      </c>
      <c r="B3936" s="2" t="s">
        <v>295</v>
      </c>
      <c r="C3936" s="2" t="s">
        <v>218</v>
      </c>
      <c r="D3936" s="2" t="s">
        <v>219</v>
      </c>
      <c r="E3936" s="3">
        <v>20</v>
      </c>
      <c r="F3936" s="3">
        <v>15</v>
      </c>
      <c r="G3936" s="2" t="s">
        <v>296</v>
      </c>
      <c r="H3936" s="2" t="s">
        <v>220</v>
      </c>
      <c r="I3936" s="2" t="s">
        <v>18277</v>
      </c>
      <c r="J3936" s="2">
        <v>33259122</v>
      </c>
    </row>
    <row r="3937" spans="1:10" ht="15" customHeight="1" x14ac:dyDescent="0.35">
      <c r="A3937" s="2" t="s">
        <v>310</v>
      </c>
      <c r="B3937" s="2" t="s">
        <v>311</v>
      </c>
      <c r="C3937" s="2" t="s">
        <v>218</v>
      </c>
      <c r="D3937" s="2" t="s">
        <v>219</v>
      </c>
      <c r="E3937" s="3">
        <v>21</v>
      </c>
      <c r="F3937" s="3">
        <v>15</v>
      </c>
      <c r="G3937" s="2" t="s">
        <v>313</v>
      </c>
      <c r="H3937" s="2" t="s">
        <v>220</v>
      </c>
      <c r="I3937" s="2" t="s">
        <v>18277</v>
      </c>
      <c r="J3937" s="2">
        <v>34233978</v>
      </c>
    </row>
    <row r="3938" spans="1:10" ht="15" customHeight="1" x14ac:dyDescent="0.35">
      <c r="A3938" s="2" t="s">
        <v>294</v>
      </c>
      <c r="B3938" s="2" t="s">
        <v>295</v>
      </c>
      <c r="C3938" s="2" t="s">
        <v>218</v>
      </c>
      <c r="D3938" s="2" t="s">
        <v>219</v>
      </c>
      <c r="E3938" s="3">
        <v>20</v>
      </c>
      <c r="F3938" s="3">
        <v>15</v>
      </c>
      <c r="G3938" s="2" t="s">
        <v>296</v>
      </c>
      <c r="H3938" s="2" t="s">
        <v>220</v>
      </c>
      <c r="I3938" s="2" t="s">
        <v>18277</v>
      </c>
      <c r="J3938" s="2">
        <v>30141558</v>
      </c>
    </row>
    <row r="3939" spans="1:10" ht="15" customHeight="1" x14ac:dyDescent="0.35">
      <c r="A3939" s="2" t="s">
        <v>294</v>
      </c>
      <c r="B3939" s="2" t="s">
        <v>295</v>
      </c>
      <c r="C3939" s="2" t="s">
        <v>537</v>
      </c>
      <c r="D3939" s="2" t="s">
        <v>538</v>
      </c>
      <c r="E3939" s="3">
        <v>20</v>
      </c>
      <c r="F3939" s="3">
        <v>40</v>
      </c>
      <c r="G3939" s="2" t="s">
        <v>296</v>
      </c>
      <c r="H3939" s="2" t="s">
        <v>539</v>
      </c>
      <c r="I3939" s="2" t="s">
        <v>18277</v>
      </c>
      <c r="J3939" s="2">
        <v>30348333</v>
      </c>
    </row>
    <row r="3940" spans="1:10" ht="15" customHeight="1" x14ac:dyDescent="0.35">
      <c r="A3940" s="2" t="s">
        <v>310</v>
      </c>
      <c r="B3940" s="2" t="s">
        <v>311</v>
      </c>
      <c r="C3940" s="2" t="s">
        <v>264</v>
      </c>
      <c r="D3940" s="2" t="s">
        <v>265</v>
      </c>
      <c r="E3940" s="3">
        <v>21</v>
      </c>
      <c r="F3940" s="3">
        <v>18</v>
      </c>
      <c r="G3940" s="2" t="s">
        <v>313</v>
      </c>
      <c r="H3940" s="2" t="s">
        <v>266</v>
      </c>
      <c r="I3940" s="2" t="s">
        <v>18277</v>
      </c>
      <c r="J3940" s="2">
        <v>33672514</v>
      </c>
    </row>
    <row r="3941" spans="1:10" ht="15" customHeight="1" x14ac:dyDescent="0.35">
      <c r="A3941" s="2" t="s">
        <v>310</v>
      </c>
      <c r="B3941" s="2" t="s">
        <v>311</v>
      </c>
      <c r="C3941" s="2" t="s">
        <v>264</v>
      </c>
      <c r="D3941" s="2" t="s">
        <v>265</v>
      </c>
      <c r="E3941" s="3">
        <v>21</v>
      </c>
      <c r="F3941" s="3">
        <v>18</v>
      </c>
      <c r="G3941" s="2" t="s">
        <v>313</v>
      </c>
      <c r="H3941" s="2" t="s">
        <v>266</v>
      </c>
      <c r="I3941" s="2" t="s">
        <v>18277</v>
      </c>
      <c r="J3941" s="2">
        <v>34233978</v>
      </c>
    </row>
    <row r="3942" spans="1:10" ht="15" customHeight="1" x14ac:dyDescent="0.35">
      <c r="A3942" s="2" t="s">
        <v>339</v>
      </c>
      <c r="B3942" s="2" t="s">
        <v>340</v>
      </c>
      <c r="C3942" s="2" t="s">
        <v>537</v>
      </c>
      <c r="D3942" s="2" t="s">
        <v>538</v>
      </c>
      <c r="E3942" s="3">
        <v>23</v>
      </c>
      <c r="F3942" s="3">
        <v>40</v>
      </c>
      <c r="G3942" s="2" t="s">
        <v>341</v>
      </c>
      <c r="H3942" s="2" t="s">
        <v>539</v>
      </c>
      <c r="I3942" s="2" t="s">
        <v>18277</v>
      </c>
      <c r="J3942" s="2">
        <v>39044673</v>
      </c>
    </row>
    <row r="3943" spans="1:10" ht="15" customHeight="1" x14ac:dyDescent="0.35">
      <c r="A3943" s="2" t="s">
        <v>310</v>
      </c>
      <c r="B3943" s="2" t="s">
        <v>311</v>
      </c>
      <c r="C3943" s="2" t="s">
        <v>264</v>
      </c>
      <c r="D3943" s="2" t="s">
        <v>265</v>
      </c>
      <c r="E3943" s="3">
        <v>21</v>
      </c>
      <c r="F3943" s="3">
        <v>18</v>
      </c>
      <c r="G3943" s="2" t="s">
        <v>313</v>
      </c>
      <c r="H3943" s="2" t="s">
        <v>266</v>
      </c>
      <c r="I3943" s="2" t="s">
        <v>18277</v>
      </c>
      <c r="J3943" s="2">
        <v>34514465</v>
      </c>
    </row>
    <row r="3944" spans="1:10" ht="15" customHeight="1" x14ac:dyDescent="0.35">
      <c r="A3944" s="2" t="s">
        <v>339</v>
      </c>
      <c r="B3944" s="2" t="s">
        <v>340</v>
      </c>
      <c r="C3944" s="2" t="s">
        <v>456</v>
      </c>
      <c r="D3944" s="2" t="s">
        <v>457</v>
      </c>
      <c r="E3944" s="3">
        <v>23</v>
      </c>
      <c r="F3944" s="3">
        <v>33</v>
      </c>
      <c r="G3944" s="2" t="s">
        <v>341</v>
      </c>
      <c r="H3944" s="2" t="s">
        <v>458</v>
      </c>
      <c r="I3944" s="2" t="s">
        <v>18277</v>
      </c>
      <c r="J3944" s="2">
        <v>26865566</v>
      </c>
    </row>
    <row r="3945" spans="1:10" ht="15" customHeight="1" x14ac:dyDescent="0.35">
      <c r="A3945" s="2" t="s">
        <v>294</v>
      </c>
      <c r="B3945" s="2" t="s">
        <v>295</v>
      </c>
      <c r="C3945" s="2" t="s">
        <v>339</v>
      </c>
      <c r="D3945" s="2" t="s">
        <v>340</v>
      </c>
      <c r="E3945" s="3">
        <v>20</v>
      </c>
      <c r="F3945" s="3">
        <v>23</v>
      </c>
      <c r="G3945" s="2" t="s">
        <v>296</v>
      </c>
      <c r="H3945" s="2" t="s">
        <v>341</v>
      </c>
      <c r="I3945" s="2" t="s">
        <v>18277</v>
      </c>
      <c r="J3945" s="2">
        <v>31631717</v>
      </c>
    </row>
    <row r="3946" spans="1:10" ht="15" customHeight="1" x14ac:dyDescent="0.35">
      <c r="A3946" s="2" t="s">
        <v>339</v>
      </c>
      <c r="B3946" s="2" t="s">
        <v>340</v>
      </c>
      <c r="C3946" s="2" t="s">
        <v>294</v>
      </c>
      <c r="D3946" s="2" t="s">
        <v>295</v>
      </c>
      <c r="E3946" s="3">
        <v>23</v>
      </c>
      <c r="F3946" s="3">
        <v>20</v>
      </c>
      <c r="G3946" s="2" t="s">
        <v>341</v>
      </c>
      <c r="H3946" s="2" t="s">
        <v>296</v>
      </c>
      <c r="I3946" s="2" t="s">
        <v>18277</v>
      </c>
      <c r="J3946" s="2">
        <v>31631717</v>
      </c>
    </row>
    <row r="3947" spans="1:10" ht="15" customHeight="1" x14ac:dyDescent="0.35">
      <c r="A3947" s="2" t="s">
        <v>339</v>
      </c>
      <c r="B3947" s="2" t="s">
        <v>340</v>
      </c>
      <c r="C3947" s="2" t="s">
        <v>523</v>
      </c>
      <c r="D3947" s="2" t="s">
        <v>524</v>
      </c>
      <c r="E3947" s="3">
        <v>23</v>
      </c>
      <c r="F3947" s="3">
        <v>39</v>
      </c>
      <c r="G3947" s="2" t="s">
        <v>341</v>
      </c>
      <c r="H3947" s="2" t="s">
        <v>525</v>
      </c>
      <c r="I3947" s="2" t="s">
        <v>18277</v>
      </c>
      <c r="J3947" s="2">
        <v>33479125</v>
      </c>
    </row>
    <row r="3948" spans="1:10" ht="15" customHeight="1" x14ac:dyDescent="0.35">
      <c r="A3948" s="2" t="s">
        <v>339</v>
      </c>
      <c r="B3948" s="2" t="s">
        <v>340</v>
      </c>
      <c r="C3948" s="2" t="s">
        <v>191</v>
      </c>
      <c r="D3948" s="2" t="s">
        <v>192</v>
      </c>
      <c r="E3948" s="3">
        <v>23</v>
      </c>
      <c r="F3948" s="3">
        <v>13</v>
      </c>
      <c r="G3948" s="2" t="s">
        <v>341</v>
      </c>
      <c r="H3948" s="2" t="s">
        <v>193</v>
      </c>
      <c r="I3948" s="2" t="s">
        <v>18277</v>
      </c>
      <c r="J3948" s="2">
        <v>39044673</v>
      </c>
    </row>
    <row r="3949" spans="1:10" ht="15" customHeight="1" x14ac:dyDescent="0.35">
      <c r="A3949" s="2" t="s">
        <v>339</v>
      </c>
      <c r="B3949" s="2" t="s">
        <v>340</v>
      </c>
      <c r="C3949" s="2" t="s">
        <v>56</v>
      </c>
      <c r="D3949" s="2" t="s">
        <v>57</v>
      </c>
      <c r="E3949" s="3">
        <v>23</v>
      </c>
      <c r="F3949" s="3">
        <v>3</v>
      </c>
      <c r="G3949" s="2" t="s">
        <v>341</v>
      </c>
      <c r="H3949" s="2" t="s">
        <v>59</v>
      </c>
      <c r="I3949" s="2" t="s">
        <v>18277</v>
      </c>
      <c r="J3949" s="2">
        <v>19729014</v>
      </c>
    </row>
    <row r="3950" spans="1:10" ht="15" customHeight="1" x14ac:dyDescent="0.35">
      <c r="A3950" s="2" t="s">
        <v>310</v>
      </c>
      <c r="B3950" s="2" t="s">
        <v>311</v>
      </c>
      <c r="C3950" s="2" t="s">
        <v>294</v>
      </c>
      <c r="D3950" s="2" t="s">
        <v>295</v>
      </c>
      <c r="E3950" s="3">
        <v>21</v>
      </c>
      <c r="F3950" s="3">
        <v>20</v>
      </c>
      <c r="G3950" s="2" t="s">
        <v>313</v>
      </c>
      <c r="H3950" s="2" t="s">
        <v>296</v>
      </c>
      <c r="I3950" s="2" t="s">
        <v>18277</v>
      </c>
      <c r="J3950" s="2">
        <v>33108015</v>
      </c>
    </row>
    <row r="3951" spans="1:10" ht="15" customHeight="1" x14ac:dyDescent="0.35">
      <c r="A3951" s="2" t="s">
        <v>310</v>
      </c>
      <c r="B3951" s="2" t="s">
        <v>311</v>
      </c>
      <c r="C3951" s="2" t="s">
        <v>100</v>
      </c>
      <c r="D3951" s="2" t="s">
        <v>101</v>
      </c>
      <c r="E3951" s="3">
        <v>21</v>
      </c>
      <c r="F3951" s="3">
        <v>6</v>
      </c>
      <c r="G3951" s="2" t="s">
        <v>313</v>
      </c>
      <c r="H3951" s="2" t="s">
        <v>102</v>
      </c>
      <c r="I3951" s="2" t="s">
        <v>18277</v>
      </c>
      <c r="J3951" s="2">
        <v>22963149</v>
      </c>
    </row>
    <row r="3952" spans="1:10" ht="15" customHeight="1" x14ac:dyDescent="0.35">
      <c r="A3952" s="2" t="s">
        <v>310</v>
      </c>
      <c r="B3952" s="2" t="s">
        <v>311</v>
      </c>
      <c r="C3952" s="2" t="s">
        <v>264</v>
      </c>
      <c r="D3952" s="2" t="s">
        <v>265</v>
      </c>
      <c r="E3952" s="3">
        <v>21</v>
      </c>
      <c r="F3952" s="3">
        <v>18</v>
      </c>
      <c r="G3952" s="2" t="s">
        <v>313</v>
      </c>
      <c r="H3952" s="2" t="s">
        <v>266</v>
      </c>
      <c r="I3952" s="2" t="s">
        <v>18277</v>
      </c>
      <c r="J3952" s="2">
        <v>35577586</v>
      </c>
    </row>
    <row r="3953" spans="1:10" ht="15" customHeight="1" x14ac:dyDescent="0.35">
      <c r="A3953" s="2" t="s">
        <v>310</v>
      </c>
      <c r="B3953" s="2" t="s">
        <v>311</v>
      </c>
      <c r="C3953" s="2" t="s">
        <v>218</v>
      </c>
      <c r="D3953" s="2" t="s">
        <v>219</v>
      </c>
      <c r="E3953" s="3">
        <v>21</v>
      </c>
      <c r="F3953" s="3">
        <v>15</v>
      </c>
      <c r="G3953" s="2" t="s">
        <v>313</v>
      </c>
      <c r="H3953" s="2" t="s">
        <v>220</v>
      </c>
      <c r="I3953" s="2" t="s">
        <v>18277</v>
      </c>
      <c r="J3953" s="2">
        <v>35577586</v>
      </c>
    </row>
    <row r="3954" spans="1:10" ht="15" customHeight="1" x14ac:dyDescent="0.35">
      <c r="A3954" s="2" t="s">
        <v>310</v>
      </c>
      <c r="B3954" s="2" t="s">
        <v>311</v>
      </c>
      <c r="C3954" s="2" t="s">
        <v>264</v>
      </c>
      <c r="D3954" s="2" t="s">
        <v>265</v>
      </c>
      <c r="E3954" s="3">
        <v>21</v>
      </c>
      <c r="F3954" s="3">
        <v>18</v>
      </c>
      <c r="G3954" s="2" t="s">
        <v>313</v>
      </c>
      <c r="H3954" s="2" t="s">
        <v>266</v>
      </c>
      <c r="I3954" s="2" t="s">
        <v>18277</v>
      </c>
      <c r="J3954" s="2">
        <v>33408215</v>
      </c>
    </row>
    <row r="3955" spans="1:10" ht="15" customHeight="1" x14ac:dyDescent="0.35">
      <c r="A3955" s="2" t="s">
        <v>310</v>
      </c>
      <c r="B3955" s="2" t="s">
        <v>311</v>
      </c>
      <c r="C3955" s="2" t="s">
        <v>100</v>
      </c>
      <c r="D3955" s="2" t="s">
        <v>101</v>
      </c>
      <c r="E3955" s="3">
        <v>21</v>
      </c>
      <c r="F3955" s="3">
        <v>6</v>
      </c>
      <c r="G3955" s="2" t="s">
        <v>313</v>
      </c>
      <c r="H3955" s="2" t="s">
        <v>102</v>
      </c>
      <c r="I3955" s="2" t="s">
        <v>18277</v>
      </c>
      <c r="J3955" s="2">
        <v>35577586</v>
      </c>
    </row>
    <row r="3956" spans="1:10" ht="15" customHeight="1" x14ac:dyDescent="0.35">
      <c r="A3956" s="2" t="s">
        <v>310</v>
      </c>
      <c r="B3956" s="2" t="s">
        <v>311</v>
      </c>
      <c r="C3956" s="2" t="s">
        <v>365</v>
      </c>
      <c r="D3956" s="2" t="s">
        <v>366</v>
      </c>
      <c r="E3956" s="3">
        <v>21</v>
      </c>
      <c r="F3956" s="3">
        <v>25</v>
      </c>
      <c r="G3956" s="2" t="s">
        <v>313</v>
      </c>
      <c r="H3956" s="2" t="s">
        <v>367</v>
      </c>
      <c r="I3956" s="2" t="s">
        <v>18277</v>
      </c>
      <c r="J3956" s="2">
        <v>38316467</v>
      </c>
    </row>
    <row r="3957" spans="1:10" ht="15" customHeight="1" x14ac:dyDescent="0.35">
      <c r="A3957" s="2" t="s">
        <v>310</v>
      </c>
      <c r="B3957" s="2" t="s">
        <v>311</v>
      </c>
      <c r="C3957" s="2" t="s">
        <v>264</v>
      </c>
      <c r="D3957" s="2" t="s">
        <v>265</v>
      </c>
      <c r="E3957" s="3">
        <v>21</v>
      </c>
      <c r="F3957" s="3">
        <v>18</v>
      </c>
      <c r="G3957" s="2" t="s">
        <v>313</v>
      </c>
      <c r="H3957" s="2" t="s">
        <v>266</v>
      </c>
      <c r="I3957" s="2" t="s">
        <v>18277</v>
      </c>
      <c r="J3957" s="2">
        <v>38316467</v>
      </c>
    </row>
    <row r="3958" spans="1:10" ht="15" customHeight="1" x14ac:dyDescent="0.35">
      <c r="A3958" s="2" t="s">
        <v>310</v>
      </c>
      <c r="B3958" s="2" t="s">
        <v>311</v>
      </c>
      <c r="C3958" s="2" t="s">
        <v>100</v>
      </c>
      <c r="D3958" s="2" t="s">
        <v>101</v>
      </c>
      <c r="E3958" s="3">
        <v>21</v>
      </c>
      <c r="F3958" s="3">
        <v>6</v>
      </c>
      <c r="G3958" s="2" t="s">
        <v>313</v>
      </c>
      <c r="H3958" s="2" t="s">
        <v>102</v>
      </c>
      <c r="I3958" s="2" t="s">
        <v>18277</v>
      </c>
      <c r="J3958" s="2">
        <v>38316467</v>
      </c>
    </row>
    <row r="3959" spans="1:10" ht="15" customHeight="1" x14ac:dyDescent="0.35">
      <c r="A3959" s="2" t="s">
        <v>310</v>
      </c>
      <c r="B3959" s="2" t="s">
        <v>311</v>
      </c>
      <c r="C3959" s="2" t="s">
        <v>218</v>
      </c>
      <c r="D3959" s="2" t="s">
        <v>219</v>
      </c>
      <c r="E3959" s="3">
        <v>21</v>
      </c>
      <c r="F3959" s="3">
        <v>15</v>
      </c>
      <c r="G3959" s="2" t="s">
        <v>313</v>
      </c>
      <c r="H3959" s="2" t="s">
        <v>220</v>
      </c>
      <c r="I3959" s="2" t="s">
        <v>18277</v>
      </c>
      <c r="J3959" s="2">
        <v>31794074</v>
      </c>
    </row>
    <row r="3960" spans="1:10" ht="15" customHeight="1" x14ac:dyDescent="0.35">
      <c r="A3960" s="2" t="s">
        <v>310</v>
      </c>
      <c r="B3960" s="2" t="s">
        <v>311</v>
      </c>
      <c r="C3960" s="2" t="s">
        <v>100</v>
      </c>
      <c r="D3960" s="2" t="s">
        <v>101</v>
      </c>
      <c r="E3960" s="3">
        <v>21</v>
      </c>
      <c r="F3960" s="3">
        <v>6</v>
      </c>
      <c r="G3960" s="2" t="s">
        <v>313</v>
      </c>
      <c r="H3960" s="2" t="s">
        <v>102</v>
      </c>
      <c r="I3960" s="2" t="s">
        <v>18277</v>
      </c>
      <c r="J3960" s="2">
        <v>31794074</v>
      </c>
    </row>
    <row r="3961" spans="1:10" ht="15" customHeight="1" x14ac:dyDescent="0.35">
      <c r="A3961" s="2" t="s">
        <v>310</v>
      </c>
      <c r="B3961" s="2" t="s">
        <v>311</v>
      </c>
      <c r="C3961" s="2" t="s">
        <v>264</v>
      </c>
      <c r="D3961" s="2" t="s">
        <v>265</v>
      </c>
      <c r="E3961" s="3">
        <v>21</v>
      </c>
      <c r="F3961" s="3">
        <v>18</v>
      </c>
      <c r="G3961" s="2" t="s">
        <v>313</v>
      </c>
      <c r="H3961" s="2" t="s">
        <v>266</v>
      </c>
      <c r="I3961" s="2" t="s">
        <v>18277</v>
      </c>
      <c r="J3961" s="2">
        <v>37799373</v>
      </c>
    </row>
    <row r="3962" spans="1:10" ht="15" customHeight="1" x14ac:dyDescent="0.35">
      <c r="A3962" s="2" t="s">
        <v>310</v>
      </c>
      <c r="B3962" s="2" t="s">
        <v>311</v>
      </c>
      <c r="C3962" s="2" t="s">
        <v>375</v>
      </c>
      <c r="D3962" s="2" t="s">
        <v>376</v>
      </c>
      <c r="E3962" s="3">
        <v>21</v>
      </c>
      <c r="F3962" s="3">
        <v>26</v>
      </c>
      <c r="G3962" s="2" t="s">
        <v>313</v>
      </c>
      <c r="H3962" s="2" t="s">
        <v>377</v>
      </c>
      <c r="I3962" s="2" t="s">
        <v>18277</v>
      </c>
      <c r="J3962" s="2">
        <v>22053062</v>
      </c>
    </row>
    <row r="3963" spans="1:10" ht="15" customHeight="1" x14ac:dyDescent="0.35">
      <c r="A3963" s="2" t="s">
        <v>310</v>
      </c>
      <c r="B3963" s="2" t="s">
        <v>311</v>
      </c>
      <c r="C3963" s="2" t="s">
        <v>100</v>
      </c>
      <c r="D3963" s="2" t="s">
        <v>101</v>
      </c>
      <c r="E3963" s="3">
        <v>21</v>
      </c>
      <c r="F3963" s="3">
        <v>6</v>
      </c>
      <c r="G3963" s="2" t="s">
        <v>313</v>
      </c>
      <c r="H3963" s="2" t="s">
        <v>102</v>
      </c>
      <c r="I3963" s="2" t="s">
        <v>18277</v>
      </c>
      <c r="J3963" s="2">
        <v>22053062</v>
      </c>
    </row>
    <row r="3964" spans="1:10" ht="15" customHeight="1" x14ac:dyDescent="0.35">
      <c r="A3964" s="2" t="s">
        <v>310</v>
      </c>
      <c r="B3964" s="2" t="s">
        <v>311</v>
      </c>
      <c r="C3964" s="2" t="s">
        <v>218</v>
      </c>
      <c r="D3964" s="2" t="s">
        <v>219</v>
      </c>
      <c r="E3964" s="3">
        <v>21</v>
      </c>
      <c r="F3964" s="3">
        <v>15</v>
      </c>
      <c r="G3964" s="2" t="s">
        <v>313</v>
      </c>
      <c r="H3964" s="2" t="s">
        <v>220</v>
      </c>
      <c r="I3964" s="2" t="s">
        <v>18277</v>
      </c>
      <c r="J3964" s="2">
        <v>27977093</v>
      </c>
    </row>
    <row r="3965" spans="1:10" ht="15" customHeight="1" x14ac:dyDescent="0.35">
      <c r="A3965" s="2" t="s">
        <v>310</v>
      </c>
      <c r="B3965" s="2" t="s">
        <v>311</v>
      </c>
      <c r="C3965" s="2" t="s">
        <v>398</v>
      </c>
      <c r="D3965" s="2" t="s">
        <v>399</v>
      </c>
      <c r="E3965" s="3">
        <v>21</v>
      </c>
      <c r="F3965" s="3">
        <v>28</v>
      </c>
      <c r="G3965" s="2" t="s">
        <v>313</v>
      </c>
      <c r="H3965" s="2" t="s">
        <v>400</v>
      </c>
      <c r="I3965" s="2" t="s">
        <v>18277</v>
      </c>
      <c r="J3965" s="2">
        <v>34514465</v>
      </c>
    </row>
    <row r="3966" spans="1:10" ht="15" customHeight="1" x14ac:dyDescent="0.35">
      <c r="A3966" s="2" t="s">
        <v>310</v>
      </c>
      <c r="B3966" s="2" t="s">
        <v>311</v>
      </c>
      <c r="C3966" s="2" t="s">
        <v>398</v>
      </c>
      <c r="D3966" s="2" t="s">
        <v>399</v>
      </c>
      <c r="E3966" s="3">
        <v>21</v>
      </c>
      <c r="F3966" s="3">
        <v>28</v>
      </c>
      <c r="G3966" s="2" t="s">
        <v>313</v>
      </c>
      <c r="H3966" s="2" t="s">
        <v>400</v>
      </c>
      <c r="I3966" s="2" t="s">
        <v>18277</v>
      </c>
      <c r="J3966" s="2">
        <v>38316467</v>
      </c>
    </row>
    <row r="3967" spans="1:10" ht="15" customHeight="1" x14ac:dyDescent="0.35">
      <c r="A3967" s="2" t="s">
        <v>294</v>
      </c>
      <c r="B3967" s="2" t="s">
        <v>295</v>
      </c>
      <c r="C3967" s="2" t="s">
        <v>310</v>
      </c>
      <c r="D3967" s="2" t="s">
        <v>311</v>
      </c>
      <c r="E3967" s="3">
        <v>20</v>
      </c>
      <c r="F3967" s="3">
        <v>21</v>
      </c>
      <c r="G3967" s="2" t="s">
        <v>296</v>
      </c>
      <c r="H3967" s="2" t="s">
        <v>313</v>
      </c>
      <c r="I3967" s="2" t="s">
        <v>18277</v>
      </c>
      <c r="J3967" s="2">
        <v>32006460</v>
      </c>
    </row>
    <row r="3968" spans="1:10" ht="15" customHeight="1" x14ac:dyDescent="0.35">
      <c r="A3968" s="2" t="s">
        <v>264</v>
      </c>
      <c r="B3968" s="2" t="s">
        <v>265</v>
      </c>
      <c r="C3968" s="2" t="s">
        <v>100</v>
      </c>
      <c r="D3968" s="2" t="s">
        <v>101</v>
      </c>
      <c r="E3968" s="3">
        <v>18</v>
      </c>
      <c r="F3968" s="3">
        <v>6</v>
      </c>
      <c r="G3968" s="2" t="s">
        <v>266</v>
      </c>
      <c r="H3968" s="2" t="s">
        <v>102</v>
      </c>
      <c r="I3968" s="2" t="s">
        <v>18277</v>
      </c>
      <c r="J3968" s="2">
        <v>39154354</v>
      </c>
    </row>
    <row r="3969" spans="1:10" ht="15" customHeight="1" x14ac:dyDescent="0.35">
      <c r="A3969" s="2" t="s">
        <v>279</v>
      </c>
      <c r="B3969" s="2" t="s">
        <v>280</v>
      </c>
      <c r="C3969" s="2" t="s">
        <v>487</v>
      </c>
      <c r="D3969" s="2" t="s">
        <v>488</v>
      </c>
      <c r="E3969" s="3">
        <v>19</v>
      </c>
      <c r="F3969" s="3">
        <v>36</v>
      </c>
      <c r="G3969" s="2" t="s">
        <v>281</v>
      </c>
      <c r="H3969" s="2" t="s">
        <v>489</v>
      </c>
      <c r="I3969" s="2" t="s">
        <v>18277</v>
      </c>
      <c r="J3969" s="2">
        <v>38168053</v>
      </c>
    </row>
    <row r="3970" spans="1:10" ht="15" customHeight="1" x14ac:dyDescent="0.35">
      <c r="A3970" s="2" t="s">
        <v>264</v>
      </c>
      <c r="B3970" s="2" t="s">
        <v>265</v>
      </c>
      <c r="C3970" s="2" t="s">
        <v>218</v>
      </c>
      <c r="D3970" s="2" t="s">
        <v>219</v>
      </c>
      <c r="E3970" s="3">
        <v>18</v>
      </c>
      <c r="F3970" s="3">
        <v>15</v>
      </c>
      <c r="G3970" s="2" t="s">
        <v>266</v>
      </c>
      <c r="H3970" s="2" t="s">
        <v>220</v>
      </c>
      <c r="I3970" s="2" t="s">
        <v>18277</v>
      </c>
      <c r="J3970" s="2">
        <v>35663143</v>
      </c>
    </row>
    <row r="3971" spans="1:10" ht="15" customHeight="1" x14ac:dyDescent="0.35">
      <c r="A3971" s="2" t="s">
        <v>264</v>
      </c>
      <c r="B3971" s="2" t="s">
        <v>265</v>
      </c>
      <c r="C3971" s="2" t="s">
        <v>100</v>
      </c>
      <c r="D3971" s="2" t="s">
        <v>101</v>
      </c>
      <c r="E3971" s="3">
        <v>18</v>
      </c>
      <c r="F3971" s="3">
        <v>6</v>
      </c>
      <c r="G3971" s="2" t="s">
        <v>266</v>
      </c>
      <c r="H3971" s="2" t="s">
        <v>102</v>
      </c>
      <c r="I3971" s="2" t="s">
        <v>18277</v>
      </c>
      <c r="J3971" s="2">
        <v>35663143</v>
      </c>
    </row>
    <row r="3972" spans="1:10" ht="15" customHeight="1" x14ac:dyDescent="0.35">
      <c r="A3972" s="2" t="s">
        <v>264</v>
      </c>
      <c r="B3972" s="2" t="s">
        <v>265</v>
      </c>
      <c r="C3972" s="2" t="s">
        <v>310</v>
      </c>
      <c r="D3972" s="2" t="s">
        <v>311</v>
      </c>
      <c r="E3972" s="3">
        <v>18</v>
      </c>
      <c r="F3972" s="3">
        <v>21</v>
      </c>
      <c r="G3972" s="2" t="s">
        <v>266</v>
      </c>
      <c r="H3972" s="2" t="s">
        <v>313</v>
      </c>
      <c r="I3972" s="2" t="s">
        <v>18277</v>
      </c>
      <c r="J3972" s="2">
        <v>37799373</v>
      </c>
    </row>
    <row r="3973" spans="1:10" ht="15" customHeight="1" x14ac:dyDescent="0.35">
      <c r="A3973" s="2" t="s">
        <v>264</v>
      </c>
      <c r="B3973" s="2" t="s">
        <v>265</v>
      </c>
      <c r="C3973" s="2" t="s">
        <v>100</v>
      </c>
      <c r="D3973" s="2" t="s">
        <v>101</v>
      </c>
      <c r="E3973" s="3">
        <v>18</v>
      </c>
      <c r="F3973" s="3">
        <v>6</v>
      </c>
      <c r="G3973" s="2" t="s">
        <v>266</v>
      </c>
      <c r="H3973" s="2" t="s">
        <v>102</v>
      </c>
      <c r="I3973" s="2" t="s">
        <v>18277</v>
      </c>
      <c r="J3973" s="2">
        <v>32994206</v>
      </c>
    </row>
    <row r="3974" spans="1:10" ht="15" customHeight="1" x14ac:dyDescent="0.35">
      <c r="A3974" s="2" t="s">
        <v>264</v>
      </c>
      <c r="B3974" s="2" t="s">
        <v>265</v>
      </c>
      <c r="C3974" s="2" t="s">
        <v>218</v>
      </c>
      <c r="D3974" s="2" t="s">
        <v>219</v>
      </c>
      <c r="E3974" s="3">
        <v>18</v>
      </c>
      <c r="F3974" s="3">
        <v>15</v>
      </c>
      <c r="G3974" s="2" t="s">
        <v>266</v>
      </c>
      <c r="H3974" s="2" t="s">
        <v>220</v>
      </c>
      <c r="I3974" s="2" t="s">
        <v>18277</v>
      </c>
      <c r="J3974" s="2">
        <v>30498163</v>
      </c>
    </row>
    <row r="3975" spans="1:10" ht="15" customHeight="1" x14ac:dyDescent="0.35">
      <c r="A3975" s="2" t="s">
        <v>264</v>
      </c>
      <c r="B3975" s="2" t="s">
        <v>265</v>
      </c>
      <c r="C3975" s="2" t="s">
        <v>398</v>
      </c>
      <c r="D3975" s="2" t="s">
        <v>399</v>
      </c>
      <c r="E3975" s="3">
        <v>18</v>
      </c>
      <c r="F3975" s="3">
        <v>28</v>
      </c>
      <c r="G3975" s="2" t="s">
        <v>266</v>
      </c>
      <c r="H3975" s="2" t="s">
        <v>400</v>
      </c>
      <c r="I3975" s="2" t="s">
        <v>18277</v>
      </c>
      <c r="J3975" s="2">
        <v>34514465</v>
      </c>
    </row>
    <row r="3976" spans="1:10" ht="15" customHeight="1" x14ac:dyDescent="0.35">
      <c r="A3976" s="2" t="s">
        <v>264</v>
      </c>
      <c r="B3976" s="2" t="s">
        <v>265</v>
      </c>
      <c r="C3976" s="2" t="s">
        <v>310</v>
      </c>
      <c r="D3976" s="2" t="s">
        <v>311</v>
      </c>
      <c r="E3976" s="3">
        <v>18</v>
      </c>
      <c r="F3976" s="3">
        <v>21</v>
      </c>
      <c r="G3976" s="2" t="s">
        <v>266</v>
      </c>
      <c r="H3976" s="2" t="s">
        <v>313</v>
      </c>
      <c r="I3976" s="2" t="s">
        <v>18277</v>
      </c>
      <c r="J3976" s="2">
        <v>34514465</v>
      </c>
    </row>
    <row r="3977" spans="1:10" ht="15" customHeight="1" x14ac:dyDescent="0.35">
      <c r="A3977" s="2" t="s">
        <v>264</v>
      </c>
      <c r="B3977" s="2" t="s">
        <v>265</v>
      </c>
      <c r="C3977" s="2" t="s">
        <v>100</v>
      </c>
      <c r="D3977" s="2" t="s">
        <v>101</v>
      </c>
      <c r="E3977" s="3">
        <v>18</v>
      </c>
      <c r="F3977" s="3">
        <v>6</v>
      </c>
      <c r="G3977" s="2" t="s">
        <v>266</v>
      </c>
      <c r="H3977" s="2" t="s">
        <v>102</v>
      </c>
      <c r="I3977" s="2" t="s">
        <v>18277</v>
      </c>
      <c r="J3977" s="2">
        <v>38167282</v>
      </c>
    </row>
    <row r="3978" spans="1:10" ht="15" customHeight="1" x14ac:dyDescent="0.35">
      <c r="A3978" s="2" t="s">
        <v>264</v>
      </c>
      <c r="B3978" s="2" t="s">
        <v>265</v>
      </c>
      <c r="C3978" s="2" t="s">
        <v>310</v>
      </c>
      <c r="D3978" s="2" t="s">
        <v>311</v>
      </c>
      <c r="E3978" s="3">
        <v>18</v>
      </c>
      <c r="F3978" s="3">
        <v>21</v>
      </c>
      <c r="G3978" s="2" t="s">
        <v>266</v>
      </c>
      <c r="H3978" s="2" t="s">
        <v>313</v>
      </c>
      <c r="I3978" s="2" t="s">
        <v>18277</v>
      </c>
      <c r="J3978" s="2">
        <v>33408215</v>
      </c>
    </row>
    <row r="3979" spans="1:10" ht="15" customHeight="1" x14ac:dyDescent="0.35">
      <c r="A3979" s="2" t="s">
        <v>264</v>
      </c>
      <c r="B3979" s="2" t="s">
        <v>265</v>
      </c>
      <c r="C3979" s="2" t="s">
        <v>310</v>
      </c>
      <c r="D3979" s="2" t="s">
        <v>311</v>
      </c>
      <c r="E3979" s="3">
        <v>18</v>
      </c>
      <c r="F3979" s="3">
        <v>21</v>
      </c>
      <c r="G3979" s="2" t="s">
        <v>266</v>
      </c>
      <c r="H3979" s="2" t="s">
        <v>313</v>
      </c>
      <c r="I3979" s="2" t="s">
        <v>18277</v>
      </c>
      <c r="J3979" s="2">
        <v>34233978</v>
      </c>
    </row>
    <row r="3980" spans="1:10" ht="15" customHeight="1" x14ac:dyDescent="0.35">
      <c r="A3980" s="2" t="s">
        <v>264</v>
      </c>
      <c r="B3980" s="2" t="s">
        <v>265</v>
      </c>
      <c r="C3980" s="2" t="s">
        <v>398</v>
      </c>
      <c r="D3980" s="2" t="s">
        <v>399</v>
      </c>
      <c r="E3980" s="3">
        <v>18</v>
      </c>
      <c r="F3980" s="3">
        <v>28</v>
      </c>
      <c r="G3980" s="2" t="s">
        <v>266</v>
      </c>
      <c r="H3980" s="2" t="s">
        <v>400</v>
      </c>
      <c r="I3980" s="2" t="s">
        <v>18277</v>
      </c>
      <c r="J3980" s="2">
        <v>35663143</v>
      </c>
    </row>
    <row r="3981" spans="1:10" ht="15" customHeight="1" x14ac:dyDescent="0.35">
      <c r="A3981" s="2" t="s">
        <v>264</v>
      </c>
      <c r="B3981" s="2" t="s">
        <v>265</v>
      </c>
      <c r="C3981" s="2" t="s">
        <v>218</v>
      </c>
      <c r="D3981" s="2" t="s">
        <v>219</v>
      </c>
      <c r="E3981" s="3">
        <v>18</v>
      </c>
      <c r="F3981" s="3">
        <v>15</v>
      </c>
      <c r="G3981" s="2" t="s">
        <v>266</v>
      </c>
      <c r="H3981" s="2" t="s">
        <v>220</v>
      </c>
      <c r="I3981" s="2" t="s">
        <v>18277</v>
      </c>
      <c r="J3981" s="2">
        <v>34233978</v>
      </c>
    </row>
    <row r="3982" spans="1:10" ht="15" customHeight="1" x14ac:dyDescent="0.35">
      <c r="A3982" s="2" t="s">
        <v>264</v>
      </c>
      <c r="B3982" s="2" t="s">
        <v>265</v>
      </c>
      <c r="C3982" s="2" t="s">
        <v>398</v>
      </c>
      <c r="D3982" s="2" t="s">
        <v>399</v>
      </c>
      <c r="E3982" s="3">
        <v>18</v>
      </c>
      <c r="F3982" s="3">
        <v>28</v>
      </c>
      <c r="G3982" s="2" t="s">
        <v>266</v>
      </c>
      <c r="H3982" s="2" t="s">
        <v>400</v>
      </c>
      <c r="I3982" s="2" t="s">
        <v>18277</v>
      </c>
      <c r="J3982" s="2">
        <v>35275399</v>
      </c>
    </row>
    <row r="3983" spans="1:10" ht="15" customHeight="1" x14ac:dyDescent="0.35">
      <c r="A3983" s="2" t="s">
        <v>264</v>
      </c>
      <c r="B3983" s="2" t="s">
        <v>265</v>
      </c>
      <c r="C3983" s="2" t="s">
        <v>310</v>
      </c>
      <c r="D3983" s="2" t="s">
        <v>311</v>
      </c>
      <c r="E3983" s="3">
        <v>18</v>
      </c>
      <c r="F3983" s="3">
        <v>21</v>
      </c>
      <c r="G3983" s="2" t="s">
        <v>266</v>
      </c>
      <c r="H3983" s="2" t="s">
        <v>313</v>
      </c>
      <c r="I3983" s="2" t="s">
        <v>18277</v>
      </c>
      <c r="J3983" s="2">
        <v>35275399</v>
      </c>
    </row>
    <row r="3984" spans="1:10" ht="15" customHeight="1" x14ac:dyDescent="0.35">
      <c r="A3984" s="2" t="s">
        <v>264</v>
      </c>
      <c r="B3984" s="2" t="s">
        <v>265</v>
      </c>
      <c r="C3984" s="2" t="s">
        <v>218</v>
      </c>
      <c r="D3984" s="2" t="s">
        <v>219</v>
      </c>
      <c r="E3984" s="3">
        <v>18</v>
      </c>
      <c r="F3984" s="3">
        <v>15</v>
      </c>
      <c r="G3984" s="2" t="s">
        <v>266</v>
      </c>
      <c r="H3984" s="2" t="s">
        <v>220</v>
      </c>
      <c r="I3984" s="2" t="s">
        <v>18277</v>
      </c>
      <c r="J3984" s="2">
        <v>35275399</v>
      </c>
    </row>
    <row r="3985" spans="1:10" ht="15" customHeight="1" x14ac:dyDescent="0.35">
      <c r="A3985" s="2" t="s">
        <v>264</v>
      </c>
      <c r="B3985" s="2" t="s">
        <v>265</v>
      </c>
      <c r="C3985" s="2" t="s">
        <v>100</v>
      </c>
      <c r="D3985" s="2" t="s">
        <v>101</v>
      </c>
      <c r="E3985" s="3">
        <v>18</v>
      </c>
      <c r="F3985" s="3">
        <v>6</v>
      </c>
      <c r="G3985" s="2" t="s">
        <v>266</v>
      </c>
      <c r="H3985" s="2" t="s">
        <v>102</v>
      </c>
      <c r="I3985" s="2" t="s">
        <v>18277</v>
      </c>
      <c r="J3985" s="2">
        <v>35275399</v>
      </c>
    </row>
    <row r="3986" spans="1:10" ht="15" customHeight="1" x14ac:dyDescent="0.35">
      <c r="A3986" s="2" t="s">
        <v>264</v>
      </c>
      <c r="B3986" s="2" t="s">
        <v>265</v>
      </c>
      <c r="C3986" s="2" t="s">
        <v>218</v>
      </c>
      <c r="D3986" s="2" t="s">
        <v>219</v>
      </c>
      <c r="E3986" s="3">
        <v>18</v>
      </c>
      <c r="F3986" s="3">
        <v>15</v>
      </c>
      <c r="G3986" s="2" t="s">
        <v>266</v>
      </c>
      <c r="H3986" s="2" t="s">
        <v>220</v>
      </c>
      <c r="I3986" s="2" t="s">
        <v>18277</v>
      </c>
      <c r="J3986" s="2">
        <v>29146642</v>
      </c>
    </row>
    <row r="3987" spans="1:10" ht="15" customHeight="1" x14ac:dyDescent="0.35">
      <c r="A3987" s="2" t="s">
        <v>264</v>
      </c>
      <c r="B3987" s="2" t="s">
        <v>265</v>
      </c>
      <c r="C3987" s="2" t="s">
        <v>100</v>
      </c>
      <c r="D3987" s="2" t="s">
        <v>101</v>
      </c>
      <c r="E3987" s="3">
        <v>18</v>
      </c>
      <c r="F3987" s="3">
        <v>6</v>
      </c>
      <c r="G3987" s="2" t="s">
        <v>266</v>
      </c>
      <c r="H3987" s="2" t="s">
        <v>102</v>
      </c>
      <c r="I3987" s="2" t="s">
        <v>18277</v>
      </c>
      <c r="J3987" s="2">
        <v>33208335</v>
      </c>
    </row>
    <row r="3988" spans="1:10" ht="15" customHeight="1" x14ac:dyDescent="0.35">
      <c r="A3988" s="2" t="s">
        <v>264</v>
      </c>
      <c r="B3988" s="2" t="s">
        <v>265</v>
      </c>
      <c r="C3988" s="2" t="s">
        <v>310</v>
      </c>
      <c r="D3988" s="2" t="s">
        <v>311</v>
      </c>
      <c r="E3988" s="3">
        <v>18</v>
      </c>
      <c r="F3988" s="3">
        <v>21</v>
      </c>
      <c r="G3988" s="2" t="s">
        <v>266</v>
      </c>
      <c r="H3988" s="2" t="s">
        <v>313</v>
      </c>
      <c r="I3988" s="2" t="s">
        <v>18277</v>
      </c>
      <c r="J3988" s="2">
        <v>33672514</v>
      </c>
    </row>
    <row r="3989" spans="1:10" ht="15" customHeight="1" x14ac:dyDescent="0.35">
      <c r="A3989" s="2" t="s">
        <v>264</v>
      </c>
      <c r="B3989" s="2" t="s">
        <v>265</v>
      </c>
      <c r="C3989" s="2" t="s">
        <v>218</v>
      </c>
      <c r="D3989" s="2" t="s">
        <v>219</v>
      </c>
      <c r="E3989" s="3">
        <v>18</v>
      </c>
      <c r="F3989" s="3">
        <v>15</v>
      </c>
      <c r="G3989" s="2" t="s">
        <v>266</v>
      </c>
      <c r="H3989" s="2" t="s">
        <v>220</v>
      </c>
      <c r="I3989" s="2" t="s">
        <v>18277</v>
      </c>
      <c r="J3989" s="2">
        <v>35443955</v>
      </c>
    </row>
    <row r="3990" spans="1:10" ht="15" customHeight="1" x14ac:dyDescent="0.35">
      <c r="A3990" s="2" t="s">
        <v>339</v>
      </c>
      <c r="B3990" s="2" t="s">
        <v>340</v>
      </c>
      <c r="C3990" s="2" t="s">
        <v>56</v>
      </c>
      <c r="D3990" s="2" t="s">
        <v>57</v>
      </c>
      <c r="E3990" s="3">
        <v>23</v>
      </c>
      <c r="F3990" s="3">
        <v>3</v>
      </c>
      <c r="G3990" s="2" t="s">
        <v>341</v>
      </c>
      <c r="H3990" s="2" t="s">
        <v>59</v>
      </c>
      <c r="I3990" s="2" t="s">
        <v>18277</v>
      </c>
      <c r="J3990" s="2">
        <v>20184609</v>
      </c>
    </row>
    <row r="3991" spans="1:10" ht="15" customHeight="1" x14ac:dyDescent="0.35">
      <c r="A3991" s="2" t="s">
        <v>264</v>
      </c>
      <c r="B3991" s="2" t="s">
        <v>265</v>
      </c>
      <c r="C3991" s="2" t="s">
        <v>310</v>
      </c>
      <c r="D3991" s="2" t="s">
        <v>311</v>
      </c>
      <c r="E3991" s="3">
        <v>18</v>
      </c>
      <c r="F3991" s="3">
        <v>21</v>
      </c>
      <c r="G3991" s="2" t="s">
        <v>266</v>
      </c>
      <c r="H3991" s="2" t="s">
        <v>313</v>
      </c>
      <c r="I3991" s="2" t="s">
        <v>18277</v>
      </c>
      <c r="J3991" s="2">
        <v>35443955</v>
      </c>
    </row>
    <row r="3992" spans="1:10" ht="15" customHeight="1" x14ac:dyDescent="0.35">
      <c r="A3992" s="2" t="s">
        <v>264</v>
      </c>
      <c r="B3992" s="2" t="s">
        <v>265</v>
      </c>
      <c r="C3992" s="2" t="s">
        <v>100</v>
      </c>
      <c r="D3992" s="2" t="s">
        <v>101</v>
      </c>
      <c r="E3992" s="3">
        <v>18</v>
      </c>
      <c r="F3992" s="3">
        <v>6</v>
      </c>
      <c r="G3992" s="2" t="s">
        <v>266</v>
      </c>
      <c r="H3992" s="2" t="s">
        <v>102</v>
      </c>
      <c r="I3992" s="2" t="s">
        <v>18277</v>
      </c>
      <c r="J3992" s="2">
        <v>34233978</v>
      </c>
    </row>
    <row r="3993" spans="1:10" ht="15" customHeight="1" x14ac:dyDescent="0.35">
      <c r="A3993" s="2" t="s">
        <v>264</v>
      </c>
      <c r="B3993" s="2" t="s">
        <v>265</v>
      </c>
      <c r="C3993" s="2" t="s">
        <v>23</v>
      </c>
      <c r="D3993" s="2" t="s">
        <v>24</v>
      </c>
      <c r="E3993" s="3">
        <v>18</v>
      </c>
      <c r="F3993" s="3">
        <v>1</v>
      </c>
      <c r="G3993" s="2" t="s">
        <v>266</v>
      </c>
      <c r="H3993" s="2" t="s">
        <v>26</v>
      </c>
      <c r="I3993" s="2" t="s">
        <v>18277</v>
      </c>
      <c r="J3993" s="2">
        <v>28477399</v>
      </c>
    </row>
    <row r="3994" spans="1:10" ht="15" customHeight="1" x14ac:dyDescent="0.35">
      <c r="A3994" s="2" t="s">
        <v>264</v>
      </c>
      <c r="B3994" s="2" t="s">
        <v>265</v>
      </c>
      <c r="C3994" s="2" t="s">
        <v>218</v>
      </c>
      <c r="D3994" s="2" t="s">
        <v>219</v>
      </c>
      <c r="E3994" s="3">
        <v>18</v>
      </c>
      <c r="F3994" s="3">
        <v>15</v>
      </c>
      <c r="G3994" s="2" t="s">
        <v>266</v>
      </c>
      <c r="H3994" s="2" t="s">
        <v>220</v>
      </c>
      <c r="I3994" s="2" t="s">
        <v>18277</v>
      </c>
      <c r="J3994" s="2">
        <v>28477399</v>
      </c>
    </row>
    <row r="3995" spans="1:10" ht="15" customHeight="1" x14ac:dyDescent="0.35">
      <c r="A3995" s="2" t="s">
        <v>264</v>
      </c>
      <c r="B3995" s="2" t="s">
        <v>265</v>
      </c>
      <c r="C3995" s="2" t="s">
        <v>100</v>
      </c>
      <c r="D3995" s="2" t="s">
        <v>101</v>
      </c>
      <c r="E3995" s="3">
        <v>18</v>
      </c>
      <c r="F3995" s="3">
        <v>6</v>
      </c>
      <c r="G3995" s="2" t="s">
        <v>266</v>
      </c>
      <c r="H3995" s="2" t="s">
        <v>102</v>
      </c>
      <c r="I3995" s="2" t="s">
        <v>18277</v>
      </c>
      <c r="J3995" s="2">
        <v>35615972</v>
      </c>
    </row>
    <row r="3996" spans="1:10" ht="15" customHeight="1" x14ac:dyDescent="0.35">
      <c r="A3996" s="2" t="s">
        <v>279</v>
      </c>
      <c r="B3996" s="2" t="s">
        <v>280</v>
      </c>
      <c r="C3996" s="2" t="s">
        <v>523</v>
      </c>
      <c r="D3996" s="2" t="s">
        <v>524</v>
      </c>
      <c r="E3996" s="3">
        <v>19</v>
      </c>
      <c r="F3996" s="3">
        <v>39</v>
      </c>
      <c r="G3996" s="2" t="s">
        <v>281</v>
      </c>
      <c r="H3996" s="2" t="s">
        <v>525</v>
      </c>
      <c r="I3996" s="2" t="s">
        <v>18277</v>
      </c>
      <c r="J3996" s="2">
        <v>36514990</v>
      </c>
    </row>
    <row r="3997" spans="1:10" ht="15" customHeight="1" x14ac:dyDescent="0.35">
      <c r="A3997" s="2" t="s">
        <v>279</v>
      </c>
      <c r="B3997" s="2" t="s">
        <v>280</v>
      </c>
      <c r="C3997" s="2" t="s">
        <v>487</v>
      </c>
      <c r="D3997" s="2" t="s">
        <v>488</v>
      </c>
      <c r="E3997" s="3">
        <v>19</v>
      </c>
      <c r="F3997" s="3">
        <v>36</v>
      </c>
      <c r="G3997" s="2" t="s">
        <v>281</v>
      </c>
      <c r="H3997" s="2" t="s">
        <v>489</v>
      </c>
      <c r="I3997" s="2" t="s">
        <v>18277</v>
      </c>
      <c r="J3997" s="2">
        <v>35686200</v>
      </c>
    </row>
    <row r="3998" spans="1:10" ht="15" customHeight="1" x14ac:dyDescent="0.35">
      <c r="A3998" s="2" t="s">
        <v>279</v>
      </c>
      <c r="B3998" s="2" t="s">
        <v>280</v>
      </c>
      <c r="C3998" s="2" t="s">
        <v>523</v>
      </c>
      <c r="D3998" s="2" t="s">
        <v>524</v>
      </c>
      <c r="E3998" s="3">
        <v>19</v>
      </c>
      <c r="F3998" s="3">
        <v>39</v>
      </c>
      <c r="G3998" s="2" t="s">
        <v>281</v>
      </c>
      <c r="H3998" s="2" t="s">
        <v>525</v>
      </c>
      <c r="I3998" s="2" t="s">
        <v>18277</v>
      </c>
      <c r="J3998" s="2">
        <v>36090300</v>
      </c>
    </row>
    <row r="3999" spans="1:10" ht="15" customHeight="1" x14ac:dyDescent="0.35">
      <c r="A3999" s="2" t="s">
        <v>279</v>
      </c>
      <c r="B3999" s="2" t="s">
        <v>280</v>
      </c>
      <c r="C3999" s="2" t="s">
        <v>523</v>
      </c>
      <c r="D3999" s="2" t="s">
        <v>524</v>
      </c>
      <c r="E3999" s="3">
        <v>19</v>
      </c>
      <c r="F3999" s="3">
        <v>39</v>
      </c>
      <c r="G3999" s="2" t="s">
        <v>281</v>
      </c>
      <c r="H3999" s="2" t="s">
        <v>525</v>
      </c>
      <c r="I3999" s="2" t="s">
        <v>18277</v>
      </c>
      <c r="J3999" s="2">
        <v>37719662</v>
      </c>
    </row>
    <row r="4000" spans="1:10" ht="15" customHeight="1" x14ac:dyDescent="0.35">
      <c r="A4000" s="2" t="s">
        <v>279</v>
      </c>
      <c r="B4000" s="2" t="s">
        <v>280</v>
      </c>
      <c r="C4000" s="2" t="s">
        <v>487</v>
      </c>
      <c r="D4000" s="2" t="s">
        <v>488</v>
      </c>
      <c r="E4000" s="3">
        <v>19</v>
      </c>
      <c r="F4000" s="3">
        <v>36</v>
      </c>
      <c r="G4000" s="2" t="s">
        <v>281</v>
      </c>
      <c r="H4000" s="2" t="s">
        <v>489</v>
      </c>
      <c r="I4000" s="2" t="s">
        <v>18277</v>
      </c>
      <c r="J4000" s="2">
        <v>39213813</v>
      </c>
    </row>
    <row r="4001" spans="1:10" ht="15" customHeight="1" x14ac:dyDescent="0.35">
      <c r="A4001" s="2" t="s">
        <v>279</v>
      </c>
      <c r="B4001" s="2" t="s">
        <v>280</v>
      </c>
      <c r="C4001" s="2" t="s">
        <v>294</v>
      </c>
      <c r="D4001" s="2" t="s">
        <v>295</v>
      </c>
      <c r="E4001" s="3">
        <v>19</v>
      </c>
      <c r="F4001" s="3">
        <v>20</v>
      </c>
      <c r="G4001" s="2" t="s">
        <v>281</v>
      </c>
      <c r="H4001" s="2" t="s">
        <v>296</v>
      </c>
      <c r="I4001" s="2" t="s">
        <v>18277</v>
      </c>
      <c r="J4001" s="2">
        <v>28507230</v>
      </c>
    </row>
    <row r="4002" spans="1:10" ht="15" customHeight="1" x14ac:dyDescent="0.35">
      <c r="A4002" s="2" t="s">
        <v>264</v>
      </c>
      <c r="B4002" s="2" t="s">
        <v>265</v>
      </c>
      <c r="C4002" s="2" t="s">
        <v>100</v>
      </c>
      <c r="D4002" s="2" t="s">
        <v>101</v>
      </c>
      <c r="E4002" s="3">
        <v>18</v>
      </c>
      <c r="F4002" s="3">
        <v>6</v>
      </c>
      <c r="G4002" s="2" t="s">
        <v>266</v>
      </c>
      <c r="H4002" s="2" t="s">
        <v>102</v>
      </c>
      <c r="I4002" s="2" t="s">
        <v>18277</v>
      </c>
      <c r="J4002" s="2">
        <v>38154929</v>
      </c>
    </row>
    <row r="4003" spans="1:10" ht="15" customHeight="1" x14ac:dyDescent="0.35">
      <c r="A4003" s="2" t="s">
        <v>264</v>
      </c>
      <c r="B4003" s="2" t="s">
        <v>265</v>
      </c>
      <c r="C4003" s="2" t="s">
        <v>100</v>
      </c>
      <c r="D4003" s="2" t="s">
        <v>101</v>
      </c>
      <c r="E4003" s="3">
        <v>18</v>
      </c>
      <c r="F4003" s="3">
        <v>6</v>
      </c>
      <c r="G4003" s="2" t="s">
        <v>266</v>
      </c>
      <c r="H4003" s="2" t="s">
        <v>102</v>
      </c>
      <c r="I4003" s="2" t="s">
        <v>18277</v>
      </c>
      <c r="J4003" s="2">
        <v>28044369</v>
      </c>
    </row>
    <row r="4004" spans="1:10" ht="15" customHeight="1" x14ac:dyDescent="0.35">
      <c r="A4004" s="2" t="s">
        <v>264</v>
      </c>
      <c r="B4004" s="2" t="s">
        <v>265</v>
      </c>
      <c r="C4004" s="2" t="s">
        <v>100</v>
      </c>
      <c r="D4004" s="2" t="s">
        <v>101</v>
      </c>
      <c r="E4004" s="3">
        <v>18</v>
      </c>
      <c r="F4004" s="3">
        <v>6</v>
      </c>
      <c r="G4004" s="2" t="s">
        <v>266</v>
      </c>
      <c r="H4004" s="2" t="s">
        <v>102</v>
      </c>
      <c r="I4004" s="2" t="s">
        <v>18277</v>
      </c>
      <c r="J4004" s="2">
        <v>38577045</v>
      </c>
    </row>
    <row r="4005" spans="1:10" ht="15" customHeight="1" x14ac:dyDescent="0.35">
      <c r="A4005" s="2" t="s">
        <v>264</v>
      </c>
      <c r="B4005" s="2" t="s">
        <v>265</v>
      </c>
      <c r="C4005" s="2" t="s">
        <v>100</v>
      </c>
      <c r="D4005" s="2" t="s">
        <v>101</v>
      </c>
      <c r="E4005" s="3">
        <v>18</v>
      </c>
      <c r="F4005" s="3">
        <v>6</v>
      </c>
      <c r="G4005" s="2" t="s">
        <v>266</v>
      </c>
      <c r="H4005" s="2" t="s">
        <v>102</v>
      </c>
      <c r="I4005" s="2" t="s">
        <v>18277</v>
      </c>
      <c r="J4005" s="2">
        <v>32531800</v>
      </c>
    </row>
    <row r="4006" spans="1:10" ht="15" customHeight="1" x14ac:dyDescent="0.35">
      <c r="A4006" s="2" t="s">
        <v>264</v>
      </c>
      <c r="B4006" s="2" t="s">
        <v>265</v>
      </c>
      <c r="C4006" s="2" t="s">
        <v>218</v>
      </c>
      <c r="D4006" s="2" t="s">
        <v>219</v>
      </c>
      <c r="E4006" s="3">
        <v>18</v>
      </c>
      <c r="F4006" s="3">
        <v>15</v>
      </c>
      <c r="G4006" s="2" t="s">
        <v>266</v>
      </c>
      <c r="H4006" s="2" t="s">
        <v>220</v>
      </c>
      <c r="I4006" s="2" t="s">
        <v>18277</v>
      </c>
      <c r="J4006" s="2">
        <v>30451281</v>
      </c>
    </row>
    <row r="4007" spans="1:10" ht="15" customHeight="1" x14ac:dyDescent="0.35">
      <c r="A4007" s="2" t="s">
        <v>264</v>
      </c>
      <c r="B4007" s="2" t="s">
        <v>265</v>
      </c>
      <c r="C4007" s="2" t="s">
        <v>218</v>
      </c>
      <c r="D4007" s="2" t="s">
        <v>219</v>
      </c>
      <c r="E4007" s="3">
        <v>18</v>
      </c>
      <c r="F4007" s="3">
        <v>15</v>
      </c>
      <c r="G4007" s="2" t="s">
        <v>266</v>
      </c>
      <c r="H4007" s="2" t="s">
        <v>220</v>
      </c>
      <c r="I4007" s="2" t="s">
        <v>18277</v>
      </c>
      <c r="J4007" s="2">
        <v>30858335</v>
      </c>
    </row>
    <row r="4008" spans="1:10" ht="15" customHeight="1" x14ac:dyDescent="0.35">
      <c r="A4008" s="2" t="s">
        <v>264</v>
      </c>
      <c r="B4008" s="2" t="s">
        <v>265</v>
      </c>
      <c r="C4008" s="2" t="s">
        <v>365</v>
      </c>
      <c r="D4008" s="2" t="s">
        <v>366</v>
      </c>
      <c r="E4008" s="3">
        <v>18</v>
      </c>
      <c r="F4008" s="3">
        <v>25</v>
      </c>
      <c r="G4008" s="2" t="s">
        <v>266</v>
      </c>
      <c r="H4008" s="2" t="s">
        <v>367</v>
      </c>
      <c r="I4008" s="2" t="s">
        <v>18277</v>
      </c>
      <c r="J4008" s="2">
        <v>29382597</v>
      </c>
    </row>
    <row r="4009" spans="1:10" ht="15" customHeight="1" x14ac:dyDescent="0.35">
      <c r="A4009" s="2" t="s">
        <v>264</v>
      </c>
      <c r="B4009" s="2" t="s">
        <v>265</v>
      </c>
      <c r="C4009" s="2" t="s">
        <v>100</v>
      </c>
      <c r="D4009" s="2" t="s">
        <v>101</v>
      </c>
      <c r="E4009" s="3">
        <v>18</v>
      </c>
      <c r="F4009" s="3">
        <v>6</v>
      </c>
      <c r="G4009" s="2" t="s">
        <v>266</v>
      </c>
      <c r="H4009" s="2" t="s">
        <v>102</v>
      </c>
      <c r="I4009" s="2" t="s">
        <v>18277</v>
      </c>
      <c r="J4009" s="2">
        <v>35606161</v>
      </c>
    </row>
    <row r="4010" spans="1:10" ht="15" customHeight="1" x14ac:dyDescent="0.35">
      <c r="A4010" s="2" t="s">
        <v>264</v>
      </c>
      <c r="B4010" s="2" t="s">
        <v>265</v>
      </c>
      <c r="C4010" s="2" t="s">
        <v>310</v>
      </c>
      <c r="D4010" s="2" t="s">
        <v>311</v>
      </c>
      <c r="E4010" s="3">
        <v>18</v>
      </c>
      <c r="F4010" s="3">
        <v>21</v>
      </c>
      <c r="G4010" s="2" t="s">
        <v>266</v>
      </c>
      <c r="H4010" s="2" t="s">
        <v>313</v>
      </c>
      <c r="I4010" s="2" t="s">
        <v>18277</v>
      </c>
      <c r="J4010" s="2">
        <v>35577586</v>
      </c>
    </row>
    <row r="4011" spans="1:10" ht="15" customHeight="1" x14ac:dyDescent="0.35">
      <c r="A4011" s="2" t="s">
        <v>264</v>
      </c>
      <c r="B4011" s="2" t="s">
        <v>265</v>
      </c>
      <c r="C4011" s="2" t="s">
        <v>218</v>
      </c>
      <c r="D4011" s="2" t="s">
        <v>219</v>
      </c>
      <c r="E4011" s="3">
        <v>18</v>
      </c>
      <c r="F4011" s="3">
        <v>15</v>
      </c>
      <c r="G4011" s="2" t="s">
        <v>266</v>
      </c>
      <c r="H4011" s="2" t="s">
        <v>220</v>
      </c>
      <c r="I4011" s="2" t="s">
        <v>18277</v>
      </c>
      <c r="J4011" s="2">
        <v>35577586</v>
      </c>
    </row>
    <row r="4012" spans="1:10" ht="15" customHeight="1" x14ac:dyDescent="0.35">
      <c r="A4012" s="2" t="s">
        <v>264</v>
      </c>
      <c r="B4012" s="2" t="s">
        <v>265</v>
      </c>
      <c r="C4012" s="2" t="s">
        <v>100</v>
      </c>
      <c r="D4012" s="2" t="s">
        <v>101</v>
      </c>
      <c r="E4012" s="3">
        <v>18</v>
      </c>
      <c r="F4012" s="3">
        <v>6</v>
      </c>
      <c r="G4012" s="2" t="s">
        <v>266</v>
      </c>
      <c r="H4012" s="2" t="s">
        <v>102</v>
      </c>
      <c r="I4012" s="2" t="s">
        <v>18277</v>
      </c>
      <c r="J4012" s="2">
        <v>35577586</v>
      </c>
    </row>
    <row r="4013" spans="1:10" ht="15" customHeight="1" x14ac:dyDescent="0.35">
      <c r="A4013" s="2" t="s">
        <v>264</v>
      </c>
      <c r="B4013" s="2" t="s">
        <v>265</v>
      </c>
      <c r="C4013" s="2" t="s">
        <v>398</v>
      </c>
      <c r="D4013" s="2" t="s">
        <v>399</v>
      </c>
      <c r="E4013" s="3">
        <v>18</v>
      </c>
      <c r="F4013" s="3">
        <v>28</v>
      </c>
      <c r="G4013" s="2" t="s">
        <v>266</v>
      </c>
      <c r="H4013" s="2" t="s">
        <v>400</v>
      </c>
      <c r="I4013" s="2" t="s">
        <v>18277</v>
      </c>
      <c r="J4013" s="2">
        <v>30720903</v>
      </c>
    </row>
    <row r="4014" spans="1:10" ht="15" customHeight="1" x14ac:dyDescent="0.35">
      <c r="A4014" s="2" t="s">
        <v>264</v>
      </c>
      <c r="B4014" s="2" t="s">
        <v>265</v>
      </c>
      <c r="C4014" s="2" t="s">
        <v>218</v>
      </c>
      <c r="D4014" s="2" t="s">
        <v>219</v>
      </c>
      <c r="E4014" s="3">
        <v>18</v>
      </c>
      <c r="F4014" s="3">
        <v>15</v>
      </c>
      <c r="G4014" s="2" t="s">
        <v>266</v>
      </c>
      <c r="H4014" s="2" t="s">
        <v>220</v>
      </c>
      <c r="I4014" s="2" t="s">
        <v>18277</v>
      </c>
      <c r="J4014" s="2">
        <v>30720903</v>
      </c>
    </row>
    <row r="4015" spans="1:10" ht="15" customHeight="1" x14ac:dyDescent="0.35">
      <c r="A4015" s="2" t="s">
        <v>264</v>
      </c>
      <c r="B4015" s="2" t="s">
        <v>265</v>
      </c>
      <c r="C4015" s="2" t="s">
        <v>398</v>
      </c>
      <c r="D4015" s="2" t="s">
        <v>399</v>
      </c>
      <c r="E4015" s="3">
        <v>18</v>
      </c>
      <c r="F4015" s="3">
        <v>28</v>
      </c>
      <c r="G4015" s="2" t="s">
        <v>266</v>
      </c>
      <c r="H4015" s="2" t="s">
        <v>400</v>
      </c>
      <c r="I4015" s="2" t="s">
        <v>18277</v>
      </c>
      <c r="J4015" s="2">
        <v>38316467</v>
      </c>
    </row>
    <row r="4016" spans="1:10" ht="15" customHeight="1" x14ac:dyDescent="0.35">
      <c r="A4016" s="2" t="s">
        <v>264</v>
      </c>
      <c r="B4016" s="2" t="s">
        <v>265</v>
      </c>
      <c r="C4016" s="2" t="s">
        <v>365</v>
      </c>
      <c r="D4016" s="2" t="s">
        <v>366</v>
      </c>
      <c r="E4016" s="3">
        <v>18</v>
      </c>
      <c r="F4016" s="3">
        <v>25</v>
      </c>
      <c r="G4016" s="2" t="s">
        <v>266</v>
      </c>
      <c r="H4016" s="2" t="s">
        <v>367</v>
      </c>
      <c r="I4016" s="2" t="s">
        <v>18277</v>
      </c>
      <c r="J4016" s="2">
        <v>38316467</v>
      </c>
    </row>
    <row r="4017" spans="1:10" ht="15" customHeight="1" x14ac:dyDescent="0.35">
      <c r="A4017" s="2" t="s">
        <v>264</v>
      </c>
      <c r="B4017" s="2" t="s">
        <v>265</v>
      </c>
      <c r="C4017" s="2" t="s">
        <v>310</v>
      </c>
      <c r="D4017" s="2" t="s">
        <v>311</v>
      </c>
      <c r="E4017" s="3">
        <v>18</v>
      </c>
      <c r="F4017" s="3">
        <v>21</v>
      </c>
      <c r="G4017" s="2" t="s">
        <v>266</v>
      </c>
      <c r="H4017" s="2" t="s">
        <v>313</v>
      </c>
      <c r="I4017" s="2" t="s">
        <v>18277</v>
      </c>
      <c r="J4017" s="2">
        <v>38316467</v>
      </c>
    </row>
    <row r="4018" spans="1:10" ht="15" customHeight="1" x14ac:dyDescent="0.35">
      <c r="A4018" s="2" t="s">
        <v>264</v>
      </c>
      <c r="B4018" s="2" t="s">
        <v>265</v>
      </c>
      <c r="C4018" s="2" t="s">
        <v>100</v>
      </c>
      <c r="D4018" s="2" t="s">
        <v>101</v>
      </c>
      <c r="E4018" s="3">
        <v>18</v>
      </c>
      <c r="F4018" s="3">
        <v>6</v>
      </c>
      <c r="G4018" s="2" t="s">
        <v>266</v>
      </c>
      <c r="H4018" s="2" t="s">
        <v>102</v>
      </c>
      <c r="I4018" s="2" t="s">
        <v>18277</v>
      </c>
      <c r="J4018" s="2">
        <v>38316467</v>
      </c>
    </row>
    <row r="4019" spans="1:10" ht="15" customHeight="1" x14ac:dyDescent="0.35">
      <c r="A4019" s="2" t="s">
        <v>294</v>
      </c>
      <c r="B4019" s="2" t="s">
        <v>295</v>
      </c>
      <c r="C4019" s="2" t="s">
        <v>279</v>
      </c>
      <c r="D4019" s="2" t="s">
        <v>280</v>
      </c>
      <c r="E4019" s="3">
        <v>20</v>
      </c>
      <c r="F4019" s="3">
        <v>19</v>
      </c>
      <c r="G4019" s="2" t="s">
        <v>296</v>
      </c>
      <c r="H4019" s="2" t="s">
        <v>281</v>
      </c>
      <c r="I4019" s="2" t="s">
        <v>18277</v>
      </c>
      <c r="J4019" s="2">
        <v>28507230</v>
      </c>
    </row>
    <row r="4020" spans="1:10" ht="15" customHeight="1" x14ac:dyDescent="0.35">
      <c r="A4020" s="2" t="s">
        <v>339</v>
      </c>
      <c r="B4020" s="2" t="s">
        <v>340</v>
      </c>
      <c r="C4020" s="2" t="s">
        <v>56</v>
      </c>
      <c r="D4020" s="2" t="s">
        <v>57</v>
      </c>
      <c r="E4020" s="3">
        <v>23</v>
      </c>
      <c r="F4020" s="3">
        <v>3</v>
      </c>
      <c r="G4020" s="2" t="s">
        <v>341</v>
      </c>
      <c r="H4020" s="2" t="s">
        <v>59</v>
      </c>
      <c r="I4020" s="2" t="s">
        <v>18277</v>
      </c>
      <c r="J4020" s="2">
        <v>20500796</v>
      </c>
    </row>
    <row r="4021" spans="1:10" ht="15" customHeight="1" x14ac:dyDescent="0.35">
      <c r="A4021" s="2" t="s">
        <v>523</v>
      </c>
      <c r="B4021" s="2" t="s">
        <v>524</v>
      </c>
      <c r="C4021" s="2" t="s">
        <v>128</v>
      </c>
      <c r="D4021" s="2" t="s">
        <v>129</v>
      </c>
      <c r="E4021" s="3">
        <v>39</v>
      </c>
      <c r="F4021" s="3">
        <v>8</v>
      </c>
      <c r="G4021" s="2" t="s">
        <v>525</v>
      </c>
      <c r="H4021" s="2" t="s">
        <v>130</v>
      </c>
      <c r="I4021" s="2" t="s">
        <v>18277</v>
      </c>
      <c r="J4021" s="2">
        <v>31128170</v>
      </c>
    </row>
    <row r="4022" spans="1:10" ht="15" customHeight="1" x14ac:dyDescent="0.35">
      <c r="A4022" s="2" t="s">
        <v>339</v>
      </c>
      <c r="B4022" s="2" t="s">
        <v>340</v>
      </c>
      <c r="C4022" s="2" t="s">
        <v>191</v>
      </c>
      <c r="D4022" s="2" t="s">
        <v>192</v>
      </c>
      <c r="E4022" s="3">
        <v>23</v>
      </c>
      <c r="F4022" s="3">
        <v>13</v>
      </c>
      <c r="G4022" s="2" t="s">
        <v>341</v>
      </c>
      <c r="H4022" s="2" t="s">
        <v>193</v>
      </c>
      <c r="I4022" s="2" t="s">
        <v>18277</v>
      </c>
      <c r="J4022" s="2">
        <v>36387062</v>
      </c>
    </row>
    <row r="4023" spans="1:10" ht="15" customHeight="1" x14ac:dyDescent="0.35">
      <c r="A4023" s="2" t="s">
        <v>456</v>
      </c>
      <c r="B4023" s="2" t="s">
        <v>457</v>
      </c>
      <c r="C4023" s="2" t="s">
        <v>339</v>
      </c>
      <c r="D4023" s="2" t="s">
        <v>340</v>
      </c>
      <c r="E4023" s="3">
        <v>33</v>
      </c>
      <c r="F4023" s="3">
        <v>23</v>
      </c>
      <c r="G4023" s="2" t="s">
        <v>458</v>
      </c>
      <c r="H4023" s="2" t="s">
        <v>341</v>
      </c>
      <c r="I4023" s="2" t="s">
        <v>18277</v>
      </c>
      <c r="J4023" s="2">
        <v>26865566</v>
      </c>
    </row>
    <row r="4024" spans="1:10" ht="15" customHeight="1" x14ac:dyDescent="0.35">
      <c r="A4024" s="2" t="s">
        <v>456</v>
      </c>
      <c r="B4024" s="2" t="s">
        <v>457</v>
      </c>
      <c r="C4024" s="2" t="s">
        <v>56</v>
      </c>
      <c r="D4024" s="2" t="s">
        <v>57</v>
      </c>
      <c r="E4024" s="3">
        <v>33</v>
      </c>
      <c r="F4024" s="3">
        <v>3</v>
      </c>
      <c r="G4024" s="2" t="s">
        <v>458</v>
      </c>
      <c r="H4024" s="2" t="s">
        <v>59</v>
      </c>
      <c r="I4024" s="2" t="s">
        <v>18277</v>
      </c>
      <c r="J4024" s="2">
        <v>26239131</v>
      </c>
    </row>
    <row r="4025" spans="1:10" ht="15" customHeight="1" x14ac:dyDescent="0.35">
      <c r="A4025" s="2" t="s">
        <v>456</v>
      </c>
      <c r="B4025" s="2" t="s">
        <v>457</v>
      </c>
      <c r="C4025" s="2" t="s">
        <v>218</v>
      </c>
      <c r="D4025" s="2" t="s">
        <v>219</v>
      </c>
      <c r="E4025" s="3">
        <v>33</v>
      </c>
      <c r="F4025" s="3">
        <v>15</v>
      </c>
      <c r="G4025" s="2" t="s">
        <v>458</v>
      </c>
      <c r="H4025" s="2" t="s">
        <v>220</v>
      </c>
      <c r="I4025" s="2" t="s">
        <v>18277</v>
      </c>
      <c r="J4025" s="2">
        <v>37201904</v>
      </c>
    </row>
    <row r="4026" spans="1:10" ht="15" customHeight="1" x14ac:dyDescent="0.35">
      <c r="A4026" s="2" t="s">
        <v>447</v>
      </c>
      <c r="B4026" s="2" t="s">
        <v>448</v>
      </c>
      <c r="C4026" s="2" t="s">
        <v>100</v>
      </c>
      <c r="D4026" s="2" t="s">
        <v>101</v>
      </c>
      <c r="E4026" s="3">
        <v>32</v>
      </c>
      <c r="F4026" s="3">
        <v>6</v>
      </c>
      <c r="G4026" s="2" t="s">
        <v>449</v>
      </c>
      <c r="H4026" s="2" t="s">
        <v>102</v>
      </c>
      <c r="I4026" s="2" t="s">
        <v>18277</v>
      </c>
      <c r="J4026" s="2">
        <v>36405626</v>
      </c>
    </row>
    <row r="4027" spans="1:10" ht="15" customHeight="1" x14ac:dyDescent="0.35">
      <c r="A4027" s="2" t="s">
        <v>410</v>
      </c>
      <c r="B4027" s="2" t="s">
        <v>411</v>
      </c>
      <c r="C4027" s="2" t="s">
        <v>487</v>
      </c>
      <c r="D4027" s="2" t="s">
        <v>488</v>
      </c>
      <c r="E4027" s="3">
        <v>29</v>
      </c>
      <c r="F4027" s="3">
        <v>36</v>
      </c>
      <c r="G4027" s="2" t="s">
        <v>413</v>
      </c>
      <c r="H4027" s="2" t="s">
        <v>489</v>
      </c>
      <c r="I4027" s="2" t="s">
        <v>18277</v>
      </c>
      <c r="J4027" s="2">
        <v>24241537</v>
      </c>
    </row>
    <row r="4028" spans="1:10" ht="15" customHeight="1" x14ac:dyDescent="0.35">
      <c r="A4028" s="2" t="s">
        <v>410</v>
      </c>
      <c r="B4028" s="2" t="s">
        <v>411</v>
      </c>
      <c r="C4028" s="2" t="s">
        <v>487</v>
      </c>
      <c r="D4028" s="2" t="s">
        <v>488</v>
      </c>
      <c r="E4028" s="3">
        <v>29</v>
      </c>
      <c r="F4028" s="3">
        <v>36</v>
      </c>
      <c r="G4028" s="2" t="s">
        <v>413</v>
      </c>
      <c r="H4028" s="2" t="s">
        <v>489</v>
      </c>
      <c r="I4028" s="2" t="s">
        <v>18277</v>
      </c>
      <c r="J4028" s="2">
        <v>31877228</v>
      </c>
    </row>
    <row r="4029" spans="1:10" ht="15" customHeight="1" x14ac:dyDescent="0.35">
      <c r="A4029" s="2" t="s">
        <v>410</v>
      </c>
      <c r="B4029" s="2" t="s">
        <v>411</v>
      </c>
      <c r="C4029" s="2" t="s">
        <v>487</v>
      </c>
      <c r="D4029" s="2" t="s">
        <v>488</v>
      </c>
      <c r="E4029" s="3">
        <v>29</v>
      </c>
      <c r="F4029" s="3">
        <v>36</v>
      </c>
      <c r="G4029" s="2" t="s">
        <v>413</v>
      </c>
      <c r="H4029" s="2" t="s">
        <v>489</v>
      </c>
      <c r="I4029" s="2" t="s">
        <v>18277</v>
      </c>
      <c r="J4029" s="2">
        <v>24315451</v>
      </c>
    </row>
    <row r="4030" spans="1:10" ht="15" customHeight="1" x14ac:dyDescent="0.35">
      <c r="A4030" s="2" t="s">
        <v>410</v>
      </c>
      <c r="B4030" s="2" t="s">
        <v>411</v>
      </c>
      <c r="C4030" s="2" t="s">
        <v>487</v>
      </c>
      <c r="D4030" s="2" t="s">
        <v>488</v>
      </c>
      <c r="E4030" s="3">
        <v>29</v>
      </c>
      <c r="F4030" s="3">
        <v>36</v>
      </c>
      <c r="G4030" s="2" t="s">
        <v>413</v>
      </c>
      <c r="H4030" s="2" t="s">
        <v>489</v>
      </c>
      <c r="I4030" s="2" t="s">
        <v>18277</v>
      </c>
      <c r="J4030" s="2">
        <v>30013184</v>
      </c>
    </row>
    <row r="4031" spans="1:10" ht="15" customHeight="1" x14ac:dyDescent="0.35">
      <c r="A4031" s="2" t="s">
        <v>410</v>
      </c>
      <c r="B4031" s="2" t="s">
        <v>411</v>
      </c>
      <c r="C4031" s="2" t="s">
        <v>487</v>
      </c>
      <c r="D4031" s="2" t="s">
        <v>488</v>
      </c>
      <c r="E4031" s="3">
        <v>29</v>
      </c>
      <c r="F4031" s="3">
        <v>36</v>
      </c>
      <c r="G4031" s="2" t="s">
        <v>413</v>
      </c>
      <c r="H4031" s="2" t="s">
        <v>489</v>
      </c>
      <c r="I4031" s="2" t="s">
        <v>18277</v>
      </c>
      <c r="J4031" s="2">
        <v>30116036</v>
      </c>
    </row>
    <row r="4032" spans="1:10" ht="15" customHeight="1" x14ac:dyDescent="0.35">
      <c r="A4032" s="2" t="s">
        <v>410</v>
      </c>
      <c r="B4032" s="2" t="s">
        <v>411</v>
      </c>
      <c r="C4032" s="2" t="s">
        <v>56</v>
      </c>
      <c r="D4032" s="2" t="s">
        <v>57</v>
      </c>
      <c r="E4032" s="3">
        <v>29</v>
      </c>
      <c r="F4032" s="3">
        <v>3</v>
      </c>
      <c r="G4032" s="2" t="s">
        <v>413</v>
      </c>
      <c r="H4032" s="2" t="s">
        <v>59</v>
      </c>
      <c r="I4032" s="2" t="s">
        <v>18277</v>
      </c>
      <c r="J4032" s="2">
        <v>31794059</v>
      </c>
    </row>
    <row r="4033" spans="1:10" ht="15" customHeight="1" x14ac:dyDescent="0.35">
      <c r="A4033" s="2" t="s">
        <v>456</v>
      </c>
      <c r="B4033" s="2" t="s">
        <v>457</v>
      </c>
      <c r="C4033" s="2" t="s">
        <v>56</v>
      </c>
      <c r="D4033" s="2" t="s">
        <v>57</v>
      </c>
      <c r="E4033" s="3">
        <v>33</v>
      </c>
      <c r="F4033" s="3">
        <v>3</v>
      </c>
      <c r="G4033" s="2" t="s">
        <v>458</v>
      </c>
      <c r="H4033" s="2" t="s">
        <v>59</v>
      </c>
      <c r="I4033" s="2" t="s">
        <v>18277</v>
      </c>
      <c r="J4033" s="2">
        <v>26242635</v>
      </c>
    </row>
    <row r="4034" spans="1:10" ht="15" customHeight="1" x14ac:dyDescent="0.35">
      <c r="A4034" s="2" t="s">
        <v>410</v>
      </c>
      <c r="B4034" s="2" t="s">
        <v>411</v>
      </c>
      <c r="C4034" s="2" t="s">
        <v>487</v>
      </c>
      <c r="D4034" s="2" t="s">
        <v>488</v>
      </c>
      <c r="E4034" s="3">
        <v>29</v>
      </c>
      <c r="F4034" s="3">
        <v>36</v>
      </c>
      <c r="G4034" s="2" t="s">
        <v>413</v>
      </c>
      <c r="H4034" s="2" t="s">
        <v>489</v>
      </c>
      <c r="I4034" s="2" t="s">
        <v>18277</v>
      </c>
      <c r="J4034" s="2">
        <v>26482879</v>
      </c>
    </row>
    <row r="4035" spans="1:10" ht="15" customHeight="1" x14ac:dyDescent="0.35">
      <c r="A4035" s="2" t="s">
        <v>410</v>
      </c>
      <c r="B4035" s="2" t="s">
        <v>411</v>
      </c>
      <c r="C4035" s="2" t="s">
        <v>487</v>
      </c>
      <c r="D4035" s="2" t="s">
        <v>488</v>
      </c>
      <c r="E4035" s="3">
        <v>29</v>
      </c>
      <c r="F4035" s="3">
        <v>36</v>
      </c>
      <c r="G4035" s="2" t="s">
        <v>413</v>
      </c>
      <c r="H4035" s="2" t="s">
        <v>489</v>
      </c>
      <c r="I4035" s="2" t="s">
        <v>18277</v>
      </c>
      <c r="J4035" s="2">
        <v>22197932</v>
      </c>
    </row>
    <row r="4036" spans="1:10" ht="15" customHeight="1" x14ac:dyDescent="0.35">
      <c r="A4036" s="2" t="s">
        <v>398</v>
      </c>
      <c r="B4036" s="2" t="s">
        <v>399</v>
      </c>
      <c r="C4036" s="2" t="s">
        <v>218</v>
      </c>
      <c r="D4036" s="2" t="s">
        <v>219</v>
      </c>
      <c r="E4036" s="3">
        <v>28</v>
      </c>
      <c r="F4036" s="3">
        <v>15</v>
      </c>
      <c r="G4036" s="2" t="s">
        <v>400</v>
      </c>
      <c r="H4036" s="2" t="s">
        <v>220</v>
      </c>
      <c r="I4036" s="2" t="s">
        <v>18277</v>
      </c>
      <c r="J4036" s="2">
        <v>29672835</v>
      </c>
    </row>
    <row r="4037" spans="1:10" ht="15" customHeight="1" x14ac:dyDescent="0.35">
      <c r="A4037" s="2" t="s">
        <v>398</v>
      </c>
      <c r="B4037" s="2" t="s">
        <v>399</v>
      </c>
      <c r="C4037" s="2" t="s">
        <v>365</v>
      </c>
      <c r="D4037" s="2" t="s">
        <v>366</v>
      </c>
      <c r="E4037" s="3">
        <v>28</v>
      </c>
      <c r="F4037" s="3">
        <v>25</v>
      </c>
      <c r="G4037" s="2" t="s">
        <v>400</v>
      </c>
      <c r="H4037" s="2" t="s">
        <v>367</v>
      </c>
      <c r="I4037" s="2" t="s">
        <v>18277</v>
      </c>
      <c r="J4037" s="2">
        <v>38316467</v>
      </c>
    </row>
    <row r="4038" spans="1:10" ht="15" customHeight="1" x14ac:dyDescent="0.35">
      <c r="A4038" s="2" t="s">
        <v>398</v>
      </c>
      <c r="B4038" s="2" t="s">
        <v>399</v>
      </c>
      <c r="C4038" s="2" t="s">
        <v>310</v>
      </c>
      <c r="D4038" s="2" t="s">
        <v>311</v>
      </c>
      <c r="E4038" s="3">
        <v>28</v>
      </c>
      <c r="F4038" s="3">
        <v>21</v>
      </c>
      <c r="G4038" s="2" t="s">
        <v>400</v>
      </c>
      <c r="H4038" s="2" t="s">
        <v>313</v>
      </c>
      <c r="I4038" s="2" t="s">
        <v>18277</v>
      </c>
      <c r="J4038" s="2">
        <v>38316467</v>
      </c>
    </row>
    <row r="4039" spans="1:10" ht="15" customHeight="1" x14ac:dyDescent="0.35">
      <c r="A4039" s="2" t="s">
        <v>398</v>
      </c>
      <c r="B4039" s="2" t="s">
        <v>399</v>
      </c>
      <c r="C4039" s="2" t="s">
        <v>264</v>
      </c>
      <c r="D4039" s="2" t="s">
        <v>265</v>
      </c>
      <c r="E4039" s="3">
        <v>28</v>
      </c>
      <c r="F4039" s="3">
        <v>18</v>
      </c>
      <c r="G4039" s="2" t="s">
        <v>400</v>
      </c>
      <c r="H4039" s="2" t="s">
        <v>266</v>
      </c>
      <c r="I4039" s="2" t="s">
        <v>18277</v>
      </c>
      <c r="J4039" s="2">
        <v>38316467</v>
      </c>
    </row>
    <row r="4040" spans="1:10" ht="15" customHeight="1" x14ac:dyDescent="0.35">
      <c r="A4040" s="2" t="s">
        <v>398</v>
      </c>
      <c r="B4040" s="2" t="s">
        <v>399</v>
      </c>
      <c r="C4040" s="2" t="s">
        <v>100</v>
      </c>
      <c r="D4040" s="2" t="s">
        <v>101</v>
      </c>
      <c r="E4040" s="3">
        <v>28</v>
      </c>
      <c r="F4040" s="3">
        <v>6</v>
      </c>
      <c r="G4040" s="2" t="s">
        <v>400</v>
      </c>
      <c r="H4040" s="2" t="s">
        <v>102</v>
      </c>
      <c r="I4040" s="2" t="s">
        <v>18277</v>
      </c>
      <c r="J4040" s="2">
        <v>38316467</v>
      </c>
    </row>
    <row r="4041" spans="1:10" ht="15" customHeight="1" x14ac:dyDescent="0.35">
      <c r="A4041" s="2" t="s">
        <v>398</v>
      </c>
      <c r="B4041" s="2" t="s">
        <v>399</v>
      </c>
      <c r="C4041" s="2" t="s">
        <v>218</v>
      </c>
      <c r="D4041" s="2" t="s">
        <v>219</v>
      </c>
      <c r="E4041" s="3">
        <v>28</v>
      </c>
      <c r="F4041" s="3">
        <v>15</v>
      </c>
      <c r="G4041" s="2" t="s">
        <v>400</v>
      </c>
      <c r="H4041" s="2" t="s">
        <v>220</v>
      </c>
      <c r="I4041" s="2" t="s">
        <v>18277</v>
      </c>
      <c r="J4041" s="2">
        <v>35351441</v>
      </c>
    </row>
    <row r="4042" spans="1:10" ht="15" customHeight="1" x14ac:dyDescent="0.35">
      <c r="A4042" s="2" t="s">
        <v>398</v>
      </c>
      <c r="B4042" s="2" t="s">
        <v>399</v>
      </c>
      <c r="C4042" s="2" t="s">
        <v>264</v>
      </c>
      <c r="D4042" s="2" t="s">
        <v>265</v>
      </c>
      <c r="E4042" s="3">
        <v>28</v>
      </c>
      <c r="F4042" s="3">
        <v>18</v>
      </c>
      <c r="G4042" s="2" t="s">
        <v>400</v>
      </c>
      <c r="H4042" s="2" t="s">
        <v>266</v>
      </c>
      <c r="I4042" s="2" t="s">
        <v>18277</v>
      </c>
      <c r="J4042" s="2">
        <v>30720903</v>
      </c>
    </row>
    <row r="4043" spans="1:10" ht="15" customHeight="1" x14ac:dyDescent="0.35">
      <c r="A4043" s="2" t="s">
        <v>398</v>
      </c>
      <c r="B4043" s="2" t="s">
        <v>399</v>
      </c>
      <c r="C4043" s="2" t="s">
        <v>218</v>
      </c>
      <c r="D4043" s="2" t="s">
        <v>219</v>
      </c>
      <c r="E4043" s="3">
        <v>28</v>
      </c>
      <c r="F4043" s="3">
        <v>15</v>
      </c>
      <c r="G4043" s="2" t="s">
        <v>400</v>
      </c>
      <c r="H4043" s="2" t="s">
        <v>220</v>
      </c>
      <c r="I4043" s="2" t="s">
        <v>18277</v>
      </c>
      <c r="J4043" s="2">
        <v>30720903</v>
      </c>
    </row>
    <row r="4044" spans="1:10" ht="15" customHeight="1" x14ac:dyDescent="0.35">
      <c r="A4044" s="2" t="s">
        <v>398</v>
      </c>
      <c r="B4044" s="2" t="s">
        <v>399</v>
      </c>
      <c r="C4044" s="2" t="s">
        <v>218</v>
      </c>
      <c r="D4044" s="2" t="s">
        <v>219</v>
      </c>
      <c r="E4044" s="3">
        <v>28</v>
      </c>
      <c r="F4044" s="3">
        <v>15</v>
      </c>
      <c r="G4044" s="2" t="s">
        <v>400</v>
      </c>
      <c r="H4044" s="2" t="s">
        <v>220</v>
      </c>
      <c r="I4044" s="2" t="s">
        <v>18277</v>
      </c>
      <c r="J4044" s="2">
        <v>33393074</v>
      </c>
    </row>
    <row r="4045" spans="1:10" ht="15" customHeight="1" x14ac:dyDescent="0.35">
      <c r="A4045" s="2" t="s">
        <v>410</v>
      </c>
      <c r="B4045" s="2" t="s">
        <v>411</v>
      </c>
      <c r="C4045" s="2" t="s">
        <v>487</v>
      </c>
      <c r="D4045" s="2" t="s">
        <v>488</v>
      </c>
      <c r="E4045" s="3">
        <v>29</v>
      </c>
      <c r="F4045" s="3">
        <v>36</v>
      </c>
      <c r="G4045" s="2" t="s">
        <v>413</v>
      </c>
      <c r="H4045" s="2" t="s">
        <v>489</v>
      </c>
      <c r="I4045" s="2" t="s">
        <v>18277</v>
      </c>
      <c r="J4045" s="2">
        <v>34785669</v>
      </c>
    </row>
    <row r="4046" spans="1:10" ht="15" customHeight="1" x14ac:dyDescent="0.35">
      <c r="A4046" s="2" t="s">
        <v>456</v>
      </c>
      <c r="B4046" s="2" t="s">
        <v>457</v>
      </c>
      <c r="C4046" s="2" t="s">
        <v>56</v>
      </c>
      <c r="D4046" s="2" t="s">
        <v>57</v>
      </c>
      <c r="E4046" s="3">
        <v>33</v>
      </c>
      <c r="F4046" s="3">
        <v>3</v>
      </c>
      <c r="G4046" s="2" t="s">
        <v>458</v>
      </c>
      <c r="H4046" s="2" t="s">
        <v>59</v>
      </c>
      <c r="I4046" s="2" t="s">
        <v>18277</v>
      </c>
      <c r="J4046" s="2">
        <v>20500796</v>
      </c>
    </row>
    <row r="4047" spans="1:10" ht="15" customHeight="1" x14ac:dyDescent="0.35">
      <c r="A4047" s="2" t="s">
        <v>456</v>
      </c>
      <c r="B4047" s="2" t="s">
        <v>457</v>
      </c>
      <c r="C4047" s="2" t="s">
        <v>339</v>
      </c>
      <c r="D4047" s="2" t="s">
        <v>340</v>
      </c>
      <c r="E4047" s="3">
        <v>33</v>
      </c>
      <c r="F4047" s="3">
        <v>23</v>
      </c>
      <c r="G4047" s="2" t="s">
        <v>458</v>
      </c>
      <c r="H4047" s="2" t="s">
        <v>341</v>
      </c>
      <c r="I4047" s="2" t="s">
        <v>18277</v>
      </c>
      <c r="J4047" s="2">
        <v>20500796</v>
      </c>
    </row>
    <row r="4048" spans="1:10" ht="15" customHeight="1" x14ac:dyDescent="0.35">
      <c r="A4048" s="2" t="s">
        <v>456</v>
      </c>
      <c r="B4048" s="2" t="s">
        <v>457</v>
      </c>
      <c r="C4048" s="2" t="s">
        <v>339</v>
      </c>
      <c r="D4048" s="2" t="s">
        <v>340</v>
      </c>
      <c r="E4048" s="3">
        <v>33</v>
      </c>
      <c r="F4048" s="3">
        <v>23</v>
      </c>
      <c r="G4048" s="2" t="s">
        <v>458</v>
      </c>
      <c r="H4048" s="2" t="s">
        <v>341</v>
      </c>
      <c r="I4048" s="2" t="s">
        <v>18277</v>
      </c>
      <c r="J4048" s="2">
        <v>20975288</v>
      </c>
    </row>
    <row r="4049" spans="1:10" ht="15" customHeight="1" x14ac:dyDescent="0.35">
      <c r="A4049" s="2" t="s">
        <v>537</v>
      </c>
      <c r="B4049" s="2" t="s">
        <v>538</v>
      </c>
      <c r="C4049" s="2" t="s">
        <v>294</v>
      </c>
      <c r="D4049" s="2" t="s">
        <v>295</v>
      </c>
      <c r="E4049" s="3">
        <v>40</v>
      </c>
      <c r="F4049" s="3">
        <v>20</v>
      </c>
      <c r="G4049" s="2" t="s">
        <v>539</v>
      </c>
      <c r="H4049" s="2" t="s">
        <v>296</v>
      </c>
      <c r="I4049" s="2" t="s">
        <v>18277</v>
      </c>
      <c r="J4049" s="2">
        <v>30348333</v>
      </c>
    </row>
    <row r="4050" spans="1:10" ht="15" customHeight="1" x14ac:dyDescent="0.35">
      <c r="A4050" s="2" t="s">
        <v>264</v>
      </c>
      <c r="B4050" s="2" t="s">
        <v>265</v>
      </c>
      <c r="C4050" s="2" t="s">
        <v>100</v>
      </c>
      <c r="D4050" s="2" t="s">
        <v>101</v>
      </c>
      <c r="E4050" s="3">
        <v>18</v>
      </c>
      <c r="F4050" s="3">
        <v>6</v>
      </c>
      <c r="G4050" s="2" t="s">
        <v>266</v>
      </c>
      <c r="H4050" s="2" t="s">
        <v>102</v>
      </c>
      <c r="I4050" s="2" t="s">
        <v>18277</v>
      </c>
      <c r="J4050" s="2">
        <v>35443955</v>
      </c>
    </row>
    <row r="4051" spans="1:10" ht="15" customHeight="1" x14ac:dyDescent="0.35">
      <c r="A4051" s="2" t="s">
        <v>537</v>
      </c>
      <c r="B4051" s="2" t="s">
        <v>538</v>
      </c>
      <c r="C4051" s="2" t="s">
        <v>339</v>
      </c>
      <c r="D4051" s="2" t="s">
        <v>340</v>
      </c>
      <c r="E4051" s="3">
        <v>40</v>
      </c>
      <c r="F4051" s="3">
        <v>23</v>
      </c>
      <c r="G4051" s="2" t="s">
        <v>539</v>
      </c>
      <c r="H4051" s="2" t="s">
        <v>341</v>
      </c>
      <c r="I4051" s="2" t="s">
        <v>18277</v>
      </c>
      <c r="J4051" s="2">
        <v>39044673</v>
      </c>
    </row>
    <row r="4052" spans="1:10" ht="15" customHeight="1" x14ac:dyDescent="0.35">
      <c r="A4052" s="2" t="s">
        <v>537</v>
      </c>
      <c r="B4052" s="2" t="s">
        <v>538</v>
      </c>
      <c r="C4052" s="2" t="s">
        <v>191</v>
      </c>
      <c r="D4052" s="2" t="s">
        <v>192</v>
      </c>
      <c r="E4052" s="3">
        <v>40</v>
      </c>
      <c r="F4052" s="3">
        <v>13</v>
      </c>
      <c r="G4052" s="2" t="s">
        <v>539</v>
      </c>
      <c r="H4052" s="2" t="s">
        <v>193</v>
      </c>
      <c r="I4052" s="2" t="s">
        <v>18277</v>
      </c>
      <c r="J4052" s="2">
        <v>39044673</v>
      </c>
    </row>
    <row r="4053" spans="1:10" ht="15" customHeight="1" x14ac:dyDescent="0.35">
      <c r="A4053" s="2" t="s">
        <v>523</v>
      </c>
      <c r="B4053" s="2" t="s">
        <v>524</v>
      </c>
      <c r="C4053" s="2" t="s">
        <v>279</v>
      </c>
      <c r="D4053" s="2" t="s">
        <v>280</v>
      </c>
      <c r="E4053" s="3">
        <v>39</v>
      </c>
      <c r="F4053" s="3">
        <v>19</v>
      </c>
      <c r="G4053" s="2" t="s">
        <v>525</v>
      </c>
      <c r="H4053" s="2" t="s">
        <v>281</v>
      </c>
      <c r="I4053" s="2" t="s">
        <v>18277</v>
      </c>
      <c r="J4053" s="2">
        <v>36514990</v>
      </c>
    </row>
    <row r="4054" spans="1:10" ht="15" customHeight="1" x14ac:dyDescent="0.35">
      <c r="A4054" s="2" t="s">
        <v>523</v>
      </c>
      <c r="B4054" s="2" t="s">
        <v>524</v>
      </c>
      <c r="C4054" s="2" t="s">
        <v>279</v>
      </c>
      <c r="D4054" s="2" t="s">
        <v>280</v>
      </c>
      <c r="E4054" s="3">
        <v>39</v>
      </c>
      <c r="F4054" s="3">
        <v>19</v>
      </c>
      <c r="G4054" s="2" t="s">
        <v>525</v>
      </c>
      <c r="H4054" s="2" t="s">
        <v>281</v>
      </c>
      <c r="I4054" s="2" t="s">
        <v>18277</v>
      </c>
      <c r="J4054" s="2">
        <v>36090300</v>
      </c>
    </row>
    <row r="4055" spans="1:10" ht="15" customHeight="1" x14ac:dyDescent="0.35">
      <c r="A4055" s="2" t="s">
        <v>523</v>
      </c>
      <c r="B4055" s="2" t="s">
        <v>524</v>
      </c>
      <c r="C4055" s="2" t="s">
        <v>279</v>
      </c>
      <c r="D4055" s="2" t="s">
        <v>280</v>
      </c>
      <c r="E4055" s="3">
        <v>39</v>
      </c>
      <c r="F4055" s="3">
        <v>19</v>
      </c>
      <c r="G4055" s="2" t="s">
        <v>525</v>
      </c>
      <c r="H4055" s="2" t="s">
        <v>281</v>
      </c>
      <c r="I4055" s="2" t="s">
        <v>18277</v>
      </c>
      <c r="J4055" s="2">
        <v>37719662</v>
      </c>
    </row>
    <row r="4056" spans="1:10" ht="15" customHeight="1" x14ac:dyDescent="0.35">
      <c r="A4056" s="2" t="s">
        <v>523</v>
      </c>
      <c r="B4056" s="2" t="s">
        <v>524</v>
      </c>
      <c r="C4056" s="2" t="s">
        <v>128</v>
      </c>
      <c r="D4056" s="2" t="s">
        <v>129</v>
      </c>
      <c r="E4056" s="3">
        <v>39</v>
      </c>
      <c r="F4056" s="3">
        <v>8</v>
      </c>
      <c r="G4056" s="2" t="s">
        <v>525</v>
      </c>
      <c r="H4056" s="2" t="s">
        <v>130</v>
      </c>
      <c r="I4056" s="2" t="s">
        <v>18277</v>
      </c>
      <c r="J4056" s="2">
        <v>38591490</v>
      </c>
    </row>
    <row r="4057" spans="1:10" ht="15" customHeight="1" x14ac:dyDescent="0.35">
      <c r="A4057" s="2" t="s">
        <v>523</v>
      </c>
      <c r="B4057" s="2" t="s">
        <v>524</v>
      </c>
      <c r="C4057" s="2" t="s">
        <v>339</v>
      </c>
      <c r="D4057" s="2" t="s">
        <v>340</v>
      </c>
      <c r="E4057" s="3">
        <v>39</v>
      </c>
      <c r="F4057" s="3">
        <v>23</v>
      </c>
      <c r="G4057" s="2" t="s">
        <v>525</v>
      </c>
      <c r="H4057" s="2" t="s">
        <v>341</v>
      </c>
      <c r="I4057" s="2" t="s">
        <v>18277</v>
      </c>
      <c r="J4057" s="2">
        <v>33479125</v>
      </c>
    </row>
    <row r="4058" spans="1:10" ht="15" customHeight="1" x14ac:dyDescent="0.35">
      <c r="A4058" s="2" t="s">
        <v>487</v>
      </c>
      <c r="B4058" s="2" t="s">
        <v>488</v>
      </c>
      <c r="C4058" s="2" t="s">
        <v>410</v>
      </c>
      <c r="D4058" s="2" t="s">
        <v>411</v>
      </c>
      <c r="E4058" s="3">
        <v>36</v>
      </c>
      <c r="F4058" s="3">
        <v>29</v>
      </c>
      <c r="G4058" s="2" t="s">
        <v>489</v>
      </c>
      <c r="H4058" s="2" t="s">
        <v>413</v>
      </c>
      <c r="I4058" s="2" t="s">
        <v>18277</v>
      </c>
      <c r="J4058" s="2">
        <v>24241537</v>
      </c>
    </row>
    <row r="4059" spans="1:10" ht="15" customHeight="1" x14ac:dyDescent="0.35">
      <c r="A4059" s="2" t="s">
        <v>487</v>
      </c>
      <c r="B4059" s="2" t="s">
        <v>488</v>
      </c>
      <c r="C4059" s="2" t="s">
        <v>387</v>
      </c>
      <c r="D4059" s="2" t="s">
        <v>388</v>
      </c>
      <c r="E4059" s="3">
        <v>36</v>
      </c>
      <c r="F4059" s="3">
        <v>27</v>
      </c>
      <c r="G4059" s="2" t="s">
        <v>489</v>
      </c>
      <c r="H4059" s="2" t="s">
        <v>389</v>
      </c>
      <c r="I4059" s="2" t="s">
        <v>18277</v>
      </c>
      <c r="J4059" s="2">
        <v>37186333</v>
      </c>
    </row>
    <row r="4060" spans="1:10" ht="15" customHeight="1" x14ac:dyDescent="0.35">
      <c r="A4060" s="2" t="s">
        <v>487</v>
      </c>
      <c r="B4060" s="2" t="s">
        <v>488</v>
      </c>
      <c r="C4060" s="2" t="s">
        <v>387</v>
      </c>
      <c r="D4060" s="2" t="s">
        <v>388</v>
      </c>
      <c r="E4060" s="3">
        <v>36</v>
      </c>
      <c r="F4060" s="3">
        <v>27</v>
      </c>
      <c r="G4060" s="2" t="s">
        <v>489</v>
      </c>
      <c r="H4060" s="2" t="s">
        <v>389</v>
      </c>
      <c r="I4060" s="2" t="s">
        <v>18277</v>
      </c>
      <c r="J4060" s="2">
        <v>31629803</v>
      </c>
    </row>
    <row r="4061" spans="1:10" ht="15" customHeight="1" x14ac:dyDescent="0.35">
      <c r="A4061" s="2" t="s">
        <v>487</v>
      </c>
      <c r="B4061" s="2" t="s">
        <v>488</v>
      </c>
      <c r="C4061" s="2" t="s">
        <v>279</v>
      </c>
      <c r="D4061" s="2" t="s">
        <v>280</v>
      </c>
      <c r="E4061" s="3">
        <v>36</v>
      </c>
      <c r="F4061" s="3">
        <v>19</v>
      </c>
      <c r="G4061" s="2" t="s">
        <v>489</v>
      </c>
      <c r="H4061" s="2" t="s">
        <v>281</v>
      </c>
      <c r="I4061" s="2" t="s">
        <v>18277</v>
      </c>
      <c r="J4061" s="2">
        <v>38168053</v>
      </c>
    </row>
    <row r="4062" spans="1:10" ht="15" customHeight="1" x14ac:dyDescent="0.35">
      <c r="A4062" s="2" t="s">
        <v>487</v>
      </c>
      <c r="B4062" s="2" t="s">
        <v>488</v>
      </c>
      <c r="C4062" s="2" t="s">
        <v>279</v>
      </c>
      <c r="D4062" s="2" t="s">
        <v>280</v>
      </c>
      <c r="E4062" s="3">
        <v>36</v>
      </c>
      <c r="F4062" s="3">
        <v>19</v>
      </c>
      <c r="G4062" s="2" t="s">
        <v>489</v>
      </c>
      <c r="H4062" s="2" t="s">
        <v>281</v>
      </c>
      <c r="I4062" s="2" t="s">
        <v>18277</v>
      </c>
      <c r="J4062" s="2">
        <v>35686200</v>
      </c>
    </row>
    <row r="4063" spans="1:10" ht="15" customHeight="1" x14ac:dyDescent="0.35">
      <c r="A4063" s="2" t="s">
        <v>487</v>
      </c>
      <c r="B4063" s="2" t="s">
        <v>488</v>
      </c>
      <c r="C4063" s="2" t="s">
        <v>410</v>
      </c>
      <c r="D4063" s="2" t="s">
        <v>411</v>
      </c>
      <c r="E4063" s="3">
        <v>36</v>
      </c>
      <c r="F4063" s="3">
        <v>29</v>
      </c>
      <c r="G4063" s="2" t="s">
        <v>489</v>
      </c>
      <c r="H4063" s="2" t="s">
        <v>413</v>
      </c>
      <c r="I4063" s="2" t="s">
        <v>18277</v>
      </c>
      <c r="J4063" s="2">
        <v>31877228</v>
      </c>
    </row>
    <row r="4064" spans="1:10" ht="15" customHeight="1" x14ac:dyDescent="0.35">
      <c r="A4064" s="2" t="s">
        <v>487</v>
      </c>
      <c r="B4064" s="2" t="s">
        <v>488</v>
      </c>
      <c r="C4064" s="2" t="s">
        <v>410</v>
      </c>
      <c r="D4064" s="2" t="s">
        <v>411</v>
      </c>
      <c r="E4064" s="3">
        <v>36</v>
      </c>
      <c r="F4064" s="3">
        <v>29</v>
      </c>
      <c r="G4064" s="2" t="s">
        <v>489</v>
      </c>
      <c r="H4064" s="2" t="s">
        <v>413</v>
      </c>
      <c r="I4064" s="2" t="s">
        <v>18277</v>
      </c>
      <c r="J4064" s="2">
        <v>24315451</v>
      </c>
    </row>
    <row r="4065" spans="1:10" ht="15" customHeight="1" x14ac:dyDescent="0.35">
      <c r="A4065" s="2" t="s">
        <v>487</v>
      </c>
      <c r="B4065" s="2" t="s">
        <v>488</v>
      </c>
      <c r="C4065" s="2" t="s">
        <v>410</v>
      </c>
      <c r="D4065" s="2" t="s">
        <v>411</v>
      </c>
      <c r="E4065" s="3">
        <v>36</v>
      </c>
      <c r="F4065" s="3">
        <v>29</v>
      </c>
      <c r="G4065" s="2" t="s">
        <v>489</v>
      </c>
      <c r="H4065" s="2" t="s">
        <v>413</v>
      </c>
      <c r="I4065" s="2" t="s">
        <v>18277</v>
      </c>
      <c r="J4065" s="2">
        <v>30013184</v>
      </c>
    </row>
    <row r="4066" spans="1:10" ht="15" customHeight="1" x14ac:dyDescent="0.35">
      <c r="A4066" s="2" t="s">
        <v>487</v>
      </c>
      <c r="B4066" s="2" t="s">
        <v>488</v>
      </c>
      <c r="C4066" s="2" t="s">
        <v>410</v>
      </c>
      <c r="D4066" s="2" t="s">
        <v>411</v>
      </c>
      <c r="E4066" s="3">
        <v>36</v>
      </c>
      <c r="F4066" s="3">
        <v>29</v>
      </c>
      <c r="G4066" s="2" t="s">
        <v>489</v>
      </c>
      <c r="H4066" s="2" t="s">
        <v>413</v>
      </c>
      <c r="I4066" s="2" t="s">
        <v>18277</v>
      </c>
      <c r="J4066" s="2">
        <v>30116036</v>
      </c>
    </row>
    <row r="4067" spans="1:10" ht="15" customHeight="1" x14ac:dyDescent="0.35">
      <c r="A4067" s="2" t="s">
        <v>487</v>
      </c>
      <c r="B4067" s="2" t="s">
        <v>488</v>
      </c>
      <c r="C4067" s="2" t="s">
        <v>279</v>
      </c>
      <c r="D4067" s="2" t="s">
        <v>280</v>
      </c>
      <c r="E4067" s="3">
        <v>36</v>
      </c>
      <c r="F4067" s="3">
        <v>19</v>
      </c>
      <c r="G4067" s="2" t="s">
        <v>489</v>
      </c>
      <c r="H4067" s="2" t="s">
        <v>281</v>
      </c>
      <c r="I4067" s="2" t="s">
        <v>18277</v>
      </c>
      <c r="J4067" s="2">
        <v>39213813</v>
      </c>
    </row>
    <row r="4068" spans="1:10" ht="15" customHeight="1" x14ac:dyDescent="0.35">
      <c r="A4068" s="2" t="s">
        <v>487</v>
      </c>
      <c r="B4068" s="2" t="s">
        <v>488</v>
      </c>
      <c r="C4068" s="2" t="s">
        <v>387</v>
      </c>
      <c r="D4068" s="2" t="s">
        <v>388</v>
      </c>
      <c r="E4068" s="3">
        <v>36</v>
      </c>
      <c r="F4068" s="3">
        <v>27</v>
      </c>
      <c r="G4068" s="2" t="s">
        <v>489</v>
      </c>
      <c r="H4068" s="2" t="s">
        <v>389</v>
      </c>
      <c r="I4068" s="2" t="s">
        <v>18277</v>
      </c>
      <c r="J4068" s="2">
        <v>25282568</v>
      </c>
    </row>
    <row r="4069" spans="1:10" ht="15" customHeight="1" x14ac:dyDescent="0.35">
      <c r="A4069" s="2" t="s">
        <v>487</v>
      </c>
      <c r="B4069" s="2" t="s">
        <v>488</v>
      </c>
      <c r="C4069" s="2" t="s">
        <v>410</v>
      </c>
      <c r="D4069" s="2" t="s">
        <v>411</v>
      </c>
      <c r="E4069" s="3">
        <v>36</v>
      </c>
      <c r="F4069" s="3">
        <v>29</v>
      </c>
      <c r="G4069" s="2" t="s">
        <v>489</v>
      </c>
      <c r="H4069" s="2" t="s">
        <v>413</v>
      </c>
      <c r="I4069" s="2" t="s">
        <v>18277</v>
      </c>
      <c r="J4069" s="2">
        <v>26482879</v>
      </c>
    </row>
    <row r="4070" spans="1:10" ht="15" customHeight="1" x14ac:dyDescent="0.35">
      <c r="A4070" s="2" t="s">
        <v>487</v>
      </c>
      <c r="B4070" s="2" t="s">
        <v>488</v>
      </c>
      <c r="C4070" s="2" t="s">
        <v>410</v>
      </c>
      <c r="D4070" s="2" t="s">
        <v>411</v>
      </c>
      <c r="E4070" s="3">
        <v>36</v>
      </c>
      <c r="F4070" s="3">
        <v>29</v>
      </c>
      <c r="G4070" s="2" t="s">
        <v>489</v>
      </c>
      <c r="H4070" s="2" t="s">
        <v>413</v>
      </c>
      <c r="I4070" s="2" t="s">
        <v>18277</v>
      </c>
      <c r="J4070" s="2">
        <v>34785669</v>
      </c>
    </row>
    <row r="4071" spans="1:10" ht="15" customHeight="1" x14ac:dyDescent="0.35">
      <c r="A4071" s="2" t="s">
        <v>487</v>
      </c>
      <c r="B4071" s="2" t="s">
        <v>488</v>
      </c>
      <c r="C4071" s="2" t="s">
        <v>410</v>
      </c>
      <c r="D4071" s="2" t="s">
        <v>411</v>
      </c>
      <c r="E4071" s="3">
        <v>36</v>
      </c>
      <c r="F4071" s="3">
        <v>29</v>
      </c>
      <c r="G4071" s="2" t="s">
        <v>489</v>
      </c>
      <c r="H4071" s="2" t="s">
        <v>413</v>
      </c>
      <c r="I4071" s="2" t="s">
        <v>18277</v>
      </c>
      <c r="J4071" s="2">
        <v>22197932</v>
      </c>
    </row>
    <row r="4072" spans="1:10" ht="15" customHeight="1" x14ac:dyDescent="0.35">
      <c r="A4072" s="2" t="s">
        <v>398</v>
      </c>
      <c r="B4072" s="2" t="s">
        <v>399</v>
      </c>
      <c r="C4072" s="2" t="s">
        <v>264</v>
      </c>
      <c r="D4072" s="2" t="s">
        <v>265</v>
      </c>
      <c r="E4072" s="3">
        <v>28</v>
      </c>
      <c r="F4072" s="3">
        <v>18</v>
      </c>
      <c r="G4072" s="2" t="s">
        <v>400</v>
      </c>
      <c r="H4072" s="2" t="s">
        <v>266</v>
      </c>
      <c r="I4072" s="2" t="s">
        <v>18277</v>
      </c>
      <c r="J4072" s="2">
        <v>35663143</v>
      </c>
    </row>
    <row r="4073" spans="1:10" ht="15" customHeight="1" x14ac:dyDescent="0.35">
      <c r="A4073" s="2" t="s">
        <v>339</v>
      </c>
      <c r="B4073" s="2" t="s">
        <v>340</v>
      </c>
      <c r="C4073" s="2" t="s">
        <v>456</v>
      </c>
      <c r="D4073" s="2" t="s">
        <v>457</v>
      </c>
      <c r="E4073" s="3">
        <v>23</v>
      </c>
      <c r="F4073" s="3">
        <v>33</v>
      </c>
      <c r="G4073" s="2" t="s">
        <v>341</v>
      </c>
      <c r="H4073" s="2" t="s">
        <v>458</v>
      </c>
      <c r="I4073" s="2" t="s">
        <v>18277</v>
      </c>
      <c r="J4073" s="2">
        <v>20500796</v>
      </c>
    </row>
    <row r="4074" spans="1:10" ht="15" customHeight="1" x14ac:dyDescent="0.35">
      <c r="A4074" s="2" t="s">
        <v>398</v>
      </c>
      <c r="B4074" s="2" t="s">
        <v>399</v>
      </c>
      <c r="C4074" s="2" t="s">
        <v>218</v>
      </c>
      <c r="D4074" s="2" t="s">
        <v>219</v>
      </c>
      <c r="E4074" s="3">
        <v>28</v>
      </c>
      <c r="F4074" s="3">
        <v>15</v>
      </c>
      <c r="G4074" s="2" t="s">
        <v>400</v>
      </c>
      <c r="H4074" s="2" t="s">
        <v>220</v>
      </c>
      <c r="I4074" s="2" t="s">
        <v>18277</v>
      </c>
      <c r="J4074" s="2">
        <v>35663143</v>
      </c>
    </row>
    <row r="4075" spans="1:10" ht="15" customHeight="1" x14ac:dyDescent="0.35">
      <c r="A4075" s="2" t="s">
        <v>398</v>
      </c>
      <c r="B4075" s="2" t="s">
        <v>399</v>
      </c>
      <c r="C4075" s="2" t="s">
        <v>218</v>
      </c>
      <c r="D4075" s="2" t="s">
        <v>219</v>
      </c>
      <c r="E4075" s="3">
        <v>28</v>
      </c>
      <c r="F4075" s="3">
        <v>15</v>
      </c>
      <c r="G4075" s="2" t="s">
        <v>400</v>
      </c>
      <c r="H4075" s="2" t="s">
        <v>220</v>
      </c>
      <c r="I4075" s="2" t="s">
        <v>18277</v>
      </c>
      <c r="J4075" s="2">
        <v>33977561</v>
      </c>
    </row>
    <row r="4076" spans="1:10" ht="15" customHeight="1" x14ac:dyDescent="0.35">
      <c r="A4076" s="2" t="s">
        <v>365</v>
      </c>
      <c r="B4076" s="2" t="s">
        <v>366</v>
      </c>
      <c r="C4076" s="2" t="s">
        <v>23</v>
      </c>
      <c r="D4076" s="2" t="s">
        <v>24</v>
      </c>
      <c r="E4076" s="3">
        <v>25</v>
      </c>
      <c r="F4076" s="3">
        <v>1</v>
      </c>
      <c r="G4076" s="2" t="s">
        <v>367</v>
      </c>
      <c r="H4076" s="2" t="s">
        <v>26</v>
      </c>
      <c r="I4076" s="2" t="s">
        <v>18277</v>
      </c>
      <c r="J4076" s="2">
        <v>31127965</v>
      </c>
    </row>
    <row r="4077" spans="1:10" ht="15" customHeight="1" x14ac:dyDescent="0.35">
      <c r="A4077" s="2" t="s">
        <v>365</v>
      </c>
      <c r="B4077" s="2" t="s">
        <v>366</v>
      </c>
      <c r="C4077" s="2" t="s">
        <v>23</v>
      </c>
      <c r="D4077" s="2" t="s">
        <v>24</v>
      </c>
      <c r="E4077" s="3">
        <v>25</v>
      </c>
      <c r="F4077" s="3">
        <v>1</v>
      </c>
      <c r="G4077" s="2" t="s">
        <v>367</v>
      </c>
      <c r="H4077" s="2" t="s">
        <v>26</v>
      </c>
      <c r="I4077" s="2" t="s">
        <v>18277</v>
      </c>
      <c r="J4077" s="2">
        <v>30693473</v>
      </c>
    </row>
    <row r="4078" spans="1:10" ht="15" customHeight="1" x14ac:dyDescent="0.35">
      <c r="A4078" s="2" t="s">
        <v>365</v>
      </c>
      <c r="B4078" s="2" t="s">
        <v>366</v>
      </c>
      <c r="C4078" s="2" t="s">
        <v>310</v>
      </c>
      <c r="D4078" s="2" t="s">
        <v>311</v>
      </c>
      <c r="E4078" s="3">
        <v>25</v>
      </c>
      <c r="F4078" s="3">
        <v>21</v>
      </c>
      <c r="G4078" s="2" t="s">
        <v>367</v>
      </c>
      <c r="H4078" s="2" t="s">
        <v>313</v>
      </c>
      <c r="I4078" s="2" t="s">
        <v>18277</v>
      </c>
      <c r="J4078" s="2">
        <v>39393565</v>
      </c>
    </row>
    <row r="4079" spans="1:10" ht="15" customHeight="1" x14ac:dyDescent="0.35">
      <c r="A4079" s="2" t="s">
        <v>365</v>
      </c>
      <c r="B4079" s="2" t="s">
        <v>366</v>
      </c>
      <c r="C4079" s="2" t="s">
        <v>218</v>
      </c>
      <c r="D4079" s="2" t="s">
        <v>219</v>
      </c>
      <c r="E4079" s="3">
        <v>25</v>
      </c>
      <c r="F4079" s="3">
        <v>15</v>
      </c>
      <c r="G4079" s="2" t="s">
        <v>367</v>
      </c>
      <c r="H4079" s="2" t="s">
        <v>220</v>
      </c>
      <c r="I4079" s="2" t="s">
        <v>18277</v>
      </c>
      <c r="J4079" s="2">
        <v>39393565</v>
      </c>
    </row>
    <row r="4080" spans="1:10" ht="15" customHeight="1" x14ac:dyDescent="0.35">
      <c r="A4080" s="2" t="s">
        <v>365</v>
      </c>
      <c r="B4080" s="2" t="s">
        <v>366</v>
      </c>
      <c r="C4080" s="2" t="s">
        <v>100</v>
      </c>
      <c r="D4080" s="2" t="s">
        <v>101</v>
      </c>
      <c r="E4080" s="3">
        <v>25</v>
      </c>
      <c r="F4080" s="3">
        <v>6</v>
      </c>
      <c r="G4080" s="2" t="s">
        <v>367</v>
      </c>
      <c r="H4080" s="2" t="s">
        <v>102</v>
      </c>
      <c r="I4080" s="2" t="s">
        <v>18277</v>
      </c>
      <c r="J4080" s="2">
        <v>39393565</v>
      </c>
    </row>
    <row r="4081" spans="1:10" ht="15" customHeight="1" x14ac:dyDescent="0.35">
      <c r="A4081" s="2" t="s">
        <v>365</v>
      </c>
      <c r="B4081" s="2" t="s">
        <v>366</v>
      </c>
      <c r="C4081" s="2" t="s">
        <v>191</v>
      </c>
      <c r="D4081" s="2" t="s">
        <v>192</v>
      </c>
      <c r="E4081" s="3">
        <v>25</v>
      </c>
      <c r="F4081" s="3">
        <v>13</v>
      </c>
      <c r="G4081" s="2" t="s">
        <v>367</v>
      </c>
      <c r="H4081" s="2" t="s">
        <v>193</v>
      </c>
      <c r="I4081" s="2" t="s">
        <v>18277</v>
      </c>
      <c r="J4081" s="2">
        <v>39009427</v>
      </c>
    </row>
    <row r="4082" spans="1:10" ht="15" customHeight="1" x14ac:dyDescent="0.35">
      <c r="A4082" s="2" t="s">
        <v>365</v>
      </c>
      <c r="B4082" s="2" t="s">
        <v>366</v>
      </c>
      <c r="C4082" s="2" t="s">
        <v>177</v>
      </c>
      <c r="D4082" s="2" t="s">
        <v>178</v>
      </c>
      <c r="E4082" s="3">
        <v>25</v>
      </c>
      <c r="F4082" s="3">
        <v>12</v>
      </c>
      <c r="G4082" s="2" t="s">
        <v>367</v>
      </c>
      <c r="H4082" s="2" t="s">
        <v>179</v>
      </c>
      <c r="I4082" s="2" t="s">
        <v>18277</v>
      </c>
      <c r="J4082" s="2">
        <v>39009427</v>
      </c>
    </row>
    <row r="4083" spans="1:10" ht="15" customHeight="1" x14ac:dyDescent="0.35">
      <c r="A4083" s="2" t="s">
        <v>365</v>
      </c>
      <c r="B4083" s="2" t="s">
        <v>366</v>
      </c>
      <c r="C4083" s="2" t="s">
        <v>56</v>
      </c>
      <c r="D4083" s="2" t="s">
        <v>57</v>
      </c>
      <c r="E4083" s="3">
        <v>25</v>
      </c>
      <c r="F4083" s="3">
        <v>3</v>
      </c>
      <c r="G4083" s="2" t="s">
        <v>367</v>
      </c>
      <c r="H4083" s="2" t="s">
        <v>59</v>
      </c>
      <c r="I4083" s="2" t="s">
        <v>18277</v>
      </c>
      <c r="J4083" s="2">
        <v>39009427</v>
      </c>
    </row>
    <row r="4084" spans="1:10" ht="15" customHeight="1" x14ac:dyDescent="0.35">
      <c r="A4084" s="2" t="s">
        <v>365</v>
      </c>
      <c r="B4084" s="2" t="s">
        <v>366</v>
      </c>
      <c r="C4084" s="2" t="s">
        <v>218</v>
      </c>
      <c r="D4084" s="2" t="s">
        <v>219</v>
      </c>
      <c r="E4084" s="3">
        <v>25</v>
      </c>
      <c r="F4084" s="3">
        <v>15</v>
      </c>
      <c r="G4084" s="2" t="s">
        <v>367</v>
      </c>
      <c r="H4084" s="2" t="s">
        <v>220</v>
      </c>
      <c r="I4084" s="2" t="s">
        <v>18277</v>
      </c>
      <c r="J4084" s="2">
        <v>25927828</v>
      </c>
    </row>
    <row r="4085" spans="1:10" ht="15" customHeight="1" x14ac:dyDescent="0.35">
      <c r="A4085" s="2" t="s">
        <v>365</v>
      </c>
      <c r="B4085" s="2" t="s">
        <v>366</v>
      </c>
      <c r="C4085" s="2" t="s">
        <v>191</v>
      </c>
      <c r="D4085" s="2" t="s">
        <v>192</v>
      </c>
      <c r="E4085" s="3">
        <v>25</v>
      </c>
      <c r="F4085" s="3">
        <v>13</v>
      </c>
      <c r="G4085" s="2" t="s">
        <v>367</v>
      </c>
      <c r="H4085" s="2" t="s">
        <v>193</v>
      </c>
      <c r="I4085" s="2" t="s">
        <v>18277</v>
      </c>
      <c r="J4085" s="2">
        <v>39283144</v>
      </c>
    </row>
    <row r="4086" spans="1:10" ht="15" customHeight="1" x14ac:dyDescent="0.35">
      <c r="A4086" s="2" t="s">
        <v>365</v>
      </c>
      <c r="B4086" s="2" t="s">
        <v>366</v>
      </c>
      <c r="C4086" s="2" t="s">
        <v>100</v>
      </c>
      <c r="D4086" s="2" t="s">
        <v>101</v>
      </c>
      <c r="E4086" s="3">
        <v>25</v>
      </c>
      <c r="F4086" s="3">
        <v>6</v>
      </c>
      <c r="G4086" s="2" t="s">
        <v>367</v>
      </c>
      <c r="H4086" s="2" t="s">
        <v>102</v>
      </c>
      <c r="I4086" s="2" t="s">
        <v>18277</v>
      </c>
      <c r="J4086" s="2">
        <v>27436240</v>
      </c>
    </row>
    <row r="4087" spans="1:10" ht="15" customHeight="1" x14ac:dyDescent="0.35">
      <c r="A4087" s="2" t="s">
        <v>365</v>
      </c>
      <c r="B4087" s="2" t="s">
        <v>366</v>
      </c>
      <c r="C4087" s="2" t="s">
        <v>177</v>
      </c>
      <c r="D4087" s="2" t="s">
        <v>178</v>
      </c>
      <c r="E4087" s="3">
        <v>25</v>
      </c>
      <c r="F4087" s="3">
        <v>12</v>
      </c>
      <c r="G4087" s="2" t="s">
        <v>367</v>
      </c>
      <c r="H4087" s="2" t="s">
        <v>179</v>
      </c>
      <c r="I4087" s="2" t="s">
        <v>18277</v>
      </c>
      <c r="J4087" s="2">
        <v>39283144</v>
      </c>
    </row>
    <row r="4088" spans="1:10" ht="15" customHeight="1" x14ac:dyDescent="0.35">
      <c r="A4088" s="2" t="s">
        <v>365</v>
      </c>
      <c r="B4088" s="2" t="s">
        <v>366</v>
      </c>
      <c r="C4088" s="2" t="s">
        <v>398</v>
      </c>
      <c r="D4088" s="2" t="s">
        <v>399</v>
      </c>
      <c r="E4088" s="3">
        <v>25</v>
      </c>
      <c r="F4088" s="3">
        <v>28</v>
      </c>
      <c r="G4088" s="2" t="s">
        <v>367</v>
      </c>
      <c r="H4088" s="2" t="s">
        <v>400</v>
      </c>
      <c r="I4088" s="2" t="s">
        <v>18277</v>
      </c>
      <c r="J4088" s="2">
        <v>36745562</v>
      </c>
    </row>
    <row r="4089" spans="1:10" ht="15" customHeight="1" x14ac:dyDescent="0.35">
      <c r="A4089" s="2" t="s">
        <v>365</v>
      </c>
      <c r="B4089" s="2" t="s">
        <v>366</v>
      </c>
      <c r="C4089" s="2" t="s">
        <v>310</v>
      </c>
      <c r="D4089" s="2" t="s">
        <v>311</v>
      </c>
      <c r="E4089" s="3">
        <v>25</v>
      </c>
      <c r="F4089" s="3">
        <v>21</v>
      </c>
      <c r="G4089" s="2" t="s">
        <v>367</v>
      </c>
      <c r="H4089" s="2" t="s">
        <v>313</v>
      </c>
      <c r="I4089" s="2" t="s">
        <v>18277</v>
      </c>
      <c r="J4089" s="2">
        <v>36745562</v>
      </c>
    </row>
    <row r="4090" spans="1:10" ht="15" customHeight="1" x14ac:dyDescent="0.35">
      <c r="A4090" s="2" t="s">
        <v>365</v>
      </c>
      <c r="B4090" s="2" t="s">
        <v>366</v>
      </c>
      <c r="C4090" s="2" t="s">
        <v>264</v>
      </c>
      <c r="D4090" s="2" t="s">
        <v>265</v>
      </c>
      <c r="E4090" s="3">
        <v>25</v>
      </c>
      <c r="F4090" s="3">
        <v>18</v>
      </c>
      <c r="G4090" s="2" t="s">
        <v>367</v>
      </c>
      <c r="H4090" s="2" t="s">
        <v>266</v>
      </c>
      <c r="I4090" s="2" t="s">
        <v>18277</v>
      </c>
      <c r="J4090" s="2">
        <v>36745562</v>
      </c>
    </row>
    <row r="4091" spans="1:10" ht="15" customHeight="1" x14ac:dyDescent="0.35">
      <c r="A4091" s="2" t="s">
        <v>365</v>
      </c>
      <c r="B4091" s="2" t="s">
        <v>366</v>
      </c>
      <c r="C4091" s="2" t="s">
        <v>100</v>
      </c>
      <c r="D4091" s="2" t="s">
        <v>101</v>
      </c>
      <c r="E4091" s="3">
        <v>25</v>
      </c>
      <c r="F4091" s="3">
        <v>6</v>
      </c>
      <c r="G4091" s="2" t="s">
        <v>367</v>
      </c>
      <c r="H4091" s="2" t="s">
        <v>102</v>
      </c>
      <c r="I4091" s="2" t="s">
        <v>18277</v>
      </c>
      <c r="J4091" s="2">
        <v>36745562</v>
      </c>
    </row>
    <row r="4092" spans="1:10" ht="15" customHeight="1" x14ac:dyDescent="0.35">
      <c r="A4092" s="2" t="s">
        <v>352</v>
      </c>
      <c r="B4092" s="2" t="s">
        <v>353</v>
      </c>
      <c r="C4092" s="2" t="s">
        <v>191</v>
      </c>
      <c r="D4092" s="2" t="s">
        <v>192</v>
      </c>
      <c r="E4092" s="3">
        <v>24</v>
      </c>
      <c r="F4092" s="3">
        <v>13</v>
      </c>
      <c r="G4092" s="2" t="s">
        <v>354</v>
      </c>
      <c r="H4092" s="2" t="s">
        <v>193</v>
      </c>
      <c r="I4092" s="2" t="s">
        <v>18277</v>
      </c>
      <c r="J4092" s="2">
        <v>37291902</v>
      </c>
    </row>
    <row r="4093" spans="1:10" ht="15" customHeight="1" x14ac:dyDescent="0.35">
      <c r="A4093" s="2" t="s">
        <v>352</v>
      </c>
      <c r="B4093" s="2" t="s">
        <v>353</v>
      </c>
      <c r="C4093" s="2" t="s">
        <v>177</v>
      </c>
      <c r="D4093" s="2" t="s">
        <v>178</v>
      </c>
      <c r="E4093" s="3">
        <v>24</v>
      </c>
      <c r="F4093" s="3">
        <v>12</v>
      </c>
      <c r="G4093" s="2" t="s">
        <v>354</v>
      </c>
      <c r="H4093" s="2" t="s">
        <v>179</v>
      </c>
      <c r="I4093" s="2" t="s">
        <v>18277</v>
      </c>
      <c r="J4093" s="2">
        <v>37291902</v>
      </c>
    </row>
    <row r="4094" spans="1:10" ht="15" customHeight="1" x14ac:dyDescent="0.35">
      <c r="A4094" s="2" t="s">
        <v>352</v>
      </c>
      <c r="B4094" s="2" t="s">
        <v>353</v>
      </c>
      <c r="C4094" s="2" t="s">
        <v>128</v>
      </c>
      <c r="D4094" s="2" t="s">
        <v>129</v>
      </c>
      <c r="E4094" s="3">
        <v>24</v>
      </c>
      <c r="F4094" s="3">
        <v>8</v>
      </c>
      <c r="G4094" s="2" t="s">
        <v>354</v>
      </c>
      <c r="H4094" s="2" t="s">
        <v>130</v>
      </c>
      <c r="I4094" s="2" t="s">
        <v>18277</v>
      </c>
      <c r="J4094" s="2">
        <v>37291902</v>
      </c>
    </row>
    <row r="4095" spans="1:10" ht="15" customHeight="1" x14ac:dyDescent="0.35">
      <c r="A4095" s="2" t="s">
        <v>352</v>
      </c>
      <c r="B4095" s="2" t="s">
        <v>353</v>
      </c>
      <c r="C4095" s="2" t="s">
        <v>56</v>
      </c>
      <c r="D4095" s="2" t="s">
        <v>57</v>
      </c>
      <c r="E4095" s="3">
        <v>24</v>
      </c>
      <c r="F4095" s="3">
        <v>3</v>
      </c>
      <c r="G4095" s="2" t="s">
        <v>354</v>
      </c>
      <c r="H4095" s="2" t="s">
        <v>59</v>
      </c>
      <c r="I4095" s="2" t="s">
        <v>18277</v>
      </c>
      <c r="J4095" s="2">
        <v>37291902</v>
      </c>
    </row>
    <row r="4096" spans="1:10" ht="15" customHeight="1" x14ac:dyDescent="0.35">
      <c r="A4096" s="2" t="s">
        <v>339</v>
      </c>
      <c r="B4096" s="2" t="s">
        <v>340</v>
      </c>
      <c r="C4096" s="2" t="s">
        <v>456</v>
      </c>
      <c r="D4096" s="2" t="s">
        <v>457</v>
      </c>
      <c r="E4096" s="3">
        <v>23</v>
      </c>
      <c r="F4096" s="3">
        <v>33</v>
      </c>
      <c r="G4096" s="2" t="s">
        <v>341</v>
      </c>
      <c r="H4096" s="2" t="s">
        <v>458</v>
      </c>
      <c r="I4096" s="2" t="s">
        <v>18277</v>
      </c>
      <c r="J4096" s="2">
        <v>20975288</v>
      </c>
    </row>
    <row r="4097" spans="1:10" ht="15" customHeight="1" x14ac:dyDescent="0.35">
      <c r="A4097" s="2" t="s">
        <v>339</v>
      </c>
      <c r="B4097" s="2" t="s">
        <v>340</v>
      </c>
      <c r="C4097" s="2" t="s">
        <v>56</v>
      </c>
      <c r="D4097" s="2" t="s">
        <v>57</v>
      </c>
      <c r="E4097" s="3">
        <v>23</v>
      </c>
      <c r="F4097" s="3">
        <v>3</v>
      </c>
      <c r="G4097" s="2" t="s">
        <v>341</v>
      </c>
      <c r="H4097" s="2" t="s">
        <v>59</v>
      </c>
      <c r="I4097" s="2" t="s">
        <v>18277</v>
      </c>
      <c r="J4097" s="2">
        <v>22229441</v>
      </c>
    </row>
    <row r="4098" spans="1:10" ht="15" customHeight="1" x14ac:dyDescent="0.35">
      <c r="A4098" s="2" t="s">
        <v>365</v>
      </c>
      <c r="B4098" s="2" t="s">
        <v>366</v>
      </c>
      <c r="C4098" s="2" t="s">
        <v>23</v>
      </c>
      <c r="D4098" s="2" t="s">
        <v>24</v>
      </c>
      <c r="E4098" s="3">
        <v>25</v>
      </c>
      <c r="F4098" s="3">
        <v>1</v>
      </c>
      <c r="G4098" s="2" t="s">
        <v>367</v>
      </c>
      <c r="H4098" s="2" t="s">
        <v>26</v>
      </c>
      <c r="I4098" s="2" t="s">
        <v>18277</v>
      </c>
      <c r="J4098" s="2">
        <v>27230780</v>
      </c>
    </row>
    <row r="4099" spans="1:10" ht="15" customHeight="1" x14ac:dyDescent="0.35">
      <c r="A4099" s="2" t="s">
        <v>365</v>
      </c>
      <c r="B4099" s="2" t="s">
        <v>366</v>
      </c>
      <c r="C4099" s="2" t="s">
        <v>218</v>
      </c>
      <c r="D4099" s="2" t="s">
        <v>219</v>
      </c>
      <c r="E4099" s="3">
        <v>25</v>
      </c>
      <c r="F4099" s="3">
        <v>15</v>
      </c>
      <c r="G4099" s="2" t="s">
        <v>367</v>
      </c>
      <c r="H4099" s="2" t="s">
        <v>220</v>
      </c>
      <c r="I4099" s="2" t="s">
        <v>18277</v>
      </c>
      <c r="J4099" s="2">
        <v>27436240</v>
      </c>
    </row>
    <row r="4100" spans="1:10" ht="15" customHeight="1" x14ac:dyDescent="0.35">
      <c r="A4100" s="2" t="s">
        <v>365</v>
      </c>
      <c r="B4100" s="2" t="s">
        <v>366</v>
      </c>
      <c r="C4100" s="2" t="s">
        <v>100</v>
      </c>
      <c r="D4100" s="2" t="s">
        <v>101</v>
      </c>
      <c r="E4100" s="3">
        <v>25</v>
      </c>
      <c r="F4100" s="3">
        <v>6</v>
      </c>
      <c r="G4100" s="2" t="s">
        <v>367</v>
      </c>
      <c r="H4100" s="2" t="s">
        <v>102</v>
      </c>
      <c r="I4100" s="2" t="s">
        <v>18277</v>
      </c>
      <c r="J4100" s="2">
        <v>38316467</v>
      </c>
    </row>
    <row r="4101" spans="1:10" ht="15" customHeight="1" x14ac:dyDescent="0.35">
      <c r="A4101" s="2" t="s">
        <v>365</v>
      </c>
      <c r="B4101" s="2" t="s">
        <v>366</v>
      </c>
      <c r="C4101" s="2" t="s">
        <v>264</v>
      </c>
      <c r="D4101" s="2" t="s">
        <v>265</v>
      </c>
      <c r="E4101" s="3">
        <v>25</v>
      </c>
      <c r="F4101" s="3">
        <v>18</v>
      </c>
      <c r="G4101" s="2" t="s">
        <v>367</v>
      </c>
      <c r="H4101" s="2" t="s">
        <v>266</v>
      </c>
      <c r="I4101" s="2" t="s">
        <v>18277</v>
      </c>
      <c r="J4101" s="2">
        <v>38316467</v>
      </c>
    </row>
    <row r="4102" spans="1:10" ht="15" customHeight="1" x14ac:dyDescent="0.35">
      <c r="A4102" s="2" t="s">
        <v>398</v>
      </c>
      <c r="B4102" s="2" t="s">
        <v>399</v>
      </c>
      <c r="C4102" s="2" t="s">
        <v>310</v>
      </c>
      <c r="D4102" s="2" t="s">
        <v>311</v>
      </c>
      <c r="E4102" s="3">
        <v>28</v>
      </c>
      <c r="F4102" s="3">
        <v>21</v>
      </c>
      <c r="G4102" s="2" t="s">
        <v>400</v>
      </c>
      <c r="H4102" s="2" t="s">
        <v>313</v>
      </c>
      <c r="I4102" s="2" t="s">
        <v>18277</v>
      </c>
      <c r="J4102" s="2">
        <v>34514465</v>
      </c>
    </row>
    <row r="4103" spans="1:10" ht="15" customHeight="1" x14ac:dyDescent="0.35">
      <c r="A4103" s="2" t="s">
        <v>398</v>
      </c>
      <c r="B4103" s="2" t="s">
        <v>399</v>
      </c>
      <c r="C4103" s="2" t="s">
        <v>264</v>
      </c>
      <c r="D4103" s="2" t="s">
        <v>265</v>
      </c>
      <c r="E4103" s="3">
        <v>28</v>
      </c>
      <c r="F4103" s="3">
        <v>18</v>
      </c>
      <c r="G4103" s="2" t="s">
        <v>400</v>
      </c>
      <c r="H4103" s="2" t="s">
        <v>266</v>
      </c>
      <c r="I4103" s="2" t="s">
        <v>18277</v>
      </c>
      <c r="J4103" s="2">
        <v>34514465</v>
      </c>
    </row>
    <row r="4104" spans="1:10" ht="15" customHeight="1" x14ac:dyDescent="0.35">
      <c r="A4104" s="2" t="s">
        <v>398</v>
      </c>
      <c r="B4104" s="2" t="s">
        <v>399</v>
      </c>
      <c r="C4104" s="2" t="s">
        <v>218</v>
      </c>
      <c r="D4104" s="2" t="s">
        <v>219</v>
      </c>
      <c r="E4104" s="3">
        <v>28</v>
      </c>
      <c r="F4104" s="3">
        <v>15</v>
      </c>
      <c r="G4104" s="2" t="s">
        <v>400</v>
      </c>
      <c r="H4104" s="2" t="s">
        <v>220</v>
      </c>
      <c r="I4104" s="2" t="s">
        <v>18277</v>
      </c>
      <c r="J4104" s="2">
        <v>36223090</v>
      </c>
    </row>
    <row r="4105" spans="1:10" ht="15" customHeight="1" x14ac:dyDescent="0.35">
      <c r="A4105" s="2" t="s">
        <v>398</v>
      </c>
      <c r="B4105" s="2" t="s">
        <v>399</v>
      </c>
      <c r="C4105" s="2" t="s">
        <v>310</v>
      </c>
      <c r="D4105" s="2" t="s">
        <v>311</v>
      </c>
      <c r="E4105" s="3">
        <v>28</v>
      </c>
      <c r="F4105" s="3">
        <v>21</v>
      </c>
      <c r="G4105" s="2" t="s">
        <v>400</v>
      </c>
      <c r="H4105" s="2" t="s">
        <v>313</v>
      </c>
      <c r="I4105" s="2" t="s">
        <v>18277</v>
      </c>
      <c r="J4105" s="2">
        <v>35275399</v>
      </c>
    </row>
    <row r="4106" spans="1:10" ht="15" customHeight="1" x14ac:dyDescent="0.35">
      <c r="A4106" s="2" t="s">
        <v>398</v>
      </c>
      <c r="B4106" s="2" t="s">
        <v>399</v>
      </c>
      <c r="C4106" s="2" t="s">
        <v>264</v>
      </c>
      <c r="D4106" s="2" t="s">
        <v>265</v>
      </c>
      <c r="E4106" s="3">
        <v>28</v>
      </c>
      <c r="F4106" s="3">
        <v>18</v>
      </c>
      <c r="G4106" s="2" t="s">
        <v>400</v>
      </c>
      <c r="H4106" s="2" t="s">
        <v>266</v>
      </c>
      <c r="I4106" s="2" t="s">
        <v>18277</v>
      </c>
      <c r="J4106" s="2">
        <v>35275399</v>
      </c>
    </row>
    <row r="4107" spans="1:10" ht="15" customHeight="1" x14ac:dyDescent="0.35">
      <c r="A4107" s="2" t="s">
        <v>398</v>
      </c>
      <c r="B4107" s="2" t="s">
        <v>399</v>
      </c>
      <c r="C4107" s="2" t="s">
        <v>218</v>
      </c>
      <c r="D4107" s="2" t="s">
        <v>219</v>
      </c>
      <c r="E4107" s="3">
        <v>28</v>
      </c>
      <c r="F4107" s="3">
        <v>15</v>
      </c>
      <c r="G4107" s="2" t="s">
        <v>400</v>
      </c>
      <c r="H4107" s="2" t="s">
        <v>220</v>
      </c>
      <c r="I4107" s="2" t="s">
        <v>18277</v>
      </c>
      <c r="J4107" s="2">
        <v>35275399</v>
      </c>
    </row>
    <row r="4108" spans="1:10" ht="15" customHeight="1" x14ac:dyDescent="0.35">
      <c r="A4108" s="2" t="s">
        <v>398</v>
      </c>
      <c r="B4108" s="2" t="s">
        <v>399</v>
      </c>
      <c r="C4108" s="2" t="s">
        <v>100</v>
      </c>
      <c r="D4108" s="2" t="s">
        <v>101</v>
      </c>
      <c r="E4108" s="3">
        <v>28</v>
      </c>
      <c r="F4108" s="3">
        <v>6</v>
      </c>
      <c r="G4108" s="2" t="s">
        <v>400</v>
      </c>
      <c r="H4108" s="2" t="s">
        <v>102</v>
      </c>
      <c r="I4108" s="2" t="s">
        <v>18277</v>
      </c>
      <c r="J4108" s="2">
        <v>35275399</v>
      </c>
    </row>
    <row r="4109" spans="1:10" ht="15" customHeight="1" x14ac:dyDescent="0.35">
      <c r="A4109" s="2" t="s">
        <v>398</v>
      </c>
      <c r="B4109" s="2" t="s">
        <v>399</v>
      </c>
      <c r="C4109" s="2" t="s">
        <v>218</v>
      </c>
      <c r="D4109" s="2" t="s">
        <v>219</v>
      </c>
      <c r="E4109" s="3">
        <v>28</v>
      </c>
      <c r="F4109" s="3">
        <v>15</v>
      </c>
      <c r="G4109" s="2" t="s">
        <v>400</v>
      </c>
      <c r="H4109" s="2" t="s">
        <v>220</v>
      </c>
      <c r="I4109" s="2" t="s">
        <v>18277</v>
      </c>
      <c r="J4109" s="2">
        <v>33179283</v>
      </c>
    </row>
    <row r="4110" spans="1:10" ht="15" customHeight="1" x14ac:dyDescent="0.35">
      <c r="A4110" s="2" t="s">
        <v>398</v>
      </c>
      <c r="B4110" s="2" t="s">
        <v>399</v>
      </c>
      <c r="C4110" s="2" t="s">
        <v>365</v>
      </c>
      <c r="D4110" s="2" t="s">
        <v>366</v>
      </c>
      <c r="E4110" s="3">
        <v>28</v>
      </c>
      <c r="F4110" s="3">
        <v>25</v>
      </c>
      <c r="G4110" s="2" t="s">
        <v>400</v>
      </c>
      <c r="H4110" s="2" t="s">
        <v>367</v>
      </c>
      <c r="I4110" s="2" t="s">
        <v>18277</v>
      </c>
      <c r="J4110" s="2">
        <v>36745562</v>
      </c>
    </row>
    <row r="4111" spans="1:10" ht="15" customHeight="1" x14ac:dyDescent="0.35">
      <c r="A4111" s="2" t="s">
        <v>398</v>
      </c>
      <c r="B4111" s="2" t="s">
        <v>399</v>
      </c>
      <c r="C4111" s="2" t="s">
        <v>310</v>
      </c>
      <c r="D4111" s="2" t="s">
        <v>311</v>
      </c>
      <c r="E4111" s="3">
        <v>28</v>
      </c>
      <c r="F4111" s="3">
        <v>21</v>
      </c>
      <c r="G4111" s="2" t="s">
        <v>400</v>
      </c>
      <c r="H4111" s="2" t="s">
        <v>313</v>
      </c>
      <c r="I4111" s="2" t="s">
        <v>18277</v>
      </c>
      <c r="J4111" s="2">
        <v>36745562</v>
      </c>
    </row>
    <row r="4112" spans="1:10" ht="15" customHeight="1" x14ac:dyDescent="0.35">
      <c r="A4112" s="2" t="s">
        <v>398</v>
      </c>
      <c r="B4112" s="2" t="s">
        <v>399</v>
      </c>
      <c r="C4112" s="2" t="s">
        <v>264</v>
      </c>
      <c r="D4112" s="2" t="s">
        <v>265</v>
      </c>
      <c r="E4112" s="3">
        <v>28</v>
      </c>
      <c r="F4112" s="3">
        <v>18</v>
      </c>
      <c r="G4112" s="2" t="s">
        <v>400</v>
      </c>
      <c r="H4112" s="2" t="s">
        <v>266</v>
      </c>
      <c r="I4112" s="2" t="s">
        <v>18277</v>
      </c>
      <c r="J4112" s="2">
        <v>36745562</v>
      </c>
    </row>
    <row r="4113" spans="1:10" ht="15" customHeight="1" x14ac:dyDescent="0.35">
      <c r="A4113" s="2" t="s">
        <v>398</v>
      </c>
      <c r="B4113" s="2" t="s">
        <v>399</v>
      </c>
      <c r="C4113" s="2" t="s">
        <v>100</v>
      </c>
      <c r="D4113" s="2" t="s">
        <v>101</v>
      </c>
      <c r="E4113" s="3">
        <v>28</v>
      </c>
      <c r="F4113" s="3">
        <v>6</v>
      </c>
      <c r="G4113" s="2" t="s">
        <v>400</v>
      </c>
      <c r="H4113" s="2" t="s">
        <v>102</v>
      </c>
      <c r="I4113" s="2" t="s">
        <v>18277</v>
      </c>
      <c r="J4113" s="2">
        <v>36745562</v>
      </c>
    </row>
    <row r="4114" spans="1:10" ht="15" customHeight="1" x14ac:dyDescent="0.35">
      <c r="A4114" s="2" t="s">
        <v>387</v>
      </c>
      <c r="B4114" s="2" t="s">
        <v>388</v>
      </c>
      <c r="C4114" s="2" t="s">
        <v>487</v>
      </c>
      <c r="D4114" s="2" t="s">
        <v>488</v>
      </c>
      <c r="E4114" s="3">
        <v>27</v>
      </c>
      <c r="F4114" s="3">
        <v>36</v>
      </c>
      <c r="G4114" s="2" t="s">
        <v>389</v>
      </c>
      <c r="H4114" s="2" t="s">
        <v>489</v>
      </c>
      <c r="I4114" s="2" t="s">
        <v>18277</v>
      </c>
      <c r="J4114" s="2">
        <v>31629803</v>
      </c>
    </row>
    <row r="4115" spans="1:10" ht="15" customHeight="1" x14ac:dyDescent="0.35">
      <c r="A4115" s="2" t="s">
        <v>387</v>
      </c>
      <c r="B4115" s="2" t="s">
        <v>388</v>
      </c>
      <c r="C4115" s="2" t="s">
        <v>487</v>
      </c>
      <c r="D4115" s="2" t="s">
        <v>488</v>
      </c>
      <c r="E4115" s="3">
        <v>27</v>
      </c>
      <c r="F4115" s="3">
        <v>36</v>
      </c>
      <c r="G4115" s="2" t="s">
        <v>389</v>
      </c>
      <c r="H4115" s="2" t="s">
        <v>489</v>
      </c>
      <c r="I4115" s="2" t="s">
        <v>18277</v>
      </c>
      <c r="J4115" s="2">
        <v>37186333</v>
      </c>
    </row>
    <row r="4116" spans="1:10" ht="15" customHeight="1" x14ac:dyDescent="0.35">
      <c r="A4116" s="2" t="s">
        <v>387</v>
      </c>
      <c r="B4116" s="2" t="s">
        <v>388</v>
      </c>
      <c r="C4116" s="2" t="s">
        <v>487</v>
      </c>
      <c r="D4116" s="2" t="s">
        <v>488</v>
      </c>
      <c r="E4116" s="3">
        <v>27</v>
      </c>
      <c r="F4116" s="3">
        <v>36</v>
      </c>
      <c r="G4116" s="2" t="s">
        <v>389</v>
      </c>
      <c r="H4116" s="2" t="s">
        <v>489</v>
      </c>
      <c r="I4116" s="2" t="s">
        <v>18277</v>
      </c>
      <c r="J4116" s="2">
        <v>25282568</v>
      </c>
    </row>
    <row r="4117" spans="1:10" ht="15" customHeight="1" x14ac:dyDescent="0.35">
      <c r="A4117" s="2" t="s">
        <v>375</v>
      </c>
      <c r="B4117" s="2" t="s">
        <v>376</v>
      </c>
      <c r="C4117" s="2" t="s">
        <v>310</v>
      </c>
      <c r="D4117" s="2" t="s">
        <v>311</v>
      </c>
      <c r="E4117" s="3">
        <v>26</v>
      </c>
      <c r="F4117" s="3">
        <v>21</v>
      </c>
      <c r="G4117" s="2" t="s">
        <v>377</v>
      </c>
      <c r="H4117" s="2" t="s">
        <v>313</v>
      </c>
      <c r="I4117" s="2" t="s">
        <v>18277</v>
      </c>
      <c r="J4117" s="2">
        <v>22053062</v>
      </c>
    </row>
    <row r="4118" spans="1:10" ht="15" customHeight="1" x14ac:dyDescent="0.35">
      <c r="A4118" s="2" t="s">
        <v>375</v>
      </c>
      <c r="B4118" s="2" t="s">
        <v>376</v>
      </c>
      <c r="C4118" s="2" t="s">
        <v>100</v>
      </c>
      <c r="D4118" s="2" t="s">
        <v>101</v>
      </c>
      <c r="E4118" s="3">
        <v>26</v>
      </c>
      <c r="F4118" s="3">
        <v>6</v>
      </c>
      <c r="G4118" s="2" t="s">
        <v>377</v>
      </c>
      <c r="H4118" s="2" t="s">
        <v>102</v>
      </c>
      <c r="I4118" s="2" t="s">
        <v>18277</v>
      </c>
      <c r="J4118" s="2">
        <v>22053062</v>
      </c>
    </row>
    <row r="4119" spans="1:10" ht="15" customHeight="1" x14ac:dyDescent="0.35">
      <c r="A4119" s="2" t="s">
        <v>365</v>
      </c>
      <c r="B4119" s="2" t="s">
        <v>366</v>
      </c>
      <c r="C4119" s="2" t="s">
        <v>23</v>
      </c>
      <c r="D4119" s="2" t="s">
        <v>24</v>
      </c>
      <c r="E4119" s="3">
        <v>25</v>
      </c>
      <c r="F4119" s="3">
        <v>1</v>
      </c>
      <c r="G4119" s="2" t="s">
        <v>367</v>
      </c>
      <c r="H4119" s="2" t="s">
        <v>26</v>
      </c>
      <c r="I4119" s="2" t="s">
        <v>18277</v>
      </c>
      <c r="J4119" s="2">
        <v>28796883</v>
      </c>
    </row>
    <row r="4120" spans="1:10" ht="15" customHeight="1" x14ac:dyDescent="0.35">
      <c r="A4120" s="2" t="s">
        <v>365</v>
      </c>
      <c r="B4120" s="2" t="s">
        <v>366</v>
      </c>
      <c r="C4120" s="2" t="s">
        <v>23</v>
      </c>
      <c r="D4120" s="2" t="s">
        <v>24</v>
      </c>
      <c r="E4120" s="3">
        <v>25</v>
      </c>
      <c r="F4120" s="3">
        <v>1</v>
      </c>
      <c r="G4120" s="2" t="s">
        <v>367</v>
      </c>
      <c r="H4120" s="2" t="s">
        <v>26</v>
      </c>
      <c r="I4120" s="2" t="s">
        <v>18277</v>
      </c>
      <c r="J4120" s="2">
        <v>28864846</v>
      </c>
    </row>
    <row r="4121" spans="1:10" ht="15" customHeight="1" x14ac:dyDescent="0.35">
      <c r="A4121" s="2" t="s">
        <v>365</v>
      </c>
      <c r="B4121" s="2" t="s">
        <v>366</v>
      </c>
      <c r="C4121" s="2" t="s">
        <v>218</v>
      </c>
      <c r="D4121" s="2" t="s">
        <v>219</v>
      </c>
      <c r="E4121" s="3">
        <v>25</v>
      </c>
      <c r="F4121" s="3">
        <v>15</v>
      </c>
      <c r="G4121" s="2" t="s">
        <v>367</v>
      </c>
      <c r="H4121" s="2" t="s">
        <v>220</v>
      </c>
      <c r="I4121" s="2" t="s">
        <v>18277</v>
      </c>
      <c r="J4121" s="2">
        <v>26564008</v>
      </c>
    </row>
    <row r="4122" spans="1:10" ht="15" customHeight="1" x14ac:dyDescent="0.35">
      <c r="A4122" s="2" t="s">
        <v>365</v>
      </c>
      <c r="B4122" s="2" t="s">
        <v>366</v>
      </c>
      <c r="C4122" s="2" t="s">
        <v>264</v>
      </c>
      <c r="D4122" s="2" t="s">
        <v>265</v>
      </c>
      <c r="E4122" s="3">
        <v>25</v>
      </c>
      <c r="F4122" s="3">
        <v>18</v>
      </c>
      <c r="G4122" s="2" t="s">
        <v>367</v>
      </c>
      <c r="H4122" s="2" t="s">
        <v>266</v>
      </c>
      <c r="I4122" s="2" t="s">
        <v>18277</v>
      </c>
      <c r="J4122" s="2">
        <v>29382597</v>
      </c>
    </row>
    <row r="4123" spans="1:10" ht="15" customHeight="1" x14ac:dyDescent="0.35">
      <c r="A4123" s="2" t="s">
        <v>365</v>
      </c>
      <c r="B4123" s="2" t="s">
        <v>366</v>
      </c>
      <c r="C4123" s="2" t="s">
        <v>398</v>
      </c>
      <c r="D4123" s="2" t="s">
        <v>399</v>
      </c>
      <c r="E4123" s="3">
        <v>25</v>
      </c>
      <c r="F4123" s="3">
        <v>28</v>
      </c>
      <c r="G4123" s="2" t="s">
        <v>367</v>
      </c>
      <c r="H4123" s="2" t="s">
        <v>400</v>
      </c>
      <c r="I4123" s="2" t="s">
        <v>18277</v>
      </c>
      <c r="J4123" s="2">
        <v>38316467</v>
      </c>
    </row>
    <row r="4124" spans="1:10" ht="15" customHeight="1" x14ac:dyDescent="0.35">
      <c r="A4124" s="2" t="s">
        <v>365</v>
      </c>
      <c r="B4124" s="2" t="s">
        <v>366</v>
      </c>
      <c r="C4124" s="2" t="s">
        <v>310</v>
      </c>
      <c r="D4124" s="2" t="s">
        <v>311</v>
      </c>
      <c r="E4124" s="3">
        <v>25</v>
      </c>
      <c r="F4124" s="3">
        <v>21</v>
      </c>
      <c r="G4124" s="2" t="s">
        <v>367</v>
      </c>
      <c r="H4124" s="2" t="s">
        <v>313</v>
      </c>
      <c r="I4124" s="2" t="s">
        <v>18277</v>
      </c>
      <c r="J4124" s="2">
        <v>38316467</v>
      </c>
    </row>
    <row r="4125" spans="1:10" ht="15" customHeight="1" x14ac:dyDescent="0.35">
      <c r="A4125" s="2" t="s">
        <v>398</v>
      </c>
      <c r="B4125" s="2" t="s">
        <v>399</v>
      </c>
      <c r="C4125" s="2" t="s">
        <v>100</v>
      </c>
      <c r="D4125" s="2" t="s">
        <v>101</v>
      </c>
      <c r="E4125" s="3">
        <v>28</v>
      </c>
      <c r="F4125" s="3">
        <v>6</v>
      </c>
      <c r="G4125" s="2" t="s">
        <v>400</v>
      </c>
      <c r="H4125" s="2" t="s">
        <v>102</v>
      </c>
      <c r="I4125" s="2" t="s">
        <v>18277</v>
      </c>
      <c r="J4125" s="2">
        <v>35663143</v>
      </c>
    </row>
    <row r="4126" spans="1:10" ht="15" customHeight="1" x14ac:dyDescent="0.35">
      <c r="A4126" s="2" t="s">
        <v>264</v>
      </c>
      <c r="B4126" s="2" t="s">
        <v>265</v>
      </c>
      <c r="C4126" s="2" t="s">
        <v>398</v>
      </c>
      <c r="D4126" s="2" t="s">
        <v>399</v>
      </c>
      <c r="E4126" s="3">
        <v>18</v>
      </c>
      <c r="F4126" s="3">
        <v>28</v>
      </c>
      <c r="G4126" s="2" t="s">
        <v>266</v>
      </c>
      <c r="H4126" s="2" t="s">
        <v>400</v>
      </c>
      <c r="I4126" s="2" t="s">
        <v>18277</v>
      </c>
      <c r="J4126" s="2">
        <v>36745562</v>
      </c>
    </row>
    <row r="4127" spans="1:10" ht="15" customHeight="1" x14ac:dyDescent="0.35">
      <c r="A4127" s="2" t="s">
        <v>23</v>
      </c>
      <c r="B4127" s="2" t="s">
        <v>24</v>
      </c>
      <c r="C4127" s="2" t="s">
        <v>207</v>
      </c>
      <c r="D4127" s="2" t="s">
        <v>208</v>
      </c>
      <c r="E4127" s="3">
        <v>1</v>
      </c>
      <c r="F4127" s="3">
        <v>14</v>
      </c>
      <c r="G4127" s="2" t="s">
        <v>26</v>
      </c>
      <c r="H4127" s="2" t="s">
        <v>209</v>
      </c>
      <c r="I4127" s="2" t="s">
        <v>18277</v>
      </c>
      <c r="J4127" s="2">
        <v>19538380</v>
      </c>
    </row>
    <row r="4128" spans="1:10" ht="15" customHeight="1" x14ac:dyDescent="0.35">
      <c r="A4128" s="2" t="s">
        <v>264</v>
      </c>
      <c r="B4128" s="2" t="s">
        <v>265</v>
      </c>
      <c r="C4128" s="2" t="s">
        <v>310</v>
      </c>
      <c r="D4128" s="2" t="s">
        <v>311</v>
      </c>
      <c r="E4128" s="3">
        <v>18</v>
      </c>
      <c r="F4128" s="3">
        <v>21</v>
      </c>
      <c r="G4128" s="2" t="s">
        <v>266</v>
      </c>
      <c r="H4128" s="2" t="s">
        <v>313</v>
      </c>
      <c r="I4128" s="2" t="s">
        <v>18277</v>
      </c>
      <c r="J4128" s="2">
        <v>36745562</v>
      </c>
    </row>
    <row r="4129" spans="1:10" ht="15" customHeight="1" x14ac:dyDescent="0.35">
      <c r="A4129" s="2" t="s">
        <v>100</v>
      </c>
      <c r="B4129" s="2" t="s">
        <v>101</v>
      </c>
      <c r="C4129" s="2" t="s">
        <v>375</v>
      </c>
      <c r="D4129" s="2" t="s">
        <v>376</v>
      </c>
      <c r="E4129" s="3">
        <v>6</v>
      </c>
      <c r="F4129" s="3">
        <v>26</v>
      </c>
      <c r="G4129" s="2" t="s">
        <v>102</v>
      </c>
      <c r="H4129" s="2" t="s">
        <v>377</v>
      </c>
      <c r="I4129" s="2" t="s">
        <v>18277</v>
      </c>
      <c r="J4129" s="2">
        <v>22053062</v>
      </c>
    </row>
    <row r="4130" spans="1:10" ht="15" customHeight="1" x14ac:dyDescent="0.35">
      <c r="A4130" s="2" t="s">
        <v>100</v>
      </c>
      <c r="B4130" s="2" t="s">
        <v>101</v>
      </c>
      <c r="C4130" s="2" t="s">
        <v>310</v>
      </c>
      <c r="D4130" s="2" t="s">
        <v>311</v>
      </c>
      <c r="E4130" s="3">
        <v>6</v>
      </c>
      <c r="F4130" s="3">
        <v>21</v>
      </c>
      <c r="G4130" s="2" t="s">
        <v>102</v>
      </c>
      <c r="H4130" s="2" t="s">
        <v>313</v>
      </c>
      <c r="I4130" s="2" t="s">
        <v>18277</v>
      </c>
      <c r="J4130" s="2">
        <v>22053062</v>
      </c>
    </row>
    <row r="4131" spans="1:10" ht="15" customHeight="1" x14ac:dyDescent="0.35">
      <c r="A4131" s="2" t="s">
        <v>100</v>
      </c>
      <c r="B4131" s="2" t="s">
        <v>101</v>
      </c>
      <c r="C4131" s="2" t="s">
        <v>264</v>
      </c>
      <c r="D4131" s="2" t="s">
        <v>265</v>
      </c>
      <c r="E4131" s="3">
        <v>6</v>
      </c>
      <c r="F4131" s="3">
        <v>18</v>
      </c>
      <c r="G4131" s="2" t="s">
        <v>102</v>
      </c>
      <c r="H4131" s="2" t="s">
        <v>266</v>
      </c>
      <c r="I4131" s="2" t="s">
        <v>18277</v>
      </c>
      <c r="J4131" s="2">
        <v>38167282</v>
      </c>
    </row>
    <row r="4132" spans="1:10" ht="15" customHeight="1" x14ac:dyDescent="0.35">
      <c r="A4132" s="2" t="s">
        <v>100</v>
      </c>
      <c r="B4132" s="2" t="s">
        <v>101</v>
      </c>
      <c r="C4132" s="2" t="s">
        <v>310</v>
      </c>
      <c r="D4132" s="2" t="s">
        <v>311</v>
      </c>
      <c r="E4132" s="3">
        <v>6</v>
      </c>
      <c r="F4132" s="3">
        <v>21</v>
      </c>
      <c r="G4132" s="2" t="s">
        <v>102</v>
      </c>
      <c r="H4132" s="2" t="s">
        <v>313</v>
      </c>
      <c r="I4132" s="2" t="s">
        <v>18277</v>
      </c>
      <c r="J4132" s="2">
        <v>34233978</v>
      </c>
    </row>
    <row r="4133" spans="1:10" ht="15" customHeight="1" x14ac:dyDescent="0.35">
      <c r="A4133" s="2" t="s">
        <v>100</v>
      </c>
      <c r="B4133" s="2" t="s">
        <v>101</v>
      </c>
      <c r="C4133" s="2" t="s">
        <v>264</v>
      </c>
      <c r="D4133" s="2" t="s">
        <v>265</v>
      </c>
      <c r="E4133" s="3">
        <v>6</v>
      </c>
      <c r="F4133" s="3">
        <v>18</v>
      </c>
      <c r="G4133" s="2" t="s">
        <v>102</v>
      </c>
      <c r="H4133" s="2" t="s">
        <v>266</v>
      </c>
      <c r="I4133" s="2" t="s">
        <v>18277</v>
      </c>
      <c r="J4133" s="2">
        <v>34233978</v>
      </c>
    </row>
    <row r="4134" spans="1:10" ht="15" customHeight="1" x14ac:dyDescent="0.35">
      <c r="A4134" s="2" t="s">
        <v>100</v>
      </c>
      <c r="B4134" s="2" t="s">
        <v>101</v>
      </c>
      <c r="C4134" s="2" t="s">
        <v>218</v>
      </c>
      <c r="D4134" s="2" t="s">
        <v>219</v>
      </c>
      <c r="E4134" s="3">
        <v>6</v>
      </c>
      <c r="F4134" s="3">
        <v>15</v>
      </c>
      <c r="G4134" s="2" t="s">
        <v>102</v>
      </c>
      <c r="H4134" s="2" t="s">
        <v>220</v>
      </c>
      <c r="I4134" s="2" t="s">
        <v>18277</v>
      </c>
      <c r="J4134" s="2">
        <v>34233978</v>
      </c>
    </row>
    <row r="4135" spans="1:10" ht="15" customHeight="1" x14ac:dyDescent="0.35">
      <c r="A4135" s="2" t="s">
        <v>100</v>
      </c>
      <c r="B4135" s="2" t="s">
        <v>101</v>
      </c>
      <c r="C4135" s="2" t="s">
        <v>365</v>
      </c>
      <c r="D4135" s="2" t="s">
        <v>366</v>
      </c>
      <c r="E4135" s="3">
        <v>6</v>
      </c>
      <c r="F4135" s="3">
        <v>25</v>
      </c>
      <c r="G4135" s="2" t="s">
        <v>102</v>
      </c>
      <c r="H4135" s="2" t="s">
        <v>367</v>
      </c>
      <c r="I4135" s="2" t="s">
        <v>18277</v>
      </c>
      <c r="J4135" s="2">
        <v>39393565</v>
      </c>
    </row>
    <row r="4136" spans="1:10" ht="15" customHeight="1" x14ac:dyDescent="0.35">
      <c r="A4136" s="2" t="s">
        <v>100</v>
      </c>
      <c r="B4136" s="2" t="s">
        <v>101</v>
      </c>
      <c r="C4136" s="2" t="s">
        <v>310</v>
      </c>
      <c r="D4136" s="2" t="s">
        <v>311</v>
      </c>
      <c r="E4136" s="3">
        <v>6</v>
      </c>
      <c r="F4136" s="3">
        <v>21</v>
      </c>
      <c r="G4136" s="2" t="s">
        <v>102</v>
      </c>
      <c r="H4136" s="2" t="s">
        <v>313</v>
      </c>
      <c r="I4136" s="2" t="s">
        <v>18277</v>
      </c>
      <c r="J4136" s="2">
        <v>39393565</v>
      </c>
    </row>
    <row r="4137" spans="1:10" ht="15" customHeight="1" x14ac:dyDescent="0.35">
      <c r="A4137" s="2" t="s">
        <v>100</v>
      </c>
      <c r="B4137" s="2" t="s">
        <v>101</v>
      </c>
      <c r="C4137" s="2" t="s">
        <v>218</v>
      </c>
      <c r="D4137" s="2" t="s">
        <v>219</v>
      </c>
      <c r="E4137" s="3">
        <v>6</v>
      </c>
      <c r="F4137" s="3">
        <v>15</v>
      </c>
      <c r="G4137" s="2" t="s">
        <v>102</v>
      </c>
      <c r="H4137" s="2" t="s">
        <v>220</v>
      </c>
      <c r="I4137" s="2" t="s">
        <v>18277</v>
      </c>
      <c r="J4137" s="2">
        <v>39393565</v>
      </c>
    </row>
    <row r="4138" spans="1:10" ht="15" customHeight="1" x14ac:dyDescent="0.35">
      <c r="A4138" s="2" t="s">
        <v>100</v>
      </c>
      <c r="B4138" s="2" t="s">
        <v>101</v>
      </c>
      <c r="C4138" s="2" t="s">
        <v>398</v>
      </c>
      <c r="D4138" s="2" t="s">
        <v>399</v>
      </c>
      <c r="E4138" s="3">
        <v>6</v>
      </c>
      <c r="F4138" s="3">
        <v>28</v>
      </c>
      <c r="G4138" s="2" t="s">
        <v>102</v>
      </c>
      <c r="H4138" s="2" t="s">
        <v>400</v>
      </c>
      <c r="I4138" s="2" t="s">
        <v>18277</v>
      </c>
      <c r="J4138" s="2">
        <v>35275399</v>
      </c>
    </row>
    <row r="4139" spans="1:10" ht="15" customHeight="1" x14ac:dyDescent="0.35">
      <c r="A4139" s="2" t="s">
        <v>100</v>
      </c>
      <c r="B4139" s="2" t="s">
        <v>101</v>
      </c>
      <c r="C4139" s="2" t="s">
        <v>218</v>
      </c>
      <c r="D4139" s="2" t="s">
        <v>219</v>
      </c>
      <c r="E4139" s="3">
        <v>6</v>
      </c>
      <c r="F4139" s="3">
        <v>15</v>
      </c>
      <c r="G4139" s="2" t="s">
        <v>102</v>
      </c>
      <c r="H4139" s="2" t="s">
        <v>220</v>
      </c>
      <c r="I4139" s="2" t="s">
        <v>18277</v>
      </c>
      <c r="J4139" s="2">
        <v>27522613</v>
      </c>
    </row>
    <row r="4140" spans="1:10" ht="15" customHeight="1" x14ac:dyDescent="0.35">
      <c r="A4140" s="2" t="s">
        <v>100</v>
      </c>
      <c r="B4140" s="2" t="s">
        <v>101</v>
      </c>
      <c r="C4140" s="2" t="s">
        <v>310</v>
      </c>
      <c r="D4140" s="2" t="s">
        <v>311</v>
      </c>
      <c r="E4140" s="3">
        <v>6</v>
      </c>
      <c r="F4140" s="3">
        <v>21</v>
      </c>
      <c r="G4140" s="2" t="s">
        <v>102</v>
      </c>
      <c r="H4140" s="2" t="s">
        <v>313</v>
      </c>
      <c r="I4140" s="2" t="s">
        <v>18277</v>
      </c>
      <c r="J4140" s="2">
        <v>35275399</v>
      </c>
    </row>
    <row r="4141" spans="1:10" ht="15" customHeight="1" x14ac:dyDescent="0.35">
      <c r="A4141" s="2" t="s">
        <v>100</v>
      </c>
      <c r="B4141" s="2" t="s">
        <v>101</v>
      </c>
      <c r="C4141" s="2" t="s">
        <v>218</v>
      </c>
      <c r="D4141" s="2" t="s">
        <v>219</v>
      </c>
      <c r="E4141" s="3">
        <v>6</v>
      </c>
      <c r="F4141" s="3">
        <v>15</v>
      </c>
      <c r="G4141" s="2" t="s">
        <v>102</v>
      </c>
      <c r="H4141" s="2" t="s">
        <v>220</v>
      </c>
      <c r="I4141" s="2" t="s">
        <v>18277</v>
      </c>
      <c r="J4141" s="2">
        <v>35275399</v>
      </c>
    </row>
    <row r="4142" spans="1:10" ht="15" customHeight="1" x14ac:dyDescent="0.35">
      <c r="A4142" s="2" t="s">
        <v>100</v>
      </c>
      <c r="B4142" s="2" t="s">
        <v>101</v>
      </c>
      <c r="C4142" s="2" t="s">
        <v>264</v>
      </c>
      <c r="D4142" s="2" t="s">
        <v>265</v>
      </c>
      <c r="E4142" s="3">
        <v>6</v>
      </c>
      <c r="F4142" s="3">
        <v>18</v>
      </c>
      <c r="G4142" s="2" t="s">
        <v>102</v>
      </c>
      <c r="H4142" s="2" t="s">
        <v>266</v>
      </c>
      <c r="I4142" s="2" t="s">
        <v>18277</v>
      </c>
      <c r="J4142" s="2">
        <v>39154354</v>
      </c>
    </row>
    <row r="4143" spans="1:10" ht="15" customHeight="1" x14ac:dyDescent="0.35">
      <c r="A4143" s="2" t="s">
        <v>100</v>
      </c>
      <c r="B4143" s="2" t="s">
        <v>101</v>
      </c>
      <c r="C4143" s="2" t="s">
        <v>23</v>
      </c>
      <c r="D4143" s="2" t="s">
        <v>24</v>
      </c>
      <c r="E4143" s="3">
        <v>6</v>
      </c>
      <c r="F4143" s="3">
        <v>1</v>
      </c>
      <c r="G4143" s="2" t="s">
        <v>102</v>
      </c>
      <c r="H4143" s="2" t="s">
        <v>26</v>
      </c>
      <c r="I4143" s="2" t="s">
        <v>18277</v>
      </c>
      <c r="J4143" s="2">
        <v>26187120</v>
      </c>
    </row>
    <row r="4144" spans="1:10" ht="15" customHeight="1" x14ac:dyDescent="0.35">
      <c r="A4144" s="2" t="s">
        <v>100</v>
      </c>
      <c r="B4144" s="2" t="s">
        <v>101</v>
      </c>
      <c r="C4144" s="2" t="s">
        <v>264</v>
      </c>
      <c r="D4144" s="2" t="s">
        <v>265</v>
      </c>
      <c r="E4144" s="3">
        <v>6</v>
      </c>
      <c r="F4144" s="3">
        <v>18</v>
      </c>
      <c r="G4144" s="2" t="s">
        <v>102</v>
      </c>
      <c r="H4144" s="2" t="s">
        <v>266</v>
      </c>
      <c r="I4144" s="2" t="s">
        <v>18277</v>
      </c>
      <c r="J4144" s="2">
        <v>33208335</v>
      </c>
    </row>
    <row r="4145" spans="1:10" ht="15" customHeight="1" x14ac:dyDescent="0.35">
      <c r="A4145" s="2" t="s">
        <v>100</v>
      </c>
      <c r="B4145" s="2" t="s">
        <v>101</v>
      </c>
      <c r="C4145" s="2" t="s">
        <v>310</v>
      </c>
      <c r="D4145" s="2" t="s">
        <v>311</v>
      </c>
      <c r="E4145" s="3">
        <v>6</v>
      </c>
      <c r="F4145" s="3">
        <v>21</v>
      </c>
      <c r="G4145" s="2" t="s">
        <v>102</v>
      </c>
      <c r="H4145" s="2" t="s">
        <v>313</v>
      </c>
      <c r="I4145" s="2" t="s">
        <v>18277</v>
      </c>
      <c r="J4145" s="2">
        <v>35443955</v>
      </c>
    </row>
    <row r="4146" spans="1:10" ht="15" customHeight="1" x14ac:dyDescent="0.35">
      <c r="A4146" s="2" t="s">
        <v>100</v>
      </c>
      <c r="B4146" s="2" t="s">
        <v>101</v>
      </c>
      <c r="C4146" s="2" t="s">
        <v>264</v>
      </c>
      <c r="D4146" s="2" t="s">
        <v>265</v>
      </c>
      <c r="E4146" s="3">
        <v>6</v>
      </c>
      <c r="F4146" s="3">
        <v>18</v>
      </c>
      <c r="G4146" s="2" t="s">
        <v>102</v>
      </c>
      <c r="H4146" s="2" t="s">
        <v>266</v>
      </c>
      <c r="I4146" s="2" t="s">
        <v>18277</v>
      </c>
      <c r="J4146" s="2">
        <v>35443955</v>
      </c>
    </row>
    <row r="4147" spans="1:10" ht="15" customHeight="1" x14ac:dyDescent="0.35">
      <c r="A4147" s="2" t="s">
        <v>100</v>
      </c>
      <c r="B4147" s="2" t="s">
        <v>101</v>
      </c>
      <c r="C4147" s="2" t="s">
        <v>218</v>
      </c>
      <c r="D4147" s="2" t="s">
        <v>219</v>
      </c>
      <c r="E4147" s="3">
        <v>6</v>
      </c>
      <c r="F4147" s="3">
        <v>15</v>
      </c>
      <c r="G4147" s="2" t="s">
        <v>102</v>
      </c>
      <c r="H4147" s="2" t="s">
        <v>220</v>
      </c>
      <c r="I4147" s="2" t="s">
        <v>18277</v>
      </c>
      <c r="J4147" s="2">
        <v>35443955</v>
      </c>
    </row>
    <row r="4148" spans="1:10" ht="15" customHeight="1" x14ac:dyDescent="0.35">
      <c r="A4148" s="2" t="s">
        <v>100</v>
      </c>
      <c r="B4148" s="2" t="s">
        <v>101</v>
      </c>
      <c r="C4148" s="2" t="s">
        <v>398</v>
      </c>
      <c r="D4148" s="2" t="s">
        <v>399</v>
      </c>
      <c r="E4148" s="3">
        <v>6</v>
      </c>
      <c r="F4148" s="3">
        <v>28</v>
      </c>
      <c r="G4148" s="2" t="s">
        <v>102</v>
      </c>
      <c r="H4148" s="2" t="s">
        <v>400</v>
      </c>
      <c r="I4148" s="2" t="s">
        <v>18277</v>
      </c>
      <c r="J4148" s="2">
        <v>36745562</v>
      </c>
    </row>
    <row r="4149" spans="1:10" ht="15" customHeight="1" x14ac:dyDescent="0.35">
      <c r="A4149" s="2" t="s">
        <v>100</v>
      </c>
      <c r="B4149" s="2" t="s">
        <v>101</v>
      </c>
      <c r="C4149" s="2" t="s">
        <v>365</v>
      </c>
      <c r="D4149" s="2" t="s">
        <v>366</v>
      </c>
      <c r="E4149" s="3">
        <v>6</v>
      </c>
      <c r="F4149" s="3">
        <v>25</v>
      </c>
      <c r="G4149" s="2" t="s">
        <v>102</v>
      </c>
      <c r="H4149" s="2" t="s">
        <v>367</v>
      </c>
      <c r="I4149" s="2" t="s">
        <v>18277</v>
      </c>
      <c r="J4149" s="2">
        <v>36745562</v>
      </c>
    </row>
    <row r="4150" spans="1:10" ht="15" customHeight="1" x14ac:dyDescent="0.35">
      <c r="A4150" s="2" t="s">
        <v>100</v>
      </c>
      <c r="B4150" s="2" t="s">
        <v>101</v>
      </c>
      <c r="C4150" s="2" t="s">
        <v>310</v>
      </c>
      <c r="D4150" s="2" t="s">
        <v>311</v>
      </c>
      <c r="E4150" s="3">
        <v>6</v>
      </c>
      <c r="F4150" s="3">
        <v>21</v>
      </c>
      <c r="G4150" s="2" t="s">
        <v>102</v>
      </c>
      <c r="H4150" s="2" t="s">
        <v>313</v>
      </c>
      <c r="I4150" s="2" t="s">
        <v>18277</v>
      </c>
      <c r="J4150" s="2">
        <v>36745562</v>
      </c>
    </row>
    <row r="4151" spans="1:10" ht="15" customHeight="1" x14ac:dyDescent="0.35">
      <c r="A4151" s="2" t="s">
        <v>100</v>
      </c>
      <c r="B4151" s="2" t="s">
        <v>101</v>
      </c>
      <c r="C4151" s="2" t="s">
        <v>264</v>
      </c>
      <c r="D4151" s="2" t="s">
        <v>265</v>
      </c>
      <c r="E4151" s="3">
        <v>6</v>
      </c>
      <c r="F4151" s="3">
        <v>18</v>
      </c>
      <c r="G4151" s="2" t="s">
        <v>102</v>
      </c>
      <c r="H4151" s="2" t="s">
        <v>266</v>
      </c>
      <c r="I4151" s="2" t="s">
        <v>18277</v>
      </c>
      <c r="J4151" s="2">
        <v>35275399</v>
      </c>
    </row>
    <row r="4152" spans="1:10" ht="15" customHeight="1" x14ac:dyDescent="0.35">
      <c r="A4152" s="2" t="s">
        <v>100</v>
      </c>
      <c r="B4152" s="2" t="s">
        <v>101</v>
      </c>
      <c r="C4152" s="2" t="s">
        <v>264</v>
      </c>
      <c r="D4152" s="2" t="s">
        <v>265</v>
      </c>
      <c r="E4152" s="3">
        <v>6</v>
      </c>
      <c r="F4152" s="3">
        <v>18</v>
      </c>
      <c r="G4152" s="2" t="s">
        <v>102</v>
      </c>
      <c r="H4152" s="2" t="s">
        <v>266</v>
      </c>
      <c r="I4152" s="2" t="s">
        <v>18277</v>
      </c>
      <c r="J4152" s="2">
        <v>32994206</v>
      </c>
    </row>
    <row r="4153" spans="1:10" ht="15" customHeight="1" x14ac:dyDescent="0.35">
      <c r="A4153" s="2" t="s">
        <v>100</v>
      </c>
      <c r="B4153" s="2" t="s">
        <v>101</v>
      </c>
      <c r="C4153" s="2" t="s">
        <v>23</v>
      </c>
      <c r="D4153" s="2" t="s">
        <v>24</v>
      </c>
      <c r="E4153" s="3">
        <v>6</v>
      </c>
      <c r="F4153" s="3">
        <v>1</v>
      </c>
      <c r="G4153" s="2" t="s">
        <v>102</v>
      </c>
      <c r="H4153" s="2" t="s">
        <v>26</v>
      </c>
      <c r="I4153" s="2" t="s">
        <v>18277</v>
      </c>
      <c r="J4153" s="2">
        <v>27114267</v>
      </c>
    </row>
    <row r="4154" spans="1:10" ht="15" customHeight="1" x14ac:dyDescent="0.35">
      <c r="A4154" s="2" t="s">
        <v>100</v>
      </c>
      <c r="B4154" s="2" t="s">
        <v>101</v>
      </c>
      <c r="C4154" s="2" t="s">
        <v>218</v>
      </c>
      <c r="D4154" s="2" t="s">
        <v>219</v>
      </c>
      <c r="E4154" s="3">
        <v>6</v>
      </c>
      <c r="F4154" s="3">
        <v>15</v>
      </c>
      <c r="G4154" s="2" t="s">
        <v>102</v>
      </c>
      <c r="H4154" s="2" t="s">
        <v>220</v>
      </c>
      <c r="I4154" s="2" t="s">
        <v>18277</v>
      </c>
      <c r="J4154" s="2">
        <v>31794074</v>
      </c>
    </row>
    <row r="4155" spans="1:10" ht="15" customHeight="1" x14ac:dyDescent="0.35">
      <c r="A4155" s="2" t="s">
        <v>128</v>
      </c>
      <c r="B4155" s="2" t="s">
        <v>129</v>
      </c>
      <c r="C4155" s="2" t="s">
        <v>56</v>
      </c>
      <c r="D4155" s="2" t="s">
        <v>57</v>
      </c>
      <c r="E4155" s="3">
        <v>8</v>
      </c>
      <c r="F4155" s="3">
        <v>3</v>
      </c>
      <c r="G4155" s="2" t="s">
        <v>130</v>
      </c>
      <c r="H4155" s="2" t="s">
        <v>59</v>
      </c>
      <c r="I4155" s="2" t="s">
        <v>18277</v>
      </c>
      <c r="J4155" s="2">
        <v>37291902</v>
      </c>
    </row>
    <row r="4156" spans="1:10" ht="15" customHeight="1" x14ac:dyDescent="0.35">
      <c r="A4156" s="2" t="s">
        <v>100</v>
      </c>
      <c r="B4156" s="2" t="s">
        <v>101</v>
      </c>
      <c r="C4156" s="2" t="s">
        <v>447</v>
      </c>
      <c r="D4156" s="2" t="s">
        <v>448</v>
      </c>
      <c r="E4156" s="3">
        <v>6</v>
      </c>
      <c r="F4156" s="3">
        <v>32</v>
      </c>
      <c r="G4156" s="2" t="s">
        <v>102</v>
      </c>
      <c r="H4156" s="2" t="s">
        <v>449</v>
      </c>
      <c r="I4156" s="2" t="s">
        <v>18277</v>
      </c>
      <c r="J4156" s="2">
        <v>36405626</v>
      </c>
    </row>
    <row r="4157" spans="1:10" ht="15" customHeight="1" x14ac:dyDescent="0.35">
      <c r="A4157" s="2" t="s">
        <v>100</v>
      </c>
      <c r="B4157" s="2" t="s">
        <v>101</v>
      </c>
      <c r="C4157" s="2" t="s">
        <v>264</v>
      </c>
      <c r="D4157" s="2" t="s">
        <v>265</v>
      </c>
      <c r="E4157" s="3">
        <v>6</v>
      </c>
      <c r="F4157" s="3">
        <v>18</v>
      </c>
      <c r="G4157" s="2" t="s">
        <v>102</v>
      </c>
      <c r="H4157" s="2" t="s">
        <v>266</v>
      </c>
      <c r="I4157" s="2" t="s">
        <v>18277</v>
      </c>
      <c r="J4157" s="2">
        <v>38154929</v>
      </c>
    </row>
    <row r="4158" spans="1:10" ht="15" customHeight="1" x14ac:dyDescent="0.35">
      <c r="A4158" s="2" t="s">
        <v>100</v>
      </c>
      <c r="B4158" s="2" t="s">
        <v>101</v>
      </c>
      <c r="C4158" s="2" t="s">
        <v>264</v>
      </c>
      <c r="D4158" s="2" t="s">
        <v>265</v>
      </c>
      <c r="E4158" s="3">
        <v>6</v>
      </c>
      <c r="F4158" s="3">
        <v>18</v>
      </c>
      <c r="G4158" s="2" t="s">
        <v>102</v>
      </c>
      <c r="H4158" s="2" t="s">
        <v>266</v>
      </c>
      <c r="I4158" s="2" t="s">
        <v>18277</v>
      </c>
      <c r="J4158" s="2">
        <v>28044369</v>
      </c>
    </row>
    <row r="4159" spans="1:10" ht="15" customHeight="1" x14ac:dyDescent="0.35">
      <c r="A4159" s="2" t="s">
        <v>100</v>
      </c>
      <c r="B4159" s="2" t="s">
        <v>101</v>
      </c>
      <c r="C4159" s="2" t="s">
        <v>310</v>
      </c>
      <c r="D4159" s="2" t="s">
        <v>311</v>
      </c>
      <c r="E4159" s="3">
        <v>6</v>
      </c>
      <c r="F4159" s="3">
        <v>21</v>
      </c>
      <c r="G4159" s="2" t="s">
        <v>102</v>
      </c>
      <c r="H4159" s="2" t="s">
        <v>313</v>
      </c>
      <c r="I4159" s="2" t="s">
        <v>18277</v>
      </c>
      <c r="J4159" s="2">
        <v>22963149</v>
      </c>
    </row>
    <row r="4160" spans="1:10" ht="15" customHeight="1" x14ac:dyDescent="0.35">
      <c r="A4160" s="2" t="s">
        <v>100</v>
      </c>
      <c r="B4160" s="2" t="s">
        <v>101</v>
      </c>
      <c r="C4160" s="2" t="s">
        <v>264</v>
      </c>
      <c r="D4160" s="2" t="s">
        <v>265</v>
      </c>
      <c r="E4160" s="3">
        <v>6</v>
      </c>
      <c r="F4160" s="3">
        <v>18</v>
      </c>
      <c r="G4160" s="2" t="s">
        <v>102</v>
      </c>
      <c r="H4160" s="2" t="s">
        <v>266</v>
      </c>
      <c r="I4160" s="2" t="s">
        <v>18277</v>
      </c>
      <c r="J4160" s="2">
        <v>32531800</v>
      </c>
    </row>
    <row r="4161" spans="1:10" ht="15" customHeight="1" x14ac:dyDescent="0.35">
      <c r="A4161" s="2" t="s">
        <v>100</v>
      </c>
      <c r="B4161" s="2" t="s">
        <v>101</v>
      </c>
      <c r="C4161" s="2" t="s">
        <v>264</v>
      </c>
      <c r="D4161" s="2" t="s">
        <v>265</v>
      </c>
      <c r="E4161" s="3">
        <v>6</v>
      </c>
      <c r="F4161" s="3">
        <v>18</v>
      </c>
      <c r="G4161" s="2" t="s">
        <v>102</v>
      </c>
      <c r="H4161" s="2" t="s">
        <v>266</v>
      </c>
      <c r="I4161" s="2" t="s">
        <v>18277</v>
      </c>
      <c r="J4161" s="2">
        <v>38577045</v>
      </c>
    </row>
    <row r="4162" spans="1:10" ht="15" customHeight="1" x14ac:dyDescent="0.35">
      <c r="A4162" s="2" t="s">
        <v>100</v>
      </c>
      <c r="B4162" s="2" t="s">
        <v>101</v>
      </c>
      <c r="C4162" s="2" t="s">
        <v>398</v>
      </c>
      <c r="D4162" s="2" t="s">
        <v>399</v>
      </c>
      <c r="E4162" s="3">
        <v>6</v>
      </c>
      <c r="F4162" s="3">
        <v>28</v>
      </c>
      <c r="G4162" s="2" t="s">
        <v>102</v>
      </c>
      <c r="H4162" s="2" t="s">
        <v>400</v>
      </c>
      <c r="I4162" s="2" t="s">
        <v>18277</v>
      </c>
      <c r="J4162" s="2">
        <v>38316467</v>
      </c>
    </row>
    <row r="4163" spans="1:10" ht="15" customHeight="1" x14ac:dyDescent="0.35">
      <c r="A4163" s="2" t="s">
        <v>100</v>
      </c>
      <c r="B4163" s="2" t="s">
        <v>101</v>
      </c>
      <c r="C4163" s="2" t="s">
        <v>365</v>
      </c>
      <c r="D4163" s="2" t="s">
        <v>366</v>
      </c>
      <c r="E4163" s="3">
        <v>6</v>
      </c>
      <c r="F4163" s="3">
        <v>25</v>
      </c>
      <c r="G4163" s="2" t="s">
        <v>102</v>
      </c>
      <c r="H4163" s="2" t="s">
        <v>367</v>
      </c>
      <c r="I4163" s="2" t="s">
        <v>18277</v>
      </c>
      <c r="J4163" s="2">
        <v>38316467</v>
      </c>
    </row>
    <row r="4164" spans="1:10" ht="15" customHeight="1" x14ac:dyDescent="0.35">
      <c r="A4164" s="2" t="s">
        <v>100</v>
      </c>
      <c r="B4164" s="2" t="s">
        <v>101</v>
      </c>
      <c r="C4164" s="2" t="s">
        <v>310</v>
      </c>
      <c r="D4164" s="2" t="s">
        <v>311</v>
      </c>
      <c r="E4164" s="3">
        <v>6</v>
      </c>
      <c r="F4164" s="3">
        <v>21</v>
      </c>
      <c r="G4164" s="2" t="s">
        <v>102</v>
      </c>
      <c r="H4164" s="2" t="s">
        <v>313</v>
      </c>
      <c r="I4164" s="2" t="s">
        <v>18277</v>
      </c>
      <c r="J4164" s="2">
        <v>38316467</v>
      </c>
    </row>
    <row r="4165" spans="1:10" ht="15" customHeight="1" x14ac:dyDescent="0.35">
      <c r="A4165" s="2" t="s">
        <v>100</v>
      </c>
      <c r="B4165" s="2" t="s">
        <v>101</v>
      </c>
      <c r="C4165" s="2" t="s">
        <v>264</v>
      </c>
      <c r="D4165" s="2" t="s">
        <v>265</v>
      </c>
      <c r="E4165" s="3">
        <v>6</v>
      </c>
      <c r="F4165" s="3">
        <v>18</v>
      </c>
      <c r="G4165" s="2" t="s">
        <v>102</v>
      </c>
      <c r="H4165" s="2" t="s">
        <v>266</v>
      </c>
      <c r="I4165" s="2" t="s">
        <v>18277</v>
      </c>
      <c r="J4165" s="2">
        <v>38316467</v>
      </c>
    </row>
    <row r="4166" spans="1:10" ht="15" customHeight="1" x14ac:dyDescent="0.35">
      <c r="A4166" s="2" t="s">
        <v>100</v>
      </c>
      <c r="B4166" s="2" t="s">
        <v>101</v>
      </c>
      <c r="C4166" s="2" t="s">
        <v>310</v>
      </c>
      <c r="D4166" s="2" t="s">
        <v>311</v>
      </c>
      <c r="E4166" s="3">
        <v>6</v>
      </c>
      <c r="F4166" s="3">
        <v>21</v>
      </c>
      <c r="G4166" s="2" t="s">
        <v>102</v>
      </c>
      <c r="H4166" s="2" t="s">
        <v>313</v>
      </c>
      <c r="I4166" s="2" t="s">
        <v>18277</v>
      </c>
      <c r="J4166" s="2">
        <v>35577586</v>
      </c>
    </row>
    <row r="4167" spans="1:10" ht="15" customHeight="1" x14ac:dyDescent="0.35">
      <c r="A4167" s="2" t="s">
        <v>100</v>
      </c>
      <c r="B4167" s="2" t="s">
        <v>101</v>
      </c>
      <c r="C4167" s="2" t="s">
        <v>264</v>
      </c>
      <c r="D4167" s="2" t="s">
        <v>265</v>
      </c>
      <c r="E4167" s="3">
        <v>6</v>
      </c>
      <c r="F4167" s="3">
        <v>18</v>
      </c>
      <c r="G4167" s="2" t="s">
        <v>102</v>
      </c>
      <c r="H4167" s="2" t="s">
        <v>266</v>
      </c>
      <c r="I4167" s="2" t="s">
        <v>18277</v>
      </c>
      <c r="J4167" s="2">
        <v>35577586</v>
      </c>
    </row>
    <row r="4168" spans="1:10" ht="15" customHeight="1" x14ac:dyDescent="0.35">
      <c r="A4168" s="2" t="s">
        <v>100</v>
      </c>
      <c r="B4168" s="2" t="s">
        <v>101</v>
      </c>
      <c r="C4168" s="2" t="s">
        <v>218</v>
      </c>
      <c r="D4168" s="2" t="s">
        <v>219</v>
      </c>
      <c r="E4168" s="3">
        <v>6</v>
      </c>
      <c r="F4168" s="3">
        <v>15</v>
      </c>
      <c r="G4168" s="2" t="s">
        <v>102</v>
      </c>
      <c r="H4168" s="2" t="s">
        <v>220</v>
      </c>
      <c r="I4168" s="2" t="s">
        <v>18277</v>
      </c>
      <c r="J4168" s="2">
        <v>35577586</v>
      </c>
    </row>
    <row r="4169" spans="1:10" ht="15" customHeight="1" x14ac:dyDescent="0.35">
      <c r="A4169" s="2" t="s">
        <v>100</v>
      </c>
      <c r="B4169" s="2" t="s">
        <v>101</v>
      </c>
      <c r="C4169" s="2" t="s">
        <v>264</v>
      </c>
      <c r="D4169" s="2" t="s">
        <v>265</v>
      </c>
      <c r="E4169" s="3">
        <v>6</v>
      </c>
      <c r="F4169" s="3">
        <v>18</v>
      </c>
      <c r="G4169" s="2" t="s">
        <v>102</v>
      </c>
      <c r="H4169" s="2" t="s">
        <v>266</v>
      </c>
      <c r="I4169" s="2" t="s">
        <v>18277</v>
      </c>
      <c r="J4169" s="2">
        <v>35606161</v>
      </c>
    </row>
    <row r="4170" spans="1:10" ht="15" customHeight="1" x14ac:dyDescent="0.35">
      <c r="A4170" s="2" t="s">
        <v>100</v>
      </c>
      <c r="B4170" s="2" t="s">
        <v>101</v>
      </c>
      <c r="C4170" s="2" t="s">
        <v>264</v>
      </c>
      <c r="D4170" s="2" t="s">
        <v>265</v>
      </c>
      <c r="E4170" s="3">
        <v>6</v>
      </c>
      <c r="F4170" s="3">
        <v>18</v>
      </c>
      <c r="G4170" s="2" t="s">
        <v>102</v>
      </c>
      <c r="H4170" s="2" t="s">
        <v>266</v>
      </c>
      <c r="I4170" s="2" t="s">
        <v>18277</v>
      </c>
      <c r="J4170" s="2">
        <v>35615972</v>
      </c>
    </row>
    <row r="4171" spans="1:10" ht="15" customHeight="1" x14ac:dyDescent="0.35">
      <c r="A4171" s="2" t="s">
        <v>100</v>
      </c>
      <c r="B4171" s="2" t="s">
        <v>101</v>
      </c>
      <c r="C4171" s="2" t="s">
        <v>365</v>
      </c>
      <c r="D4171" s="2" t="s">
        <v>366</v>
      </c>
      <c r="E4171" s="3">
        <v>6</v>
      </c>
      <c r="F4171" s="3">
        <v>25</v>
      </c>
      <c r="G4171" s="2" t="s">
        <v>102</v>
      </c>
      <c r="H4171" s="2" t="s">
        <v>367</v>
      </c>
      <c r="I4171" s="2" t="s">
        <v>18277</v>
      </c>
      <c r="J4171" s="2">
        <v>27436240</v>
      </c>
    </row>
    <row r="4172" spans="1:10" ht="15" customHeight="1" x14ac:dyDescent="0.35">
      <c r="A4172" s="2" t="s">
        <v>100</v>
      </c>
      <c r="B4172" s="2" t="s">
        <v>101</v>
      </c>
      <c r="C4172" s="2" t="s">
        <v>218</v>
      </c>
      <c r="D4172" s="2" t="s">
        <v>219</v>
      </c>
      <c r="E4172" s="3">
        <v>6</v>
      </c>
      <c r="F4172" s="3">
        <v>15</v>
      </c>
      <c r="G4172" s="2" t="s">
        <v>102</v>
      </c>
      <c r="H4172" s="2" t="s">
        <v>220</v>
      </c>
      <c r="I4172" s="2" t="s">
        <v>18277</v>
      </c>
      <c r="J4172" s="2">
        <v>27436240</v>
      </c>
    </row>
    <row r="4173" spans="1:10" ht="15" customHeight="1" x14ac:dyDescent="0.35">
      <c r="A4173" s="2" t="s">
        <v>100</v>
      </c>
      <c r="B4173" s="2" t="s">
        <v>101</v>
      </c>
      <c r="C4173" s="2" t="s">
        <v>218</v>
      </c>
      <c r="D4173" s="2" t="s">
        <v>219</v>
      </c>
      <c r="E4173" s="3">
        <v>6</v>
      </c>
      <c r="F4173" s="3">
        <v>15</v>
      </c>
      <c r="G4173" s="2" t="s">
        <v>102</v>
      </c>
      <c r="H4173" s="2" t="s">
        <v>220</v>
      </c>
      <c r="I4173" s="2" t="s">
        <v>18277</v>
      </c>
      <c r="J4173" s="2">
        <v>32167583</v>
      </c>
    </row>
    <row r="4174" spans="1:10" ht="15" customHeight="1" x14ac:dyDescent="0.35">
      <c r="A4174" s="2" t="s">
        <v>100</v>
      </c>
      <c r="B4174" s="2" t="s">
        <v>101</v>
      </c>
      <c r="C4174" s="2" t="s">
        <v>398</v>
      </c>
      <c r="D4174" s="2" t="s">
        <v>399</v>
      </c>
      <c r="E4174" s="3">
        <v>6</v>
      </c>
      <c r="F4174" s="3">
        <v>28</v>
      </c>
      <c r="G4174" s="2" t="s">
        <v>102</v>
      </c>
      <c r="H4174" s="2" t="s">
        <v>400</v>
      </c>
      <c r="I4174" s="2" t="s">
        <v>18277</v>
      </c>
      <c r="J4174" s="2">
        <v>35663143</v>
      </c>
    </row>
    <row r="4175" spans="1:10" ht="15" customHeight="1" x14ac:dyDescent="0.35">
      <c r="A4175" s="2" t="s">
        <v>100</v>
      </c>
      <c r="B4175" s="2" t="s">
        <v>101</v>
      </c>
      <c r="C4175" s="2" t="s">
        <v>264</v>
      </c>
      <c r="D4175" s="2" t="s">
        <v>265</v>
      </c>
      <c r="E4175" s="3">
        <v>6</v>
      </c>
      <c r="F4175" s="3">
        <v>18</v>
      </c>
      <c r="G4175" s="2" t="s">
        <v>102</v>
      </c>
      <c r="H4175" s="2" t="s">
        <v>266</v>
      </c>
      <c r="I4175" s="2" t="s">
        <v>18277</v>
      </c>
      <c r="J4175" s="2">
        <v>35663143</v>
      </c>
    </row>
    <row r="4176" spans="1:10" ht="15" customHeight="1" x14ac:dyDescent="0.35">
      <c r="A4176" s="2" t="s">
        <v>100</v>
      </c>
      <c r="B4176" s="2" t="s">
        <v>101</v>
      </c>
      <c r="C4176" s="2" t="s">
        <v>218</v>
      </c>
      <c r="D4176" s="2" t="s">
        <v>219</v>
      </c>
      <c r="E4176" s="3">
        <v>6</v>
      </c>
      <c r="F4176" s="3">
        <v>15</v>
      </c>
      <c r="G4176" s="2" t="s">
        <v>102</v>
      </c>
      <c r="H4176" s="2" t="s">
        <v>220</v>
      </c>
      <c r="I4176" s="2" t="s">
        <v>18277</v>
      </c>
      <c r="J4176" s="2">
        <v>35663143</v>
      </c>
    </row>
    <row r="4177" spans="1:10" ht="15" customHeight="1" x14ac:dyDescent="0.35">
      <c r="A4177" s="2" t="s">
        <v>100</v>
      </c>
      <c r="B4177" s="2" t="s">
        <v>101</v>
      </c>
      <c r="C4177" s="2" t="s">
        <v>310</v>
      </c>
      <c r="D4177" s="2" t="s">
        <v>311</v>
      </c>
      <c r="E4177" s="3">
        <v>6</v>
      </c>
      <c r="F4177" s="3">
        <v>21</v>
      </c>
      <c r="G4177" s="2" t="s">
        <v>102</v>
      </c>
      <c r="H4177" s="2" t="s">
        <v>313</v>
      </c>
      <c r="I4177" s="2" t="s">
        <v>18277</v>
      </c>
      <c r="J4177" s="2">
        <v>31794074</v>
      </c>
    </row>
    <row r="4178" spans="1:10" ht="15" customHeight="1" x14ac:dyDescent="0.35">
      <c r="A4178" s="2" t="s">
        <v>100</v>
      </c>
      <c r="B4178" s="2" t="s">
        <v>101</v>
      </c>
      <c r="C4178" s="2" t="s">
        <v>264</v>
      </c>
      <c r="D4178" s="2" t="s">
        <v>265</v>
      </c>
      <c r="E4178" s="3">
        <v>6</v>
      </c>
      <c r="F4178" s="3">
        <v>18</v>
      </c>
      <c r="G4178" s="2" t="s">
        <v>102</v>
      </c>
      <c r="H4178" s="2" t="s">
        <v>266</v>
      </c>
      <c r="I4178" s="2" t="s">
        <v>18277</v>
      </c>
      <c r="J4178" s="2">
        <v>36745562</v>
      </c>
    </row>
    <row r="4179" spans="1:10" ht="15" customHeight="1" x14ac:dyDescent="0.35">
      <c r="A4179" s="2" t="s">
        <v>128</v>
      </c>
      <c r="B4179" s="2" t="s">
        <v>129</v>
      </c>
      <c r="C4179" s="2" t="s">
        <v>177</v>
      </c>
      <c r="D4179" s="2" t="s">
        <v>178</v>
      </c>
      <c r="E4179" s="3">
        <v>8</v>
      </c>
      <c r="F4179" s="3">
        <v>12</v>
      </c>
      <c r="G4179" s="2" t="s">
        <v>130</v>
      </c>
      <c r="H4179" s="2" t="s">
        <v>179</v>
      </c>
      <c r="I4179" s="2" t="s">
        <v>18277</v>
      </c>
      <c r="J4179" s="2">
        <v>37291902</v>
      </c>
    </row>
    <row r="4180" spans="1:10" ht="15" customHeight="1" x14ac:dyDescent="0.35">
      <c r="A4180" s="2" t="s">
        <v>86</v>
      </c>
      <c r="B4180" s="2" t="s">
        <v>87</v>
      </c>
      <c r="C4180" s="2" t="s">
        <v>234</v>
      </c>
      <c r="D4180" s="2" t="s">
        <v>235</v>
      </c>
      <c r="E4180" s="3">
        <v>5</v>
      </c>
      <c r="F4180" s="3">
        <v>16</v>
      </c>
      <c r="G4180" s="2" t="s">
        <v>88</v>
      </c>
      <c r="H4180" s="2" t="s">
        <v>236</v>
      </c>
      <c r="I4180" s="2" t="s">
        <v>18277</v>
      </c>
      <c r="J4180" s="2">
        <v>28952194</v>
      </c>
    </row>
    <row r="4181" spans="1:10" ht="15" customHeight="1" x14ac:dyDescent="0.35">
      <c r="A4181" s="2" t="s">
        <v>86</v>
      </c>
      <c r="B4181" s="2" t="s">
        <v>87</v>
      </c>
      <c r="C4181" s="2" t="s">
        <v>153</v>
      </c>
      <c r="D4181" s="2" t="s">
        <v>154</v>
      </c>
      <c r="E4181" s="3">
        <v>5</v>
      </c>
      <c r="F4181" s="3">
        <v>10</v>
      </c>
      <c r="G4181" s="2" t="s">
        <v>88</v>
      </c>
      <c r="H4181" s="2" t="s">
        <v>155</v>
      </c>
      <c r="I4181" s="2" t="s">
        <v>18277</v>
      </c>
      <c r="J4181" s="2">
        <v>36695406</v>
      </c>
    </row>
    <row r="4182" spans="1:10" ht="15" customHeight="1" x14ac:dyDescent="0.35">
      <c r="A4182" s="2" t="s">
        <v>41</v>
      </c>
      <c r="B4182" s="2" t="s">
        <v>42</v>
      </c>
      <c r="C4182" s="2" t="s">
        <v>142</v>
      </c>
      <c r="D4182" s="2" t="s">
        <v>143</v>
      </c>
      <c r="E4182" s="3">
        <v>2</v>
      </c>
      <c r="F4182" s="3">
        <v>9</v>
      </c>
      <c r="G4182" s="2" t="s">
        <v>43</v>
      </c>
      <c r="H4182" s="2" t="s">
        <v>144</v>
      </c>
      <c r="I4182" s="2" t="s">
        <v>18277</v>
      </c>
      <c r="J4182" s="2">
        <v>25533639</v>
      </c>
    </row>
    <row r="4183" spans="1:10" ht="15" customHeight="1" x14ac:dyDescent="0.35">
      <c r="A4183" s="2" t="s">
        <v>41</v>
      </c>
      <c r="B4183" s="2" t="s">
        <v>42</v>
      </c>
      <c r="C4183" s="2" t="s">
        <v>142</v>
      </c>
      <c r="D4183" s="2" t="s">
        <v>143</v>
      </c>
      <c r="E4183" s="3">
        <v>2</v>
      </c>
      <c r="F4183" s="3">
        <v>9</v>
      </c>
      <c r="G4183" s="2" t="s">
        <v>43</v>
      </c>
      <c r="H4183" s="2" t="s">
        <v>144</v>
      </c>
      <c r="I4183" s="2" t="s">
        <v>18277</v>
      </c>
      <c r="J4183" s="2">
        <v>30007077</v>
      </c>
    </row>
    <row r="4184" spans="1:10" ht="15" customHeight="1" x14ac:dyDescent="0.35">
      <c r="A4184" s="2" t="s">
        <v>41</v>
      </c>
      <c r="B4184" s="2" t="s">
        <v>42</v>
      </c>
      <c r="C4184" s="2" t="s">
        <v>142</v>
      </c>
      <c r="D4184" s="2" t="s">
        <v>143</v>
      </c>
      <c r="E4184" s="3">
        <v>2</v>
      </c>
      <c r="F4184" s="3">
        <v>9</v>
      </c>
      <c r="G4184" s="2" t="s">
        <v>43</v>
      </c>
      <c r="H4184" s="2" t="s">
        <v>144</v>
      </c>
      <c r="I4184" s="2" t="s">
        <v>18277</v>
      </c>
      <c r="J4184" s="2">
        <v>29461977</v>
      </c>
    </row>
    <row r="4185" spans="1:10" ht="15" customHeight="1" x14ac:dyDescent="0.35">
      <c r="A4185" s="2" t="s">
        <v>41</v>
      </c>
      <c r="B4185" s="2" t="s">
        <v>42</v>
      </c>
      <c r="C4185" s="2" t="s">
        <v>128</v>
      </c>
      <c r="D4185" s="2" t="s">
        <v>129</v>
      </c>
      <c r="E4185" s="3">
        <v>2</v>
      </c>
      <c r="F4185" s="3">
        <v>8</v>
      </c>
      <c r="G4185" s="2" t="s">
        <v>43</v>
      </c>
      <c r="H4185" s="2" t="s">
        <v>130</v>
      </c>
      <c r="I4185" s="2" t="s">
        <v>18277</v>
      </c>
      <c r="J4185" s="2">
        <v>29461977</v>
      </c>
    </row>
    <row r="4186" spans="1:10" ht="15" customHeight="1" x14ac:dyDescent="0.35">
      <c r="A4186" s="2" t="s">
        <v>23</v>
      </c>
      <c r="B4186" s="2" t="s">
        <v>24</v>
      </c>
      <c r="C4186" s="2" t="s">
        <v>207</v>
      </c>
      <c r="D4186" s="2" t="s">
        <v>208</v>
      </c>
      <c r="E4186" s="3">
        <v>1</v>
      </c>
      <c r="F4186" s="3">
        <v>14</v>
      </c>
      <c r="G4186" s="2" t="s">
        <v>26</v>
      </c>
      <c r="H4186" s="2" t="s">
        <v>209</v>
      </c>
      <c r="I4186" s="2" t="s">
        <v>18277</v>
      </c>
      <c r="J4186" s="2">
        <v>24133566</v>
      </c>
    </row>
    <row r="4187" spans="1:10" ht="15" customHeight="1" x14ac:dyDescent="0.35">
      <c r="A4187" s="2" t="s">
        <v>23</v>
      </c>
      <c r="B4187" s="2" t="s">
        <v>24</v>
      </c>
      <c r="C4187" s="2" t="s">
        <v>365</v>
      </c>
      <c r="D4187" s="2" t="s">
        <v>366</v>
      </c>
      <c r="E4187" s="3">
        <v>1</v>
      </c>
      <c r="F4187" s="3">
        <v>25</v>
      </c>
      <c r="G4187" s="2" t="s">
        <v>26</v>
      </c>
      <c r="H4187" s="2" t="s">
        <v>367</v>
      </c>
      <c r="I4187" s="2" t="s">
        <v>18277</v>
      </c>
      <c r="J4187" s="2">
        <v>28796883</v>
      </c>
    </row>
    <row r="4188" spans="1:10" ht="15" customHeight="1" x14ac:dyDescent="0.35">
      <c r="A4188" s="2" t="s">
        <v>23</v>
      </c>
      <c r="B4188" s="2" t="s">
        <v>24</v>
      </c>
      <c r="C4188" s="2" t="s">
        <v>365</v>
      </c>
      <c r="D4188" s="2" t="s">
        <v>366</v>
      </c>
      <c r="E4188" s="3">
        <v>1</v>
      </c>
      <c r="F4188" s="3">
        <v>25</v>
      </c>
      <c r="G4188" s="2" t="s">
        <v>26</v>
      </c>
      <c r="H4188" s="2" t="s">
        <v>367</v>
      </c>
      <c r="I4188" s="2" t="s">
        <v>18277</v>
      </c>
      <c r="J4188" s="2">
        <v>28864846</v>
      </c>
    </row>
    <row r="4189" spans="1:10" ht="15" customHeight="1" x14ac:dyDescent="0.35">
      <c r="A4189" s="2" t="s">
        <v>23</v>
      </c>
      <c r="B4189" s="2" t="s">
        <v>24</v>
      </c>
      <c r="C4189" s="2" t="s">
        <v>207</v>
      </c>
      <c r="D4189" s="2" t="s">
        <v>208</v>
      </c>
      <c r="E4189" s="3">
        <v>1</v>
      </c>
      <c r="F4189" s="3">
        <v>14</v>
      </c>
      <c r="G4189" s="2" t="s">
        <v>26</v>
      </c>
      <c r="H4189" s="2" t="s">
        <v>209</v>
      </c>
      <c r="I4189" s="2" t="s">
        <v>18277</v>
      </c>
      <c r="J4189" s="2">
        <v>17214732</v>
      </c>
    </row>
    <row r="4190" spans="1:10" ht="15" customHeight="1" x14ac:dyDescent="0.35">
      <c r="A4190" s="2" t="s">
        <v>23</v>
      </c>
      <c r="B4190" s="2" t="s">
        <v>24</v>
      </c>
      <c r="C4190" s="2" t="s">
        <v>207</v>
      </c>
      <c r="D4190" s="2" t="s">
        <v>208</v>
      </c>
      <c r="E4190" s="3">
        <v>1</v>
      </c>
      <c r="F4190" s="3">
        <v>14</v>
      </c>
      <c r="G4190" s="2" t="s">
        <v>26</v>
      </c>
      <c r="H4190" s="2" t="s">
        <v>209</v>
      </c>
      <c r="I4190" s="2" t="s">
        <v>18277</v>
      </c>
      <c r="J4190" s="2">
        <v>17147562</v>
      </c>
    </row>
    <row r="4191" spans="1:10" ht="15" customHeight="1" x14ac:dyDescent="0.35">
      <c r="A4191" s="2" t="s">
        <v>23</v>
      </c>
      <c r="B4191" s="2" t="s">
        <v>24</v>
      </c>
      <c r="C4191" s="2" t="s">
        <v>128</v>
      </c>
      <c r="D4191" s="2" t="s">
        <v>129</v>
      </c>
      <c r="E4191" s="3">
        <v>1</v>
      </c>
      <c r="F4191" s="3">
        <v>8</v>
      </c>
      <c r="G4191" s="2" t="s">
        <v>26</v>
      </c>
      <c r="H4191" s="2" t="s">
        <v>130</v>
      </c>
      <c r="I4191" s="2" t="s">
        <v>18277</v>
      </c>
      <c r="J4191" s="2">
        <v>19635120</v>
      </c>
    </row>
    <row r="4192" spans="1:10" ht="15" customHeight="1" x14ac:dyDescent="0.35">
      <c r="A4192" s="2" t="s">
        <v>41</v>
      </c>
      <c r="B4192" s="2" t="s">
        <v>42</v>
      </c>
      <c r="C4192" s="2" t="s">
        <v>142</v>
      </c>
      <c r="D4192" s="2" t="s">
        <v>143</v>
      </c>
      <c r="E4192" s="3">
        <v>2</v>
      </c>
      <c r="F4192" s="3">
        <v>9</v>
      </c>
      <c r="G4192" s="2" t="s">
        <v>43</v>
      </c>
      <c r="H4192" s="2" t="s">
        <v>144</v>
      </c>
      <c r="I4192" s="2" t="s">
        <v>18277</v>
      </c>
      <c r="J4192" s="2">
        <v>31838126</v>
      </c>
    </row>
    <row r="4193" spans="1:10" ht="15" customHeight="1" x14ac:dyDescent="0.35">
      <c r="A4193" s="2" t="s">
        <v>23</v>
      </c>
      <c r="B4193" s="2" t="s">
        <v>24</v>
      </c>
      <c r="C4193" s="2" t="s">
        <v>207</v>
      </c>
      <c r="D4193" s="2" t="s">
        <v>208</v>
      </c>
      <c r="E4193" s="3">
        <v>1</v>
      </c>
      <c r="F4193" s="3">
        <v>14</v>
      </c>
      <c r="G4193" s="2" t="s">
        <v>26</v>
      </c>
      <c r="H4193" s="2" t="s">
        <v>209</v>
      </c>
      <c r="I4193" s="2" t="s">
        <v>18277</v>
      </c>
      <c r="J4193" s="2">
        <v>33937975</v>
      </c>
    </row>
    <row r="4194" spans="1:10" ht="15" customHeight="1" x14ac:dyDescent="0.35">
      <c r="A4194" s="2" t="s">
        <v>23</v>
      </c>
      <c r="B4194" s="2" t="s">
        <v>24</v>
      </c>
      <c r="C4194" s="2" t="s">
        <v>218</v>
      </c>
      <c r="D4194" s="2" t="s">
        <v>219</v>
      </c>
      <c r="E4194" s="3">
        <v>1</v>
      </c>
      <c r="F4194" s="3">
        <v>15</v>
      </c>
      <c r="G4194" s="2" t="s">
        <v>26</v>
      </c>
      <c r="H4194" s="2" t="s">
        <v>220</v>
      </c>
      <c r="I4194" s="2" t="s">
        <v>18277</v>
      </c>
      <c r="J4194" s="2">
        <v>28477399</v>
      </c>
    </row>
    <row r="4195" spans="1:10" ht="15" customHeight="1" x14ac:dyDescent="0.35">
      <c r="A4195" s="2" t="s">
        <v>23</v>
      </c>
      <c r="B4195" s="2" t="s">
        <v>24</v>
      </c>
      <c r="C4195" s="2" t="s">
        <v>207</v>
      </c>
      <c r="D4195" s="2" t="s">
        <v>208</v>
      </c>
      <c r="E4195" s="3">
        <v>1</v>
      </c>
      <c r="F4195" s="3">
        <v>14</v>
      </c>
      <c r="G4195" s="2" t="s">
        <v>26</v>
      </c>
      <c r="H4195" s="2" t="s">
        <v>209</v>
      </c>
      <c r="I4195" s="2" t="s">
        <v>18277</v>
      </c>
      <c r="J4195" s="2">
        <v>17822509</v>
      </c>
    </row>
    <row r="4196" spans="1:10" ht="15" customHeight="1" x14ac:dyDescent="0.35">
      <c r="A4196" s="2" t="s">
        <v>23</v>
      </c>
      <c r="B4196" s="2" t="s">
        <v>24</v>
      </c>
      <c r="C4196" s="2" t="s">
        <v>100</v>
      </c>
      <c r="D4196" s="2" t="s">
        <v>101</v>
      </c>
      <c r="E4196" s="3">
        <v>1</v>
      </c>
      <c r="F4196" s="3">
        <v>6</v>
      </c>
      <c r="G4196" s="2" t="s">
        <v>26</v>
      </c>
      <c r="H4196" s="2" t="s">
        <v>102</v>
      </c>
      <c r="I4196" s="2" t="s">
        <v>18277</v>
      </c>
      <c r="J4196" s="2">
        <v>27114267</v>
      </c>
    </row>
    <row r="4197" spans="1:10" ht="15" customHeight="1" x14ac:dyDescent="0.35">
      <c r="A4197" s="2" t="s">
        <v>23</v>
      </c>
      <c r="B4197" s="2" t="s">
        <v>24</v>
      </c>
      <c r="C4197" s="2" t="s">
        <v>365</v>
      </c>
      <c r="D4197" s="2" t="s">
        <v>366</v>
      </c>
      <c r="E4197" s="3">
        <v>1</v>
      </c>
      <c r="F4197" s="3">
        <v>25</v>
      </c>
      <c r="G4197" s="2" t="s">
        <v>26</v>
      </c>
      <c r="H4197" s="2" t="s">
        <v>367</v>
      </c>
      <c r="I4197" s="2" t="s">
        <v>18277</v>
      </c>
      <c r="J4197" s="2">
        <v>30693473</v>
      </c>
    </row>
    <row r="4198" spans="1:10" ht="15" customHeight="1" x14ac:dyDescent="0.35">
      <c r="A4198" s="2" t="s">
        <v>23</v>
      </c>
      <c r="B4198" s="2" t="s">
        <v>24</v>
      </c>
      <c r="C4198" s="2" t="s">
        <v>365</v>
      </c>
      <c r="D4198" s="2" t="s">
        <v>366</v>
      </c>
      <c r="E4198" s="3">
        <v>1</v>
      </c>
      <c r="F4198" s="3">
        <v>25</v>
      </c>
      <c r="G4198" s="2" t="s">
        <v>26</v>
      </c>
      <c r="H4198" s="2" t="s">
        <v>367</v>
      </c>
      <c r="I4198" s="2" t="s">
        <v>18277</v>
      </c>
      <c r="J4198" s="2">
        <v>31127965</v>
      </c>
    </row>
    <row r="4199" spans="1:10" ht="15" customHeight="1" x14ac:dyDescent="0.35">
      <c r="A4199" s="2" t="s">
        <v>23</v>
      </c>
      <c r="B4199" s="2" t="s">
        <v>24</v>
      </c>
      <c r="C4199" s="2" t="s">
        <v>207</v>
      </c>
      <c r="D4199" s="2" t="s">
        <v>208</v>
      </c>
      <c r="E4199" s="3">
        <v>1</v>
      </c>
      <c r="F4199" s="3">
        <v>14</v>
      </c>
      <c r="G4199" s="2" t="s">
        <v>26</v>
      </c>
      <c r="H4199" s="2" t="s">
        <v>209</v>
      </c>
      <c r="I4199" s="2" t="s">
        <v>18277</v>
      </c>
      <c r="J4199" s="2">
        <v>19092022</v>
      </c>
    </row>
    <row r="4200" spans="1:10" ht="15" customHeight="1" x14ac:dyDescent="0.35">
      <c r="A4200" s="2" t="s">
        <v>23</v>
      </c>
      <c r="B4200" s="2" t="s">
        <v>24</v>
      </c>
      <c r="C4200" s="2" t="s">
        <v>100</v>
      </c>
      <c r="D4200" s="2" t="s">
        <v>101</v>
      </c>
      <c r="E4200" s="3">
        <v>1</v>
      </c>
      <c r="F4200" s="3">
        <v>6</v>
      </c>
      <c r="G4200" s="2" t="s">
        <v>26</v>
      </c>
      <c r="H4200" s="2" t="s">
        <v>102</v>
      </c>
      <c r="I4200" s="2" t="s">
        <v>18277</v>
      </c>
      <c r="J4200" s="2">
        <v>26187120</v>
      </c>
    </row>
    <row r="4201" spans="1:10" ht="15" customHeight="1" x14ac:dyDescent="0.35">
      <c r="A4201" s="2" t="s">
        <v>23</v>
      </c>
      <c r="B4201" s="2" t="s">
        <v>24</v>
      </c>
      <c r="C4201" s="2" t="s">
        <v>207</v>
      </c>
      <c r="D4201" s="2" t="s">
        <v>208</v>
      </c>
      <c r="E4201" s="3">
        <v>1</v>
      </c>
      <c r="F4201" s="3">
        <v>14</v>
      </c>
      <c r="G4201" s="2" t="s">
        <v>26</v>
      </c>
      <c r="H4201" s="2" t="s">
        <v>209</v>
      </c>
      <c r="I4201" s="2" t="s">
        <v>18277</v>
      </c>
      <c r="J4201" s="2">
        <v>36814132</v>
      </c>
    </row>
    <row r="4202" spans="1:10" ht="15" customHeight="1" x14ac:dyDescent="0.35">
      <c r="A4202" s="2" t="s">
        <v>23</v>
      </c>
      <c r="B4202" s="2" t="s">
        <v>24</v>
      </c>
      <c r="C4202" s="2" t="s">
        <v>365</v>
      </c>
      <c r="D4202" s="2" t="s">
        <v>366</v>
      </c>
      <c r="E4202" s="3">
        <v>1</v>
      </c>
      <c r="F4202" s="3">
        <v>25</v>
      </c>
      <c r="G4202" s="2" t="s">
        <v>26</v>
      </c>
      <c r="H4202" s="2" t="s">
        <v>367</v>
      </c>
      <c r="I4202" s="2" t="s">
        <v>18277</v>
      </c>
      <c r="J4202" s="2">
        <v>27230780</v>
      </c>
    </row>
    <row r="4203" spans="1:10" ht="15" customHeight="1" x14ac:dyDescent="0.35">
      <c r="A4203" s="2" t="s">
        <v>537</v>
      </c>
      <c r="B4203" s="2" t="s">
        <v>538</v>
      </c>
      <c r="C4203" s="2" t="s">
        <v>218</v>
      </c>
      <c r="D4203" s="2" t="s">
        <v>219</v>
      </c>
      <c r="E4203" s="3">
        <v>40</v>
      </c>
      <c r="F4203" s="3">
        <v>15</v>
      </c>
      <c r="G4203" s="2" t="s">
        <v>539</v>
      </c>
      <c r="H4203" s="2" t="s">
        <v>220</v>
      </c>
      <c r="I4203" s="2" t="s">
        <v>18277</v>
      </c>
      <c r="J4203" s="2">
        <v>33259122</v>
      </c>
    </row>
    <row r="4204" spans="1:10" ht="15" customHeight="1" x14ac:dyDescent="0.35">
      <c r="A4204" s="2" t="s">
        <v>23</v>
      </c>
      <c r="B4204" s="2" t="s">
        <v>24</v>
      </c>
      <c r="C4204" s="2" t="s">
        <v>264</v>
      </c>
      <c r="D4204" s="2" t="s">
        <v>265</v>
      </c>
      <c r="E4204" s="3">
        <v>1</v>
      </c>
      <c r="F4204" s="3">
        <v>18</v>
      </c>
      <c r="G4204" s="2" t="s">
        <v>26</v>
      </c>
      <c r="H4204" s="2" t="s">
        <v>266</v>
      </c>
      <c r="I4204" s="2" t="s">
        <v>18277</v>
      </c>
      <c r="J4204" s="2">
        <v>28477399</v>
      </c>
    </row>
    <row r="4205" spans="1:10" ht="15" customHeight="1" x14ac:dyDescent="0.35">
      <c r="A4205" s="2" t="s">
        <v>41</v>
      </c>
      <c r="B4205" s="2" t="s">
        <v>42</v>
      </c>
      <c r="C4205" s="2" t="s">
        <v>142</v>
      </c>
      <c r="D4205" s="2" t="s">
        <v>143</v>
      </c>
      <c r="E4205" s="3">
        <v>2</v>
      </c>
      <c r="F4205" s="3">
        <v>9</v>
      </c>
      <c r="G4205" s="2" t="s">
        <v>43</v>
      </c>
      <c r="H4205" s="2" t="s">
        <v>144</v>
      </c>
      <c r="I4205" s="2" t="s">
        <v>18277</v>
      </c>
      <c r="J4205" s="2">
        <v>26778290</v>
      </c>
    </row>
    <row r="4206" spans="1:10" ht="15" customHeight="1" x14ac:dyDescent="0.35">
      <c r="A4206" s="2" t="s">
        <v>41</v>
      </c>
      <c r="B4206" s="2" t="s">
        <v>42</v>
      </c>
      <c r="C4206" s="2" t="s">
        <v>142</v>
      </c>
      <c r="D4206" s="2" t="s">
        <v>143</v>
      </c>
      <c r="E4206" s="3">
        <v>2</v>
      </c>
      <c r="F4206" s="3">
        <v>9</v>
      </c>
      <c r="G4206" s="2" t="s">
        <v>43</v>
      </c>
      <c r="H4206" s="2" t="s">
        <v>144</v>
      </c>
      <c r="I4206" s="2" t="s">
        <v>18277</v>
      </c>
      <c r="J4206" s="2">
        <v>32767853</v>
      </c>
    </row>
    <row r="4207" spans="1:10" ht="15" customHeight="1" x14ac:dyDescent="0.35">
      <c r="A4207" s="2" t="s">
        <v>41</v>
      </c>
      <c r="B4207" s="2" t="s">
        <v>42</v>
      </c>
      <c r="C4207" s="2" t="s">
        <v>142</v>
      </c>
      <c r="D4207" s="2" t="s">
        <v>143</v>
      </c>
      <c r="E4207" s="3">
        <v>2</v>
      </c>
      <c r="F4207" s="3">
        <v>9</v>
      </c>
      <c r="G4207" s="2" t="s">
        <v>43</v>
      </c>
      <c r="H4207" s="2" t="s">
        <v>144</v>
      </c>
      <c r="I4207" s="2" t="s">
        <v>18277</v>
      </c>
      <c r="J4207" s="2">
        <v>28089002</v>
      </c>
    </row>
    <row r="4208" spans="1:10" ht="15" customHeight="1" x14ac:dyDescent="0.35">
      <c r="A4208" s="2" t="s">
        <v>56</v>
      </c>
      <c r="B4208" s="2" t="s">
        <v>57</v>
      </c>
      <c r="C4208" s="2" t="s">
        <v>128</v>
      </c>
      <c r="D4208" s="2" t="s">
        <v>129</v>
      </c>
      <c r="E4208" s="3">
        <v>3</v>
      </c>
      <c r="F4208" s="3">
        <v>8</v>
      </c>
      <c r="G4208" s="2" t="s">
        <v>59</v>
      </c>
      <c r="H4208" s="2" t="s">
        <v>130</v>
      </c>
      <c r="I4208" s="2" t="s">
        <v>18277</v>
      </c>
      <c r="J4208" s="2">
        <v>24917549</v>
      </c>
    </row>
    <row r="4209" spans="1:10" ht="15" customHeight="1" x14ac:dyDescent="0.35">
      <c r="A4209" s="2" t="s">
        <v>56</v>
      </c>
      <c r="B4209" s="2" t="s">
        <v>57</v>
      </c>
      <c r="C4209" s="2" t="s">
        <v>339</v>
      </c>
      <c r="D4209" s="2" t="s">
        <v>340</v>
      </c>
      <c r="E4209" s="3">
        <v>3</v>
      </c>
      <c r="F4209" s="3">
        <v>23</v>
      </c>
      <c r="G4209" s="2" t="s">
        <v>59</v>
      </c>
      <c r="H4209" s="2" t="s">
        <v>341</v>
      </c>
      <c r="I4209" s="2" t="s">
        <v>18277</v>
      </c>
      <c r="J4209" s="2">
        <v>22229441</v>
      </c>
    </row>
    <row r="4210" spans="1:10" ht="15" customHeight="1" x14ac:dyDescent="0.35">
      <c r="A4210" s="2" t="s">
        <v>56</v>
      </c>
      <c r="B4210" s="2" t="s">
        <v>57</v>
      </c>
      <c r="C4210" s="2" t="s">
        <v>142</v>
      </c>
      <c r="D4210" s="2" t="s">
        <v>143</v>
      </c>
      <c r="E4210" s="3">
        <v>3</v>
      </c>
      <c r="F4210" s="3">
        <v>9</v>
      </c>
      <c r="G4210" s="2" t="s">
        <v>59</v>
      </c>
      <c r="H4210" s="2" t="s">
        <v>144</v>
      </c>
      <c r="I4210" s="2" t="s">
        <v>18277</v>
      </c>
      <c r="J4210" s="2">
        <v>25308153</v>
      </c>
    </row>
    <row r="4211" spans="1:10" ht="15" customHeight="1" x14ac:dyDescent="0.35">
      <c r="A4211" s="2" t="s">
        <v>56</v>
      </c>
      <c r="B4211" s="2" t="s">
        <v>57</v>
      </c>
      <c r="C4211" s="2" t="s">
        <v>191</v>
      </c>
      <c r="D4211" s="2" t="s">
        <v>192</v>
      </c>
      <c r="E4211" s="3">
        <v>3</v>
      </c>
      <c r="F4211" s="3">
        <v>13</v>
      </c>
      <c r="G4211" s="2" t="s">
        <v>59</v>
      </c>
      <c r="H4211" s="2" t="s">
        <v>193</v>
      </c>
      <c r="I4211" s="2" t="s">
        <v>18277</v>
      </c>
      <c r="J4211" s="2">
        <v>26473312</v>
      </c>
    </row>
    <row r="4212" spans="1:10" ht="15" customHeight="1" x14ac:dyDescent="0.35">
      <c r="A4212" s="2" t="s">
        <v>56</v>
      </c>
      <c r="B4212" s="2" t="s">
        <v>57</v>
      </c>
      <c r="C4212" s="2" t="s">
        <v>142</v>
      </c>
      <c r="D4212" s="2" t="s">
        <v>143</v>
      </c>
      <c r="E4212" s="3">
        <v>3</v>
      </c>
      <c r="F4212" s="3">
        <v>9</v>
      </c>
      <c r="G4212" s="2" t="s">
        <v>59</v>
      </c>
      <c r="H4212" s="2" t="s">
        <v>144</v>
      </c>
      <c r="I4212" s="2" t="s">
        <v>18277</v>
      </c>
      <c r="J4212" s="2">
        <v>26473312</v>
      </c>
    </row>
    <row r="4213" spans="1:10" ht="15" customHeight="1" x14ac:dyDescent="0.35">
      <c r="A4213" s="2" t="s">
        <v>56</v>
      </c>
      <c r="B4213" s="2" t="s">
        <v>57</v>
      </c>
      <c r="C4213" s="2" t="s">
        <v>177</v>
      </c>
      <c r="D4213" s="2" t="s">
        <v>178</v>
      </c>
      <c r="E4213" s="3">
        <v>3</v>
      </c>
      <c r="F4213" s="3">
        <v>12</v>
      </c>
      <c r="G4213" s="2" t="s">
        <v>59</v>
      </c>
      <c r="H4213" s="2" t="s">
        <v>179</v>
      </c>
      <c r="I4213" s="2" t="s">
        <v>18277</v>
      </c>
      <c r="J4213" s="2">
        <v>35416327</v>
      </c>
    </row>
    <row r="4214" spans="1:10" ht="15" customHeight="1" x14ac:dyDescent="0.35">
      <c r="A4214" s="2" t="s">
        <v>56</v>
      </c>
      <c r="B4214" s="2" t="s">
        <v>57</v>
      </c>
      <c r="C4214" s="2" t="s">
        <v>142</v>
      </c>
      <c r="D4214" s="2" t="s">
        <v>143</v>
      </c>
      <c r="E4214" s="3">
        <v>3</v>
      </c>
      <c r="F4214" s="3">
        <v>9</v>
      </c>
      <c r="G4214" s="2" t="s">
        <v>59</v>
      </c>
      <c r="H4214" s="2" t="s">
        <v>144</v>
      </c>
      <c r="I4214" s="2" t="s">
        <v>18277</v>
      </c>
      <c r="J4214" s="2">
        <v>25601323</v>
      </c>
    </row>
    <row r="4215" spans="1:10" ht="15" customHeight="1" x14ac:dyDescent="0.35">
      <c r="A4215" s="2" t="s">
        <v>56</v>
      </c>
      <c r="B4215" s="2" t="s">
        <v>57</v>
      </c>
      <c r="C4215" s="2" t="s">
        <v>456</v>
      </c>
      <c r="D4215" s="2" t="s">
        <v>457</v>
      </c>
      <c r="E4215" s="3">
        <v>3</v>
      </c>
      <c r="F4215" s="3">
        <v>33</v>
      </c>
      <c r="G4215" s="2" t="s">
        <v>59</v>
      </c>
      <c r="H4215" s="2" t="s">
        <v>458</v>
      </c>
      <c r="I4215" s="2" t="s">
        <v>18277</v>
      </c>
      <c r="J4215" s="2">
        <v>20500796</v>
      </c>
    </row>
    <row r="4216" spans="1:10" ht="15" customHeight="1" x14ac:dyDescent="0.35">
      <c r="A4216" s="2" t="s">
        <v>56</v>
      </c>
      <c r="B4216" s="2" t="s">
        <v>57</v>
      </c>
      <c r="C4216" s="2" t="s">
        <v>339</v>
      </c>
      <c r="D4216" s="2" t="s">
        <v>340</v>
      </c>
      <c r="E4216" s="3">
        <v>3</v>
      </c>
      <c r="F4216" s="3">
        <v>23</v>
      </c>
      <c r="G4216" s="2" t="s">
        <v>59</v>
      </c>
      <c r="H4216" s="2" t="s">
        <v>341</v>
      </c>
      <c r="I4216" s="2" t="s">
        <v>18277</v>
      </c>
      <c r="J4216" s="2">
        <v>20500796</v>
      </c>
    </row>
    <row r="4217" spans="1:10" ht="15" customHeight="1" x14ac:dyDescent="0.35">
      <c r="A4217" s="2" t="s">
        <v>56</v>
      </c>
      <c r="B4217" s="2" t="s">
        <v>57</v>
      </c>
      <c r="C4217" s="2" t="s">
        <v>410</v>
      </c>
      <c r="D4217" s="2" t="s">
        <v>411</v>
      </c>
      <c r="E4217" s="3">
        <v>3</v>
      </c>
      <c r="F4217" s="3">
        <v>29</v>
      </c>
      <c r="G4217" s="2" t="s">
        <v>59</v>
      </c>
      <c r="H4217" s="2" t="s">
        <v>413</v>
      </c>
      <c r="I4217" s="2" t="s">
        <v>18277</v>
      </c>
      <c r="J4217" s="2">
        <v>31794059</v>
      </c>
    </row>
    <row r="4218" spans="1:10" ht="15" customHeight="1" x14ac:dyDescent="0.35">
      <c r="A4218" s="2" t="s">
        <v>56</v>
      </c>
      <c r="B4218" s="2" t="s">
        <v>57</v>
      </c>
      <c r="C4218" s="2" t="s">
        <v>339</v>
      </c>
      <c r="D4218" s="2" t="s">
        <v>340</v>
      </c>
      <c r="E4218" s="3">
        <v>3</v>
      </c>
      <c r="F4218" s="3">
        <v>23</v>
      </c>
      <c r="G4218" s="2" t="s">
        <v>59</v>
      </c>
      <c r="H4218" s="2" t="s">
        <v>341</v>
      </c>
      <c r="I4218" s="2" t="s">
        <v>18277</v>
      </c>
      <c r="J4218" s="2">
        <v>20184609</v>
      </c>
    </row>
    <row r="4219" spans="1:10" ht="15" customHeight="1" x14ac:dyDescent="0.35">
      <c r="A4219" s="2" t="s">
        <v>56</v>
      </c>
      <c r="B4219" s="2" t="s">
        <v>57</v>
      </c>
      <c r="C4219" s="2" t="s">
        <v>456</v>
      </c>
      <c r="D4219" s="2" t="s">
        <v>457</v>
      </c>
      <c r="E4219" s="3">
        <v>3</v>
      </c>
      <c r="F4219" s="3">
        <v>33</v>
      </c>
      <c r="G4219" s="2" t="s">
        <v>59</v>
      </c>
      <c r="H4219" s="2" t="s">
        <v>458</v>
      </c>
      <c r="I4219" s="2" t="s">
        <v>18277</v>
      </c>
      <c r="J4219" s="2">
        <v>26242635</v>
      </c>
    </row>
    <row r="4220" spans="1:10" ht="15" customHeight="1" x14ac:dyDescent="0.35">
      <c r="A4220" s="2" t="s">
        <v>56</v>
      </c>
      <c r="B4220" s="2" t="s">
        <v>57</v>
      </c>
      <c r="C4220" s="2" t="s">
        <v>339</v>
      </c>
      <c r="D4220" s="2" t="s">
        <v>340</v>
      </c>
      <c r="E4220" s="3">
        <v>3</v>
      </c>
      <c r="F4220" s="3">
        <v>23</v>
      </c>
      <c r="G4220" s="2" t="s">
        <v>59</v>
      </c>
      <c r="H4220" s="2" t="s">
        <v>341</v>
      </c>
      <c r="I4220" s="2" t="s">
        <v>18277</v>
      </c>
      <c r="J4220" s="2">
        <v>20055856</v>
      </c>
    </row>
    <row r="4221" spans="1:10" ht="15" customHeight="1" x14ac:dyDescent="0.35">
      <c r="A4221" s="2" t="s">
        <v>56</v>
      </c>
      <c r="B4221" s="2" t="s">
        <v>57</v>
      </c>
      <c r="C4221" s="2" t="s">
        <v>456</v>
      </c>
      <c r="D4221" s="2" t="s">
        <v>457</v>
      </c>
      <c r="E4221" s="3">
        <v>3</v>
      </c>
      <c r="F4221" s="3">
        <v>33</v>
      </c>
      <c r="G4221" s="2" t="s">
        <v>59</v>
      </c>
      <c r="H4221" s="2" t="s">
        <v>458</v>
      </c>
      <c r="I4221" s="2" t="s">
        <v>18277</v>
      </c>
      <c r="J4221" s="2">
        <v>26239131</v>
      </c>
    </row>
    <row r="4222" spans="1:10" ht="15" customHeight="1" x14ac:dyDescent="0.35">
      <c r="A4222" s="2" t="s">
        <v>56</v>
      </c>
      <c r="B4222" s="2" t="s">
        <v>57</v>
      </c>
      <c r="C4222" s="2" t="s">
        <v>365</v>
      </c>
      <c r="D4222" s="2" t="s">
        <v>366</v>
      </c>
      <c r="E4222" s="3">
        <v>3</v>
      </c>
      <c r="F4222" s="3">
        <v>25</v>
      </c>
      <c r="G4222" s="2" t="s">
        <v>59</v>
      </c>
      <c r="H4222" s="2" t="s">
        <v>367</v>
      </c>
      <c r="I4222" s="2" t="s">
        <v>18277</v>
      </c>
      <c r="J4222" s="2">
        <v>39009427</v>
      </c>
    </row>
    <row r="4223" spans="1:10" ht="15" customHeight="1" x14ac:dyDescent="0.35">
      <c r="A4223" s="2" t="s">
        <v>56</v>
      </c>
      <c r="B4223" s="2" t="s">
        <v>57</v>
      </c>
      <c r="C4223" s="2" t="s">
        <v>191</v>
      </c>
      <c r="D4223" s="2" t="s">
        <v>192</v>
      </c>
      <c r="E4223" s="3">
        <v>3</v>
      </c>
      <c r="F4223" s="3">
        <v>13</v>
      </c>
      <c r="G4223" s="2" t="s">
        <v>59</v>
      </c>
      <c r="H4223" s="2" t="s">
        <v>193</v>
      </c>
      <c r="I4223" s="2" t="s">
        <v>18277</v>
      </c>
      <c r="J4223" s="2">
        <v>39009427</v>
      </c>
    </row>
    <row r="4224" spans="1:10" ht="15" customHeight="1" x14ac:dyDescent="0.35">
      <c r="A4224" s="2" t="s">
        <v>56</v>
      </c>
      <c r="B4224" s="2" t="s">
        <v>57</v>
      </c>
      <c r="C4224" s="2" t="s">
        <v>177</v>
      </c>
      <c r="D4224" s="2" t="s">
        <v>178</v>
      </c>
      <c r="E4224" s="3">
        <v>3</v>
      </c>
      <c r="F4224" s="3">
        <v>12</v>
      </c>
      <c r="G4224" s="2" t="s">
        <v>59</v>
      </c>
      <c r="H4224" s="2" t="s">
        <v>179</v>
      </c>
      <c r="I4224" s="2" t="s">
        <v>18277</v>
      </c>
      <c r="J4224" s="2">
        <v>39009427</v>
      </c>
    </row>
    <row r="4225" spans="1:10" ht="15" customHeight="1" x14ac:dyDescent="0.35">
      <c r="A4225" s="2" t="s">
        <v>56</v>
      </c>
      <c r="B4225" s="2" t="s">
        <v>57</v>
      </c>
      <c r="C4225" s="2" t="s">
        <v>352</v>
      </c>
      <c r="D4225" s="2" t="s">
        <v>353</v>
      </c>
      <c r="E4225" s="3">
        <v>3</v>
      </c>
      <c r="F4225" s="3">
        <v>24</v>
      </c>
      <c r="G4225" s="2" t="s">
        <v>59</v>
      </c>
      <c r="H4225" s="2" t="s">
        <v>354</v>
      </c>
      <c r="I4225" s="2" t="s">
        <v>18277</v>
      </c>
      <c r="J4225" s="2">
        <v>37291902</v>
      </c>
    </row>
    <row r="4226" spans="1:10" ht="15" customHeight="1" x14ac:dyDescent="0.35">
      <c r="A4226" s="2" t="s">
        <v>56</v>
      </c>
      <c r="B4226" s="2" t="s">
        <v>57</v>
      </c>
      <c r="C4226" s="2" t="s">
        <v>191</v>
      </c>
      <c r="D4226" s="2" t="s">
        <v>192</v>
      </c>
      <c r="E4226" s="3">
        <v>3</v>
      </c>
      <c r="F4226" s="3">
        <v>13</v>
      </c>
      <c r="G4226" s="2" t="s">
        <v>59</v>
      </c>
      <c r="H4226" s="2" t="s">
        <v>193</v>
      </c>
      <c r="I4226" s="2" t="s">
        <v>18277</v>
      </c>
      <c r="J4226" s="2">
        <v>37291902</v>
      </c>
    </row>
    <row r="4227" spans="1:10" ht="15" customHeight="1" x14ac:dyDescent="0.35">
      <c r="A4227" s="2" t="s">
        <v>56</v>
      </c>
      <c r="B4227" s="2" t="s">
        <v>57</v>
      </c>
      <c r="C4227" s="2" t="s">
        <v>177</v>
      </c>
      <c r="D4227" s="2" t="s">
        <v>178</v>
      </c>
      <c r="E4227" s="3">
        <v>3</v>
      </c>
      <c r="F4227" s="3">
        <v>12</v>
      </c>
      <c r="G4227" s="2" t="s">
        <v>59</v>
      </c>
      <c r="H4227" s="2" t="s">
        <v>179</v>
      </c>
      <c r="I4227" s="2" t="s">
        <v>18277</v>
      </c>
      <c r="J4227" s="2">
        <v>37291902</v>
      </c>
    </row>
    <row r="4228" spans="1:10" ht="15" customHeight="1" x14ac:dyDescent="0.35">
      <c r="A4228" s="2" t="s">
        <v>56</v>
      </c>
      <c r="B4228" s="2" t="s">
        <v>57</v>
      </c>
      <c r="C4228" s="2" t="s">
        <v>128</v>
      </c>
      <c r="D4228" s="2" t="s">
        <v>129</v>
      </c>
      <c r="E4228" s="3">
        <v>3</v>
      </c>
      <c r="F4228" s="3">
        <v>8</v>
      </c>
      <c r="G4228" s="2" t="s">
        <v>59</v>
      </c>
      <c r="H4228" s="2" t="s">
        <v>130</v>
      </c>
      <c r="I4228" s="2" t="s">
        <v>18277</v>
      </c>
      <c r="J4228" s="2">
        <v>37291902</v>
      </c>
    </row>
    <row r="4229" spans="1:10" ht="15" customHeight="1" x14ac:dyDescent="0.35">
      <c r="A4229" s="2" t="s">
        <v>56</v>
      </c>
      <c r="B4229" s="2" t="s">
        <v>57</v>
      </c>
      <c r="C4229" s="2" t="s">
        <v>339</v>
      </c>
      <c r="D4229" s="2" t="s">
        <v>340</v>
      </c>
      <c r="E4229" s="3">
        <v>3</v>
      </c>
      <c r="F4229" s="3">
        <v>23</v>
      </c>
      <c r="G4229" s="2" t="s">
        <v>59</v>
      </c>
      <c r="H4229" s="2" t="s">
        <v>341</v>
      </c>
      <c r="I4229" s="2" t="s">
        <v>18277</v>
      </c>
      <c r="J4229" s="2">
        <v>19729014</v>
      </c>
    </row>
    <row r="4230" spans="1:10" ht="15" customHeight="1" x14ac:dyDescent="0.35">
      <c r="A4230" s="2" t="s">
        <v>41</v>
      </c>
      <c r="B4230" s="2" t="s">
        <v>42</v>
      </c>
      <c r="C4230" s="2" t="s">
        <v>142</v>
      </c>
      <c r="D4230" s="2" t="s">
        <v>143</v>
      </c>
      <c r="E4230" s="3">
        <v>2</v>
      </c>
      <c r="F4230" s="3">
        <v>9</v>
      </c>
      <c r="G4230" s="2" t="s">
        <v>43</v>
      </c>
      <c r="H4230" s="2" t="s">
        <v>144</v>
      </c>
      <c r="I4230" s="2" t="s">
        <v>18277</v>
      </c>
      <c r="J4230" s="2">
        <v>25440430</v>
      </c>
    </row>
    <row r="4231" spans="1:10" ht="15" customHeight="1" x14ac:dyDescent="0.35">
      <c r="A4231" s="2" t="s">
        <v>86</v>
      </c>
      <c r="B4231" s="2" t="s">
        <v>87</v>
      </c>
      <c r="C4231" s="2" t="s">
        <v>153</v>
      </c>
      <c r="D4231" s="2" t="s">
        <v>154</v>
      </c>
      <c r="E4231" s="3">
        <v>5</v>
      </c>
      <c r="F4231" s="3">
        <v>10</v>
      </c>
      <c r="G4231" s="2" t="s">
        <v>88</v>
      </c>
      <c r="H4231" s="2" t="s">
        <v>155</v>
      </c>
      <c r="I4231" s="2" t="s">
        <v>18277</v>
      </c>
      <c r="J4231" s="2">
        <v>35353175</v>
      </c>
    </row>
    <row r="4232" spans="1:10" ht="15" customHeight="1" x14ac:dyDescent="0.35">
      <c r="A4232" s="2" t="s">
        <v>264</v>
      </c>
      <c r="B4232" s="2" t="s">
        <v>265</v>
      </c>
      <c r="C4232" s="2" t="s">
        <v>365</v>
      </c>
      <c r="D4232" s="2" t="s">
        <v>366</v>
      </c>
      <c r="E4232" s="3">
        <v>18</v>
      </c>
      <c r="F4232" s="3">
        <v>25</v>
      </c>
      <c r="G4232" s="2" t="s">
        <v>266</v>
      </c>
      <c r="H4232" s="2" t="s">
        <v>367</v>
      </c>
      <c r="I4232" s="2" t="s">
        <v>18277</v>
      </c>
      <c r="J4232" s="2">
        <v>36745562</v>
      </c>
    </row>
    <row r="4233" spans="1:10" ht="15" customHeight="1" x14ac:dyDescent="0.35">
      <c r="A4233" s="2" t="s">
        <v>128</v>
      </c>
      <c r="B4233" s="2" t="s">
        <v>129</v>
      </c>
      <c r="C4233" s="2" t="s">
        <v>191</v>
      </c>
      <c r="D4233" s="2" t="s">
        <v>192</v>
      </c>
      <c r="E4233" s="3">
        <v>8</v>
      </c>
      <c r="F4233" s="3">
        <v>13</v>
      </c>
      <c r="G4233" s="2" t="s">
        <v>130</v>
      </c>
      <c r="H4233" s="2" t="s">
        <v>193</v>
      </c>
      <c r="I4233" s="2" t="s">
        <v>18277</v>
      </c>
      <c r="J4233" s="2">
        <v>37291902</v>
      </c>
    </row>
    <row r="4234" spans="1:10" ht="15" customHeight="1" x14ac:dyDescent="0.35">
      <c r="A4234" s="2" t="s">
        <v>128</v>
      </c>
      <c r="B4234" s="2" t="s">
        <v>129</v>
      </c>
      <c r="C4234" s="2" t="s">
        <v>523</v>
      </c>
      <c r="D4234" s="2" t="s">
        <v>524</v>
      </c>
      <c r="E4234" s="3">
        <v>8</v>
      </c>
      <c r="F4234" s="3">
        <v>39</v>
      </c>
      <c r="G4234" s="2" t="s">
        <v>130</v>
      </c>
      <c r="H4234" s="2" t="s">
        <v>525</v>
      </c>
      <c r="I4234" s="2" t="s">
        <v>18277</v>
      </c>
      <c r="J4234" s="2">
        <v>38591490</v>
      </c>
    </row>
    <row r="4235" spans="1:10" ht="15" customHeight="1" x14ac:dyDescent="0.35">
      <c r="A4235" s="2" t="s">
        <v>218</v>
      </c>
      <c r="B4235" s="2" t="s">
        <v>219</v>
      </c>
      <c r="C4235" s="2" t="s">
        <v>100</v>
      </c>
      <c r="D4235" s="2" t="s">
        <v>101</v>
      </c>
      <c r="E4235" s="3">
        <v>15</v>
      </c>
      <c r="F4235" s="3">
        <v>6</v>
      </c>
      <c r="G4235" s="2" t="s">
        <v>220</v>
      </c>
      <c r="H4235" s="2" t="s">
        <v>102</v>
      </c>
      <c r="I4235" s="2" t="s">
        <v>18277</v>
      </c>
      <c r="J4235" s="2">
        <v>27522613</v>
      </c>
    </row>
    <row r="4236" spans="1:10" ht="15" customHeight="1" x14ac:dyDescent="0.35">
      <c r="A4236" s="2" t="s">
        <v>218</v>
      </c>
      <c r="B4236" s="2" t="s">
        <v>219</v>
      </c>
      <c r="C4236" s="2" t="s">
        <v>310</v>
      </c>
      <c r="D4236" s="2" t="s">
        <v>311</v>
      </c>
      <c r="E4236" s="3">
        <v>15</v>
      </c>
      <c r="F4236" s="3">
        <v>21</v>
      </c>
      <c r="G4236" s="2" t="s">
        <v>220</v>
      </c>
      <c r="H4236" s="2" t="s">
        <v>313</v>
      </c>
      <c r="I4236" s="2" t="s">
        <v>18277</v>
      </c>
      <c r="J4236" s="2">
        <v>27977093</v>
      </c>
    </row>
    <row r="4237" spans="1:10" ht="15" customHeight="1" x14ac:dyDescent="0.35">
      <c r="A4237" s="2" t="s">
        <v>218</v>
      </c>
      <c r="B4237" s="2" t="s">
        <v>219</v>
      </c>
      <c r="C4237" s="2" t="s">
        <v>264</v>
      </c>
      <c r="D4237" s="2" t="s">
        <v>265</v>
      </c>
      <c r="E4237" s="3">
        <v>15</v>
      </c>
      <c r="F4237" s="3">
        <v>18</v>
      </c>
      <c r="G4237" s="2" t="s">
        <v>220</v>
      </c>
      <c r="H4237" s="2" t="s">
        <v>266</v>
      </c>
      <c r="I4237" s="2" t="s">
        <v>18277</v>
      </c>
      <c r="J4237" s="2">
        <v>30498163</v>
      </c>
    </row>
    <row r="4238" spans="1:10" ht="15" customHeight="1" x14ac:dyDescent="0.35">
      <c r="A4238" s="2" t="s">
        <v>218</v>
      </c>
      <c r="B4238" s="2" t="s">
        <v>219</v>
      </c>
      <c r="C4238" s="2" t="s">
        <v>398</v>
      </c>
      <c r="D4238" s="2" t="s">
        <v>399</v>
      </c>
      <c r="E4238" s="3">
        <v>15</v>
      </c>
      <c r="F4238" s="3">
        <v>28</v>
      </c>
      <c r="G4238" s="2" t="s">
        <v>220</v>
      </c>
      <c r="H4238" s="2" t="s">
        <v>400</v>
      </c>
      <c r="I4238" s="2" t="s">
        <v>18277</v>
      </c>
      <c r="J4238" s="2">
        <v>36223090</v>
      </c>
    </row>
    <row r="4239" spans="1:10" ht="15" customHeight="1" x14ac:dyDescent="0.35">
      <c r="A4239" s="2" t="s">
        <v>218</v>
      </c>
      <c r="B4239" s="2" t="s">
        <v>219</v>
      </c>
      <c r="C4239" s="2" t="s">
        <v>310</v>
      </c>
      <c r="D4239" s="2" t="s">
        <v>311</v>
      </c>
      <c r="E4239" s="3">
        <v>15</v>
      </c>
      <c r="F4239" s="3">
        <v>21</v>
      </c>
      <c r="G4239" s="2" t="s">
        <v>220</v>
      </c>
      <c r="H4239" s="2" t="s">
        <v>313</v>
      </c>
      <c r="I4239" s="2" t="s">
        <v>18277</v>
      </c>
      <c r="J4239" s="2">
        <v>34233978</v>
      </c>
    </row>
    <row r="4240" spans="1:10" ht="15" customHeight="1" x14ac:dyDescent="0.35">
      <c r="A4240" s="2" t="s">
        <v>218</v>
      </c>
      <c r="B4240" s="2" t="s">
        <v>219</v>
      </c>
      <c r="C4240" s="2" t="s">
        <v>264</v>
      </c>
      <c r="D4240" s="2" t="s">
        <v>265</v>
      </c>
      <c r="E4240" s="3">
        <v>15</v>
      </c>
      <c r="F4240" s="3">
        <v>18</v>
      </c>
      <c r="G4240" s="2" t="s">
        <v>220</v>
      </c>
      <c r="H4240" s="2" t="s">
        <v>266</v>
      </c>
      <c r="I4240" s="2" t="s">
        <v>18277</v>
      </c>
      <c r="J4240" s="2">
        <v>34233978</v>
      </c>
    </row>
    <row r="4241" spans="1:10" ht="15" customHeight="1" x14ac:dyDescent="0.35">
      <c r="A4241" s="2" t="s">
        <v>218</v>
      </c>
      <c r="B4241" s="2" t="s">
        <v>219</v>
      </c>
      <c r="C4241" s="2" t="s">
        <v>100</v>
      </c>
      <c r="D4241" s="2" t="s">
        <v>101</v>
      </c>
      <c r="E4241" s="3">
        <v>15</v>
      </c>
      <c r="F4241" s="3">
        <v>6</v>
      </c>
      <c r="G4241" s="2" t="s">
        <v>220</v>
      </c>
      <c r="H4241" s="2" t="s">
        <v>102</v>
      </c>
      <c r="I4241" s="2" t="s">
        <v>18277</v>
      </c>
      <c r="J4241" s="2">
        <v>34233978</v>
      </c>
    </row>
    <row r="4242" spans="1:10" ht="15" customHeight="1" x14ac:dyDescent="0.35">
      <c r="A4242" s="2" t="s">
        <v>218</v>
      </c>
      <c r="B4242" s="2" t="s">
        <v>219</v>
      </c>
      <c r="C4242" s="2" t="s">
        <v>365</v>
      </c>
      <c r="D4242" s="2" t="s">
        <v>366</v>
      </c>
      <c r="E4242" s="3">
        <v>15</v>
      </c>
      <c r="F4242" s="3">
        <v>25</v>
      </c>
      <c r="G4242" s="2" t="s">
        <v>220</v>
      </c>
      <c r="H4242" s="2" t="s">
        <v>367</v>
      </c>
      <c r="I4242" s="2" t="s">
        <v>18277</v>
      </c>
      <c r="J4242" s="2">
        <v>39393565</v>
      </c>
    </row>
    <row r="4243" spans="1:10" ht="15" customHeight="1" x14ac:dyDescent="0.35">
      <c r="A4243" s="2" t="s">
        <v>218</v>
      </c>
      <c r="B4243" s="2" t="s">
        <v>219</v>
      </c>
      <c r="C4243" s="2" t="s">
        <v>310</v>
      </c>
      <c r="D4243" s="2" t="s">
        <v>311</v>
      </c>
      <c r="E4243" s="3">
        <v>15</v>
      </c>
      <c r="F4243" s="3">
        <v>21</v>
      </c>
      <c r="G4243" s="2" t="s">
        <v>220</v>
      </c>
      <c r="H4243" s="2" t="s">
        <v>313</v>
      </c>
      <c r="I4243" s="2" t="s">
        <v>18277</v>
      </c>
      <c r="J4243" s="2">
        <v>39393565</v>
      </c>
    </row>
    <row r="4244" spans="1:10" ht="15" customHeight="1" x14ac:dyDescent="0.35">
      <c r="A4244" s="2" t="s">
        <v>218</v>
      </c>
      <c r="B4244" s="2" t="s">
        <v>219</v>
      </c>
      <c r="C4244" s="2" t="s">
        <v>100</v>
      </c>
      <c r="D4244" s="2" t="s">
        <v>101</v>
      </c>
      <c r="E4244" s="3">
        <v>15</v>
      </c>
      <c r="F4244" s="3">
        <v>6</v>
      </c>
      <c r="G4244" s="2" t="s">
        <v>220</v>
      </c>
      <c r="H4244" s="2" t="s">
        <v>102</v>
      </c>
      <c r="I4244" s="2" t="s">
        <v>18277</v>
      </c>
      <c r="J4244" s="2">
        <v>39393565</v>
      </c>
    </row>
    <row r="4245" spans="1:10" ht="15" customHeight="1" x14ac:dyDescent="0.35">
      <c r="A4245" s="2" t="s">
        <v>218</v>
      </c>
      <c r="B4245" s="2" t="s">
        <v>219</v>
      </c>
      <c r="C4245" s="2" t="s">
        <v>398</v>
      </c>
      <c r="D4245" s="2" t="s">
        <v>399</v>
      </c>
      <c r="E4245" s="3">
        <v>15</v>
      </c>
      <c r="F4245" s="3">
        <v>28</v>
      </c>
      <c r="G4245" s="2" t="s">
        <v>220</v>
      </c>
      <c r="H4245" s="2" t="s">
        <v>400</v>
      </c>
      <c r="I4245" s="2" t="s">
        <v>18277</v>
      </c>
      <c r="J4245" s="2">
        <v>33977561</v>
      </c>
    </row>
    <row r="4246" spans="1:10" ht="15" customHeight="1" x14ac:dyDescent="0.35">
      <c r="A4246" s="2" t="s">
        <v>218</v>
      </c>
      <c r="B4246" s="2" t="s">
        <v>219</v>
      </c>
      <c r="C4246" s="2" t="s">
        <v>398</v>
      </c>
      <c r="D4246" s="2" t="s">
        <v>399</v>
      </c>
      <c r="E4246" s="3">
        <v>15</v>
      </c>
      <c r="F4246" s="3">
        <v>28</v>
      </c>
      <c r="G4246" s="2" t="s">
        <v>220</v>
      </c>
      <c r="H4246" s="2" t="s">
        <v>400</v>
      </c>
      <c r="I4246" s="2" t="s">
        <v>18277</v>
      </c>
      <c r="J4246" s="2">
        <v>35275399</v>
      </c>
    </row>
    <row r="4247" spans="1:10" ht="15" customHeight="1" x14ac:dyDescent="0.35">
      <c r="A4247" s="2" t="s">
        <v>218</v>
      </c>
      <c r="B4247" s="2" t="s">
        <v>219</v>
      </c>
      <c r="C4247" s="2" t="s">
        <v>264</v>
      </c>
      <c r="D4247" s="2" t="s">
        <v>265</v>
      </c>
      <c r="E4247" s="3">
        <v>15</v>
      </c>
      <c r="F4247" s="3">
        <v>18</v>
      </c>
      <c r="G4247" s="2" t="s">
        <v>220</v>
      </c>
      <c r="H4247" s="2" t="s">
        <v>266</v>
      </c>
      <c r="I4247" s="2" t="s">
        <v>18277</v>
      </c>
      <c r="J4247" s="2">
        <v>35275399</v>
      </c>
    </row>
    <row r="4248" spans="1:10" ht="15" customHeight="1" x14ac:dyDescent="0.35">
      <c r="A4248" s="2" t="s">
        <v>218</v>
      </c>
      <c r="B4248" s="2" t="s">
        <v>219</v>
      </c>
      <c r="C4248" s="2" t="s">
        <v>100</v>
      </c>
      <c r="D4248" s="2" t="s">
        <v>101</v>
      </c>
      <c r="E4248" s="3">
        <v>15</v>
      </c>
      <c r="F4248" s="3">
        <v>6</v>
      </c>
      <c r="G4248" s="2" t="s">
        <v>220</v>
      </c>
      <c r="H4248" s="2" t="s">
        <v>102</v>
      </c>
      <c r="I4248" s="2" t="s">
        <v>18277</v>
      </c>
      <c r="J4248" s="2">
        <v>35275399</v>
      </c>
    </row>
    <row r="4249" spans="1:10" ht="15" customHeight="1" x14ac:dyDescent="0.35">
      <c r="A4249" s="2" t="s">
        <v>218</v>
      </c>
      <c r="B4249" s="2" t="s">
        <v>219</v>
      </c>
      <c r="C4249" s="2" t="s">
        <v>398</v>
      </c>
      <c r="D4249" s="2" t="s">
        <v>399</v>
      </c>
      <c r="E4249" s="3">
        <v>15</v>
      </c>
      <c r="F4249" s="3">
        <v>28</v>
      </c>
      <c r="G4249" s="2" t="s">
        <v>220</v>
      </c>
      <c r="H4249" s="2" t="s">
        <v>400</v>
      </c>
      <c r="I4249" s="2" t="s">
        <v>18277</v>
      </c>
      <c r="J4249" s="2">
        <v>33179283</v>
      </c>
    </row>
    <row r="4250" spans="1:10" ht="15" customHeight="1" x14ac:dyDescent="0.35">
      <c r="A4250" s="2" t="s">
        <v>218</v>
      </c>
      <c r="B4250" s="2" t="s">
        <v>219</v>
      </c>
      <c r="C4250" s="2" t="s">
        <v>456</v>
      </c>
      <c r="D4250" s="2" t="s">
        <v>457</v>
      </c>
      <c r="E4250" s="3">
        <v>15</v>
      </c>
      <c r="F4250" s="3">
        <v>33</v>
      </c>
      <c r="G4250" s="2" t="s">
        <v>220</v>
      </c>
      <c r="H4250" s="2" t="s">
        <v>458</v>
      </c>
      <c r="I4250" s="2" t="s">
        <v>18277</v>
      </c>
      <c r="J4250" s="2">
        <v>37201904</v>
      </c>
    </row>
    <row r="4251" spans="1:10" ht="15" customHeight="1" x14ac:dyDescent="0.35">
      <c r="A4251" s="2" t="s">
        <v>218</v>
      </c>
      <c r="B4251" s="2" t="s">
        <v>219</v>
      </c>
      <c r="C4251" s="2" t="s">
        <v>264</v>
      </c>
      <c r="D4251" s="2" t="s">
        <v>265</v>
      </c>
      <c r="E4251" s="3">
        <v>15</v>
      </c>
      <c r="F4251" s="3">
        <v>18</v>
      </c>
      <c r="G4251" s="2" t="s">
        <v>220</v>
      </c>
      <c r="H4251" s="2" t="s">
        <v>266</v>
      </c>
      <c r="I4251" s="2" t="s">
        <v>18277</v>
      </c>
      <c r="J4251" s="2">
        <v>29146642</v>
      </c>
    </row>
    <row r="4252" spans="1:10" ht="15" customHeight="1" x14ac:dyDescent="0.35">
      <c r="A4252" s="2" t="s">
        <v>218</v>
      </c>
      <c r="B4252" s="2" t="s">
        <v>219</v>
      </c>
      <c r="C4252" s="2" t="s">
        <v>365</v>
      </c>
      <c r="D4252" s="2" t="s">
        <v>366</v>
      </c>
      <c r="E4252" s="3">
        <v>15</v>
      </c>
      <c r="F4252" s="3">
        <v>25</v>
      </c>
      <c r="G4252" s="2" t="s">
        <v>220</v>
      </c>
      <c r="H4252" s="2" t="s">
        <v>367</v>
      </c>
      <c r="I4252" s="2" t="s">
        <v>18277</v>
      </c>
      <c r="J4252" s="2">
        <v>25927828</v>
      </c>
    </row>
    <row r="4253" spans="1:10" ht="15" customHeight="1" x14ac:dyDescent="0.35">
      <c r="A4253" s="2" t="s">
        <v>218</v>
      </c>
      <c r="B4253" s="2" t="s">
        <v>219</v>
      </c>
      <c r="C4253" s="2" t="s">
        <v>310</v>
      </c>
      <c r="D4253" s="2" t="s">
        <v>311</v>
      </c>
      <c r="E4253" s="3">
        <v>15</v>
      </c>
      <c r="F4253" s="3">
        <v>21</v>
      </c>
      <c r="G4253" s="2" t="s">
        <v>220</v>
      </c>
      <c r="H4253" s="2" t="s">
        <v>313</v>
      </c>
      <c r="I4253" s="2" t="s">
        <v>18277</v>
      </c>
      <c r="J4253" s="2">
        <v>35443955</v>
      </c>
    </row>
    <row r="4254" spans="1:10" ht="15" customHeight="1" x14ac:dyDescent="0.35">
      <c r="A4254" s="2" t="s">
        <v>218</v>
      </c>
      <c r="B4254" s="2" t="s">
        <v>219</v>
      </c>
      <c r="C4254" s="2" t="s">
        <v>264</v>
      </c>
      <c r="D4254" s="2" t="s">
        <v>265</v>
      </c>
      <c r="E4254" s="3">
        <v>15</v>
      </c>
      <c r="F4254" s="3">
        <v>18</v>
      </c>
      <c r="G4254" s="2" t="s">
        <v>220</v>
      </c>
      <c r="H4254" s="2" t="s">
        <v>266</v>
      </c>
      <c r="I4254" s="2" t="s">
        <v>18277</v>
      </c>
      <c r="J4254" s="2">
        <v>35443955</v>
      </c>
    </row>
    <row r="4255" spans="1:10" ht="15" customHeight="1" x14ac:dyDescent="0.35">
      <c r="A4255" s="2" t="s">
        <v>218</v>
      </c>
      <c r="B4255" s="2" t="s">
        <v>219</v>
      </c>
      <c r="C4255" s="2" t="s">
        <v>100</v>
      </c>
      <c r="D4255" s="2" t="s">
        <v>101</v>
      </c>
      <c r="E4255" s="3">
        <v>15</v>
      </c>
      <c r="F4255" s="3">
        <v>6</v>
      </c>
      <c r="G4255" s="2" t="s">
        <v>220</v>
      </c>
      <c r="H4255" s="2" t="s">
        <v>102</v>
      </c>
      <c r="I4255" s="2" t="s">
        <v>18277</v>
      </c>
      <c r="J4255" s="2">
        <v>35443955</v>
      </c>
    </row>
    <row r="4256" spans="1:10" ht="15" customHeight="1" x14ac:dyDescent="0.35">
      <c r="A4256" s="2" t="s">
        <v>207</v>
      </c>
      <c r="B4256" s="2" t="s">
        <v>208</v>
      </c>
      <c r="C4256" s="2" t="s">
        <v>23</v>
      </c>
      <c r="D4256" s="2" t="s">
        <v>24</v>
      </c>
      <c r="E4256" s="3">
        <v>14</v>
      </c>
      <c r="F4256" s="3">
        <v>1</v>
      </c>
      <c r="G4256" s="2" t="s">
        <v>209</v>
      </c>
      <c r="H4256" s="2" t="s">
        <v>26</v>
      </c>
      <c r="I4256" s="2" t="s">
        <v>18277</v>
      </c>
      <c r="J4256" s="2">
        <v>24133566</v>
      </c>
    </row>
    <row r="4257" spans="1:10" ht="15" customHeight="1" x14ac:dyDescent="0.35">
      <c r="A4257" s="2" t="s">
        <v>218</v>
      </c>
      <c r="B4257" s="2" t="s">
        <v>219</v>
      </c>
      <c r="C4257" s="2" t="s">
        <v>310</v>
      </c>
      <c r="D4257" s="2" t="s">
        <v>311</v>
      </c>
      <c r="E4257" s="3">
        <v>15</v>
      </c>
      <c r="F4257" s="3">
        <v>21</v>
      </c>
      <c r="G4257" s="2" t="s">
        <v>220</v>
      </c>
      <c r="H4257" s="2" t="s">
        <v>313</v>
      </c>
      <c r="I4257" s="2" t="s">
        <v>18277</v>
      </c>
      <c r="J4257" s="2">
        <v>35275399</v>
      </c>
    </row>
    <row r="4258" spans="1:10" ht="15" customHeight="1" x14ac:dyDescent="0.35">
      <c r="A4258" s="2" t="s">
        <v>218</v>
      </c>
      <c r="B4258" s="2" t="s">
        <v>219</v>
      </c>
      <c r="C4258" s="2" t="s">
        <v>100</v>
      </c>
      <c r="D4258" s="2" t="s">
        <v>101</v>
      </c>
      <c r="E4258" s="3">
        <v>15</v>
      </c>
      <c r="F4258" s="3">
        <v>6</v>
      </c>
      <c r="G4258" s="2" t="s">
        <v>220</v>
      </c>
      <c r="H4258" s="2" t="s">
        <v>102</v>
      </c>
      <c r="I4258" s="2" t="s">
        <v>18277</v>
      </c>
      <c r="J4258" s="2">
        <v>31794074</v>
      </c>
    </row>
    <row r="4259" spans="1:10" ht="15" customHeight="1" x14ac:dyDescent="0.35">
      <c r="A4259" s="2" t="s">
        <v>218</v>
      </c>
      <c r="B4259" s="2" t="s">
        <v>219</v>
      </c>
      <c r="C4259" s="2" t="s">
        <v>310</v>
      </c>
      <c r="D4259" s="2" t="s">
        <v>311</v>
      </c>
      <c r="E4259" s="3">
        <v>15</v>
      </c>
      <c r="F4259" s="3">
        <v>21</v>
      </c>
      <c r="G4259" s="2" t="s">
        <v>220</v>
      </c>
      <c r="H4259" s="2" t="s">
        <v>313</v>
      </c>
      <c r="I4259" s="2" t="s">
        <v>18277</v>
      </c>
      <c r="J4259" s="2">
        <v>31794074</v>
      </c>
    </row>
    <row r="4260" spans="1:10" ht="15" customHeight="1" x14ac:dyDescent="0.35">
      <c r="A4260" s="2" t="s">
        <v>218</v>
      </c>
      <c r="B4260" s="2" t="s">
        <v>219</v>
      </c>
      <c r="C4260" s="2" t="s">
        <v>100</v>
      </c>
      <c r="D4260" s="2" t="s">
        <v>101</v>
      </c>
      <c r="E4260" s="3">
        <v>15</v>
      </c>
      <c r="F4260" s="3">
        <v>6</v>
      </c>
      <c r="G4260" s="2" t="s">
        <v>220</v>
      </c>
      <c r="H4260" s="2" t="s">
        <v>102</v>
      </c>
      <c r="I4260" s="2" t="s">
        <v>18277</v>
      </c>
      <c r="J4260" s="2">
        <v>32167583</v>
      </c>
    </row>
    <row r="4261" spans="1:10" ht="15" customHeight="1" x14ac:dyDescent="0.35">
      <c r="A4261" s="2" t="s">
        <v>264</v>
      </c>
      <c r="B4261" s="2" t="s">
        <v>265</v>
      </c>
      <c r="C4261" s="2" t="s">
        <v>100</v>
      </c>
      <c r="D4261" s="2" t="s">
        <v>101</v>
      </c>
      <c r="E4261" s="3">
        <v>18</v>
      </c>
      <c r="F4261" s="3">
        <v>6</v>
      </c>
      <c r="G4261" s="2" t="s">
        <v>266</v>
      </c>
      <c r="H4261" s="2" t="s">
        <v>102</v>
      </c>
      <c r="I4261" s="2" t="s">
        <v>18277</v>
      </c>
      <c r="J4261" s="2">
        <v>36745562</v>
      </c>
    </row>
    <row r="4262" spans="1:10" ht="15" customHeight="1" x14ac:dyDescent="0.35">
      <c r="A4262" s="2" t="s">
        <v>234</v>
      </c>
      <c r="B4262" s="2" t="s">
        <v>235</v>
      </c>
      <c r="C4262" s="2" t="s">
        <v>86</v>
      </c>
      <c r="D4262" s="2" t="s">
        <v>87</v>
      </c>
      <c r="E4262" s="3">
        <v>16</v>
      </c>
      <c r="F4262" s="3">
        <v>5</v>
      </c>
      <c r="G4262" s="2" t="s">
        <v>236</v>
      </c>
      <c r="H4262" s="2" t="s">
        <v>88</v>
      </c>
      <c r="I4262" s="2" t="s">
        <v>18277</v>
      </c>
      <c r="J4262" s="2">
        <v>28952194</v>
      </c>
    </row>
    <row r="4263" spans="1:10" ht="15" customHeight="1" x14ac:dyDescent="0.35">
      <c r="A4263" s="2" t="s">
        <v>218</v>
      </c>
      <c r="B4263" s="2" t="s">
        <v>219</v>
      </c>
      <c r="C4263" s="2" t="s">
        <v>365</v>
      </c>
      <c r="D4263" s="2" t="s">
        <v>366</v>
      </c>
      <c r="E4263" s="3">
        <v>15</v>
      </c>
      <c r="F4263" s="3">
        <v>25</v>
      </c>
      <c r="G4263" s="2" t="s">
        <v>220</v>
      </c>
      <c r="H4263" s="2" t="s">
        <v>367</v>
      </c>
      <c r="I4263" s="2" t="s">
        <v>18277</v>
      </c>
      <c r="J4263" s="2">
        <v>26564008</v>
      </c>
    </row>
    <row r="4264" spans="1:10" ht="15" customHeight="1" x14ac:dyDescent="0.35">
      <c r="A4264" s="2" t="s">
        <v>218</v>
      </c>
      <c r="B4264" s="2" t="s">
        <v>219</v>
      </c>
      <c r="C4264" s="2" t="s">
        <v>537</v>
      </c>
      <c r="D4264" s="2" t="s">
        <v>538</v>
      </c>
      <c r="E4264" s="3">
        <v>15</v>
      </c>
      <c r="F4264" s="3">
        <v>40</v>
      </c>
      <c r="G4264" s="2" t="s">
        <v>220</v>
      </c>
      <c r="H4264" s="2" t="s">
        <v>539</v>
      </c>
      <c r="I4264" s="2" t="s">
        <v>18277</v>
      </c>
      <c r="J4264" s="2">
        <v>33259122</v>
      </c>
    </row>
    <row r="4265" spans="1:10" ht="15" customHeight="1" x14ac:dyDescent="0.35">
      <c r="A4265" s="2" t="s">
        <v>218</v>
      </c>
      <c r="B4265" s="2" t="s">
        <v>219</v>
      </c>
      <c r="C4265" s="2" t="s">
        <v>294</v>
      </c>
      <c r="D4265" s="2" t="s">
        <v>295</v>
      </c>
      <c r="E4265" s="3">
        <v>15</v>
      </c>
      <c r="F4265" s="3">
        <v>20</v>
      </c>
      <c r="G4265" s="2" t="s">
        <v>220</v>
      </c>
      <c r="H4265" s="2" t="s">
        <v>296</v>
      </c>
      <c r="I4265" s="2" t="s">
        <v>18277</v>
      </c>
      <c r="J4265" s="2">
        <v>33259122</v>
      </c>
    </row>
    <row r="4266" spans="1:10" ht="15" customHeight="1" x14ac:dyDescent="0.35">
      <c r="A4266" s="2" t="s">
        <v>218</v>
      </c>
      <c r="B4266" s="2" t="s">
        <v>219</v>
      </c>
      <c r="C4266" s="2" t="s">
        <v>264</v>
      </c>
      <c r="D4266" s="2" t="s">
        <v>265</v>
      </c>
      <c r="E4266" s="3">
        <v>15</v>
      </c>
      <c r="F4266" s="3">
        <v>18</v>
      </c>
      <c r="G4266" s="2" t="s">
        <v>220</v>
      </c>
      <c r="H4266" s="2" t="s">
        <v>266</v>
      </c>
      <c r="I4266" s="2" t="s">
        <v>18277</v>
      </c>
      <c r="J4266" s="2">
        <v>30451281</v>
      </c>
    </row>
    <row r="4267" spans="1:10" ht="15" customHeight="1" x14ac:dyDescent="0.35">
      <c r="A4267" s="2" t="s">
        <v>218</v>
      </c>
      <c r="B4267" s="2" t="s">
        <v>219</v>
      </c>
      <c r="C4267" s="2" t="s">
        <v>264</v>
      </c>
      <c r="D4267" s="2" t="s">
        <v>265</v>
      </c>
      <c r="E4267" s="3">
        <v>15</v>
      </c>
      <c r="F4267" s="3">
        <v>18</v>
      </c>
      <c r="G4267" s="2" t="s">
        <v>220</v>
      </c>
      <c r="H4267" s="2" t="s">
        <v>266</v>
      </c>
      <c r="I4267" s="2" t="s">
        <v>18277</v>
      </c>
      <c r="J4267" s="2">
        <v>30858335</v>
      </c>
    </row>
    <row r="4268" spans="1:10" ht="15" customHeight="1" x14ac:dyDescent="0.35">
      <c r="A4268" s="2" t="s">
        <v>218</v>
      </c>
      <c r="B4268" s="2" t="s">
        <v>219</v>
      </c>
      <c r="C4268" s="2" t="s">
        <v>398</v>
      </c>
      <c r="D4268" s="2" t="s">
        <v>399</v>
      </c>
      <c r="E4268" s="3">
        <v>15</v>
      </c>
      <c r="F4268" s="3">
        <v>28</v>
      </c>
      <c r="G4268" s="2" t="s">
        <v>220</v>
      </c>
      <c r="H4268" s="2" t="s">
        <v>400</v>
      </c>
      <c r="I4268" s="2" t="s">
        <v>18277</v>
      </c>
      <c r="J4268" s="2">
        <v>29672835</v>
      </c>
    </row>
    <row r="4269" spans="1:10" ht="15" customHeight="1" x14ac:dyDescent="0.35">
      <c r="A4269" s="2" t="s">
        <v>218</v>
      </c>
      <c r="B4269" s="2" t="s">
        <v>219</v>
      </c>
      <c r="C4269" s="2" t="s">
        <v>398</v>
      </c>
      <c r="D4269" s="2" t="s">
        <v>399</v>
      </c>
      <c r="E4269" s="3">
        <v>15</v>
      </c>
      <c r="F4269" s="3">
        <v>28</v>
      </c>
      <c r="G4269" s="2" t="s">
        <v>220</v>
      </c>
      <c r="H4269" s="2" t="s">
        <v>400</v>
      </c>
      <c r="I4269" s="2" t="s">
        <v>18277</v>
      </c>
      <c r="J4269" s="2">
        <v>35351441</v>
      </c>
    </row>
    <row r="4270" spans="1:10" ht="15" customHeight="1" x14ac:dyDescent="0.35">
      <c r="A4270" s="2" t="s">
        <v>218</v>
      </c>
      <c r="B4270" s="2" t="s">
        <v>219</v>
      </c>
      <c r="C4270" s="2" t="s">
        <v>310</v>
      </c>
      <c r="D4270" s="2" t="s">
        <v>311</v>
      </c>
      <c r="E4270" s="3">
        <v>15</v>
      </c>
      <c r="F4270" s="3">
        <v>21</v>
      </c>
      <c r="G4270" s="2" t="s">
        <v>220</v>
      </c>
      <c r="H4270" s="2" t="s">
        <v>313</v>
      </c>
      <c r="I4270" s="2" t="s">
        <v>18277</v>
      </c>
      <c r="J4270" s="2">
        <v>35577586</v>
      </c>
    </row>
    <row r="4271" spans="1:10" ht="15" customHeight="1" x14ac:dyDescent="0.35">
      <c r="A4271" s="2" t="s">
        <v>218</v>
      </c>
      <c r="B4271" s="2" t="s">
        <v>219</v>
      </c>
      <c r="C4271" s="2" t="s">
        <v>264</v>
      </c>
      <c r="D4271" s="2" t="s">
        <v>265</v>
      </c>
      <c r="E4271" s="3">
        <v>15</v>
      </c>
      <c r="F4271" s="3">
        <v>18</v>
      </c>
      <c r="G4271" s="2" t="s">
        <v>220</v>
      </c>
      <c r="H4271" s="2" t="s">
        <v>266</v>
      </c>
      <c r="I4271" s="2" t="s">
        <v>18277</v>
      </c>
      <c r="J4271" s="2">
        <v>35577586</v>
      </c>
    </row>
    <row r="4272" spans="1:10" ht="15" customHeight="1" x14ac:dyDescent="0.35">
      <c r="A4272" s="2" t="s">
        <v>218</v>
      </c>
      <c r="B4272" s="2" t="s">
        <v>219</v>
      </c>
      <c r="C4272" s="2" t="s">
        <v>100</v>
      </c>
      <c r="D4272" s="2" t="s">
        <v>101</v>
      </c>
      <c r="E4272" s="3">
        <v>15</v>
      </c>
      <c r="F4272" s="3">
        <v>6</v>
      </c>
      <c r="G4272" s="2" t="s">
        <v>220</v>
      </c>
      <c r="H4272" s="2" t="s">
        <v>102</v>
      </c>
      <c r="I4272" s="2" t="s">
        <v>18277</v>
      </c>
      <c r="J4272" s="2">
        <v>35577586</v>
      </c>
    </row>
    <row r="4273" spans="1:10" ht="15" customHeight="1" x14ac:dyDescent="0.35">
      <c r="A4273" s="2" t="s">
        <v>218</v>
      </c>
      <c r="B4273" s="2" t="s">
        <v>219</v>
      </c>
      <c r="C4273" s="2" t="s">
        <v>398</v>
      </c>
      <c r="D4273" s="2" t="s">
        <v>399</v>
      </c>
      <c r="E4273" s="3">
        <v>15</v>
      </c>
      <c r="F4273" s="3">
        <v>28</v>
      </c>
      <c r="G4273" s="2" t="s">
        <v>220</v>
      </c>
      <c r="H4273" s="2" t="s">
        <v>400</v>
      </c>
      <c r="I4273" s="2" t="s">
        <v>18277</v>
      </c>
      <c r="J4273" s="2">
        <v>30720903</v>
      </c>
    </row>
    <row r="4274" spans="1:10" ht="15" customHeight="1" x14ac:dyDescent="0.35">
      <c r="A4274" s="2" t="s">
        <v>218</v>
      </c>
      <c r="B4274" s="2" t="s">
        <v>219</v>
      </c>
      <c r="C4274" s="2" t="s">
        <v>264</v>
      </c>
      <c r="D4274" s="2" t="s">
        <v>265</v>
      </c>
      <c r="E4274" s="3">
        <v>15</v>
      </c>
      <c r="F4274" s="3">
        <v>18</v>
      </c>
      <c r="G4274" s="2" t="s">
        <v>220</v>
      </c>
      <c r="H4274" s="2" t="s">
        <v>266</v>
      </c>
      <c r="I4274" s="2" t="s">
        <v>18277</v>
      </c>
      <c r="J4274" s="2">
        <v>30720903</v>
      </c>
    </row>
    <row r="4275" spans="1:10" ht="15" customHeight="1" x14ac:dyDescent="0.35">
      <c r="A4275" s="2" t="s">
        <v>218</v>
      </c>
      <c r="B4275" s="2" t="s">
        <v>219</v>
      </c>
      <c r="C4275" s="2" t="s">
        <v>398</v>
      </c>
      <c r="D4275" s="2" t="s">
        <v>399</v>
      </c>
      <c r="E4275" s="3">
        <v>15</v>
      </c>
      <c r="F4275" s="3">
        <v>28</v>
      </c>
      <c r="G4275" s="2" t="s">
        <v>220</v>
      </c>
      <c r="H4275" s="2" t="s">
        <v>400</v>
      </c>
      <c r="I4275" s="2" t="s">
        <v>18277</v>
      </c>
      <c r="J4275" s="2">
        <v>33393074</v>
      </c>
    </row>
    <row r="4276" spans="1:10" ht="15" customHeight="1" x14ac:dyDescent="0.35">
      <c r="A4276" s="2" t="s">
        <v>218</v>
      </c>
      <c r="B4276" s="2" t="s">
        <v>219</v>
      </c>
      <c r="C4276" s="2" t="s">
        <v>365</v>
      </c>
      <c r="D4276" s="2" t="s">
        <v>366</v>
      </c>
      <c r="E4276" s="3">
        <v>15</v>
      </c>
      <c r="F4276" s="3">
        <v>25</v>
      </c>
      <c r="G4276" s="2" t="s">
        <v>220</v>
      </c>
      <c r="H4276" s="2" t="s">
        <v>367</v>
      </c>
      <c r="I4276" s="2" t="s">
        <v>18277</v>
      </c>
      <c r="J4276" s="2">
        <v>27436240</v>
      </c>
    </row>
    <row r="4277" spans="1:10" ht="15" customHeight="1" x14ac:dyDescent="0.35">
      <c r="A4277" s="2" t="s">
        <v>218</v>
      </c>
      <c r="B4277" s="2" t="s">
        <v>219</v>
      </c>
      <c r="C4277" s="2" t="s">
        <v>100</v>
      </c>
      <c r="D4277" s="2" t="s">
        <v>101</v>
      </c>
      <c r="E4277" s="3">
        <v>15</v>
      </c>
      <c r="F4277" s="3">
        <v>6</v>
      </c>
      <c r="G4277" s="2" t="s">
        <v>220</v>
      </c>
      <c r="H4277" s="2" t="s">
        <v>102</v>
      </c>
      <c r="I4277" s="2" t="s">
        <v>18277</v>
      </c>
      <c r="J4277" s="2">
        <v>27436240</v>
      </c>
    </row>
    <row r="4278" spans="1:10" ht="15" customHeight="1" x14ac:dyDescent="0.35">
      <c r="A4278" s="2" t="s">
        <v>218</v>
      </c>
      <c r="B4278" s="2" t="s">
        <v>219</v>
      </c>
      <c r="C4278" s="2" t="s">
        <v>294</v>
      </c>
      <c r="D4278" s="2" t="s">
        <v>295</v>
      </c>
      <c r="E4278" s="3">
        <v>15</v>
      </c>
      <c r="F4278" s="3">
        <v>20</v>
      </c>
      <c r="G4278" s="2" t="s">
        <v>220</v>
      </c>
      <c r="H4278" s="2" t="s">
        <v>296</v>
      </c>
      <c r="I4278" s="2" t="s">
        <v>18277</v>
      </c>
      <c r="J4278" s="2">
        <v>30141558</v>
      </c>
    </row>
    <row r="4279" spans="1:10" ht="15" customHeight="1" x14ac:dyDescent="0.35">
      <c r="A4279" s="2" t="s">
        <v>218</v>
      </c>
      <c r="B4279" s="2" t="s">
        <v>219</v>
      </c>
      <c r="C4279" s="2" t="s">
        <v>264</v>
      </c>
      <c r="D4279" s="2" t="s">
        <v>265</v>
      </c>
      <c r="E4279" s="3">
        <v>15</v>
      </c>
      <c r="F4279" s="3">
        <v>18</v>
      </c>
      <c r="G4279" s="2" t="s">
        <v>220</v>
      </c>
      <c r="H4279" s="2" t="s">
        <v>266</v>
      </c>
      <c r="I4279" s="2" t="s">
        <v>18277</v>
      </c>
      <c r="J4279" s="2">
        <v>28477399</v>
      </c>
    </row>
    <row r="4280" spans="1:10" ht="15" customHeight="1" x14ac:dyDescent="0.35">
      <c r="A4280" s="2" t="s">
        <v>218</v>
      </c>
      <c r="B4280" s="2" t="s">
        <v>219</v>
      </c>
      <c r="C4280" s="2" t="s">
        <v>23</v>
      </c>
      <c r="D4280" s="2" t="s">
        <v>24</v>
      </c>
      <c r="E4280" s="3">
        <v>15</v>
      </c>
      <c r="F4280" s="3">
        <v>1</v>
      </c>
      <c r="G4280" s="2" t="s">
        <v>220</v>
      </c>
      <c r="H4280" s="2" t="s">
        <v>26</v>
      </c>
      <c r="I4280" s="2" t="s">
        <v>18277</v>
      </c>
      <c r="J4280" s="2">
        <v>28477399</v>
      </c>
    </row>
    <row r="4281" spans="1:10" ht="15" customHeight="1" x14ac:dyDescent="0.35">
      <c r="A4281" s="2" t="s">
        <v>218</v>
      </c>
      <c r="B4281" s="2" t="s">
        <v>219</v>
      </c>
      <c r="C4281" s="2" t="s">
        <v>398</v>
      </c>
      <c r="D4281" s="2" t="s">
        <v>399</v>
      </c>
      <c r="E4281" s="3">
        <v>15</v>
      </c>
      <c r="F4281" s="3">
        <v>28</v>
      </c>
      <c r="G4281" s="2" t="s">
        <v>220</v>
      </c>
      <c r="H4281" s="2" t="s">
        <v>400</v>
      </c>
      <c r="I4281" s="2" t="s">
        <v>18277</v>
      </c>
      <c r="J4281" s="2">
        <v>35663143</v>
      </c>
    </row>
    <row r="4282" spans="1:10" ht="15" customHeight="1" x14ac:dyDescent="0.35">
      <c r="A4282" s="2" t="s">
        <v>218</v>
      </c>
      <c r="B4282" s="2" t="s">
        <v>219</v>
      </c>
      <c r="C4282" s="2" t="s">
        <v>264</v>
      </c>
      <c r="D4282" s="2" t="s">
        <v>265</v>
      </c>
      <c r="E4282" s="3">
        <v>15</v>
      </c>
      <c r="F4282" s="3">
        <v>18</v>
      </c>
      <c r="G4282" s="2" t="s">
        <v>220</v>
      </c>
      <c r="H4282" s="2" t="s">
        <v>266</v>
      </c>
      <c r="I4282" s="2" t="s">
        <v>18277</v>
      </c>
      <c r="J4282" s="2">
        <v>35663143</v>
      </c>
    </row>
    <row r="4283" spans="1:10" ht="15" customHeight="1" x14ac:dyDescent="0.35">
      <c r="A4283" s="2" t="s">
        <v>218</v>
      </c>
      <c r="B4283" s="2" t="s">
        <v>219</v>
      </c>
      <c r="C4283" s="2" t="s">
        <v>100</v>
      </c>
      <c r="D4283" s="2" t="s">
        <v>101</v>
      </c>
      <c r="E4283" s="3">
        <v>15</v>
      </c>
      <c r="F4283" s="3">
        <v>6</v>
      </c>
      <c r="G4283" s="2" t="s">
        <v>220</v>
      </c>
      <c r="H4283" s="2" t="s">
        <v>102</v>
      </c>
      <c r="I4283" s="2" t="s">
        <v>18277</v>
      </c>
      <c r="J4283" s="2">
        <v>35663143</v>
      </c>
    </row>
    <row r="4284" spans="1:10" ht="15" customHeight="1" x14ac:dyDescent="0.35">
      <c r="A4284" s="2" t="s">
        <v>207</v>
      </c>
      <c r="B4284" s="2" t="s">
        <v>208</v>
      </c>
      <c r="C4284" s="2" t="s">
        <v>23</v>
      </c>
      <c r="D4284" s="2" t="s">
        <v>24</v>
      </c>
      <c r="E4284" s="3">
        <v>14</v>
      </c>
      <c r="F4284" s="3">
        <v>1</v>
      </c>
      <c r="G4284" s="2" t="s">
        <v>209</v>
      </c>
      <c r="H4284" s="2" t="s">
        <v>26</v>
      </c>
      <c r="I4284" s="2" t="s">
        <v>18277</v>
      </c>
      <c r="J4284" s="2">
        <v>17214732</v>
      </c>
    </row>
    <row r="4285" spans="1:10" ht="15" customHeight="1" x14ac:dyDescent="0.35">
      <c r="A4285" s="2" t="s">
        <v>128</v>
      </c>
      <c r="B4285" s="2" t="s">
        <v>129</v>
      </c>
      <c r="C4285" s="2" t="s">
        <v>352</v>
      </c>
      <c r="D4285" s="2" t="s">
        <v>353</v>
      </c>
      <c r="E4285" s="3">
        <v>8</v>
      </c>
      <c r="F4285" s="3">
        <v>24</v>
      </c>
      <c r="G4285" s="2" t="s">
        <v>130</v>
      </c>
      <c r="H4285" s="2" t="s">
        <v>354</v>
      </c>
      <c r="I4285" s="2" t="s">
        <v>18277</v>
      </c>
      <c r="J4285" s="2">
        <v>37291902</v>
      </c>
    </row>
    <row r="4286" spans="1:10" ht="15" customHeight="1" x14ac:dyDescent="0.35">
      <c r="A4286" s="2" t="s">
        <v>207</v>
      </c>
      <c r="B4286" s="2" t="s">
        <v>208</v>
      </c>
      <c r="C4286" s="2" t="s">
        <v>23</v>
      </c>
      <c r="D4286" s="2" t="s">
        <v>24</v>
      </c>
      <c r="E4286" s="3">
        <v>14</v>
      </c>
      <c r="F4286" s="3">
        <v>1</v>
      </c>
      <c r="G4286" s="2" t="s">
        <v>209</v>
      </c>
      <c r="H4286" s="2" t="s">
        <v>26</v>
      </c>
      <c r="I4286" s="2" t="s">
        <v>18277</v>
      </c>
      <c r="J4286" s="2">
        <v>17147562</v>
      </c>
    </row>
    <row r="4287" spans="1:10" ht="15" customHeight="1" x14ac:dyDescent="0.35">
      <c r="A4287" s="2" t="s">
        <v>207</v>
      </c>
      <c r="B4287" s="2" t="s">
        <v>208</v>
      </c>
      <c r="C4287" s="2" t="s">
        <v>23</v>
      </c>
      <c r="D4287" s="2" t="s">
        <v>24</v>
      </c>
      <c r="E4287" s="3">
        <v>14</v>
      </c>
      <c r="F4287" s="3">
        <v>1</v>
      </c>
      <c r="G4287" s="2" t="s">
        <v>209</v>
      </c>
      <c r="H4287" s="2" t="s">
        <v>26</v>
      </c>
      <c r="I4287" s="2" t="s">
        <v>18277</v>
      </c>
      <c r="J4287" s="2">
        <v>33937975</v>
      </c>
    </row>
    <row r="4288" spans="1:10" ht="15" customHeight="1" x14ac:dyDescent="0.35">
      <c r="A4288" s="2" t="s">
        <v>153</v>
      </c>
      <c r="B4288" s="2" t="s">
        <v>154</v>
      </c>
      <c r="C4288" s="2" t="s">
        <v>86</v>
      </c>
      <c r="D4288" s="2" t="s">
        <v>87</v>
      </c>
      <c r="E4288" s="3">
        <v>10</v>
      </c>
      <c r="F4288" s="3">
        <v>5</v>
      </c>
      <c r="G4288" s="2" t="s">
        <v>155</v>
      </c>
      <c r="H4288" s="2" t="s">
        <v>88</v>
      </c>
      <c r="I4288" s="2" t="s">
        <v>18277</v>
      </c>
      <c r="J4288" s="2">
        <v>35353175</v>
      </c>
    </row>
    <row r="4289" spans="1:10" ht="15" customHeight="1" x14ac:dyDescent="0.35">
      <c r="A4289" s="2" t="s">
        <v>153</v>
      </c>
      <c r="B4289" s="2" t="s">
        <v>154</v>
      </c>
      <c r="C4289" s="2" t="s">
        <v>86</v>
      </c>
      <c r="D4289" s="2" t="s">
        <v>87</v>
      </c>
      <c r="E4289" s="3">
        <v>10</v>
      </c>
      <c r="F4289" s="3">
        <v>5</v>
      </c>
      <c r="G4289" s="2" t="s">
        <v>155</v>
      </c>
      <c r="H4289" s="2" t="s">
        <v>88</v>
      </c>
      <c r="I4289" s="2" t="s">
        <v>18277</v>
      </c>
      <c r="J4289" s="2">
        <v>36695406</v>
      </c>
    </row>
    <row r="4290" spans="1:10" ht="15" customHeight="1" x14ac:dyDescent="0.35">
      <c r="A4290" s="2" t="s">
        <v>142</v>
      </c>
      <c r="B4290" s="2" t="s">
        <v>143</v>
      </c>
      <c r="C4290" s="2" t="s">
        <v>41</v>
      </c>
      <c r="D4290" s="2" t="s">
        <v>42</v>
      </c>
      <c r="E4290" s="3">
        <v>9</v>
      </c>
      <c r="F4290" s="3">
        <v>2</v>
      </c>
      <c r="G4290" s="2" t="s">
        <v>144</v>
      </c>
      <c r="H4290" s="2" t="s">
        <v>43</v>
      </c>
      <c r="I4290" s="2" t="s">
        <v>18277</v>
      </c>
      <c r="J4290" s="2">
        <v>25440430</v>
      </c>
    </row>
    <row r="4291" spans="1:10" ht="15" customHeight="1" x14ac:dyDescent="0.35">
      <c r="A4291" s="2" t="s">
        <v>142</v>
      </c>
      <c r="B4291" s="2" t="s">
        <v>143</v>
      </c>
      <c r="C4291" s="2" t="s">
        <v>41</v>
      </c>
      <c r="D4291" s="2" t="s">
        <v>42</v>
      </c>
      <c r="E4291" s="3">
        <v>9</v>
      </c>
      <c r="F4291" s="3">
        <v>2</v>
      </c>
      <c r="G4291" s="2" t="s">
        <v>144</v>
      </c>
      <c r="H4291" s="2" t="s">
        <v>43</v>
      </c>
      <c r="I4291" s="2" t="s">
        <v>18277</v>
      </c>
      <c r="J4291" s="2">
        <v>32767853</v>
      </c>
    </row>
    <row r="4292" spans="1:10" ht="15" customHeight="1" x14ac:dyDescent="0.35">
      <c r="A4292" s="2" t="s">
        <v>142</v>
      </c>
      <c r="B4292" s="2" t="s">
        <v>143</v>
      </c>
      <c r="C4292" s="2" t="s">
        <v>41</v>
      </c>
      <c r="D4292" s="2" t="s">
        <v>42</v>
      </c>
      <c r="E4292" s="3">
        <v>9</v>
      </c>
      <c r="F4292" s="3">
        <v>2</v>
      </c>
      <c r="G4292" s="2" t="s">
        <v>144</v>
      </c>
      <c r="H4292" s="2" t="s">
        <v>43</v>
      </c>
      <c r="I4292" s="2" t="s">
        <v>18277</v>
      </c>
      <c r="J4292" s="2">
        <v>28089002</v>
      </c>
    </row>
    <row r="4293" spans="1:10" ht="15" customHeight="1" x14ac:dyDescent="0.35">
      <c r="A4293" s="2" t="s">
        <v>142</v>
      </c>
      <c r="B4293" s="2" t="s">
        <v>143</v>
      </c>
      <c r="C4293" s="2" t="s">
        <v>56</v>
      </c>
      <c r="D4293" s="2" t="s">
        <v>57</v>
      </c>
      <c r="E4293" s="3">
        <v>9</v>
      </c>
      <c r="F4293" s="3">
        <v>3</v>
      </c>
      <c r="G4293" s="2" t="s">
        <v>144</v>
      </c>
      <c r="H4293" s="2" t="s">
        <v>59</v>
      </c>
      <c r="I4293" s="2" t="s">
        <v>18277</v>
      </c>
      <c r="J4293" s="2">
        <v>25308153</v>
      </c>
    </row>
    <row r="4294" spans="1:10" ht="15" customHeight="1" x14ac:dyDescent="0.35">
      <c r="A4294" s="2" t="s">
        <v>142</v>
      </c>
      <c r="B4294" s="2" t="s">
        <v>143</v>
      </c>
      <c r="C4294" s="2" t="s">
        <v>191</v>
      </c>
      <c r="D4294" s="2" t="s">
        <v>192</v>
      </c>
      <c r="E4294" s="3">
        <v>9</v>
      </c>
      <c r="F4294" s="3">
        <v>13</v>
      </c>
      <c r="G4294" s="2" t="s">
        <v>144</v>
      </c>
      <c r="H4294" s="2" t="s">
        <v>193</v>
      </c>
      <c r="I4294" s="2" t="s">
        <v>18277</v>
      </c>
      <c r="J4294" s="2">
        <v>26473312</v>
      </c>
    </row>
    <row r="4295" spans="1:10" ht="15" customHeight="1" x14ac:dyDescent="0.35">
      <c r="A4295" s="2" t="s">
        <v>142</v>
      </c>
      <c r="B4295" s="2" t="s">
        <v>143</v>
      </c>
      <c r="C4295" s="2" t="s">
        <v>56</v>
      </c>
      <c r="D4295" s="2" t="s">
        <v>57</v>
      </c>
      <c r="E4295" s="3">
        <v>9</v>
      </c>
      <c r="F4295" s="3">
        <v>3</v>
      </c>
      <c r="G4295" s="2" t="s">
        <v>144</v>
      </c>
      <c r="H4295" s="2" t="s">
        <v>59</v>
      </c>
      <c r="I4295" s="2" t="s">
        <v>18277</v>
      </c>
      <c r="J4295" s="2">
        <v>26473312</v>
      </c>
    </row>
    <row r="4296" spans="1:10" ht="15" customHeight="1" x14ac:dyDescent="0.35">
      <c r="A4296" s="2" t="s">
        <v>142</v>
      </c>
      <c r="B4296" s="2" t="s">
        <v>143</v>
      </c>
      <c r="C4296" s="2" t="s">
        <v>41</v>
      </c>
      <c r="D4296" s="2" t="s">
        <v>42</v>
      </c>
      <c r="E4296" s="3">
        <v>9</v>
      </c>
      <c r="F4296" s="3">
        <v>2</v>
      </c>
      <c r="G4296" s="2" t="s">
        <v>144</v>
      </c>
      <c r="H4296" s="2" t="s">
        <v>43</v>
      </c>
      <c r="I4296" s="2" t="s">
        <v>18277</v>
      </c>
      <c r="J4296" s="2">
        <v>26778290</v>
      </c>
    </row>
    <row r="4297" spans="1:10" ht="15" customHeight="1" x14ac:dyDescent="0.35">
      <c r="A4297" s="2" t="s">
        <v>142</v>
      </c>
      <c r="B4297" s="2" t="s">
        <v>143</v>
      </c>
      <c r="C4297" s="2" t="s">
        <v>41</v>
      </c>
      <c r="D4297" s="2" t="s">
        <v>42</v>
      </c>
      <c r="E4297" s="3">
        <v>9</v>
      </c>
      <c r="F4297" s="3">
        <v>2</v>
      </c>
      <c r="G4297" s="2" t="s">
        <v>144</v>
      </c>
      <c r="H4297" s="2" t="s">
        <v>43</v>
      </c>
      <c r="I4297" s="2" t="s">
        <v>18277</v>
      </c>
      <c r="J4297" s="2">
        <v>31838126</v>
      </c>
    </row>
    <row r="4298" spans="1:10" ht="15" customHeight="1" x14ac:dyDescent="0.35">
      <c r="A4298" s="2" t="s">
        <v>177</v>
      </c>
      <c r="B4298" s="2" t="s">
        <v>178</v>
      </c>
      <c r="C4298" s="2" t="s">
        <v>191</v>
      </c>
      <c r="D4298" s="2" t="s">
        <v>192</v>
      </c>
      <c r="E4298" s="3">
        <v>12</v>
      </c>
      <c r="F4298" s="3">
        <v>13</v>
      </c>
      <c r="G4298" s="2" t="s">
        <v>179</v>
      </c>
      <c r="H4298" s="2" t="s">
        <v>193</v>
      </c>
      <c r="I4298" s="2" t="s">
        <v>18277</v>
      </c>
      <c r="J4298" s="2">
        <v>39283144</v>
      </c>
    </row>
    <row r="4299" spans="1:10" ht="15" customHeight="1" x14ac:dyDescent="0.35">
      <c r="A4299" s="2" t="s">
        <v>142</v>
      </c>
      <c r="B4299" s="2" t="s">
        <v>143</v>
      </c>
      <c r="C4299" s="2" t="s">
        <v>128</v>
      </c>
      <c r="D4299" s="2" t="s">
        <v>129</v>
      </c>
      <c r="E4299" s="3">
        <v>9</v>
      </c>
      <c r="F4299" s="3">
        <v>8</v>
      </c>
      <c r="G4299" s="2" t="s">
        <v>144</v>
      </c>
      <c r="H4299" s="2" t="s">
        <v>130</v>
      </c>
      <c r="I4299" s="2" t="s">
        <v>18277</v>
      </c>
      <c r="J4299" s="2">
        <v>21339420</v>
      </c>
    </row>
    <row r="4300" spans="1:10" ht="15" customHeight="1" x14ac:dyDescent="0.35">
      <c r="A4300" s="2" t="s">
        <v>142</v>
      </c>
      <c r="B4300" s="2" t="s">
        <v>143</v>
      </c>
      <c r="C4300" s="2" t="s">
        <v>56</v>
      </c>
      <c r="D4300" s="2" t="s">
        <v>57</v>
      </c>
      <c r="E4300" s="3">
        <v>9</v>
      </c>
      <c r="F4300" s="3">
        <v>3</v>
      </c>
      <c r="G4300" s="2" t="s">
        <v>144</v>
      </c>
      <c r="H4300" s="2" t="s">
        <v>59</v>
      </c>
      <c r="I4300" s="2" t="s">
        <v>18277</v>
      </c>
      <c r="J4300" s="2">
        <v>25601323</v>
      </c>
    </row>
    <row r="4301" spans="1:10" ht="15" customHeight="1" x14ac:dyDescent="0.35">
      <c r="A4301" s="2" t="s">
        <v>142</v>
      </c>
      <c r="B4301" s="2" t="s">
        <v>143</v>
      </c>
      <c r="C4301" s="2" t="s">
        <v>41</v>
      </c>
      <c r="D4301" s="2" t="s">
        <v>42</v>
      </c>
      <c r="E4301" s="3">
        <v>9</v>
      </c>
      <c r="F4301" s="3">
        <v>2</v>
      </c>
      <c r="G4301" s="2" t="s">
        <v>144</v>
      </c>
      <c r="H4301" s="2" t="s">
        <v>43</v>
      </c>
      <c r="I4301" s="2" t="s">
        <v>18277</v>
      </c>
      <c r="J4301" s="2">
        <v>30007077</v>
      </c>
    </row>
    <row r="4302" spans="1:10" ht="15" customHeight="1" x14ac:dyDescent="0.35">
      <c r="A4302" s="2" t="s">
        <v>142</v>
      </c>
      <c r="B4302" s="2" t="s">
        <v>143</v>
      </c>
      <c r="C4302" s="2" t="s">
        <v>128</v>
      </c>
      <c r="D4302" s="2" t="s">
        <v>129</v>
      </c>
      <c r="E4302" s="3">
        <v>9</v>
      </c>
      <c r="F4302" s="3">
        <v>8</v>
      </c>
      <c r="G4302" s="2" t="s">
        <v>144</v>
      </c>
      <c r="H4302" s="2" t="s">
        <v>130</v>
      </c>
      <c r="I4302" s="2" t="s">
        <v>18277</v>
      </c>
      <c r="J4302" s="2">
        <v>29461977</v>
      </c>
    </row>
    <row r="4303" spans="1:10" ht="15" customHeight="1" x14ac:dyDescent="0.35">
      <c r="A4303" s="2" t="s">
        <v>142</v>
      </c>
      <c r="B4303" s="2" t="s">
        <v>143</v>
      </c>
      <c r="C4303" s="2" t="s">
        <v>41</v>
      </c>
      <c r="D4303" s="2" t="s">
        <v>42</v>
      </c>
      <c r="E4303" s="3">
        <v>9</v>
      </c>
      <c r="F4303" s="3">
        <v>2</v>
      </c>
      <c r="G4303" s="2" t="s">
        <v>144</v>
      </c>
      <c r="H4303" s="2" t="s">
        <v>43</v>
      </c>
      <c r="I4303" s="2" t="s">
        <v>18277</v>
      </c>
      <c r="J4303" s="2">
        <v>29461977</v>
      </c>
    </row>
    <row r="4304" spans="1:10" ht="15" customHeight="1" x14ac:dyDescent="0.35">
      <c r="A4304" s="2" t="s">
        <v>128</v>
      </c>
      <c r="B4304" s="2" t="s">
        <v>129</v>
      </c>
      <c r="C4304" s="2" t="s">
        <v>56</v>
      </c>
      <c r="D4304" s="2" t="s">
        <v>57</v>
      </c>
      <c r="E4304" s="3">
        <v>8</v>
      </c>
      <c r="F4304" s="3">
        <v>3</v>
      </c>
      <c r="G4304" s="2" t="s">
        <v>130</v>
      </c>
      <c r="H4304" s="2" t="s">
        <v>59</v>
      </c>
      <c r="I4304" s="2" t="s">
        <v>18277</v>
      </c>
      <c r="J4304" s="2">
        <v>24917549</v>
      </c>
    </row>
    <row r="4305" spans="1:10" ht="15" customHeight="1" x14ac:dyDescent="0.35">
      <c r="A4305" s="2" t="s">
        <v>128</v>
      </c>
      <c r="B4305" s="2" t="s">
        <v>129</v>
      </c>
      <c r="C4305" s="2" t="s">
        <v>142</v>
      </c>
      <c r="D4305" s="2" t="s">
        <v>143</v>
      </c>
      <c r="E4305" s="3">
        <v>8</v>
      </c>
      <c r="F4305" s="3">
        <v>9</v>
      </c>
      <c r="G4305" s="2" t="s">
        <v>130</v>
      </c>
      <c r="H4305" s="2" t="s">
        <v>144</v>
      </c>
      <c r="I4305" s="2" t="s">
        <v>18277</v>
      </c>
      <c r="J4305" s="2">
        <v>21339420</v>
      </c>
    </row>
    <row r="4306" spans="1:10" ht="15" customHeight="1" x14ac:dyDescent="0.35">
      <c r="A4306" s="2" t="s">
        <v>128</v>
      </c>
      <c r="B4306" s="2" t="s">
        <v>129</v>
      </c>
      <c r="C4306" s="2" t="s">
        <v>23</v>
      </c>
      <c r="D4306" s="2" t="s">
        <v>24</v>
      </c>
      <c r="E4306" s="3">
        <v>8</v>
      </c>
      <c r="F4306" s="3">
        <v>1</v>
      </c>
      <c r="G4306" s="2" t="s">
        <v>130</v>
      </c>
      <c r="H4306" s="2" t="s">
        <v>26</v>
      </c>
      <c r="I4306" s="2" t="s">
        <v>18277</v>
      </c>
      <c r="J4306" s="2">
        <v>19635120</v>
      </c>
    </row>
    <row r="4307" spans="1:10" ht="15" customHeight="1" x14ac:dyDescent="0.35">
      <c r="A4307" s="2" t="s">
        <v>128</v>
      </c>
      <c r="B4307" s="2" t="s">
        <v>129</v>
      </c>
      <c r="C4307" s="2" t="s">
        <v>523</v>
      </c>
      <c r="D4307" s="2" t="s">
        <v>524</v>
      </c>
      <c r="E4307" s="3">
        <v>8</v>
      </c>
      <c r="F4307" s="3">
        <v>39</v>
      </c>
      <c r="G4307" s="2" t="s">
        <v>130</v>
      </c>
      <c r="H4307" s="2" t="s">
        <v>525</v>
      </c>
      <c r="I4307" s="2" t="s">
        <v>18277</v>
      </c>
      <c r="J4307" s="2">
        <v>31128170</v>
      </c>
    </row>
    <row r="4308" spans="1:10" ht="15" customHeight="1" x14ac:dyDescent="0.35">
      <c r="A4308" s="2" t="s">
        <v>128</v>
      </c>
      <c r="B4308" s="2" t="s">
        <v>129</v>
      </c>
      <c r="C4308" s="2" t="s">
        <v>142</v>
      </c>
      <c r="D4308" s="2" t="s">
        <v>143</v>
      </c>
      <c r="E4308" s="3">
        <v>8</v>
      </c>
      <c r="F4308" s="3">
        <v>9</v>
      </c>
      <c r="G4308" s="2" t="s">
        <v>130</v>
      </c>
      <c r="H4308" s="2" t="s">
        <v>144</v>
      </c>
      <c r="I4308" s="2" t="s">
        <v>18277</v>
      </c>
      <c r="J4308" s="2">
        <v>29461977</v>
      </c>
    </row>
    <row r="4309" spans="1:10" ht="15" customHeight="1" x14ac:dyDescent="0.35">
      <c r="A4309" s="2" t="s">
        <v>128</v>
      </c>
      <c r="B4309" s="2" t="s">
        <v>129</v>
      </c>
      <c r="C4309" s="2" t="s">
        <v>41</v>
      </c>
      <c r="D4309" s="2" t="s">
        <v>42</v>
      </c>
      <c r="E4309" s="3">
        <v>8</v>
      </c>
      <c r="F4309" s="3">
        <v>2</v>
      </c>
      <c r="G4309" s="2" t="s">
        <v>130</v>
      </c>
      <c r="H4309" s="2" t="s">
        <v>43</v>
      </c>
      <c r="I4309" s="2" t="s">
        <v>18277</v>
      </c>
      <c r="J4309" s="2">
        <v>29461977</v>
      </c>
    </row>
    <row r="4310" spans="1:10" ht="15" customHeight="1" x14ac:dyDescent="0.35">
      <c r="A4310" s="2" t="s">
        <v>142</v>
      </c>
      <c r="B4310" s="2" t="s">
        <v>143</v>
      </c>
      <c r="C4310" s="2" t="s">
        <v>41</v>
      </c>
      <c r="D4310" s="2" t="s">
        <v>42</v>
      </c>
      <c r="E4310" s="3">
        <v>9</v>
      </c>
      <c r="F4310" s="3">
        <v>2</v>
      </c>
      <c r="G4310" s="2" t="s">
        <v>144</v>
      </c>
      <c r="H4310" s="2" t="s">
        <v>43</v>
      </c>
      <c r="I4310" s="2" t="s">
        <v>18277</v>
      </c>
      <c r="J4310" s="2">
        <v>25533639</v>
      </c>
    </row>
    <row r="4311" spans="1:10" ht="15" customHeight="1" x14ac:dyDescent="0.35">
      <c r="A4311" s="2" t="s">
        <v>177</v>
      </c>
      <c r="B4311" s="2" t="s">
        <v>178</v>
      </c>
      <c r="C4311" s="2" t="s">
        <v>365</v>
      </c>
      <c r="D4311" s="2" t="s">
        <v>366</v>
      </c>
      <c r="E4311" s="3">
        <v>12</v>
      </c>
      <c r="F4311" s="3">
        <v>25</v>
      </c>
      <c r="G4311" s="2" t="s">
        <v>179</v>
      </c>
      <c r="H4311" s="2" t="s">
        <v>367</v>
      </c>
      <c r="I4311" s="2" t="s">
        <v>18277</v>
      </c>
      <c r="J4311" s="2">
        <v>39283144</v>
      </c>
    </row>
    <row r="4312" spans="1:10" ht="15" customHeight="1" x14ac:dyDescent="0.35">
      <c r="A4312" s="2" t="s">
        <v>177</v>
      </c>
      <c r="B4312" s="2" t="s">
        <v>178</v>
      </c>
      <c r="C4312" s="2" t="s">
        <v>56</v>
      </c>
      <c r="D4312" s="2" t="s">
        <v>57</v>
      </c>
      <c r="E4312" s="3">
        <v>12</v>
      </c>
      <c r="F4312" s="3">
        <v>3</v>
      </c>
      <c r="G4312" s="2" t="s">
        <v>179</v>
      </c>
      <c r="H4312" s="2" t="s">
        <v>59</v>
      </c>
      <c r="I4312" s="2" t="s">
        <v>18277</v>
      </c>
      <c r="J4312" s="2">
        <v>37291902</v>
      </c>
    </row>
    <row r="4313" spans="1:10" ht="15" customHeight="1" x14ac:dyDescent="0.35">
      <c r="A4313" s="2" t="s">
        <v>177</v>
      </c>
      <c r="B4313" s="2" t="s">
        <v>178</v>
      </c>
      <c r="C4313" s="2" t="s">
        <v>128</v>
      </c>
      <c r="D4313" s="2" t="s">
        <v>129</v>
      </c>
      <c r="E4313" s="3">
        <v>12</v>
      </c>
      <c r="F4313" s="3">
        <v>8</v>
      </c>
      <c r="G4313" s="2" t="s">
        <v>179</v>
      </c>
      <c r="H4313" s="2" t="s">
        <v>130</v>
      </c>
      <c r="I4313" s="2" t="s">
        <v>18277</v>
      </c>
      <c r="J4313" s="2">
        <v>37291902</v>
      </c>
    </row>
    <row r="4314" spans="1:10" ht="15" customHeight="1" x14ac:dyDescent="0.35">
      <c r="A4314" s="2" t="s">
        <v>207</v>
      </c>
      <c r="B4314" s="2" t="s">
        <v>208</v>
      </c>
      <c r="C4314" s="2" t="s">
        <v>23</v>
      </c>
      <c r="D4314" s="2" t="s">
        <v>24</v>
      </c>
      <c r="E4314" s="3">
        <v>14</v>
      </c>
      <c r="F4314" s="3">
        <v>1</v>
      </c>
      <c r="G4314" s="2" t="s">
        <v>209</v>
      </c>
      <c r="H4314" s="2" t="s">
        <v>26</v>
      </c>
      <c r="I4314" s="2" t="s">
        <v>18277</v>
      </c>
      <c r="J4314" s="2">
        <v>17822509</v>
      </c>
    </row>
    <row r="4315" spans="1:10" ht="15" customHeight="1" x14ac:dyDescent="0.35">
      <c r="A4315" s="2" t="s">
        <v>207</v>
      </c>
      <c r="B4315" s="2" t="s">
        <v>208</v>
      </c>
      <c r="C4315" s="2" t="s">
        <v>23</v>
      </c>
      <c r="D4315" s="2" t="s">
        <v>24</v>
      </c>
      <c r="E4315" s="3">
        <v>14</v>
      </c>
      <c r="F4315" s="3">
        <v>1</v>
      </c>
      <c r="G4315" s="2" t="s">
        <v>209</v>
      </c>
      <c r="H4315" s="2" t="s">
        <v>26</v>
      </c>
      <c r="I4315" s="2" t="s">
        <v>18277</v>
      </c>
      <c r="J4315" s="2">
        <v>19092022</v>
      </c>
    </row>
    <row r="4316" spans="1:10" ht="15" customHeight="1" x14ac:dyDescent="0.35">
      <c r="A4316" s="2" t="s">
        <v>207</v>
      </c>
      <c r="B4316" s="2" t="s">
        <v>208</v>
      </c>
      <c r="C4316" s="2" t="s">
        <v>23</v>
      </c>
      <c r="D4316" s="2" t="s">
        <v>24</v>
      </c>
      <c r="E4316" s="3">
        <v>14</v>
      </c>
      <c r="F4316" s="3">
        <v>1</v>
      </c>
      <c r="G4316" s="2" t="s">
        <v>209</v>
      </c>
      <c r="H4316" s="2" t="s">
        <v>26</v>
      </c>
      <c r="I4316" s="2" t="s">
        <v>18277</v>
      </c>
      <c r="J4316" s="2">
        <v>36814132</v>
      </c>
    </row>
    <row r="4317" spans="1:10" ht="15" customHeight="1" x14ac:dyDescent="0.35">
      <c r="A4317" s="2" t="s">
        <v>191</v>
      </c>
      <c r="B4317" s="2" t="s">
        <v>192</v>
      </c>
      <c r="C4317" s="2" t="s">
        <v>339</v>
      </c>
      <c r="D4317" s="2" t="s">
        <v>340</v>
      </c>
      <c r="E4317" s="3">
        <v>13</v>
      </c>
      <c r="F4317" s="3">
        <v>23</v>
      </c>
      <c r="G4317" s="2" t="s">
        <v>193</v>
      </c>
      <c r="H4317" s="2" t="s">
        <v>341</v>
      </c>
      <c r="I4317" s="2" t="s">
        <v>18277</v>
      </c>
      <c r="J4317" s="2">
        <v>36387062</v>
      </c>
    </row>
    <row r="4318" spans="1:10" ht="15" customHeight="1" x14ac:dyDescent="0.35">
      <c r="A4318" s="2" t="s">
        <v>191</v>
      </c>
      <c r="B4318" s="2" t="s">
        <v>192</v>
      </c>
      <c r="C4318" s="2" t="s">
        <v>142</v>
      </c>
      <c r="D4318" s="2" t="s">
        <v>143</v>
      </c>
      <c r="E4318" s="3">
        <v>13</v>
      </c>
      <c r="F4318" s="3">
        <v>9</v>
      </c>
      <c r="G4318" s="2" t="s">
        <v>193</v>
      </c>
      <c r="H4318" s="2" t="s">
        <v>144</v>
      </c>
      <c r="I4318" s="2" t="s">
        <v>18277</v>
      </c>
      <c r="J4318" s="2">
        <v>26473312</v>
      </c>
    </row>
    <row r="4319" spans="1:10" ht="15" customHeight="1" x14ac:dyDescent="0.35">
      <c r="A4319" s="2" t="s">
        <v>191</v>
      </c>
      <c r="B4319" s="2" t="s">
        <v>192</v>
      </c>
      <c r="C4319" s="2" t="s">
        <v>56</v>
      </c>
      <c r="D4319" s="2" t="s">
        <v>57</v>
      </c>
      <c r="E4319" s="3">
        <v>13</v>
      </c>
      <c r="F4319" s="3">
        <v>3</v>
      </c>
      <c r="G4319" s="2" t="s">
        <v>193</v>
      </c>
      <c r="H4319" s="2" t="s">
        <v>59</v>
      </c>
      <c r="I4319" s="2" t="s">
        <v>18277</v>
      </c>
      <c r="J4319" s="2">
        <v>26473312</v>
      </c>
    </row>
    <row r="4320" spans="1:10" ht="15" customHeight="1" x14ac:dyDescent="0.35">
      <c r="A4320" s="2" t="s">
        <v>191</v>
      </c>
      <c r="B4320" s="2" t="s">
        <v>192</v>
      </c>
      <c r="C4320" s="2" t="s">
        <v>365</v>
      </c>
      <c r="D4320" s="2" t="s">
        <v>366</v>
      </c>
      <c r="E4320" s="3">
        <v>13</v>
      </c>
      <c r="F4320" s="3">
        <v>25</v>
      </c>
      <c r="G4320" s="2" t="s">
        <v>193</v>
      </c>
      <c r="H4320" s="2" t="s">
        <v>367</v>
      </c>
      <c r="I4320" s="2" t="s">
        <v>18277</v>
      </c>
      <c r="J4320" s="2">
        <v>39009427</v>
      </c>
    </row>
    <row r="4321" spans="1:10" ht="15" customHeight="1" x14ac:dyDescent="0.35">
      <c r="A4321" s="2" t="s">
        <v>191</v>
      </c>
      <c r="B4321" s="2" t="s">
        <v>192</v>
      </c>
      <c r="C4321" s="2" t="s">
        <v>177</v>
      </c>
      <c r="D4321" s="2" t="s">
        <v>178</v>
      </c>
      <c r="E4321" s="3">
        <v>13</v>
      </c>
      <c r="F4321" s="3">
        <v>12</v>
      </c>
      <c r="G4321" s="2" t="s">
        <v>193</v>
      </c>
      <c r="H4321" s="2" t="s">
        <v>179</v>
      </c>
      <c r="I4321" s="2" t="s">
        <v>18277</v>
      </c>
      <c r="J4321" s="2">
        <v>39009427</v>
      </c>
    </row>
    <row r="4322" spans="1:10" ht="15" customHeight="1" x14ac:dyDescent="0.35">
      <c r="A4322" s="2" t="s">
        <v>191</v>
      </c>
      <c r="B4322" s="2" t="s">
        <v>192</v>
      </c>
      <c r="C4322" s="2" t="s">
        <v>56</v>
      </c>
      <c r="D4322" s="2" t="s">
        <v>57</v>
      </c>
      <c r="E4322" s="3">
        <v>13</v>
      </c>
      <c r="F4322" s="3">
        <v>3</v>
      </c>
      <c r="G4322" s="2" t="s">
        <v>193</v>
      </c>
      <c r="H4322" s="2" t="s">
        <v>59</v>
      </c>
      <c r="I4322" s="2" t="s">
        <v>18277</v>
      </c>
      <c r="J4322" s="2">
        <v>39009427</v>
      </c>
    </row>
    <row r="4323" spans="1:10" ht="15" customHeight="1" x14ac:dyDescent="0.35">
      <c r="A4323" s="2" t="s">
        <v>191</v>
      </c>
      <c r="B4323" s="2" t="s">
        <v>192</v>
      </c>
      <c r="C4323" s="2" t="s">
        <v>352</v>
      </c>
      <c r="D4323" s="2" t="s">
        <v>353</v>
      </c>
      <c r="E4323" s="3">
        <v>13</v>
      </c>
      <c r="F4323" s="3">
        <v>24</v>
      </c>
      <c r="G4323" s="2" t="s">
        <v>193</v>
      </c>
      <c r="H4323" s="2" t="s">
        <v>354</v>
      </c>
      <c r="I4323" s="2" t="s">
        <v>18277</v>
      </c>
      <c r="J4323" s="2">
        <v>37291902</v>
      </c>
    </row>
    <row r="4324" spans="1:10" ht="15" customHeight="1" x14ac:dyDescent="0.35">
      <c r="A4324" s="2" t="s">
        <v>191</v>
      </c>
      <c r="B4324" s="2" t="s">
        <v>192</v>
      </c>
      <c r="C4324" s="2" t="s">
        <v>177</v>
      </c>
      <c r="D4324" s="2" t="s">
        <v>178</v>
      </c>
      <c r="E4324" s="3">
        <v>13</v>
      </c>
      <c r="F4324" s="3">
        <v>12</v>
      </c>
      <c r="G4324" s="2" t="s">
        <v>193</v>
      </c>
      <c r="H4324" s="2" t="s">
        <v>179</v>
      </c>
      <c r="I4324" s="2" t="s">
        <v>18277</v>
      </c>
      <c r="J4324" s="2">
        <v>37291902</v>
      </c>
    </row>
    <row r="4325" spans="1:10" ht="15" customHeight="1" x14ac:dyDescent="0.35">
      <c r="A4325" s="2" t="s">
        <v>191</v>
      </c>
      <c r="B4325" s="2" t="s">
        <v>192</v>
      </c>
      <c r="C4325" s="2" t="s">
        <v>128</v>
      </c>
      <c r="D4325" s="2" t="s">
        <v>129</v>
      </c>
      <c r="E4325" s="3">
        <v>13</v>
      </c>
      <c r="F4325" s="3">
        <v>8</v>
      </c>
      <c r="G4325" s="2" t="s">
        <v>193</v>
      </c>
      <c r="H4325" s="2" t="s">
        <v>130</v>
      </c>
      <c r="I4325" s="2" t="s">
        <v>18277</v>
      </c>
      <c r="J4325" s="2">
        <v>37291902</v>
      </c>
    </row>
    <row r="4326" spans="1:10" ht="15" customHeight="1" x14ac:dyDescent="0.35">
      <c r="A4326" s="2" t="s">
        <v>191</v>
      </c>
      <c r="B4326" s="2" t="s">
        <v>192</v>
      </c>
      <c r="C4326" s="2" t="s">
        <v>56</v>
      </c>
      <c r="D4326" s="2" t="s">
        <v>57</v>
      </c>
      <c r="E4326" s="3">
        <v>13</v>
      </c>
      <c r="F4326" s="3">
        <v>3</v>
      </c>
      <c r="G4326" s="2" t="s">
        <v>193</v>
      </c>
      <c r="H4326" s="2" t="s">
        <v>59</v>
      </c>
      <c r="I4326" s="2" t="s">
        <v>18277</v>
      </c>
      <c r="J4326" s="2">
        <v>37291902</v>
      </c>
    </row>
    <row r="4327" spans="1:10" ht="15" customHeight="1" x14ac:dyDescent="0.35">
      <c r="A4327" s="2" t="s">
        <v>191</v>
      </c>
      <c r="B4327" s="2" t="s">
        <v>192</v>
      </c>
      <c r="C4327" s="2" t="s">
        <v>365</v>
      </c>
      <c r="D4327" s="2" t="s">
        <v>366</v>
      </c>
      <c r="E4327" s="3">
        <v>13</v>
      </c>
      <c r="F4327" s="3">
        <v>25</v>
      </c>
      <c r="G4327" s="2" t="s">
        <v>193</v>
      </c>
      <c r="H4327" s="2" t="s">
        <v>367</v>
      </c>
      <c r="I4327" s="2" t="s">
        <v>18277</v>
      </c>
      <c r="J4327" s="2">
        <v>39283144</v>
      </c>
    </row>
    <row r="4328" spans="1:10" ht="15" customHeight="1" x14ac:dyDescent="0.35">
      <c r="A4328" s="2" t="s">
        <v>191</v>
      </c>
      <c r="B4328" s="2" t="s">
        <v>192</v>
      </c>
      <c r="C4328" s="2" t="s">
        <v>177</v>
      </c>
      <c r="D4328" s="2" t="s">
        <v>178</v>
      </c>
      <c r="E4328" s="3">
        <v>13</v>
      </c>
      <c r="F4328" s="3">
        <v>12</v>
      </c>
      <c r="G4328" s="2" t="s">
        <v>193</v>
      </c>
      <c r="H4328" s="2" t="s">
        <v>179</v>
      </c>
      <c r="I4328" s="2" t="s">
        <v>18277</v>
      </c>
      <c r="J4328" s="2">
        <v>39283144</v>
      </c>
    </row>
    <row r="4329" spans="1:10" ht="15" customHeight="1" x14ac:dyDescent="0.35">
      <c r="A4329" s="2" t="s">
        <v>191</v>
      </c>
      <c r="B4329" s="2" t="s">
        <v>192</v>
      </c>
      <c r="C4329" s="2" t="s">
        <v>537</v>
      </c>
      <c r="D4329" s="2" t="s">
        <v>538</v>
      </c>
      <c r="E4329" s="3">
        <v>13</v>
      </c>
      <c r="F4329" s="3">
        <v>40</v>
      </c>
      <c r="G4329" s="2" t="s">
        <v>193</v>
      </c>
      <c r="H4329" s="2" t="s">
        <v>539</v>
      </c>
      <c r="I4329" s="2" t="s">
        <v>18277</v>
      </c>
      <c r="J4329" s="2">
        <v>39044673</v>
      </c>
    </row>
    <row r="4330" spans="1:10" ht="15" customHeight="1" x14ac:dyDescent="0.35">
      <c r="A4330" s="2" t="s">
        <v>191</v>
      </c>
      <c r="B4330" s="2" t="s">
        <v>192</v>
      </c>
      <c r="C4330" s="2" t="s">
        <v>339</v>
      </c>
      <c r="D4330" s="2" t="s">
        <v>340</v>
      </c>
      <c r="E4330" s="3">
        <v>13</v>
      </c>
      <c r="F4330" s="3">
        <v>23</v>
      </c>
      <c r="G4330" s="2" t="s">
        <v>193</v>
      </c>
      <c r="H4330" s="2" t="s">
        <v>341</v>
      </c>
      <c r="I4330" s="2" t="s">
        <v>18277</v>
      </c>
      <c r="J4330" s="2">
        <v>39044673</v>
      </c>
    </row>
    <row r="4331" spans="1:10" ht="15" customHeight="1" x14ac:dyDescent="0.35">
      <c r="A4331" s="2" t="s">
        <v>177</v>
      </c>
      <c r="B4331" s="2" t="s">
        <v>178</v>
      </c>
      <c r="C4331" s="2" t="s">
        <v>56</v>
      </c>
      <c r="D4331" s="2" t="s">
        <v>57</v>
      </c>
      <c r="E4331" s="3">
        <v>12</v>
      </c>
      <c r="F4331" s="3">
        <v>3</v>
      </c>
      <c r="G4331" s="2" t="s">
        <v>179</v>
      </c>
      <c r="H4331" s="2" t="s">
        <v>59</v>
      </c>
      <c r="I4331" s="2" t="s">
        <v>18277</v>
      </c>
      <c r="J4331" s="2">
        <v>35416327</v>
      </c>
    </row>
    <row r="4332" spans="1:10" ht="15" customHeight="1" x14ac:dyDescent="0.35">
      <c r="A4332" s="2" t="s">
        <v>177</v>
      </c>
      <c r="B4332" s="2" t="s">
        <v>178</v>
      </c>
      <c r="C4332" s="2" t="s">
        <v>365</v>
      </c>
      <c r="D4332" s="2" t="s">
        <v>366</v>
      </c>
      <c r="E4332" s="3">
        <v>12</v>
      </c>
      <c r="F4332" s="3">
        <v>25</v>
      </c>
      <c r="G4332" s="2" t="s">
        <v>179</v>
      </c>
      <c r="H4332" s="2" t="s">
        <v>367</v>
      </c>
      <c r="I4332" s="2" t="s">
        <v>18277</v>
      </c>
      <c r="J4332" s="2">
        <v>39009427</v>
      </c>
    </row>
    <row r="4333" spans="1:10" ht="15" customHeight="1" x14ac:dyDescent="0.35">
      <c r="A4333" s="2" t="s">
        <v>177</v>
      </c>
      <c r="B4333" s="2" t="s">
        <v>178</v>
      </c>
      <c r="C4333" s="2" t="s">
        <v>191</v>
      </c>
      <c r="D4333" s="2" t="s">
        <v>192</v>
      </c>
      <c r="E4333" s="3">
        <v>12</v>
      </c>
      <c r="F4333" s="3">
        <v>13</v>
      </c>
      <c r="G4333" s="2" t="s">
        <v>179</v>
      </c>
      <c r="H4333" s="2" t="s">
        <v>193</v>
      </c>
      <c r="I4333" s="2" t="s">
        <v>18277</v>
      </c>
      <c r="J4333" s="2">
        <v>39009427</v>
      </c>
    </row>
    <row r="4334" spans="1:10" ht="15" customHeight="1" x14ac:dyDescent="0.35">
      <c r="A4334" s="2" t="s">
        <v>177</v>
      </c>
      <c r="B4334" s="2" t="s">
        <v>178</v>
      </c>
      <c r="C4334" s="2" t="s">
        <v>56</v>
      </c>
      <c r="D4334" s="2" t="s">
        <v>57</v>
      </c>
      <c r="E4334" s="3">
        <v>12</v>
      </c>
      <c r="F4334" s="3">
        <v>3</v>
      </c>
      <c r="G4334" s="2" t="s">
        <v>179</v>
      </c>
      <c r="H4334" s="2" t="s">
        <v>59</v>
      </c>
      <c r="I4334" s="2" t="s">
        <v>18277</v>
      </c>
      <c r="J4334" s="2">
        <v>39009427</v>
      </c>
    </row>
    <row r="4335" spans="1:10" ht="15" customHeight="1" x14ac:dyDescent="0.35">
      <c r="A4335" s="2" t="s">
        <v>177</v>
      </c>
      <c r="B4335" s="2" t="s">
        <v>178</v>
      </c>
      <c r="C4335" s="2" t="s">
        <v>352</v>
      </c>
      <c r="D4335" s="2" t="s">
        <v>353</v>
      </c>
      <c r="E4335" s="3">
        <v>12</v>
      </c>
      <c r="F4335" s="3">
        <v>24</v>
      </c>
      <c r="G4335" s="2" t="s">
        <v>179</v>
      </c>
      <c r="H4335" s="2" t="s">
        <v>354</v>
      </c>
      <c r="I4335" s="2" t="s">
        <v>18277</v>
      </c>
      <c r="J4335" s="2">
        <v>37291902</v>
      </c>
    </row>
    <row r="4336" spans="1:10" ht="15" customHeight="1" x14ac:dyDescent="0.35">
      <c r="A4336" s="2" t="s">
        <v>177</v>
      </c>
      <c r="B4336" s="2" t="s">
        <v>178</v>
      </c>
      <c r="C4336" s="2" t="s">
        <v>191</v>
      </c>
      <c r="D4336" s="2" t="s">
        <v>192</v>
      </c>
      <c r="E4336" s="3">
        <v>12</v>
      </c>
      <c r="F4336" s="3">
        <v>13</v>
      </c>
      <c r="G4336" s="2" t="s">
        <v>179</v>
      </c>
      <c r="H4336" s="2" t="s">
        <v>193</v>
      </c>
      <c r="I4336" s="2" t="s">
        <v>18277</v>
      </c>
      <c r="J4336" s="2">
        <v>37291902</v>
      </c>
    </row>
    <row r="4337" spans="1:10" ht="15" customHeight="1" x14ac:dyDescent="0.35">
      <c r="A4337" s="2" t="s">
        <v>207</v>
      </c>
      <c r="B4337" s="2" t="s">
        <v>208</v>
      </c>
      <c r="C4337" s="2" t="s">
        <v>23</v>
      </c>
      <c r="D4337" s="2" t="s">
        <v>24</v>
      </c>
      <c r="E4337" s="3">
        <v>14</v>
      </c>
      <c r="F4337" s="3">
        <v>1</v>
      </c>
      <c r="G4337" s="2" t="s">
        <v>209</v>
      </c>
      <c r="H4337" s="2" t="s">
        <v>26</v>
      </c>
      <c r="I4337" s="2" t="s">
        <v>18277</v>
      </c>
      <c r="J4337" s="2">
        <v>19538380</v>
      </c>
    </row>
    <row r="4338" spans="1:10" ht="15" customHeight="1" x14ac:dyDescent="0.35">
      <c r="A4338" s="2" t="s">
        <v>537</v>
      </c>
      <c r="B4338" s="2" t="s">
        <v>538</v>
      </c>
      <c r="C4338" s="2" t="s">
        <v>294</v>
      </c>
      <c r="D4338" s="2" t="s">
        <v>295</v>
      </c>
      <c r="E4338" s="3">
        <v>40</v>
      </c>
      <c r="F4338" s="3">
        <v>20</v>
      </c>
      <c r="G4338" s="2" t="s">
        <v>539</v>
      </c>
      <c r="H4338" s="2" t="s">
        <v>296</v>
      </c>
      <c r="I4338" s="2" t="s">
        <v>18277</v>
      </c>
      <c r="J4338" s="2">
        <v>33259122</v>
      </c>
    </row>
  </sheetData>
  <autoFilter ref="A2:J2" xr:uid="{00000000-0009-0000-0000-000010000000}"/>
  <mergeCells count="1">
    <mergeCell ref="A1:J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J289"/>
  <sheetViews>
    <sheetView showGridLines="0" workbookViewId="0">
      <pane xSplit="4" ySplit="2" topLeftCell="E72"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15.7265625" customWidth="1"/>
    <col min="6" max="6" width="30.7265625" customWidth="1"/>
    <col min="7" max="9" width="15.7265625" customWidth="1"/>
    <col min="10" max="10" width="18.7265625" customWidth="1"/>
  </cols>
  <sheetData>
    <row r="1" spans="1:10" ht="27" x14ac:dyDescent="0.35">
      <c r="A1" s="30" t="s">
        <v>546</v>
      </c>
      <c r="B1" s="31"/>
      <c r="C1" s="31"/>
      <c r="D1" s="31"/>
      <c r="E1" s="31"/>
      <c r="F1" s="31"/>
      <c r="G1" s="31"/>
      <c r="H1" s="31"/>
      <c r="I1" s="31"/>
      <c r="J1" s="31"/>
    </row>
    <row r="2" spans="1:10" s="12" customFormat="1" ht="25" customHeight="1" x14ac:dyDescent="0.35">
      <c r="A2" s="15" t="s">
        <v>1</v>
      </c>
      <c r="B2" s="15" t="s">
        <v>2</v>
      </c>
      <c r="C2" s="15" t="s">
        <v>3</v>
      </c>
      <c r="D2" s="15" t="s">
        <v>6</v>
      </c>
      <c r="E2" s="15" t="s">
        <v>547</v>
      </c>
      <c r="F2" s="15" t="s">
        <v>548</v>
      </c>
      <c r="G2" s="15" t="s">
        <v>549</v>
      </c>
      <c r="H2" s="15" t="s">
        <v>550</v>
      </c>
      <c r="I2" s="15" t="s">
        <v>551</v>
      </c>
      <c r="J2" s="15" t="s">
        <v>22</v>
      </c>
    </row>
    <row r="3" spans="1:10" ht="15" customHeight="1" x14ac:dyDescent="0.35">
      <c r="A3" s="2" t="s">
        <v>23</v>
      </c>
      <c r="B3" s="2" t="s">
        <v>24</v>
      </c>
      <c r="C3" s="3">
        <v>1</v>
      </c>
      <c r="D3" s="2" t="s">
        <v>26</v>
      </c>
      <c r="E3" s="2"/>
      <c r="F3" s="2" t="s">
        <v>552</v>
      </c>
      <c r="G3" s="2" t="s">
        <v>553</v>
      </c>
      <c r="H3" s="2" t="s">
        <v>554</v>
      </c>
      <c r="I3" s="2"/>
      <c r="J3" s="4" t="s">
        <v>555</v>
      </c>
    </row>
    <row r="4" spans="1:10" ht="15" customHeight="1" x14ac:dyDescent="0.35">
      <c r="A4" s="2" t="s">
        <v>23</v>
      </c>
      <c r="B4" s="2" t="s">
        <v>24</v>
      </c>
      <c r="C4" s="3">
        <v>1</v>
      </c>
      <c r="D4" s="2" t="s">
        <v>26</v>
      </c>
      <c r="E4" s="2" t="s">
        <v>38</v>
      </c>
      <c r="F4" s="2" t="s">
        <v>31</v>
      </c>
      <c r="G4" s="2" t="s">
        <v>556</v>
      </c>
      <c r="H4" s="2" t="s">
        <v>557</v>
      </c>
      <c r="I4" s="2"/>
      <c r="J4" s="4" t="s">
        <v>555</v>
      </c>
    </row>
    <row r="5" spans="1:10" ht="15" customHeight="1" x14ac:dyDescent="0.35">
      <c r="A5" s="2" t="s">
        <v>23</v>
      </c>
      <c r="B5" s="2" t="s">
        <v>24</v>
      </c>
      <c r="C5" s="3">
        <v>1</v>
      </c>
      <c r="D5" s="2" t="s">
        <v>26</v>
      </c>
      <c r="E5" s="2" t="s">
        <v>558</v>
      </c>
      <c r="F5" s="2" t="s">
        <v>552</v>
      </c>
      <c r="G5" s="2" t="s">
        <v>559</v>
      </c>
      <c r="H5" s="2" t="s">
        <v>560</v>
      </c>
      <c r="I5" s="2" t="s">
        <v>554</v>
      </c>
      <c r="J5" s="4" t="s">
        <v>555</v>
      </c>
    </row>
    <row r="6" spans="1:10" ht="15" customHeight="1" x14ac:dyDescent="0.35">
      <c r="A6" s="2" t="s">
        <v>23</v>
      </c>
      <c r="B6" s="2" t="s">
        <v>24</v>
      </c>
      <c r="C6" s="3">
        <v>1</v>
      </c>
      <c r="D6" s="2" t="s">
        <v>26</v>
      </c>
      <c r="E6" s="2"/>
      <c r="F6" s="2" t="s">
        <v>561</v>
      </c>
      <c r="G6" s="2" t="s">
        <v>562</v>
      </c>
      <c r="H6" s="2" t="s">
        <v>563</v>
      </c>
      <c r="I6" s="2" t="s">
        <v>564</v>
      </c>
      <c r="J6" s="4" t="s">
        <v>555</v>
      </c>
    </row>
    <row r="7" spans="1:10" ht="15" customHeight="1" x14ac:dyDescent="0.35">
      <c r="A7" s="2" t="s">
        <v>23</v>
      </c>
      <c r="B7" s="2" t="s">
        <v>24</v>
      </c>
      <c r="C7" s="3">
        <v>1</v>
      </c>
      <c r="D7" s="2" t="s">
        <v>26</v>
      </c>
      <c r="E7" s="2"/>
      <c r="F7" s="2" t="s">
        <v>565</v>
      </c>
      <c r="G7" s="2" t="s">
        <v>566</v>
      </c>
      <c r="H7" s="2" t="s">
        <v>567</v>
      </c>
      <c r="I7" s="2" t="s">
        <v>563</v>
      </c>
      <c r="J7" s="4" t="s">
        <v>555</v>
      </c>
    </row>
    <row r="8" spans="1:10" ht="15" customHeight="1" x14ac:dyDescent="0.35">
      <c r="A8" s="2" t="s">
        <v>23</v>
      </c>
      <c r="B8" s="2" t="s">
        <v>24</v>
      </c>
      <c r="C8" s="3">
        <v>1</v>
      </c>
      <c r="D8" s="2" t="s">
        <v>26</v>
      </c>
      <c r="E8" s="2"/>
      <c r="F8" s="2" t="s">
        <v>568</v>
      </c>
      <c r="G8" s="2" t="s">
        <v>569</v>
      </c>
      <c r="H8" s="2" t="s">
        <v>570</v>
      </c>
      <c r="I8" s="2" t="s">
        <v>567</v>
      </c>
      <c r="J8" s="4" t="s">
        <v>555</v>
      </c>
    </row>
    <row r="9" spans="1:10" ht="15" customHeight="1" x14ac:dyDescent="0.35">
      <c r="A9" s="2" t="s">
        <v>23</v>
      </c>
      <c r="B9" s="2" t="s">
        <v>24</v>
      </c>
      <c r="C9" s="3">
        <v>1</v>
      </c>
      <c r="D9" s="2" t="s">
        <v>26</v>
      </c>
      <c r="E9" s="2"/>
      <c r="F9" s="2" t="s">
        <v>568</v>
      </c>
      <c r="G9" s="2" t="s">
        <v>571</v>
      </c>
      <c r="H9" s="2" t="s">
        <v>572</v>
      </c>
      <c r="I9" s="2" t="s">
        <v>570</v>
      </c>
      <c r="J9" s="4" t="s">
        <v>555</v>
      </c>
    </row>
    <row r="10" spans="1:10" ht="15" customHeight="1" x14ac:dyDescent="0.35">
      <c r="A10" s="2" t="s">
        <v>23</v>
      </c>
      <c r="B10" s="2" t="s">
        <v>24</v>
      </c>
      <c r="C10" s="3">
        <v>1</v>
      </c>
      <c r="D10" s="2" t="s">
        <v>26</v>
      </c>
      <c r="E10" s="2"/>
      <c r="F10" s="2" t="s">
        <v>573</v>
      </c>
      <c r="G10" s="2" t="s">
        <v>571</v>
      </c>
      <c r="H10" s="2" t="s">
        <v>574</v>
      </c>
      <c r="I10" s="2" t="s">
        <v>575</v>
      </c>
      <c r="J10" s="4" t="s">
        <v>555</v>
      </c>
    </row>
    <row r="11" spans="1:10" ht="15" customHeight="1" x14ac:dyDescent="0.35">
      <c r="A11" s="2" t="s">
        <v>23</v>
      </c>
      <c r="B11" s="2" t="s">
        <v>24</v>
      </c>
      <c r="C11" s="3">
        <v>1</v>
      </c>
      <c r="D11" s="2" t="s">
        <v>26</v>
      </c>
      <c r="E11" s="2"/>
      <c r="F11" s="2" t="s">
        <v>576</v>
      </c>
      <c r="G11" s="2" t="s">
        <v>571</v>
      </c>
      <c r="H11" s="2" t="s">
        <v>577</v>
      </c>
      <c r="I11" s="2" t="s">
        <v>578</v>
      </c>
      <c r="J11" s="4" t="s">
        <v>555</v>
      </c>
    </row>
    <row r="12" spans="1:10" ht="15" customHeight="1" x14ac:dyDescent="0.35">
      <c r="A12" s="2" t="s">
        <v>23</v>
      </c>
      <c r="B12" s="2" t="s">
        <v>24</v>
      </c>
      <c r="C12" s="3">
        <v>1</v>
      </c>
      <c r="D12" s="2" t="s">
        <v>26</v>
      </c>
      <c r="E12" s="2"/>
      <c r="F12" s="2" t="s">
        <v>579</v>
      </c>
      <c r="G12" s="2" t="s">
        <v>580</v>
      </c>
      <c r="H12" s="2" t="s">
        <v>581</v>
      </c>
      <c r="I12" s="2" t="s">
        <v>582</v>
      </c>
      <c r="J12" s="4" t="s">
        <v>555</v>
      </c>
    </row>
    <row r="13" spans="1:10" ht="15" customHeight="1" x14ac:dyDescent="0.35">
      <c r="A13" s="2" t="s">
        <v>23</v>
      </c>
      <c r="B13" s="2" t="s">
        <v>24</v>
      </c>
      <c r="C13" s="3">
        <v>1</v>
      </c>
      <c r="D13" s="2" t="s">
        <v>26</v>
      </c>
      <c r="E13" s="2"/>
      <c r="F13" s="2" t="s">
        <v>568</v>
      </c>
      <c r="G13" s="2" t="s">
        <v>580</v>
      </c>
      <c r="H13" s="2" t="s">
        <v>583</v>
      </c>
      <c r="I13" s="2" t="s">
        <v>584</v>
      </c>
      <c r="J13" s="4" t="s">
        <v>555</v>
      </c>
    </row>
    <row r="14" spans="1:10" ht="15" customHeight="1" x14ac:dyDescent="0.35">
      <c r="A14" s="2" t="s">
        <v>23</v>
      </c>
      <c r="B14" s="2" t="s">
        <v>24</v>
      </c>
      <c r="C14" s="3">
        <v>1</v>
      </c>
      <c r="D14" s="2" t="s">
        <v>26</v>
      </c>
      <c r="E14" s="2"/>
      <c r="F14" s="2" t="s">
        <v>585</v>
      </c>
      <c r="G14" s="2" t="s">
        <v>586</v>
      </c>
      <c r="H14" s="2" t="s">
        <v>587</v>
      </c>
      <c r="I14" s="2" t="s">
        <v>588</v>
      </c>
      <c r="J14" s="4" t="s">
        <v>555</v>
      </c>
    </row>
    <row r="15" spans="1:10" ht="15" customHeight="1" x14ac:dyDescent="0.35">
      <c r="A15" s="2" t="s">
        <v>23</v>
      </c>
      <c r="B15" s="2" t="s">
        <v>24</v>
      </c>
      <c r="C15" s="3">
        <v>1</v>
      </c>
      <c r="D15" s="2" t="s">
        <v>26</v>
      </c>
      <c r="E15" s="2"/>
      <c r="F15" s="2" t="s">
        <v>589</v>
      </c>
      <c r="G15" s="2" t="s">
        <v>590</v>
      </c>
      <c r="H15" s="2" t="s">
        <v>591</v>
      </c>
      <c r="I15" s="2" t="s">
        <v>592</v>
      </c>
      <c r="J15" s="4" t="s">
        <v>555</v>
      </c>
    </row>
    <row r="16" spans="1:10" ht="15" customHeight="1" x14ac:dyDescent="0.35">
      <c r="A16" s="2" t="s">
        <v>41</v>
      </c>
      <c r="B16" s="2" t="s">
        <v>42</v>
      </c>
      <c r="C16" s="3">
        <v>2</v>
      </c>
      <c r="D16" s="2" t="s">
        <v>43</v>
      </c>
      <c r="E16" s="2"/>
      <c r="F16" s="2" t="s">
        <v>593</v>
      </c>
      <c r="G16" s="2" t="s">
        <v>594</v>
      </c>
      <c r="H16" s="2">
        <v>2023</v>
      </c>
      <c r="I16" s="2"/>
      <c r="J16" s="4" t="s">
        <v>595</v>
      </c>
    </row>
    <row r="17" spans="1:10" ht="15" customHeight="1" x14ac:dyDescent="0.35">
      <c r="A17" s="2" t="s">
        <v>41</v>
      </c>
      <c r="B17" s="2" t="s">
        <v>42</v>
      </c>
      <c r="C17" s="3">
        <v>2</v>
      </c>
      <c r="D17" s="2" t="s">
        <v>43</v>
      </c>
      <c r="E17" s="2"/>
      <c r="F17" s="2" t="s">
        <v>593</v>
      </c>
      <c r="G17" s="2" t="s">
        <v>596</v>
      </c>
      <c r="H17" s="2" t="s">
        <v>597</v>
      </c>
      <c r="I17" s="2"/>
      <c r="J17" s="4" t="s">
        <v>595</v>
      </c>
    </row>
    <row r="18" spans="1:10" ht="15" customHeight="1" x14ac:dyDescent="0.35">
      <c r="A18" s="2" t="s">
        <v>41</v>
      </c>
      <c r="B18" s="2" t="s">
        <v>42</v>
      </c>
      <c r="C18" s="3">
        <v>2</v>
      </c>
      <c r="D18" s="2" t="s">
        <v>43</v>
      </c>
      <c r="E18" s="2" t="s">
        <v>598</v>
      </c>
      <c r="F18" s="2" t="s">
        <v>48</v>
      </c>
      <c r="G18" s="2" t="s">
        <v>599</v>
      </c>
      <c r="H18" s="2">
        <v>2019</v>
      </c>
      <c r="I18" s="2"/>
      <c r="J18" s="4" t="s">
        <v>55</v>
      </c>
    </row>
    <row r="19" spans="1:10" ht="15" customHeight="1" x14ac:dyDescent="0.35">
      <c r="A19" s="2" t="s">
        <v>41</v>
      </c>
      <c r="B19" s="2" t="s">
        <v>42</v>
      </c>
      <c r="C19" s="3">
        <v>2</v>
      </c>
      <c r="D19" s="2" t="s">
        <v>43</v>
      </c>
      <c r="E19" s="2" t="s">
        <v>600</v>
      </c>
      <c r="F19" s="2" t="s">
        <v>593</v>
      </c>
      <c r="G19" s="2" t="s">
        <v>601</v>
      </c>
      <c r="H19" s="2"/>
      <c r="I19" s="2"/>
      <c r="J19" s="4" t="s">
        <v>55</v>
      </c>
    </row>
    <row r="20" spans="1:10" ht="15" customHeight="1" x14ac:dyDescent="0.35">
      <c r="A20" s="2" t="s">
        <v>41</v>
      </c>
      <c r="B20" s="2" t="s">
        <v>42</v>
      </c>
      <c r="C20" s="3">
        <v>2</v>
      </c>
      <c r="D20" s="2" t="s">
        <v>43</v>
      </c>
      <c r="E20" s="2" t="s">
        <v>602</v>
      </c>
      <c r="F20" s="2" t="s">
        <v>48</v>
      </c>
      <c r="G20" s="2" t="s">
        <v>603</v>
      </c>
      <c r="H20" s="2"/>
      <c r="I20" s="2"/>
      <c r="J20" s="4" t="s">
        <v>604</v>
      </c>
    </row>
    <row r="21" spans="1:10" ht="15" customHeight="1" x14ac:dyDescent="0.35">
      <c r="A21" s="2" t="s">
        <v>41</v>
      </c>
      <c r="B21" s="2" t="s">
        <v>42</v>
      </c>
      <c r="C21" s="3">
        <v>2</v>
      </c>
      <c r="D21" s="2" t="s">
        <v>43</v>
      </c>
      <c r="E21" s="2" t="s">
        <v>605</v>
      </c>
      <c r="F21" s="2" t="s">
        <v>48</v>
      </c>
      <c r="G21" s="2" t="s">
        <v>606</v>
      </c>
      <c r="H21" s="2">
        <v>2015</v>
      </c>
      <c r="I21" s="2">
        <v>2019</v>
      </c>
      <c r="J21" s="4" t="s">
        <v>608</v>
      </c>
    </row>
    <row r="22" spans="1:10" ht="15" customHeight="1" x14ac:dyDescent="0.35">
      <c r="A22" s="2" t="s">
        <v>41</v>
      </c>
      <c r="B22" s="2" t="s">
        <v>42</v>
      </c>
      <c r="C22" s="3">
        <v>2</v>
      </c>
      <c r="D22" s="2" t="s">
        <v>43</v>
      </c>
      <c r="E22" s="2" t="s">
        <v>53</v>
      </c>
      <c r="F22" s="2" t="s">
        <v>48</v>
      </c>
      <c r="G22" s="2" t="s">
        <v>556</v>
      </c>
      <c r="H22" s="2">
        <v>2015</v>
      </c>
      <c r="I22" s="2">
        <v>2019</v>
      </c>
      <c r="J22" s="4" t="s">
        <v>608</v>
      </c>
    </row>
    <row r="23" spans="1:10" ht="15" customHeight="1" x14ac:dyDescent="0.35">
      <c r="A23" s="2" t="s">
        <v>41</v>
      </c>
      <c r="B23" s="2" t="s">
        <v>42</v>
      </c>
      <c r="C23" s="3">
        <v>2</v>
      </c>
      <c r="D23" s="2" t="s">
        <v>43</v>
      </c>
      <c r="E23" s="2" t="s">
        <v>598</v>
      </c>
      <c r="F23" s="2" t="s">
        <v>48</v>
      </c>
      <c r="G23" s="2" t="s">
        <v>609</v>
      </c>
      <c r="H23" s="2"/>
      <c r="I23" s="2">
        <v>2019</v>
      </c>
      <c r="J23" s="4" t="s">
        <v>595</v>
      </c>
    </row>
    <row r="24" spans="1:10" ht="15" customHeight="1" x14ac:dyDescent="0.35">
      <c r="A24" s="2" t="s">
        <v>41</v>
      </c>
      <c r="B24" s="2" t="s">
        <v>42</v>
      </c>
      <c r="C24" s="3">
        <v>2</v>
      </c>
      <c r="D24" s="2" t="s">
        <v>43</v>
      </c>
      <c r="E24" s="2"/>
      <c r="F24" s="2" t="s">
        <v>48</v>
      </c>
      <c r="G24" s="2" t="s">
        <v>610</v>
      </c>
      <c r="H24" s="2">
        <v>2008</v>
      </c>
      <c r="I24" s="2">
        <v>2016</v>
      </c>
      <c r="J24" s="4" t="s">
        <v>608</v>
      </c>
    </row>
    <row r="25" spans="1:10" ht="15" customHeight="1" x14ac:dyDescent="0.35">
      <c r="A25" s="2" t="s">
        <v>41</v>
      </c>
      <c r="B25" s="2" t="s">
        <v>42</v>
      </c>
      <c r="C25" s="3">
        <v>2</v>
      </c>
      <c r="D25" s="2" t="s">
        <v>43</v>
      </c>
      <c r="E25" s="2" t="s">
        <v>605</v>
      </c>
      <c r="F25" s="2" t="s">
        <v>48</v>
      </c>
      <c r="G25" s="2" t="s">
        <v>611</v>
      </c>
      <c r="H25" s="2"/>
      <c r="I25" s="2">
        <v>2012</v>
      </c>
      <c r="J25" s="4" t="s">
        <v>595</v>
      </c>
    </row>
    <row r="26" spans="1:10" ht="15" customHeight="1" x14ac:dyDescent="0.35">
      <c r="A26" s="2" t="s">
        <v>56</v>
      </c>
      <c r="B26" s="2" t="s">
        <v>57</v>
      </c>
      <c r="C26" s="3">
        <v>3</v>
      </c>
      <c r="D26" s="2" t="s">
        <v>59</v>
      </c>
      <c r="E26" s="2"/>
      <c r="F26" s="2" t="s">
        <v>346</v>
      </c>
      <c r="G26" s="2" t="s">
        <v>612</v>
      </c>
      <c r="H26" s="2" t="s">
        <v>613</v>
      </c>
      <c r="I26" s="2"/>
      <c r="J26" s="4" t="s">
        <v>614</v>
      </c>
    </row>
    <row r="27" spans="1:10" ht="15" customHeight="1" x14ac:dyDescent="0.35">
      <c r="A27" s="2" t="s">
        <v>56</v>
      </c>
      <c r="B27" s="2" t="s">
        <v>57</v>
      </c>
      <c r="C27" s="3">
        <v>3</v>
      </c>
      <c r="D27" s="2" t="s">
        <v>59</v>
      </c>
      <c r="E27" s="2"/>
      <c r="F27" s="2" t="s">
        <v>63</v>
      </c>
      <c r="G27" s="2" t="s">
        <v>615</v>
      </c>
      <c r="H27" s="2"/>
      <c r="I27" s="2"/>
      <c r="J27" s="4" t="s">
        <v>616</v>
      </c>
    </row>
    <row r="28" spans="1:10" ht="15" customHeight="1" x14ac:dyDescent="0.35">
      <c r="A28" s="2" t="s">
        <v>56</v>
      </c>
      <c r="B28" s="2" t="s">
        <v>57</v>
      </c>
      <c r="C28" s="3">
        <v>3</v>
      </c>
      <c r="D28" s="2" t="s">
        <v>59</v>
      </c>
      <c r="E28" s="2" t="s">
        <v>38</v>
      </c>
      <c r="F28" s="2" t="s">
        <v>617</v>
      </c>
      <c r="G28" s="2" t="s">
        <v>556</v>
      </c>
      <c r="H28" s="2"/>
      <c r="I28" s="2"/>
      <c r="J28" s="4" t="s">
        <v>618</v>
      </c>
    </row>
    <row r="29" spans="1:10" ht="15" customHeight="1" x14ac:dyDescent="0.35">
      <c r="A29" s="2" t="s">
        <v>56</v>
      </c>
      <c r="B29" s="2" t="s">
        <v>57</v>
      </c>
      <c r="C29" s="3">
        <v>3</v>
      </c>
      <c r="D29" s="2" t="s">
        <v>59</v>
      </c>
      <c r="E29" s="2" t="s">
        <v>38</v>
      </c>
      <c r="F29" s="2" t="s">
        <v>63</v>
      </c>
      <c r="G29" s="2" t="s">
        <v>556</v>
      </c>
      <c r="H29" s="2"/>
      <c r="I29" s="2"/>
      <c r="J29" s="4" t="s">
        <v>619</v>
      </c>
    </row>
    <row r="30" spans="1:10" ht="15" customHeight="1" x14ac:dyDescent="0.35">
      <c r="A30" s="2" t="s">
        <v>56</v>
      </c>
      <c r="B30" s="2" t="s">
        <v>57</v>
      </c>
      <c r="C30" s="3">
        <v>3</v>
      </c>
      <c r="D30" s="2" t="s">
        <v>59</v>
      </c>
      <c r="E30" s="2" t="s">
        <v>53</v>
      </c>
      <c r="F30" s="2" t="s">
        <v>346</v>
      </c>
      <c r="G30" s="2" t="s">
        <v>620</v>
      </c>
      <c r="H30" s="2"/>
      <c r="I30" s="2"/>
      <c r="J30" s="4" t="s">
        <v>70</v>
      </c>
    </row>
    <row r="31" spans="1:10" ht="15" customHeight="1" x14ac:dyDescent="0.35">
      <c r="A31" s="2" t="s">
        <v>56</v>
      </c>
      <c r="B31" s="2" t="s">
        <v>57</v>
      </c>
      <c r="C31" s="3">
        <v>3</v>
      </c>
      <c r="D31" s="2" t="s">
        <v>59</v>
      </c>
      <c r="E31" s="2"/>
      <c r="F31" s="2" t="s">
        <v>346</v>
      </c>
      <c r="G31" s="2" t="s">
        <v>621</v>
      </c>
      <c r="H31" s="2" t="s">
        <v>622</v>
      </c>
      <c r="I31" s="2" t="s">
        <v>623</v>
      </c>
      <c r="J31" s="4" t="s">
        <v>614</v>
      </c>
    </row>
    <row r="32" spans="1:10" ht="15" customHeight="1" x14ac:dyDescent="0.35">
      <c r="A32" s="2" t="s">
        <v>71</v>
      </c>
      <c r="B32" s="2" t="s">
        <v>72</v>
      </c>
      <c r="C32" s="3">
        <v>4</v>
      </c>
      <c r="D32" s="2" t="s">
        <v>73</v>
      </c>
      <c r="E32" s="2" t="s">
        <v>38</v>
      </c>
      <c r="F32" s="2" t="s">
        <v>624</v>
      </c>
      <c r="G32" s="2" t="s">
        <v>556</v>
      </c>
      <c r="H32" s="2" t="s">
        <v>625</v>
      </c>
      <c r="I32" s="2"/>
      <c r="J32" s="4" t="s">
        <v>626</v>
      </c>
    </row>
    <row r="33" spans="1:10" ht="15" customHeight="1" x14ac:dyDescent="0.35">
      <c r="A33" s="2" t="s">
        <v>71</v>
      </c>
      <c r="B33" s="2" t="s">
        <v>72</v>
      </c>
      <c r="C33" s="3">
        <v>4</v>
      </c>
      <c r="D33" s="2" t="s">
        <v>73</v>
      </c>
      <c r="E33" s="2" t="s">
        <v>627</v>
      </c>
      <c r="F33" s="2" t="s">
        <v>628</v>
      </c>
      <c r="G33" s="2" t="s">
        <v>556</v>
      </c>
      <c r="H33" s="2"/>
      <c r="I33" s="2"/>
      <c r="J33" s="4" t="s">
        <v>629</v>
      </c>
    </row>
    <row r="34" spans="1:10" ht="15" customHeight="1" x14ac:dyDescent="0.35">
      <c r="A34" s="2" t="s">
        <v>71</v>
      </c>
      <c r="B34" s="2" t="s">
        <v>72</v>
      </c>
      <c r="C34" s="3">
        <v>4</v>
      </c>
      <c r="D34" s="2" t="s">
        <v>73</v>
      </c>
      <c r="E34" s="2" t="s">
        <v>630</v>
      </c>
      <c r="F34" s="2" t="s">
        <v>631</v>
      </c>
      <c r="G34" s="2" t="s">
        <v>556</v>
      </c>
      <c r="H34" s="2"/>
      <c r="I34" s="2"/>
      <c r="J34" s="4" t="s">
        <v>632</v>
      </c>
    </row>
    <row r="35" spans="1:10" ht="15" customHeight="1" x14ac:dyDescent="0.35">
      <c r="A35" s="2" t="s">
        <v>71</v>
      </c>
      <c r="B35" s="2" t="s">
        <v>72</v>
      </c>
      <c r="C35" s="3">
        <v>4</v>
      </c>
      <c r="D35" s="2" t="s">
        <v>73</v>
      </c>
      <c r="E35" s="2" t="s">
        <v>38</v>
      </c>
      <c r="F35" s="2" t="s">
        <v>633</v>
      </c>
      <c r="G35" s="2" t="s">
        <v>562</v>
      </c>
      <c r="H35" s="2"/>
      <c r="I35" s="2"/>
      <c r="J35" s="4" t="s">
        <v>634</v>
      </c>
    </row>
    <row r="36" spans="1:10" ht="15" customHeight="1" x14ac:dyDescent="0.35">
      <c r="A36" s="2" t="s">
        <v>71</v>
      </c>
      <c r="B36" s="2" t="s">
        <v>72</v>
      </c>
      <c r="C36" s="3">
        <v>4</v>
      </c>
      <c r="D36" s="2" t="s">
        <v>73</v>
      </c>
      <c r="E36" s="2" t="s">
        <v>38</v>
      </c>
      <c r="F36" s="2" t="s">
        <v>635</v>
      </c>
      <c r="G36" s="2" t="s">
        <v>562</v>
      </c>
      <c r="H36" s="2"/>
      <c r="I36" s="2"/>
      <c r="J36" s="4" t="s">
        <v>634</v>
      </c>
    </row>
    <row r="37" spans="1:10" ht="15" customHeight="1" x14ac:dyDescent="0.35">
      <c r="A37" s="2" t="s">
        <v>71</v>
      </c>
      <c r="B37" s="2" t="s">
        <v>72</v>
      </c>
      <c r="C37" s="3">
        <v>4</v>
      </c>
      <c r="D37" s="2" t="s">
        <v>73</v>
      </c>
      <c r="E37" s="2"/>
      <c r="F37" s="2" t="s">
        <v>286</v>
      </c>
      <c r="G37" s="2" t="s">
        <v>559</v>
      </c>
      <c r="H37" s="2"/>
      <c r="I37" s="2"/>
      <c r="J37" s="4" t="s">
        <v>634</v>
      </c>
    </row>
    <row r="38" spans="1:10" ht="15" customHeight="1" x14ac:dyDescent="0.35">
      <c r="A38" s="2" t="s">
        <v>71</v>
      </c>
      <c r="B38" s="2" t="s">
        <v>72</v>
      </c>
      <c r="C38" s="3">
        <v>4</v>
      </c>
      <c r="D38" s="2" t="s">
        <v>73</v>
      </c>
      <c r="E38" s="2" t="s">
        <v>627</v>
      </c>
      <c r="F38" s="2" t="s">
        <v>636</v>
      </c>
      <c r="G38" s="2" t="s">
        <v>556</v>
      </c>
      <c r="H38" s="2"/>
      <c r="I38" s="2"/>
      <c r="J38" s="4" t="s">
        <v>637</v>
      </c>
    </row>
    <row r="39" spans="1:10" ht="15" customHeight="1" x14ac:dyDescent="0.35">
      <c r="A39" s="2" t="s">
        <v>71</v>
      </c>
      <c r="B39" s="2" t="s">
        <v>72</v>
      </c>
      <c r="C39" s="3">
        <v>4</v>
      </c>
      <c r="D39" s="2" t="s">
        <v>73</v>
      </c>
      <c r="E39" s="2" t="s">
        <v>638</v>
      </c>
      <c r="F39" s="2" t="s">
        <v>78</v>
      </c>
      <c r="G39" s="2" t="s">
        <v>639</v>
      </c>
      <c r="H39" s="2"/>
      <c r="I39" s="2"/>
      <c r="J39" s="4" t="s">
        <v>634</v>
      </c>
    </row>
    <row r="40" spans="1:10" ht="15" customHeight="1" x14ac:dyDescent="0.35">
      <c r="A40" s="2" t="s">
        <v>71</v>
      </c>
      <c r="B40" s="2" t="s">
        <v>72</v>
      </c>
      <c r="C40" s="3">
        <v>4</v>
      </c>
      <c r="D40" s="2" t="s">
        <v>73</v>
      </c>
      <c r="E40" s="2" t="s">
        <v>38</v>
      </c>
      <c r="F40" s="2" t="s">
        <v>624</v>
      </c>
      <c r="G40" s="2" t="s">
        <v>639</v>
      </c>
      <c r="H40" s="2">
        <v>2008</v>
      </c>
      <c r="I40" s="2">
        <v>2013</v>
      </c>
      <c r="J40" s="4" t="s">
        <v>634</v>
      </c>
    </row>
    <row r="41" spans="1:10" ht="15" customHeight="1" x14ac:dyDescent="0.35">
      <c r="A41" s="2" t="s">
        <v>71</v>
      </c>
      <c r="B41" s="2" t="s">
        <v>72</v>
      </c>
      <c r="C41" s="3">
        <v>4</v>
      </c>
      <c r="D41" s="2" t="s">
        <v>73</v>
      </c>
      <c r="E41" s="2"/>
      <c r="F41" s="2" t="s">
        <v>184</v>
      </c>
      <c r="G41" s="2" t="s">
        <v>640</v>
      </c>
      <c r="H41" s="2">
        <v>2004</v>
      </c>
      <c r="I41" s="2">
        <v>2005</v>
      </c>
      <c r="J41" s="4" t="s">
        <v>634</v>
      </c>
    </row>
    <row r="42" spans="1:10" ht="15" customHeight="1" x14ac:dyDescent="0.35">
      <c r="A42" s="2" t="s">
        <v>71</v>
      </c>
      <c r="B42" s="2" t="s">
        <v>72</v>
      </c>
      <c r="C42" s="3">
        <v>4</v>
      </c>
      <c r="D42" s="2" t="s">
        <v>73</v>
      </c>
      <c r="E42" s="2" t="s">
        <v>641</v>
      </c>
      <c r="F42" s="2" t="s">
        <v>184</v>
      </c>
      <c r="G42" s="2" t="s">
        <v>562</v>
      </c>
      <c r="H42" s="2" t="s">
        <v>642</v>
      </c>
      <c r="I42" s="2" t="s">
        <v>643</v>
      </c>
      <c r="J42" s="4" t="s">
        <v>644</v>
      </c>
    </row>
    <row r="43" spans="1:10" ht="15" customHeight="1" x14ac:dyDescent="0.35">
      <c r="A43" s="2" t="s">
        <v>71</v>
      </c>
      <c r="B43" s="2" t="s">
        <v>72</v>
      </c>
      <c r="C43" s="3">
        <v>4</v>
      </c>
      <c r="D43" s="2" t="s">
        <v>73</v>
      </c>
      <c r="E43" s="2"/>
      <c r="F43" s="2" t="s">
        <v>645</v>
      </c>
      <c r="G43" s="2" t="s">
        <v>646</v>
      </c>
      <c r="H43" s="2">
        <v>1989</v>
      </c>
      <c r="I43" s="2">
        <v>1991</v>
      </c>
      <c r="J43" s="4" t="s">
        <v>644</v>
      </c>
    </row>
    <row r="44" spans="1:10" ht="15" customHeight="1" x14ac:dyDescent="0.35">
      <c r="A44" s="2" t="s">
        <v>86</v>
      </c>
      <c r="B44" s="2" t="s">
        <v>87</v>
      </c>
      <c r="C44" s="3">
        <v>5</v>
      </c>
      <c r="D44" s="2" t="s">
        <v>88</v>
      </c>
      <c r="E44" s="2" t="s">
        <v>647</v>
      </c>
      <c r="F44" s="2" t="s">
        <v>93</v>
      </c>
      <c r="G44" s="2" t="s">
        <v>606</v>
      </c>
      <c r="H44" s="2"/>
      <c r="I44" s="2"/>
      <c r="J44" s="4" t="s">
        <v>648</v>
      </c>
    </row>
    <row r="45" spans="1:10" ht="15" customHeight="1" x14ac:dyDescent="0.35">
      <c r="A45" s="2" t="s">
        <v>86</v>
      </c>
      <c r="B45" s="2" t="s">
        <v>87</v>
      </c>
      <c r="C45" s="3">
        <v>5</v>
      </c>
      <c r="D45" s="2" t="s">
        <v>88</v>
      </c>
      <c r="E45" s="2"/>
      <c r="F45" s="2" t="s">
        <v>93</v>
      </c>
      <c r="G45" s="2" t="s">
        <v>649</v>
      </c>
      <c r="H45" s="2"/>
      <c r="I45" s="2"/>
      <c r="J45" s="4" t="s">
        <v>650</v>
      </c>
    </row>
    <row r="46" spans="1:10" ht="15" customHeight="1" x14ac:dyDescent="0.35">
      <c r="A46" s="2" t="s">
        <v>86</v>
      </c>
      <c r="B46" s="2" t="s">
        <v>87</v>
      </c>
      <c r="C46" s="3">
        <v>5</v>
      </c>
      <c r="D46" s="2" t="s">
        <v>88</v>
      </c>
      <c r="E46" s="2"/>
      <c r="F46" s="2" t="s">
        <v>651</v>
      </c>
      <c r="G46" s="2" t="s">
        <v>652</v>
      </c>
      <c r="H46" s="2"/>
      <c r="I46" s="2"/>
      <c r="J46" s="4" t="s">
        <v>653</v>
      </c>
    </row>
    <row r="47" spans="1:10" ht="15" customHeight="1" x14ac:dyDescent="0.35">
      <c r="A47" s="2" t="s">
        <v>86</v>
      </c>
      <c r="B47" s="2" t="s">
        <v>87</v>
      </c>
      <c r="C47" s="3">
        <v>5</v>
      </c>
      <c r="D47" s="2" t="s">
        <v>88</v>
      </c>
      <c r="E47" s="2" t="s">
        <v>38</v>
      </c>
      <c r="F47" s="2" t="s">
        <v>654</v>
      </c>
      <c r="G47" s="2" t="s">
        <v>556</v>
      </c>
      <c r="H47" s="2"/>
      <c r="I47" s="2"/>
      <c r="J47" s="4" t="s">
        <v>650</v>
      </c>
    </row>
    <row r="48" spans="1:10" ht="15" customHeight="1" x14ac:dyDescent="0.35">
      <c r="A48" s="2" t="s">
        <v>86</v>
      </c>
      <c r="B48" s="2" t="s">
        <v>87</v>
      </c>
      <c r="C48" s="3">
        <v>5</v>
      </c>
      <c r="D48" s="2" t="s">
        <v>88</v>
      </c>
      <c r="E48" s="2" t="s">
        <v>655</v>
      </c>
      <c r="F48" s="2" t="s">
        <v>93</v>
      </c>
      <c r="G48" s="2" t="s">
        <v>652</v>
      </c>
      <c r="H48" s="2"/>
      <c r="I48" s="2"/>
      <c r="J48" s="4" t="s">
        <v>656</v>
      </c>
    </row>
    <row r="49" spans="1:10" ht="15" customHeight="1" x14ac:dyDescent="0.35">
      <c r="A49" s="2" t="s">
        <v>86</v>
      </c>
      <c r="B49" s="2" t="s">
        <v>87</v>
      </c>
      <c r="C49" s="3">
        <v>5</v>
      </c>
      <c r="D49" s="2" t="s">
        <v>88</v>
      </c>
      <c r="E49" s="2" t="s">
        <v>38</v>
      </c>
      <c r="F49" s="2" t="s">
        <v>654</v>
      </c>
      <c r="G49" s="2" t="s">
        <v>657</v>
      </c>
      <c r="H49" s="2"/>
      <c r="I49" s="2"/>
      <c r="J49" s="4" t="s">
        <v>653</v>
      </c>
    </row>
    <row r="50" spans="1:10" ht="15" customHeight="1" x14ac:dyDescent="0.35">
      <c r="A50" s="2" t="s">
        <v>86</v>
      </c>
      <c r="B50" s="2" t="s">
        <v>87</v>
      </c>
      <c r="C50" s="3">
        <v>5</v>
      </c>
      <c r="D50" s="2" t="s">
        <v>88</v>
      </c>
      <c r="E50" s="2"/>
      <c r="F50" s="2" t="s">
        <v>93</v>
      </c>
      <c r="G50" s="2" t="s">
        <v>658</v>
      </c>
      <c r="H50" s="2"/>
      <c r="I50" s="2"/>
      <c r="J50" s="4" t="s">
        <v>659</v>
      </c>
    </row>
    <row r="51" spans="1:10" ht="15" customHeight="1" x14ac:dyDescent="0.35">
      <c r="A51" s="2" t="s">
        <v>100</v>
      </c>
      <c r="B51" s="2" t="s">
        <v>101</v>
      </c>
      <c r="C51" s="3">
        <v>6</v>
      </c>
      <c r="D51" s="2" t="s">
        <v>102</v>
      </c>
      <c r="E51" s="2" t="s">
        <v>660</v>
      </c>
      <c r="F51" s="2" t="s">
        <v>107</v>
      </c>
      <c r="G51" s="2" t="s">
        <v>661</v>
      </c>
      <c r="H51" s="2" t="s">
        <v>662</v>
      </c>
      <c r="I51" s="2"/>
      <c r="J51" s="4" t="s">
        <v>663</v>
      </c>
    </row>
    <row r="52" spans="1:10" ht="15" customHeight="1" x14ac:dyDescent="0.35">
      <c r="A52" s="2" t="s">
        <v>100</v>
      </c>
      <c r="B52" s="2" t="s">
        <v>101</v>
      </c>
      <c r="C52" s="3">
        <v>6</v>
      </c>
      <c r="D52" s="2" t="s">
        <v>102</v>
      </c>
      <c r="E52" s="2" t="s">
        <v>660</v>
      </c>
      <c r="F52" s="2" t="s">
        <v>107</v>
      </c>
      <c r="G52" s="2" t="s">
        <v>599</v>
      </c>
      <c r="H52" s="2" t="s">
        <v>662</v>
      </c>
      <c r="I52" s="2"/>
      <c r="J52" s="4" t="s">
        <v>115</v>
      </c>
    </row>
    <row r="53" spans="1:10" ht="15" customHeight="1" x14ac:dyDescent="0.35">
      <c r="A53" s="2" t="s">
        <v>100</v>
      </c>
      <c r="B53" s="2" t="s">
        <v>101</v>
      </c>
      <c r="C53" s="3">
        <v>6</v>
      </c>
      <c r="D53" s="2" t="s">
        <v>102</v>
      </c>
      <c r="E53" s="2" t="s">
        <v>664</v>
      </c>
      <c r="F53" s="2" t="s">
        <v>107</v>
      </c>
      <c r="G53" s="2" t="s">
        <v>652</v>
      </c>
      <c r="H53" s="2" t="s">
        <v>665</v>
      </c>
      <c r="I53" s="2"/>
      <c r="J53" s="4" t="s">
        <v>663</v>
      </c>
    </row>
    <row r="54" spans="1:10" ht="15" customHeight="1" x14ac:dyDescent="0.35">
      <c r="A54" s="2" t="s">
        <v>100</v>
      </c>
      <c r="B54" s="2" t="s">
        <v>101</v>
      </c>
      <c r="C54" s="3">
        <v>6</v>
      </c>
      <c r="D54" s="2" t="s">
        <v>102</v>
      </c>
      <c r="E54" s="2" t="s">
        <v>660</v>
      </c>
      <c r="F54" s="2" t="s">
        <v>107</v>
      </c>
      <c r="G54" s="2" t="s">
        <v>666</v>
      </c>
      <c r="H54" s="2" t="s">
        <v>667</v>
      </c>
      <c r="I54" s="2"/>
      <c r="J54" s="4" t="s">
        <v>668</v>
      </c>
    </row>
    <row r="55" spans="1:10" ht="15" customHeight="1" x14ac:dyDescent="0.35">
      <c r="A55" s="2" t="s">
        <v>100</v>
      </c>
      <c r="B55" s="2" t="s">
        <v>101</v>
      </c>
      <c r="C55" s="3">
        <v>6</v>
      </c>
      <c r="D55" s="2" t="s">
        <v>102</v>
      </c>
      <c r="E55" s="2" t="s">
        <v>669</v>
      </c>
      <c r="F55" s="2" t="s">
        <v>107</v>
      </c>
      <c r="G55" s="2" t="s">
        <v>652</v>
      </c>
      <c r="H55" s="2" t="s">
        <v>670</v>
      </c>
      <c r="I55" s="2"/>
      <c r="J55" s="4" t="s">
        <v>663</v>
      </c>
    </row>
    <row r="56" spans="1:10" ht="15" customHeight="1" x14ac:dyDescent="0.35">
      <c r="A56" s="2" t="s">
        <v>100</v>
      </c>
      <c r="B56" s="2" t="s">
        <v>101</v>
      </c>
      <c r="C56" s="3">
        <v>6</v>
      </c>
      <c r="D56" s="2" t="s">
        <v>102</v>
      </c>
      <c r="E56" s="2"/>
      <c r="F56" s="2" t="s">
        <v>107</v>
      </c>
      <c r="G56" s="2" t="s">
        <v>652</v>
      </c>
      <c r="H56" s="2" t="s">
        <v>671</v>
      </c>
      <c r="I56" s="2"/>
      <c r="J56" s="4" t="s">
        <v>663</v>
      </c>
    </row>
    <row r="57" spans="1:10" ht="15" customHeight="1" x14ac:dyDescent="0.35">
      <c r="A57" s="2" t="s">
        <v>100</v>
      </c>
      <c r="B57" s="2" t="s">
        <v>101</v>
      </c>
      <c r="C57" s="3">
        <v>6</v>
      </c>
      <c r="D57" s="2" t="s">
        <v>102</v>
      </c>
      <c r="E57" s="2" t="s">
        <v>672</v>
      </c>
      <c r="F57" s="2" t="s">
        <v>673</v>
      </c>
      <c r="G57" s="2" t="s">
        <v>661</v>
      </c>
      <c r="H57" s="2">
        <v>2008</v>
      </c>
      <c r="I57" s="2"/>
      <c r="J57" s="4" t="s">
        <v>668</v>
      </c>
    </row>
    <row r="58" spans="1:10" ht="15" customHeight="1" x14ac:dyDescent="0.35">
      <c r="A58" s="2" t="s">
        <v>100</v>
      </c>
      <c r="B58" s="2" t="s">
        <v>101</v>
      </c>
      <c r="C58" s="3">
        <v>6</v>
      </c>
      <c r="D58" s="2" t="s">
        <v>102</v>
      </c>
      <c r="E58" s="2" t="s">
        <v>674</v>
      </c>
      <c r="F58" s="2" t="s">
        <v>107</v>
      </c>
      <c r="G58" s="2" t="s">
        <v>652</v>
      </c>
      <c r="H58" s="2" t="s">
        <v>675</v>
      </c>
      <c r="I58" s="2"/>
      <c r="J58" s="4" t="s">
        <v>663</v>
      </c>
    </row>
    <row r="59" spans="1:10" ht="15" customHeight="1" x14ac:dyDescent="0.35">
      <c r="A59" s="2" t="s">
        <v>100</v>
      </c>
      <c r="B59" s="2" t="s">
        <v>101</v>
      </c>
      <c r="C59" s="3">
        <v>6</v>
      </c>
      <c r="D59" s="2" t="s">
        <v>102</v>
      </c>
      <c r="E59" s="2" t="s">
        <v>660</v>
      </c>
      <c r="F59" s="2" t="s">
        <v>107</v>
      </c>
      <c r="G59" s="2" t="s">
        <v>676</v>
      </c>
      <c r="H59" s="2" t="s">
        <v>677</v>
      </c>
      <c r="I59" s="2" t="s">
        <v>678</v>
      </c>
      <c r="J59" s="4" t="s">
        <v>668</v>
      </c>
    </row>
    <row r="60" spans="1:10" ht="15" customHeight="1" x14ac:dyDescent="0.35">
      <c r="A60" s="2" t="s">
        <v>100</v>
      </c>
      <c r="B60" s="2" t="s">
        <v>101</v>
      </c>
      <c r="C60" s="3">
        <v>6</v>
      </c>
      <c r="D60" s="2" t="s">
        <v>102</v>
      </c>
      <c r="E60" s="2"/>
      <c r="F60" s="2" t="s">
        <v>107</v>
      </c>
      <c r="G60" s="2" t="s">
        <v>621</v>
      </c>
      <c r="H60" s="2" t="s">
        <v>679</v>
      </c>
      <c r="I60" s="2" t="s">
        <v>680</v>
      </c>
      <c r="J60" s="4" t="s">
        <v>668</v>
      </c>
    </row>
    <row r="61" spans="1:10" ht="15" customHeight="1" x14ac:dyDescent="0.35">
      <c r="A61" s="2" t="s">
        <v>100</v>
      </c>
      <c r="B61" s="2" t="s">
        <v>101</v>
      </c>
      <c r="C61" s="3">
        <v>6</v>
      </c>
      <c r="D61" s="2" t="s">
        <v>102</v>
      </c>
      <c r="E61" s="2"/>
      <c r="F61" s="2" t="s">
        <v>107</v>
      </c>
      <c r="G61" s="2" t="s">
        <v>681</v>
      </c>
      <c r="H61" s="2" t="s">
        <v>682</v>
      </c>
      <c r="I61" s="2" t="s">
        <v>683</v>
      </c>
      <c r="J61" s="4" t="s">
        <v>115</v>
      </c>
    </row>
    <row r="62" spans="1:10" ht="15" customHeight="1" x14ac:dyDescent="0.35">
      <c r="A62" s="2" t="s">
        <v>100</v>
      </c>
      <c r="B62" s="2" t="s">
        <v>101</v>
      </c>
      <c r="C62" s="3">
        <v>6</v>
      </c>
      <c r="D62" s="2" t="s">
        <v>102</v>
      </c>
      <c r="E62" s="2" t="s">
        <v>660</v>
      </c>
      <c r="F62" s="2" t="s">
        <v>107</v>
      </c>
      <c r="G62" s="2" t="s">
        <v>684</v>
      </c>
      <c r="H62" s="2" t="s">
        <v>685</v>
      </c>
      <c r="I62" s="2" t="s">
        <v>686</v>
      </c>
      <c r="J62" s="4" t="s">
        <v>115</v>
      </c>
    </row>
    <row r="63" spans="1:10" ht="15" customHeight="1" x14ac:dyDescent="0.35">
      <c r="A63" s="2" t="s">
        <v>100</v>
      </c>
      <c r="B63" s="2" t="s">
        <v>101</v>
      </c>
      <c r="C63" s="3">
        <v>6</v>
      </c>
      <c r="D63" s="2" t="s">
        <v>102</v>
      </c>
      <c r="E63" s="2" t="s">
        <v>687</v>
      </c>
      <c r="F63" s="2" t="s">
        <v>107</v>
      </c>
      <c r="G63" s="2" t="s">
        <v>688</v>
      </c>
      <c r="H63" s="2">
        <v>2004</v>
      </c>
      <c r="I63" s="2">
        <v>2009</v>
      </c>
      <c r="J63" s="4" t="s">
        <v>115</v>
      </c>
    </row>
    <row r="64" spans="1:10" ht="15" customHeight="1" x14ac:dyDescent="0.35">
      <c r="A64" s="2" t="s">
        <v>116</v>
      </c>
      <c r="B64" s="2" t="s">
        <v>117</v>
      </c>
      <c r="C64" s="3">
        <v>7</v>
      </c>
      <c r="D64" s="2" t="s">
        <v>118</v>
      </c>
      <c r="E64" s="2" t="s">
        <v>38</v>
      </c>
      <c r="F64" s="2" t="s">
        <v>121</v>
      </c>
      <c r="G64" s="2" t="s">
        <v>689</v>
      </c>
      <c r="H64" s="2"/>
      <c r="I64" s="2"/>
      <c r="J64" s="4" t="s">
        <v>127</v>
      </c>
    </row>
    <row r="65" spans="1:10" ht="15" customHeight="1" x14ac:dyDescent="0.35">
      <c r="A65" s="2" t="s">
        <v>116</v>
      </c>
      <c r="B65" s="2" t="s">
        <v>117</v>
      </c>
      <c r="C65" s="3">
        <v>7</v>
      </c>
      <c r="D65" s="2" t="s">
        <v>118</v>
      </c>
      <c r="E65" s="2" t="s">
        <v>38</v>
      </c>
      <c r="F65" s="2" t="s">
        <v>121</v>
      </c>
      <c r="G65" s="2" t="s">
        <v>556</v>
      </c>
      <c r="H65" s="2"/>
      <c r="I65" s="2"/>
      <c r="J65" s="4" t="s">
        <v>127</v>
      </c>
    </row>
    <row r="66" spans="1:10" ht="15" customHeight="1" x14ac:dyDescent="0.35">
      <c r="A66" s="2" t="s">
        <v>116</v>
      </c>
      <c r="B66" s="2" t="s">
        <v>117</v>
      </c>
      <c r="C66" s="3">
        <v>7</v>
      </c>
      <c r="D66" s="2" t="s">
        <v>118</v>
      </c>
      <c r="E66" s="2"/>
      <c r="F66" s="2" t="s">
        <v>690</v>
      </c>
      <c r="G66" s="2" t="s">
        <v>556</v>
      </c>
      <c r="H66" s="2"/>
      <c r="I66" s="2"/>
      <c r="J66" s="4" t="s">
        <v>691</v>
      </c>
    </row>
    <row r="67" spans="1:10" ht="15" customHeight="1" x14ac:dyDescent="0.35">
      <c r="A67" s="2" t="s">
        <v>128</v>
      </c>
      <c r="B67" s="2" t="s">
        <v>129</v>
      </c>
      <c r="C67" s="3">
        <v>8</v>
      </c>
      <c r="D67" s="2" t="s">
        <v>130</v>
      </c>
      <c r="E67" s="2" t="s">
        <v>692</v>
      </c>
      <c r="F67" s="2" t="s">
        <v>693</v>
      </c>
      <c r="G67" s="2" t="s">
        <v>553</v>
      </c>
      <c r="H67" s="2" t="s">
        <v>694</v>
      </c>
      <c r="I67" s="2"/>
      <c r="J67" s="4" t="s">
        <v>695</v>
      </c>
    </row>
    <row r="68" spans="1:10" ht="15" customHeight="1" x14ac:dyDescent="0.35">
      <c r="A68" s="2" t="s">
        <v>128</v>
      </c>
      <c r="B68" s="2" t="s">
        <v>129</v>
      </c>
      <c r="C68" s="3">
        <v>8</v>
      </c>
      <c r="D68" s="2" t="s">
        <v>130</v>
      </c>
      <c r="E68" s="2" t="s">
        <v>38</v>
      </c>
      <c r="F68" s="2" t="s">
        <v>696</v>
      </c>
      <c r="G68" s="2" t="s">
        <v>556</v>
      </c>
      <c r="H68" s="2" t="s">
        <v>697</v>
      </c>
      <c r="I68" s="2"/>
      <c r="J68" s="4" t="s">
        <v>698</v>
      </c>
    </row>
    <row r="69" spans="1:10" ht="15" customHeight="1" x14ac:dyDescent="0.35">
      <c r="A69" s="2" t="s">
        <v>142</v>
      </c>
      <c r="B69" s="2" t="s">
        <v>143</v>
      </c>
      <c r="C69" s="3">
        <v>9</v>
      </c>
      <c r="D69" s="2" t="s">
        <v>144</v>
      </c>
      <c r="E69" s="2"/>
      <c r="F69" s="2" t="s">
        <v>48</v>
      </c>
      <c r="G69" s="2" t="s">
        <v>18390</v>
      </c>
      <c r="H69" s="2">
        <v>2007</v>
      </c>
      <c r="I69" s="2"/>
      <c r="J69" s="4" t="s">
        <v>152</v>
      </c>
    </row>
    <row r="70" spans="1:10" ht="15" customHeight="1" x14ac:dyDescent="0.35">
      <c r="A70" s="2" t="s">
        <v>142</v>
      </c>
      <c r="B70" s="2" t="s">
        <v>143</v>
      </c>
      <c r="C70" s="3">
        <v>9</v>
      </c>
      <c r="D70" s="2" t="s">
        <v>144</v>
      </c>
      <c r="E70" s="2"/>
      <c r="F70" s="2" t="s">
        <v>699</v>
      </c>
      <c r="G70" s="2" t="s">
        <v>556</v>
      </c>
      <c r="H70" s="2"/>
      <c r="I70" s="2"/>
      <c r="J70" s="4" t="s">
        <v>152</v>
      </c>
    </row>
    <row r="71" spans="1:10" ht="15" customHeight="1" x14ac:dyDescent="0.35">
      <c r="A71" s="2" t="s">
        <v>153</v>
      </c>
      <c r="B71" s="2" t="s">
        <v>154</v>
      </c>
      <c r="C71" s="3">
        <v>10</v>
      </c>
      <c r="D71" s="2" t="s">
        <v>155</v>
      </c>
      <c r="E71" s="2" t="s">
        <v>700</v>
      </c>
      <c r="F71" s="2" t="s">
        <v>93</v>
      </c>
      <c r="G71" s="2" t="s">
        <v>701</v>
      </c>
      <c r="H71" s="2" t="s">
        <v>702</v>
      </c>
      <c r="I71" s="2"/>
      <c r="J71" s="4" t="s">
        <v>703</v>
      </c>
    </row>
    <row r="72" spans="1:10" ht="15" customHeight="1" x14ac:dyDescent="0.35">
      <c r="A72" s="2" t="s">
        <v>153</v>
      </c>
      <c r="B72" s="2" t="s">
        <v>154</v>
      </c>
      <c r="C72" s="3">
        <v>10</v>
      </c>
      <c r="D72" s="2" t="s">
        <v>155</v>
      </c>
      <c r="E72" s="2" t="s">
        <v>38</v>
      </c>
      <c r="F72" s="2" t="s">
        <v>93</v>
      </c>
      <c r="G72" s="2" t="s">
        <v>704</v>
      </c>
      <c r="H72" s="2"/>
      <c r="I72" s="2"/>
      <c r="J72" s="4" t="s">
        <v>705</v>
      </c>
    </row>
    <row r="73" spans="1:10" ht="15" customHeight="1" x14ac:dyDescent="0.35">
      <c r="A73" s="2" t="s">
        <v>153</v>
      </c>
      <c r="B73" s="2" t="s">
        <v>154</v>
      </c>
      <c r="C73" s="3">
        <v>10</v>
      </c>
      <c r="D73" s="2" t="s">
        <v>155</v>
      </c>
      <c r="E73" s="2" t="s">
        <v>706</v>
      </c>
      <c r="F73" s="2" t="s">
        <v>93</v>
      </c>
      <c r="G73" s="2" t="s">
        <v>559</v>
      </c>
      <c r="H73" s="2"/>
      <c r="I73" s="2"/>
      <c r="J73" s="4" t="s">
        <v>162</v>
      </c>
    </row>
    <row r="74" spans="1:10" ht="15" customHeight="1" x14ac:dyDescent="0.35">
      <c r="A74" s="2" t="s">
        <v>153</v>
      </c>
      <c r="B74" s="2" t="s">
        <v>154</v>
      </c>
      <c r="C74" s="3">
        <v>10</v>
      </c>
      <c r="D74" s="2" t="s">
        <v>155</v>
      </c>
      <c r="E74" s="2" t="s">
        <v>707</v>
      </c>
      <c r="F74" s="2" t="s">
        <v>654</v>
      </c>
      <c r="G74" s="2" t="s">
        <v>556</v>
      </c>
      <c r="H74" s="2"/>
      <c r="I74" s="2"/>
      <c r="J74" s="4" t="s">
        <v>708</v>
      </c>
    </row>
    <row r="75" spans="1:10" ht="15" customHeight="1" x14ac:dyDescent="0.35">
      <c r="A75" s="2" t="s">
        <v>153</v>
      </c>
      <c r="B75" s="2" t="s">
        <v>154</v>
      </c>
      <c r="C75" s="3">
        <v>10</v>
      </c>
      <c r="D75" s="2" t="s">
        <v>155</v>
      </c>
      <c r="E75" s="2"/>
      <c r="F75" s="2" t="s">
        <v>654</v>
      </c>
      <c r="G75" s="2" t="s">
        <v>649</v>
      </c>
      <c r="H75" s="2"/>
      <c r="I75" s="2"/>
      <c r="J75" s="4" t="s">
        <v>709</v>
      </c>
    </row>
    <row r="76" spans="1:10" ht="15" customHeight="1" x14ac:dyDescent="0.35">
      <c r="A76" s="2" t="s">
        <v>153</v>
      </c>
      <c r="B76" s="2" t="s">
        <v>154</v>
      </c>
      <c r="C76" s="3">
        <v>10</v>
      </c>
      <c r="D76" s="2" t="s">
        <v>155</v>
      </c>
      <c r="E76" s="2"/>
      <c r="F76" s="2" t="s">
        <v>565</v>
      </c>
      <c r="G76" s="2" t="s">
        <v>556</v>
      </c>
      <c r="H76" s="2"/>
      <c r="I76" s="2"/>
      <c r="J76" s="4" t="s">
        <v>710</v>
      </c>
    </row>
    <row r="77" spans="1:10" ht="15" customHeight="1" x14ac:dyDescent="0.35">
      <c r="A77" s="2" t="s">
        <v>153</v>
      </c>
      <c r="B77" s="2" t="s">
        <v>154</v>
      </c>
      <c r="C77" s="3">
        <v>10</v>
      </c>
      <c r="D77" s="2" t="s">
        <v>155</v>
      </c>
      <c r="E77" s="2"/>
      <c r="F77" s="2" t="s">
        <v>93</v>
      </c>
      <c r="G77" s="2" t="s">
        <v>556</v>
      </c>
      <c r="H77" s="2"/>
      <c r="I77" s="2"/>
      <c r="J77" s="4" t="s">
        <v>708</v>
      </c>
    </row>
    <row r="78" spans="1:10" ht="15" customHeight="1" x14ac:dyDescent="0.35">
      <c r="A78" s="2" t="s">
        <v>153</v>
      </c>
      <c r="B78" s="2" t="s">
        <v>154</v>
      </c>
      <c r="C78" s="3">
        <v>10</v>
      </c>
      <c r="D78" s="2" t="s">
        <v>155</v>
      </c>
      <c r="E78" s="2" t="s">
        <v>711</v>
      </c>
      <c r="F78" s="2" t="s">
        <v>93</v>
      </c>
      <c r="G78" s="2" t="s">
        <v>701</v>
      </c>
      <c r="H78" s="2" t="s">
        <v>702</v>
      </c>
      <c r="I78" s="2" t="s">
        <v>712</v>
      </c>
      <c r="J78" s="4" t="s">
        <v>703</v>
      </c>
    </row>
    <row r="79" spans="1:10" ht="15" customHeight="1" x14ac:dyDescent="0.35">
      <c r="A79" s="2" t="s">
        <v>163</v>
      </c>
      <c r="B79" s="2" t="s">
        <v>164</v>
      </c>
      <c r="C79" s="3">
        <v>11</v>
      </c>
      <c r="D79" s="2" t="s">
        <v>165</v>
      </c>
      <c r="E79" s="2"/>
      <c r="F79" s="2" t="s">
        <v>93</v>
      </c>
      <c r="G79" s="2" t="s">
        <v>713</v>
      </c>
      <c r="H79" s="2" t="s">
        <v>714</v>
      </c>
      <c r="I79" s="2"/>
      <c r="J79" s="4" t="s">
        <v>715</v>
      </c>
    </row>
    <row r="80" spans="1:10" ht="15" customHeight="1" x14ac:dyDescent="0.35">
      <c r="A80" s="2" t="s">
        <v>163</v>
      </c>
      <c r="B80" s="2" t="s">
        <v>164</v>
      </c>
      <c r="C80" s="3">
        <v>11</v>
      </c>
      <c r="D80" s="2" t="s">
        <v>165</v>
      </c>
      <c r="E80" s="2" t="s">
        <v>38</v>
      </c>
      <c r="F80" s="2" t="s">
        <v>654</v>
      </c>
      <c r="G80" s="2" t="s">
        <v>556</v>
      </c>
      <c r="H80" s="2"/>
      <c r="I80" s="2"/>
      <c r="J80" s="4" t="s">
        <v>176</v>
      </c>
    </row>
    <row r="81" spans="1:10" ht="15" customHeight="1" x14ac:dyDescent="0.35">
      <c r="A81" s="2" t="s">
        <v>163</v>
      </c>
      <c r="B81" s="2" t="s">
        <v>164</v>
      </c>
      <c r="C81" s="3">
        <v>11</v>
      </c>
      <c r="D81" s="2" t="s">
        <v>165</v>
      </c>
      <c r="E81" s="2" t="s">
        <v>38</v>
      </c>
      <c r="F81" s="2" t="s">
        <v>170</v>
      </c>
      <c r="G81" s="2" t="s">
        <v>556</v>
      </c>
      <c r="H81" s="2"/>
      <c r="I81" s="2"/>
      <c r="J81" s="4" t="s">
        <v>715</v>
      </c>
    </row>
    <row r="82" spans="1:10" ht="15" customHeight="1" x14ac:dyDescent="0.35">
      <c r="A82" s="2" t="s">
        <v>163</v>
      </c>
      <c r="B82" s="2" t="s">
        <v>164</v>
      </c>
      <c r="C82" s="3">
        <v>11</v>
      </c>
      <c r="D82" s="2" t="s">
        <v>165</v>
      </c>
      <c r="E82" s="2" t="s">
        <v>716</v>
      </c>
      <c r="F82" s="2" t="s">
        <v>93</v>
      </c>
      <c r="G82" s="2" t="s">
        <v>603</v>
      </c>
      <c r="H82" s="2"/>
      <c r="I82" s="2"/>
      <c r="J82" s="4" t="s">
        <v>717</v>
      </c>
    </row>
    <row r="83" spans="1:10" ht="15" customHeight="1" x14ac:dyDescent="0.35">
      <c r="A83" s="2" t="s">
        <v>163</v>
      </c>
      <c r="B83" s="2" t="s">
        <v>164</v>
      </c>
      <c r="C83" s="3">
        <v>11</v>
      </c>
      <c r="D83" s="2" t="s">
        <v>165</v>
      </c>
      <c r="E83" s="2" t="s">
        <v>38</v>
      </c>
      <c r="F83" s="2" t="s">
        <v>718</v>
      </c>
      <c r="G83" s="2" t="s">
        <v>556</v>
      </c>
      <c r="H83" s="2"/>
      <c r="I83" s="2"/>
      <c r="J83" s="4" t="s">
        <v>719</v>
      </c>
    </row>
    <row r="84" spans="1:10" ht="15" customHeight="1" x14ac:dyDescent="0.35">
      <c r="A84" s="2" t="s">
        <v>177</v>
      </c>
      <c r="B84" s="2" t="s">
        <v>178</v>
      </c>
      <c r="C84" s="3">
        <v>12</v>
      </c>
      <c r="D84" s="2" t="s">
        <v>179</v>
      </c>
      <c r="E84" s="2" t="s">
        <v>38</v>
      </c>
      <c r="F84" s="2" t="s">
        <v>184</v>
      </c>
      <c r="G84" s="2" t="s">
        <v>556</v>
      </c>
      <c r="H84" s="2" t="s">
        <v>712</v>
      </c>
      <c r="I84" s="2"/>
      <c r="J84" s="4" t="s">
        <v>720</v>
      </c>
    </row>
    <row r="85" spans="1:10" ht="15" customHeight="1" x14ac:dyDescent="0.35">
      <c r="A85" s="2" t="s">
        <v>177</v>
      </c>
      <c r="B85" s="2" t="s">
        <v>178</v>
      </c>
      <c r="C85" s="3">
        <v>12</v>
      </c>
      <c r="D85" s="2" t="s">
        <v>179</v>
      </c>
      <c r="E85" s="2" t="s">
        <v>721</v>
      </c>
      <c r="F85" s="2" t="s">
        <v>184</v>
      </c>
      <c r="G85" s="2" t="s">
        <v>652</v>
      </c>
      <c r="H85" s="2"/>
      <c r="I85" s="2"/>
      <c r="J85" s="4" t="s">
        <v>722</v>
      </c>
    </row>
    <row r="86" spans="1:10" ht="15" customHeight="1" x14ac:dyDescent="0.35">
      <c r="A86" s="2" t="s">
        <v>177</v>
      </c>
      <c r="B86" s="2" t="s">
        <v>178</v>
      </c>
      <c r="C86" s="3">
        <v>12</v>
      </c>
      <c r="D86" s="2" t="s">
        <v>179</v>
      </c>
      <c r="E86" s="2" t="s">
        <v>53</v>
      </c>
      <c r="F86" s="2" t="s">
        <v>393</v>
      </c>
      <c r="G86" s="2" t="s">
        <v>556</v>
      </c>
      <c r="H86" s="2"/>
      <c r="I86" s="2"/>
      <c r="J86" s="4" t="s">
        <v>190</v>
      </c>
    </row>
    <row r="87" spans="1:10" ht="15" customHeight="1" x14ac:dyDescent="0.35">
      <c r="A87" s="2" t="s">
        <v>177</v>
      </c>
      <c r="B87" s="2" t="s">
        <v>178</v>
      </c>
      <c r="C87" s="3">
        <v>12</v>
      </c>
      <c r="D87" s="2" t="s">
        <v>179</v>
      </c>
      <c r="E87" s="2" t="s">
        <v>627</v>
      </c>
      <c r="F87" s="2" t="s">
        <v>723</v>
      </c>
      <c r="G87" s="2" t="s">
        <v>556</v>
      </c>
      <c r="H87" s="2"/>
      <c r="I87" s="2"/>
      <c r="J87" s="4" t="s">
        <v>724</v>
      </c>
    </row>
    <row r="88" spans="1:10" ht="15" customHeight="1" x14ac:dyDescent="0.35">
      <c r="A88" s="2" t="s">
        <v>177</v>
      </c>
      <c r="B88" s="2" t="s">
        <v>178</v>
      </c>
      <c r="C88" s="3">
        <v>12</v>
      </c>
      <c r="D88" s="2" t="s">
        <v>179</v>
      </c>
      <c r="E88" s="2" t="s">
        <v>38</v>
      </c>
      <c r="F88" s="2" t="s">
        <v>725</v>
      </c>
      <c r="G88" s="2" t="s">
        <v>556</v>
      </c>
      <c r="H88" s="2"/>
      <c r="I88" s="2"/>
      <c r="J88" s="4" t="s">
        <v>726</v>
      </c>
    </row>
    <row r="89" spans="1:10" ht="15" customHeight="1" x14ac:dyDescent="0.35">
      <c r="A89" s="2" t="s">
        <v>177</v>
      </c>
      <c r="B89" s="2" t="s">
        <v>178</v>
      </c>
      <c r="C89" s="3">
        <v>12</v>
      </c>
      <c r="D89" s="2" t="s">
        <v>179</v>
      </c>
      <c r="E89" s="2" t="s">
        <v>38</v>
      </c>
      <c r="F89" s="2" t="s">
        <v>727</v>
      </c>
      <c r="G89" s="2" t="s">
        <v>556</v>
      </c>
      <c r="H89" s="2"/>
      <c r="I89" s="2"/>
      <c r="J89" s="4" t="s">
        <v>728</v>
      </c>
    </row>
    <row r="90" spans="1:10" ht="15" customHeight="1" x14ac:dyDescent="0.35">
      <c r="A90" s="2" t="s">
        <v>177</v>
      </c>
      <c r="B90" s="2" t="s">
        <v>178</v>
      </c>
      <c r="C90" s="3">
        <v>12</v>
      </c>
      <c r="D90" s="2" t="s">
        <v>179</v>
      </c>
      <c r="E90" s="2" t="s">
        <v>38</v>
      </c>
      <c r="F90" s="2" t="s">
        <v>729</v>
      </c>
      <c r="G90" s="2" t="s">
        <v>556</v>
      </c>
      <c r="H90" s="2">
        <v>2007</v>
      </c>
      <c r="I90" s="2">
        <v>2016</v>
      </c>
      <c r="J90" s="4" t="s">
        <v>730</v>
      </c>
    </row>
    <row r="91" spans="1:10" ht="15" customHeight="1" x14ac:dyDescent="0.35">
      <c r="A91" s="2" t="s">
        <v>191</v>
      </c>
      <c r="B91" s="2" t="s">
        <v>192</v>
      </c>
      <c r="C91" s="3">
        <v>13</v>
      </c>
      <c r="D91" s="2" t="s">
        <v>193</v>
      </c>
      <c r="E91" s="2"/>
      <c r="F91" s="2" t="s">
        <v>198</v>
      </c>
      <c r="G91" s="2" t="s">
        <v>713</v>
      </c>
      <c r="H91" s="2" t="s">
        <v>731</v>
      </c>
      <c r="I91" s="2"/>
      <c r="J91" s="4" t="s">
        <v>732</v>
      </c>
    </row>
    <row r="92" spans="1:10" ht="15" customHeight="1" x14ac:dyDescent="0.35">
      <c r="A92" s="2" t="s">
        <v>191</v>
      </c>
      <c r="B92" s="2" t="s">
        <v>192</v>
      </c>
      <c r="C92" s="3">
        <v>13</v>
      </c>
      <c r="D92" s="2" t="s">
        <v>193</v>
      </c>
      <c r="E92" s="2" t="s">
        <v>38</v>
      </c>
      <c r="F92" s="2" t="s">
        <v>733</v>
      </c>
      <c r="G92" s="2" t="s">
        <v>556</v>
      </c>
      <c r="H92" s="2" t="s">
        <v>734</v>
      </c>
      <c r="I92" s="2"/>
      <c r="J92" s="4" t="s">
        <v>732</v>
      </c>
    </row>
    <row r="93" spans="1:10" ht="15" customHeight="1" x14ac:dyDescent="0.35">
      <c r="A93" s="2" t="s">
        <v>191</v>
      </c>
      <c r="B93" s="2" t="s">
        <v>192</v>
      </c>
      <c r="C93" s="3">
        <v>13</v>
      </c>
      <c r="D93" s="2" t="s">
        <v>193</v>
      </c>
      <c r="E93" s="2" t="s">
        <v>38</v>
      </c>
      <c r="F93" s="2" t="s">
        <v>735</v>
      </c>
      <c r="G93" s="2" t="s">
        <v>556</v>
      </c>
      <c r="H93" s="2" t="s">
        <v>734</v>
      </c>
      <c r="I93" s="2"/>
      <c r="J93" s="4" t="s">
        <v>732</v>
      </c>
    </row>
    <row r="94" spans="1:10" ht="15" customHeight="1" x14ac:dyDescent="0.35">
      <c r="A94" s="2" t="s">
        <v>191</v>
      </c>
      <c r="B94" s="2" t="s">
        <v>192</v>
      </c>
      <c r="C94" s="3">
        <v>13</v>
      </c>
      <c r="D94" s="2" t="s">
        <v>193</v>
      </c>
      <c r="E94" s="2" t="s">
        <v>736</v>
      </c>
      <c r="F94" s="2" t="s">
        <v>198</v>
      </c>
      <c r="G94" s="2" t="s">
        <v>649</v>
      </c>
      <c r="H94" s="2"/>
      <c r="I94" s="2"/>
      <c r="J94" s="4" t="s">
        <v>737</v>
      </c>
    </row>
    <row r="95" spans="1:10" ht="15" customHeight="1" x14ac:dyDescent="0.35">
      <c r="A95" s="2" t="s">
        <v>191</v>
      </c>
      <c r="B95" s="2" t="s">
        <v>192</v>
      </c>
      <c r="C95" s="3">
        <v>13</v>
      </c>
      <c r="D95" s="2" t="s">
        <v>193</v>
      </c>
      <c r="E95" s="2"/>
      <c r="F95" s="2" t="s">
        <v>738</v>
      </c>
      <c r="G95" s="2" t="s">
        <v>658</v>
      </c>
      <c r="H95" s="2" t="s">
        <v>739</v>
      </c>
      <c r="I95" s="2" t="s">
        <v>740</v>
      </c>
      <c r="J95" s="4" t="s">
        <v>732</v>
      </c>
    </row>
    <row r="96" spans="1:10" ht="15" customHeight="1" x14ac:dyDescent="0.35">
      <c r="A96" s="2" t="s">
        <v>191</v>
      </c>
      <c r="B96" s="2" t="s">
        <v>192</v>
      </c>
      <c r="C96" s="3">
        <v>13</v>
      </c>
      <c r="D96" s="2" t="s">
        <v>193</v>
      </c>
      <c r="E96" s="2"/>
      <c r="F96" s="2" t="s">
        <v>48</v>
      </c>
      <c r="G96" s="2" t="s">
        <v>741</v>
      </c>
      <c r="H96" s="2" t="s">
        <v>740</v>
      </c>
      <c r="I96" s="20" t="s">
        <v>1290</v>
      </c>
      <c r="J96" s="4" t="s">
        <v>732</v>
      </c>
    </row>
    <row r="97" spans="1:10" ht="15" customHeight="1" x14ac:dyDescent="0.35">
      <c r="A97" s="2" t="s">
        <v>207</v>
      </c>
      <c r="B97" s="2" t="s">
        <v>208</v>
      </c>
      <c r="C97" s="3">
        <v>14</v>
      </c>
      <c r="D97" s="2" t="s">
        <v>209</v>
      </c>
      <c r="E97" s="2" t="s">
        <v>38</v>
      </c>
      <c r="F97" s="2" t="s">
        <v>743</v>
      </c>
      <c r="G97" s="2" t="s">
        <v>556</v>
      </c>
      <c r="H97" s="2">
        <v>2008</v>
      </c>
      <c r="I97" s="2"/>
      <c r="J97" s="4" t="s">
        <v>745</v>
      </c>
    </row>
    <row r="98" spans="1:10" ht="15" customHeight="1" x14ac:dyDescent="0.35">
      <c r="A98" s="2" t="s">
        <v>207</v>
      </c>
      <c r="B98" s="2" t="s">
        <v>208</v>
      </c>
      <c r="C98" s="3">
        <v>14</v>
      </c>
      <c r="D98" s="2" t="s">
        <v>209</v>
      </c>
      <c r="E98" s="2"/>
      <c r="F98" s="2" t="s">
        <v>31</v>
      </c>
      <c r="G98" s="2" t="s">
        <v>688</v>
      </c>
      <c r="H98" s="2">
        <v>2009</v>
      </c>
      <c r="I98" s="2"/>
      <c r="J98" s="4" t="s">
        <v>746</v>
      </c>
    </row>
    <row r="99" spans="1:10" ht="15" customHeight="1" x14ac:dyDescent="0.35">
      <c r="A99" s="2" t="s">
        <v>207</v>
      </c>
      <c r="B99" s="2" t="s">
        <v>208</v>
      </c>
      <c r="C99" s="3">
        <v>14</v>
      </c>
      <c r="D99" s="2" t="s">
        <v>209</v>
      </c>
      <c r="E99" s="2" t="s">
        <v>38</v>
      </c>
      <c r="F99" s="2" t="s">
        <v>31</v>
      </c>
      <c r="G99" s="2" t="s">
        <v>556</v>
      </c>
      <c r="H99" s="2" t="s">
        <v>747</v>
      </c>
      <c r="I99" s="2"/>
      <c r="J99" s="4" t="s">
        <v>217</v>
      </c>
    </row>
    <row r="100" spans="1:10" ht="15" customHeight="1" x14ac:dyDescent="0.35">
      <c r="A100" s="2" t="s">
        <v>207</v>
      </c>
      <c r="B100" s="2" t="s">
        <v>208</v>
      </c>
      <c r="C100" s="3">
        <v>14</v>
      </c>
      <c r="D100" s="2" t="s">
        <v>209</v>
      </c>
      <c r="E100" s="2" t="s">
        <v>53</v>
      </c>
      <c r="F100" s="2" t="s">
        <v>31</v>
      </c>
      <c r="G100" s="2" t="s">
        <v>689</v>
      </c>
      <c r="H100" s="2" t="s">
        <v>747</v>
      </c>
      <c r="I100" s="2"/>
      <c r="J100" s="4" t="s">
        <v>748</v>
      </c>
    </row>
    <row r="101" spans="1:10" ht="15" customHeight="1" x14ac:dyDescent="0.35">
      <c r="A101" s="2" t="s">
        <v>207</v>
      </c>
      <c r="B101" s="2" t="s">
        <v>208</v>
      </c>
      <c r="C101" s="3">
        <v>14</v>
      </c>
      <c r="D101" s="2" t="s">
        <v>209</v>
      </c>
      <c r="E101" s="2"/>
      <c r="F101" s="2" t="s">
        <v>552</v>
      </c>
      <c r="G101" s="2" t="s">
        <v>559</v>
      </c>
      <c r="H101" s="2" t="s">
        <v>747</v>
      </c>
      <c r="I101" s="2"/>
      <c r="J101" s="4" t="s">
        <v>746</v>
      </c>
    </row>
    <row r="102" spans="1:10" ht="15" customHeight="1" x14ac:dyDescent="0.35">
      <c r="A102" s="2" t="s">
        <v>207</v>
      </c>
      <c r="B102" s="2" t="s">
        <v>208</v>
      </c>
      <c r="C102" s="3">
        <v>14</v>
      </c>
      <c r="D102" s="2" t="s">
        <v>209</v>
      </c>
      <c r="E102" s="2"/>
      <c r="F102" s="2" t="s">
        <v>552</v>
      </c>
      <c r="G102" s="2" t="s">
        <v>559</v>
      </c>
      <c r="H102" s="2"/>
      <c r="I102" s="2"/>
      <c r="J102" s="4" t="s">
        <v>749</v>
      </c>
    </row>
    <row r="103" spans="1:10" ht="15" customHeight="1" x14ac:dyDescent="0.35">
      <c r="A103" s="2" t="s">
        <v>207</v>
      </c>
      <c r="B103" s="2" t="s">
        <v>208</v>
      </c>
      <c r="C103" s="3">
        <v>14</v>
      </c>
      <c r="D103" s="2" t="s">
        <v>209</v>
      </c>
      <c r="E103" s="2" t="s">
        <v>750</v>
      </c>
      <c r="F103" s="2" t="s">
        <v>31</v>
      </c>
      <c r="G103" s="2" t="s">
        <v>688</v>
      </c>
      <c r="H103" s="2">
        <v>2018</v>
      </c>
      <c r="I103" s="2">
        <v>2019</v>
      </c>
      <c r="J103" s="4" t="s">
        <v>746</v>
      </c>
    </row>
    <row r="104" spans="1:10" ht="15" customHeight="1" x14ac:dyDescent="0.35">
      <c r="A104" s="2" t="s">
        <v>207</v>
      </c>
      <c r="B104" s="2" t="s">
        <v>208</v>
      </c>
      <c r="C104" s="3">
        <v>14</v>
      </c>
      <c r="D104" s="2" t="s">
        <v>209</v>
      </c>
      <c r="E104" s="2"/>
      <c r="F104" s="2" t="s">
        <v>31</v>
      </c>
      <c r="G104" s="2" t="s">
        <v>751</v>
      </c>
      <c r="H104" s="2">
        <v>2010</v>
      </c>
      <c r="I104" s="2">
        <v>2019</v>
      </c>
      <c r="J104" s="4" t="s">
        <v>746</v>
      </c>
    </row>
    <row r="105" spans="1:10" ht="15" customHeight="1" x14ac:dyDescent="0.35">
      <c r="A105" s="2" t="s">
        <v>207</v>
      </c>
      <c r="B105" s="2" t="s">
        <v>208</v>
      </c>
      <c r="C105" s="3">
        <v>14</v>
      </c>
      <c r="D105" s="2" t="s">
        <v>209</v>
      </c>
      <c r="E105" s="2" t="s">
        <v>750</v>
      </c>
      <c r="F105" s="2" t="s">
        <v>31</v>
      </c>
      <c r="G105" s="2" t="s">
        <v>688</v>
      </c>
      <c r="H105" s="2">
        <v>2008</v>
      </c>
      <c r="I105" s="2">
        <v>2015</v>
      </c>
      <c r="J105" s="4" t="s">
        <v>746</v>
      </c>
    </row>
    <row r="106" spans="1:10" ht="15" customHeight="1" x14ac:dyDescent="0.35">
      <c r="A106" s="2" t="s">
        <v>207</v>
      </c>
      <c r="B106" s="2" t="s">
        <v>208</v>
      </c>
      <c r="C106" s="3">
        <v>14</v>
      </c>
      <c r="D106" s="2" t="s">
        <v>209</v>
      </c>
      <c r="E106" s="2" t="s">
        <v>38</v>
      </c>
      <c r="F106" s="2" t="s">
        <v>31</v>
      </c>
      <c r="G106" s="2" t="s">
        <v>752</v>
      </c>
      <c r="H106" s="2">
        <v>2002</v>
      </c>
      <c r="I106" s="2">
        <v>2007</v>
      </c>
      <c r="J106" s="4" t="s">
        <v>746</v>
      </c>
    </row>
    <row r="107" spans="1:10" ht="15" customHeight="1" x14ac:dyDescent="0.35">
      <c r="A107" s="2" t="s">
        <v>207</v>
      </c>
      <c r="B107" s="2" t="s">
        <v>208</v>
      </c>
      <c r="C107" s="3">
        <v>14</v>
      </c>
      <c r="D107" s="2" t="s">
        <v>209</v>
      </c>
      <c r="E107" s="2" t="s">
        <v>753</v>
      </c>
      <c r="F107" s="2" t="s">
        <v>754</v>
      </c>
      <c r="G107" s="2" t="s">
        <v>18381</v>
      </c>
      <c r="H107" s="2" t="s">
        <v>755</v>
      </c>
      <c r="I107" s="2" t="s">
        <v>756</v>
      </c>
      <c r="J107" s="4" t="s">
        <v>757</v>
      </c>
    </row>
    <row r="108" spans="1:10" ht="15" customHeight="1" x14ac:dyDescent="0.35">
      <c r="A108" s="2" t="s">
        <v>218</v>
      </c>
      <c r="B108" s="2" t="s">
        <v>219</v>
      </c>
      <c r="C108" s="3">
        <v>15</v>
      </c>
      <c r="D108" s="2" t="s">
        <v>220</v>
      </c>
      <c r="E108" s="2" t="s">
        <v>758</v>
      </c>
      <c r="F108" s="2" t="s">
        <v>225</v>
      </c>
      <c r="G108" s="2" t="s">
        <v>759</v>
      </c>
      <c r="I108" s="2">
        <v>2003</v>
      </c>
      <c r="J108" s="4" t="s">
        <v>4074</v>
      </c>
    </row>
    <row r="109" spans="1:10" ht="15" customHeight="1" x14ac:dyDescent="0.35">
      <c r="A109" s="2" t="s">
        <v>218</v>
      </c>
      <c r="B109" s="2" t="s">
        <v>219</v>
      </c>
      <c r="C109" s="3">
        <v>15</v>
      </c>
      <c r="D109" s="2" t="s">
        <v>220</v>
      </c>
      <c r="E109" s="2"/>
      <c r="F109" s="2" t="s">
        <v>225</v>
      </c>
      <c r="G109" s="7" t="s">
        <v>974</v>
      </c>
      <c r="H109" s="2"/>
      <c r="I109" s="2"/>
      <c r="J109" s="4" t="s">
        <v>4074</v>
      </c>
    </row>
    <row r="110" spans="1:10" ht="15" customHeight="1" x14ac:dyDescent="0.35">
      <c r="A110" s="2" t="s">
        <v>218</v>
      </c>
      <c r="B110" s="2" t="s">
        <v>219</v>
      </c>
      <c r="C110" s="3">
        <v>15</v>
      </c>
      <c r="D110" s="2" t="s">
        <v>220</v>
      </c>
      <c r="E110" s="2" t="s">
        <v>760</v>
      </c>
      <c r="F110" s="2" t="s">
        <v>225</v>
      </c>
      <c r="G110" s="2" t="s">
        <v>652</v>
      </c>
      <c r="H110" s="2"/>
      <c r="I110" s="2"/>
      <c r="J110" s="4" t="s">
        <v>233</v>
      </c>
    </row>
    <row r="111" spans="1:10" ht="15" customHeight="1" x14ac:dyDescent="0.35">
      <c r="A111" s="2" t="s">
        <v>234</v>
      </c>
      <c r="B111" s="2" t="s">
        <v>235</v>
      </c>
      <c r="C111" s="3">
        <v>16</v>
      </c>
      <c r="D111" s="2" t="s">
        <v>236</v>
      </c>
      <c r="E111" s="2" t="s">
        <v>761</v>
      </c>
      <c r="F111" s="2" t="s">
        <v>762</v>
      </c>
      <c r="G111" s="2" t="s">
        <v>603</v>
      </c>
      <c r="H111" s="2" t="s">
        <v>763</v>
      </c>
      <c r="I111" s="2"/>
      <c r="J111" s="4" t="s">
        <v>764</v>
      </c>
    </row>
    <row r="112" spans="1:10" ht="15" customHeight="1" x14ac:dyDescent="0.35">
      <c r="A112" s="2" t="s">
        <v>234</v>
      </c>
      <c r="B112" s="2" t="s">
        <v>235</v>
      </c>
      <c r="C112" s="3">
        <v>16</v>
      </c>
      <c r="D112" s="2" t="s">
        <v>236</v>
      </c>
      <c r="E112" s="2"/>
      <c r="F112" s="2" t="s">
        <v>765</v>
      </c>
      <c r="G112" s="2" t="s">
        <v>599</v>
      </c>
      <c r="H112" s="2">
        <v>2016</v>
      </c>
      <c r="I112" s="2"/>
      <c r="J112" s="4" t="s">
        <v>764</v>
      </c>
    </row>
    <row r="113" spans="1:10" ht="15" customHeight="1" x14ac:dyDescent="0.35">
      <c r="A113" s="2" t="s">
        <v>234</v>
      </c>
      <c r="B113" s="2" t="s">
        <v>235</v>
      </c>
      <c r="C113" s="3">
        <v>16</v>
      </c>
      <c r="D113" s="2" t="s">
        <v>236</v>
      </c>
      <c r="E113" s="2"/>
      <c r="F113" s="2" t="s">
        <v>766</v>
      </c>
      <c r="G113" s="2" t="s">
        <v>599</v>
      </c>
      <c r="H113" s="2">
        <v>2016</v>
      </c>
      <c r="I113" s="2"/>
      <c r="J113" s="4" t="s">
        <v>764</v>
      </c>
    </row>
    <row r="114" spans="1:10" ht="15" customHeight="1" x14ac:dyDescent="0.35">
      <c r="A114" s="2" t="s">
        <v>234</v>
      </c>
      <c r="B114" s="2" t="s">
        <v>235</v>
      </c>
      <c r="C114" s="3">
        <v>16</v>
      </c>
      <c r="D114" s="2" t="s">
        <v>236</v>
      </c>
      <c r="E114" s="2" t="s">
        <v>767</v>
      </c>
      <c r="F114" s="2" t="s">
        <v>762</v>
      </c>
      <c r="G114" s="2" t="s">
        <v>599</v>
      </c>
      <c r="H114" s="2">
        <v>2016</v>
      </c>
      <c r="I114" s="2"/>
      <c r="J114" s="4" t="s">
        <v>764</v>
      </c>
    </row>
    <row r="115" spans="1:10" ht="15" customHeight="1" x14ac:dyDescent="0.35">
      <c r="A115" s="2" t="s">
        <v>234</v>
      </c>
      <c r="B115" s="2" t="s">
        <v>235</v>
      </c>
      <c r="C115" s="3">
        <v>16</v>
      </c>
      <c r="D115" s="2" t="s">
        <v>236</v>
      </c>
      <c r="E115" s="2"/>
      <c r="F115" s="2" t="s">
        <v>768</v>
      </c>
      <c r="G115" s="2" t="s">
        <v>599</v>
      </c>
      <c r="H115" s="2">
        <v>2016</v>
      </c>
      <c r="I115" s="2"/>
      <c r="J115" s="4" t="s">
        <v>764</v>
      </c>
    </row>
    <row r="116" spans="1:10" ht="15" customHeight="1" x14ac:dyDescent="0.35">
      <c r="A116" s="2" t="s">
        <v>234</v>
      </c>
      <c r="B116" s="2" t="s">
        <v>235</v>
      </c>
      <c r="C116" s="3">
        <v>16</v>
      </c>
      <c r="D116" s="2" t="s">
        <v>236</v>
      </c>
      <c r="E116" s="2" t="s">
        <v>767</v>
      </c>
      <c r="F116" s="2" t="s">
        <v>762</v>
      </c>
      <c r="G116" s="2" t="s">
        <v>609</v>
      </c>
      <c r="H116" s="2">
        <v>2016</v>
      </c>
      <c r="I116" s="2"/>
      <c r="J116" s="4" t="s">
        <v>764</v>
      </c>
    </row>
    <row r="117" spans="1:10" ht="15" customHeight="1" x14ac:dyDescent="0.35">
      <c r="A117" s="2" t="s">
        <v>234</v>
      </c>
      <c r="B117" s="2" t="s">
        <v>235</v>
      </c>
      <c r="C117" s="3">
        <v>16</v>
      </c>
      <c r="D117" s="2" t="s">
        <v>236</v>
      </c>
      <c r="E117" s="2"/>
      <c r="F117" s="2" t="s">
        <v>769</v>
      </c>
      <c r="G117" s="2" t="s">
        <v>770</v>
      </c>
      <c r="H117" s="2" t="s">
        <v>771</v>
      </c>
      <c r="I117" s="2"/>
      <c r="J117" s="4" t="s">
        <v>249</v>
      </c>
    </row>
    <row r="118" spans="1:10" ht="15" customHeight="1" x14ac:dyDescent="0.35">
      <c r="A118" s="2" t="s">
        <v>234</v>
      </c>
      <c r="B118" s="2" t="s">
        <v>235</v>
      </c>
      <c r="C118" s="3">
        <v>16</v>
      </c>
      <c r="D118" s="2" t="s">
        <v>236</v>
      </c>
      <c r="E118" s="2"/>
      <c r="F118" s="2" t="s">
        <v>772</v>
      </c>
      <c r="G118" s="2" t="s">
        <v>770</v>
      </c>
      <c r="H118" s="2" t="s">
        <v>773</v>
      </c>
      <c r="I118" s="2"/>
      <c r="J118" s="4" t="s">
        <v>249</v>
      </c>
    </row>
    <row r="119" spans="1:10" ht="15" customHeight="1" x14ac:dyDescent="0.35">
      <c r="A119" s="2" t="s">
        <v>234</v>
      </c>
      <c r="B119" s="2" t="s">
        <v>235</v>
      </c>
      <c r="C119" s="3">
        <v>16</v>
      </c>
      <c r="D119" s="2" t="s">
        <v>236</v>
      </c>
      <c r="E119" s="2" t="s">
        <v>774</v>
      </c>
      <c r="F119" s="2" t="s">
        <v>240</v>
      </c>
      <c r="G119" s="2" t="s">
        <v>603</v>
      </c>
      <c r="H119" s="2" t="s">
        <v>776</v>
      </c>
      <c r="I119" s="2"/>
      <c r="J119" s="4" t="s">
        <v>249</v>
      </c>
    </row>
    <row r="120" spans="1:10" ht="15" customHeight="1" x14ac:dyDescent="0.35">
      <c r="A120" s="2" t="s">
        <v>234</v>
      </c>
      <c r="B120" s="2" t="s">
        <v>235</v>
      </c>
      <c r="C120" s="3">
        <v>16</v>
      </c>
      <c r="D120" s="2" t="s">
        <v>236</v>
      </c>
      <c r="E120" s="2" t="s">
        <v>38</v>
      </c>
      <c r="F120" s="2" t="s">
        <v>240</v>
      </c>
      <c r="G120" s="2" t="s">
        <v>599</v>
      </c>
      <c r="H120" s="2" t="s">
        <v>776</v>
      </c>
      <c r="I120" s="2"/>
      <c r="J120" s="4" t="s">
        <v>249</v>
      </c>
    </row>
    <row r="121" spans="1:10" ht="15" customHeight="1" x14ac:dyDescent="0.35">
      <c r="A121" s="2" t="s">
        <v>234</v>
      </c>
      <c r="B121" s="2" t="s">
        <v>235</v>
      </c>
      <c r="C121" s="3">
        <v>16</v>
      </c>
      <c r="D121" s="2" t="s">
        <v>236</v>
      </c>
      <c r="E121" s="2" t="s">
        <v>38</v>
      </c>
      <c r="F121" s="2" t="s">
        <v>240</v>
      </c>
      <c r="G121" s="2" t="s">
        <v>609</v>
      </c>
      <c r="H121" s="2" t="s">
        <v>776</v>
      </c>
      <c r="I121" s="2"/>
      <c r="J121" s="4" t="s">
        <v>249</v>
      </c>
    </row>
    <row r="122" spans="1:10" ht="15" customHeight="1" x14ac:dyDescent="0.35">
      <c r="A122" s="2" t="s">
        <v>234</v>
      </c>
      <c r="B122" s="2" t="s">
        <v>235</v>
      </c>
      <c r="C122" s="3">
        <v>16</v>
      </c>
      <c r="D122" s="2" t="s">
        <v>236</v>
      </c>
      <c r="E122" s="2"/>
      <c r="F122" s="2" t="s">
        <v>777</v>
      </c>
      <c r="G122" s="2" t="s">
        <v>599</v>
      </c>
      <c r="H122" s="2"/>
      <c r="I122" s="2"/>
      <c r="J122" s="4" t="s">
        <v>764</v>
      </c>
    </row>
    <row r="123" spans="1:10" ht="15" customHeight="1" x14ac:dyDescent="0.35">
      <c r="A123" s="2" t="s">
        <v>234</v>
      </c>
      <c r="B123" s="2" t="s">
        <v>235</v>
      </c>
      <c r="C123" s="3">
        <v>16</v>
      </c>
      <c r="D123" s="2" t="s">
        <v>236</v>
      </c>
      <c r="E123" s="2" t="s">
        <v>778</v>
      </c>
      <c r="F123" s="2" t="s">
        <v>779</v>
      </c>
      <c r="G123" s="2" t="s">
        <v>599</v>
      </c>
      <c r="H123" s="2">
        <v>2009</v>
      </c>
      <c r="I123" s="2">
        <v>2013</v>
      </c>
      <c r="J123" s="4" t="s">
        <v>249</v>
      </c>
    </row>
    <row r="124" spans="1:10" ht="15" customHeight="1" x14ac:dyDescent="0.35">
      <c r="A124" s="2" t="s">
        <v>234</v>
      </c>
      <c r="B124" s="2" t="s">
        <v>235</v>
      </c>
      <c r="C124" s="3">
        <v>16</v>
      </c>
      <c r="D124" s="2" t="s">
        <v>236</v>
      </c>
      <c r="E124" s="2"/>
      <c r="F124" s="2" t="s">
        <v>780</v>
      </c>
      <c r="G124" s="2" t="s">
        <v>770</v>
      </c>
      <c r="H124" s="2">
        <v>2009</v>
      </c>
      <c r="I124" s="2">
        <v>2011</v>
      </c>
      <c r="J124" s="4" t="s">
        <v>249</v>
      </c>
    </row>
    <row r="125" spans="1:10" ht="15" customHeight="1" x14ac:dyDescent="0.35">
      <c r="A125" s="2" t="s">
        <v>234</v>
      </c>
      <c r="B125" s="2" t="s">
        <v>235</v>
      </c>
      <c r="C125" s="3">
        <v>16</v>
      </c>
      <c r="D125" s="2" t="s">
        <v>236</v>
      </c>
      <c r="E125" s="2" t="s">
        <v>782</v>
      </c>
      <c r="F125" s="2" t="s">
        <v>780</v>
      </c>
      <c r="G125" s="2" t="s">
        <v>611</v>
      </c>
      <c r="H125" s="2" t="s">
        <v>783</v>
      </c>
      <c r="I125" s="2" t="s">
        <v>784</v>
      </c>
      <c r="J125" s="4" t="s">
        <v>764</v>
      </c>
    </row>
    <row r="126" spans="1:10" ht="15" customHeight="1" x14ac:dyDescent="0.35">
      <c r="A126" s="2" t="s">
        <v>234</v>
      </c>
      <c r="B126" s="2" t="s">
        <v>235</v>
      </c>
      <c r="C126" s="3">
        <v>16</v>
      </c>
      <c r="D126" s="2" t="s">
        <v>236</v>
      </c>
      <c r="E126" s="2" t="s">
        <v>38</v>
      </c>
      <c r="F126" s="2" t="s">
        <v>780</v>
      </c>
      <c r="G126" s="2" t="s">
        <v>785</v>
      </c>
      <c r="H126" s="2">
        <v>2003</v>
      </c>
      <c r="I126" s="2">
        <v>2005</v>
      </c>
      <c r="J126" s="4" t="s">
        <v>249</v>
      </c>
    </row>
    <row r="127" spans="1:10" ht="15" customHeight="1" x14ac:dyDescent="0.35">
      <c r="A127" s="2" t="s">
        <v>250</v>
      </c>
      <c r="B127" s="2" t="s">
        <v>251</v>
      </c>
      <c r="C127" s="3">
        <v>17</v>
      </c>
      <c r="D127" s="2" t="s">
        <v>252</v>
      </c>
      <c r="E127" s="2" t="s">
        <v>38</v>
      </c>
      <c r="F127" s="2" t="s">
        <v>257</v>
      </c>
      <c r="G127" s="2" t="s">
        <v>556</v>
      </c>
      <c r="H127" s="2">
        <v>2005</v>
      </c>
      <c r="I127" s="2"/>
      <c r="J127" s="4" t="s">
        <v>263</v>
      </c>
    </row>
    <row r="128" spans="1:10" ht="15" customHeight="1" x14ac:dyDescent="0.35">
      <c r="A128" s="2" t="s">
        <v>250</v>
      </c>
      <c r="B128" s="2" t="s">
        <v>251</v>
      </c>
      <c r="C128" s="3">
        <v>17</v>
      </c>
      <c r="D128" s="2" t="s">
        <v>252</v>
      </c>
      <c r="E128" s="2" t="s">
        <v>38</v>
      </c>
      <c r="F128" s="2" t="s">
        <v>786</v>
      </c>
      <c r="G128" s="2" t="s">
        <v>556</v>
      </c>
      <c r="H128" s="2"/>
      <c r="I128" s="2"/>
      <c r="J128" s="4" t="s">
        <v>787</v>
      </c>
    </row>
    <row r="129" spans="1:10" ht="15" customHeight="1" x14ac:dyDescent="0.35">
      <c r="A129" s="2" t="s">
        <v>264</v>
      </c>
      <c r="B129" s="2" t="s">
        <v>265</v>
      </c>
      <c r="C129" s="3">
        <v>18</v>
      </c>
      <c r="D129" s="2" t="s">
        <v>266</v>
      </c>
      <c r="E129" s="2" t="s">
        <v>788</v>
      </c>
      <c r="F129" s="2" t="s">
        <v>271</v>
      </c>
      <c r="G129" s="2" t="s">
        <v>599</v>
      </c>
      <c r="H129" s="2" t="s">
        <v>789</v>
      </c>
      <c r="I129" s="2"/>
      <c r="J129" s="4" t="s">
        <v>790</v>
      </c>
    </row>
    <row r="130" spans="1:10" ht="15" customHeight="1" x14ac:dyDescent="0.35">
      <c r="A130" s="2" t="s">
        <v>264</v>
      </c>
      <c r="B130" s="2" t="s">
        <v>265</v>
      </c>
      <c r="C130" s="3">
        <v>18</v>
      </c>
      <c r="D130" s="2" t="s">
        <v>266</v>
      </c>
      <c r="E130" s="2" t="s">
        <v>791</v>
      </c>
      <c r="F130" s="2" t="s">
        <v>271</v>
      </c>
      <c r="G130" s="2" t="s">
        <v>652</v>
      </c>
      <c r="H130" s="2"/>
      <c r="I130" s="2"/>
      <c r="J130" s="4" t="s">
        <v>792</v>
      </c>
    </row>
    <row r="131" spans="1:10" ht="15" customHeight="1" x14ac:dyDescent="0.35">
      <c r="A131" s="2" t="s">
        <v>264</v>
      </c>
      <c r="B131" s="2" t="s">
        <v>265</v>
      </c>
      <c r="C131" s="3">
        <v>18</v>
      </c>
      <c r="D131" s="2" t="s">
        <v>266</v>
      </c>
      <c r="E131" s="2"/>
      <c r="F131" s="2" t="s">
        <v>793</v>
      </c>
      <c r="G131" s="2" t="s">
        <v>661</v>
      </c>
      <c r="H131" s="2"/>
      <c r="I131" s="2"/>
      <c r="J131" s="4" t="s">
        <v>794</v>
      </c>
    </row>
    <row r="132" spans="1:10" ht="15" customHeight="1" x14ac:dyDescent="0.35">
      <c r="A132" s="2" t="s">
        <v>264</v>
      </c>
      <c r="B132" s="2" t="s">
        <v>265</v>
      </c>
      <c r="C132" s="3">
        <v>18</v>
      </c>
      <c r="D132" s="2" t="s">
        <v>266</v>
      </c>
      <c r="E132" s="2" t="s">
        <v>788</v>
      </c>
      <c r="F132" s="2" t="s">
        <v>271</v>
      </c>
      <c r="G132" s="2" t="s">
        <v>611</v>
      </c>
      <c r="H132" s="2" t="s">
        <v>795</v>
      </c>
      <c r="I132" s="2" t="s">
        <v>789</v>
      </c>
      <c r="J132" s="4" t="s">
        <v>796</v>
      </c>
    </row>
    <row r="133" spans="1:10" ht="15" customHeight="1" x14ac:dyDescent="0.35">
      <c r="A133" s="2" t="s">
        <v>264</v>
      </c>
      <c r="B133" s="2" t="s">
        <v>265</v>
      </c>
      <c r="C133" s="3">
        <v>18</v>
      </c>
      <c r="D133" s="2" t="s">
        <v>266</v>
      </c>
      <c r="E133" s="2"/>
      <c r="F133" s="2" t="s">
        <v>271</v>
      </c>
      <c r="G133" s="2" t="s">
        <v>658</v>
      </c>
      <c r="H133" s="2" t="s">
        <v>797</v>
      </c>
      <c r="I133" s="2" t="s">
        <v>795</v>
      </c>
      <c r="J133" s="4" t="s">
        <v>796</v>
      </c>
    </row>
    <row r="134" spans="1:10" ht="15" customHeight="1" x14ac:dyDescent="0.35">
      <c r="A134" s="2" t="s">
        <v>279</v>
      </c>
      <c r="B134" s="2" t="s">
        <v>280</v>
      </c>
      <c r="C134" s="3">
        <v>19</v>
      </c>
      <c r="D134" s="2" t="s">
        <v>281</v>
      </c>
      <c r="E134" s="2" t="s">
        <v>798</v>
      </c>
      <c r="F134" s="2" t="s">
        <v>286</v>
      </c>
      <c r="G134" s="2" t="s">
        <v>599</v>
      </c>
      <c r="H134" s="2" t="s">
        <v>799</v>
      </c>
      <c r="I134" s="2"/>
      <c r="J134" s="4" t="s">
        <v>800</v>
      </c>
    </row>
    <row r="135" spans="1:10" ht="15" customHeight="1" x14ac:dyDescent="0.35">
      <c r="A135" s="2" t="s">
        <v>279</v>
      </c>
      <c r="B135" s="2" t="s">
        <v>280</v>
      </c>
      <c r="C135" s="3">
        <v>19</v>
      </c>
      <c r="D135" s="2" t="s">
        <v>281</v>
      </c>
      <c r="E135" s="2" t="s">
        <v>801</v>
      </c>
      <c r="F135" s="2" t="s">
        <v>286</v>
      </c>
      <c r="G135" s="2" t="s">
        <v>652</v>
      </c>
      <c r="H135" s="2"/>
      <c r="I135" s="2"/>
      <c r="J135" s="4" t="s">
        <v>802</v>
      </c>
    </row>
    <row r="136" spans="1:10" ht="15" customHeight="1" x14ac:dyDescent="0.35">
      <c r="A136" s="2" t="s">
        <v>279</v>
      </c>
      <c r="B136" s="2" t="s">
        <v>280</v>
      </c>
      <c r="C136" s="3">
        <v>19</v>
      </c>
      <c r="D136" s="2" t="s">
        <v>281</v>
      </c>
      <c r="E136" s="2" t="s">
        <v>803</v>
      </c>
      <c r="F136" s="2" t="s">
        <v>286</v>
      </c>
      <c r="G136" s="2" t="s">
        <v>603</v>
      </c>
      <c r="H136" s="2"/>
      <c r="I136" s="2"/>
      <c r="J136" s="4" t="s">
        <v>804</v>
      </c>
    </row>
    <row r="137" spans="1:10" ht="15" customHeight="1" x14ac:dyDescent="0.35">
      <c r="A137" s="2" t="s">
        <v>279</v>
      </c>
      <c r="B137" s="2" t="s">
        <v>280</v>
      </c>
      <c r="C137" s="3">
        <v>19</v>
      </c>
      <c r="D137" s="2" t="s">
        <v>281</v>
      </c>
      <c r="E137" s="2" t="s">
        <v>805</v>
      </c>
      <c r="F137" s="2" t="s">
        <v>286</v>
      </c>
      <c r="G137" s="2" t="s">
        <v>652</v>
      </c>
      <c r="H137" s="2"/>
      <c r="I137" s="2"/>
      <c r="J137" s="4" t="s">
        <v>806</v>
      </c>
    </row>
    <row r="138" spans="1:10" ht="15" customHeight="1" x14ac:dyDescent="0.35">
      <c r="A138" s="2" t="s">
        <v>279</v>
      </c>
      <c r="B138" s="2" t="s">
        <v>280</v>
      </c>
      <c r="C138" s="3">
        <v>19</v>
      </c>
      <c r="D138" s="2" t="s">
        <v>281</v>
      </c>
      <c r="E138" s="2" t="s">
        <v>807</v>
      </c>
      <c r="F138" s="2" t="s">
        <v>286</v>
      </c>
      <c r="G138" s="2" t="s">
        <v>652</v>
      </c>
      <c r="H138" s="2"/>
      <c r="I138" s="2"/>
      <c r="J138" s="4" t="s">
        <v>808</v>
      </c>
    </row>
    <row r="139" spans="1:10" ht="15" customHeight="1" x14ac:dyDescent="0.35">
      <c r="A139" s="2" t="s">
        <v>279</v>
      </c>
      <c r="B139" s="2" t="s">
        <v>280</v>
      </c>
      <c r="C139" s="3">
        <v>19</v>
      </c>
      <c r="D139" s="2" t="s">
        <v>281</v>
      </c>
      <c r="E139" s="2" t="s">
        <v>809</v>
      </c>
      <c r="F139" s="2" t="s">
        <v>286</v>
      </c>
      <c r="G139" s="2" t="s">
        <v>652</v>
      </c>
      <c r="H139" s="2"/>
      <c r="I139" s="2"/>
      <c r="J139" s="4" t="s">
        <v>808</v>
      </c>
    </row>
    <row r="140" spans="1:10" ht="15" customHeight="1" x14ac:dyDescent="0.35">
      <c r="A140" s="2" t="s">
        <v>279</v>
      </c>
      <c r="B140" s="2" t="s">
        <v>280</v>
      </c>
      <c r="C140" s="3">
        <v>19</v>
      </c>
      <c r="D140" s="2" t="s">
        <v>281</v>
      </c>
      <c r="E140" s="2" t="s">
        <v>810</v>
      </c>
      <c r="F140" s="2" t="s">
        <v>286</v>
      </c>
      <c r="G140" s="2" t="s">
        <v>811</v>
      </c>
      <c r="H140" s="2"/>
      <c r="I140" s="2"/>
      <c r="J140" s="4" t="s">
        <v>812</v>
      </c>
    </row>
    <row r="141" spans="1:10" ht="15" customHeight="1" x14ac:dyDescent="0.35">
      <c r="A141" s="2" t="s">
        <v>279</v>
      </c>
      <c r="B141" s="2" t="s">
        <v>280</v>
      </c>
      <c r="C141" s="3">
        <v>19</v>
      </c>
      <c r="D141" s="2" t="s">
        <v>281</v>
      </c>
      <c r="E141" s="2" t="s">
        <v>813</v>
      </c>
      <c r="F141" s="2" t="s">
        <v>286</v>
      </c>
      <c r="G141" s="2" t="s">
        <v>652</v>
      </c>
      <c r="H141" s="2"/>
      <c r="I141" s="2"/>
      <c r="J141" s="4" t="s">
        <v>808</v>
      </c>
    </row>
    <row r="142" spans="1:10" ht="15" customHeight="1" x14ac:dyDescent="0.35">
      <c r="A142" s="2" t="s">
        <v>279</v>
      </c>
      <c r="B142" s="2" t="s">
        <v>280</v>
      </c>
      <c r="C142" s="3">
        <v>19</v>
      </c>
      <c r="D142" s="2" t="s">
        <v>281</v>
      </c>
      <c r="E142" s="2" t="s">
        <v>814</v>
      </c>
      <c r="F142" s="2" t="s">
        <v>286</v>
      </c>
      <c r="G142" s="2" t="s">
        <v>652</v>
      </c>
      <c r="H142" s="2"/>
      <c r="I142" s="2"/>
      <c r="J142" s="4" t="s">
        <v>808</v>
      </c>
    </row>
    <row r="143" spans="1:10" ht="15" customHeight="1" x14ac:dyDescent="0.35">
      <c r="A143" s="2" t="s">
        <v>279</v>
      </c>
      <c r="B143" s="2" t="s">
        <v>280</v>
      </c>
      <c r="C143" s="3">
        <v>19</v>
      </c>
      <c r="D143" s="2" t="s">
        <v>281</v>
      </c>
      <c r="E143" s="2" t="s">
        <v>798</v>
      </c>
      <c r="F143" s="2" t="s">
        <v>286</v>
      </c>
      <c r="G143" s="2" t="s">
        <v>666</v>
      </c>
      <c r="H143" s="2" t="s">
        <v>815</v>
      </c>
      <c r="I143" s="2" t="s">
        <v>816</v>
      </c>
      <c r="J143" s="4" t="s">
        <v>800</v>
      </c>
    </row>
    <row r="144" spans="1:10" ht="15" customHeight="1" x14ac:dyDescent="0.35">
      <c r="A144" s="2" t="s">
        <v>279</v>
      </c>
      <c r="B144" s="2" t="s">
        <v>280</v>
      </c>
      <c r="C144" s="3">
        <v>19</v>
      </c>
      <c r="D144" s="2" t="s">
        <v>281</v>
      </c>
      <c r="E144" s="2" t="s">
        <v>817</v>
      </c>
      <c r="F144" s="2" t="s">
        <v>286</v>
      </c>
      <c r="G144" s="2" t="s">
        <v>818</v>
      </c>
      <c r="H144" s="2" t="s">
        <v>819</v>
      </c>
      <c r="I144" s="2" t="s">
        <v>776</v>
      </c>
      <c r="J144" s="4" t="s">
        <v>800</v>
      </c>
    </row>
    <row r="145" spans="1:10" ht="15" customHeight="1" x14ac:dyDescent="0.35">
      <c r="A145" s="2" t="s">
        <v>279</v>
      </c>
      <c r="B145" s="2" t="s">
        <v>280</v>
      </c>
      <c r="C145" s="3">
        <v>19</v>
      </c>
      <c r="D145" s="2" t="s">
        <v>281</v>
      </c>
      <c r="E145" s="2" t="s">
        <v>820</v>
      </c>
      <c r="F145" s="2" t="s">
        <v>821</v>
      </c>
      <c r="G145" s="2" t="s">
        <v>822</v>
      </c>
      <c r="H145" s="2" t="s">
        <v>823</v>
      </c>
      <c r="I145" s="2" t="s">
        <v>824</v>
      </c>
      <c r="J145" s="4" t="s">
        <v>800</v>
      </c>
    </row>
    <row r="146" spans="1:10" ht="15" customHeight="1" x14ac:dyDescent="0.35">
      <c r="A146" s="2" t="s">
        <v>279</v>
      </c>
      <c r="B146" s="2" t="s">
        <v>280</v>
      </c>
      <c r="C146" s="3">
        <v>19</v>
      </c>
      <c r="D146" s="2" t="s">
        <v>281</v>
      </c>
      <c r="E146" s="2" t="s">
        <v>825</v>
      </c>
      <c r="F146" s="2" t="s">
        <v>826</v>
      </c>
      <c r="G146" s="2" t="s">
        <v>785</v>
      </c>
      <c r="H146" s="2" t="s">
        <v>827</v>
      </c>
      <c r="I146" s="2" t="s">
        <v>742</v>
      </c>
      <c r="J146" s="4" t="s">
        <v>800</v>
      </c>
    </row>
    <row r="147" spans="1:10" ht="15" customHeight="1" x14ac:dyDescent="0.35">
      <c r="A147" s="2" t="s">
        <v>279</v>
      </c>
      <c r="B147" s="2" t="s">
        <v>280</v>
      </c>
      <c r="C147" s="3">
        <v>19</v>
      </c>
      <c r="D147" s="2" t="s">
        <v>281</v>
      </c>
      <c r="E147" s="2"/>
      <c r="F147" s="2" t="s">
        <v>828</v>
      </c>
      <c r="G147" s="2" t="s">
        <v>829</v>
      </c>
      <c r="H147" s="2" t="s">
        <v>830</v>
      </c>
      <c r="I147" s="2" t="s">
        <v>831</v>
      </c>
      <c r="J147" s="4" t="s">
        <v>800</v>
      </c>
    </row>
    <row r="148" spans="1:10" ht="15" customHeight="1" x14ac:dyDescent="0.35">
      <c r="A148" s="2" t="s">
        <v>294</v>
      </c>
      <c r="B148" s="2" t="s">
        <v>295</v>
      </c>
      <c r="C148" s="3">
        <v>20</v>
      </c>
      <c r="D148" s="2" t="s">
        <v>296</v>
      </c>
      <c r="E148" s="2" t="s">
        <v>832</v>
      </c>
      <c r="F148" s="2" t="s">
        <v>301</v>
      </c>
      <c r="G148" s="2" t="s">
        <v>759</v>
      </c>
      <c r="H148" s="2" t="s">
        <v>833</v>
      </c>
      <c r="I148" s="2"/>
      <c r="J148" s="4" t="s">
        <v>309</v>
      </c>
    </row>
    <row r="149" spans="1:10" ht="15" customHeight="1" x14ac:dyDescent="0.35">
      <c r="A149" s="2" t="s">
        <v>294</v>
      </c>
      <c r="B149" s="2" t="s">
        <v>295</v>
      </c>
      <c r="C149" s="3">
        <v>20</v>
      </c>
      <c r="D149" s="2" t="s">
        <v>296</v>
      </c>
      <c r="E149" s="2"/>
      <c r="F149" s="2" t="s">
        <v>834</v>
      </c>
      <c r="G149" s="2" t="s">
        <v>835</v>
      </c>
      <c r="H149" s="2"/>
      <c r="I149" s="2"/>
      <c r="J149" s="4" t="s">
        <v>836</v>
      </c>
    </row>
    <row r="150" spans="1:10" ht="15" customHeight="1" x14ac:dyDescent="0.35">
      <c r="A150" s="2" t="s">
        <v>294</v>
      </c>
      <c r="B150" s="2" t="s">
        <v>295</v>
      </c>
      <c r="C150" s="3">
        <v>20</v>
      </c>
      <c r="D150" s="2" t="s">
        <v>296</v>
      </c>
      <c r="E150" s="2"/>
      <c r="F150" s="2" t="s">
        <v>834</v>
      </c>
      <c r="G150" s="2" t="s">
        <v>837</v>
      </c>
      <c r="H150" s="2"/>
      <c r="I150" s="2"/>
      <c r="J150" s="4" t="s">
        <v>838</v>
      </c>
    </row>
    <row r="151" spans="1:10" ht="15" customHeight="1" x14ac:dyDescent="0.35">
      <c r="A151" s="2" t="s">
        <v>294</v>
      </c>
      <c r="B151" s="2" t="s">
        <v>295</v>
      </c>
      <c r="C151" s="3">
        <v>20</v>
      </c>
      <c r="D151" s="2" t="s">
        <v>296</v>
      </c>
      <c r="E151" s="2"/>
      <c r="F151" s="2" t="s">
        <v>834</v>
      </c>
      <c r="G151" s="2" t="s">
        <v>839</v>
      </c>
      <c r="H151" s="2"/>
      <c r="I151" s="2"/>
      <c r="J151" s="4" t="s">
        <v>309</v>
      </c>
    </row>
    <row r="152" spans="1:10" ht="15" customHeight="1" x14ac:dyDescent="0.35">
      <c r="A152" s="2" t="s">
        <v>294</v>
      </c>
      <c r="B152" s="2" t="s">
        <v>295</v>
      </c>
      <c r="C152" s="3">
        <v>20</v>
      </c>
      <c r="D152" s="2" t="s">
        <v>296</v>
      </c>
      <c r="E152" s="2" t="s">
        <v>840</v>
      </c>
      <c r="F152" s="2" t="s">
        <v>301</v>
      </c>
      <c r="G152" s="2" t="s">
        <v>841</v>
      </c>
      <c r="H152" s="2" t="s">
        <v>842</v>
      </c>
      <c r="I152" s="2" t="s">
        <v>843</v>
      </c>
      <c r="J152" s="4" t="s">
        <v>844</v>
      </c>
    </row>
    <row r="153" spans="1:10" ht="15" customHeight="1" x14ac:dyDescent="0.35">
      <c r="A153" s="2" t="s">
        <v>294</v>
      </c>
      <c r="B153" s="2" t="s">
        <v>295</v>
      </c>
      <c r="C153" s="3">
        <v>20</v>
      </c>
      <c r="D153" s="2" t="s">
        <v>296</v>
      </c>
      <c r="E153" s="2" t="s">
        <v>845</v>
      </c>
      <c r="F153" s="2" t="s">
        <v>301</v>
      </c>
      <c r="G153" s="2" t="s">
        <v>846</v>
      </c>
      <c r="H153" s="2" t="s">
        <v>847</v>
      </c>
      <c r="I153" s="2" t="s">
        <v>842</v>
      </c>
      <c r="J153" s="4" t="s">
        <v>844</v>
      </c>
    </row>
    <row r="154" spans="1:10" ht="15" customHeight="1" x14ac:dyDescent="0.35">
      <c r="A154" s="2" t="s">
        <v>294</v>
      </c>
      <c r="B154" s="2" t="s">
        <v>295</v>
      </c>
      <c r="C154" s="3">
        <v>20</v>
      </c>
      <c r="D154" s="2" t="s">
        <v>296</v>
      </c>
      <c r="E154" s="2"/>
      <c r="F154" s="2" t="s">
        <v>301</v>
      </c>
      <c r="G154" s="2" t="s">
        <v>848</v>
      </c>
      <c r="H154" s="2" t="s">
        <v>849</v>
      </c>
      <c r="I154" s="2" t="s">
        <v>847</v>
      </c>
      <c r="J154" s="4" t="s">
        <v>844</v>
      </c>
    </row>
    <row r="155" spans="1:10" ht="15" customHeight="1" x14ac:dyDescent="0.35">
      <c r="A155" s="2" t="s">
        <v>294</v>
      </c>
      <c r="B155" s="2" t="s">
        <v>295</v>
      </c>
      <c r="C155" s="3">
        <v>20</v>
      </c>
      <c r="D155" s="2" t="s">
        <v>296</v>
      </c>
      <c r="E155" s="2" t="s">
        <v>845</v>
      </c>
      <c r="F155" s="2" t="s">
        <v>301</v>
      </c>
      <c r="G155" s="2" t="s">
        <v>850</v>
      </c>
      <c r="H155" s="2" t="s">
        <v>851</v>
      </c>
      <c r="I155" s="2" t="s">
        <v>849</v>
      </c>
      <c r="J155" s="4" t="s">
        <v>844</v>
      </c>
    </row>
    <row r="156" spans="1:10" ht="15" customHeight="1" x14ac:dyDescent="0.35">
      <c r="A156" s="2" t="s">
        <v>294</v>
      </c>
      <c r="B156" s="2" t="s">
        <v>295</v>
      </c>
      <c r="C156" s="3">
        <v>20</v>
      </c>
      <c r="D156" s="2" t="s">
        <v>296</v>
      </c>
      <c r="E156" s="2" t="s">
        <v>852</v>
      </c>
      <c r="F156" s="2" t="s">
        <v>301</v>
      </c>
      <c r="G156" s="2" t="s">
        <v>853</v>
      </c>
      <c r="H156" s="2" t="s">
        <v>854</v>
      </c>
      <c r="I156" s="2" t="s">
        <v>819</v>
      </c>
      <c r="J156" s="4" t="s">
        <v>844</v>
      </c>
    </row>
    <row r="157" spans="1:10" ht="15" customHeight="1" x14ac:dyDescent="0.35">
      <c r="A157" s="2" t="s">
        <v>294</v>
      </c>
      <c r="B157" s="2" t="s">
        <v>295</v>
      </c>
      <c r="C157" s="3">
        <v>20</v>
      </c>
      <c r="D157" s="2" t="s">
        <v>296</v>
      </c>
      <c r="E157" s="2"/>
      <c r="F157" s="2" t="s">
        <v>855</v>
      </c>
      <c r="G157" s="2" t="s">
        <v>856</v>
      </c>
      <c r="H157" s="2" t="s">
        <v>857</v>
      </c>
      <c r="I157" s="2" t="s">
        <v>858</v>
      </c>
      <c r="J157" s="4" t="s">
        <v>844</v>
      </c>
    </row>
    <row r="158" spans="1:10" ht="15" customHeight="1" x14ac:dyDescent="0.35">
      <c r="A158" s="2" t="s">
        <v>294</v>
      </c>
      <c r="B158" s="2" t="s">
        <v>295</v>
      </c>
      <c r="C158" s="3">
        <v>20</v>
      </c>
      <c r="D158" s="2" t="s">
        <v>296</v>
      </c>
      <c r="E158" s="2"/>
      <c r="F158" s="2" t="s">
        <v>855</v>
      </c>
      <c r="G158" s="2" t="s">
        <v>859</v>
      </c>
      <c r="H158" s="2" t="s">
        <v>860</v>
      </c>
      <c r="I158" s="2" t="s">
        <v>861</v>
      </c>
      <c r="J158" s="4" t="s">
        <v>844</v>
      </c>
    </row>
    <row r="159" spans="1:10" ht="15" customHeight="1" x14ac:dyDescent="0.35">
      <c r="A159" s="2" t="s">
        <v>294</v>
      </c>
      <c r="B159" s="2" t="s">
        <v>295</v>
      </c>
      <c r="C159" s="3">
        <v>20</v>
      </c>
      <c r="D159" s="2" t="s">
        <v>296</v>
      </c>
      <c r="E159" s="2"/>
      <c r="F159" s="2" t="s">
        <v>862</v>
      </c>
      <c r="G159" s="2" t="s">
        <v>859</v>
      </c>
      <c r="H159" s="2" t="s">
        <v>863</v>
      </c>
      <c r="I159" s="2" t="s">
        <v>864</v>
      </c>
      <c r="J159" s="4" t="s">
        <v>844</v>
      </c>
    </row>
    <row r="160" spans="1:10" ht="15" customHeight="1" x14ac:dyDescent="0.35">
      <c r="A160" s="2" t="s">
        <v>310</v>
      </c>
      <c r="B160" s="2" t="s">
        <v>311</v>
      </c>
      <c r="C160" s="3">
        <v>21</v>
      </c>
      <c r="D160" s="2" t="s">
        <v>313</v>
      </c>
      <c r="E160" s="2"/>
      <c r="F160" s="2" t="s">
        <v>865</v>
      </c>
      <c r="G160" s="2" t="s">
        <v>866</v>
      </c>
      <c r="H160" s="2" t="s">
        <v>867</v>
      </c>
      <c r="I160" s="2" t="s">
        <v>868</v>
      </c>
      <c r="J160" s="4" t="s">
        <v>869</v>
      </c>
    </row>
    <row r="161" spans="1:10" ht="15" customHeight="1" x14ac:dyDescent="0.35">
      <c r="A161" s="2" t="s">
        <v>310</v>
      </c>
      <c r="B161" s="2" t="s">
        <v>311</v>
      </c>
      <c r="C161" s="3">
        <v>21</v>
      </c>
      <c r="D161" s="2" t="s">
        <v>313</v>
      </c>
      <c r="E161" s="2"/>
      <c r="F161" s="2" t="s">
        <v>870</v>
      </c>
      <c r="G161" s="2" t="s">
        <v>866</v>
      </c>
      <c r="H161" s="2">
        <v>2002</v>
      </c>
      <c r="I161" s="2" t="s">
        <v>868</v>
      </c>
      <c r="J161" s="4" t="s">
        <v>869</v>
      </c>
    </row>
    <row r="162" spans="1:10" ht="15" customHeight="1" x14ac:dyDescent="0.35">
      <c r="A162" s="2" t="s">
        <v>310</v>
      </c>
      <c r="B162" s="2" t="s">
        <v>311</v>
      </c>
      <c r="C162" s="3">
        <v>21</v>
      </c>
      <c r="D162" s="2" t="s">
        <v>313</v>
      </c>
      <c r="E162" s="2"/>
      <c r="F162" s="2" t="s">
        <v>871</v>
      </c>
      <c r="G162" s="2" t="s">
        <v>872</v>
      </c>
      <c r="H162" s="2">
        <v>1990</v>
      </c>
      <c r="I162" s="2">
        <v>2002</v>
      </c>
      <c r="J162" s="4" t="s">
        <v>869</v>
      </c>
    </row>
    <row r="163" spans="1:10" ht="15" customHeight="1" x14ac:dyDescent="0.35">
      <c r="A163" s="2" t="s">
        <v>310</v>
      </c>
      <c r="B163" s="2" t="s">
        <v>311</v>
      </c>
      <c r="C163" s="3">
        <v>21</v>
      </c>
      <c r="D163" s="2" t="s">
        <v>313</v>
      </c>
      <c r="E163" s="2"/>
      <c r="F163" s="2" t="s">
        <v>871</v>
      </c>
      <c r="G163" s="2" t="s">
        <v>873</v>
      </c>
      <c r="H163" s="2">
        <v>1987</v>
      </c>
      <c r="I163" s="2">
        <v>1990</v>
      </c>
      <c r="J163" s="4" t="s">
        <v>869</v>
      </c>
    </row>
    <row r="164" spans="1:10" ht="15" customHeight="1" x14ac:dyDescent="0.35">
      <c r="A164" s="2" t="s">
        <v>310</v>
      </c>
      <c r="B164" s="2" t="s">
        <v>311</v>
      </c>
      <c r="C164" s="3">
        <v>21</v>
      </c>
      <c r="D164" s="2" t="s">
        <v>313</v>
      </c>
      <c r="E164" s="2"/>
      <c r="F164" s="2" t="s">
        <v>874</v>
      </c>
      <c r="G164" s="2" t="s">
        <v>873</v>
      </c>
      <c r="H164" s="2">
        <v>1981</v>
      </c>
      <c r="I164" s="2">
        <v>1984</v>
      </c>
      <c r="J164" s="4" t="s">
        <v>869</v>
      </c>
    </row>
    <row r="165" spans="1:10" ht="15" customHeight="1" x14ac:dyDescent="0.35">
      <c r="A165" s="2" t="s">
        <v>310</v>
      </c>
      <c r="B165" s="2" t="s">
        <v>311</v>
      </c>
      <c r="C165" s="3">
        <v>21</v>
      </c>
      <c r="D165" s="2" t="s">
        <v>313</v>
      </c>
      <c r="E165" s="2"/>
      <c r="F165" s="2" t="s">
        <v>875</v>
      </c>
      <c r="G165" s="2" t="s">
        <v>873</v>
      </c>
      <c r="H165" s="2">
        <v>1980</v>
      </c>
      <c r="I165" s="2">
        <v>1981</v>
      </c>
      <c r="J165" s="4" t="s">
        <v>869</v>
      </c>
    </row>
    <row r="166" spans="1:10" ht="15" customHeight="1" x14ac:dyDescent="0.35">
      <c r="A166" s="2" t="s">
        <v>310</v>
      </c>
      <c r="B166" s="2" t="s">
        <v>311</v>
      </c>
      <c r="C166" s="3">
        <v>21</v>
      </c>
      <c r="D166" s="2" t="s">
        <v>313</v>
      </c>
      <c r="E166" s="2"/>
      <c r="F166" s="2" t="s">
        <v>876</v>
      </c>
      <c r="G166" s="2" t="s">
        <v>873</v>
      </c>
      <c r="H166" s="2">
        <v>1977</v>
      </c>
      <c r="I166" s="2">
        <v>1980</v>
      </c>
      <c r="J166" s="4" t="s">
        <v>869</v>
      </c>
    </row>
    <row r="167" spans="1:10" ht="15" customHeight="1" x14ac:dyDescent="0.35">
      <c r="A167" s="2" t="s">
        <v>325</v>
      </c>
      <c r="B167" s="2" t="s">
        <v>326</v>
      </c>
      <c r="C167" s="3">
        <v>22</v>
      </c>
      <c r="D167" s="2" t="s">
        <v>327</v>
      </c>
      <c r="E167" s="2"/>
      <c r="F167" s="2" t="s">
        <v>877</v>
      </c>
      <c r="G167" s="2" t="s">
        <v>621</v>
      </c>
      <c r="H167" s="2"/>
      <c r="I167" s="2"/>
      <c r="J167" s="4" t="s">
        <v>878</v>
      </c>
    </row>
    <row r="168" spans="1:10" ht="15" customHeight="1" x14ac:dyDescent="0.35">
      <c r="A168" s="2" t="s">
        <v>325</v>
      </c>
      <c r="B168" s="2" t="s">
        <v>326</v>
      </c>
      <c r="C168" s="3">
        <v>22</v>
      </c>
      <c r="D168" s="2" t="s">
        <v>327</v>
      </c>
      <c r="E168" s="2" t="s">
        <v>879</v>
      </c>
      <c r="F168" s="2" t="s">
        <v>332</v>
      </c>
      <c r="G168" s="2" t="s">
        <v>880</v>
      </c>
      <c r="H168" s="2"/>
      <c r="I168" s="2"/>
      <c r="J168" s="4" t="s">
        <v>338</v>
      </c>
    </row>
    <row r="169" spans="1:10" ht="15" customHeight="1" x14ac:dyDescent="0.35">
      <c r="A169" s="2" t="s">
        <v>325</v>
      </c>
      <c r="B169" s="2" t="s">
        <v>326</v>
      </c>
      <c r="C169" s="3">
        <v>22</v>
      </c>
      <c r="D169" s="2" t="s">
        <v>327</v>
      </c>
      <c r="E169" s="2" t="s">
        <v>881</v>
      </c>
      <c r="F169" s="2" t="s">
        <v>332</v>
      </c>
      <c r="G169" s="2" t="s">
        <v>603</v>
      </c>
      <c r="H169" s="2"/>
      <c r="I169" s="2"/>
      <c r="J169" s="4" t="s">
        <v>882</v>
      </c>
    </row>
    <row r="170" spans="1:10" ht="15" customHeight="1" x14ac:dyDescent="0.35">
      <c r="A170" s="2" t="s">
        <v>325</v>
      </c>
      <c r="B170" s="2" t="s">
        <v>326</v>
      </c>
      <c r="C170" s="3">
        <v>22</v>
      </c>
      <c r="D170" s="2" t="s">
        <v>327</v>
      </c>
      <c r="E170" s="2" t="s">
        <v>883</v>
      </c>
      <c r="F170" s="2" t="s">
        <v>332</v>
      </c>
      <c r="G170" s="2" t="s">
        <v>688</v>
      </c>
      <c r="H170" s="2"/>
      <c r="I170" s="2"/>
      <c r="J170" s="4" t="s">
        <v>882</v>
      </c>
    </row>
    <row r="171" spans="1:10" ht="15" customHeight="1" x14ac:dyDescent="0.35">
      <c r="A171" s="2" t="s">
        <v>325</v>
      </c>
      <c r="B171" s="2" t="s">
        <v>326</v>
      </c>
      <c r="C171" s="3">
        <v>22</v>
      </c>
      <c r="D171" s="2" t="s">
        <v>327</v>
      </c>
      <c r="E171" s="2" t="s">
        <v>884</v>
      </c>
      <c r="F171" s="2" t="s">
        <v>332</v>
      </c>
      <c r="G171" s="2" t="s">
        <v>615</v>
      </c>
      <c r="H171" s="2"/>
      <c r="I171" s="2"/>
      <c r="J171" s="4" t="s">
        <v>885</v>
      </c>
    </row>
    <row r="172" spans="1:10" ht="15" customHeight="1" x14ac:dyDescent="0.35">
      <c r="A172" s="2" t="s">
        <v>339</v>
      </c>
      <c r="B172" s="2" t="s">
        <v>340</v>
      </c>
      <c r="C172" s="3">
        <v>23</v>
      </c>
      <c r="D172" s="2" t="s">
        <v>341</v>
      </c>
      <c r="E172" s="2"/>
      <c r="F172" s="2" t="s">
        <v>346</v>
      </c>
      <c r="G172" s="2" t="s">
        <v>599</v>
      </c>
      <c r="H172" s="2" t="s">
        <v>797</v>
      </c>
      <c r="I172" s="2"/>
      <c r="J172" s="4" t="s">
        <v>351</v>
      </c>
    </row>
    <row r="173" spans="1:10" ht="15" customHeight="1" x14ac:dyDescent="0.35">
      <c r="A173" s="2" t="s">
        <v>339</v>
      </c>
      <c r="B173" s="2" t="s">
        <v>340</v>
      </c>
      <c r="C173" s="3">
        <v>23</v>
      </c>
      <c r="D173" s="2" t="s">
        <v>341</v>
      </c>
      <c r="E173" s="2"/>
      <c r="F173" s="2" t="s">
        <v>633</v>
      </c>
      <c r="G173" s="2" t="s">
        <v>556</v>
      </c>
      <c r="H173" s="2">
        <v>2001</v>
      </c>
      <c r="I173" s="2"/>
      <c r="J173" s="4" t="s">
        <v>886</v>
      </c>
    </row>
    <row r="174" spans="1:10" ht="15" customHeight="1" x14ac:dyDescent="0.35">
      <c r="A174" s="2" t="s">
        <v>339</v>
      </c>
      <c r="B174" s="2" t="s">
        <v>340</v>
      </c>
      <c r="C174" s="3">
        <v>23</v>
      </c>
      <c r="D174" s="2" t="s">
        <v>341</v>
      </c>
      <c r="E174" s="2" t="s">
        <v>887</v>
      </c>
      <c r="F174" s="2" t="s">
        <v>63</v>
      </c>
      <c r="G174" s="2" t="s">
        <v>556</v>
      </c>
      <c r="H174" s="2"/>
      <c r="I174" s="2"/>
      <c r="J174" s="4" t="s">
        <v>888</v>
      </c>
    </row>
    <row r="175" spans="1:10" ht="15" customHeight="1" x14ac:dyDescent="0.35">
      <c r="A175" s="2" t="s">
        <v>339</v>
      </c>
      <c r="B175" s="2" t="s">
        <v>340</v>
      </c>
      <c r="C175" s="3">
        <v>23</v>
      </c>
      <c r="D175" s="2" t="s">
        <v>341</v>
      </c>
      <c r="E175" s="2"/>
      <c r="F175" s="2" t="s">
        <v>889</v>
      </c>
      <c r="G175" s="2" t="s">
        <v>652</v>
      </c>
      <c r="H175" s="2"/>
      <c r="I175" s="2"/>
      <c r="J175" s="4" t="s">
        <v>351</v>
      </c>
    </row>
    <row r="176" spans="1:10" ht="15" customHeight="1" x14ac:dyDescent="0.35">
      <c r="A176" s="2" t="s">
        <v>339</v>
      </c>
      <c r="B176" s="2" t="s">
        <v>340</v>
      </c>
      <c r="C176" s="3">
        <v>23</v>
      </c>
      <c r="D176" s="2" t="s">
        <v>341</v>
      </c>
      <c r="E176" s="2" t="s">
        <v>890</v>
      </c>
      <c r="F176" s="2" t="s">
        <v>346</v>
      </c>
      <c r="G176" s="2" t="s">
        <v>652</v>
      </c>
      <c r="H176" s="2"/>
      <c r="I176" s="2"/>
      <c r="J176" s="4" t="s">
        <v>891</v>
      </c>
    </row>
    <row r="177" spans="1:10" ht="15" customHeight="1" x14ac:dyDescent="0.35">
      <c r="A177" s="2" t="s">
        <v>339</v>
      </c>
      <c r="B177" s="2" t="s">
        <v>340</v>
      </c>
      <c r="C177" s="3">
        <v>23</v>
      </c>
      <c r="D177" s="2" t="s">
        <v>341</v>
      </c>
      <c r="E177" s="2" t="s">
        <v>892</v>
      </c>
      <c r="F177" s="2" t="s">
        <v>346</v>
      </c>
      <c r="G177" s="2" t="s">
        <v>893</v>
      </c>
      <c r="H177" s="2"/>
      <c r="I177" s="2"/>
      <c r="J177" s="4" t="s">
        <v>894</v>
      </c>
    </row>
    <row r="178" spans="1:10" ht="15" customHeight="1" x14ac:dyDescent="0.35">
      <c r="A178" s="2" t="s">
        <v>352</v>
      </c>
      <c r="B178" s="2" t="s">
        <v>353</v>
      </c>
      <c r="C178" s="3">
        <v>24</v>
      </c>
      <c r="D178" s="2" t="s">
        <v>354</v>
      </c>
      <c r="E178" s="2" t="s">
        <v>38</v>
      </c>
      <c r="F178" s="2" t="s">
        <v>358</v>
      </c>
      <c r="G178" s="2" t="s">
        <v>556</v>
      </c>
      <c r="H178" s="2" t="s">
        <v>895</v>
      </c>
      <c r="I178" s="2"/>
      <c r="J178" s="4" t="s">
        <v>896</v>
      </c>
    </row>
    <row r="179" spans="1:10" ht="15" customHeight="1" x14ac:dyDescent="0.35">
      <c r="A179" s="2" t="s">
        <v>352</v>
      </c>
      <c r="B179" s="2" t="s">
        <v>353</v>
      </c>
      <c r="C179" s="3">
        <v>24</v>
      </c>
      <c r="D179" s="2" t="s">
        <v>354</v>
      </c>
      <c r="E179" s="2" t="s">
        <v>897</v>
      </c>
      <c r="F179" s="2" t="s">
        <v>898</v>
      </c>
      <c r="G179" s="2" t="s">
        <v>556</v>
      </c>
      <c r="H179" s="2"/>
      <c r="I179" s="2"/>
      <c r="J179" s="4" t="s">
        <v>896</v>
      </c>
    </row>
    <row r="180" spans="1:10" ht="15" customHeight="1" x14ac:dyDescent="0.35">
      <c r="A180" s="2" t="s">
        <v>352</v>
      </c>
      <c r="B180" s="2" t="s">
        <v>353</v>
      </c>
      <c r="C180" s="3">
        <v>24</v>
      </c>
      <c r="D180" s="2" t="s">
        <v>354</v>
      </c>
      <c r="E180" s="2"/>
      <c r="F180" s="2" t="s">
        <v>725</v>
      </c>
      <c r="G180" s="2" t="s">
        <v>556</v>
      </c>
      <c r="H180" s="2"/>
      <c r="I180" s="2"/>
      <c r="J180" s="4" t="s">
        <v>899</v>
      </c>
    </row>
    <row r="181" spans="1:10" ht="15" customHeight="1" x14ac:dyDescent="0.35">
      <c r="A181" s="2" t="s">
        <v>365</v>
      </c>
      <c r="B181" s="2" t="s">
        <v>366</v>
      </c>
      <c r="C181" s="3">
        <v>25</v>
      </c>
      <c r="D181" s="2" t="s">
        <v>367</v>
      </c>
      <c r="E181" s="2" t="s">
        <v>900</v>
      </c>
      <c r="F181" s="2" t="s">
        <v>271</v>
      </c>
      <c r="G181" s="2" t="s">
        <v>599</v>
      </c>
      <c r="H181" s="2" t="s">
        <v>901</v>
      </c>
      <c r="I181" s="2"/>
      <c r="J181" s="4" t="s">
        <v>902</v>
      </c>
    </row>
    <row r="182" spans="1:10" ht="15" customHeight="1" x14ac:dyDescent="0.35">
      <c r="A182" s="2" t="s">
        <v>365</v>
      </c>
      <c r="B182" s="2" t="s">
        <v>366</v>
      </c>
      <c r="C182" s="3">
        <v>25</v>
      </c>
      <c r="D182" s="2" t="s">
        <v>367</v>
      </c>
      <c r="E182" s="2" t="s">
        <v>903</v>
      </c>
      <c r="F182" s="2" t="s">
        <v>271</v>
      </c>
      <c r="G182" s="2" t="s">
        <v>652</v>
      </c>
      <c r="H182" s="2"/>
      <c r="I182" s="2"/>
      <c r="J182" s="4" t="s">
        <v>904</v>
      </c>
    </row>
    <row r="183" spans="1:10" ht="15" customHeight="1" x14ac:dyDescent="0.35">
      <c r="A183" s="2" t="s">
        <v>365</v>
      </c>
      <c r="B183" s="2" t="s">
        <v>366</v>
      </c>
      <c r="C183" s="3">
        <v>25</v>
      </c>
      <c r="D183" s="2" t="s">
        <v>367</v>
      </c>
      <c r="E183" s="2" t="s">
        <v>905</v>
      </c>
      <c r="F183" s="2" t="s">
        <v>271</v>
      </c>
      <c r="G183" s="2" t="s">
        <v>652</v>
      </c>
      <c r="H183" s="2"/>
      <c r="I183" s="2"/>
      <c r="J183" s="4" t="s">
        <v>906</v>
      </c>
    </row>
    <row r="184" spans="1:10" ht="15" customHeight="1" x14ac:dyDescent="0.35">
      <c r="A184" s="2" t="s">
        <v>365</v>
      </c>
      <c r="B184" s="2" t="s">
        <v>366</v>
      </c>
      <c r="C184" s="3">
        <v>25</v>
      </c>
      <c r="D184" s="2" t="s">
        <v>367</v>
      </c>
      <c r="E184" s="2" t="s">
        <v>907</v>
      </c>
      <c r="F184" s="2" t="s">
        <v>271</v>
      </c>
      <c r="G184" s="2" t="s">
        <v>652</v>
      </c>
      <c r="H184" s="2"/>
      <c r="I184" s="2"/>
      <c r="J184" s="4" t="s">
        <v>908</v>
      </c>
    </row>
    <row r="185" spans="1:10" ht="15" customHeight="1" x14ac:dyDescent="0.35">
      <c r="A185" s="2" t="s">
        <v>365</v>
      </c>
      <c r="B185" s="2" t="s">
        <v>366</v>
      </c>
      <c r="C185" s="3">
        <v>25</v>
      </c>
      <c r="D185" s="2" t="s">
        <v>367</v>
      </c>
      <c r="E185" s="2" t="s">
        <v>372</v>
      </c>
      <c r="F185" s="2" t="s">
        <v>552</v>
      </c>
      <c r="G185" s="2" t="s">
        <v>612</v>
      </c>
      <c r="H185" s="2"/>
      <c r="I185" s="2"/>
      <c r="J185" s="4" t="s">
        <v>902</v>
      </c>
    </row>
    <row r="186" spans="1:10" ht="15" customHeight="1" x14ac:dyDescent="0.35">
      <c r="A186" s="2" t="s">
        <v>365</v>
      </c>
      <c r="B186" s="2" t="s">
        <v>366</v>
      </c>
      <c r="C186" s="3">
        <v>25</v>
      </c>
      <c r="D186" s="2" t="s">
        <v>367</v>
      </c>
      <c r="E186" s="2" t="s">
        <v>372</v>
      </c>
      <c r="F186" s="2" t="s">
        <v>552</v>
      </c>
      <c r="G186" s="2" t="s">
        <v>666</v>
      </c>
      <c r="H186" s="2"/>
      <c r="I186" s="2"/>
      <c r="J186" s="4" t="s">
        <v>902</v>
      </c>
    </row>
    <row r="187" spans="1:10" ht="15" customHeight="1" x14ac:dyDescent="0.35">
      <c r="A187" s="2" t="s">
        <v>365</v>
      </c>
      <c r="B187" s="2" t="s">
        <v>366</v>
      </c>
      <c r="C187" s="3">
        <v>25</v>
      </c>
      <c r="D187" s="2" t="s">
        <v>367</v>
      </c>
      <c r="E187" s="2" t="s">
        <v>909</v>
      </c>
      <c r="F187" s="2" t="s">
        <v>225</v>
      </c>
      <c r="G187" s="2" t="s">
        <v>910</v>
      </c>
      <c r="H187" s="2"/>
      <c r="I187" s="2"/>
      <c r="J187" s="4" t="s">
        <v>902</v>
      </c>
    </row>
    <row r="188" spans="1:10" ht="15" customHeight="1" x14ac:dyDescent="0.35">
      <c r="A188" s="2" t="s">
        <v>365</v>
      </c>
      <c r="B188" s="2" t="s">
        <v>366</v>
      </c>
      <c r="C188" s="3">
        <v>25</v>
      </c>
      <c r="D188" s="2" t="s">
        <v>367</v>
      </c>
      <c r="E188" s="2"/>
      <c r="F188" s="2" t="s">
        <v>552</v>
      </c>
      <c r="G188" s="2" t="s">
        <v>911</v>
      </c>
      <c r="H188" s="2"/>
      <c r="I188" s="2"/>
      <c r="J188" s="4" t="s">
        <v>912</v>
      </c>
    </row>
    <row r="189" spans="1:10" ht="15" customHeight="1" x14ac:dyDescent="0.35">
      <c r="A189" s="2" t="s">
        <v>365</v>
      </c>
      <c r="B189" s="2" t="s">
        <v>366</v>
      </c>
      <c r="C189" s="3">
        <v>25</v>
      </c>
      <c r="D189" s="2" t="s">
        <v>367</v>
      </c>
      <c r="E189" s="2"/>
      <c r="F189" s="2" t="s">
        <v>225</v>
      </c>
      <c r="G189" s="2" t="s">
        <v>811</v>
      </c>
      <c r="H189" s="2"/>
      <c r="I189" s="2"/>
      <c r="J189" s="4" t="s">
        <v>902</v>
      </c>
    </row>
    <row r="190" spans="1:10" ht="15" customHeight="1" x14ac:dyDescent="0.35">
      <c r="A190" s="2" t="s">
        <v>365</v>
      </c>
      <c r="B190" s="2" t="s">
        <v>366</v>
      </c>
      <c r="C190" s="3">
        <v>25</v>
      </c>
      <c r="D190" s="2" t="s">
        <v>367</v>
      </c>
      <c r="E190" s="2" t="s">
        <v>372</v>
      </c>
      <c r="F190" s="2" t="s">
        <v>552</v>
      </c>
      <c r="G190" s="2" t="s">
        <v>599</v>
      </c>
      <c r="H190" s="2" t="s">
        <v>913</v>
      </c>
      <c r="I190" s="2" t="s">
        <v>914</v>
      </c>
      <c r="J190" s="4" t="s">
        <v>902</v>
      </c>
    </row>
    <row r="191" spans="1:10" ht="15" customHeight="1" x14ac:dyDescent="0.35">
      <c r="A191" s="2" t="s">
        <v>375</v>
      </c>
      <c r="B191" s="2" t="s">
        <v>376</v>
      </c>
      <c r="C191" s="3">
        <v>26</v>
      </c>
      <c r="D191" s="2" t="s">
        <v>377</v>
      </c>
      <c r="E191" s="2" t="s">
        <v>915</v>
      </c>
      <c r="F191" s="2" t="s">
        <v>93</v>
      </c>
      <c r="G191" s="2" t="s">
        <v>612</v>
      </c>
      <c r="H191" s="2">
        <v>2002</v>
      </c>
      <c r="I191" s="2"/>
      <c r="J191" s="4" t="s">
        <v>386</v>
      </c>
    </row>
    <row r="192" spans="1:10" ht="15" customHeight="1" x14ac:dyDescent="0.35">
      <c r="A192" s="2" t="s">
        <v>375</v>
      </c>
      <c r="B192" s="2" t="s">
        <v>376</v>
      </c>
      <c r="C192" s="3">
        <v>26</v>
      </c>
      <c r="D192" s="2" t="s">
        <v>377</v>
      </c>
      <c r="E192" s="2" t="s">
        <v>915</v>
      </c>
      <c r="F192" s="2" t="s">
        <v>916</v>
      </c>
      <c r="G192" s="2" t="s">
        <v>556</v>
      </c>
      <c r="H192" s="2">
        <v>2002</v>
      </c>
      <c r="I192" s="2"/>
      <c r="J192" s="4" t="s">
        <v>386</v>
      </c>
    </row>
    <row r="193" spans="1:10" ht="15" customHeight="1" x14ac:dyDescent="0.35">
      <c r="A193" s="2" t="s">
        <v>375</v>
      </c>
      <c r="B193" s="2" t="s">
        <v>376</v>
      </c>
      <c r="C193" s="3">
        <v>26</v>
      </c>
      <c r="D193" s="2" t="s">
        <v>377</v>
      </c>
      <c r="E193" s="2"/>
      <c r="F193" s="2" t="s">
        <v>93</v>
      </c>
      <c r="G193" s="2" t="s">
        <v>917</v>
      </c>
      <c r="H193" s="2"/>
      <c r="I193" s="2"/>
      <c r="J193" s="4" t="s">
        <v>386</v>
      </c>
    </row>
    <row r="194" spans="1:10" ht="15" customHeight="1" x14ac:dyDescent="0.35">
      <c r="A194" s="2" t="s">
        <v>375</v>
      </c>
      <c r="B194" s="2" t="s">
        <v>376</v>
      </c>
      <c r="C194" s="3">
        <v>26</v>
      </c>
      <c r="D194" s="2" t="s">
        <v>377</v>
      </c>
      <c r="E194" s="2"/>
      <c r="F194" s="2" t="s">
        <v>93</v>
      </c>
      <c r="G194" s="2" t="s">
        <v>918</v>
      </c>
      <c r="H194" s="2"/>
      <c r="I194" s="2"/>
      <c r="J194" s="4" t="s">
        <v>386</v>
      </c>
    </row>
    <row r="195" spans="1:10" ht="15" customHeight="1" x14ac:dyDescent="0.35">
      <c r="A195" s="2" t="s">
        <v>375</v>
      </c>
      <c r="B195" s="2" t="s">
        <v>376</v>
      </c>
      <c r="C195" s="3">
        <v>26</v>
      </c>
      <c r="D195" s="2" t="s">
        <v>377</v>
      </c>
      <c r="E195" s="2"/>
      <c r="F195" s="2" t="s">
        <v>93</v>
      </c>
      <c r="G195" s="2" t="s">
        <v>919</v>
      </c>
      <c r="H195" s="2"/>
      <c r="I195" s="2"/>
      <c r="J195" s="4" t="s">
        <v>386</v>
      </c>
    </row>
    <row r="196" spans="1:10" ht="15" customHeight="1" x14ac:dyDescent="0.35">
      <c r="A196" s="2" t="s">
        <v>375</v>
      </c>
      <c r="B196" s="2" t="s">
        <v>376</v>
      </c>
      <c r="C196" s="3">
        <v>26</v>
      </c>
      <c r="D196" s="2" t="s">
        <v>377</v>
      </c>
      <c r="E196" s="2" t="s">
        <v>920</v>
      </c>
      <c r="F196" s="2" t="s">
        <v>93</v>
      </c>
      <c r="G196" s="2" t="s">
        <v>921</v>
      </c>
      <c r="H196" s="2"/>
      <c r="I196" s="2"/>
      <c r="J196" s="4" t="s">
        <v>922</v>
      </c>
    </row>
    <row r="197" spans="1:10" ht="15" customHeight="1" x14ac:dyDescent="0.35">
      <c r="A197" s="2" t="s">
        <v>375</v>
      </c>
      <c r="B197" s="2" t="s">
        <v>376</v>
      </c>
      <c r="C197" s="3">
        <v>26</v>
      </c>
      <c r="D197" s="2" t="s">
        <v>377</v>
      </c>
      <c r="E197" s="2"/>
      <c r="F197" s="2" t="s">
        <v>93</v>
      </c>
      <c r="G197" s="2" t="s">
        <v>556</v>
      </c>
      <c r="H197" s="2"/>
      <c r="I197" s="2"/>
      <c r="J197" s="4" t="s">
        <v>923</v>
      </c>
    </row>
    <row r="198" spans="1:10" ht="15" customHeight="1" x14ac:dyDescent="0.35">
      <c r="A198" s="2" t="s">
        <v>375</v>
      </c>
      <c r="B198" s="2" t="s">
        <v>376</v>
      </c>
      <c r="C198" s="3">
        <v>26</v>
      </c>
      <c r="D198" s="2" t="s">
        <v>377</v>
      </c>
      <c r="E198" s="2"/>
      <c r="F198" s="2" t="s">
        <v>93</v>
      </c>
      <c r="G198" s="2" t="s">
        <v>924</v>
      </c>
      <c r="H198" s="2"/>
      <c r="I198" s="2"/>
      <c r="J198" s="4" t="s">
        <v>386</v>
      </c>
    </row>
    <row r="199" spans="1:10" ht="15" customHeight="1" x14ac:dyDescent="0.35">
      <c r="A199" s="2" t="s">
        <v>375</v>
      </c>
      <c r="B199" s="2" t="s">
        <v>376</v>
      </c>
      <c r="C199" s="3">
        <v>26</v>
      </c>
      <c r="D199" s="2" t="s">
        <v>377</v>
      </c>
      <c r="E199" s="2" t="s">
        <v>925</v>
      </c>
      <c r="F199" s="2" t="s">
        <v>93</v>
      </c>
      <c r="G199" s="2" t="s">
        <v>926</v>
      </c>
      <c r="H199" s="2">
        <v>1996</v>
      </c>
      <c r="I199" s="2">
        <v>2002</v>
      </c>
      <c r="J199" s="4" t="s">
        <v>386</v>
      </c>
    </row>
    <row r="200" spans="1:10" ht="15" customHeight="1" x14ac:dyDescent="0.35">
      <c r="A200" s="2" t="s">
        <v>375</v>
      </c>
      <c r="B200" s="2" t="s">
        <v>376</v>
      </c>
      <c r="C200" s="3">
        <v>26</v>
      </c>
      <c r="D200" s="2" t="s">
        <v>377</v>
      </c>
      <c r="E200" s="2" t="s">
        <v>925</v>
      </c>
      <c r="F200" s="2" t="s">
        <v>93</v>
      </c>
      <c r="G200" s="2" t="s">
        <v>621</v>
      </c>
      <c r="H200" s="2">
        <v>1996</v>
      </c>
      <c r="I200" s="2">
        <v>2002</v>
      </c>
      <c r="J200" s="4" t="s">
        <v>386</v>
      </c>
    </row>
    <row r="201" spans="1:10" ht="15" customHeight="1" x14ac:dyDescent="0.35">
      <c r="A201" s="2" t="s">
        <v>387</v>
      </c>
      <c r="B201" s="2" t="s">
        <v>388</v>
      </c>
      <c r="C201" s="3">
        <v>27</v>
      </c>
      <c r="D201" s="2" t="s">
        <v>389</v>
      </c>
      <c r="E201" s="2" t="s">
        <v>927</v>
      </c>
      <c r="F201" s="2" t="s">
        <v>393</v>
      </c>
      <c r="G201" s="2" t="s">
        <v>599</v>
      </c>
      <c r="H201" s="2" t="s">
        <v>816</v>
      </c>
      <c r="I201" s="2"/>
      <c r="J201" s="4" t="s">
        <v>928</v>
      </c>
    </row>
    <row r="202" spans="1:10" ht="15" customHeight="1" x14ac:dyDescent="0.35">
      <c r="A202" s="2" t="s">
        <v>387</v>
      </c>
      <c r="B202" s="2" t="s">
        <v>388</v>
      </c>
      <c r="C202" s="3">
        <v>27</v>
      </c>
      <c r="D202" s="2" t="s">
        <v>389</v>
      </c>
      <c r="E202" s="2"/>
      <c r="F202" s="2" t="s">
        <v>929</v>
      </c>
      <c r="G202" s="2" t="s">
        <v>603</v>
      </c>
      <c r="H202" s="2" t="s">
        <v>930</v>
      </c>
      <c r="I202" s="2"/>
      <c r="J202" s="4" t="s">
        <v>931</v>
      </c>
    </row>
    <row r="203" spans="1:10" ht="15" customHeight="1" x14ac:dyDescent="0.35">
      <c r="A203" s="2" t="s">
        <v>387</v>
      </c>
      <c r="B203" s="2" t="s">
        <v>388</v>
      </c>
      <c r="C203" s="3">
        <v>27</v>
      </c>
      <c r="D203" s="2" t="s">
        <v>389</v>
      </c>
      <c r="E203" s="2" t="s">
        <v>932</v>
      </c>
      <c r="F203" s="2" t="s">
        <v>933</v>
      </c>
      <c r="G203" s="2" t="s">
        <v>556</v>
      </c>
      <c r="H203" s="2" t="s">
        <v>934</v>
      </c>
      <c r="I203" s="2"/>
      <c r="J203" s="4" t="s">
        <v>397</v>
      </c>
    </row>
    <row r="204" spans="1:10" ht="15" customHeight="1" x14ac:dyDescent="0.35">
      <c r="A204" s="2" t="s">
        <v>387</v>
      </c>
      <c r="B204" s="2" t="s">
        <v>388</v>
      </c>
      <c r="C204" s="3">
        <v>27</v>
      </c>
      <c r="D204" s="2" t="s">
        <v>389</v>
      </c>
      <c r="E204" s="2"/>
      <c r="F204" s="2" t="s">
        <v>935</v>
      </c>
      <c r="G204" s="2" t="s">
        <v>936</v>
      </c>
      <c r="H204" s="2"/>
      <c r="I204" s="2"/>
      <c r="J204" s="4" t="s">
        <v>937</v>
      </c>
    </row>
    <row r="205" spans="1:10" ht="15" customHeight="1" x14ac:dyDescent="0.35">
      <c r="A205" s="2" t="s">
        <v>387</v>
      </c>
      <c r="B205" s="2" t="s">
        <v>388</v>
      </c>
      <c r="C205" s="3">
        <v>27</v>
      </c>
      <c r="D205" s="2" t="s">
        <v>389</v>
      </c>
      <c r="E205" s="2"/>
      <c r="F205" s="2" t="s">
        <v>929</v>
      </c>
      <c r="G205" s="2" t="s">
        <v>921</v>
      </c>
      <c r="H205" s="2"/>
      <c r="I205" s="2"/>
      <c r="J205" s="4" t="s">
        <v>938</v>
      </c>
    </row>
    <row r="206" spans="1:10" ht="15" customHeight="1" x14ac:dyDescent="0.35">
      <c r="A206" s="2" t="s">
        <v>387</v>
      </c>
      <c r="B206" s="2" t="s">
        <v>388</v>
      </c>
      <c r="C206" s="3">
        <v>27</v>
      </c>
      <c r="D206" s="2" t="s">
        <v>389</v>
      </c>
      <c r="E206" s="2" t="s">
        <v>939</v>
      </c>
      <c r="F206" s="2" t="s">
        <v>473</v>
      </c>
      <c r="G206" s="2" t="s">
        <v>556</v>
      </c>
      <c r="H206" s="2"/>
      <c r="I206" s="2"/>
      <c r="J206" s="4" t="s">
        <v>938</v>
      </c>
    </row>
    <row r="207" spans="1:10" ht="15" customHeight="1" x14ac:dyDescent="0.35">
      <c r="A207" s="2" t="s">
        <v>387</v>
      </c>
      <c r="B207" s="2" t="s">
        <v>388</v>
      </c>
      <c r="C207" s="3">
        <v>27</v>
      </c>
      <c r="D207" s="2" t="s">
        <v>389</v>
      </c>
      <c r="E207" s="2"/>
      <c r="F207" s="2" t="s">
        <v>473</v>
      </c>
      <c r="G207" s="2" t="s">
        <v>599</v>
      </c>
      <c r="H207" s="2"/>
      <c r="I207" s="2"/>
      <c r="J207" s="4" t="s">
        <v>938</v>
      </c>
    </row>
    <row r="208" spans="1:10" ht="15" customHeight="1" x14ac:dyDescent="0.35">
      <c r="A208" s="2" t="s">
        <v>387</v>
      </c>
      <c r="B208" s="2" t="s">
        <v>388</v>
      </c>
      <c r="C208" s="3">
        <v>27</v>
      </c>
      <c r="D208" s="2" t="s">
        <v>389</v>
      </c>
      <c r="E208" s="2" t="s">
        <v>940</v>
      </c>
      <c r="F208" s="2" t="s">
        <v>473</v>
      </c>
      <c r="G208" s="2" t="s">
        <v>941</v>
      </c>
      <c r="H208" s="2"/>
      <c r="I208" s="2"/>
      <c r="J208" s="4" t="s">
        <v>397</v>
      </c>
    </row>
    <row r="209" spans="1:10" ht="15" customHeight="1" x14ac:dyDescent="0.35">
      <c r="A209" s="2" t="s">
        <v>387</v>
      </c>
      <c r="B209" s="2" t="s">
        <v>388</v>
      </c>
      <c r="C209" s="3">
        <v>27</v>
      </c>
      <c r="D209" s="2" t="s">
        <v>389</v>
      </c>
      <c r="E209" s="2"/>
      <c r="F209" s="2" t="s">
        <v>286</v>
      </c>
      <c r="G209" s="2" t="s">
        <v>941</v>
      </c>
      <c r="H209" s="2"/>
      <c r="I209" s="2"/>
      <c r="J209" s="4" t="s">
        <v>397</v>
      </c>
    </row>
    <row r="210" spans="1:10" ht="15" customHeight="1" x14ac:dyDescent="0.35">
      <c r="A210" s="2" t="s">
        <v>387</v>
      </c>
      <c r="B210" s="2" t="s">
        <v>388</v>
      </c>
      <c r="C210" s="3">
        <v>27</v>
      </c>
      <c r="D210" s="2" t="s">
        <v>389</v>
      </c>
      <c r="E210" s="2"/>
      <c r="F210" s="2" t="s">
        <v>473</v>
      </c>
      <c r="G210" s="2" t="s">
        <v>941</v>
      </c>
      <c r="H210" s="2"/>
      <c r="I210" s="2"/>
      <c r="J210" s="4" t="s">
        <v>397</v>
      </c>
    </row>
    <row r="211" spans="1:10" ht="15" customHeight="1" x14ac:dyDescent="0.35">
      <c r="A211" s="2" t="s">
        <v>387</v>
      </c>
      <c r="B211" s="2" t="s">
        <v>388</v>
      </c>
      <c r="C211" s="3">
        <v>27</v>
      </c>
      <c r="D211" s="2" t="s">
        <v>389</v>
      </c>
      <c r="E211" s="2"/>
      <c r="F211" s="2" t="s">
        <v>473</v>
      </c>
      <c r="G211" s="2" t="s">
        <v>942</v>
      </c>
      <c r="H211" s="2"/>
      <c r="I211" s="2"/>
      <c r="J211" s="4" t="s">
        <v>397</v>
      </c>
    </row>
    <row r="212" spans="1:10" ht="15" customHeight="1" x14ac:dyDescent="0.35">
      <c r="A212" s="2" t="s">
        <v>387</v>
      </c>
      <c r="B212" s="2" t="s">
        <v>388</v>
      </c>
      <c r="C212" s="3">
        <v>27</v>
      </c>
      <c r="D212" s="2" t="s">
        <v>389</v>
      </c>
      <c r="E212" s="2" t="s">
        <v>943</v>
      </c>
      <c r="F212" s="2" t="s">
        <v>933</v>
      </c>
      <c r="G212" s="2" t="s">
        <v>944</v>
      </c>
      <c r="H212" s="2" t="s">
        <v>677</v>
      </c>
      <c r="I212" s="2" t="s">
        <v>945</v>
      </c>
      <c r="J212" s="4" t="s">
        <v>397</v>
      </c>
    </row>
    <row r="213" spans="1:10" ht="15" customHeight="1" x14ac:dyDescent="0.35">
      <c r="A213" s="2" t="s">
        <v>387</v>
      </c>
      <c r="B213" s="2" t="s">
        <v>388</v>
      </c>
      <c r="C213" s="3">
        <v>27</v>
      </c>
      <c r="D213" s="2" t="s">
        <v>389</v>
      </c>
      <c r="E213" s="2" t="s">
        <v>925</v>
      </c>
      <c r="F213" s="2" t="s">
        <v>473</v>
      </c>
      <c r="G213" s="2" t="s">
        <v>942</v>
      </c>
      <c r="H213" s="2" t="s">
        <v>946</v>
      </c>
      <c r="I213" s="2" t="s">
        <v>816</v>
      </c>
      <c r="J213" s="4" t="s">
        <v>931</v>
      </c>
    </row>
    <row r="214" spans="1:10" ht="15" customHeight="1" x14ac:dyDescent="0.35">
      <c r="A214" s="2" t="s">
        <v>387</v>
      </c>
      <c r="B214" s="2" t="s">
        <v>388</v>
      </c>
      <c r="C214" s="3">
        <v>27</v>
      </c>
      <c r="D214" s="2" t="s">
        <v>389</v>
      </c>
      <c r="E214" s="2" t="s">
        <v>947</v>
      </c>
      <c r="F214" s="2" t="s">
        <v>393</v>
      </c>
      <c r="G214" s="2" t="s">
        <v>948</v>
      </c>
      <c r="H214" s="2" t="s">
        <v>949</v>
      </c>
      <c r="I214" s="2" t="s">
        <v>950</v>
      </c>
      <c r="J214" s="4" t="s">
        <v>931</v>
      </c>
    </row>
    <row r="215" spans="1:10" ht="15" customHeight="1" x14ac:dyDescent="0.35">
      <c r="A215" s="2" t="s">
        <v>387</v>
      </c>
      <c r="B215" s="2" t="s">
        <v>388</v>
      </c>
      <c r="C215" s="3">
        <v>27</v>
      </c>
      <c r="D215" s="2" t="s">
        <v>389</v>
      </c>
      <c r="E215" s="2"/>
      <c r="F215" s="2" t="s">
        <v>473</v>
      </c>
      <c r="G215" s="2" t="s">
        <v>951</v>
      </c>
      <c r="H215" s="2" t="s">
        <v>683</v>
      </c>
      <c r="I215" s="2" t="s">
        <v>789</v>
      </c>
      <c r="J215" s="4" t="s">
        <v>931</v>
      </c>
    </row>
    <row r="216" spans="1:10" ht="15" customHeight="1" x14ac:dyDescent="0.35">
      <c r="A216" s="2" t="s">
        <v>387</v>
      </c>
      <c r="B216" s="2" t="s">
        <v>388</v>
      </c>
      <c r="C216" s="3">
        <v>27</v>
      </c>
      <c r="D216" s="2" t="s">
        <v>389</v>
      </c>
      <c r="E216" s="2" t="s">
        <v>927</v>
      </c>
      <c r="F216" s="2" t="s">
        <v>473</v>
      </c>
      <c r="G216" s="2" t="s">
        <v>658</v>
      </c>
      <c r="H216" s="2" t="s">
        <v>952</v>
      </c>
      <c r="I216" s="2" t="s">
        <v>953</v>
      </c>
      <c r="J216" s="4" t="s">
        <v>931</v>
      </c>
    </row>
    <row r="217" spans="1:10" ht="15" customHeight="1" x14ac:dyDescent="0.35">
      <c r="A217" s="2" t="s">
        <v>387</v>
      </c>
      <c r="B217" s="2" t="s">
        <v>388</v>
      </c>
      <c r="C217" s="3">
        <v>27</v>
      </c>
      <c r="D217" s="2" t="s">
        <v>389</v>
      </c>
      <c r="E217" s="2" t="s">
        <v>927</v>
      </c>
      <c r="F217" s="2" t="s">
        <v>473</v>
      </c>
      <c r="G217" s="2" t="s">
        <v>954</v>
      </c>
      <c r="H217" s="2" t="s">
        <v>952</v>
      </c>
      <c r="I217" s="2" t="s">
        <v>953</v>
      </c>
      <c r="J217" s="4" t="s">
        <v>931</v>
      </c>
    </row>
    <row r="218" spans="1:10" ht="15" customHeight="1" x14ac:dyDescent="0.35">
      <c r="A218" s="2" t="s">
        <v>387</v>
      </c>
      <c r="B218" s="2" t="s">
        <v>388</v>
      </c>
      <c r="C218" s="3">
        <v>27</v>
      </c>
      <c r="D218" s="2" t="s">
        <v>389</v>
      </c>
      <c r="E218" s="2" t="s">
        <v>927</v>
      </c>
      <c r="F218" s="2" t="s">
        <v>473</v>
      </c>
      <c r="G218" s="2" t="s">
        <v>621</v>
      </c>
      <c r="H218" s="2" t="s">
        <v>955</v>
      </c>
      <c r="I218" s="2" t="s">
        <v>956</v>
      </c>
      <c r="J218" s="4" t="s">
        <v>931</v>
      </c>
    </row>
    <row r="219" spans="1:10" ht="15" customHeight="1" x14ac:dyDescent="0.35">
      <c r="A219" s="2" t="s">
        <v>387</v>
      </c>
      <c r="B219" s="2" t="s">
        <v>388</v>
      </c>
      <c r="C219" s="3">
        <v>27</v>
      </c>
      <c r="D219" s="2" t="s">
        <v>389</v>
      </c>
      <c r="E219" s="2"/>
      <c r="F219" s="2" t="s">
        <v>957</v>
      </c>
      <c r="G219" s="2" t="s">
        <v>958</v>
      </c>
      <c r="H219" s="2" t="s">
        <v>959</v>
      </c>
      <c r="I219" s="2" t="s">
        <v>731</v>
      </c>
      <c r="J219" s="4" t="s">
        <v>960</v>
      </c>
    </row>
    <row r="220" spans="1:10" ht="15" customHeight="1" x14ac:dyDescent="0.35">
      <c r="A220" s="2" t="s">
        <v>398</v>
      </c>
      <c r="B220" s="2" t="s">
        <v>399</v>
      </c>
      <c r="C220" s="3">
        <v>28</v>
      </c>
      <c r="D220" s="2" t="s">
        <v>400</v>
      </c>
      <c r="E220" s="2" t="s">
        <v>961</v>
      </c>
      <c r="F220" s="2" t="s">
        <v>225</v>
      </c>
      <c r="G220" s="2" t="s">
        <v>759</v>
      </c>
      <c r="H220" s="2">
        <v>2016</v>
      </c>
      <c r="I220" s="2"/>
      <c r="J220" s="4" t="s">
        <v>409</v>
      </c>
    </row>
    <row r="221" spans="1:10" ht="15" customHeight="1" x14ac:dyDescent="0.35">
      <c r="A221" s="2" t="s">
        <v>398</v>
      </c>
      <c r="B221" s="2" t="s">
        <v>399</v>
      </c>
      <c r="C221" s="3">
        <v>28</v>
      </c>
      <c r="D221" s="2" t="s">
        <v>400</v>
      </c>
      <c r="E221" s="2"/>
      <c r="F221" s="2" t="s">
        <v>225</v>
      </c>
      <c r="G221" s="2" t="s">
        <v>962</v>
      </c>
      <c r="H221" s="2"/>
      <c r="I221" s="2"/>
      <c r="J221" s="4" t="s">
        <v>409</v>
      </c>
    </row>
    <row r="222" spans="1:10" ht="15" customHeight="1" x14ac:dyDescent="0.35">
      <c r="A222" s="2" t="s">
        <v>398</v>
      </c>
      <c r="B222" s="2" t="s">
        <v>399</v>
      </c>
      <c r="C222" s="3">
        <v>28</v>
      </c>
      <c r="D222" s="2" t="s">
        <v>400</v>
      </c>
      <c r="E222" s="2" t="s">
        <v>963</v>
      </c>
      <c r="F222" s="2" t="s">
        <v>225</v>
      </c>
      <c r="G222" s="2" t="s">
        <v>941</v>
      </c>
      <c r="H222" s="2"/>
      <c r="I222" s="2"/>
      <c r="J222" s="4" t="s">
        <v>409</v>
      </c>
    </row>
    <row r="223" spans="1:10" ht="15" customHeight="1" x14ac:dyDescent="0.35">
      <c r="A223" s="2" t="s">
        <v>410</v>
      </c>
      <c r="B223" s="2" t="s">
        <v>411</v>
      </c>
      <c r="C223" s="3">
        <v>29</v>
      </c>
      <c r="D223" s="2" t="s">
        <v>413</v>
      </c>
      <c r="E223" s="2" t="s">
        <v>964</v>
      </c>
      <c r="F223" s="2" t="s">
        <v>107</v>
      </c>
      <c r="G223" s="2" t="s">
        <v>611</v>
      </c>
      <c r="H223" s="2" t="s">
        <v>965</v>
      </c>
      <c r="I223" s="2"/>
      <c r="J223" s="4" t="s">
        <v>966</v>
      </c>
    </row>
    <row r="224" spans="1:10" ht="15" customHeight="1" x14ac:dyDescent="0.35">
      <c r="A224" s="2" t="s">
        <v>410</v>
      </c>
      <c r="B224" s="2" t="s">
        <v>411</v>
      </c>
      <c r="C224" s="3">
        <v>29</v>
      </c>
      <c r="D224" s="2" t="s">
        <v>413</v>
      </c>
      <c r="E224" s="2" t="s">
        <v>967</v>
      </c>
      <c r="F224" s="2" t="s">
        <v>107</v>
      </c>
      <c r="G224" s="2" t="s">
        <v>612</v>
      </c>
      <c r="H224" s="2" t="s">
        <v>968</v>
      </c>
      <c r="I224" s="2" t="s">
        <v>969</v>
      </c>
      <c r="J224" s="4" t="s">
        <v>966</v>
      </c>
    </row>
    <row r="225" spans="1:10" ht="15" customHeight="1" x14ac:dyDescent="0.35">
      <c r="A225" s="2" t="s">
        <v>410</v>
      </c>
      <c r="B225" s="2" t="s">
        <v>411</v>
      </c>
      <c r="C225" s="3">
        <v>29</v>
      </c>
      <c r="D225" s="2" t="s">
        <v>413</v>
      </c>
      <c r="E225" s="2"/>
      <c r="F225" s="2" t="s">
        <v>107</v>
      </c>
      <c r="G225" s="2" t="s">
        <v>759</v>
      </c>
      <c r="H225" s="2" t="s">
        <v>763</v>
      </c>
      <c r="I225" s="2" t="s">
        <v>970</v>
      </c>
      <c r="J225" s="4" t="s">
        <v>966</v>
      </c>
    </row>
    <row r="226" spans="1:10" ht="15" customHeight="1" x14ac:dyDescent="0.35">
      <c r="A226" s="2" t="s">
        <v>410</v>
      </c>
      <c r="B226" s="2" t="s">
        <v>411</v>
      </c>
      <c r="C226" s="3">
        <v>29</v>
      </c>
      <c r="D226" s="2" t="s">
        <v>413</v>
      </c>
      <c r="E226" s="2" t="s">
        <v>967</v>
      </c>
      <c r="F226" s="2" t="s">
        <v>107</v>
      </c>
      <c r="G226" s="2" t="s">
        <v>846</v>
      </c>
      <c r="H226" s="2" t="s">
        <v>971</v>
      </c>
      <c r="I226" s="2" t="s">
        <v>972</v>
      </c>
      <c r="J226" s="4" t="s">
        <v>973</v>
      </c>
    </row>
    <row r="227" spans="1:10" ht="15" customHeight="1" x14ac:dyDescent="0.35">
      <c r="A227" s="2" t="s">
        <v>410</v>
      </c>
      <c r="B227" s="2" t="s">
        <v>411</v>
      </c>
      <c r="C227" s="3">
        <v>29</v>
      </c>
      <c r="D227" s="2" t="s">
        <v>413</v>
      </c>
      <c r="E227" s="2" t="s">
        <v>967</v>
      </c>
      <c r="F227" s="2" t="s">
        <v>107</v>
      </c>
      <c r="G227" s="2" t="s">
        <v>974</v>
      </c>
      <c r="H227" s="2" t="s">
        <v>975</v>
      </c>
      <c r="I227" s="2" t="s">
        <v>976</v>
      </c>
      <c r="J227" s="4" t="s">
        <v>966</v>
      </c>
    </row>
    <row r="228" spans="1:10" ht="15" customHeight="1" x14ac:dyDescent="0.35">
      <c r="A228" s="2" t="s">
        <v>424</v>
      </c>
      <c r="B228" s="2" t="s">
        <v>425</v>
      </c>
      <c r="C228" s="3">
        <v>30</v>
      </c>
      <c r="D228" s="2" t="s">
        <v>426</v>
      </c>
      <c r="E228" s="2" t="s">
        <v>977</v>
      </c>
      <c r="F228" s="2" t="s">
        <v>240</v>
      </c>
      <c r="G228" s="2" t="s">
        <v>944</v>
      </c>
      <c r="H228" s="2"/>
      <c r="I228" s="2"/>
      <c r="J228" s="4" t="s">
        <v>433</v>
      </c>
    </row>
    <row r="229" spans="1:10" ht="15" customHeight="1" x14ac:dyDescent="0.35">
      <c r="A229" s="2" t="s">
        <v>424</v>
      </c>
      <c r="B229" s="2" t="s">
        <v>425</v>
      </c>
      <c r="C229" s="3">
        <v>30</v>
      </c>
      <c r="D229" s="2" t="s">
        <v>426</v>
      </c>
      <c r="E229" s="2" t="s">
        <v>977</v>
      </c>
      <c r="F229" s="2" t="s">
        <v>240</v>
      </c>
      <c r="G229" s="2" t="s">
        <v>611</v>
      </c>
      <c r="H229" s="2"/>
      <c r="I229" s="2"/>
      <c r="J229" s="4" t="s">
        <v>433</v>
      </c>
    </row>
    <row r="230" spans="1:10" ht="15" customHeight="1" x14ac:dyDescent="0.35">
      <c r="A230" s="2" t="s">
        <v>424</v>
      </c>
      <c r="B230" s="2" t="s">
        <v>425</v>
      </c>
      <c r="C230" s="3">
        <v>30</v>
      </c>
      <c r="D230" s="2" t="s">
        <v>426</v>
      </c>
      <c r="E230" s="2" t="s">
        <v>978</v>
      </c>
      <c r="F230" s="2" t="s">
        <v>979</v>
      </c>
      <c r="G230" s="2" t="s">
        <v>609</v>
      </c>
      <c r="H230" s="2"/>
      <c r="I230" s="2"/>
      <c r="J230" s="4" t="s">
        <v>980</v>
      </c>
    </row>
    <row r="231" spans="1:10" ht="15" customHeight="1" x14ac:dyDescent="0.35">
      <c r="A231" s="2" t="s">
        <v>424</v>
      </c>
      <c r="B231" s="2" t="s">
        <v>425</v>
      </c>
      <c r="C231" s="3">
        <v>30</v>
      </c>
      <c r="D231" s="2" t="s">
        <v>426</v>
      </c>
      <c r="E231" s="2"/>
      <c r="F231" s="2" t="s">
        <v>979</v>
      </c>
      <c r="G231" s="2" t="s">
        <v>609</v>
      </c>
      <c r="H231" s="2"/>
      <c r="I231" s="2"/>
      <c r="J231" s="4" t="s">
        <v>980</v>
      </c>
    </row>
    <row r="232" spans="1:10" ht="15" customHeight="1" x14ac:dyDescent="0.35">
      <c r="A232" s="2" t="s">
        <v>434</v>
      </c>
      <c r="B232" s="2" t="s">
        <v>435</v>
      </c>
      <c r="C232" s="3">
        <v>31</v>
      </c>
      <c r="D232" s="2" t="s">
        <v>436</v>
      </c>
      <c r="E232" s="2" t="s">
        <v>38</v>
      </c>
      <c r="F232" s="2" t="s">
        <v>981</v>
      </c>
      <c r="G232" s="2" t="s">
        <v>556</v>
      </c>
      <c r="H232" s="2"/>
      <c r="I232" s="2"/>
      <c r="J232" s="4" t="s">
        <v>982</v>
      </c>
    </row>
    <row r="233" spans="1:10" ht="15" customHeight="1" x14ac:dyDescent="0.35">
      <c r="A233" s="2" t="s">
        <v>434</v>
      </c>
      <c r="B233" s="2" t="s">
        <v>435</v>
      </c>
      <c r="C233" s="3">
        <v>31</v>
      </c>
      <c r="D233" s="2" t="s">
        <v>436</v>
      </c>
      <c r="E233" s="2" t="s">
        <v>38</v>
      </c>
      <c r="F233" s="2" t="s">
        <v>441</v>
      </c>
      <c r="G233" s="2" t="s">
        <v>556</v>
      </c>
      <c r="H233" s="2"/>
      <c r="I233" s="2"/>
      <c r="J233" s="4" t="s">
        <v>446</v>
      </c>
    </row>
    <row r="234" spans="1:10" ht="15" customHeight="1" x14ac:dyDescent="0.35">
      <c r="A234" s="2" t="s">
        <v>447</v>
      </c>
      <c r="B234" s="2" t="s">
        <v>448</v>
      </c>
      <c r="C234" s="3">
        <v>32</v>
      </c>
      <c r="D234" s="2" t="s">
        <v>449</v>
      </c>
      <c r="E234" s="2" t="s">
        <v>983</v>
      </c>
      <c r="F234" s="2" t="s">
        <v>332</v>
      </c>
      <c r="G234" s="2" t="s">
        <v>974</v>
      </c>
      <c r="H234" s="2" t="s">
        <v>945</v>
      </c>
      <c r="I234" s="2"/>
      <c r="J234" s="4" t="s">
        <v>984</v>
      </c>
    </row>
    <row r="235" spans="1:10" ht="15" customHeight="1" x14ac:dyDescent="0.35">
      <c r="A235" s="2" t="s">
        <v>447</v>
      </c>
      <c r="B235" s="2" t="s">
        <v>448</v>
      </c>
      <c r="C235" s="3">
        <v>32</v>
      </c>
      <c r="D235" s="2" t="s">
        <v>449</v>
      </c>
      <c r="E235" s="2" t="s">
        <v>985</v>
      </c>
      <c r="F235" s="2" t="s">
        <v>986</v>
      </c>
      <c r="G235" s="2" t="s">
        <v>987</v>
      </c>
      <c r="H235" s="2" t="s">
        <v>895</v>
      </c>
      <c r="I235" s="2" t="s">
        <v>988</v>
      </c>
      <c r="J235" s="4" t="s">
        <v>984</v>
      </c>
    </row>
    <row r="236" spans="1:10" ht="15" customHeight="1" x14ac:dyDescent="0.35">
      <c r="A236" s="2" t="s">
        <v>456</v>
      </c>
      <c r="B236" s="2" t="s">
        <v>457</v>
      </c>
      <c r="C236" s="3">
        <v>33</v>
      </c>
      <c r="D236" s="2" t="s">
        <v>458</v>
      </c>
      <c r="E236" s="2" t="s">
        <v>38</v>
      </c>
      <c r="F236" s="2" t="s">
        <v>63</v>
      </c>
      <c r="G236" s="2" t="s">
        <v>556</v>
      </c>
      <c r="H236" s="2">
        <v>2017</v>
      </c>
      <c r="I236" s="2"/>
      <c r="J236" s="4" t="s">
        <v>466</v>
      </c>
    </row>
    <row r="237" spans="1:10" ht="15" customHeight="1" x14ac:dyDescent="0.35">
      <c r="A237" s="2" t="s">
        <v>456</v>
      </c>
      <c r="B237" s="2" t="s">
        <v>457</v>
      </c>
      <c r="C237" s="3">
        <v>33</v>
      </c>
      <c r="D237" s="2" t="s">
        <v>458</v>
      </c>
      <c r="E237" s="2" t="s">
        <v>38</v>
      </c>
      <c r="F237" s="2" t="s">
        <v>617</v>
      </c>
      <c r="G237" s="2" t="s">
        <v>556</v>
      </c>
      <c r="H237" s="2">
        <v>2017</v>
      </c>
      <c r="I237" s="2"/>
      <c r="J237" s="4" t="s">
        <v>989</v>
      </c>
    </row>
    <row r="238" spans="1:10" ht="15" customHeight="1" x14ac:dyDescent="0.35">
      <c r="A238" s="2" t="s">
        <v>456</v>
      </c>
      <c r="B238" s="2" t="s">
        <v>457</v>
      </c>
      <c r="C238" s="3">
        <v>33</v>
      </c>
      <c r="D238" s="2" t="s">
        <v>458</v>
      </c>
      <c r="E238" s="2" t="s">
        <v>38</v>
      </c>
      <c r="F238" s="2" t="s">
        <v>63</v>
      </c>
      <c r="G238" s="2" t="s">
        <v>990</v>
      </c>
      <c r="H238" s="2">
        <v>2017</v>
      </c>
      <c r="I238" s="2"/>
      <c r="J238" s="4" t="s">
        <v>466</v>
      </c>
    </row>
    <row r="239" spans="1:10" ht="15" customHeight="1" x14ac:dyDescent="0.35">
      <c r="A239" s="2" t="s">
        <v>456</v>
      </c>
      <c r="B239" s="2" t="s">
        <v>457</v>
      </c>
      <c r="C239" s="3">
        <v>33</v>
      </c>
      <c r="D239" s="2" t="s">
        <v>458</v>
      </c>
      <c r="E239" s="2"/>
      <c r="F239" s="2" t="s">
        <v>991</v>
      </c>
      <c r="G239" s="2" t="s">
        <v>688</v>
      </c>
      <c r="H239" s="2"/>
      <c r="I239" s="2"/>
      <c r="J239" s="4" t="s">
        <v>992</v>
      </c>
    </row>
    <row r="240" spans="1:10" ht="15" customHeight="1" x14ac:dyDescent="0.35">
      <c r="A240" s="2" t="s">
        <v>456</v>
      </c>
      <c r="B240" s="2" t="s">
        <v>457</v>
      </c>
      <c r="C240" s="3">
        <v>33</v>
      </c>
      <c r="D240" s="2" t="s">
        <v>458</v>
      </c>
      <c r="E240" s="2" t="s">
        <v>38</v>
      </c>
      <c r="F240" s="2" t="s">
        <v>993</v>
      </c>
      <c r="G240" s="2" t="s">
        <v>556</v>
      </c>
      <c r="H240" s="2"/>
      <c r="I240" s="2"/>
      <c r="J240" s="4" t="s">
        <v>994</v>
      </c>
    </row>
    <row r="241" spans="1:10" ht="15" customHeight="1" x14ac:dyDescent="0.35">
      <c r="A241" s="2" t="s">
        <v>456</v>
      </c>
      <c r="B241" s="2" t="s">
        <v>457</v>
      </c>
      <c r="C241" s="3">
        <v>33</v>
      </c>
      <c r="D241" s="2" t="s">
        <v>458</v>
      </c>
      <c r="E241" s="2"/>
      <c r="F241" s="2" t="s">
        <v>63</v>
      </c>
      <c r="G241" s="2" t="s">
        <v>688</v>
      </c>
      <c r="H241" s="2"/>
      <c r="I241" s="2"/>
      <c r="J241" s="4" t="s">
        <v>995</v>
      </c>
    </row>
    <row r="242" spans="1:10" ht="15" customHeight="1" x14ac:dyDescent="0.35">
      <c r="A242" s="2" t="s">
        <v>456</v>
      </c>
      <c r="B242" s="2" t="s">
        <v>457</v>
      </c>
      <c r="C242" s="3">
        <v>33</v>
      </c>
      <c r="D242" s="2" t="s">
        <v>458</v>
      </c>
      <c r="E242" s="2" t="s">
        <v>996</v>
      </c>
      <c r="F242" s="2" t="s">
        <v>997</v>
      </c>
      <c r="G242" s="2" t="s">
        <v>556</v>
      </c>
      <c r="H242" s="2"/>
      <c r="I242" s="2"/>
      <c r="J242" s="4" t="s">
        <v>992</v>
      </c>
    </row>
    <row r="243" spans="1:10" ht="15" customHeight="1" x14ac:dyDescent="0.35">
      <c r="A243" s="2" t="s">
        <v>467</v>
      </c>
      <c r="B243" s="2" t="s">
        <v>468</v>
      </c>
      <c r="C243" s="3">
        <v>34</v>
      </c>
      <c r="D243" s="2" t="s">
        <v>469</v>
      </c>
      <c r="E243" s="2" t="s">
        <v>998</v>
      </c>
      <c r="F243" s="2" t="s">
        <v>473</v>
      </c>
      <c r="G243" s="2" t="s">
        <v>999</v>
      </c>
      <c r="H243" s="2"/>
      <c r="I243" s="2"/>
      <c r="J243" s="4" t="s">
        <v>1000</v>
      </c>
    </row>
    <row r="244" spans="1:10" ht="15" customHeight="1" x14ac:dyDescent="0.35">
      <c r="A244" s="2" t="s">
        <v>467</v>
      </c>
      <c r="B244" s="2" t="s">
        <v>468</v>
      </c>
      <c r="C244" s="3">
        <v>34</v>
      </c>
      <c r="D244" s="2" t="s">
        <v>469</v>
      </c>
      <c r="E244" s="2" t="s">
        <v>38</v>
      </c>
      <c r="F244" s="2" t="s">
        <v>473</v>
      </c>
      <c r="G244" s="2" t="s">
        <v>1001</v>
      </c>
      <c r="H244" s="2"/>
      <c r="I244" s="2"/>
      <c r="J244" s="4" t="s">
        <v>476</v>
      </c>
    </row>
    <row r="245" spans="1:10" ht="15" customHeight="1" x14ac:dyDescent="0.35">
      <c r="A245" s="2" t="s">
        <v>467</v>
      </c>
      <c r="B245" s="2" t="s">
        <v>468</v>
      </c>
      <c r="C245" s="3">
        <v>34</v>
      </c>
      <c r="D245" s="2" t="s">
        <v>469</v>
      </c>
      <c r="E245" s="2"/>
      <c r="F245" s="2" t="s">
        <v>184</v>
      </c>
      <c r="G245" s="2" t="s">
        <v>658</v>
      </c>
      <c r="H245" s="2"/>
      <c r="I245" s="2"/>
      <c r="J245" s="4" t="s">
        <v>476</v>
      </c>
    </row>
    <row r="246" spans="1:10" ht="15" customHeight="1" x14ac:dyDescent="0.35">
      <c r="A246" s="2" t="s">
        <v>477</v>
      </c>
      <c r="B246" s="2" t="s">
        <v>478</v>
      </c>
      <c r="C246" s="3">
        <v>35</v>
      </c>
      <c r="D246" s="2" t="s">
        <v>479</v>
      </c>
      <c r="E246" s="2" t="s">
        <v>1002</v>
      </c>
      <c r="F246" s="2" t="s">
        <v>1003</v>
      </c>
      <c r="G246" s="2" t="s">
        <v>556</v>
      </c>
      <c r="H246" s="2" t="s">
        <v>1004</v>
      </c>
      <c r="I246" s="2"/>
      <c r="J246" s="4" t="s">
        <v>1005</v>
      </c>
    </row>
    <row r="247" spans="1:10" ht="15" customHeight="1" x14ac:dyDescent="0.35">
      <c r="A247" s="2" t="s">
        <v>477</v>
      </c>
      <c r="B247" s="2" t="s">
        <v>478</v>
      </c>
      <c r="C247" s="3">
        <v>35</v>
      </c>
      <c r="D247" s="2" t="s">
        <v>479</v>
      </c>
      <c r="E247" s="2" t="s">
        <v>484</v>
      </c>
      <c r="F247" s="2" t="s">
        <v>393</v>
      </c>
      <c r="G247" s="2" t="s">
        <v>688</v>
      </c>
      <c r="H247" s="2" t="s">
        <v>1006</v>
      </c>
      <c r="I247" s="2"/>
      <c r="J247" s="4" t="s">
        <v>1005</v>
      </c>
    </row>
    <row r="248" spans="1:10" ht="15" customHeight="1" x14ac:dyDescent="0.35">
      <c r="A248" s="2" t="s">
        <v>477</v>
      </c>
      <c r="B248" s="2" t="s">
        <v>478</v>
      </c>
      <c r="C248" s="3">
        <v>35</v>
      </c>
      <c r="D248" s="2" t="s">
        <v>479</v>
      </c>
      <c r="E248" s="2" t="s">
        <v>484</v>
      </c>
      <c r="F248" s="2" t="s">
        <v>393</v>
      </c>
      <c r="G248" s="2" t="s">
        <v>556</v>
      </c>
      <c r="H248" s="2" t="s">
        <v>776</v>
      </c>
      <c r="I248" s="2" t="s">
        <v>1006</v>
      </c>
      <c r="J248" s="4" t="s">
        <v>1005</v>
      </c>
    </row>
    <row r="249" spans="1:10" ht="15" customHeight="1" x14ac:dyDescent="0.35">
      <c r="A249" s="2" t="s">
        <v>477</v>
      </c>
      <c r="B249" s="2" t="s">
        <v>478</v>
      </c>
      <c r="C249" s="3">
        <v>35</v>
      </c>
      <c r="D249" s="2" t="s">
        <v>479</v>
      </c>
      <c r="E249" s="2" t="s">
        <v>484</v>
      </c>
      <c r="F249" s="2" t="s">
        <v>1007</v>
      </c>
      <c r="G249" s="2" t="s">
        <v>556</v>
      </c>
      <c r="H249" s="2" t="s">
        <v>1008</v>
      </c>
      <c r="I249" s="2" t="s">
        <v>776</v>
      </c>
      <c r="J249" s="4" t="s">
        <v>1005</v>
      </c>
    </row>
    <row r="250" spans="1:10" ht="15" customHeight="1" x14ac:dyDescent="0.35">
      <c r="A250" s="2" t="s">
        <v>487</v>
      </c>
      <c r="B250" s="2" t="s">
        <v>488</v>
      </c>
      <c r="C250" s="3">
        <v>36</v>
      </c>
      <c r="D250" s="2" t="s">
        <v>489</v>
      </c>
      <c r="E250" s="2" t="s">
        <v>1009</v>
      </c>
      <c r="F250" s="2" t="s">
        <v>1010</v>
      </c>
      <c r="G250" s="2" t="s">
        <v>553</v>
      </c>
      <c r="H250" s="2" t="s">
        <v>1011</v>
      </c>
      <c r="I250" s="2" t="s">
        <v>1012</v>
      </c>
      <c r="J250" s="4" t="s">
        <v>1013</v>
      </c>
    </row>
    <row r="251" spans="1:10" ht="15" customHeight="1" x14ac:dyDescent="0.35">
      <c r="A251" s="2" t="s">
        <v>487</v>
      </c>
      <c r="B251" s="2" t="s">
        <v>488</v>
      </c>
      <c r="C251" s="3">
        <v>36</v>
      </c>
      <c r="D251" s="2" t="s">
        <v>489</v>
      </c>
      <c r="E251" s="2" t="s">
        <v>1014</v>
      </c>
      <c r="F251" s="2" t="s">
        <v>93</v>
      </c>
      <c r="G251" s="2" t="s">
        <v>553</v>
      </c>
      <c r="H251" s="2" t="s">
        <v>1015</v>
      </c>
      <c r="I251" s="2" t="s">
        <v>1016</v>
      </c>
      <c r="J251" s="4" t="s">
        <v>1013</v>
      </c>
    </row>
    <row r="252" spans="1:10" ht="15" customHeight="1" x14ac:dyDescent="0.35">
      <c r="A252" s="2" t="s">
        <v>487</v>
      </c>
      <c r="B252" s="2" t="s">
        <v>488</v>
      </c>
      <c r="C252" s="3">
        <v>36</v>
      </c>
      <c r="D252" s="2" t="s">
        <v>489</v>
      </c>
      <c r="E252" s="2" t="s">
        <v>927</v>
      </c>
      <c r="F252" s="2" t="s">
        <v>1017</v>
      </c>
      <c r="G252" s="2" t="s">
        <v>1018</v>
      </c>
      <c r="H252" s="2" t="s">
        <v>1019</v>
      </c>
      <c r="I252" s="2"/>
      <c r="J252" s="4" t="s">
        <v>1013</v>
      </c>
    </row>
    <row r="253" spans="1:10" ht="15" customHeight="1" x14ac:dyDescent="0.35">
      <c r="A253" s="2" t="s">
        <v>487</v>
      </c>
      <c r="B253" s="2" t="s">
        <v>488</v>
      </c>
      <c r="C253" s="3">
        <v>36</v>
      </c>
      <c r="D253" s="2" t="s">
        <v>489</v>
      </c>
      <c r="E253" s="2" t="s">
        <v>927</v>
      </c>
      <c r="F253" s="2" t="s">
        <v>286</v>
      </c>
      <c r="G253" s="2" t="s">
        <v>599</v>
      </c>
      <c r="H253" s="2" t="s">
        <v>1015</v>
      </c>
      <c r="I253" s="2"/>
      <c r="J253" s="4" t="s">
        <v>1013</v>
      </c>
    </row>
    <row r="254" spans="1:10" ht="15" customHeight="1" x14ac:dyDescent="0.35">
      <c r="A254" s="2" t="s">
        <v>487</v>
      </c>
      <c r="B254" s="2" t="s">
        <v>488</v>
      </c>
      <c r="C254" s="3">
        <v>36</v>
      </c>
      <c r="D254" s="2" t="s">
        <v>489</v>
      </c>
      <c r="E254" s="2" t="s">
        <v>927</v>
      </c>
      <c r="F254" s="2" t="s">
        <v>78</v>
      </c>
      <c r="G254" s="2" t="s">
        <v>1018</v>
      </c>
      <c r="H254" s="2" t="s">
        <v>1015</v>
      </c>
      <c r="I254" s="2"/>
      <c r="J254" s="4" t="s">
        <v>1013</v>
      </c>
    </row>
    <row r="255" spans="1:10" ht="15" customHeight="1" x14ac:dyDescent="0.35">
      <c r="A255" s="2" t="s">
        <v>487</v>
      </c>
      <c r="B255" s="2" t="s">
        <v>488</v>
      </c>
      <c r="C255" s="3">
        <v>36</v>
      </c>
      <c r="D255" s="2" t="s">
        <v>489</v>
      </c>
      <c r="E255" s="2"/>
      <c r="F255" s="2" t="s">
        <v>1020</v>
      </c>
      <c r="G255" s="2" t="s">
        <v>1021</v>
      </c>
      <c r="H255" s="2">
        <v>2008</v>
      </c>
      <c r="I255" s="2"/>
      <c r="J255" s="4" t="s">
        <v>1013</v>
      </c>
    </row>
    <row r="256" spans="1:10" ht="15" customHeight="1" x14ac:dyDescent="0.35">
      <c r="A256" s="2" t="s">
        <v>487</v>
      </c>
      <c r="B256" s="2" t="s">
        <v>488</v>
      </c>
      <c r="C256" s="3">
        <v>36</v>
      </c>
      <c r="D256" s="2" t="s">
        <v>489</v>
      </c>
      <c r="E256" s="2" t="s">
        <v>1022</v>
      </c>
      <c r="F256" s="2" t="s">
        <v>93</v>
      </c>
      <c r="G256" s="2" t="s">
        <v>688</v>
      </c>
      <c r="H256" s="2"/>
      <c r="I256" s="2">
        <v>2015</v>
      </c>
      <c r="J256" s="4" t="s">
        <v>1023</v>
      </c>
    </row>
    <row r="257" spans="1:10" ht="15" customHeight="1" x14ac:dyDescent="0.35">
      <c r="A257" s="2" t="s">
        <v>487</v>
      </c>
      <c r="B257" s="2" t="s">
        <v>488</v>
      </c>
      <c r="C257" s="3">
        <v>36</v>
      </c>
      <c r="D257" s="2" t="s">
        <v>489</v>
      </c>
      <c r="E257" s="2" t="s">
        <v>1024</v>
      </c>
      <c r="F257" s="2" t="s">
        <v>286</v>
      </c>
      <c r="G257" s="2" t="s">
        <v>688</v>
      </c>
      <c r="H257" s="2"/>
      <c r="I257" s="2"/>
      <c r="J257" s="4" t="s">
        <v>1025</v>
      </c>
    </row>
    <row r="258" spans="1:10" ht="15" customHeight="1" x14ac:dyDescent="0.35">
      <c r="A258" s="2" t="s">
        <v>487</v>
      </c>
      <c r="B258" s="2" t="s">
        <v>488</v>
      </c>
      <c r="C258" s="3">
        <v>36</v>
      </c>
      <c r="D258" s="2" t="s">
        <v>489</v>
      </c>
      <c r="E258" s="2" t="s">
        <v>925</v>
      </c>
      <c r="F258" s="2" t="s">
        <v>1026</v>
      </c>
      <c r="G258" s="2" t="s">
        <v>599</v>
      </c>
      <c r="H258" s="2"/>
      <c r="I258" s="2">
        <v>2018</v>
      </c>
      <c r="J258" s="4" t="s">
        <v>1013</v>
      </c>
    </row>
    <row r="259" spans="1:10" ht="15" customHeight="1" x14ac:dyDescent="0.35">
      <c r="A259" s="2" t="s">
        <v>487</v>
      </c>
      <c r="B259" s="2" t="s">
        <v>488</v>
      </c>
      <c r="C259" s="3">
        <v>36</v>
      </c>
      <c r="D259" s="2" t="s">
        <v>489</v>
      </c>
      <c r="E259" s="2" t="s">
        <v>1027</v>
      </c>
      <c r="F259" s="2" t="s">
        <v>93</v>
      </c>
      <c r="G259" s="2" t="s">
        <v>599</v>
      </c>
      <c r="H259" s="2" t="s">
        <v>1028</v>
      </c>
      <c r="I259" s="2" t="s">
        <v>1029</v>
      </c>
      <c r="J259" s="4" t="s">
        <v>1013</v>
      </c>
    </row>
    <row r="260" spans="1:10" ht="15" customHeight="1" x14ac:dyDescent="0.35">
      <c r="A260" s="2" t="s">
        <v>487</v>
      </c>
      <c r="B260" s="2" t="s">
        <v>488</v>
      </c>
      <c r="C260" s="3">
        <v>36</v>
      </c>
      <c r="D260" s="2" t="s">
        <v>489</v>
      </c>
      <c r="E260" s="2" t="s">
        <v>1027</v>
      </c>
      <c r="F260" s="2" t="s">
        <v>579</v>
      </c>
      <c r="G260" s="2" t="s">
        <v>1018</v>
      </c>
      <c r="H260" s="2" t="s">
        <v>1030</v>
      </c>
      <c r="I260" s="2" t="s">
        <v>1031</v>
      </c>
      <c r="J260" s="4" t="s">
        <v>1013</v>
      </c>
    </row>
    <row r="261" spans="1:10" ht="15" customHeight="1" x14ac:dyDescent="0.35">
      <c r="A261" s="2" t="s">
        <v>487</v>
      </c>
      <c r="B261" s="2" t="s">
        <v>488</v>
      </c>
      <c r="C261" s="3">
        <v>36</v>
      </c>
      <c r="D261" s="2" t="s">
        <v>489</v>
      </c>
      <c r="E261" s="2" t="s">
        <v>1032</v>
      </c>
      <c r="F261" s="2" t="s">
        <v>93</v>
      </c>
      <c r="G261" s="2" t="s">
        <v>1033</v>
      </c>
      <c r="H261" s="2" t="s">
        <v>1034</v>
      </c>
      <c r="I261" s="2" t="s">
        <v>1035</v>
      </c>
      <c r="J261" s="4" t="s">
        <v>1013</v>
      </c>
    </row>
    <row r="262" spans="1:10" ht="15" customHeight="1" x14ac:dyDescent="0.35">
      <c r="A262" s="2" t="s">
        <v>487</v>
      </c>
      <c r="B262" s="2" t="s">
        <v>488</v>
      </c>
      <c r="C262" s="3">
        <v>36</v>
      </c>
      <c r="D262" s="2" t="s">
        <v>489</v>
      </c>
      <c r="E262" s="2" t="s">
        <v>1036</v>
      </c>
      <c r="F262" s="2" t="s">
        <v>93</v>
      </c>
      <c r="G262" s="2" t="s">
        <v>1033</v>
      </c>
      <c r="H262" s="2" t="s">
        <v>1037</v>
      </c>
      <c r="I262" s="2" t="s">
        <v>1038</v>
      </c>
      <c r="J262" s="4" t="s">
        <v>1013</v>
      </c>
    </row>
    <row r="263" spans="1:10" ht="15" customHeight="1" x14ac:dyDescent="0.35">
      <c r="A263" s="2" t="s">
        <v>487</v>
      </c>
      <c r="B263" s="2" t="s">
        <v>488</v>
      </c>
      <c r="C263" s="3">
        <v>36</v>
      </c>
      <c r="D263" s="2" t="s">
        <v>489</v>
      </c>
      <c r="E263" s="2" t="s">
        <v>1039</v>
      </c>
      <c r="F263" s="2" t="s">
        <v>93</v>
      </c>
      <c r="G263" s="2" t="s">
        <v>666</v>
      </c>
      <c r="H263" s="2" t="s">
        <v>1037</v>
      </c>
      <c r="I263" s="2" t="s">
        <v>1038</v>
      </c>
      <c r="J263" s="4" t="s">
        <v>1013</v>
      </c>
    </row>
    <row r="264" spans="1:10" ht="15" customHeight="1" x14ac:dyDescent="0.35">
      <c r="A264" s="2" t="s">
        <v>487</v>
      </c>
      <c r="B264" s="2" t="s">
        <v>488</v>
      </c>
      <c r="C264" s="3">
        <v>36</v>
      </c>
      <c r="D264" s="2" t="s">
        <v>489</v>
      </c>
      <c r="E264" s="2"/>
      <c r="F264" s="2" t="s">
        <v>579</v>
      </c>
      <c r="G264" s="2" t="s">
        <v>1033</v>
      </c>
      <c r="H264" s="2" t="s">
        <v>1030</v>
      </c>
      <c r="I264" s="2" t="s">
        <v>1040</v>
      </c>
      <c r="J264" s="4" t="s">
        <v>1013</v>
      </c>
    </row>
    <row r="265" spans="1:10" ht="15" customHeight="1" x14ac:dyDescent="0.35">
      <c r="A265" s="2" t="s">
        <v>487</v>
      </c>
      <c r="B265" s="2" t="s">
        <v>488</v>
      </c>
      <c r="C265" s="3">
        <v>36</v>
      </c>
      <c r="D265" s="2" t="s">
        <v>489</v>
      </c>
      <c r="E265" s="2" t="s">
        <v>1027</v>
      </c>
      <c r="F265" s="2" t="s">
        <v>568</v>
      </c>
      <c r="G265" s="2" t="s">
        <v>752</v>
      </c>
      <c r="H265" s="2" t="s">
        <v>1041</v>
      </c>
      <c r="I265" s="2" t="s">
        <v>1042</v>
      </c>
      <c r="J265" s="4" t="s">
        <v>1013</v>
      </c>
    </row>
    <row r="266" spans="1:10" ht="15" customHeight="1" x14ac:dyDescent="0.35">
      <c r="A266" s="2" t="s">
        <v>487</v>
      </c>
      <c r="B266" s="2" t="s">
        <v>488</v>
      </c>
      <c r="C266" s="3">
        <v>36</v>
      </c>
      <c r="D266" s="2" t="s">
        <v>489</v>
      </c>
      <c r="E266" s="2" t="s">
        <v>1027</v>
      </c>
      <c r="F266" s="2" t="s">
        <v>1043</v>
      </c>
      <c r="G266" s="2" t="s">
        <v>752</v>
      </c>
      <c r="H266" s="2" t="s">
        <v>1041</v>
      </c>
      <c r="I266" s="2" t="s">
        <v>1042</v>
      </c>
      <c r="J266" s="4" t="s">
        <v>1013</v>
      </c>
    </row>
    <row r="267" spans="1:10" ht="15" customHeight="1" x14ac:dyDescent="0.35">
      <c r="A267" s="2" t="s">
        <v>487</v>
      </c>
      <c r="B267" s="2" t="s">
        <v>488</v>
      </c>
      <c r="C267" s="3">
        <v>36</v>
      </c>
      <c r="D267" s="2" t="s">
        <v>489</v>
      </c>
      <c r="E267" s="2" t="s">
        <v>1044</v>
      </c>
      <c r="F267" s="2" t="s">
        <v>568</v>
      </c>
      <c r="G267" s="2" t="s">
        <v>566</v>
      </c>
      <c r="H267" s="2" t="s">
        <v>1045</v>
      </c>
      <c r="I267" s="2" t="s">
        <v>1046</v>
      </c>
      <c r="J267" s="4" t="s">
        <v>1013</v>
      </c>
    </row>
    <row r="268" spans="1:10" ht="15" customHeight="1" x14ac:dyDescent="0.35">
      <c r="A268" s="2" t="s">
        <v>487</v>
      </c>
      <c r="B268" s="2" t="s">
        <v>488</v>
      </c>
      <c r="C268" s="3">
        <v>36</v>
      </c>
      <c r="D268" s="2" t="s">
        <v>489</v>
      </c>
      <c r="E268" s="2"/>
      <c r="F268" s="2" t="s">
        <v>1047</v>
      </c>
      <c r="G268" s="2" t="s">
        <v>846</v>
      </c>
      <c r="H268" s="2" t="s">
        <v>1048</v>
      </c>
      <c r="I268" s="2" t="s">
        <v>1049</v>
      </c>
      <c r="J268" s="4" t="s">
        <v>1013</v>
      </c>
    </row>
    <row r="269" spans="1:10" ht="15" customHeight="1" x14ac:dyDescent="0.35">
      <c r="A269" s="2" t="s">
        <v>487</v>
      </c>
      <c r="B269" s="2" t="s">
        <v>488</v>
      </c>
      <c r="C269" s="3">
        <v>36</v>
      </c>
      <c r="D269" s="2" t="s">
        <v>489</v>
      </c>
      <c r="E269" s="2" t="s">
        <v>925</v>
      </c>
      <c r="F269" s="2" t="s">
        <v>1050</v>
      </c>
      <c r="G269" s="2" t="s">
        <v>571</v>
      </c>
      <c r="H269" s="2" t="s">
        <v>578</v>
      </c>
      <c r="I269" s="2" t="s">
        <v>1051</v>
      </c>
      <c r="J269" s="4" t="s">
        <v>1013</v>
      </c>
    </row>
    <row r="270" spans="1:10" ht="15" customHeight="1" x14ac:dyDescent="0.35">
      <c r="A270" s="2" t="s">
        <v>487</v>
      </c>
      <c r="B270" s="2" t="s">
        <v>488</v>
      </c>
      <c r="C270" s="3">
        <v>36</v>
      </c>
      <c r="D270" s="2" t="s">
        <v>489</v>
      </c>
      <c r="E270" s="2" t="s">
        <v>1052</v>
      </c>
      <c r="F270" s="2" t="s">
        <v>1053</v>
      </c>
      <c r="G270" s="2" t="s">
        <v>580</v>
      </c>
      <c r="H270" s="2" t="s">
        <v>1054</v>
      </c>
      <c r="I270" s="2" t="s">
        <v>1055</v>
      </c>
      <c r="J270" s="4" t="s">
        <v>1013</v>
      </c>
    </row>
    <row r="271" spans="1:10" ht="15" customHeight="1" x14ac:dyDescent="0.35">
      <c r="A271" s="2" t="s">
        <v>487</v>
      </c>
      <c r="B271" s="2" t="s">
        <v>488</v>
      </c>
      <c r="C271" s="3">
        <v>36</v>
      </c>
      <c r="D271" s="2" t="s">
        <v>489</v>
      </c>
      <c r="E271" s="2" t="s">
        <v>1056</v>
      </c>
      <c r="F271" s="2" t="s">
        <v>1057</v>
      </c>
      <c r="G271" s="2" t="s">
        <v>1058</v>
      </c>
      <c r="H271" s="2" t="s">
        <v>1059</v>
      </c>
      <c r="I271" s="2" t="s">
        <v>1060</v>
      </c>
      <c r="J271" s="4" t="s">
        <v>1013</v>
      </c>
    </row>
    <row r="272" spans="1:10" ht="15" customHeight="1" x14ac:dyDescent="0.35">
      <c r="A272" s="2" t="s">
        <v>487</v>
      </c>
      <c r="B272" s="2" t="s">
        <v>488</v>
      </c>
      <c r="C272" s="3">
        <v>36</v>
      </c>
      <c r="D272" s="2" t="s">
        <v>489</v>
      </c>
      <c r="E272" s="2" t="s">
        <v>998</v>
      </c>
      <c r="F272" s="2" t="s">
        <v>1053</v>
      </c>
      <c r="G272" s="2" t="s">
        <v>580</v>
      </c>
      <c r="H272" s="2" t="s">
        <v>1061</v>
      </c>
      <c r="I272" s="2" t="s">
        <v>1059</v>
      </c>
      <c r="J272" s="4" t="s">
        <v>1013</v>
      </c>
    </row>
    <row r="273" spans="1:10" ht="15" customHeight="1" x14ac:dyDescent="0.35">
      <c r="A273" s="2" t="s">
        <v>498</v>
      </c>
      <c r="B273" s="2" t="s">
        <v>499</v>
      </c>
      <c r="C273" s="3">
        <v>37</v>
      </c>
      <c r="D273" s="2" t="s">
        <v>500</v>
      </c>
      <c r="E273" s="2" t="s">
        <v>1062</v>
      </c>
      <c r="F273" s="2" t="s">
        <v>579</v>
      </c>
      <c r="G273" s="2" t="s">
        <v>571</v>
      </c>
      <c r="H273" s="2">
        <v>1996</v>
      </c>
      <c r="I273" s="2">
        <v>1997</v>
      </c>
      <c r="J273" s="4" t="s">
        <v>1064</v>
      </c>
    </row>
    <row r="274" spans="1:10" ht="15" customHeight="1" x14ac:dyDescent="0.35">
      <c r="A274" s="2" t="s">
        <v>510</v>
      </c>
      <c r="B274" s="2" t="s">
        <v>511</v>
      </c>
      <c r="C274" s="3">
        <v>38</v>
      </c>
      <c r="D274" s="2" t="s">
        <v>512</v>
      </c>
      <c r="E274" s="2"/>
      <c r="F274" s="2" t="s">
        <v>516</v>
      </c>
      <c r="G274" s="2" t="s">
        <v>658</v>
      </c>
      <c r="H274" s="2" t="s">
        <v>895</v>
      </c>
      <c r="I274" s="2"/>
      <c r="J274" s="4" t="s">
        <v>1065</v>
      </c>
    </row>
    <row r="275" spans="1:10" ht="15" customHeight="1" x14ac:dyDescent="0.35">
      <c r="A275" s="2" t="s">
        <v>510</v>
      </c>
      <c r="B275" s="2" t="s">
        <v>511</v>
      </c>
      <c r="C275" s="3">
        <v>38</v>
      </c>
      <c r="D275" s="2" t="s">
        <v>512</v>
      </c>
      <c r="E275" s="2" t="s">
        <v>38</v>
      </c>
      <c r="F275" s="2" t="s">
        <v>1066</v>
      </c>
      <c r="G275" s="2" t="s">
        <v>688</v>
      </c>
      <c r="H275" s="2"/>
      <c r="I275" s="2"/>
      <c r="J275" s="4" t="s">
        <v>1067</v>
      </c>
    </row>
    <row r="276" spans="1:10" ht="15" customHeight="1" x14ac:dyDescent="0.35">
      <c r="A276" s="2" t="s">
        <v>510</v>
      </c>
      <c r="B276" s="2" t="s">
        <v>511</v>
      </c>
      <c r="C276" s="3">
        <v>38</v>
      </c>
      <c r="D276" s="2" t="s">
        <v>512</v>
      </c>
      <c r="E276" s="2"/>
      <c r="F276" s="2" t="s">
        <v>898</v>
      </c>
      <c r="G276" s="2" t="s">
        <v>556</v>
      </c>
      <c r="H276" s="2"/>
      <c r="I276" s="2"/>
      <c r="J276" s="4" t="s">
        <v>1067</v>
      </c>
    </row>
    <row r="277" spans="1:10" ht="15" customHeight="1" x14ac:dyDescent="0.35">
      <c r="A277" s="2" t="s">
        <v>510</v>
      </c>
      <c r="B277" s="2" t="s">
        <v>511</v>
      </c>
      <c r="C277" s="3">
        <v>38</v>
      </c>
      <c r="D277" s="2" t="s">
        <v>512</v>
      </c>
      <c r="E277" s="2"/>
      <c r="F277" s="2" t="s">
        <v>1068</v>
      </c>
      <c r="G277" s="2" t="s">
        <v>556</v>
      </c>
      <c r="H277" s="2"/>
      <c r="I277" s="2"/>
      <c r="J277" s="4" t="s">
        <v>1067</v>
      </c>
    </row>
    <row r="278" spans="1:10" ht="15" customHeight="1" x14ac:dyDescent="0.35">
      <c r="A278" s="2" t="s">
        <v>510</v>
      </c>
      <c r="B278" s="2" t="s">
        <v>511</v>
      </c>
      <c r="C278" s="3">
        <v>38</v>
      </c>
      <c r="D278" s="2" t="s">
        <v>512</v>
      </c>
      <c r="E278" s="2" t="s">
        <v>38</v>
      </c>
      <c r="F278" s="2" t="s">
        <v>1069</v>
      </c>
      <c r="G278" s="2" t="s">
        <v>569</v>
      </c>
      <c r="H278" s="2" t="s">
        <v>930</v>
      </c>
      <c r="I278" s="2" t="s">
        <v>895</v>
      </c>
      <c r="J278" s="4" t="s">
        <v>1065</v>
      </c>
    </row>
    <row r="279" spans="1:10" ht="15" customHeight="1" x14ac:dyDescent="0.35">
      <c r="A279" s="2" t="s">
        <v>510</v>
      </c>
      <c r="B279" s="2" t="s">
        <v>511</v>
      </c>
      <c r="C279" s="3">
        <v>38</v>
      </c>
      <c r="D279" s="2" t="s">
        <v>512</v>
      </c>
      <c r="E279" s="2" t="s">
        <v>38</v>
      </c>
      <c r="F279" s="2" t="s">
        <v>1070</v>
      </c>
      <c r="G279" s="2" t="s">
        <v>569</v>
      </c>
      <c r="H279" s="2" t="s">
        <v>667</v>
      </c>
      <c r="I279" s="2" t="s">
        <v>930</v>
      </c>
      <c r="J279" s="4" t="s">
        <v>1065</v>
      </c>
    </row>
    <row r="280" spans="1:10" ht="15" customHeight="1" x14ac:dyDescent="0.35">
      <c r="A280" s="2" t="s">
        <v>510</v>
      </c>
      <c r="B280" s="2" t="s">
        <v>511</v>
      </c>
      <c r="C280" s="3">
        <v>38</v>
      </c>
      <c r="D280" s="2" t="s">
        <v>512</v>
      </c>
      <c r="E280" s="2" t="s">
        <v>38</v>
      </c>
      <c r="F280" s="2" t="s">
        <v>1071</v>
      </c>
      <c r="G280" s="2" t="s">
        <v>569</v>
      </c>
      <c r="H280" s="2" t="s">
        <v>1072</v>
      </c>
      <c r="I280" s="2" t="s">
        <v>667</v>
      </c>
      <c r="J280" s="4" t="s">
        <v>1065</v>
      </c>
    </row>
    <row r="281" spans="1:10" ht="15" customHeight="1" x14ac:dyDescent="0.35">
      <c r="A281" s="2" t="s">
        <v>510</v>
      </c>
      <c r="B281" s="2" t="s">
        <v>511</v>
      </c>
      <c r="C281" s="3">
        <v>38</v>
      </c>
      <c r="D281" s="2" t="s">
        <v>512</v>
      </c>
      <c r="E281" s="2"/>
      <c r="F281" s="2" t="s">
        <v>1073</v>
      </c>
      <c r="G281" s="2" t="s">
        <v>569</v>
      </c>
      <c r="H281" s="2" t="s">
        <v>1074</v>
      </c>
      <c r="I281" s="2" t="s">
        <v>1075</v>
      </c>
      <c r="J281" s="4" t="s">
        <v>1065</v>
      </c>
    </row>
    <row r="282" spans="1:10" ht="15" customHeight="1" x14ac:dyDescent="0.35">
      <c r="A282" s="2" t="s">
        <v>523</v>
      </c>
      <c r="B282" s="2" t="s">
        <v>524</v>
      </c>
      <c r="C282" s="3">
        <v>39</v>
      </c>
      <c r="D282" s="2" t="s">
        <v>525</v>
      </c>
      <c r="E282" s="2" t="s">
        <v>38</v>
      </c>
      <c r="F282" s="2" t="s">
        <v>529</v>
      </c>
      <c r="G282" s="2" t="s">
        <v>569</v>
      </c>
      <c r="H282" s="2"/>
      <c r="I282" s="2"/>
      <c r="J282" s="4" t="s">
        <v>536</v>
      </c>
    </row>
    <row r="283" spans="1:10" ht="15" customHeight="1" x14ac:dyDescent="0.35">
      <c r="A283" s="2" t="s">
        <v>523</v>
      </c>
      <c r="B283" s="2" t="s">
        <v>524</v>
      </c>
      <c r="C283" s="3">
        <v>39</v>
      </c>
      <c r="D283" s="2" t="s">
        <v>525</v>
      </c>
      <c r="E283" s="2" t="s">
        <v>38</v>
      </c>
      <c r="F283" s="2" t="s">
        <v>1076</v>
      </c>
      <c r="G283" s="2" t="s">
        <v>556</v>
      </c>
      <c r="H283" s="2"/>
      <c r="I283" s="2"/>
      <c r="J283" s="4" t="s">
        <v>1077</v>
      </c>
    </row>
    <row r="284" spans="1:10" ht="15" customHeight="1" x14ac:dyDescent="0.35">
      <c r="A284" s="2" t="s">
        <v>537</v>
      </c>
      <c r="B284" s="2" t="s">
        <v>538</v>
      </c>
      <c r="C284" s="3">
        <v>40</v>
      </c>
      <c r="D284" s="2" t="s">
        <v>539</v>
      </c>
      <c r="E284" s="2" t="s">
        <v>38</v>
      </c>
      <c r="F284" s="2" t="s">
        <v>184</v>
      </c>
      <c r="G284" s="2" t="s">
        <v>752</v>
      </c>
      <c r="H284" s="2" t="s">
        <v>1078</v>
      </c>
      <c r="I284" s="2"/>
      <c r="J284" s="4" t="s">
        <v>1079</v>
      </c>
    </row>
    <row r="285" spans="1:10" ht="15" customHeight="1" x14ac:dyDescent="0.35">
      <c r="A285" s="2" t="s">
        <v>537</v>
      </c>
      <c r="B285" s="2" t="s">
        <v>538</v>
      </c>
      <c r="C285" s="3">
        <v>40</v>
      </c>
      <c r="D285" s="2" t="s">
        <v>539</v>
      </c>
      <c r="E285" s="2" t="s">
        <v>38</v>
      </c>
      <c r="F285" s="2" t="s">
        <v>184</v>
      </c>
      <c r="G285" s="2" t="s">
        <v>658</v>
      </c>
      <c r="H285" s="2" t="s">
        <v>1078</v>
      </c>
      <c r="I285" s="2"/>
      <c r="J285" s="4" t="s">
        <v>1079</v>
      </c>
    </row>
    <row r="286" spans="1:10" ht="15" customHeight="1" x14ac:dyDescent="0.35">
      <c r="A286" s="2" t="s">
        <v>537</v>
      </c>
      <c r="B286" s="2" t="s">
        <v>538</v>
      </c>
      <c r="C286" s="3">
        <v>40</v>
      </c>
      <c r="D286" s="2" t="s">
        <v>539</v>
      </c>
      <c r="E286" s="2" t="s">
        <v>1080</v>
      </c>
      <c r="F286" s="2" t="s">
        <v>184</v>
      </c>
      <c r="G286" s="2" t="s">
        <v>652</v>
      </c>
      <c r="H286" s="2"/>
      <c r="I286" s="2"/>
      <c r="J286" s="4" t="s">
        <v>1081</v>
      </c>
    </row>
    <row r="287" spans="1:10" ht="15" customHeight="1" x14ac:dyDescent="0.35">
      <c r="A287" s="2" t="s">
        <v>537</v>
      </c>
      <c r="B287" s="2" t="s">
        <v>538</v>
      </c>
      <c r="C287" s="3">
        <v>40</v>
      </c>
      <c r="D287" s="2" t="s">
        <v>539</v>
      </c>
      <c r="E287" s="2" t="s">
        <v>721</v>
      </c>
      <c r="F287" s="2" t="s">
        <v>184</v>
      </c>
      <c r="G287" s="2" t="s">
        <v>652</v>
      </c>
      <c r="H287" s="2"/>
      <c r="I287" s="2"/>
      <c r="J287" s="4" t="s">
        <v>722</v>
      </c>
    </row>
    <row r="288" spans="1:10" ht="15" customHeight="1" x14ac:dyDescent="0.35">
      <c r="A288" s="2" t="s">
        <v>537</v>
      </c>
      <c r="B288" s="2" t="s">
        <v>538</v>
      </c>
      <c r="C288" s="3">
        <v>40</v>
      </c>
      <c r="D288" s="2" t="s">
        <v>539</v>
      </c>
      <c r="E288" s="2" t="s">
        <v>1082</v>
      </c>
      <c r="F288" s="2" t="s">
        <v>184</v>
      </c>
      <c r="G288" s="2" t="s">
        <v>652</v>
      </c>
      <c r="H288" s="2"/>
      <c r="I288" s="2"/>
      <c r="J288" s="4" t="s">
        <v>1083</v>
      </c>
    </row>
    <row r="289" spans="1:10" ht="15" customHeight="1" x14ac:dyDescent="0.35">
      <c r="A289" s="2" t="s">
        <v>537</v>
      </c>
      <c r="B289" s="2" t="s">
        <v>538</v>
      </c>
      <c r="C289" s="3">
        <v>40</v>
      </c>
      <c r="D289" s="2" t="s">
        <v>539</v>
      </c>
      <c r="E289" s="2" t="s">
        <v>1084</v>
      </c>
      <c r="F289" s="2" t="s">
        <v>184</v>
      </c>
      <c r="G289" s="2" t="s">
        <v>1085</v>
      </c>
      <c r="H289" s="2"/>
      <c r="I289" s="2"/>
      <c r="J289" s="4" t="s">
        <v>1086</v>
      </c>
    </row>
  </sheetData>
  <autoFilter ref="A2:J289" xr:uid="{00000000-0009-0000-0000-000001000000}"/>
  <mergeCells count="1">
    <mergeCell ref="A1:J1"/>
  </mergeCells>
  <hyperlinks>
    <hyperlink ref="J3" r:id="rId1" xr:uid="{00000000-0004-0000-0100-000000000000}"/>
    <hyperlink ref="J4" r:id="rId2" xr:uid="{00000000-0004-0000-0100-000001000000}"/>
    <hyperlink ref="J5" r:id="rId3" xr:uid="{00000000-0004-0000-0100-000002000000}"/>
    <hyperlink ref="J6" r:id="rId4" xr:uid="{00000000-0004-0000-0100-000003000000}"/>
    <hyperlink ref="J7" r:id="rId5" xr:uid="{00000000-0004-0000-0100-000004000000}"/>
    <hyperlink ref="J8" r:id="rId6" xr:uid="{00000000-0004-0000-0100-000005000000}"/>
    <hyperlink ref="J9" r:id="rId7" xr:uid="{00000000-0004-0000-0100-000006000000}"/>
    <hyperlink ref="J10" r:id="rId8" xr:uid="{00000000-0004-0000-0100-000007000000}"/>
    <hyperlink ref="J11" r:id="rId9" xr:uid="{00000000-0004-0000-0100-000008000000}"/>
    <hyperlink ref="J12" r:id="rId10" xr:uid="{00000000-0004-0000-0100-000009000000}"/>
    <hyperlink ref="J13" r:id="rId11" xr:uid="{00000000-0004-0000-0100-00000A000000}"/>
    <hyperlink ref="J14" r:id="rId12" xr:uid="{00000000-0004-0000-0100-00000B000000}"/>
    <hyperlink ref="J15" r:id="rId13" xr:uid="{00000000-0004-0000-0100-00000C000000}"/>
    <hyperlink ref="J16" r:id="rId14" xr:uid="{00000000-0004-0000-0100-00000D000000}"/>
    <hyperlink ref="J17" r:id="rId15" xr:uid="{00000000-0004-0000-0100-00000E000000}"/>
    <hyperlink ref="J18" r:id="rId16" xr:uid="{00000000-0004-0000-0100-00000F000000}"/>
    <hyperlink ref="J19" r:id="rId17" xr:uid="{00000000-0004-0000-0100-000010000000}"/>
    <hyperlink ref="J20" r:id="rId18" xr:uid="{00000000-0004-0000-0100-000011000000}"/>
    <hyperlink ref="J21" r:id="rId19" xr:uid="{00000000-0004-0000-0100-000012000000}"/>
    <hyperlink ref="J22" r:id="rId20" xr:uid="{00000000-0004-0000-0100-000013000000}"/>
    <hyperlink ref="J23" r:id="rId21" xr:uid="{00000000-0004-0000-0100-000014000000}"/>
    <hyperlink ref="J24" r:id="rId22" xr:uid="{00000000-0004-0000-0100-000015000000}"/>
    <hyperlink ref="J25" r:id="rId23" xr:uid="{00000000-0004-0000-0100-000016000000}"/>
    <hyperlink ref="J26" r:id="rId24" xr:uid="{00000000-0004-0000-0100-000017000000}"/>
    <hyperlink ref="J27" r:id="rId25" xr:uid="{00000000-0004-0000-0100-000018000000}"/>
    <hyperlink ref="J28" r:id="rId26" xr:uid="{00000000-0004-0000-0100-000019000000}"/>
    <hyperlink ref="J29" r:id="rId27" location="!" xr:uid="{00000000-0004-0000-0100-00001A000000}"/>
    <hyperlink ref="J30" r:id="rId28" xr:uid="{00000000-0004-0000-0100-00001B000000}"/>
    <hyperlink ref="J31" r:id="rId29" xr:uid="{00000000-0004-0000-0100-00001C000000}"/>
    <hyperlink ref="J32" r:id="rId30" xr:uid="{00000000-0004-0000-0100-00001D000000}"/>
    <hyperlink ref="J33" r:id="rId31" xr:uid="{00000000-0004-0000-0100-00001E000000}"/>
    <hyperlink ref="J34" r:id="rId32" xr:uid="{00000000-0004-0000-0100-00001F000000}"/>
    <hyperlink ref="J35" r:id="rId33" xr:uid="{00000000-0004-0000-0100-000020000000}"/>
    <hyperlink ref="J36" r:id="rId34" xr:uid="{00000000-0004-0000-0100-000021000000}"/>
    <hyperlink ref="J37" r:id="rId35" xr:uid="{00000000-0004-0000-0100-000022000000}"/>
    <hyperlink ref="J38" r:id="rId36" location="ClinicalInterests" xr:uid="{00000000-0004-0000-0100-000023000000}"/>
    <hyperlink ref="J39" r:id="rId37" xr:uid="{00000000-0004-0000-0100-000024000000}"/>
    <hyperlink ref="J40" r:id="rId38" xr:uid="{00000000-0004-0000-0100-000025000000}"/>
    <hyperlink ref="J41" r:id="rId39" xr:uid="{00000000-0004-0000-0100-000026000000}"/>
    <hyperlink ref="J42" r:id="rId40" xr:uid="{00000000-0004-0000-0100-000027000000}"/>
    <hyperlink ref="J43" r:id="rId41" xr:uid="{00000000-0004-0000-0100-000028000000}"/>
    <hyperlink ref="J44" r:id="rId42" xr:uid="{00000000-0004-0000-0100-000029000000}"/>
    <hyperlink ref="J45" r:id="rId43" location="Hunter" xr:uid="{00000000-0004-0000-0100-00002A000000}"/>
    <hyperlink ref="J46" r:id="rId44" xr:uid="{00000000-0004-0000-0100-00002B000000}"/>
    <hyperlink ref="J47" r:id="rId45" location="Hunter" xr:uid="{00000000-0004-0000-0100-00002C000000}"/>
    <hyperlink ref="J48" r:id="rId46" xr:uid="{00000000-0004-0000-0100-00002D000000}"/>
    <hyperlink ref="J49" r:id="rId47" xr:uid="{00000000-0004-0000-0100-00002E000000}"/>
    <hyperlink ref="J50" r:id="rId48" xr:uid="{00000000-0004-0000-0100-00002F000000}"/>
    <hyperlink ref="J51" r:id="rId49" xr:uid="{00000000-0004-0000-0100-000030000000}"/>
    <hyperlink ref="J52" r:id="rId50" xr:uid="{00000000-0004-0000-0100-000031000000}"/>
    <hyperlink ref="J53" r:id="rId51" xr:uid="{00000000-0004-0000-0100-000032000000}"/>
    <hyperlink ref="J54" r:id="rId52" xr:uid="{00000000-0004-0000-0100-000033000000}"/>
    <hyperlink ref="J55" r:id="rId53" xr:uid="{00000000-0004-0000-0100-000034000000}"/>
    <hyperlink ref="J56" r:id="rId54" xr:uid="{00000000-0004-0000-0100-000035000000}"/>
    <hyperlink ref="J57" r:id="rId55" xr:uid="{00000000-0004-0000-0100-000036000000}"/>
    <hyperlink ref="J58" r:id="rId56" xr:uid="{00000000-0004-0000-0100-000037000000}"/>
    <hyperlink ref="J59" r:id="rId57" xr:uid="{00000000-0004-0000-0100-000038000000}"/>
    <hyperlink ref="J60" r:id="rId58" xr:uid="{00000000-0004-0000-0100-000039000000}"/>
    <hyperlink ref="J61" r:id="rId59" xr:uid="{00000000-0004-0000-0100-00003A000000}"/>
    <hyperlink ref="J62" r:id="rId60" xr:uid="{00000000-0004-0000-0100-00003B000000}"/>
    <hyperlink ref="J63" r:id="rId61" xr:uid="{00000000-0004-0000-0100-00003C000000}"/>
    <hyperlink ref="J64" r:id="rId62" xr:uid="{00000000-0004-0000-0100-00003D000000}"/>
    <hyperlink ref="J65" r:id="rId63" xr:uid="{00000000-0004-0000-0100-00003E000000}"/>
    <hyperlink ref="J66" r:id="rId64" xr:uid="{00000000-0004-0000-0100-00003F000000}"/>
    <hyperlink ref="J67" r:id="rId65" xr:uid="{00000000-0004-0000-0100-000040000000}"/>
    <hyperlink ref="J68" r:id="rId66" xr:uid="{00000000-0004-0000-0100-000041000000}"/>
    <hyperlink ref="J69" r:id="rId67" xr:uid="{00000000-0004-0000-0100-000042000000}"/>
    <hyperlink ref="J70" r:id="rId68" xr:uid="{00000000-0004-0000-0100-000043000000}"/>
    <hyperlink ref="J71" r:id="rId69" xr:uid="{00000000-0004-0000-0100-000044000000}"/>
    <hyperlink ref="J72" r:id="rId70" xr:uid="{00000000-0004-0000-0100-000045000000}"/>
    <hyperlink ref="J73" r:id="rId71" xr:uid="{00000000-0004-0000-0100-000046000000}"/>
    <hyperlink ref="J74" r:id="rId72" xr:uid="{00000000-0004-0000-0100-000047000000}"/>
    <hyperlink ref="J75" r:id="rId73" xr:uid="{00000000-0004-0000-0100-000048000000}"/>
    <hyperlink ref="J76" r:id="rId74" xr:uid="{00000000-0004-0000-0100-000049000000}"/>
    <hyperlink ref="J77" r:id="rId75" xr:uid="{00000000-0004-0000-0100-00004A000000}"/>
    <hyperlink ref="J78" r:id="rId76" xr:uid="{00000000-0004-0000-0100-00004B000000}"/>
    <hyperlink ref="J79" r:id="rId77" xr:uid="{00000000-0004-0000-0100-00004C000000}"/>
    <hyperlink ref="J80" r:id="rId78" xr:uid="{00000000-0004-0000-0100-00004D000000}"/>
    <hyperlink ref="J81" r:id="rId79" xr:uid="{00000000-0004-0000-0100-00004E000000}"/>
    <hyperlink ref="J82" r:id="rId80" xr:uid="{00000000-0004-0000-0100-00004F000000}"/>
    <hyperlink ref="J83" r:id="rId81" xr:uid="{00000000-0004-0000-0100-000050000000}"/>
    <hyperlink ref="J84" r:id="rId82" location="PersonalProfile" xr:uid="{00000000-0004-0000-0100-000051000000}"/>
    <hyperlink ref="J85" r:id="rId83" xr:uid="{00000000-0004-0000-0100-000052000000}"/>
    <hyperlink ref="J86" r:id="rId84" xr:uid="{00000000-0004-0000-0100-000053000000}"/>
    <hyperlink ref="J87" r:id="rId85" xr:uid="{00000000-0004-0000-0100-000054000000}"/>
    <hyperlink ref="J88" r:id="rId86" xr:uid="{00000000-0004-0000-0100-000055000000}"/>
    <hyperlink ref="J89" r:id="rId87" xr:uid="{00000000-0004-0000-0100-000056000000}"/>
    <hyperlink ref="J90" r:id="rId88" xr:uid="{00000000-0004-0000-0100-000057000000}"/>
    <hyperlink ref="J91" r:id="rId89" xr:uid="{00000000-0004-0000-0100-000058000000}"/>
    <hyperlink ref="J92" r:id="rId90" xr:uid="{00000000-0004-0000-0100-000059000000}"/>
    <hyperlink ref="J93" r:id="rId91" xr:uid="{00000000-0004-0000-0100-00005A000000}"/>
    <hyperlink ref="J94" r:id="rId92" location="publications" xr:uid="{00000000-0004-0000-0100-00005B000000}"/>
    <hyperlink ref="J95" r:id="rId93" xr:uid="{00000000-0004-0000-0100-00005C000000}"/>
    <hyperlink ref="J96" r:id="rId94" xr:uid="{00000000-0004-0000-0100-00005D000000}"/>
    <hyperlink ref="J97" r:id="rId95" xr:uid="{00000000-0004-0000-0100-00005E000000}"/>
    <hyperlink ref="J98" r:id="rId96" xr:uid="{00000000-0004-0000-0100-00005F000000}"/>
    <hyperlink ref="J99" r:id="rId97" xr:uid="{00000000-0004-0000-0100-000060000000}"/>
    <hyperlink ref="J100" r:id="rId98" xr:uid="{00000000-0004-0000-0100-000061000000}"/>
    <hyperlink ref="J101" r:id="rId99" xr:uid="{00000000-0004-0000-0100-000062000000}"/>
    <hyperlink ref="J102" r:id="rId100" xr:uid="{00000000-0004-0000-0100-000063000000}"/>
    <hyperlink ref="J103" r:id="rId101" xr:uid="{00000000-0004-0000-0100-000064000000}"/>
    <hyperlink ref="J104" r:id="rId102" xr:uid="{00000000-0004-0000-0100-000065000000}"/>
    <hyperlink ref="J105" r:id="rId103" xr:uid="{00000000-0004-0000-0100-000066000000}"/>
    <hyperlink ref="J107" r:id="rId104" xr:uid="{00000000-0004-0000-0100-000067000000}"/>
    <hyperlink ref="J110" r:id="rId105" xr:uid="{00000000-0004-0000-0100-000068000000}"/>
    <hyperlink ref="J111" r:id="rId106" xr:uid="{00000000-0004-0000-0100-000069000000}"/>
    <hyperlink ref="J112" r:id="rId107" xr:uid="{00000000-0004-0000-0100-00006A000000}"/>
    <hyperlink ref="J113" r:id="rId108" xr:uid="{00000000-0004-0000-0100-00006B000000}"/>
    <hyperlink ref="J114" r:id="rId109" xr:uid="{00000000-0004-0000-0100-00006C000000}"/>
    <hyperlink ref="J115" r:id="rId110" xr:uid="{00000000-0004-0000-0100-00006D000000}"/>
    <hyperlink ref="J116" r:id="rId111" xr:uid="{00000000-0004-0000-0100-00006E000000}"/>
    <hyperlink ref="J117" r:id="rId112" xr:uid="{00000000-0004-0000-0100-00006F000000}"/>
    <hyperlink ref="J118" r:id="rId113" xr:uid="{00000000-0004-0000-0100-000070000000}"/>
    <hyperlink ref="J119" r:id="rId114" xr:uid="{00000000-0004-0000-0100-000071000000}"/>
    <hyperlink ref="J120" r:id="rId115" xr:uid="{00000000-0004-0000-0100-000072000000}"/>
    <hyperlink ref="J121" r:id="rId116" xr:uid="{00000000-0004-0000-0100-000073000000}"/>
    <hyperlink ref="J122" r:id="rId117" xr:uid="{00000000-0004-0000-0100-000074000000}"/>
    <hyperlink ref="J123" r:id="rId118" xr:uid="{00000000-0004-0000-0100-000075000000}"/>
    <hyperlink ref="J124" r:id="rId119" xr:uid="{00000000-0004-0000-0100-000076000000}"/>
    <hyperlink ref="J125" r:id="rId120" xr:uid="{00000000-0004-0000-0100-000077000000}"/>
    <hyperlink ref="J126" r:id="rId121" xr:uid="{00000000-0004-0000-0100-000078000000}"/>
    <hyperlink ref="J127" r:id="rId122" xr:uid="{00000000-0004-0000-0100-000079000000}"/>
    <hyperlink ref="J128" r:id="rId123" xr:uid="{00000000-0004-0000-0100-00007A000000}"/>
    <hyperlink ref="J129" r:id="rId124" xr:uid="{00000000-0004-0000-0100-00007B000000}"/>
    <hyperlink ref="J130" r:id="rId125" xr:uid="{00000000-0004-0000-0100-00007C000000}"/>
    <hyperlink ref="J131" r:id="rId126" location="about" xr:uid="{00000000-0004-0000-0100-00007D000000}"/>
    <hyperlink ref="J132" r:id="rId127" xr:uid="{00000000-0004-0000-0100-00007E000000}"/>
    <hyperlink ref="J133" r:id="rId128" xr:uid="{00000000-0004-0000-0100-00007F000000}"/>
    <hyperlink ref="J134" r:id="rId129" xr:uid="{00000000-0004-0000-0100-000080000000}"/>
    <hyperlink ref="J135" r:id="rId130" xr:uid="{00000000-0004-0000-0100-000081000000}"/>
    <hyperlink ref="J136" r:id="rId131" xr:uid="{00000000-0004-0000-0100-000082000000}"/>
    <hyperlink ref="J137" r:id="rId132" xr:uid="{00000000-0004-0000-0100-000083000000}"/>
    <hyperlink ref="J138" r:id="rId133" xr:uid="{00000000-0004-0000-0100-000084000000}"/>
    <hyperlink ref="J139" r:id="rId134" xr:uid="{00000000-0004-0000-0100-000085000000}"/>
    <hyperlink ref="J140" r:id="rId135" xr:uid="{00000000-0004-0000-0100-000086000000}"/>
    <hyperlink ref="J141" r:id="rId136" xr:uid="{00000000-0004-0000-0100-000087000000}"/>
    <hyperlink ref="J142" r:id="rId137" xr:uid="{00000000-0004-0000-0100-000088000000}"/>
    <hyperlink ref="J143" r:id="rId138" xr:uid="{00000000-0004-0000-0100-000089000000}"/>
    <hyperlink ref="J144" r:id="rId139" xr:uid="{00000000-0004-0000-0100-00008A000000}"/>
    <hyperlink ref="J145" r:id="rId140" xr:uid="{00000000-0004-0000-0100-00008B000000}"/>
    <hyperlink ref="J146" r:id="rId141" xr:uid="{00000000-0004-0000-0100-00008C000000}"/>
    <hyperlink ref="J147" r:id="rId142" xr:uid="{00000000-0004-0000-0100-00008D000000}"/>
    <hyperlink ref="J148" r:id="rId143" xr:uid="{00000000-0004-0000-0100-00008E000000}"/>
    <hyperlink ref="J149" r:id="rId144" xr:uid="{00000000-0004-0000-0100-00008F000000}"/>
    <hyperlink ref="J150" r:id="rId145" xr:uid="{00000000-0004-0000-0100-000090000000}"/>
    <hyperlink ref="J151" r:id="rId146" xr:uid="{00000000-0004-0000-0100-000091000000}"/>
    <hyperlink ref="J152" r:id="rId147" xr:uid="{00000000-0004-0000-0100-000092000000}"/>
    <hyperlink ref="J153" r:id="rId148" xr:uid="{00000000-0004-0000-0100-000093000000}"/>
    <hyperlink ref="J154" r:id="rId149" xr:uid="{00000000-0004-0000-0100-000094000000}"/>
    <hyperlink ref="J155" r:id="rId150" xr:uid="{00000000-0004-0000-0100-000095000000}"/>
    <hyperlink ref="J156" r:id="rId151" xr:uid="{00000000-0004-0000-0100-000096000000}"/>
    <hyperlink ref="J157" r:id="rId152" xr:uid="{00000000-0004-0000-0100-000097000000}"/>
    <hyperlink ref="J158" r:id="rId153" xr:uid="{00000000-0004-0000-0100-000098000000}"/>
    <hyperlink ref="J159" r:id="rId154" xr:uid="{00000000-0004-0000-0100-000099000000}"/>
    <hyperlink ref="J160" r:id="rId155" xr:uid="{00000000-0004-0000-0100-00009A000000}"/>
    <hyperlink ref="J161" r:id="rId156" xr:uid="{00000000-0004-0000-0100-00009B000000}"/>
    <hyperlink ref="J162" r:id="rId157" xr:uid="{00000000-0004-0000-0100-00009C000000}"/>
    <hyperlink ref="J163" r:id="rId158" xr:uid="{00000000-0004-0000-0100-00009D000000}"/>
    <hyperlink ref="J164" r:id="rId159" xr:uid="{00000000-0004-0000-0100-00009E000000}"/>
    <hyperlink ref="J165" r:id="rId160" xr:uid="{00000000-0004-0000-0100-00009F000000}"/>
    <hyperlink ref="J166" r:id="rId161" xr:uid="{00000000-0004-0000-0100-0000A0000000}"/>
    <hyperlink ref="J167" r:id="rId162" xr:uid="{00000000-0004-0000-0100-0000A1000000}"/>
    <hyperlink ref="J168" r:id="rId163" xr:uid="{00000000-0004-0000-0100-0000A2000000}"/>
    <hyperlink ref="J169" r:id="rId164" xr:uid="{00000000-0004-0000-0100-0000A3000000}"/>
    <hyperlink ref="J170" r:id="rId165" xr:uid="{00000000-0004-0000-0100-0000A4000000}"/>
    <hyperlink ref="J171" r:id="rId166" xr:uid="{00000000-0004-0000-0100-0000A5000000}"/>
    <hyperlink ref="J172" r:id="rId167" xr:uid="{00000000-0004-0000-0100-0000A6000000}"/>
    <hyperlink ref="J173" r:id="rId168" xr:uid="{00000000-0004-0000-0100-0000A7000000}"/>
    <hyperlink ref="J174" r:id="rId169" xr:uid="{00000000-0004-0000-0100-0000A8000000}"/>
    <hyperlink ref="J175" r:id="rId170" xr:uid="{00000000-0004-0000-0100-0000A9000000}"/>
    <hyperlink ref="J176" r:id="rId171" xr:uid="{00000000-0004-0000-0100-0000AA000000}"/>
    <hyperlink ref="J177" r:id="rId172" xr:uid="{00000000-0004-0000-0100-0000AB000000}"/>
    <hyperlink ref="J178" r:id="rId173" xr:uid="{00000000-0004-0000-0100-0000AC000000}"/>
    <hyperlink ref="J179" r:id="rId174" xr:uid="{00000000-0004-0000-0100-0000AD000000}"/>
    <hyperlink ref="J180" r:id="rId175" xr:uid="{00000000-0004-0000-0100-0000AE000000}"/>
    <hyperlink ref="J181" r:id="rId176" location="about" xr:uid="{00000000-0004-0000-0100-0000AF000000}"/>
    <hyperlink ref="J182" r:id="rId177" xr:uid="{00000000-0004-0000-0100-0000B0000000}"/>
    <hyperlink ref="J183" r:id="rId178" xr:uid="{00000000-0004-0000-0100-0000B1000000}"/>
    <hyperlink ref="J184" r:id="rId179" xr:uid="{00000000-0004-0000-0100-0000B2000000}"/>
    <hyperlink ref="J185" r:id="rId180" location="about" xr:uid="{00000000-0004-0000-0100-0000B3000000}"/>
    <hyperlink ref="J186" r:id="rId181" location="about" xr:uid="{00000000-0004-0000-0100-0000B4000000}"/>
    <hyperlink ref="J187" r:id="rId182" location="about" xr:uid="{00000000-0004-0000-0100-0000B5000000}"/>
    <hyperlink ref="J188" r:id="rId183" xr:uid="{00000000-0004-0000-0100-0000B6000000}"/>
    <hyperlink ref="J189" r:id="rId184" location="about" xr:uid="{00000000-0004-0000-0100-0000B7000000}"/>
    <hyperlink ref="J190" r:id="rId185" location="about" xr:uid="{00000000-0004-0000-0100-0000B8000000}"/>
    <hyperlink ref="J191" r:id="rId186" xr:uid="{00000000-0004-0000-0100-0000B9000000}"/>
    <hyperlink ref="J192" r:id="rId187" xr:uid="{00000000-0004-0000-0100-0000BA000000}"/>
    <hyperlink ref="J193" r:id="rId188" xr:uid="{00000000-0004-0000-0100-0000BB000000}"/>
    <hyperlink ref="J194" r:id="rId189" xr:uid="{00000000-0004-0000-0100-0000BC000000}"/>
    <hyperlink ref="J195" r:id="rId190" xr:uid="{00000000-0004-0000-0100-0000BD000000}"/>
    <hyperlink ref="J196" r:id="rId191" xr:uid="{00000000-0004-0000-0100-0000BE000000}"/>
    <hyperlink ref="J197" r:id="rId192" xr:uid="{00000000-0004-0000-0100-0000BF000000}"/>
    <hyperlink ref="J198" r:id="rId193" xr:uid="{00000000-0004-0000-0100-0000C0000000}"/>
    <hyperlink ref="J199" r:id="rId194" xr:uid="{00000000-0004-0000-0100-0000C1000000}"/>
    <hyperlink ref="J200" r:id="rId195" xr:uid="{00000000-0004-0000-0100-0000C2000000}"/>
    <hyperlink ref="J201" r:id="rId196" xr:uid="{00000000-0004-0000-0100-0000C3000000}"/>
    <hyperlink ref="J202" r:id="rId197" xr:uid="{00000000-0004-0000-0100-0000C4000000}"/>
    <hyperlink ref="J203" r:id="rId198" location=":~:text=Biography&amp;text=Dr%20Helen%20Brough%20is%20a,St%20Thomas'%20NHS%20Foundation%20Trust." xr:uid="{00000000-0004-0000-0100-0000C5000000}"/>
    <hyperlink ref="J204" r:id="rId199" xr:uid="{00000000-0004-0000-0100-0000C6000000}"/>
    <hyperlink ref="J205" r:id="rId200" xr:uid="{00000000-0004-0000-0100-0000C7000000}"/>
    <hyperlink ref="J206" r:id="rId201" xr:uid="{00000000-0004-0000-0100-0000C8000000}"/>
    <hyperlink ref="J207" r:id="rId202" xr:uid="{00000000-0004-0000-0100-0000C9000000}"/>
    <hyperlink ref="J208" r:id="rId203" location=":~:text=Biography&amp;text=Dr%20Helen%20Brough%20is%20a,St%20Thomas'%20NHS%20Foundation%20Trust." xr:uid="{00000000-0004-0000-0100-0000CA000000}"/>
    <hyperlink ref="J209" r:id="rId204" location=":~:text=Biography&amp;text=Dr%20Helen%20Brough%20is%20a,St%20Thomas'%20NHS%20Foundation%20Trust." xr:uid="{00000000-0004-0000-0100-0000CB000000}"/>
    <hyperlink ref="J210" r:id="rId205" location=":~:text=Biography&amp;text=Dr%20Helen%20Brough%20is%20a,St%20Thomas'%20NHS%20Foundation%20Trust." xr:uid="{00000000-0004-0000-0100-0000CC000000}"/>
    <hyperlink ref="J211" r:id="rId206" location=":~:text=Biography&amp;text=Dr%20Helen%20Brough%20is%20a,St%20Thomas'%20NHS%20Foundation%20Trust." xr:uid="{00000000-0004-0000-0100-0000CD000000}"/>
    <hyperlink ref="J212" r:id="rId207" location=":~:text=Biography&amp;text=Dr%20Helen%20Brough%20is%20a,St%20Thomas'%20NHS%20Foundation%20Trust." xr:uid="{00000000-0004-0000-0100-0000CE000000}"/>
    <hyperlink ref="J213" r:id="rId208" xr:uid="{00000000-0004-0000-0100-0000CF000000}"/>
    <hyperlink ref="J214" r:id="rId209" xr:uid="{00000000-0004-0000-0100-0000D0000000}"/>
    <hyperlink ref="J215" r:id="rId210" xr:uid="{00000000-0004-0000-0100-0000D1000000}"/>
    <hyperlink ref="J216" r:id="rId211" xr:uid="{00000000-0004-0000-0100-0000D2000000}"/>
    <hyperlink ref="J217" r:id="rId212" xr:uid="{00000000-0004-0000-0100-0000D3000000}"/>
    <hyperlink ref="J218" r:id="rId213" xr:uid="{00000000-0004-0000-0100-0000D4000000}"/>
    <hyperlink ref="J219" r:id="rId214" xr:uid="{00000000-0004-0000-0100-0000D5000000}"/>
    <hyperlink ref="J220" r:id="rId215" xr:uid="{00000000-0004-0000-0100-0000D6000000}"/>
    <hyperlink ref="J221" r:id="rId216" xr:uid="{00000000-0004-0000-0100-0000D7000000}"/>
    <hyperlink ref="J222" r:id="rId217" xr:uid="{00000000-0004-0000-0100-0000D8000000}"/>
    <hyperlink ref="J223" r:id="rId218" xr:uid="{00000000-0004-0000-0100-0000D9000000}"/>
    <hyperlink ref="J224" r:id="rId219" xr:uid="{00000000-0004-0000-0100-0000DA000000}"/>
    <hyperlink ref="J225" r:id="rId220" xr:uid="{00000000-0004-0000-0100-0000DB000000}"/>
    <hyperlink ref="J226" r:id="rId221" xr:uid="{00000000-0004-0000-0100-0000DC000000}"/>
    <hyperlink ref="J227" r:id="rId222" xr:uid="{00000000-0004-0000-0100-0000DD000000}"/>
    <hyperlink ref="J228" r:id="rId223" xr:uid="{00000000-0004-0000-0100-0000DE000000}"/>
    <hyperlink ref="J229" r:id="rId224" xr:uid="{00000000-0004-0000-0100-0000DF000000}"/>
    <hyperlink ref="J230" r:id="rId225" xr:uid="{00000000-0004-0000-0100-0000E0000000}"/>
    <hyperlink ref="J231" r:id="rId226" xr:uid="{00000000-0004-0000-0100-0000E1000000}"/>
    <hyperlink ref="J232" r:id="rId227" xr:uid="{00000000-0004-0000-0100-0000E2000000}"/>
    <hyperlink ref="J233" r:id="rId228" xr:uid="{00000000-0004-0000-0100-0000E3000000}"/>
    <hyperlink ref="J234" r:id="rId229" xr:uid="{00000000-0004-0000-0100-0000E4000000}"/>
    <hyperlink ref="J235" r:id="rId230" xr:uid="{00000000-0004-0000-0100-0000E5000000}"/>
    <hyperlink ref="J236" r:id="rId231" xr:uid="{00000000-0004-0000-0100-0000E6000000}"/>
    <hyperlink ref="J237" r:id="rId232" xr:uid="{00000000-0004-0000-0100-0000E7000000}"/>
    <hyperlink ref="J238" r:id="rId233" xr:uid="{00000000-0004-0000-0100-0000E8000000}"/>
    <hyperlink ref="J239" r:id="rId234" xr:uid="{00000000-0004-0000-0100-0000E9000000}"/>
    <hyperlink ref="J240" r:id="rId235" xr:uid="{00000000-0004-0000-0100-0000EA000000}"/>
    <hyperlink ref="J241" r:id="rId236" xr:uid="{00000000-0004-0000-0100-0000EB000000}"/>
    <hyperlink ref="J242" r:id="rId237" xr:uid="{00000000-0004-0000-0100-0000EC000000}"/>
    <hyperlink ref="J243" r:id="rId238" xr:uid="{00000000-0004-0000-0100-0000ED000000}"/>
    <hyperlink ref="J244" r:id="rId239" xr:uid="{00000000-0004-0000-0100-0000EE000000}"/>
    <hyperlink ref="J245" r:id="rId240" xr:uid="{00000000-0004-0000-0100-0000EF000000}"/>
    <hyperlink ref="J246" r:id="rId241" xr:uid="{00000000-0004-0000-0100-0000F0000000}"/>
    <hyperlink ref="J247" r:id="rId242" xr:uid="{00000000-0004-0000-0100-0000F1000000}"/>
    <hyperlink ref="J248" r:id="rId243" xr:uid="{00000000-0004-0000-0100-0000F2000000}"/>
    <hyperlink ref="J249" r:id="rId244" xr:uid="{00000000-0004-0000-0100-0000F3000000}"/>
    <hyperlink ref="J250" r:id="rId245" xr:uid="{00000000-0004-0000-0100-0000F4000000}"/>
    <hyperlink ref="J251" r:id="rId246" xr:uid="{00000000-0004-0000-0100-0000F5000000}"/>
    <hyperlink ref="J252" r:id="rId247" xr:uid="{00000000-0004-0000-0100-0000F6000000}"/>
    <hyperlink ref="J253" r:id="rId248" xr:uid="{00000000-0004-0000-0100-0000F7000000}"/>
    <hyperlink ref="J254" r:id="rId249" xr:uid="{00000000-0004-0000-0100-0000F8000000}"/>
    <hyperlink ref="J255" r:id="rId250" xr:uid="{00000000-0004-0000-0100-0000F9000000}"/>
    <hyperlink ref="J256" r:id="rId251" xr:uid="{00000000-0004-0000-0100-0000FA000000}"/>
    <hyperlink ref="J257" r:id="rId252" xr:uid="{00000000-0004-0000-0100-0000FB000000}"/>
    <hyperlink ref="J258" r:id="rId253" xr:uid="{00000000-0004-0000-0100-0000FC000000}"/>
    <hyperlink ref="J259" r:id="rId254" xr:uid="{00000000-0004-0000-0100-0000FD000000}"/>
    <hyperlink ref="J260" r:id="rId255" xr:uid="{00000000-0004-0000-0100-0000FE000000}"/>
    <hyperlink ref="J261" r:id="rId256" xr:uid="{00000000-0004-0000-0100-0000FF000000}"/>
    <hyperlink ref="J262" r:id="rId257" xr:uid="{00000000-0004-0000-0100-000000010000}"/>
    <hyperlink ref="J263" r:id="rId258" xr:uid="{00000000-0004-0000-0100-000001010000}"/>
    <hyperlink ref="J264" r:id="rId259" xr:uid="{00000000-0004-0000-0100-000002010000}"/>
    <hyperlink ref="J265" r:id="rId260" xr:uid="{00000000-0004-0000-0100-000003010000}"/>
    <hyperlink ref="J266" r:id="rId261" xr:uid="{00000000-0004-0000-0100-000004010000}"/>
    <hyperlink ref="J267" r:id="rId262" xr:uid="{00000000-0004-0000-0100-000005010000}"/>
    <hyperlink ref="J268" r:id="rId263" xr:uid="{00000000-0004-0000-0100-000006010000}"/>
    <hyperlink ref="J269" r:id="rId264" xr:uid="{00000000-0004-0000-0100-000007010000}"/>
    <hyperlink ref="J270" r:id="rId265" xr:uid="{00000000-0004-0000-0100-000008010000}"/>
    <hyperlink ref="J271" r:id="rId266" xr:uid="{00000000-0004-0000-0100-000009010000}"/>
    <hyperlink ref="J272" r:id="rId267" xr:uid="{00000000-0004-0000-0100-00000A010000}"/>
    <hyperlink ref="J273" r:id="rId268" xr:uid="{00000000-0004-0000-0100-00000B010000}"/>
    <hyperlink ref="J274" r:id="rId269" xr:uid="{00000000-0004-0000-0100-00000C010000}"/>
    <hyperlink ref="J275" r:id="rId270" xr:uid="{00000000-0004-0000-0100-00000D010000}"/>
    <hyperlink ref="J276" r:id="rId271" xr:uid="{00000000-0004-0000-0100-00000E010000}"/>
    <hyperlink ref="J277" r:id="rId272" xr:uid="{00000000-0004-0000-0100-00000F010000}"/>
    <hyperlink ref="J278" r:id="rId273" xr:uid="{00000000-0004-0000-0100-000010010000}"/>
    <hyperlink ref="J279" r:id="rId274" xr:uid="{00000000-0004-0000-0100-000011010000}"/>
    <hyperlink ref="J280" r:id="rId275" xr:uid="{00000000-0004-0000-0100-000012010000}"/>
    <hyperlink ref="J281" r:id="rId276" xr:uid="{00000000-0004-0000-0100-000013010000}"/>
    <hyperlink ref="J282" r:id="rId277" xr:uid="{00000000-0004-0000-0100-000014010000}"/>
    <hyperlink ref="J283" r:id="rId278" xr:uid="{00000000-0004-0000-0100-000015010000}"/>
    <hyperlink ref="J284" r:id="rId279" xr:uid="{00000000-0004-0000-0100-000016010000}"/>
    <hyperlink ref="J285" r:id="rId280" xr:uid="{00000000-0004-0000-0100-000017010000}"/>
    <hyperlink ref="J286" r:id="rId281" xr:uid="{00000000-0004-0000-0100-000018010000}"/>
    <hyperlink ref="J287" r:id="rId282" xr:uid="{00000000-0004-0000-0100-000019010000}"/>
    <hyperlink ref="J288" r:id="rId283" xr:uid="{00000000-0004-0000-0100-00001A010000}"/>
    <hyperlink ref="J289" r:id="rId284" xr:uid="{00000000-0004-0000-0100-00001B010000}"/>
    <hyperlink ref="J106" r:id="rId285" xr:uid="{00000000-0004-0000-0100-00001C010000}"/>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K190"/>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7" width="15.7265625" customWidth="1"/>
    <col min="8" max="8" width="30.7265625" customWidth="1"/>
    <col min="9" max="10" width="15.7265625" customWidth="1"/>
    <col min="11" max="11" width="18.7265625" customWidth="1"/>
  </cols>
  <sheetData>
    <row r="1" spans="1:11" ht="27" x14ac:dyDescent="0.35">
      <c r="A1" s="30" t="s">
        <v>1087</v>
      </c>
      <c r="B1" s="31"/>
      <c r="C1" s="31"/>
      <c r="D1" s="31"/>
      <c r="E1" s="31"/>
      <c r="F1" s="31"/>
      <c r="G1" s="31"/>
      <c r="H1" s="31"/>
      <c r="I1" s="31"/>
      <c r="J1" s="31"/>
      <c r="K1" s="31"/>
    </row>
    <row r="2" spans="1:11" s="12" customFormat="1" ht="25" customHeight="1" x14ac:dyDescent="0.35">
      <c r="A2" s="15" t="s">
        <v>1</v>
      </c>
      <c r="B2" s="15" t="s">
        <v>2</v>
      </c>
      <c r="C2" s="15" t="s">
        <v>3</v>
      </c>
      <c r="D2" s="15" t="s">
        <v>6</v>
      </c>
      <c r="E2" s="15" t="s">
        <v>1088</v>
      </c>
      <c r="F2" s="15" t="s">
        <v>1089</v>
      </c>
      <c r="G2" s="15" t="s">
        <v>547</v>
      </c>
      <c r="H2" s="15" t="s">
        <v>548</v>
      </c>
      <c r="I2" s="15" t="s">
        <v>550</v>
      </c>
      <c r="J2" s="15" t="s">
        <v>551</v>
      </c>
      <c r="K2" s="15" t="s">
        <v>22</v>
      </c>
    </row>
    <row r="3" spans="1:11" ht="15" customHeight="1" x14ac:dyDescent="0.35">
      <c r="A3" s="2" t="s">
        <v>23</v>
      </c>
      <c r="B3" s="2" t="s">
        <v>24</v>
      </c>
      <c r="C3" s="3">
        <v>1</v>
      </c>
      <c r="D3" s="2" t="s">
        <v>26</v>
      </c>
      <c r="E3" s="2" t="s">
        <v>1090</v>
      </c>
      <c r="F3" s="2" t="s">
        <v>1091</v>
      </c>
      <c r="G3" s="2"/>
      <c r="H3" s="2" t="s">
        <v>1092</v>
      </c>
      <c r="I3" s="2" t="s">
        <v>1093</v>
      </c>
      <c r="J3" s="2" t="s">
        <v>1094</v>
      </c>
      <c r="K3" s="4" t="s">
        <v>1095</v>
      </c>
    </row>
    <row r="4" spans="1:11" ht="15" customHeight="1" x14ac:dyDescent="0.35">
      <c r="A4" s="2" t="s">
        <v>23</v>
      </c>
      <c r="B4" s="2" t="s">
        <v>24</v>
      </c>
      <c r="C4" s="3">
        <v>1</v>
      </c>
      <c r="D4" s="2" t="s">
        <v>26</v>
      </c>
      <c r="E4" s="2" t="s">
        <v>1096</v>
      </c>
      <c r="F4" s="2" t="s">
        <v>1097</v>
      </c>
      <c r="G4" s="2"/>
      <c r="H4" s="2" t="s">
        <v>1098</v>
      </c>
      <c r="I4" s="2"/>
      <c r="J4" s="2">
        <v>1999</v>
      </c>
      <c r="K4" s="4" t="s">
        <v>40</v>
      </c>
    </row>
    <row r="5" spans="1:11" ht="15" customHeight="1" x14ac:dyDescent="0.35">
      <c r="A5" s="2" t="s">
        <v>23</v>
      </c>
      <c r="B5" s="2" t="s">
        <v>24</v>
      </c>
      <c r="C5" s="3">
        <v>1</v>
      </c>
      <c r="D5" s="2" t="s">
        <v>26</v>
      </c>
      <c r="E5" s="2" t="s">
        <v>1090</v>
      </c>
      <c r="F5" s="2" t="s">
        <v>1099</v>
      </c>
      <c r="G5" s="2"/>
      <c r="H5" s="2" t="s">
        <v>1100</v>
      </c>
      <c r="I5" s="2"/>
      <c r="J5" s="2" t="s">
        <v>1101</v>
      </c>
      <c r="K5" s="4" t="s">
        <v>40</v>
      </c>
    </row>
    <row r="6" spans="1:11" ht="15" customHeight="1" x14ac:dyDescent="0.35">
      <c r="A6" s="2" t="s">
        <v>23</v>
      </c>
      <c r="B6" s="2" t="s">
        <v>24</v>
      </c>
      <c r="C6" s="3">
        <v>1</v>
      </c>
      <c r="D6" s="2" t="s">
        <v>26</v>
      </c>
      <c r="E6" s="2" t="s">
        <v>1102</v>
      </c>
      <c r="F6" s="2" t="s">
        <v>1103</v>
      </c>
      <c r="G6" s="2"/>
      <c r="H6" s="2" t="s">
        <v>1098</v>
      </c>
      <c r="I6" s="2">
        <v>1987</v>
      </c>
      <c r="J6" s="2">
        <v>1989</v>
      </c>
      <c r="K6" s="4" t="s">
        <v>1095</v>
      </c>
    </row>
    <row r="7" spans="1:11" ht="15" customHeight="1" x14ac:dyDescent="0.35">
      <c r="A7" s="2" t="s">
        <v>23</v>
      </c>
      <c r="B7" s="2" t="s">
        <v>24</v>
      </c>
      <c r="C7" s="3">
        <v>1</v>
      </c>
      <c r="D7" s="2" t="s">
        <v>26</v>
      </c>
      <c r="E7" s="2" t="s">
        <v>1104</v>
      </c>
      <c r="F7" s="2" t="s">
        <v>1105</v>
      </c>
      <c r="G7" s="2"/>
      <c r="H7" s="2" t="s">
        <v>1100</v>
      </c>
      <c r="I7" s="2" t="s">
        <v>1106</v>
      </c>
      <c r="J7" s="2" t="s">
        <v>1107</v>
      </c>
      <c r="K7" s="4" t="s">
        <v>40</v>
      </c>
    </row>
    <row r="8" spans="1:11" ht="15" customHeight="1" x14ac:dyDescent="0.35">
      <c r="A8" s="2" t="s">
        <v>41</v>
      </c>
      <c r="B8" s="2" t="s">
        <v>42</v>
      </c>
      <c r="C8" s="3">
        <v>2</v>
      </c>
      <c r="D8" s="2" t="s">
        <v>43</v>
      </c>
      <c r="E8" s="2" t="s">
        <v>1096</v>
      </c>
      <c r="F8" s="2" t="s">
        <v>1108</v>
      </c>
      <c r="G8" s="2"/>
      <c r="H8" s="2" t="s">
        <v>1109</v>
      </c>
      <c r="I8" s="2"/>
      <c r="J8" s="2">
        <v>2016</v>
      </c>
      <c r="K8" s="4" t="s">
        <v>55</v>
      </c>
    </row>
    <row r="9" spans="1:11" ht="15" customHeight="1" x14ac:dyDescent="0.35">
      <c r="A9" s="2" t="s">
        <v>41</v>
      </c>
      <c r="B9" s="2" t="s">
        <v>42</v>
      </c>
      <c r="C9" s="3">
        <v>2</v>
      </c>
      <c r="D9" s="2" t="s">
        <v>43</v>
      </c>
      <c r="E9" s="2" t="s">
        <v>1110</v>
      </c>
      <c r="F9" s="2" t="s">
        <v>285</v>
      </c>
      <c r="G9" s="2" t="s">
        <v>1111</v>
      </c>
      <c r="H9" s="2" t="s">
        <v>1112</v>
      </c>
      <c r="I9" s="2">
        <v>2008</v>
      </c>
      <c r="J9" s="2">
        <v>2012</v>
      </c>
      <c r="K9" s="4" t="s">
        <v>608</v>
      </c>
    </row>
    <row r="10" spans="1:11" ht="15" customHeight="1" x14ac:dyDescent="0.35">
      <c r="A10" s="2" t="s">
        <v>41</v>
      </c>
      <c r="B10" s="2" t="s">
        <v>42</v>
      </c>
      <c r="C10" s="3">
        <v>2</v>
      </c>
      <c r="D10" s="2" t="s">
        <v>43</v>
      </c>
      <c r="E10" s="2" t="s">
        <v>1104</v>
      </c>
      <c r="F10" s="2" t="s">
        <v>1113</v>
      </c>
      <c r="G10" s="2" t="s">
        <v>1114</v>
      </c>
      <c r="H10" s="2" t="s">
        <v>1115</v>
      </c>
      <c r="I10" s="2">
        <v>1992</v>
      </c>
      <c r="J10" s="2">
        <v>1994</v>
      </c>
      <c r="K10" s="4" t="s">
        <v>595</v>
      </c>
    </row>
    <row r="11" spans="1:11" ht="15" customHeight="1" x14ac:dyDescent="0.35">
      <c r="A11" s="2" t="s">
        <v>41</v>
      </c>
      <c r="B11" s="2" t="s">
        <v>42</v>
      </c>
      <c r="C11" s="3">
        <v>2</v>
      </c>
      <c r="D11" s="2" t="s">
        <v>43</v>
      </c>
      <c r="E11" s="2" t="s">
        <v>1090</v>
      </c>
      <c r="F11" s="2" t="s">
        <v>1116</v>
      </c>
      <c r="G11" s="2" t="s">
        <v>1117</v>
      </c>
      <c r="H11" s="2" t="s">
        <v>1115</v>
      </c>
      <c r="I11" s="2">
        <v>1989</v>
      </c>
      <c r="J11" s="2">
        <v>1992</v>
      </c>
      <c r="K11" s="4" t="s">
        <v>608</v>
      </c>
    </row>
    <row r="12" spans="1:11" ht="15" customHeight="1" x14ac:dyDescent="0.35">
      <c r="A12" s="2" t="s">
        <v>56</v>
      </c>
      <c r="B12" s="2" t="s">
        <v>57</v>
      </c>
      <c r="C12" s="3">
        <v>3</v>
      </c>
      <c r="D12" s="2" t="s">
        <v>59</v>
      </c>
      <c r="E12" s="2" t="s">
        <v>1118</v>
      </c>
      <c r="F12" s="2"/>
      <c r="G12" s="2" t="s">
        <v>38</v>
      </c>
      <c r="H12" s="2" t="s">
        <v>346</v>
      </c>
      <c r="I12" s="2"/>
      <c r="J12" s="2"/>
      <c r="K12" s="4" t="s">
        <v>70</v>
      </c>
    </row>
    <row r="13" spans="1:11" ht="15" customHeight="1" x14ac:dyDescent="0.35">
      <c r="A13" s="2" t="s">
        <v>56</v>
      </c>
      <c r="B13" s="2" t="s">
        <v>57</v>
      </c>
      <c r="C13" s="3">
        <v>3</v>
      </c>
      <c r="D13" s="2" t="s">
        <v>59</v>
      </c>
      <c r="E13" s="2" t="s">
        <v>1118</v>
      </c>
      <c r="F13" s="2"/>
      <c r="G13" s="2"/>
      <c r="H13" s="2" t="s">
        <v>1119</v>
      </c>
      <c r="I13" s="2"/>
      <c r="J13" s="2"/>
      <c r="K13" s="4" t="s">
        <v>616</v>
      </c>
    </row>
    <row r="14" spans="1:11" ht="15" customHeight="1" x14ac:dyDescent="0.35">
      <c r="A14" s="2" t="s">
        <v>56</v>
      </c>
      <c r="B14" s="2" t="s">
        <v>57</v>
      </c>
      <c r="C14" s="3">
        <v>3</v>
      </c>
      <c r="D14" s="2" t="s">
        <v>59</v>
      </c>
      <c r="E14" s="2" t="s">
        <v>1118</v>
      </c>
      <c r="F14" s="2"/>
      <c r="G14" s="2"/>
      <c r="H14" s="2" t="s">
        <v>1115</v>
      </c>
      <c r="I14" s="2"/>
      <c r="J14" s="2"/>
      <c r="K14" s="4" t="s">
        <v>70</v>
      </c>
    </row>
    <row r="15" spans="1:11" ht="15" customHeight="1" x14ac:dyDescent="0.35">
      <c r="A15" s="2" t="s">
        <v>56</v>
      </c>
      <c r="B15" s="2" t="s">
        <v>57</v>
      </c>
      <c r="C15" s="3">
        <v>3</v>
      </c>
      <c r="D15" s="2" t="s">
        <v>59</v>
      </c>
      <c r="E15" s="2" t="s">
        <v>1096</v>
      </c>
      <c r="F15" s="2"/>
      <c r="G15" s="2" t="s">
        <v>53</v>
      </c>
      <c r="H15" s="2" t="s">
        <v>1120</v>
      </c>
      <c r="I15" s="2"/>
      <c r="J15" s="2"/>
      <c r="K15" s="4" t="s">
        <v>70</v>
      </c>
    </row>
    <row r="16" spans="1:11" ht="15" customHeight="1" x14ac:dyDescent="0.35">
      <c r="A16" s="2" t="s">
        <v>56</v>
      </c>
      <c r="B16" s="2" t="s">
        <v>57</v>
      </c>
      <c r="C16" s="3">
        <v>3</v>
      </c>
      <c r="D16" s="2" t="s">
        <v>59</v>
      </c>
      <c r="E16" s="2" t="s">
        <v>1096</v>
      </c>
      <c r="F16" s="2" t="s">
        <v>1097</v>
      </c>
      <c r="G16" s="2"/>
      <c r="H16" s="2" t="s">
        <v>1098</v>
      </c>
      <c r="I16" s="2"/>
      <c r="J16" s="2">
        <v>2017</v>
      </c>
      <c r="K16" s="4" t="s">
        <v>616</v>
      </c>
    </row>
    <row r="17" spans="1:11" ht="15" customHeight="1" x14ac:dyDescent="0.35">
      <c r="A17" s="2" t="s">
        <v>56</v>
      </c>
      <c r="B17" s="2" t="s">
        <v>57</v>
      </c>
      <c r="C17" s="3">
        <v>3</v>
      </c>
      <c r="D17" s="2" t="s">
        <v>59</v>
      </c>
      <c r="E17" s="2" t="s">
        <v>1090</v>
      </c>
      <c r="F17" s="2" t="s">
        <v>1099</v>
      </c>
      <c r="G17" s="2" t="s">
        <v>38</v>
      </c>
      <c r="H17" s="2" t="s">
        <v>1115</v>
      </c>
      <c r="I17" s="2"/>
      <c r="J17" s="2">
        <v>2005</v>
      </c>
      <c r="K17" s="4" t="s">
        <v>616</v>
      </c>
    </row>
    <row r="18" spans="1:11" ht="15" customHeight="1" x14ac:dyDescent="0.35">
      <c r="A18" s="2" t="s">
        <v>56</v>
      </c>
      <c r="B18" s="2" t="s">
        <v>57</v>
      </c>
      <c r="C18" s="3">
        <v>3</v>
      </c>
      <c r="D18" s="2" t="s">
        <v>59</v>
      </c>
      <c r="E18" s="2" t="s">
        <v>1104</v>
      </c>
      <c r="F18" s="2" t="s">
        <v>133</v>
      </c>
      <c r="G18" s="2"/>
      <c r="H18" s="2" t="s">
        <v>286</v>
      </c>
      <c r="I18" s="2"/>
      <c r="J18" s="2">
        <v>1997</v>
      </c>
      <c r="K18" s="4" t="s">
        <v>616</v>
      </c>
    </row>
    <row r="19" spans="1:11" ht="15" customHeight="1" x14ac:dyDescent="0.35">
      <c r="A19" s="2" t="s">
        <v>56</v>
      </c>
      <c r="B19" s="2" t="s">
        <v>57</v>
      </c>
      <c r="C19" s="3">
        <v>3</v>
      </c>
      <c r="D19" s="2" t="s">
        <v>59</v>
      </c>
      <c r="E19" s="2" t="s">
        <v>1090</v>
      </c>
      <c r="F19" s="2" t="s">
        <v>1116</v>
      </c>
      <c r="G19" s="2"/>
      <c r="H19" s="2" t="s">
        <v>1115</v>
      </c>
      <c r="I19" s="2"/>
      <c r="J19" s="2">
        <v>1994</v>
      </c>
      <c r="K19" s="4" t="s">
        <v>616</v>
      </c>
    </row>
    <row r="20" spans="1:11" ht="15" customHeight="1" x14ac:dyDescent="0.35">
      <c r="A20" s="2" t="s">
        <v>71</v>
      </c>
      <c r="B20" s="2" t="s">
        <v>72</v>
      </c>
      <c r="C20" s="3">
        <v>4</v>
      </c>
      <c r="D20" s="2" t="s">
        <v>73</v>
      </c>
      <c r="E20" s="2" t="s">
        <v>1096</v>
      </c>
      <c r="F20" s="2" t="s">
        <v>1097</v>
      </c>
      <c r="G20" s="2"/>
      <c r="H20" s="2" t="s">
        <v>1098</v>
      </c>
      <c r="I20" s="2"/>
      <c r="J20" s="2">
        <v>2004</v>
      </c>
      <c r="K20" s="4" t="s">
        <v>1121</v>
      </c>
    </row>
    <row r="21" spans="1:11" ht="15" customHeight="1" x14ac:dyDescent="0.35">
      <c r="A21" s="2" t="s">
        <v>71</v>
      </c>
      <c r="B21" s="2" t="s">
        <v>72</v>
      </c>
      <c r="C21" s="3">
        <v>4</v>
      </c>
      <c r="D21" s="2" t="s">
        <v>73</v>
      </c>
      <c r="E21" s="2" t="s">
        <v>1102</v>
      </c>
      <c r="F21" s="2" t="s">
        <v>1103</v>
      </c>
      <c r="G21" s="2"/>
      <c r="H21" s="2" t="s">
        <v>1098</v>
      </c>
      <c r="I21" s="2"/>
      <c r="J21" s="2">
        <v>1991</v>
      </c>
      <c r="K21" s="4" t="s">
        <v>1121</v>
      </c>
    </row>
    <row r="22" spans="1:11" ht="15" customHeight="1" x14ac:dyDescent="0.35">
      <c r="A22" s="2" t="s">
        <v>71</v>
      </c>
      <c r="B22" s="2" t="s">
        <v>72</v>
      </c>
      <c r="C22" s="3">
        <v>4</v>
      </c>
      <c r="D22" s="2" t="s">
        <v>73</v>
      </c>
      <c r="E22" s="2" t="s">
        <v>1104</v>
      </c>
      <c r="F22" s="2" t="s">
        <v>133</v>
      </c>
      <c r="G22" s="2" t="s">
        <v>998</v>
      </c>
      <c r="H22" s="2" t="s">
        <v>473</v>
      </c>
      <c r="I22" s="2">
        <v>1982</v>
      </c>
      <c r="J22" s="2">
        <v>1988</v>
      </c>
      <c r="K22" s="4" t="s">
        <v>644</v>
      </c>
    </row>
    <row r="23" spans="1:11" ht="15" customHeight="1" x14ac:dyDescent="0.35">
      <c r="A23" s="2" t="s">
        <v>71</v>
      </c>
      <c r="B23" s="2" t="s">
        <v>72</v>
      </c>
      <c r="C23" s="3">
        <v>4</v>
      </c>
      <c r="D23" s="2" t="s">
        <v>73</v>
      </c>
      <c r="E23" s="2" t="s">
        <v>1104</v>
      </c>
      <c r="F23" s="2" t="s">
        <v>1122</v>
      </c>
      <c r="G23" s="2" t="s">
        <v>507</v>
      </c>
      <c r="H23" s="2" t="s">
        <v>473</v>
      </c>
      <c r="I23" s="2"/>
      <c r="J23" s="2">
        <v>1985</v>
      </c>
      <c r="K23" s="4" t="s">
        <v>1121</v>
      </c>
    </row>
    <row r="24" spans="1:11" ht="15" customHeight="1" x14ac:dyDescent="0.35">
      <c r="A24" s="2" t="s">
        <v>86</v>
      </c>
      <c r="B24" s="2" t="s">
        <v>87</v>
      </c>
      <c r="C24" s="3">
        <v>5</v>
      </c>
      <c r="D24" s="2" t="s">
        <v>88</v>
      </c>
      <c r="E24" s="2" t="s">
        <v>1110</v>
      </c>
      <c r="F24" s="2" t="s">
        <v>285</v>
      </c>
      <c r="G24" s="2"/>
      <c r="H24" s="2"/>
      <c r="I24" s="2"/>
      <c r="J24" s="2"/>
      <c r="K24" s="4" t="s">
        <v>1123</v>
      </c>
    </row>
    <row r="25" spans="1:11" ht="15" customHeight="1" x14ac:dyDescent="0.35">
      <c r="A25" s="2" t="s">
        <v>86</v>
      </c>
      <c r="B25" s="2" t="s">
        <v>87</v>
      </c>
      <c r="C25" s="3">
        <v>5</v>
      </c>
      <c r="D25" s="2" t="s">
        <v>88</v>
      </c>
      <c r="E25" s="2" t="s">
        <v>1102</v>
      </c>
      <c r="F25" s="2" t="s">
        <v>1103</v>
      </c>
      <c r="G25" s="2" t="s">
        <v>38</v>
      </c>
      <c r="H25" s="2" t="s">
        <v>1098</v>
      </c>
      <c r="I25" s="2"/>
      <c r="J25" s="2"/>
      <c r="K25" s="4" t="s">
        <v>1123</v>
      </c>
    </row>
    <row r="26" spans="1:11" ht="15" customHeight="1" x14ac:dyDescent="0.35">
      <c r="A26" s="2" t="s">
        <v>86</v>
      </c>
      <c r="B26" s="2" t="s">
        <v>87</v>
      </c>
      <c r="C26" s="3">
        <v>5</v>
      </c>
      <c r="D26" s="2" t="s">
        <v>88</v>
      </c>
      <c r="E26" s="2" t="s">
        <v>1104</v>
      </c>
      <c r="F26" s="2" t="s">
        <v>1122</v>
      </c>
      <c r="G26" s="2"/>
      <c r="H26" s="2" t="s">
        <v>1124</v>
      </c>
      <c r="I26" s="2"/>
      <c r="J26" s="2"/>
      <c r="K26" s="4" t="s">
        <v>1123</v>
      </c>
    </row>
    <row r="27" spans="1:11" ht="15" customHeight="1" x14ac:dyDescent="0.35">
      <c r="A27" s="2" t="s">
        <v>86</v>
      </c>
      <c r="B27" s="2" t="s">
        <v>87</v>
      </c>
      <c r="C27" s="3">
        <v>5</v>
      </c>
      <c r="D27" s="2" t="s">
        <v>88</v>
      </c>
      <c r="E27" s="2" t="s">
        <v>1104</v>
      </c>
      <c r="F27" s="2" t="s">
        <v>1105</v>
      </c>
      <c r="G27" s="2"/>
      <c r="H27" s="2" t="s">
        <v>1100</v>
      </c>
      <c r="I27" s="2"/>
      <c r="J27" s="2">
        <v>2001</v>
      </c>
      <c r="K27" s="4" t="s">
        <v>1125</v>
      </c>
    </row>
    <row r="28" spans="1:11" ht="15" customHeight="1" x14ac:dyDescent="0.35">
      <c r="A28" s="2" t="s">
        <v>100</v>
      </c>
      <c r="B28" s="2" t="s">
        <v>101</v>
      </c>
      <c r="C28" s="3">
        <v>6</v>
      </c>
      <c r="D28" s="2" t="s">
        <v>102</v>
      </c>
      <c r="E28" s="2" t="s">
        <v>1096</v>
      </c>
      <c r="F28" s="2" t="s">
        <v>1126</v>
      </c>
      <c r="G28" s="2"/>
      <c r="H28" s="2" t="s">
        <v>1127</v>
      </c>
      <c r="I28" s="2" t="s">
        <v>1128</v>
      </c>
      <c r="J28" s="2"/>
      <c r="K28" s="4" t="s">
        <v>663</v>
      </c>
    </row>
    <row r="29" spans="1:11" ht="15" customHeight="1" x14ac:dyDescent="0.35">
      <c r="A29" s="2" t="s">
        <v>100</v>
      </c>
      <c r="B29" s="2" t="s">
        <v>101</v>
      </c>
      <c r="C29" s="3">
        <v>6</v>
      </c>
      <c r="D29" s="2" t="s">
        <v>102</v>
      </c>
      <c r="E29" s="2" t="s">
        <v>1102</v>
      </c>
      <c r="F29" s="2" t="s">
        <v>1129</v>
      </c>
      <c r="G29" s="2"/>
      <c r="H29" s="2" t="s">
        <v>1127</v>
      </c>
      <c r="I29" s="2"/>
      <c r="J29" s="2"/>
      <c r="K29" s="4" t="s">
        <v>115</v>
      </c>
    </row>
    <row r="30" spans="1:11" ht="15" customHeight="1" x14ac:dyDescent="0.35">
      <c r="A30" s="2" t="s">
        <v>100</v>
      </c>
      <c r="B30" s="2" t="s">
        <v>101</v>
      </c>
      <c r="C30" s="3">
        <v>6</v>
      </c>
      <c r="D30" s="2" t="s">
        <v>102</v>
      </c>
      <c r="E30" s="2" t="s">
        <v>1096</v>
      </c>
      <c r="F30" s="2" t="s">
        <v>1130</v>
      </c>
      <c r="G30" s="2"/>
      <c r="H30" s="2"/>
      <c r="I30" s="2"/>
      <c r="J30" s="2"/>
      <c r="K30" s="4" t="s">
        <v>115</v>
      </c>
    </row>
    <row r="31" spans="1:11" ht="15" customHeight="1" x14ac:dyDescent="0.35">
      <c r="A31" s="2" t="s">
        <v>100</v>
      </c>
      <c r="B31" s="2" t="s">
        <v>101</v>
      </c>
      <c r="C31" s="3">
        <v>6</v>
      </c>
      <c r="D31" s="2" t="s">
        <v>102</v>
      </c>
      <c r="E31" s="2" t="s">
        <v>1131</v>
      </c>
      <c r="F31" s="2" t="s">
        <v>1132</v>
      </c>
      <c r="G31" s="2"/>
      <c r="H31" s="2" t="s">
        <v>18405</v>
      </c>
      <c r="I31" s="2"/>
      <c r="J31" s="2"/>
      <c r="K31" s="4" t="s">
        <v>18406</v>
      </c>
    </row>
    <row r="32" spans="1:11" ht="15" customHeight="1" x14ac:dyDescent="0.35">
      <c r="A32" s="2" t="s">
        <v>100</v>
      </c>
      <c r="B32" s="2" t="s">
        <v>101</v>
      </c>
      <c r="C32" s="3">
        <v>6</v>
      </c>
      <c r="D32" s="2" t="s">
        <v>102</v>
      </c>
      <c r="E32" s="2" t="s">
        <v>1131</v>
      </c>
      <c r="F32" s="2" t="s">
        <v>1133</v>
      </c>
      <c r="G32" s="2"/>
      <c r="H32" s="2"/>
      <c r="I32" s="2"/>
      <c r="J32" s="2"/>
      <c r="K32" s="4" t="s">
        <v>115</v>
      </c>
    </row>
    <row r="33" spans="1:11" ht="15" customHeight="1" x14ac:dyDescent="0.35">
      <c r="A33" s="2" t="s">
        <v>100</v>
      </c>
      <c r="B33" s="2" t="s">
        <v>101</v>
      </c>
      <c r="C33" s="3">
        <v>6</v>
      </c>
      <c r="D33" s="2" t="s">
        <v>102</v>
      </c>
      <c r="E33" s="2" t="s">
        <v>18407</v>
      </c>
      <c r="F33" s="2"/>
      <c r="G33" s="2"/>
      <c r="H33" s="2" t="s">
        <v>1406</v>
      </c>
      <c r="I33" s="2">
        <v>2015</v>
      </c>
      <c r="J33" s="2">
        <v>2019</v>
      </c>
      <c r="K33" s="4" t="s">
        <v>115</v>
      </c>
    </row>
    <row r="34" spans="1:11" ht="15" customHeight="1" x14ac:dyDescent="0.35">
      <c r="A34" s="2" t="s">
        <v>100</v>
      </c>
      <c r="B34" s="2" t="s">
        <v>101</v>
      </c>
      <c r="C34" s="3">
        <v>6</v>
      </c>
      <c r="D34" s="2" t="s">
        <v>102</v>
      </c>
      <c r="E34" s="2" t="s">
        <v>1110</v>
      </c>
      <c r="F34" s="2" t="s">
        <v>285</v>
      </c>
      <c r="G34" s="2" t="s">
        <v>660</v>
      </c>
      <c r="H34" s="2" t="s">
        <v>107</v>
      </c>
      <c r="I34" s="2" t="s">
        <v>1134</v>
      </c>
      <c r="J34" s="2" t="s">
        <v>1135</v>
      </c>
      <c r="K34" s="4" t="s">
        <v>663</v>
      </c>
    </row>
    <row r="35" spans="1:11" ht="15" customHeight="1" x14ac:dyDescent="0.35">
      <c r="A35" s="2" t="s">
        <v>100</v>
      </c>
      <c r="B35" s="2" t="s">
        <v>101</v>
      </c>
      <c r="C35" s="3">
        <v>6</v>
      </c>
      <c r="D35" s="2" t="s">
        <v>102</v>
      </c>
      <c r="E35" s="2" t="s">
        <v>1104</v>
      </c>
      <c r="F35" s="2" t="s">
        <v>1105</v>
      </c>
      <c r="G35" s="2" t="s">
        <v>998</v>
      </c>
      <c r="H35" s="2" t="s">
        <v>693</v>
      </c>
      <c r="I35" s="2" t="s">
        <v>1136</v>
      </c>
      <c r="J35" s="2" t="s">
        <v>1137</v>
      </c>
      <c r="K35" s="4" t="s">
        <v>663</v>
      </c>
    </row>
    <row r="36" spans="1:11" ht="15" customHeight="1" x14ac:dyDescent="0.35">
      <c r="A36" s="2" t="s">
        <v>100</v>
      </c>
      <c r="B36" s="2" t="s">
        <v>101</v>
      </c>
      <c r="C36" s="3">
        <v>6</v>
      </c>
      <c r="D36" s="2" t="s">
        <v>102</v>
      </c>
      <c r="E36" s="2" t="s">
        <v>1104</v>
      </c>
      <c r="F36" s="2" t="s">
        <v>1138</v>
      </c>
      <c r="G36" s="2" t="s">
        <v>1139</v>
      </c>
      <c r="H36" s="2" t="s">
        <v>693</v>
      </c>
      <c r="I36" s="2" t="s">
        <v>1140</v>
      </c>
      <c r="J36" s="2" t="s">
        <v>1141</v>
      </c>
      <c r="K36" s="4" t="s">
        <v>663</v>
      </c>
    </row>
    <row r="37" spans="1:11" ht="15" customHeight="1" x14ac:dyDescent="0.35">
      <c r="A37" s="2" t="s">
        <v>116</v>
      </c>
      <c r="B37" s="2" t="s">
        <v>117</v>
      </c>
      <c r="C37" s="3">
        <v>7</v>
      </c>
      <c r="D37" s="2" t="s">
        <v>118</v>
      </c>
      <c r="E37" s="2" t="s">
        <v>1102</v>
      </c>
      <c r="F37" s="2" t="s">
        <v>1103</v>
      </c>
      <c r="G37" s="2"/>
      <c r="H37" s="2" t="s">
        <v>1098</v>
      </c>
      <c r="I37" s="2"/>
      <c r="J37" s="2"/>
      <c r="K37" s="4" t="s">
        <v>691</v>
      </c>
    </row>
    <row r="38" spans="1:11" ht="15" customHeight="1" x14ac:dyDescent="0.35">
      <c r="A38" s="2" t="s">
        <v>116</v>
      </c>
      <c r="B38" s="2" t="s">
        <v>117</v>
      </c>
      <c r="C38" s="3">
        <v>7</v>
      </c>
      <c r="D38" s="2" t="s">
        <v>118</v>
      </c>
      <c r="E38" s="2" t="s">
        <v>1104</v>
      </c>
      <c r="F38" s="2" t="s">
        <v>1142</v>
      </c>
      <c r="G38" s="2"/>
      <c r="H38" s="2"/>
      <c r="I38" s="2"/>
      <c r="J38" s="2"/>
      <c r="K38" s="4" t="s">
        <v>691</v>
      </c>
    </row>
    <row r="39" spans="1:11" ht="15" customHeight="1" x14ac:dyDescent="0.35">
      <c r="A39" s="2" t="s">
        <v>116</v>
      </c>
      <c r="B39" s="2" t="s">
        <v>117</v>
      </c>
      <c r="C39" s="3">
        <v>7</v>
      </c>
      <c r="D39" s="2" t="s">
        <v>118</v>
      </c>
      <c r="E39" s="2" t="s">
        <v>1143</v>
      </c>
      <c r="F39" s="2"/>
      <c r="G39" s="2" t="s">
        <v>1144</v>
      </c>
      <c r="H39" s="2" t="s">
        <v>121</v>
      </c>
      <c r="I39" s="2">
        <v>2010</v>
      </c>
      <c r="J39" s="2">
        <v>2011</v>
      </c>
      <c r="K39" s="4" t="s">
        <v>691</v>
      </c>
    </row>
    <row r="40" spans="1:11" ht="15" customHeight="1" x14ac:dyDescent="0.35">
      <c r="A40" s="2" t="s">
        <v>116</v>
      </c>
      <c r="B40" s="2" t="s">
        <v>117</v>
      </c>
      <c r="C40" s="3">
        <v>7</v>
      </c>
      <c r="D40" s="2" t="s">
        <v>118</v>
      </c>
      <c r="E40" s="2" t="s">
        <v>1104</v>
      </c>
      <c r="F40" s="2" t="s">
        <v>1145</v>
      </c>
      <c r="G40" s="2"/>
      <c r="H40" s="2" t="s">
        <v>1146</v>
      </c>
      <c r="I40" s="2"/>
      <c r="J40" s="2">
        <v>2002</v>
      </c>
      <c r="K40" s="4" t="s">
        <v>1147</v>
      </c>
    </row>
    <row r="41" spans="1:11" ht="15" customHeight="1" x14ac:dyDescent="0.35">
      <c r="A41" s="2" t="s">
        <v>128</v>
      </c>
      <c r="B41" s="2" t="s">
        <v>129</v>
      </c>
      <c r="C41" s="3">
        <v>8</v>
      </c>
      <c r="D41" s="2" t="s">
        <v>130</v>
      </c>
      <c r="E41" s="2" t="s">
        <v>1118</v>
      </c>
      <c r="F41" s="2"/>
      <c r="G41" s="2" t="s">
        <v>998</v>
      </c>
      <c r="H41" s="2" t="s">
        <v>346</v>
      </c>
      <c r="I41" s="2"/>
      <c r="J41" s="2"/>
      <c r="K41" s="4" t="s">
        <v>1148</v>
      </c>
    </row>
    <row r="42" spans="1:11" ht="15" customHeight="1" x14ac:dyDescent="0.35">
      <c r="A42" s="2" t="s">
        <v>128</v>
      </c>
      <c r="B42" s="2" t="s">
        <v>129</v>
      </c>
      <c r="C42" s="3">
        <v>8</v>
      </c>
      <c r="D42" s="2" t="s">
        <v>130</v>
      </c>
      <c r="E42" s="2" t="s">
        <v>1118</v>
      </c>
      <c r="F42" s="2"/>
      <c r="G42" s="2" t="s">
        <v>998</v>
      </c>
      <c r="H42" s="2" t="s">
        <v>561</v>
      </c>
      <c r="I42" s="2"/>
      <c r="J42" s="2"/>
      <c r="K42" s="4" t="s">
        <v>1148</v>
      </c>
    </row>
    <row r="43" spans="1:11" ht="15" customHeight="1" x14ac:dyDescent="0.35">
      <c r="A43" s="2" t="s">
        <v>128</v>
      </c>
      <c r="B43" s="2" t="s">
        <v>129</v>
      </c>
      <c r="C43" s="3">
        <v>8</v>
      </c>
      <c r="D43" s="2" t="s">
        <v>130</v>
      </c>
      <c r="E43" s="2" t="s">
        <v>1118</v>
      </c>
      <c r="F43" s="2"/>
      <c r="G43" s="2" t="s">
        <v>38</v>
      </c>
      <c r="H43" s="2"/>
      <c r="I43" s="2"/>
      <c r="J43" s="2">
        <v>1980</v>
      </c>
      <c r="K43" s="4" t="s">
        <v>1149</v>
      </c>
    </row>
    <row r="44" spans="1:11" ht="15" customHeight="1" x14ac:dyDescent="0.35">
      <c r="A44" s="2" t="s">
        <v>128</v>
      </c>
      <c r="B44" s="2" t="s">
        <v>129</v>
      </c>
      <c r="C44" s="3">
        <v>8</v>
      </c>
      <c r="D44" s="2" t="s">
        <v>130</v>
      </c>
      <c r="E44" s="2" t="s">
        <v>1104</v>
      </c>
      <c r="F44" s="2" t="s">
        <v>133</v>
      </c>
      <c r="G44" s="2"/>
      <c r="H44" s="2" t="s">
        <v>1150</v>
      </c>
      <c r="I44" s="2"/>
      <c r="J44" s="2">
        <v>1975</v>
      </c>
      <c r="K44" s="4" t="s">
        <v>1151</v>
      </c>
    </row>
    <row r="45" spans="1:11" ht="15" customHeight="1" x14ac:dyDescent="0.35">
      <c r="A45" s="2" t="s">
        <v>142</v>
      </c>
      <c r="B45" s="2" t="s">
        <v>143</v>
      </c>
      <c r="C45" s="3">
        <v>9</v>
      </c>
      <c r="D45" s="2" t="s">
        <v>144</v>
      </c>
      <c r="E45" s="2" t="s">
        <v>1090</v>
      </c>
      <c r="F45" s="2" t="s">
        <v>1116</v>
      </c>
      <c r="G45" s="2"/>
      <c r="H45" s="2"/>
      <c r="I45" s="2"/>
      <c r="J45" s="2"/>
      <c r="K45" s="4" t="s">
        <v>152</v>
      </c>
    </row>
    <row r="46" spans="1:11" ht="15" customHeight="1" x14ac:dyDescent="0.35">
      <c r="A46" s="2" t="s">
        <v>142</v>
      </c>
      <c r="B46" s="2" t="s">
        <v>143</v>
      </c>
      <c r="C46" s="3">
        <v>9</v>
      </c>
      <c r="D46" s="2" t="s">
        <v>144</v>
      </c>
      <c r="E46" s="2" t="s">
        <v>1096</v>
      </c>
      <c r="F46" s="2" t="s">
        <v>1108</v>
      </c>
      <c r="G46" s="2"/>
      <c r="H46" s="2" t="s">
        <v>1109</v>
      </c>
      <c r="I46" s="2"/>
      <c r="J46" s="2"/>
      <c r="K46" s="4" t="s">
        <v>152</v>
      </c>
    </row>
    <row r="47" spans="1:11" ht="15" customHeight="1" x14ac:dyDescent="0.35">
      <c r="A47" s="2" t="s">
        <v>142</v>
      </c>
      <c r="B47" s="2" t="s">
        <v>143</v>
      </c>
      <c r="C47" s="3">
        <v>9</v>
      </c>
      <c r="D47" s="2" t="s">
        <v>144</v>
      </c>
      <c r="E47" s="2" t="s">
        <v>1096</v>
      </c>
      <c r="F47" s="2" t="s">
        <v>1097</v>
      </c>
      <c r="G47" s="2"/>
      <c r="H47" s="2" t="s">
        <v>1098</v>
      </c>
      <c r="I47" s="2"/>
      <c r="J47" s="2"/>
      <c r="K47" s="4" t="s">
        <v>152</v>
      </c>
    </row>
    <row r="48" spans="1:11" ht="15" customHeight="1" x14ac:dyDescent="0.35">
      <c r="A48" s="2" t="s">
        <v>142</v>
      </c>
      <c r="B48" s="2" t="s">
        <v>143</v>
      </c>
      <c r="C48" s="3">
        <v>9</v>
      </c>
      <c r="D48" s="2" t="s">
        <v>144</v>
      </c>
      <c r="E48" s="2" t="s">
        <v>1104</v>
      </c>
      <c r="F48" s="2" t="s">
        <v>133</v>
      </c>
      <c r="G48" s="2"/>
      <c r="H48" s="2" t="s">
        <v>1150</v>
      </c>
      <c r="I48" s="2"/>
      <c r="J48" s="2">
        <v>1980</v>
      </c>
      <c r="K48" s="4" t="s">
        <v>1152</v>
      </c>
    </row>
    <row r="49" spans="1:11" ht="15" customHeight="1" x14ac:dyDescent="0.35">
      <c r="A49" s="2" t="s">
        <v>153</v>
      </c>
      <c r="B49" s="2" t="s">
        <v>154</v>
      </c>
      <c r="C49" s="3">
        <v>10</v>
      </c>
      <c r="D49" s="2" t="s">
        <v>155</v>
      </c>
      <c r="E49" s="2" t="s">
        <v>1153</v>
      </c>
      <c r="F49" s="2" t="s">
        <v>1154</v>
      </c>
      <c r="G49" s="2" t="s">
        <v>1155</v>
      </c>
      <c r="H49" s="2" t="s">
        <v>1100</v>
      </c>
      <c r="I49" s="2"/>
      <c r="J49" s="2"/>
      <c r="K49" s="4" t="s">
        <v>162</v>
      </c>
    </row>
    <row r="50" spans="1:11" ht="15" customHeight="1" x14ac:dyDescent="0.35">
      <c r="A50" s="2" t="s">
        <v>153</v>
      </c>
      <c r="B50" s="2" t="s">
        <v>154</v>
      </c>
      <c r="C50" s="3">
        <v>10</v>
      </c>
      <c r="D50" s="2" t="s">
        <v>155</v>
      </c>
      <c r="E50" s="2" t="s">
        <v>1104</v>
      </c>
      <c r="F50" s="2" t="s">
        <v>1142</v>
      </c>
      <c r="G50" s="2"/>
      <c r="H50" s="2"/>
      <c r="I50" s="2"/>
      <c r="J50" s="2"/>
      <c r="K50" s="4" t="s">
        <v>703</v>
      </c>
    </row>
    <row r="51" spans="1:11" ht="15" customHeight="1" x14ac:dyDescent="0.35">
      <c r="A51" s="2" t="s">
        <v>153</v>
      </c>
      <c r="B51" s="2" t="s">
        <v>154</v>
      </c>
      <c r="C51" s="3">
        <v>10</v>
      </c>
      <c r="D51" s="2" t="s">
        <v>155</v>
      </c>
      <c r="E51" s="2" t="s">
        <v>1110</v>
      </c>
      <c r="F51" s="2" t="s">
        <v>285</v>
      </c>
      <c r="G51" s="2"/>
      <c r="H51" s="2"/>
      <c r="I51" s="2"/>
      <c r="J51" s="2"/>
      <c r="K51" s="4" t="s">
        <v>703</v>
      </c>
    </row>
    <row r="52" spans="1:11" ht="15" customHeight="1" x14ac:dyDescent="0.35">
      <c r="A52" s="2" t="s">
        <v>153</v>
      </c>
      <c r="B52" s="2" t="s">
        <v>154</v>
      </c>
      <c r="C52" s="3">
        <v>10</v>
      </c>
      <c r="D52" s="2" t="s">
        <v>155</v>
      </c>
      <c r="E52" s="2" t="s">
        <v>1102</v>
      </c>
      <c r="F52" s="2" t="s">
        <v>1103</v>
      </c>
      <c r="G52" s="2" t="s">
        <v>38</v>
      </c>
      <c r="H52" s="2" t="s">
        <v>1098</v>
      </c>
      <c r="I52" s="2"/>
      <c r="J52" s="2"/>
      <c r="K52" s="4" t="s">
        <v>703</v>
      </c>
    </row>
    <row r="53" spans="1:11" ht="15" customHeight="1" x14ac:dyDescent="0.35">
      <c r="A53" s="2" t="s">
        <v>153</v>
      </c>
      <c r="B53" s="2" t="s">
        <v>154</v>
      </c>
      <c r="C53" s="3">
        <v>10</v>
      </c>
      <c r="D53" s="2" t="s">
        <v>155</v>
      </c>
      <c r="E53" s="2" t="s">
        <v>1104</v>
      </c>
      <c r="F53" s="2" t="s">
        <v>1156</v>
      </c>
      <c r="G53" s="2"/>
      <c r="H53" s="2" t="s">
        <v>225</v>
      </c>
      <c r="I53" s="2" t="s">
        <v>861</v>
      </c>
      <c r="J53" s="2" t="s">
        <v>1157</v>
      </c>
      <c r="K53" s="4" t="s">
        <v>1158</v>
      </c>
    </row>
    <row r="54" spans="1:11" ht="15" customHeight="1" x14ac:dyDescent="0.35">
      <c r="A54" s="2" t="s">
        <v>163</v>
      </c>
      <c r="B54" s="2" t="s">
        <v>164</v>
      </c>
      <c r="C54" s="3">
        <v>11</v>
      </c>
      <c r="D54" s="2" t="s">
        <v>165</v>
      </c>
      <c r="E54" s="2" t="s">
        <v>1159</v>
      </c>
      <c r="F54" s="2"/>
      <c r="G54" s="2" t="s">
        <v>38</v>
      </c>
      <c r="H54" s="2" t="s">
        <v>1160</v>
      </c>
      <c r="I54" s="2"/>
      <c r="J54" s="2"/>
      <c r="K54" s="4" t="s">
        <v>176</v>
      </c>
    </row>
    <row r="55" spans="1:11" ht="15" customHeight="1" x14ac:dyDescent="0.35">
      <c r="A55" s="2" t="s">
        <v>163</v>
      </c>
      <c r="B55" s="2" t="s">
        <v>164</v>
      </c>
      <c r="C55" s="3">
        <v>11</v>
      </c>
      <c r="D55" s="2" t="s">
        <v>165</v>
      </c>
      <c r="E55" s="2" t="s">
        <v>1096</v>
      </c>
      <c r="F55" s="2" t="s">
        <v>1097</v>
      </c>
      <c r="G55" s="2"/>
      <c r="H55" s="2" t="s">
        <v>1098</v>
      </c>
      <c r="I55" s="2"/>
      <c r="J55" s="2"/>
      <c r="K55" s="4" t="s">
        <v>1161</v>
      </c>
    </row>
    <row r="56" spans="1:11" ht="15" customHeight="1" x14ac:dyDescent="0.35">
      <c r="A56" s="2" t="s">
        <v>163</v>
      </c>
      <c r="B56" s="2" t="s">
        <v>164</v>
      </c>
      <c r="C56" s="3">
        <v>11</v>
      </c>
      <c r="D56" s="2" t="s">
        <v>165</v>
      </c>
      <c r="E56" s="2" t="s">
        <v>1096</v>
      </c>
      <c r="F56" s="2" t="s">
        <v>1162</v>
      </c>
      <c r="G56" s="2"/>
      <c r="H56" s="2"/>
      <c r="I56" s="2"/>
      <c r="J56" s="2"/>
      <c r="K56" s="4" t="s">
        <v>1161</v>
      </c>
    </row>
    <row r="57" spans="1:11" ht="15" customHeight="1" x14ac:dyDescent="0.35">
      <c r="A57" s="2" t="s">
        <v>163</v>
      </c>
      <c r="B57" s="2" t="s">
        <v>164</v>
      </c>
      <c r="C57" s="3">
        <v>11</v>
      </c>
      <c r="D57" s="2" t="s">
        <v>165</v>
      </c>
      <c r="E57" s="2" t="s">
        <v>1090</v>
      </c>
      <c r="F57" s="2" t="s">
        <v>1099</v>
      </c>
      <c r="G57" s="2"/>
      <c r="H57" s="2" t="s">
        <v>1163</v>
      </c>
      <c r="I57" s="2"/>
      <c r="J57" s="2" t="s">
        <v>1164</v>
      </c>
      <c r="K57" s="4" t="s">
        <v>1161</v>
      </c>
    </row>
    <row r="58" spans="1:11" ht="15" customHeight="1" x14ac:dyDescent="0.35">
      <c r="A58" s="2" t="s">
        <v>177</v>
      </c>
      <c r="B58" s="2" t="s">
        <v>178</v>
      </c>
      <c r="C58" s="3">
        <v>12</v>
      </c>
      <c r="D58" s="2" t="s">
        <v>179</v>
      </c>
      <c r="E58" s="2" t="s">
        <v>1096</v>
      </c>
      <c r="F58" s="2" t="s">
        <v>1097</v>
      </c>
      <c r="G58" s="2"/>
      <c r="H58" s="2" t="s">
        <v>1098</v>
      </c>
      <c r="I58" s="2"/>
      <c r="J58" s="2">
        <v>2011</v>
      </c>
      <c r="K58" s="4" t="s">
        <v>730</v>
      </c>
    </row>
    <row r="59" spans="1:11" ht="15" customHeight="1" x14ac:dyDescent="0.35">
      <c r="A59" s="2" t="s">
        <v>177</v>
      </c>
      <c r="B59" s="2" t="s">
        <v>178</v>
      </c>
      <c r="C59" s="3">
        <v>12</v>
      </c>
      <c r="D59" s="2" t="s">
        <v>179</v>
      </c>
      <c r="E59" s="2" t="s">
        <v>1118</v>
      </c>
      <c r="F59" s="2"/>
      <c r="G59" s="2" t="s">
        <v>1165</v>
      </c>
      <c r="H59" s="2" t="s">
        <v>1166</v>
      </c>
      <c r="I59" s="2"/>
      <c r="J59" s="2">
        <v>2005</v>
      </c>
      <c r="K59" s="4" t="s">
        <v>1167</v>
      </c>
    </row>
    <row r="60" spans="1:11" ht="15" customHeight="1" x14ac:dyDescent="0.35">
      <c r="A60" s="2" t="s">
        <v>177</v>
      </c>
      <c r="B60" s="2" t="s">
        <v>178</v>
      </c>
      <c r="C60" s="3">
        <v>12</v>
      </c>
      <c r="D60" s="2" t="s">
        <v>179</v>
      </c>
      <c r="E60" s="2" t="s">
        <v>1102</v>
      </c>
      <c r="F60" s="2" t="s">
        <v>1103</v>
      </c>
      <c r="G60" s="2"/>
      <c r="H60" s="2" t="s">
        <v>1098</v>
      </c>
      <c r="I60" s="2"/>
      <c r="J60" s="2">
        <v>1995</v>
      </c>
      <c r="K60" s="4" t="s">
        <v>728</v>
      </c>
    </row>
    <row r="61" spans="1:11" ht="15" customHeight="1" x14ac:dyDescent="0.35">
      <c r="A61" s="2" t="s">
        <v>177</v>
      </c>
      <c r="B61" s="2" t="s">
        <v>178</v>
      </c>
      <c r="C61" s="3">
        <v>12</v>
      </c>
      <c r="D61" s="2" t="s">
        <v>179</v>
      </c>
      <c r="E61" s="2" t="s">
        <v>1104</v>
      </c>
      <c r="F61" s="2" t="s">
        <v>1105</v>
      </c>
      <c r="G61" s="2" t="s">
        <v>998</v>
      </c>
      <c r="H61" s="2" t="s">
        <v>107</v>
      </c>
      <c r="I61" s="2">
        <v>1987</v>
      </c>
      <c r="J61" s="2">
        <v>1992</v>
      </c>
      <c r="K61" s="4" t="s">
        <v>730</v>
      </c>
    </row>
    <row r="62" spans="1:11" ht="15" customHeight="1" x14ac:dyDescent="0.35">
      <c r="A62" s="2" t="s">
        <v>191</v>
      </c>
      <c r="B62" s="2" t="s">
        <v>192</v>
      </c>
      <c r="C62" s="3">
        <v>13</v>
      </c>
      <c r="D62" s="2" t="s">
        <v>193</v>
      </c>
      <c r="E62" s="2" t="s">
        <v>1102</v>
      </c>
      <c r="F62" s="2" t="s">
        <v>1103</v>
      </c>
      <c r="G62" s="2"/>
      <c r="H62" s="2" t="s">
        <v>1098</v>
      </c>
      <c r="I62" s="2"/>
      <c r="J62" s="2"/>
      <c r="K62" s="4" t="s">
        <v>1168</v>
      </c>
    </row>
    <row r="63" spans="1:11" ht="15" customHeight="1" x14ac:dyDescent="0.35">
      <c r="A63" s="2" t="s">
        <v>191</v>
      </c>
      <c r="B63" s="2" t="s">
        <v>192</v>
      </c>
      <c r="C63" s="3">
        <v>13</v>
      </c>
      <c r="D63" s="2" t="s">
        <v>193</v>
      </c>
      <c r="E63" s="2" t="s">
        <v>1090</v>
      </c>
      <c r="F63" s="2" t="s">
        <v>1099</v>
      </c>
      <c r="G63" s="2" t="s">
        <v>998</v>
      </c>
      <c r="H63" s="2" t="s">
        <v>1169</v>
      </c>
      <c r="I63" s="2" t="s">
        <v>1170</v>
      </c>
      <c r="J63" s="2" t="s">
        <v>1171</v>
      </c>
      <c r="K63" s="4" t="s">
        <v>1168</v>
      </c>
    </row>
    <row r="64" spans="1:11" ht="15" customHeight="1" x14ac:dyDescent="0.35">
      <c r="A64" s="2" t="s">
        <v>191</v>
      </c>
      <c r="B64" s="2" t="s">
        <v>192</v>
      </c>
      <c r="C64" s="3">
        <v>13</v>
      </c>
      <c r="D64" s="2" t="s">
        <v>193</v>
      </c>
      <c r="E64" s="2" t="s">
        <v>1118</v>
      </c>
      <c r="F64" s="2"/>
      <c r="G64" s="2" t="s">
        <v>38</v>
      </c>
      <c r="H64" s="2" t="s">
        <v>738</v>
      </c>
      <c r="I64" s="2" t="s">
        <v>1172</v>
      </c>
      <c r="J64" s="2" t="s">
        <v>739</v>
      </c>
      <c r="K64" s="4" t="s">
        <v>1168</v>
      </c>
    </row>
    <row r="65" spans="1:11" ht="15" customHeight="1" x14ac:dyDescent="0.35">
      <c r="A65" s="2" t="s">
        <v>191</v>
      </c>
      <c r="B65" s="2" t="s">
        <v>192</v>
      </c>
      <c r="C65" s="3">
        <v>13</v>
      </c>
      <c r="D65" s="2" t="s">
        <v>193</v>
      </c>
      <c r="E65" s="2" t="s">
        <v>1096</v>
      </c>
      <c r="F65" s="2"/>
      <c r="G65" s="2" t="s">
        <v>53</v>
      </c>
      <c r="H65" s="2" t="s">
        <v>1173</v>
      </c>
      <c r="I65" s="2" t="s">
        <v>1174</v>
      </c>
      <c r="J65" s="2" t="s">
        <v>1175</v>
      </c>
      <c r="K65" s="4" t="s">
        <v>1168</v>
      </c>
    </row>
    <row r="66" spans="1:11" ht="15" customHeight="1" x14ac:dyDescent="0.35">
      <c r="A66" s="2" t="s">
        <v>191</v>
      </c>
      <c r="B66" s="2" t="s">
        <v>192</v>
      </c>
      <c r="C66" s="3">
        <v>13</v>
      </c>
      <c r="D66" s="2" t="s">
        <v>193</v>
      </c>
      <c r="E66" s="2" t="s">
        <v>1104</v>
      </c>
      <c r="F66" s="2" t="s">
        <v>1145</v>
      </c>
      <c r="G66" s="2"/>
      <c r="H66" s="2" t="s">
        <v>1176</v>
      </c>
      <c r="I66" s="2">
        <v>1989</v>
      </c>
      <c r="J66" s="2">
        <v>1995</v>
      </c>
      <c r="K66" s="4" t="s">
        <v>1168</v>
      </c>
    </row>
    <row r="67" spans="1:11" ht="15" customHeight="1" x14ac:dyDescent="0.35">
      <c r="A67" s="2" t="s">
        <v>191</v>
      </c>
      <c r="B67" s="2" t="s">
        <v>192</v>
      </c>
      <c r="C67" s="3">
        <v>13</v>
      </c>
      <c r="D67" s="2" t="s">
        <v>193</v>
      </c>
      <c r="E67" s="2" t="s">
        <v>1104</v>
      </c>
      <c r="F67" s="2" t="s">
        <v>1122</v>
      </c>
      <c r="G67" s="2"/>
      <c r="H67" s="2" t="s">
        <v>1176</v>
      </c>
      <c r="I67" s="2">
        <v>1989</v>
      </c>
      <c r="J67" s="2">
        <v>1995</v>
      </c>
      <c r="K67" s="4" t="s">
        <v>1168</v>
      </c>
    </row>
    <row r="68" spans="1:11" ht="15" customHeight="1" x14ac:dyDescent="0.35">
      <c r="A68" s="2" t="s">
        <v>207</v>
      </c>
      <c r="B68" s="2" t="s">
        <v>208</v>
      </c>
      <c r="C68" s="3">
        <v>14</v>
      </c>
      <c r="D68" s="2" t="s">
        <v>209</v>
      </c>
      <c r="E68" s="2" t="s">
        <v>1096</v>
      </c>
      <c r="F68" s="2"/>
      <c r="G68" s="2" t="s">
        <v>1177</v>
      </c>
      <c r="H68" s="2" t="s">
        <v>1178</v>
      </c>
      <c r="I68" s="2"/>
      <c r="J68" s="2"/>
      <c r="K68" s="4" t="s">
        <v>749</v>
      </c>
    </row>
    <row r="69" spans="1:11" ht="15" customHeight="1" x14ac:dyDescent="0.35">
      <c r="A69" s="2" t="s">
        <v>207</v>
      </c>
      <c r="B69" s="2" t="s">
        <v>208</v>
      </c>
      <c r="C69" s="3">
        <v>14</v>
      </c>
      <c r="D69" s="2" t="s">
        <v>209</v>
      </c>
      <c r="E69" s="2" t="s">
        <v>1096</v>
      </c>
      <c r="F69" s="2" t="s">
        <v>1097</v>
      </c>
      <c r="G69" s="2" t="s">
        <v>998</v>
      </c>
      <c r="H69" s="2" t="s">
        <v>1098</v>
      </c>
      <c r="I69" s="2"/>
      <c r="J69" s="2"/>
      <c r="K69" s="4" t="s">
        <v>1179</v>
      </c>
    </row>
    <row r="70" spans="1:11" ht="15" customHeight="1" x14ac:dyDescent="0.35">
      <c r="A70" s="2" t="s">
        <v>207</v>
      </c>
      <c r="B70" s="2" t="s">
        <v>208</v>
      </c>
      <c r="C70" s="3">
        <v>14</v>
      </c>
      <c r="D70" s="2" t="s">
        <v>209</v>
      </c>
      <c r="E70" s="2" t="s">
        <v>1180</v>
      </c>
      <c r="F70" s="2"/>
      <c r="G70" s="2"/>
      <c r="H70" s="2"/>
      <c r="I70" s="2"/>
      <c r="J70" s="2" t="s">
        <v>1181</v>
      </c>
      <c r="K70" s="4" t="s">
        <v>746</v>
      </c>
    </row>
    <row r="71" spans="1:11" ht="15" customHeight="1" x14ac:dyDescent="0.35">
      <c r="A71" s="2" t="s">
        <v>207</v>
      </c>
      <c r="B71" s="2" t="s">
        <v>208</v>
      </c>
      <c r="C71" s="3">
        <v>14</v>
      </c>
      <c r="D71" s="2" t="s">
        <v>209</v>
      </c>
      <c r="E71" s="2" t="s">
        <v>1110</v>
      </c>
      <c r="F71" s="2" t="s">
        <v>285</v>
      </c>
      <c r="G71" s="2" t="s">
        <v>18282</v>
      </c>
      <c r="H71" s="2" t="s">
        <v>1115</v>
      </c>
      <c r="I71" s="2">
        <v>1997</v>
      </c>
      <c r="J71" s="2">
        <v>2001</v>
      </c>
      <c r="K71" s="4" t="s">
        <v>1179</v>
      </c>
    </row>
    <row r="72" spans="1:11" ht="15" customHeight="1" x14ac:dyDescent="0.35">
      <c r="A72" s="2" t="s">
        <v>207</v>
      </c>
      <c r="B72" s="2" t="s">
        <v>208</v>
      </c>
      <c r="C72" s="3">
        <v>14</v>
      </c>
      <c r="D72" s="2" t="s">
        <v>209</v>
      </c>
      <c r="E72" s="2"/>
      <c r="F72" s="2"/>
      <c r="G72" s="2" t="s">
        <v>1182</v>
      </c>
      <c r="H72" s="2" t="s">
        <v>1183</v>
      </c>
      <c r="I72" s="2">
        <v>1996</v>
      </c>
      <c r="J72" s="2">
        <v>1997</v>
      </c>
      <c r="K72" s="4" t="s">
        <v>1179</v>
      </c>
    </row>
    <row r="73" spans="1:11" ht="15" customHeight="1" x14ac:dyDescent="0.35">
      <c r="A73" s="2" t="s">
        <v>207</v>
      </c>
      <c r="B73" s="2" t="s">
        <v>208</v>
      </c>
      <c r="C73" s="3">
        <v>14</v>
      </c>
      <c r="D73" s="2" t="s">
        <v>209</v>
      </c>
      <c r="E73" s="2" t="s">
        <v>1104</v>
      </c>
      <c r="F73" s="2" t="s">
        <v>133</v>
      </c>
      <c r="G73" s="2" t="s">
        <v>998</v>
      </c>
      <c r="H73" s="2" t="s">
        <v>286</v>
      </c>
      <c r="I73" s="2">
        <v>1987</v>
      </c>
      <c r="J73" s="2">
        <v>1993</v>
      </c>
      <c r="K73" s="4" t="s">
        <v>1179</v>
      </c>
    </row>
    <row r="74" spans="1:11" ht="15" customHeight="1" x14ac:dyDescent="0.35">
      <c r="A74" s="2" t="s">
        <v>207</v>
      </c>
      <c r="B74" s="2" t="s">
        <v>208</v>
      </c>
      <c r="C74" s="3">
        <v>14</v>
      </c>
      <c r="D74" s="2" t="s">
        <v>209</v>
      </c>
      <c r="E74" s="2" t="s">
        <v>1104</v>
      </c>
      <c r="F74" s="2" t="s">
        <v>1122</v>
      </c>
      <c r="G74" s="2" t="s">
        <v>507</v>
      </c>
      <c r="H74" s="2" t="s">
        <v>286</v>
      </c>
      <c r="I74" s="2">
        <v>1987</v>
      </c>
      <c r="J74" s="2">
        <v>1993</v>
      </c>
      <c r="K74" s="4" t="s">
        <v>1179</v>
      </c>
    </row>
    <row r="75" spans="1:11" ht="15" customHeight="1" x14ac:dyDescent="0.35">
      <c r="A75" s="2" t="s">
        <v>218</v>
      </c>
      <c r="B75" s="2" t="s">
        <v>219</v>
      </c>
      <c r="C75" s="3">
        <v>15</v>
      </c>
      <c r="D75" s="2" t="s">
        <v>220</v>
      </c>
      <c r="E75" s="2" t="s">
        <v>1110</v>
      </c>
      <c r="F75" s="2" t="s">
        <v>285</v>
      </c>
      <c r="G75" s="2" t="s">
        <v>1184</v>
      </c>
      <c r="H75" s="2" t="s">
        <v>301</v>
      </c>
      <c r="I75" s="2" t="s">
        <v>1185</v>
      </c>
      <c r="J75" s="2" t="s">
        <v>1186</v>
      </c>
      <c r="K75" s="4" t="s">
        <v>1187</v>
      </c>
    </row>
    <row r="76" spans="1:11" ht="15" customHeight="1" x14ac:dyDescent="0.35">
      <c r="A76" s="2" t="s">
        <v>218</v>
      </c>
      <c r="B76" s="2" t="s">
        <v>219</v>
      </c>
      <c r="C76" s="3">
        <v>15</v>
      </c>
      <c r="D76" s="2" t="s">
        <v>220</v>
      </c>
      <c r="E76" s="2" t="s">
        <v>1104</v>
      </c>
      <c r="F76" s="2" t="s">
        <v>1122</v>
      </c>
      <c r="G76" s="2" t="s">
        <v>231</v>
      </c>
      <c r="H76" s="2" t="s">
        <v>301</v>
      </c>
      <c r="I76" s="2" t="s">
        <v>1188</v>
      </c>
      <c r="J76" s="2" t="s">
        <v>1185</v>
      </c>
      <c r="K76" s="4" t="s">
        <v>1189</v>
      </c>
    </row>
    <row r="77" spans="1:11" ht="15" customHeight="1" x14ac:dyDescent="0.35">
      <c r="A77" s="2" t="s">
        <v>234</v>
      </c>
      <c r="B77" s="2" t="s">
        <v>235</v>
      </c>
      <c r="C77" s="3">
        <v>16</v>
      </c>
      <c r="D77" s="2" t="s">
        <v>236</v>
      </c>
      <c r="E77" s="2" t="s">
        <v>1104</v>
      </c>
      <c r="F77" s="2" t="s">
        <v>1122</v>
      </c>
      <c r="G77" s="2"/>
      <c r="H77" s="2" t="s">
        <v>1190</v>
      </c>
      <c r="I77" s="2"/>
      <c r="J77" s="2"/>
      <c r="K77" s="4" t="s">
        <v>1191</v>
      </c>
    </row>
    <row r="78" spans="1:11" ht="15" customHeight="1" x14ac:dyDescent="0.35">
      <c r="A78" s="2" t="s">
        <v>234</v>
      </c>
      <c r="B78" s="2" t="s">
        <v>235</v>
      </c>
      <c r="C78" s="3">
        <v>16</v>
      </c>
      <c r="D78" s="2" t="s">
        <v>236</v>
      </c>
      <c r="E78" s="2" t="s">
        <v>1096</v>
      </c>
      <c r="F78" s="2" t="s">
        <v>1162</v>
      </c>
      <c r="G78" s="2"/>
      <c r="H78" s="2"/>
      <c r="I78" s="2"/>
      <c r="J78" s="2"/>
      <c r="K78" s="4" t="s">
        <v>1192</v>
      </c>
    </row>
    <row r="79" spans="1:11" ht="15" customHeight="1" x14ac:dyDescent="0.35">
      <c r="A79" s="2" t="s">
        <v>234</v>
      </c>
      <c r="B79" s="2" t="s">
        <v>235</v>
      </c>
      <c r="C79" s="3">
        <v>16</v>
      </c>
      <c r="D79" s="2" t="s">
        <v>236</v>
      </c>
      <c r="E79" s="2" t="s">
        <v>1110</v>
      </c>
      <c r="F79" s="2" t="s">
        <v>285</v>
      </c>
      <c r="G79" s="2"/>
      <c r="H79" s="2" t="s">
        <v>1193</v>
      </c>
      <c r="I79" s="2" t="s">
        <v>864</v>
      </c>
      <c r="J79" s="2" t="s">
        <v>1194</v>
      </c>
      <c r="K79" s="4" t="s">
        <v>1191</v>
      </c>
    </row>
    <row r="80" spans="1:11" ht="15" customHeight="1" x14ac:dyDescent="0.35">
      <c r="A80" s="2" t="s">
        <v>234</v>
      </c>
      <c r="B80" s="2" t="s">
        <v>235</v>
      </c>
      <c r="C80" s="3">
        <v>16</v>
      </c>
      <c r="D80" s="2" t="s">
        <v>236</v>
      </c>
      <c r="E80" s="2" t="s">
        <v>1090</v>
      </c>
      <c r="F80" s="2" t="s">
        <v>1099</v>
      </c>
      <c r="G80" s="2"/>
      <c r="H80" s="2" t="s">
        <v>1193</v>
      </c>
      <c r="I80" s="2" t="s">
        <v>1195</v>
      </c>
      <c r="J80" s="2" t="s">
        <v>1196</v>
      </c>
      <c r="K80" s="4" t="s">
        <v>1191</v>
      </c>
    </row>
    <row r="81" spans="1:11" ht="15" customHeight="1" x14ac:dyDescent="0.35">
      <c r="A81" s="2" t="s">
        <v>234</v>
      </c>
      <c r="B81" s="2" t="s">
        <v>235</v>
      </c>
      <c r="C81" s="3">
        <v>16</v>
      </c>
      <c r="D81" s="2" t="s">
        <v>236</v>
      </c>
      <c r="E81" s="2" t="s">
        <v>1090</v>
      </c>
      <c r="F81" s="2" t="s">
        <v>1197</v>
      </c>
      <c r="G81" s="2"/>
      <c r="H81" s="2" t="s">
        <v>1193</v>
      </c>
      <c r="I81" s="2" t="s">
        <v>1198</v>
      </c>
      <c r="J81" s="2" t="s">
        <v>756</v>
      </c>
      <c r="K81" s="4" t="s">
        <v>1191</v>
      </c>
    </row>
    <row r="82" spans="1:11" ht="15" customHeight="1" x14ac:dyDescent="0.35">
      <c r="A82" s="2" t="s">
        <v>234</v>
      </c>
      <c r="B82" s="2" t="s">
        <v>235</v>
      </c>
      <c r="C82" s="3">
        <v>16</v>
      </c>
      <c r="D82" s="2" t="s">
        <v>236</v>
      </c>
      <c r="E82" s="2" t="s">
        <v>1096</v>
      </c>
      <c r="F82" s="2" t="s">
        <v>1199</v>
      </c>
      <c r="G82" s="2"/>
      <c r="H82" s="2" t="s">
        <v>1200</v>
      </c>
      <c r="I82" s="2" t="s">
        <v>1201</v>
      </c>
      <c r="J82" s="2" t="s">
        <v>1202</v>
      </c>
      <c r="K82" s="4" t="s">
        <v>249</v>
      </c>
    </row>
    <row r="83" spans="1:11" ht="15" customHeight="1" x14ac:dyDescent="0.35">
      <c r="A83" s="2" t="s">
        <v>250</v>
      </c>
      <c r="B83" s="2" t="s">
        <v>251</v>
      </c>
      <c r="C83" s="3">
        <v>17</v>
      </c>
      <c r="D83" s="2" t="s">
        <v>252</v>
      </c>
      <c r="E83" s="2" t="s">
        <v>1180</v>
      </c>
      <c r="F83" s="2"/>
      <c r="G83" s="2" t="s">
        <v>38</v>
      </c>
      <c r="H83" s="2" t="s">
        <v>1203</v>
      </c>
      <c r="I83" s="2"/>
      <c r="J83" s="2"/>
      <c r="K83" s="4" t="s">
        <v>263</v>
      </c>
    </row>
    <row r="84" spans="1:11" ht="15" customHeight="1" x14ac:dyDescent="0.35">
      <c r="A84" s="2" t="s">
        <v>250</v>
      </c>
      <c r="B84" s="2" t="s">
        <v>251</v>
      </c>
      <c r="C84" s="3">
        <v>17</v>
      </c>
      <c r="D84" s="2" t="s">
        <v>252</v>
      </c>
      <c r="E84" s="2" t="s">
        <v>1180</v>
      </c>
      <c r="F84" s="2"/>
      <c r="G84" s="2" t="s">
        <v>38</v>
      </c>
      <c r="H84" s="2" t="s">
        <v>473</v>
      </c>
      <c r="I84" s="2"/>
      <c r="J84" s="2"/>
      <c r="K84" s="4" t="s">
        <v>263</v>
      </c>
    </row>
    <row r="85" spans="1:11" ht="15" customHeight="1" x14ac:dyDescent="0.35">
      <c r="A85" s="2" t="s">
        <v>250</v>
      </c>
      <c r="B85" s="2" t="s">
        <v>251</v>
      </c>
      <c r="C85" s="3">
        <v>17</v>
      </c>
      <c r="D85" s="2" t="s">
        <v>252</v>
      </c>
      <c r="E85" s="2" t="s">
        <v>1118</v>
      </c>
      <c r="F85" s="2"/>
      <c r="G85" s="2" t="s">
        <v>53</v>
      </c>
      <c r="H85" s="2" t="s">
        <v>1204</v>
      </c>
      <c r="I85" s="2"/>
      <c r="J85" s="2"/>
      <c r="K85" s="4" t="s">
        <v>263</v>
      </c>
    </row>
    <row r="86" spans="1:11" ht="15" customHeight="1" x14ac:dyDescent="0.35">
      <c r="A86" s="2" t="s">
        <v>250</v>
      </c>
      <c r="B86" s="2" t="s">
        <v>251</v>
      </c>
      <c r="C86" s="3">
        <v>17</v>
      </c>
      <c r="D86" s="2" t="s">
        <v>252</v>
      </c>
      <c r="E86" s="2" t="s">
        <v>1104</v>
      </c>
      <c r="F86" s="2" t="s">
        <v>256</v>
      </c>
      <c r="G86" s="2"/>
      <c r="H86" s="2" t="s">
        <v>107</v>
      </c>
      <c r="I86" s="2"/>
      <c r="J86" s="2">
        <v>1986</v>
      </c>
      <c r="K86" s="4" t="s">
        <v>1205</v>
      </c>
    </row>
    <row r="87" spans="1:11" ht="15" customHeight="1" x14ac:dyDescent="0.35">
      <c r="A87" s="2" t="s">
        <v>264</v>
      </c>
      <c r="B87" s="2" t="s">
        <v>265</v>
      </c>
      <c r="C87" s="3">
        <v>18</v>
      </c>
      <c r="D87" s="2" t="s">
        <v>266</v>
      </c>
      <c r="E87" s="2" t="s">
        <v>1102</v>
      </c>
      <c r="F87" s="2" t="s">
        <v>1129</v>
      </c>
      <c r="G87" s="2"/>
      <c r="H87" s="2" t="s">
        <v>1127</v>
      </c>
      <c r="I87" s="2"/>
      <c r="J87" s="2"/>
      <c r="K87" s="4" t="s">
        <v>278</v>
      </c>
    </row>
    <row r="88" spans="1:11" ht="15" customHeight="1" x14ac:dyDescent="0.35">
      <c r="A88" s="2" t="s">
        <v>264</v>
      </c>
      <c r="B88" s="2" t="s">
        <v>265</v>
      </c>
      <c r="C88" s="3">
        <v>18</v>
      </c>
      <c r="D88" s="2" t="s">
        <v>266</v>
      </c>
      <c r="E88" s="2" t="s">
        <v>1090</v>
      </c>
      <c r="F88" s="2" t="s">
        <v>1197</v>
      </c>
      <c r="G88" s="2"/>
      <c r="H88" s="2"/>
      <c r="I88" s="2"/>
      <c r="J88" s="2"/>
      <c r="K88" s="4" t="s">
        <v>278</v>
      </c>
    </row>
    <row r="89" spans="1:11" ht="15" customHeight="1" x14ac:dyDescent="0.35">
      <c r="A89" s="2" t="s">
        <v>264</v>
      </c>
      <c r="B89" s="2" t="s">
        <v>265</v>
      </c>
      <c r="C89" s="3">
        <v>18</v>
      </c>
      <c r="D89" s="2" t="s">
        <v>266</v>
      </c>
      <c r="E89" s="2" t="s">
        <v>1110</v>
      </c>
      <c r="F89" s="2" t="s">
        <v>285</v>
      </c>
      <c r="G89" s="2"/>
      <c r="H89" s="2"/>
      <c r="I89" s="2"/>
      <c r="J89" s="2"/>
      <c r="K89" s="4" t="s">
        <v>278</v>
      </c>
    </row>
    <row r="90" spans="1:11" ht="15" customHeight="1" x14ac:dyDescent="0.35">
      <c r="A90" s="2" t="s">
        <v>264</v>
      </c>
      <c r="B90" s="2" t="s">
        <v>265</v>
      </c>
      <c r="C90" s="3">
        <v>18</v>
      </c>
      <c r="D90" s="2" t="s">
        <v>266</v>
      </c>
      <c r="E90" s="2" t="s">
        <v>1104</v>
      </c>
      <c r="F90" s="2" t="s">
        <v>1113</v>
      </c>
      <c r="G90" s="2"/>
      <c r="H90" s="2" t="s">
        <v>1115</v>
      </c>
      <c r="I90" s="2">
        <v>1992</v>
      </c>
      <c r="J90" s="2">
        <v>1993</v>
      </c>
      <c r="K90" s="4" t="s">
        <v>278</v>
      </c>
    </row>
    <row r="91" spans="1:11" ht="15" customHeight="1" x14ac:dyDescent="0.35">
      <c r="A91" s="2" t="s">
        <v>279</v>
      </c>
      <c r="B91" s="2" t="s">
        <v>280</v>
      </c>
      <c r="C91" s="3">
        <v>19</v>
      </c>
      <c r="D91" s="2" t="s">
        <v>281</v>
      </c>
      <c r="E91" s="2" t="s">
        <v>1110</v>
      </c>
      <c r="F91" s="2" t="s">
        <v>285</v>
      </c>
      <c r="G91" s="2" t="s">
        <v>1206</v>
      </c>
      <c r="H91" s="2" t="s">
        <v>1207</v>
      </c>
      <c r="I91" s="2"/>
      <c r="J91" s="2"/>
      <c r="K91" s="4" t="s">
        <v>800</v>
      </c>
    </row>
    <row r="92" spans="1:11" ht="15" customHeight="1" x14ac:dyDescent="0.35">
      <c r="A92" s="2" t="s">
        <v>294</v>
      </c>
      <c r="B92" s="2" t="s">
        <v>295</v>
      </c>
      <c r="C92" s="3">
        <v>20</v>
      </c>
      <c r="D92" s="2" t="s">
        <v>296</v>
      </c>
      <c r="E92" s="2" t="s">
        <v>1110</v>
      </c>
      <c r="F92" s="2" t="s">
        <v>285</v>
      </c>
      <c r="G92" s="2" t="s">
        <v>1208</v>
      </c>
      <c r="H92" s="2" t="s">
        <v>1209</v>
      </c>
      <c r="I92" s="2">
        <v>2000</v>
      </c>
      <c r="J92" s="2">
        <v>2005</v>
      </c>
      <c r="K92" s="4" t="s">
        <v>1210</v>
      </c>
    </row>
    <row r="93" spans="1:11" ht="15" customHeight="1" x14ac:dyDescent="0.35">
      <c r="A93" s="2" t="s">
        <v>294</v>
      </c>
      <c r="B93" s="2" t="s">
        <v>295</v>
      </c>
      <c r="C93" s="3">
        <v>20</v>
      </c>
      <c r="D93" s="2" t="s">
        <v>296</v>
      </c>
      <c r="E93" s="2" t="s">
        <v>1104</v>
      </c>
      <c r="F93" s="2" t="s">
        <v>1122</v>
      </c>
      <c r="G93" s="2" t="s">
        <v>1211</v>
      </c>
      <c r="H93" s="2" t="s">
        <v>1209</v>
      </c>
      <c r="I93" s="2">
        <v>1997</v>
      </c>
      <c r="J93" s="2">
        <v>2000</v>
      </c>
      <c r="K93" s="4" t="s">
        <v>1210</v>
      </c>
    </row>
    <row r="94" spans="1:11" ht="15" customHeight="1" x14ac:dyDescent="0.35">
      <c r="A94" s="2" t="s">
        <v>310</v>
      </c>
      <c r="B94" s="2" t="s">
        <v>311</v>
      </c>
      <c r="C94" s="3">
        <v>21</v>
      </c>
      <c r="D94" s="2" t="s">
        <v>313</v>
      </c>
      <c r="E94" s="2" t="s">
        <v>1090</v>
      </c>
      <c r="F94" s="2" t="s">
        <v>1197</v>
      </c>
      <c r="G94" s="2"/>
      <c r="H94" s="2" t="s">
        <v>225</v>
      </c>
      <c r="I94" s="2"/>
      <c r="J94" s="2">
        <v>2003</v>
      </c>
      <c r="K94" s="4" t="s">
        <v>1212</v>
      </c>
    </row>
    <row r="95" spans="1:11" ht="15" customHeight="1" x14ac:dyDescent="0.35">
      <c r="A95" s="2" t="s">
        <v>310</v>
      </c>
      <c r="B95" s="2" t="s">
        <v>311</v>
      </c>
      <c r="C95" s="3">
        <v>21</v>
      </c>
      <c r="D95" s="2" t="s">
        <v>313</v>
      </c>
      <c r="E95" s="2" t="s">
        <v>1131</v>
      </c>
      <c r="F95" s="2" t="s">
        <v>1213</v>
      </c>
      <c r="G95" s="2"/>
      <c r="H95" s="2" t="s">
        <v>225</v>
      </c>
      <c r="I95" s="2">
        <v>2000</v>
      </c>
      <c r="J95" s="2">
        <v>2001</v>
      </c>
      <c r="K95" s="4" t="s">
        <v>1212</v>
      </c>
    </row>
    <row r="96" spans="1:11" ht="15" customHeight="1" x14ac:dyDescent="0.35">
      <c r="A96" s="2" t="s">
        <v>310</v>
      </c>
      <c r="B96" s="2" t="s">
        <v>311</v>
      </c>
      <c r="C96" s="3">
        <v>21</v>
      </c>
      <c r="D96" s="2" t="s">
        <v>313</v>
      </c>
      <c r="E96" s="2" t="s">
        <v>1131</v>
      </c>
      <c r="F96" s="2" t="s">
        <v>1214</v>
      </c>
      <c r="G96" s="2"/>
      <c r="H96" s="2" t="s">
        <v>1215</v>
      </c>
      <c r="I96" s="2">
        <v>1977</v>
      </c>
      <c r="J96" s="2">
        <v>1980</v>
      </c>
      <c r="K96" s="4" t="s">
        <v>1212</v>
      </c>
    </row>
    <row r="97" spans="1:11" ht="15" customHeight="1" x14ac:dyDescent="0.35">
      <c r="A97" s="2" t="s">
        <v>310</v>
      </c>
      <c r="B97" s="2" t="s">
        <v>311</v>
      </c>
      <c r="C97" s="3">
        <v>21</v>
      </c>
      <c r="D97" s="2" t="s">
        <v>313</v>
      </c>
      <c r="E97" s="2" t="s">
        <v>1131</v>
      </c>
      <c r="F97" s="2" t="s">
        <v>1216</v>
      </c>
      <c r="G97" s="2" t="s">
        <v>1217</v>
      </c>
      <c r="H97" s="2" t="s">
        <v>875</v>
      </c>
      <c r="I97" s="2">
        <v>1975</v>
      </c>
      <c r="J97" s="2">
        <v>1977</v>
      </c>
      <c r="K97" s="4" t="s">
        <v>1212</v>
      </c>
    </row>
    <row r="98" spans="1:11" ht="15" customHeight="1" x14ac:dyDescent="0.35">
      <c r="A98" s="2" t="s">
        <v>325</v>
      </c>
      <c r="B98" s="2" t="s">
        <v>326</v>
      </c>
      <c r="C98" s="3">
        <v>22</v>
      </c>
      <c r="D98" s="2" t="s">
        <v>327</v>
      </c>
      <c r="E98" s="2" t="s">
        <v>1131</v>
      </c>
      <c r="F98" s="2" t="s">
        <v>1218</v>
      </c>
      <c r="G98" s="2"/>
      <c r="H98" s="2"/>
      <c r="I98" s="2"/>
      <c r="J98" s="2"/>
      <c r="K98" s="4" t="s">
        <v>1219</v>
      </c>
    </row>
    <row r="99" spans="1:11" ht="15" customHeight="1" x14ac:dyDescent="0.35">
      <c r="A99" s="2" t="s">
        <v>325</v>
      </c>
      <c r="B99" s="2" t="s">
        <v>326</v>
      </c>
      <c r="C99" s="3">
        <v>22</v>
      </c>
      <c r="D99" s="2" t="s">
        <v>327</v>
      </c>
      <c r="E99" s="2" t="s">
        <v>1110</v>
      </c>
      <c r="F99" s="2" t="s">
        <v>1220</v>
      </c>
      <c r="G99" s="2"/>
      <c r="H99" s="2"/>
      <c r="I99" s="2"/>
      <c r="J99" s="2"/>
      <c r="K99" s="4" t="s">
        <v>1219</v>
      </c>
    </row>
    <row r="100" spans="1:11" ht="15" customHeight="1" x14ac:dyDescent="0.35">
      <c r="A100" s="2" t="s">
        <v>325</v>
      </c>
      <c r="B100" s="2" t="s">
        <v>326</v>
      </c>
      <c r="C100" s="3">
        <v>22</v>
      </c>
      <c r="D100" s="2" t="s">
        <v>327</v>
      </c>
      <c r="E100" s="2" t="s">
        <v>1090</v>
      </c>
      <c r="F100" s="2" t="s">
        <v>1197</v>
      </c>
      <c r="G100" s="2" t="s">
        <v>38</v>
      </c>
      <c r="I100" s="2"/>
      <c r="J100" s="2"/>
      <c r="K100" s="4" t="s">
        <v>1219</v>
      </c>
    </row>
    <row r="101" spans="1:11" ht="15" customHeight="1" x14ac:dyDescent="0.35">
      <c r="A101" s="2" t="s">
        <v>325</v>
      </c>
      <c r="B101" s="2" t="s">
        <v>326</v>
      </c>
      <c r="C101" s="3">
        <v>22</v>
      </c>
      <c r="D101" s="2" t="s">
        <v>327</v>
      </c>
      <c r="E101" s="2" t="s">
        <v>1090</v>
      </c>
      <c r="F101" s="2" t="s">
        <v>1197</v>
      </c>
      <c r="G101" s="2" t="s">
        <v>1221</v>
      </c>
      <c r="H101" s="2"/>
      <c r="I101" s="2"/>
      <c r="J101" s="2"/>
      <c r="K101" s="4" t="s">
        <v>1219</v>
      </c>
    </row>
    <row r="102" spans="1:11" ht="15" customHeight="1" x14ac:dyDescent="0.35">
      <c r="A102" s="2" t="s">
        <v>325</v>
      </c>
      <c r="B102" s="2" t="s">
        <v>326</v>
      </c>
      <c r="C102" s="3">
        <v>22</v>
      </c>
      <c r="D102" s="2" t="s">
        <v>327</v>
      </c>
      <c r="E102" s="2" t="s">
        <v>1096</v>
      </c>
      <c r="F102" s="2" t="s">
        <v>1130</v>
      </c>
      <c r="G102" s="2"/>
      <c r="H102" s="2"/>
      <c r="I102" s="2"/>
      <c r="J102" s="2"/>
      <c r="K102" s="4" t="s">
        <v>1219</v>
      </c>
    </row>
    <row r="103" spans="1:11" ht="15" customHeight="1" x14ac:dyDescent="0.35">
      <c r="A103" s="2" t="s">
        <v>325</v>
      </c>
      <c r="B103" s="2" t="s">
        <v>326</v>
      </c>
      <c r="C103" s="3">
        <v>22</v>
      </c>
      <c r="D103" s="2" t="s">
        <v>327</v>
      </c>
      <c r="E103" s="2" t="s">
        <v>1104</v>
      </c>
      <c r="F103" s="2" t="s">
        <v>133</v>
      </c>
      <c r="G103" s="2"/>
      <c r="H103" s="2" t="s">
        <v>1222</v>
      </c>
      <c r="I103" s="2"/>
      <c r="J103" s="2">
        <v>1998</v>
      </c>
      <c r="K103" s="4" t="s">
        <v>1223</v>
      </c>
    </row>
    <row r="104" spans="1:11" ht="15" customHeight="1" x14ac:dyDescent="0.35">
      <c r="A104" s="2" t="s">
        <v>339</v>
      </c>
      <c r="B104" s="2" t="s">
        <v>340</v>
      </c>
      <c r="C104" s="3">
        <v>23</v>
      </c>
      <c r="D104" s="2" t="s">
        <v>341</v>
      </c>
      <c r="E104" s="2" t="s">
        <v>1090</v>
      </c>
      <c r="F104" s="2" t="s">
        <v>1116</v>
      </c>
      <c r="G104" s="2"/>
      <c r="H104" s="2"/>
      <c r="I104" s="2"/>
      <c r="J104" s="2"/>
      <c r="K104" s="4" t="s">
        <v>886</v>
      </c>
    </row>
    <row r="105" spans="1:11" ht="15" customHeight="1" x14ac:dyDescent="0.35">
      <c r="A105" s="2" t="s">
        <v>339</v>
      </c>
      <c r="B105" s="2" t="s">
        <v>340</v>
      </c>
      <c r="C105" s="3">
        <v>23</v>
      </c>
      <c r="D105" s="2" t="s">
        <v>341</v>
      </c>
      <c r="E105" s="2" t="s">
        <v>1096</v>
      </c>
      <c r="F105" s="2" t="s">
        <v>1097</v>
      </c>
      <c r="G105" s="2"/>
      <c r="H105" s="2" t="s">
        <v>1098</v>
      </c>
      <c r="I105" s="2"/>
      <c r="J105" s="2"/>
      <c r="K105" s="4" t="s">
        <v>886</v>
      </c>
    </row>
    <row r="106" spans="1:11" ht="15" customHeight="1" x14ac:dyDescent="0.35">
      <c r="A106" s="2" t="s">
        <v>339</v>
      </c>
      <c r="B106" s="2" t="s">
        <v>340</v>
      </c>
      <c r="C106" s="3">
        <v>23</v>
      </c>
      <c r="D106" s="2" t="s">
        <v>341</v>
      </c>
      <c r="E106" s="2" t="s">
        <v>1096</v>
      </c>
      <c r="F106" s="2" t="s">
        <v>1224</v>
      </c>
      <c r="G106" s="2"/>
      <c r="H106" s="2" t="s">
        <v>1225</v>
      </c>
      <c r="I106" s="2"/>
      <c r="J106" s="2"/>
      <c r="K106" s="4" t="s">
        <v>351</v>
      </c>
    </row>
    <row r="107" spans="1:11" ht="15" customHeight="1" x14ac:dyDescent="0.35">
      <c r="A107" s="2" t="s">
        <v>339</v>
      </c>
      <c r="B107" s="2" t="s">
        <v>340</v>
      </c>
      <c r="C107" s="3">
        <v>23</v>
      </c>
      <c r="D107" s="2" t="s">
        <v>341</v>
      </c>
      <c r="E107" s="2" t="s">
        <v>1110</v>
      </c>
      <c r="F107" s="2" t="s">
        <v>1226</v>
      </c>
      <c r="G107" s="2"/>
      <c r="H107" s="2" t="s">
        <v>346</v>
      </c>
      <c r="I107" s="2">
        <v>1996</v>
      </c>
      <c r="J107" s="2">
        <v>1998</v>
      </c>
      <c r="K107" s="4" t="s">
        <v>886</v>
      </c>
    </row>
    <row r="108" spans="1:11" ht="15" customHeight="1" x14ac:dyDescent="0.35">
      <c r="A108" s="2" t="s">
        <v>339</v>
      </c>
      <c r="B108" s="2" t="s">
        <v>340</v>
      </c>
      <c r="C108" s="3">
        <v>23</v>
      </c>
      <c r="D108" s="2" t="s">
        <v>341</v>
      </c>
      <c r="E108" s="2" t="s">
        <v>1104</v>
      </c>
      <c r="F108" s="2" t="s">
        <v>1227</v>
      </c>
      <c r="G108" s="2"/>
      <c r="H108" s="2" t="s">
        <v>346</v>
      </c>
      <c r="I108" s="2">
        <v>1986</v>
      </c>
      <c r="J108" s="2">
        <v>1992</v>
      </c>
      <c r="K108" s="4" t="s">
        <v>1228</v>
      </c>
    </row>
    <row r="109" spans="1:11" ht="15" customHeight="1" x14ac:dyDescent="0.35">
      <c r="A109" s="2" t="s">
        <v>339</v>
      </c>
      <c r="B109" s="2" t="s">
        <v>340</v>
      </c>
      <c r="C109" s="3">
        <v>23</v>
      </c>
      <c r="D109" s="2" t="s">
        <v>341</v>
      </c>
      <c r="E109" s="2" t="s">
        <v>1104</v>
      </c>
      <c r="F109" s="2" t="s">
        <v>18279</v>
      </c>
      <c r="G109" s="2"/>
      <c r="H109" s="2" t="s">
        <v>346</v>
      </c>
      <c r="I109" s="2">
        <v>1986</v>
      </c>
      <c r="J109" s="2">
        <v>1992</v>
      </c>
      <c r="K109" s="4" t="s">
        <v>1229</v>
      </c>
    </row>
    <row r="110" spans="1:11" ht="15" customHeight="1" x14ac:dyDescent="0.35">
      <c r="A110" s="2" t="s">
        <v>352</v>
      </c>
      <c r="B110" s="2" t="s">
        <v>353</v>
      </c>
      <c r="C110" s="3">
        <v>24</v>
      </c>
      <c r="D110" s="2" t="s">
        <v>354</v>
      </c>
      <c r="E110" s="2" t="s">
        <v>1230</v>
      </c>
      <c r="F110" s="2"/>
      <c r="G110" s="2" t="s">
        <v>38</v>
      </c>
      <c r="H110" s="2" t="s">
        <v>870</v>
      </c>
      <c r="I110" s="2"/>
      <c r="J110" s="2"/>
      <c r="K110" s="4" t="s">
        <v>896</v>
      </c>
    </row>
    <row r="111" spans="1:11" ht="15" customHeight="1" x14ac:dyDescent="0.35">
      <c r="A111" s="2" t="s">
        <v>352</v>
      </c>
      <c r="B111" s="2" t="s">
        <v>353</v>
      </c>
      <c r="C111" s="3">
        <v>24</v>
      </c>
      <c r="D111" s="2" t="s">
        <v>354</v>
      </c>
      <c r="E111" s="2" t="s">
        <v>1102</v>
      </c>
      <c r="F111" s="2" t="s">
        <v>1129</v>
      </c>
      <c r="G111" s="2"/>
      <c r="H111" s="2" t="s">
        <v>1127</v>
      </c>
      <c r="I111" s="2"/>
      <c r="J111" s="2"/>
      <c r="K111" s="4" t="s">
        <v>896</v>
      </c>
    </row>
    <row r="112" spans="1:11" ht="15" customHeight="1" x14ac:dyDescent="0.35">
      <c r="A112" s="2" t="s">
        <v>352</v>
      </c>
      <c r="B112" s="2" t="s">
        <v>353</v>
      </c>
      <c r="C112" s="3">
        <v>24</v>
      </c>
      <c r="D112" s="2" t="s">
        <v>354</v>
      </c>
      <c r="E112" s="2" t="s">
        <v>1102</v>
      </c>
      <c r="F112" s="2" t="s">
        <v>1103</v>
      </c>
      <c r="G112" s="2"/>
      <c r="H112" s="2" t="s">
        <v>1098</v>
      </c>
      <c r="I112" s="2"/>
      <c r="J112" s="2"/>
      <c r="K112" s="4" t="s">
        <v>896</v>
      </c>
    </row>
    <row r="113" spans="1:11" ht="15" customHeight="1" x14ac:dyDescent="0.35">
      <c r="A113" s="2" t="s">
        <v>352</v>
      </c>
      <c r="B113" s="2" t="s">
        <v>353</v>
      </c>
      <c r="C113" s="3">
        <v>24</v>
      </c>
      <c r="D113" s="2" t="s">
        <v>354</v>
      </c>
      <c r="E113" s="2" t="s">
        <v>1231</v>
      </c>
      <c r="F113" s="2"/>
      <c r="G113" s="2"/>
      <c r="H113" s="2" t="s">
        <v>1232</v>
      </c>
      <c r="I113" s="2"/>
      <c r="J113" s="2"/>
      <c r="K113" s="4" t="s">
        <v>896</v>
      </c>
    </row>
    <row r="114" spans="1:11" ht="15" customHeight="1" x14ac:dyDescent="0.35">
      <c r="A114" s="2" t="s">
        <v>352</v>
      </c>
      <c r="B114" s="2" t="s">
        <v>353</v>
      </c>
      <c r="C114" s="3">
        <v>24</v>
      </c>
      <c r="D114" s="2" t="s">
        <v>354</v>
      </c>
      <c r="E114" s="2" t="s">
        <v>1090</v>
      </c>
      <c r="F114" s="2"/>
      <c r="G114" s="2" t="s">
        <v>1233</v>
      </c>
      <c r="H114" s="2" t="s">
        <v>1234</v>
      </c>
      <c r="I114" s="2"/>
      <c r="J114" s="2"/>
      <c r="K114" s="4" t="s">
        <v>896</v>
      </c>
    </row>
    <row r="115" spans="1:11" ht="15" customHeight="1" x14ac:dyDescent="0.35">
      <c r="A115" s="2" t="s">
        <v>352</v>
      </c>
      <c r="B115" s="2" t="s">
        <v>353</v>
      </c>
      <c r="C115" s="3">
        <v>24</v>
      </c>
      <c r="D115" s="2" t="s">
        <v>354</v>
      </c>
      <c r="E115" s="2" t="s">
        <v>1231</v>
      </c>
      <c r="F115" s="2"/>
      <c r="G115" s="2"/>
      <c r="H115" s="2" t="s">
        <v>393</v>
      </c>
      <c r="I115" s="2"/>
      <c r="J115" s="2"/>
      <c r="K115" s="4" t="s">
        <v>896</v>
      </c>
    </row>
    <row r="116" spans="1:11" ht="15" customHeight="1" x14ac:dyDescent="0.35">
      <c r="A116" s="2" t="s">
        <v>352</v>
      </c>
      <c r="B116" s="2" t="s">
        <v>353</v>
      </c>
      <c r="C116" s="3">
        <v>24</v>
      </c>
      <c r="D116" s="2" t="s">
        <v>354</v>
      </c>
      <c r="E116" s="2" t="s">
        <v>1230</v>
      </c>
      <c r="F116" s="2"/>
      <c r="G116" s="2" t="s">
        <v>38</v>
      </c>
      <c r="H116" s="2" t="s">
        <v>1235</v>
      </c>
      <c r="I116" s="2"/>
      <c r="J116" s="2"/>
      <c r="K116" s="4" t="s">
        <v>896</v>
      </c>
    </row>
    <row r="117" spans="1:11" ht="15" customHeight="1" x14ac:dyDescent="0.35">
      <c r="A117" s="2" t="s">
        <v>352</v>
      </c>
      <c r="B117" s="2" t="s">
        <v>353</v>
      </c>
      <c r="C117" s="3">
        <v>24</v>
      </c>
      <c r="D117" s="2" t="s">
        <v>354</v>
      </c>
      <c r="E117" s="2" t="s">
        <v>1090</v>
      </c>
      <c r="F117" s="2"/>
      <c r="G117" s="2" t="s">
        <v>1233</v>
      </c>
      <c r="H117" s="2" t="s">
        <v>473</v>
      </c>
      <c r="I117" s="2"/>
      <c r="J117" s="2">
        <v>2015</v>
      </c>
      <c r="K117" s="4" t="s">
        <v>1236</v>
      </c>
    </row>
    <row r="118" spans="1:11" ht="15" customHeight="1" x14ac:dyDescent="0.35">
      <c r="A118" s="2" t="s">
        <v>352</v>
      </c>
      <c r="B118" s="2" t="s">
        <v>353</v>
      </c>
      <c r="C118" s="3">
        <v>24</v>
      </c>
      <c r="D118" s="2" t="s">
        <v>354</v>
      </c>
      <c r="E118" s="2" t="s">
        <v>1104</v>
      </c>
      <c r="F118" s="2" t="s">
        <v>133</v>
      </c>
      <c r="G118" s="2"/>
      <c r="H118" s="2" t="s">
        <v>1237</v>
      </c>
      <c r="I118" s="2"/>
      <c r="J118" s="2">
        <v>1998</v>
      </c>
      <c r="K118" s="4" t="s">
        <v>896</v>
      </c>
    </row>
    <row r="119" spans="1:11" ht="15" customHeight="1" x14ac:dyDescent="0.35">
      <c r="A119" s="2" t="s">
        <v>365</v>
      </c>
      <c r="B119" s="2" t="s">
        <v>366</v>
      </c>
      <c r="C119" s="3">
        <v>25</v>
      </c>
      <c r="D119" s="2" t="s">
        <v>367</v>
      </c>
      <c r="E119" s="2" t="s">
        <v>1238</v>
      </c>
      <c r="F119" s="2" t="s">
        <v>1239</v>
      </c>
      <c r="G119" s="2" t="s">
        <v>1240</v>
      </c>
      <c r="H119" s="2" t="s">
        <v>225</v>
      </c>
      <c r="I119" s="2"/>
      <c r="J119" s="2"/>
      <c r="K119" s="4" t="s">
        <v>912</v>
      </c>
    </row>
    <row r="120" spans="1:11" ht="15" customHeight="1" x14ac:dyDescent="0.35">
      <c r="A120" s="2" t="s">
        <v>365</v>
      </c>
      <c r="B120" s="2" t="s">
        <v>366</v>
      </c>
      <c r="C120" s="3">
        <v>25</v>
      </c>
      <c r="D120" s="2" t="s">
        <v>367</v>
      </c>
      <c r="E120" s="2" t="s">
        <v>1090</v>
      </c>
      <c r="F120" s="2" t="s">
        <v>1197</v>
      </c>
      <c r="G120" s="2" t="s">
        <v>372</v>
      </c>
      <c r="H120" s="2" t="s">
        <v>1241</v>
      </c>
      <c r="I120" s="2"/>
      <c r="J120" s="2"/>
      <c r="K120" s="4" t="s">
        <v>912</v>
      </c>
    </row>
    <row r="121" spans="1:11" ht="15" customHeight="1" x14ac:dyDescent="0.35">
      <c r="A121" s="2" t="s">
        <v>365</v>
      </c>
      <c r="B121" s="2" t="s">
        <v>366</v>
      </c>
      <c r="C121" s="3">
        <v>25</v>
      </c>
      <c r="D121" s="2" t="s">
        <v>367</v>
      </c>
      <c r="E121" s="2" t="s">
        <v>1238</v>
      </c>
      <c r="F121" s="2" t="s">
        <v>1242</v>
      </c>
      <c r="G121" s="2"/>
      <c r="H121" s="2" t="s">
        <v>225</v>
      </c>
      <c r="I121" s="2"/>
      <c r="J121" s="2"/>
      <c r="K121" s="4" t="s">
        <v>912</v>
      </c>
    </row>
    <row r="122" spans="1:11" ht="15" customHeight="1" x14ac:dyDescent="0.35">
      <c r="A122" s="2" t="s">
        <v>365</v>
      </c>
      <c r="B122" s="2" t="s">
        <v>366</v>
      </c>
      <c r="C122" s="3">
        <v>25</v>
      </c>
      <c r="D122" s="2" t="s">
        <v>367</v>
      </c>
      <c r="E122" s="2" t="s">
        <v>1104</v>
      </c>
      <c r="F122" s="2" t="s">
        <v>1243</v>
      </c>
      <c r="G122" s="2" t="s">
        <v>1244</v>
      </c>
      <c r="H122" s="2" t="s">
        <v>1245</v>
      </c>
      <c r="I122" s="2"/>
      <c r="J122" s="2"/>
      <c r="K122" s="4" t="s">
        <v>912</v>
      </c>
    </row>
    <row r="123" spans="1:11" ht="15" customHeight="1" x14ac:dyDescent="0.35">
      <c r="A123" s="2" t="s">
        <v>365</v>
      </c>
      <c r="B123" s="2" t="s">
        <v>366</v>
      </c>
      <c r="C123" s="3">
        <v>25</v>
      </c>
      <c r="D123" s="2" t="s">
        <v>367</v>
      </c>
      <c r="E123" s="2" t="s">
        <v>1090</v>
      </c>
      <c r="F123" s="2" t="s">
        <v>1197</v>
      </c>
      <c r="G123" s="2" t="s">
        <v>1246</v>
      </c>
      <c r="H123" s="2" t="s">
        <v>1247</v>
      </c>
      <c r="I123" s="2"/>
      <c r="J123" s="2"/>
      <c r="K123" s="4" t="s">
        <v>912</v>
      </c>
    </row>
    <row r="124" spans="1:11" ht="15" customHeight="1" x14ac:dyDescent="0.35">
      <c r="A124" s="2" t="s">
        <v>365</v>
      </c>
      <c r="B124" s="2" t="s">
        <v>366</v>
      </c>
      <c r="C124" s="3">
        <v>25</v>
      </c>
      <c r="D124" s="2" t="s">
        <v>367</v>
      </c>
      <c r="E124" s="2" t="s">
        <v>1110</v>
      </c>
      <c r="F124" s="2" t="s">
        <v>285</v>
      </c>
      <c r="G124" s="2" t="s">
        <v>1244</v>
      </c>
      <c r="H124" s="2" t="s">
        <v>225</v>
      </c>
      <c r="I124" s="2"/>
      <c r="J124" s="2"/>
      <c r="K124" s="4" t="s">
        <v>912</v>
      </c>
    </row>
    <row r="125" spans="1:11" ht="15" customHeight="1" x14ac:dyDescent="0.35">
      <c r="A125" s="2" t="s">
        <v>375</v>
      </c>
      <c r="B125" s="2" t="s">
        <v>376</v>
      </c>
      <c r="C125" s="3">
        <v>26</v>
      </c>
      <c r="D125" s="2" t="s">
        <v>377</v>
      </c>
      <c r="E125" s="2" t="s">
        <v>1090</v>
      </c>
      <c r="F125" s="2" t="s">
        <v>1099</v>
      </c>
      <c r="G125" s="2"/>
      <c r="H125" s="2"/>
      <c r="I125" s="2"/>
      <c r="J125" s="2"/>
      <c r="K125" s="4" t="s">
        <v>1248</v>
      </c>
    </row>
    <row r="126" spans="1:11" ht="15" customHeight="1" x14ac:dyDescent="0.35">
      <c r="A126" s="2" t="s">
        <v>375</v>
      </c>
      <c r="B126" s="2" t="s">
        <v>376</v>
      </c>
      <c r="C126" s="3">
        <v>26</v>
      </c>
      <c r="D126" s="2" t="s">
        <v>377</v>
      </c>
      <c r="E126" s="2" t="s">
        <v>1110</v>
      </c>
      <c r="F126" s="2" t="s">
        <v>285</v>
      </c>
      <c r="G126" s="2"/>
      <c r="H126" s="2"/>
      <c r="I126" s="2"/>
      <c r="J126" s="2"/>
      <c r="K126" s="4" t="s">
        <v>1248</v>
      </c>
    </row>
    <row r="127" spans="1:11" ht="15" customHeight="1" x14ac:dyDescent="0.35">
      <c r="A127" s="2" t="s">
        <v>375</v>
      </c>
      <c r="B127" s="2" t="s">
        <v>376</v>
      </c>
      <c r="C127" s="3">
        <v>26</v>
      </c>
      <c r="D127" s="2" t="s">
        <v>377</v>
      </c>
      <c r="E127" s="2" t="s">
        <v>1096</v>
      </c>
      <c r="F127" s="2" t="s">
        <v>1108</v>
      </c>
      <c r="G127" s="2"/>
      <c r="H127" s="2" t="s">
        <v>1109</v>
      </c>
      <c r="I127" s="2"/>
      <c r="J127" s="2"/>
      <c r="K127" s="4" t="s">
        <v>922</v>
      </c>
    </row>
    <row r="128" spans="1:11" ht="15" customHeight="1" x14ac:dyDescent="0.35">
      <c r="A128" s="2" t="s">
        <v>375</v>
      </c>
      <c r="B128" s="2" t="s">
        <v>376</v>
      </c>
      <c r="C128" s="3">
        <v>26</v>
      </c>
      <c r="D128" s="2" t="s">
        <v>377</v>
      </c>
      <c r="E128" s="2" t="s">
        <v>1102</v>
      </c>
      <c r="F128" s="2" t="s">
        <v>1249</v>
      </c>
      <c r="G128" s="2"/>
      <c r="H128" s="2" t="s">
        <v>1109</v>
      </c>
      <c r="I128" s="2"/>
      <c r="J128" s="2">
        <v>1994</v>
      </c>
      <c r="K128" s="4" t="s">
        <v>386</v>
      </c>
    </row>
    <row r="129" spans="1:11" ht="15" customHeight="1" x14ac:dyDescent="0.35">
      <c r="A129" s="2" t="s">
        <v>375</v>
      </c>
      <c r="B129" s="2" t="s">
        <v>376</v>
      </c>
      <c r="C129" s="3">
        <v>26</v>
      </c>
      <c r="D129" s="2" t="s">
        <v>377</v>
      </c>
      <c r="E129" s="2" t="s">
        <v>1250</v>
      </c>
      <c r="F129" s="2"/>
      <c r="G129" s="2"/>
      <c r="H129" s="2" t="s">
        <v>346</v>
      </c>
      <c r="I129" s="2">
        <v>1989</v>
      </c>
      <c r="J129" s="2">
        <v>1992</v>
      </c>
      <c r="K129" s="4" t="s">
        <v>386</v>
      </c>
    </row>
    <row r="130" spans="1:11" ht="15" customHeight="1" x14ac:dyDescent="0.35">
      <c r="A130" s="2" t="s">
        <v>375</v>
      </c>
      <c r="B130" s="2" t="s">
        <v>376</v>
      </c>
      <c r="C130" s="3">
        <v>26</v>
      </c>
      <c r="D130" s="2" t="s">
        <v>377</v>
      </c>
      <c r="E130" s="2" t="s">
        <v>1110</v>
      </c>
      <c r="F130" s="2" t="s">
        <v>1251</v>
      </c>
      <c r="G130" s="2" t="s">
        <v>18281</v>
      </c>
      <c r="H130" s="2" t="s">
        <v>346</v>
      </c>
      <c r="I130" s="2">
        <v>1985</v>
      </c>
      <c r="J130" s="2">
        <v>1989</v>
      </c>
      <c r="K130" s="4" t="s">
        <v>386</v>
      </c>
    </row>
    <row r="131" spans="1:11" ht="15" customHeight="1" x14ac:dyDescent="0.35">
      <c r="A131" s="2" t="s">
        <v>375</v>
      </c>
      <c r="B131" s="2" t="s">
        <v>376</v>
      </c>
      <c r="C131" s="3">
        <v>26</v>
      </c>
      <c r="D131" s="2" t="s">
        <v>377</v>
      </c>
      <c r="E131" s="2" t="s">
        <v>1104</v>
      </c>
      <c r="F131" s="2" t="s">
        <v>133</v>
      </c>
      <c r="G131" s="2" t="s">
        <v>998</v>
      </c>
      <c r="H131" s="2" t="s">
        <v>1252</v>
      </c>
      <c r="I131" s="2">
        <v>1977</v>
      </c>
      <c r="J131" s="2">
        <v>1983</v>
      </c>
      <c r="K131" s="4" t="s">
        <v>386</v>
      </c>
    </row>
    <row r="132" spans="1:11" ht="15" customHeight="1" x14ac:dyDescent="0.35">
      <c r="A132" s="2" t="s">
        <v>375</v>
      </c>
      <c r="B132" s="2" t="s">
        <v>376</v>
      </c>
      <c r="C132" s="3">
        <v>26</v>
      </c>
      <c r="D132" s="2" t="s">
        <v>377</v>
      </c>
      <c r="E132" s="2" t="s">
        <v>1104</v>
      </c>
      <c r="F132" s="2" t="s">
        <v>1253</v>
      </c>
      <c r="G132" s="2"/>
      <c r="H132" s="2" t="s">
        <v>1252</v>
      </c>
      <c r="I132" s="2"/>
      <c r="J132" s="2">
        <v>1980</v>
      </c>
      <c r="K132" s="4" t="s">
        <v>386</v>
      </c>
    </row>
    <row r="133" spans="1:11" ht="15" customHeight="1" x14ac:dyDescent="0.35">
      <c r="A133" s="2" t="s">
        <v>387</v>
      </c>
      <c r="B133" s="2" t="s">
        <v>388</v>
      </c>
      <c r="C133" s="3">
        <v>27</v>
      </c>
      <c r="D133" s="2" t="s">
        <v>389</v>
      </c>
      <c r="E133" s="2" t="s">
        <v>1110</v>
      </c>
      <c r="F133" s="2" t="s">
        <v>285</v>
      </c>
      <c r="G133" s="2" t="s">
        <v>1254</v>
      </c>
      <c r="H133" s="2" t="s">
        <v>473</v>
      </c>
      <c r="I133" s="2">
        <v>2011</v>
      </c>
      <c r="J133" s="2">
        <v>2015</v>
      </c>
      <c r="K133" s="4" t="s">
        <v>1255</v>
      </c>
    </row>
    <row r="134" spans="1:11" ht="15" customHeight="1" x14ac:dyDescent="0.35">
      <c r="A134" s="2" t="s">
        <v>387</v>
      </c>
      <c r="B134" s="2" t="s">
        <v>388</v>
      </c>
      <c r="C134" s="3">
        <v>27</v>
      </c>
      <c r="D134" s="2" t="s">
        <v>389</v>
      </c>
      <c r="E134" s="2" t="s">
        <v>1096</v>
      </c>
      <c r="F134" s="2" t="s">
        <v>1108</v>
      </c>
      <c r="G134" s="2"/>
      <c r="H134" s="2" t="s">
        <v>1109</v>
      </c>
      <c r="I134" s="2"/>
      <c r="J134" s="2">
        <v>2013</v>
      </c>
      <c r="K134" s="4" t="s">
        <v>937</v>
      </c>
    </row>
    <row r="135" spans="1:11" ht="15" customHeight="1" x14ac:dyDescent="0.35">
      <c r="A135" s="2" t="s">
        <v>387</v>
      </c>
      <c r="B135" s="2" t="s">
        <v>388</v>
      </c>
      <c r="C135" s="3">
        <v>27</v>
      </c>
      <c r="D135" s="2" t="s">
        <v>389</v>
      </c>
      <c r="E135" s="2" t="s">
        <v>1090</v>
      </c>
      <c r="F135" s="2" t="s">
        <v>1197</v>
      </c>
      <c r="G135" s="2" t="s">
        <v>1027</v>
      </c>
      <c r="H135" s="2" t="s">
        <v>271</v>
      </c>
      <c r="I135" s="2">
        <v>2008</v>
      </c>
      <c r="J135" s="2">
        <v>2012</v>
      </c>
      <c r="K135" s="4" t="s">
        <v>937</v>
      </c>
    </row>
    <row r="136" spans="1:11" ht="15" customHeight="1" x14ac:dyDescent="0.35">
      <c r="A136" s="2" t="s">
        <v>387</v>
      </c>
      <c r="B136" s="2" t="s">
        <v>388</v>
      </c>
      <c r="C136" s="3">
        <v>27</v>
      </c>
      <c r="D136" s="2" t="s">
        <v>389</v>
      </c>
      <c r="E136" s="2" t="s">
        <v>1096</v>
      </c>
      <c r="F136" s="2" t="s">
        <v>1249</v>
      </c>
      <c r="G136" s="2"/>
      <c r="H136" s="2" t="s">
        <v>1109</v>
      </c>
      <c r="I136" s="2"/>
      <c r="J136" s="2">
        <v>2006</v>
      </c>
      <c r="K136" s="4" t="s">
        <v>937</v>
      </c>
    </row>
    <row r="137" spans="1:11" ht="15" customHeight="1" x14ac:dyDescent="0.35">
      <c r="A137" s="2" t="s">
        <v>387</v>
      </c>
      <c r="B137" s="2" t="s">
        <v>388</v>
      </c>
      <c r="C137" s="3">
        <v>27</v>
      </c>
      <c r="D137" s="2" t="s">
        <v>389</v>
      </c>
      <c r="E137" s="2" t="s">
        <v>1104</v>
      </c>
      <c r="F137" s="2" t="s">
        <v>133</v>
      </c>
      <c r="G137" s="2" t="s">
        <v>998</v>
      </c>
      <c r="H137" s="2" t="s">
        <v>1150</v>
      </c>
      <c r="I137" s="2">
        <v>1999</v>
      </c>
      <c r="J137" s="2">
        <v>2002</v>
      </c>
      <c r="K137" s="4" t="s">
        <v>1255</v>
      </c>
    </row>
    <row r="138" spans="1:11" ht="15" customHeight="1" x14ac:dyDescent="0.35">
      <c r="A138" s="2" t="s">
        <v>387</v>
      </c>
      <c r="B138" s="2" t="s">
        <v>388</v>
      </c>
      <c r="C138" s="3">
        <v>27</v>
      </c>
      <c r="D138" s="2" t="s">
        <v>389</v>
      </c>
      <c r="E138" s="2" t="s">
        <v>1104</v>
      </c>
      <c r="F138" s="2" t="s">
        <v>1256</v>
      </c>
      <c r="G138" s="2" t="s">
        <v>998</v>
      </c>
      <c r="H138" s="2" t="s">
        <v>1115</v>
      </c>
      <c r="I138" s="2">
        <v>1996</v>
      </c>
      <c r="J138" s="2">
        <v>1999</v>
      </c>
      <c r="K138" s="4" t="s">
        <v>1255</v>
      </c>
    </row>
    <row r="139" spans="1:11" ht="15" customHeight="1" x14ac:dyDescent="0.35">
      <c r="A139" s="2" t="s">
        <v>398</v>
      </c>
      <c r="B139" s="2" t="s">
        <v>399</v>
      </c>
      <c r="C139" s="3">
        <v>28</v>
      </c>
      <c r="D139" s="2" t="s">
        <v>400</v>
      </c>
      <c r="E139" s="2" t="s">
        <v>1090</v>
      </c>
      <c r="F139" s="2" t="s">
        <v>1197</v>
      </c>
      <c r="G139" s="2" t="s">
        <v>407</v>
      </c>
      <c r="H139" s="2" t="s">
        <v>1257</v>
      </c>
      <c r="I139" s="2"/>
      <c r="J139" s="2"/>
      <c r="K139" s="4" t="s">
        <v>409</v>
      </c>
    </row>
    <row r="140" spans="1:11" ht="15" customHeight="1" x14ac:dyDescent="0.35">
      <c r="A140" s="2" t="s">
        <v>398</v>
      </c>
      <c r="B140" s="2" t="s">
        <v>399</v>
      </c>
      <c r="C140" s="3">
        <v>28</v>
      </c>
      <c r="D140" s="2" t="s">
        <v>400</v>
      </c>
      <c r="E140" s="2" t="s">
        <v>1104</v>
      </c>
      <c r="F140" s="2" t="s">
        <v>1122</v>
      </c>
      <c r="G140" s="2" t="s">
        <v>453</v>
      </c>
      <c r="H140" s="2" t="s">
        <v>301</v>
      </c>
      <c r="I140" s="2"/>
      <c r="J140" s="2"/>
      <c r="K140" s="4" t="s">
        <v>409</v>
      </c>
    </row>
    <row r="141" spans="1:11" ht="15" customHeight="1" x14ac:dyDescent="0.35">
      <c r="A141" s="2" t="s">
        <v>398</v>
      </c>
      <c r="B141" s="2" t="s">
        <v>399</v>
      </c>
      <c r="C141" s="3">
        <v>28</v>
      </c>
      <c r="D141" s="2" t="s">
        <v>400</v>
      </c>
      <c r="E141" s="2" t="s">
        <v>1110</v>
      </c>
      <c r="F141" s="2" t="s">
        <v>285</v>
      </c>
      <c r="G141" s="2" t="s">
        <v>1258</v>
      </c>
      <c r="H141" s="2" t="s">
        <v>225</v>
      </c>
      <c r="I141" s="2"/>
      <c r="J141" s="2">
        <v>2019</v>
      </c>
      <c r="K141" s="4" t="s">
        <v>409</v>
      </c>
    </row>
    <row r="142" spans="1:11" ht="15" customHeight="1" x14ac:dyDescent="0.35">
      <c r="A142" s="2" t="s">
        <v>410</v>
      </c>
      <c r="B142" s="2" t="s">
        <v>411</v>
      </c>
      <c r="C142" s="3">
        <v>29</v>
      </c>
      <c r="D142" s="2" t="s">
        <v>413</v>
      </c>
      <c r="E142" s="2" t="s">
        <v>1110</v>
      </c>
      <c r="F142" s="2" t="s">
        <v>285</v>
      </c>
      <c r="G142" s="2" t="s">
        <v>1259</v>
      </c>
      <c r="H142" s="2" t="s">
        <v>1260</v>
      </c>
      <c r="I142" s="2">
        <v>2005</v>
      </c>
      <c r="J142" s="2">
        <v>2008</v>
      </c>
      <c r="K142" s="4" t="s">
        <v>966</v>
      </c>
    </row>
    <row r="143" spans="1:11" ht="15" customHeight="1" x14ac:dyDescent="0.35">
      <c r="A143" s="2" t="s">
        <v>410</v>
      </c>
      <c r="B143" s="2" t="s">
        <v>411</v>
      </c>
      <c r="C143" s="3">
        <v>29</v>
      </c>
      <c r="D143" s="2" t="s">
        <v>413</v>
      </c>
      <c r="E143" s="2" t="s">
        <v>1090</v>
      </c>
      <c r="F143" s="2" t="s">
        <v>1197</v>
      </c>
      <c r="G143" s="2" t="s">
        <v>1261</v>
      </c>
      <c r="H143" s="2" t="s">
        <v>1260</v>
      </c>
      <c r="I143" s="2">
        <v>2004</v>
      </c>
      <c r="J143" s="2">
        <v>2005</v>
      </c>
      <c r="K143" s="4" t="s">
        <v>966</v>
      </c>
    </row>
    <row r="144" spans="1:11" ht="15" customHeight="1" x14ac:dyDescent="0.35">
      <c r="A144" s="2" t="s">
        <v>410</v>
      </c>
      <c r="B144" s="2" t="s">
        <v>411</v>
      </c>
      <c r="C144" s="3">
        <v>29</v>
      </c>
      <c r="D144" s="2" t="s">
        <v>413</v>
      </c>
      <c r="E144" s="2" t="s">
        <v>1104</v>
      </c>
      <c r="F144" s="2" t="s">
        <v>1122</v>
      </c>
      <c r="G144" s="2" t="s">
        <v>1262</v>
      </c>
      <c r="H144" s="2" t="s">
        <v>1241</v>
      </c>
      <c r="I144" s="2" t="s">
        <v>1263</v>
      </c>
      <c r="J144" s="2" t="s">
        <v>1264</v>
      </c>
      <c r="K144" s="4" t="s">
        <v>1265</v>
      </c>
    </row>
    <row r="145" spans="1:11" ht="15" customHeight="1" x14ac:dyDescent="0.35">
      <c r="A145" s="2" t="s">
        <v>424</v>
      </c>
      <c r="B145" s="2" t="s">
        <v>425</v>
      </c>
      <c r="C145" s="3">
        <v>30</v>
      </c>
      <c r="D145" s="2" t="s">
        <v>426</v>
      </c>
      <c r="E145" s="2" t="s">
        <v>1096</v>
      </c>
      <c r="F145" s="2" t="s">
        <v>1199</v>
      </c>
      <c r="G145" s="2"/>
      <c r="H145" s="2" t="s">
        <v>1200</v>
      </c>
      <c r="I145" s="2"/>
      <c r="J145" s="2"/>
      <c r="K145" s="4" t="s">
        <v>980</v>
      </c>
    </row>
    <row r="146" spans="1:11" ht="15" customHeight="1" x14ac:dyDescent="0.35">
      <c r="A146" s="2" t="s">
        <v>434</v>
      </c>
      <c r="B146" s="2" t="s">
        <v>435</v>
      </c>
      <c r="C146" s="3">
        <v>31</v>
      </c>
      <c r="D146" s="2" t="s">
        <v>436</v>
      </c>
      <c r="E146" s="2" t="s">
        <v>1096</v>
      </c>
      <c r="F146" s="2" t="s">
        <v>1097</v>
      </c>
      <c r="G146" s="2"/>
      <c r="H146" s="2" t="s">
        <v>1098</v>
      </c>
      <c r="I146" s="2"/>
      <c r="J146" s="2">
        <v>2021</v>
      </c>
      <c r="K146" s="4" t="s">
        <v>446</v>
      </c>
    </row>
    <row r="147" spans="1:11" ht="15" customHeight="1" x14ac:dyDescent="0.35">
      <c r="A147" s="2" t="s">
        <v>434</v>
      </c>
      <c r="B147" s="2" t="s">
        <v>435</v>
      </c>
      <c r="C147" s="3">
        <v>31</v>
      </c>
      <c r="D147" s="2" t="s">
        <v>436</v>
      </c>
      <c r="E147" s="2" t="s">
        <v>1102</v>
      </c>
      <c r="F147" s="2" t="s">
        <v>1266</v>
      </c>
      <c r="G147" s="2" t="s">
        <v>38</v>
      </c>
      <c r="H147" s="2" t="s">
        <v>1098</v>
      </c>
      <c r="I147" s="2"/>
      <c r="J147" s="2">
        <v>2013</v>
      </c>
      <c r="K147" s="4" t="s">
        <v>446</v>
      </c>
    </row>
    <row r="148" spans="1:11" ht="15" customHeight="1" x14ac:dyDescent="0.35">
      <c r="A148" s="2" t="s">
        <v>434</v>
      </c>
      <c r="B148" s="2" t="s">
        <v>435</v>
      </c>
      <c r="C148" s="3">
        <v>31</v>
      </c>
      <c r="D148" s="2" t="s">
        <v>436</v>
      </c>
      <c r="E148" s="2" t="s">
        <v>1102</v>
      </c>
      <c r="F148" s="2" t="s">
        <v>1103</v>
      </c>
      <c r="G148" s="2"/>
      <c r="H148" s="2" t="s">
        <v>1098</v>
      </c>
      <c r="I148" s="2"/>
      <c r="J148" s="2">
        <v>2011</v>
      </c>
      <c r="K148" s="4" t="s">
        <v>1267</v>
      </c>
    </row>
    <row r="149" spans="1:11" ht="15" customHeight="1" x14ac:dyDescent="0.35">
      <c r="A149" s="2" t="s">
        <v>434</v>
      </c>
      <c r="B149" s="2" t="s">
        <v>435</v>
      </c>
      <c r="C149" s="3">
        <v>31</v>
      </c>
      <c r="D149" s="2" t="s">
        <v>436</v>
      </c>
      <c r="E149" s="2" t="s">
        <v>1104</v>
      </c>
      <c r="F149" s="2" t="s">
        <v>1268</v>
      </c>
      <c r="G149" s="2"/>
      <c r="H149" s="2" t="s">
        <v>1269</v>
      </c>
      <c r="I149" s="2"/>
      <c r="J149" s="2">
        <v>2003</v>
      </c>
      <c r="K149" s="4" t="s">
        <v>446</v>
      </c>
    </row>
    <row r="150" spans="1:11" ht="15" customHeight="1" x14ac:dyDescent="0.35">
      <c r="A150" s="2" t="s">
        <v>447</v>
      </c>
      <c r="B150" s="2" t="s">
        <v>448</v>
      </c>
      <c r="C150" s="3">
        <v>32</v>
      </c>
      <c r="D150" s="2" t="s">
        <v>449</v>
      </c>
      <c r="E150" s="2" t="s">
        <v>1110</v>
      </c>
      <c r="F150" s="2" t="s">
        <v>285</v>
      </c>
      <c r="G150" s="2" t="s">
        <v>453</v>
      </c>
      <c r="H150" s="2" t="s">
        <v>332</v>
      </c>
      <c r="I150" s="2" t="s">
        <v>1270</v>
      </c>
      <c r="J150" s="2" t="s">
        <v>799</v>
      </c>
      <c r="K150" s="4" t="s">
        <v>984</v>
      </c>
    </row>
    <row r="151" spans="1:11" ht="15" customHeight="1" x14ac:dyDescent="0.35">
      <c r="A151" s="2" t="s">
        <v>447</v>
      </c>
      <c r="B151" s="2" t="s">
        <v>448</v>
      </c>
      <c r="C151" s="3">
        <v>32</v>
      </c>
      <c r="D151" s="2" t="s">
        <v>449</v>
      </c>
      <c r="E151" s="2" t="s">
        <v>1090</v>
      </c>
      <c r="F151" s="2" t="s">
        <v>1197</v>
      </c>
      <c r="G151" s="2" t="s">
        <v>1271</v>
      </c>
      <c r="H151" s="2" t="s">
        <v>1272</v>
      </c>
      <c r="I151" s="2" t="s">
        <v>1273</v>
      </c>
      <c r="J151" s="2" t="s">
        <v>1274</v>
      </c>
      <c r="K151" s="4" t="s">
        <v>984</v>
      </c>
    </row>
    <row r="152" spans="1:11" ht="15" customHeight="1" x14ac:dyDescent="0.35">
      <c r="A152" s="2" t="s">
        <v>447</v>
      </c>
      <c r="B152" s="2" t="s">
        <v>448</v>
      </c>
      <c r="C152" s="3">
        <v>32</v>
      </c>
      <c r="D152" s="2" t="s">
        <v>449</v>
      </c>
      <c r="E152" s="2" t="s">
        <v>1104</v>
      </c>
      <c r="F152" s="2" t="s">
        <v>1243</v>
      </c>
      <c r="G152" s="2" t="s">
        <v>1275</v>
      </c>
      <c r="H152" s="2" t="s">
        <v>1276</v>
      </c>
      <c r="I152" s="2" t="s">
        <v>1277</v>
      </c>
      <c r="J152" s="2" t="s">
        <v>949</v>
      </c>
      <c r="K152" s="4" t="s">
        <v>984</v>
      </c>
    </row>
    <row r="153" spans="1:11" ht="15" customHeight="1" x14ac:dyDescent="0.35">
      <c r="A153" s="2" t="s">
        <v>456</v>
      </c>
      <c r="B153" s="2" t="s">
        <v>457</v>
      </c>
      <c r="C153" s="3">
        <v>33</v>
      </c>
      <c r="D153" s="2" t="s">
        <v>458</v>
      </c>
      <c r="E153" s="2" t="s">
        <v>1159</v>
      </c>
      <c r="F153" s="2"/>
      <c r="G153" s="2" t="s">
        <v>38</v>
      </c>
      <c r="H153" s="2"/>
      <c r="I153" s="2"/>
      <c r="J153" s="2">
        <v>2015</v>
      </c>
      <c r="K153" s="4" t="s">
        <v>995</v>
      </c>
    </row>
    <row r="154" spans="1:11" ht="15" customHeight="1" x14ac:dyDescent="0.35">
      <c r="A154" s="2" t="s">
        <v>456</v>
      </c>
      <c r="B154" s="2" t="s">
        <v>457</v>
      </c>
      <c r="C154" s="3">
        <v>33</v>
      </c>
      <c r="D154" s="2" t="s">
        <v>458</v>
      </c>
      <c r="E154" s="2" t="s">
        <v>1102</v>
      </c>
      <c r="F154" s="2" t="s">
        <v>1103</v>
      </c>
      <c r="G154" s="2"/>
      <c r="H154" s="2" t="s">
        <v>1098</v>
      </c>
      <c r="I154" s="2"/>
      <c r="J154" s="2">
        <v>2011</v>
      </c>
      <c r="K154" s="4" t="s">
        <v>995</v>
      </c>
    </row>
    <row r="155" spans="1:11" ht="15" customHeight="1" x14ac:dyDescent="0.35">
      <c r="A155" s="2" t="s">
        <v>456</v>
      </c>
      <c r="B155" s="2" t="s">
        <v>457</v>
      </c>
      <c r="C155" s="3">
        <v>33</v>
      </c>
      <c r="D155" s="2" t="s">
        <v>458</v>
      </c>
      <c r="E155" s="2" t="s">
        <v>1104</v>
      </c>
      <c r="F155" s="2" t="s">
        <v>1227</v>
      </c>
      <c r="G155" s="2"/>
      <c r="H155" s="2" t="s">
        <v>346</v>
      </c>
      <c r="I155" s="2"/>
      <c r="J155" s="2">
        <v>2008</v>
      </c>
      <c r="K155" s="4" t="s">
        <v>995</v>
      </c>
    </row>
    <row r="156" spans="1:11" ht="15" customHeight="1" x14ac:dyDescent="0.35">
      <c r="A156" s="2" t="s">
        <v>456</v>
      </c>
      <c r="B156" s="2" t="s">
        <v>457</v>
      </c>
      <c r="C156" s="3">
        <v>33</v>
      </c>
      <c r="D156" s="2" t="s">
        <v>458</v>
      </c>
      <c r="E156" s="2" t="s">
        <v>1090</v>
      </c>
      <c r="F156" s="2" t="s">
        <v>1116</v>
      </c>
      <c r="G156" s="2" t="s">
        <v>1278</v>
      </c>
      <c r="H156" s="2" t="s">
        <v>346</v>
      </c>
      <c r="I156" s="2"/>
      <c r="J156" s="2">
        <v>2005</v>
      </c>
      <c r="K156" s="4" t="s">
        <v>995</v>
      </c>
    </row>
    <row r="157" spans="1:11" ht="15" customHeight="1" x14ac:dyDescent="0.35">
      <c r="A157" s="2" t="s">
        <v>467</v>
      </c>
      <c r="B157" s="2" t="s">
        <v>468</v>
      </c>
      <c r="C157" s="3">
        <v>34</v>
      </c>
      <c r="D157" s="2" t="s">
        <v>469</v>
      </c>
      <c r="E157" s="2" t="s">
        <v>1104</v>
      </c>
      <c r="F157" s="2" t="s">
        <v>1122</v>
      </c>
      <c r="G157" s="2" t="s">
        <v>1278</v>
      </c>
      <c r="H157" s="2" t="s">
        <v>1112</v>
      </c>
      <c r="I157" s="2"/>
      <c r="J157" s="2"/>
      <c r="K157" s="4" t="s">
        <v>476</v>
      </c>
    </row>
    <row r="158" spans="1:11" ht="15" customHeight="1" x14ac:dyDescent="0.35">
      <c r="A158" s="2" t="s">
        <v>467</v>
      </c>
      <c r="B158" s="2" t="s">
        <v>468</v>
      </c>
      <c r="C158" s="3">
        <v>34</v>
      </c>
      <c r="D158" s="2" t="s">
        <v>469</v>
      </c>
      <c r="E158" s="2" t="s">
        <v>1118</v>
      </c>
      <c r="F158" s="2"/>
      <c r="G158" s="2"/>
      <c r="H158" s="2" t="s">
        <v>1279</v>
      </c>
      <c r="I158" s="2"/>
      <c r="J158" s="2"/>
      <c r="K158" s="4" t="s">
        <v>476</v>
      </c>
    </row>
    <row r="159" spans="1:11" ht="15" customHeight="1" x14ac:dyDescent="0.35">
      <c r="A159" s="2" t="s">
        <v>467</v>
      </c>
      <c r="B159" s="2" t="s">
        <v>468</v>
      </c>
      <c r="C159" s="3">
        <v>34</v>
      </c>
      <c r="D159" s="2" t="s">
        <v>469</v>
      </c>
      <c r="E159" s="2" t="s">
        <v>1104</v>
      </c>
      <c r="F159" s="2" t="s">
        <v>133</v>
      </c>
      <c r="G159" s="2"/>
      <c r="H159" s="2" t="s">
        <v>1112</v>
      </c>
      <c r="I159" s="2"/>
      <c r="J159" s="2">
        <v>2013</v>
      </c>
      <c r="K159" s="4" t="s">
        <v>1280</v>
      </c>
    </row>
    <row r="160" spans="1:11" ht="15" customHeight="1" x14ac:dyDescent="0.35">
      <c r="A160" s="2" t="s">
        <v>477</v>
      </c>
      <c r="B160" s="2" t="s">
        <v>478</v>
      </c>
      <c r="C160" s="3">
        <v>35</v>
      </c>
      <c r="D160" s="2" t="s">
        <v>479</v>
      </c>
      <c r="E160" s="2" t="s">
        <v>1110</v>
      </c>
      <c r="F160" s="2" t="s">
        <v>1281</v>
      </c>
      <c r="G160" s="2" t="s">
        <v>484</v>
      </c>
      <c r="H160" s="2" t="s">
        <v>473</v>
      </c>
      <c r="I160" s="2" t="s">
        <v>1282</v>
      </c>
      <c r="J160" s="2" t="s">
        <v>1008</v>
      </c>
      <c r="K160" s="4" t="s">
        <v>1283</v>
      </c>
    </row>
    <row r="161" spans="1:11" ht="15" customHeight="1" x14ac:dyDescent="0.35">
      <c r="A161" s="2" t="s">
        <v>477</v>
      </c>
      <c r="B161" s="2" t="s">
        <v>478</v>
      </c>
      <c r="C161" s="3">
        <v>35</v>
      </c>
      <c r="D161" s="2" t="s">
        <v>479</v>
      </c>
      <c r="E161" s="2" t="s">
        <v>1090</v>
      </c>
      <c r="F161" s="2" t="s">
        <v>1284</v>
      </c>
      <c r="G161" s="2" t="s">
        <v>1285</v>
      </c>
      <c r="H161" s="2" t="s">
        <v>1100</v>
      </c>
      <c r="I161" s="2" t="s">
        <v>1286</v>
      </c>
      <c r="J161" s="2" t="s">
        <v>1287</v>
      </c>
      <c r="K161" s="4" t="s">
        <v>1283</v>
      </c>
    </row>
    <row r="162" spans="1:11" ht="15" customHeight="1" x14ac:dyDescent="0.35">
      <c r="A162" s="2" t="s">
        <v>477</v>
      </c>
      <c r="B162" s="2" t="s">
        <v>478</v>
      </c>
      <c r="C162" s="3">
        <v>35</v>
      </c>
      <c r="D162" s="2" t="s">
        <v>479</v>
      </c>
      <c r="E162" s="2" t="s">
        <v>1104</v>
      </c>
      <c r="F162" s="2" t="s">
        <v>1122</v>
      </c>
      <c r="G162" s="2" t="s">
        <v>1288</v>
      </c>
      <c r="H162" s="2" t="s">
        <v>693</v>
      </c>
      <c r="I162" s="2" t="s">
        <v>1289</v>
      </c>
      <c r="J162" s="2" t="s">
        <v>1290</v>
      </c>
      <c r="K162" s="4" t="s">
        <v>1283</v>
      </c>
    </row>
    <row r="163" spans="1:11" ht="15" customHeight="1" x14ac:dyDescent="0.35">
      <c r="A163" s="2" t="s">
        <v>487</v>
      </c>
      <c r="B163" s="2" t="s">
        <v>488</v>
      </c>
      <c r="C163" s="3">
        <v>36</v>
      </c>
      <c r="D163" s="2" t="s">
        <v>489</v>
      </c>
      <c r="E163" s="2" t="s">
        <v>1089</v>
      </c>
      <c r="F163" s="2"/>
      <c r="G163" s="2" t="s">
        <v>927</v>
      </c>
      <c r="H163" s="2" t="s">
        <v>1291</v>
      </c>
      <c r="I163" s="2"/>
      <c r="J163" s="2"/>
      <c r="K163" s="4" t="s">
        <v>1023</v>
      </c>
    </row>
    <row r="164" spans="1:11" ht="15" customHeight="1" x14ac:dyDescent="0.35">
      <c r="A164" s="2" t="s">
        <v>487</v>
      </c>
      <c r="B164" s="2" t="s">
        <v>488</v>
      </c>
      <c r="C164" s="3">
        <v>36</v>
      </c>
      <c r="D164" s="2" t="s">
        <v>489</v>
      </c>
      <c r="E164" s="2" t="s">
        <v>1096</v>
      </c>
      <c r="F164" s="2" t="s">
        <v>1292</v>
      </c>
      <c r="G164" s="2"/>
      <c r="H164" s="2" t="s">
        <v>1293</v>
      </c>
      <c r="I164" s="2"/>
      <c r="J164" s="2"/>
      <c r="K164" s="4" t="s">
        <v>1023</v>
      </c>
    </row>
    <row r="165" spans="1:11" ht="15" customHeight="1" x14ac:dyDescent="0.35">
      <c r="A165" s="2" t="s">
        <v>487</v>
      </c>
      <c r="B165" s="2" t="s">
        <v>488</v>
      </c>
      <c r="C165" s="3">
        <v>36</v>
      </c>
      <c r="D165" s="2" t="s">
        <v>489</v>
      </c>
      <c r="E165" s="2" t="s">
        <v>1096</v>
      </c>
      <c r="F165" s="2" t="s">
        <v>1294</v>
      </c>
      <c r="G165" s="2"/>
      <c r="H165" s="2" t="s">
        <v>1291</v>
      </c>
      <c r="I165" s="2"/>
      <c r="J165" s="2">
        <v>2023</v>
      </c>
      <c r="K165" s="4" t="s">
        <v>1013</v>
      </c>
    </row>
    <row r="166" spans="1:11" ht="15" customHeight="1" x14ac:dyDescent="0.35">
      <c r="A166" s="2" t="s">
        <v>487</v>
      </c>
      <c r="B166" s="2" t="s">
        <v>488</v>
      </c>
      <c r="C166" s="3">
        <v>36</v>
      </c>
      <c r="D166" s="2" t="s">
        <v>489</v>
      </c>
      <c r="E166" s="2" t="s">
        <v>1096</v>
      </c>
      <c r="F166" s="2" t="s">
        <v>1224</v>
      </c>
      <c r="G166" s="2"/>
      <c r="H166" s="2" t="s">
        <v>1225</v>
      </c>
      <c r="I166" s="2"/>
      <c r="J166" s="2" t="s">
        <v>1295</v>
      </c>
      <c r="K166" s="4" t="s">
        <v>1013</v>
      </c>
    </row>
    <row r="167" spans="1:11" ht="15" customHeight="1" x14ac:dyDescent="0.35">
      <c r="A167" s="2" t="s">
        <v>487</v>
      </c>
      <c r="B167" s="2" t="s">
        <v>488</v>
      </c>
      <c r="C167" s="3">
        <v>36</v>
      </c>
      <c r="D167" s="2" t="s">
        <v>489</v>
      </c>
      <c r="E167" s="2" t="s">
        <v>1096</v>
      </c>
      <c r="F167" s="2"/>
      <c r="G167" s="2"/>
      <c r="H167" s="2" t="s">
        <v>1296</v>
      </c>
      <c r="I167" s="2"/>
      <c r="J167" s="2" t="s">
        <v>1297</v>
      </c>
      <c r="K167" s="4" t="s">
        <v>1298</v>
      </c>
    </row>
    <row r="168" spans="1:11" ht="15" customHeight="1" x14ac:dyDescent="0.35">
      <c r="A168" s="2" t="s">
        <v>487</v>
      </c>
      <c r="B168" s="2" t="s">
        <v>488</v>
      </c>
      <c r="C168" s="3">
        <v>36</v>
      </c>
      <c r="D168" s="2" t="s">
        <v>489</v>
      </c>
      <c r="E168" s="2" t="s">
        <v>1096</v>
      </c>
      <c r="F168" s="2" t="s">
        <v>1097</v>
      </c>
      <c r="G168" s="2"/>
      <c r="H168" s="2" t="s">
        <v>1098</v>
      </c>
      <c r="I168" s="2"/>
      <c r="J168" s="2">
        <v>2008</v>
      </c>
      <c r="K168" s="4" t="s">
        <v>1013</v>
      </c>
    </row>
    <row r="169" spans="1:11" ht="15" customHeight="1" x14ac:dyDescent="0.35">
      <c r="A169" s="2" t="s">
        <v>487</v>
      </c>
      <c r="B169" s="2" t="s">
        <v>488</v>
      </c>
      <c r="C169" s="3">
        <v>36</v>
      </c>
      <c r="D169" s="2" t="s">
        <v>489</v>
      </c>
      <c r="E169" s="2" t="s">
        <v>1102</v>
      </c>
      <c r="F169" s="2" t="s">
        <v>1103</v>
      </c>
      <c r="G169" s="2"/>
      <c r="H169" s="2" t="s">
        <v>1098</v>
      </c>
      <c r="I169" s="2"/>
      <c r="J169" s="2">
        <v>2006</v>
      </c>
      <c r="K169" s="4" t="s">
        <v>1013</v>
      </c>
    </row>
    <row r="170" spans="1:11" ht="15" customHeight="1" x14ac:dyDescent="0.35">
      <c r="A170" s="2" t="s">
        <v>487</v>
      </c>
      <c r="B170" s="2" t="s">
        <v>488</v>
      </c>
      <c r="C170" s="3">
        <v>36</v>
      </c>
      <c r="D170" s="2" t="s">
        <v>489</v>
      </c>
      <c r="E170" s="2" t="s">
        <v>1096</v>
      </c>
      <c r="F170" s="2" t="s">
        <v>1299</v>
      </c>
      <c r="G170" s="2"/>
      <c r="H170" s="2" t="s">
        <v>1300</v>
      </c>
      <c r="I170" s="2" t="s">
        <v>1037</v>
      </c>
      <c r="J170" s="2">
        <v>2002</v>
      </c>
      <c r="K170" s="4" t="s">
        <v>1013</v>
      </c>
    </row>
    <row r="171" spans="1:11" ht="15" customHeight="1" x14ac:dyDescent="0.35">
      <c r="A171" s="2" t="s">
        <v>487</v>
      </c>
      <c r="B171" s="2" t="s">
        <v>488</v>
      </c>
      <c r="C171" s="3">
        <v>36</v>
      </c>
      <c r="D171" s="2" t="s">
        <v>489</v>
      </c>
      <c r="E171" s="2" t="s">
        <v>1110</v>
      </c>
      <c r="F171" s="2" t="s">
        <v>285</v>
      </c>
      <c r="G171" s="2" t="s">
        <v>1027</v>
      </c>
      <c r="H171" s="2" t="s">
        <v>1100</v>
      </c>
      <c r="I171" s="2" t="s">
        <v>1301</v>
      </c>
      <c r="J171" s="2" t="s">
        <v>1037</v>
      </c>
      <c r="K171" s="4" t="s">
        <v>1023</v>
      </c>
    </row>
    <row r="172" spans="1:11" ht="15" customHeight="1" x14ac:dyDescent="0.35">
      <c r="A172" s="2" t="s">
        <v>487</v>
      </c>
      <c r="B172" s="2" t="s">
        <v>488</v>
      </c>
      <c r="C172" s="3">
        <v>36</v>
      </c>
      <c r="D172" s="2" t="s">
        <v>489</v>
      </c>
      <c r="E172" s="2" t="s">
        <v>1090</v>
      </c>
      <c r="F172" s="2" t="s">
        <v>1099</v>
      </c>
      <c r="G172" s="2" t="s">
        <v>1039</v>
      </c>
      <c r="H172" s="2" t="s">
        <v>1100</v>
      </c>
      <c r="I172" s="2" t="s">
        <v>1302</v>
      </c>
      <c r="J172" s="2" t="s">
        <v>1303</v>
      </c>
      <c r="K172" s="4" t="s">
        <v>1023</v>
      </c>
    </row>
    <row r="173" spans="1:11" ht="15" customHeight="1" x14ac:dyDescent="0.35">
      <c r="A173" s="2" t="s">
        <v>487</v>
      </c>
      <c r="B173" s="2" t="s">
        <v>488</v>
      </c>
      <c r="C173" s="3">
        <v>36</v>
      </c>
      <c r="D173" s="2" t="s">
        <v>489</v>
      </c>
      <c r="E173" s="2" t="s">
        <v>1090</v>
      </c>
      <c r="F173" s="2" t="s">
        <v>1197</v>
      </c>
      <c r="G173" s="2" t="s">
        <v>1304</v>
      </c>
      <c r="H173" s="2" t="s">
        <v>1305</v>
      </c>
      <c r="I173" s="2" t="s">
        <v>1306</v>
      </c>
      <c r="J173" s="2" t="s">
        <v>1307</v>
      </c>
      <c r="K173" s="4" t="s">
        <v>1023</v>
      </c>
    </row>
    <row r="174" spans="1:11" ht="15" customHeight="1" x14ac:dyDescent="0.35">
      <c r="A174" s="2" t="s">
        <v>487</v>
      </c>
      <c r="B174" s="2" t="s">
        <v>488</v>
      </c>
      <c r="C174" s="3">
        <v>36</v>
      </c>
      <c r="D174" s="2" t="s">
        <v>489</v>
      </c>
      <c r="E174" s="2" t="s">
        <v>1110</v>
      </c>
      <c r="F174" s="2" t="s">
        <v>18280</v>
      </c>
      <c r="G174" s="2"/>
      <c r="H174" s="2" t="s">
        <v>1305</v>
      </c>
      <c r="I174" s="2" t="s">
        <v>1308</v>
      </c>
      <c r="J174" s="2" t="s">
        <v>1309</v>
      </c>
      <c r="K174" s="4" t="s">
        <v>1023</v>
      </c>
    </row>
    <row r="175" spans="1:11" ht="15" customHeight="1" x14ac:dyDescent="0.35">
      <c r="A175" s="2" t="s">
        <v>498</v>
      </c>
      <c r="B175" s="2" t="s">
        <v>499</v>
      </c>
      <c r="C175" s="3">
        <v>37</v>
      </c>
      <c r="D175" s="2" t="s">
        <v>500</v>
      </c>
      <c r="E175" s="2" t="s">
        <v>1090</v>
      </c>
      <c r="F175" s="2" t="s">
        <v>1091</v>
      </c>
      <c r="G175" s="2"/>
      <c r="H175" s="2" t="s">
        <v>1310</v>
      </c>
      <c r="I175" s="2">
        <v>1997</v>
      </c>
      <c r="J175" s="2">
        <v>1999</v>
      </c>
      <c r="K175" s="4" t="s">
        <v>1311</v>
      </c>
    </row>
    <row r="176" spans="1:11" ht="15" customHeight="1" x14ac:dyDescent="0.35">
      <c r="A176" s="2" t="s">
        <v>498</v>
      </c>
      <c r="B176" s="2" t="s">
        <v>499</v>
      </c>
      <c r="C176" s="3">
        <v>37</v>
      </c>
      <c r="D176" s="2" t="s">
        <v>500</v>
      </c>
      <c r="E176" s="2" t="s">
        <v>1090</v>
      </c>
      <c r="F176" s="2" t="s">
        <v>1099</v>
      </c>
      <c r="G176" s="2" t="s">
        <v>998</v>
      </c>
      <c r="H176" s="2" t="s">
        <v>1100</v>
      </c>
      <c r="I176" s="2">
        <v>1989</v>
      </c>
      <c r="J176" s="2">
        <v>1995</v>
      </c>
      <c r="K176" s="4" t="s">
        <v>1311</v>
      </c>
    </row>
    <row r="177" spans="1:11" ht="15" customHeight="1" x14ac:dyDescent="0.35">
      <c r="A177" s="2" t="s">
        <v>498</v>
      </c>
      <c r="B177" s="2" t="s">
        <v>499</v>
      </c>
      <c r="C177" s="3">
        <v>37</v>
      </c>
      <c r="D177" s="2" t="s">
        <v>500</v>
      </c>
      <c r="E177" s="2" t="s">
        <v>1104</v>
      </c>
      <c r="F177" s="2" t="s">
        <v>1312</v>
      </c>
      <c r="G177" s="2"/>
      <c r="H177" s="2" t="s">
        <v>1100</v>
      </c>
      <c r="I177" s="2"/>
      <c r="J177" s="2">
        <v>1995</v>
      </c>
      <c r="K177" s="4" t="s">
        <v>1313</v>
      </c>
    </row>
    <row r="178" spans="1:11" ht="15" customHeight="1" x14ac:dyDescent="0.35">
      <c r="A178" s="2" t="s">
        <v>498</v>
      </c>
      <c r="B178" s="2" t="s">
        <v>499</v>
      </c>
      <c r="C178" s="3">
        <v>37</v>
      </c>
      <c r="D178" s="2" t="s">
        <v>500</v>
      </c>
      <c r="E178" s="2" t="s">
        <v>1104</v>
      </c>
      <c r="F178" s="2"/>
      <c r="G178" s="2" t="s">
        <v>507</v>
      </c>
      <c r="H178" s="2" t="s">
        <v>1100</v>
      </c>
      <c r="I178" s="2">
        <v>1989</v>
      </c>
      <c r="J178" s="2">
        <v>1993</v>
      </c>
      <c r="K178" s="4" t="s">
        <v>1311</v>
      </c>
    </row>
    <row r="179" spans="1:11" ht="15" customHeight="1" x14ac:dyDescent="0.35">
      <c r="A179" s="2" t="s">
        <v>510</v>
      </c>
      <c r="B179" s="2" t="s">
        <v>511</v>
      </c>
      <c r="C179" s="3">
        <v>38</v>
      </c>
      <c r="D179" s="2" t="s">
        <v>512</v>
      </c>
      <c r="E179" s="2" t="s">
        <v>1131</v>
      </c>
      <c r="F179" s="2" t="s">
        <v>1314</v>
      </c>
      <c r="G179" s="2"/>
      <c r="H179" s="2"/>
      <c r="I179" s="2"/>
      <c r="J179" s="2"/>
      <c r="K179" s="4" t="s">
        <v>1067</v>
      </c>
    </row>
    <row r="180" spans="1:11" ht="15" customHeight="1" x14ac:dyDescent="0.35">
      <c r="A180" s="2" t="s">
        <v>510</v>
      </c>
      <c r="B180" s="2" t="s">
        <v>511</v>
      </c>
      <c r="C180" s="3">
        <v>38</v>
      </c>
      <c r="D180" s="2" t="s">
        <v>512</v>
      </c>
      <c r="E180" s="2" t="s">
        <v>1102</v>
      </c>
      <c r="F180" s="2" t="s">
        <v>1103</v>
      </c>
      <c r="G180" s="2"/>
      <c r="H180" s="2" t="s">
        <v>1098</v>
      </c>
      <c r="I180" s="2"/>
      <c r="J180" s="2"/>
      <c r="K180" s="4" t="s">
        <v>1067</v>
      </c>
    </row>
    <row r="181" spans="1:11" ht="15" customHeight="1" x14ac:dyDescent="0.35">
      <c r="A181" s="2" t="s">
        <v>510</v>
      </c>
      <c r="B181" s="2" t="s">
        <v>511</v>
      </c>
      <c r="C181" s="3">
        <v>38</v>
      </c>
      <c r="D181" s="2" t="s">
        <v>512</v>
      </c>
      <c r="E181" s="2" t="s">
        <v>1110</v>
      </c>
      <c r="F181" s="2" t="s">
        <v>285</v>
      </c>
      <c r="G181" s="2"/>
      <c r="H181" s="2" t="s">
        <v>18391</v>
      </c>
      <c r="I181" s="2"/>
      <c r="J181" s="2"/>
      <c r="K181" s="4" t="s">
        <v>1067</v>
      </c>
    </row>
    <row r="182" spans="1:11" ht="15" customHeight="1" x14ac:dyDescent="0.35">
      <c r="A182" s="2" t="s">
        <v>510</v>
      </c>
      <c r="B182" s="2" t="s">
        <v>511</v>
      </c>
      <c r="C182" s="3">
        <v>38</v>
      </c>
      <c r="D182" s="2" t="s">
        <v>512</v>
      </c>
      <c r="E182" s="2" t="s">
        <v>1104</v>
      </c>
      <c r="F182" s="2" t="s">
        <v>1315</v>
      </c>
      <c r="G182" s="2"/>
      <c r="H182" s="2"/>
      <c r="I182" s="2"/>
      <c r="J182" s="2"/>
      <c r="K182" s="4" t="s">
        <v>1067</v>
      </c>
    </row>
    <row r="183" spans="1:11" ht="15" customHeight="1" x14ac:dyDescent="0.35">
      <c r="A183" s="2" t="s">
        <v>510</v>
      </c>
      <c r="B183" s="2" t="s">
        <v>511</v>
      </c>
      <c r="C183" s="3">
        <v>38</v>
      </c>
      <c r="D183" s="2" t="s">
        <v>512</v>
      </c>
      <c r="E183" s="2" t="s">
        <v>1104</v>
      </c>
      <c r="F183" s="2" t="s">
        <v>133</v>
      </c>
      <c r="G183" s="2" t="s">
        <v>998</v>
      </c>
      <c r="H183" s="2" t="s">
        <v>1112</v>
      </c>
      <c r="I183" s="2">
        <v>2006</v>
      </c>
      <c r="J183" s="2">
        <v>2012</v>
      </c>
      <c r="K183" s="4" t="s">
        <v>1067</v>
      </c>
    </row>
    <row r="184" spans="1:11" ht="15" customHeight="1" x14ac:dyDescent="0.35">
      <c r="A184" s="2" t="s">
        <v>523</v>
      </c>
      <c r="B184" s="2" t="s">
        <v>524</v>
      </c>
      <c r="C184" s="3">
        <v>39</v>
      </c>
      <c r="D184" s="2" t="s">
        <v>525</v>
      </c>
      <c r="E184" s="2" t="s">
        <v>1090</v>
      </c>
      <c r="F184" s="2" t="s">
        <v>1197</v>
      </c>
      <c r="G184" s="2"/>
      <c r="H184" s="2" t="s">
        <v>1100</v>
      </c>
      <c r="I184" s="2"/>
      <c r="J184" s="2"/>
      <c r="K184" s="4" t="s">
        <v>536</v>
      </c>
    </row>
    <row r="185" spans="1:11" ht="15" customHeight="1" x14ac:dyDescent="0.35">
      <c r="A185" s="2" t="s">
        <v>523</v>
      </c>
      <c r="B185" s="2" t="s">
        <v>524</v>
      </c>
      <c r="C185" s="3">
        <v>39</v>
      </c>
      <c r="D185" s="2" t="s">
        <v>525</v>
      </c>
      <c r="E185" s="2" t="s">
        <v>1102</v>
      </c>
      <c r="F185" s="2" t="s">
        <v>1103</v>
      </c>
      <c r="G185" s="2"/>
      <c r="H185" s="2" t="s">
        <v>1098</v>
      </c>
      <c r="I185" s="2"/>
      <c r="J185" s="2"/>
      <c r="K185" s="4" t="s">
        <v>536</v>
      </c>
    </row>
    <row r="186" spans="1:11" ht="15" customHeight="1" x14ac:dyDescent="0.35">
      <c r="A186" s="2" t="s">
        <v>523</v>
      </c>
      <c r="B186" s="2" t="s">
        <v>524</v>
      </c>
      <c r="C186" s="3">
        <v>39</v>
      </c>
      <c r="D186" s="2" t="s">
        <v>525</v>
      </c>
      <c r="E186" s="2" t="s">
        <v>1110</v>
      </c>
      <c r="F186" s="2" t="s">
        <v>285</v>
      </c>
      <c r="G186" s="2"/>
      <c r="H186" s="2"/>
      <c r="I186" s="2"/>
      <c r="J186" s="2"/>
      <c r="K186" s="4" t="s">
        <v>536</v>
      </c>
    </row>
    <row r="187" spans="1:11" ht="15" customHeight="1" x14ac:dyDescent="0.35">
      <c r="A187" s="2" t="s">
        <v>523</v>
      </c>
      <c r="B187" s="2" t="s">
        <v>524</v>
      </c>
      <c r="C187" s="3">
        <v>39</v>
      </c>
      <c r="D187" s="2" t="s">
        <v>525</v>
      </c>
      <c r="E187" s="2" t="s">
        <v>1104</v>
      </c>
      <c r="F187" s="2" t="s">
        <v>1105</v>
      </c>
      <c r="G187" s="2"/>
      <c r="H187" s="2" t="s">
        <v>1260</v>
      </c>
      <c r="I187" s="2"/>
      <c r="J187" s="2">
        <v>2012</v>
      </c>
      <c r="K187" s="14" t="s">
        <v>1316</v>
      </c>
    </row>
    <row r="188" spans="1:11" ht="15" customHeight="1" x14ac:dyDescent="0.35">
      <c r="A188" s="2" t="s">
        <v>537</v>
      </c>
      <c r="B188" s="2" t="s">
        <v>538</v>
      </c>
      <c r="C188" s="3">
        <v>40</v>
      </c>
      <c r="D188" s="2" t="s">
        <v>539</v>
      </c>
      <c r="E188" s="2" t="s">
        <v>1104</v>
      </c>
      <c r="F188" s="2" t="s">
        <v>1122</v>
      </c>
      <c r="G188" s="2"/>
      <c r="H188" s="2" t="s">
        <v>286</v>
      </c>
      <c r="I188" s="2"/>
      <c r="J188" s="2"/>
      <c r="K188" s="4" t="s">
        <v>1317</v>
      </c>
    </row>
    <row r="189" spans="1:11" ht="15" customHeight="1" x14ac:dyDescent="0.35">
      <c r="A189" s="2" t="s">
        <v>537</v>
      </c>
      <c r="B189" s="2" t="s">
        <v>538</v>
      </c>
      <c r="C189" s="3">
        <v>40</v>
      </c>
      <c r="D189" s="2" t="s">
        <v>539</v>
      </c>
      <c r="E189" s="2" t="s">
        <v>1104</v>
      </c>
      <c r="F189" s="2" t="s">
        <v>133</v>
      </c>
      <c r="G189" s="2" t="s">
        <v>998</v>
      </c>
      <c r="H189" s="2" t="s">
        <v>286</v>
      </c>
      <c r="I189" s="2">
        <v>2004</v>
      </c>
      <c r="J189" s="2">
        <v>2010</v>
      </c>
      <c r="K189" s="4" t="s">
        <v>1317</v>
      </c>
    </row>
    <row r="190" spans="1:11" ht="15" customHeight="1" x14ac:dyDescent="0.35">
      <c r="A190" s="2" t="s">
        <v>537</v>
      </c>
      <c r="B190" s="2" t="s">
        <v>538</v>
      </c>
      <c r="C190" s="3">
        <v>40</v>
      </c>
      <c r="D190" s="2" t="s">
        <v>539</v>
      </c>
      <c r="E190" s="2" t="s">
        <v>1090</v>
      </c>
      <c r="F190" s="2" t="s">
        <v>1099</v>
      </c>
      <c r="G190" s="2"/>
      <c r="H190" s="2"/>
      <c r="I190" s="2"/>
      <c r="J190" s="2"/>
      <c r="K190" s="4" t="s">
        <v>1318</v>
      </c>
    </row>
  </sheetData>
  <autoFilter ref="A2:K190" xr:uid="{00000000-0009-0000-0000-000002000000}"/>
  <mergeCells count="1">
    <mergeCell ref="A1:K1"/>
  </mergeCells>
  <hyperlinks>
    <hyperlink ref="K3" r:id="rId1" xr:uid="{00000000-0004-0000-0200-000000000000}"/>
    <hyperlink ref="K4" r:id="rId2" xr:uid="{00000000-0004-0000-0200-000001000000}"/>
    <hyperlink ref="K5" r:id="rId3" xr:uid="{00000000-0004-0000-0200-000002000000}"/>
    <hyperlink ref="K6" r:id="rId4" xr:uid="{00000000-0004-0000-0200-000003000000}"/>
    <hyperlink ref="K7" r:id="rId5" xr:uid="{00000000-0004-0000-0200-000004000000}"/>
    <hyperlink ref="K8" r:id="rId6" xr:uid="{00000000-0004-0000-0200-000005000000}"/>
    <hyperlink ref="K9" r:id="rId7" xr:uid="{00000000-0004-0000-0200-000006000000}"/>
    <hyperlink ref="K10" r:id="rId8" xr:uid="{00000000-0004-0000-0200-000007000000}"/>
    <hyperlink ref="K11" r:id="rId9" xr:uid="{00000000-0004-0000-0200-000008000000}"/>
    <hyperlink ref="K12" r:id="rId10" xr:uid="{00000000-0004-0000-0200-000009000000}"/>
    <hyperlink ref="K13" r:id="rId11" xr:uid="{00000000-0004-0000-0200-00000A000000}"/>
    <hyperlink ref="K14" r:id="rId12" xr:uid="{00000000-0004-0000-0200-00000B000000}"/>
    <hyperlink ref="K15" r:id="rId13" xr:uid="{00000000-0004-0000-0200-00000C000000}"/>
    <hyperlink ref="K16" r:id="rId14" xr:uid="{00000000-0004-0000-0200-00000D000000}"/>
    <hyperlink ref="K17" r:id="rId15" xr:uid="{00000000-0004-0000-0200-00000E000000}"/>
    <hyperlink ref="K18" r:id="rId16" xr:uid="{00000000-0004-0000-0200-00000F000000}"/>
    <hyperlink ref="K19" r:id="rId17" xr:uid="{00000000-0004-0000-0200-000010000000}"/>
    <hyperlink ref="K20" r:id="rId18" xr:uid="{00000000-0004-0000-0200-000011000000}"/>
    <hyperlink ref="K21" r:id="rId19" xr:uid="{00000000-0004-0000-0200-000012000000}"/>
    <hyperlink ref="K22" r:id="rId20" xr:uid="{00000000-0004-0000-0200-000013000000}"/>
    <hyperlink ref="K23" r:id="rId21" xr:uid="{00000000-0004-0000-0200-000014000000}"/>
    <hyperlink ref="K24" r:id="rId22" xr:uid="{00000000-0004-0000-0200-000015000000}"/>
    <hyperlink ref="K25" r:id="rId23" xr:uid="{00000000-0004-0000-0200-000016000000}"/>
    <hyperlink ref="K26" r:id="rId24" xr:uid="{00000000-0004-0000-0200-000017000000}"/>
    <hyperlink ref="K27" r:id="rId25" xr:uid="{00000000-0004-0000-0200-000018000000}"/>
    <hyperlink ref="K28" r:id="rId26" xr:uid="{00000000-0004-0000-0200-000019000000}"/>
    <hyperlink ref="K29" r:id="rId27" xr:uid="{00000000-0004-0000-0200-00001A000000}"/>
    <hyperlink ref="K30" r:id="rId28" xr:uid="{00000000-0004-0000-0200-00001B000000}"/>
    <hyperlink ref="K32" r:id="rId29" xr:uid="{00000000-0004-0000-0200-00001C000000}"/>
    <hyperlink ref="K33" r:id="rId30" xr:uid="{00000000-0004-0000-0200-00001D000000}"/>
    <hyperlink ref="K34" r:id="rId31" xr:uid="{00000000-0004-0000-0200-00001E000000}"/>
    <hyperlink ref="K35" r:id="rId32" xr:uid="{00000000-0004-0000-0200-00001F000000}"/>
    <hyperlink ref="K36" r:id="rId33" xr:uid="{00000000-0004-0000-0200-000020000000}"/>
    <hyperlink ref="K37" r:id="rId34" xr:uid="{00000000-0004-0000-0200-000021000000}"/>
    <hyperlink ref="K38" r:id="rId35" xr:uid="{00000000-0004-0000-0200-000022000000}"/>
    <hyperlink ref="K39" r:id="rId36" xr:uid="{00000000-0004-0000-0200-000023000000}"/>
    <hyperlink ref="K40" r:id="rId37" xr:uid="{00000000-0004-0000-0200-000024000000}"/>
    <hyperlink ref="K41" r:id="rId38" xr:uid="{00000000-0004-0000-0200-000025000000}"/>
    <hyperlink ref="K42" r:id="rId39" xr:uid="{00000000-0004-0000-0200-000026000000}"/>
    <hyperlink ref="K43" r:id="rId40" xr:uid="{00000000-0004-0000-0200-000027000000}"/>
    <hyperlink ref="K44" r:id="rId41" xr:uid="{00000000-0004-0000-0200-000028000000}"/>
    <hyperlink ref="K45" r:id="rId42" xr:uid="{00000000-0004-0000-0200-000029000000}"/>
    <hyperlink ref="K46" r:id="rId43" xr:uid="{00000000-0004-0000-0200-00002A000000}"/>
    <hyperlink ref="K47" r:id="rId44" xr:uid="{00000000-0004-0000-0200-00002B000000}"/>
    <hyperlink ref="K48" r:id="rId45" xr:uid="{00000000-0004-0000-0200-00002C000000}"/>
    <hyperlink ref="K49" r:id="rId46" xr:uid="{00000000-0004-0000-0200-00002D000000}"/>
    <hyperlink ref="K50" r:id="rId47" xr:uid="{00000000-0004-0000-0200-00002E000000}"/>
    <hyperlink ref="K51" r:id="rId48" xr:uid="{00000000-0004-0000-0200-00002F000000}"/>
    <hyperlink ref="K52" r:id="rId49" xr:uid="{00000000-0004-0000-0200-000030000000}"/>
    <hyperlink ref="K53" r:id="rId50" xr:uid="{00000000-0004-0000-0200-000031000000}"/>
    <hyperlink ref="K54" r:id="rId51" xr:uid="{00000000-0004-0000-0200-000032000000}"/>
    <hyperlink ref="K55" r:id="rId52" xr:uid="{00000000-0004-0000-0200-000033000000}"/>
    <hyperlink ref="K56" r:id="rId53" xr:uid="{00000000-0004-0000-0200-000034000000}"/>
    <hyperlink ref="K57" r:id="rId54" xr:uid="{00000000-0004-0000-0200-000035000000}"/>
    <hyperlink ref="K58" r:id="rId55" xr:uid="{00000000-0004-0000-0200-000036000000}"/>
    <hyperlink ref="K59" r:id="rId56" xr:uid="{00000000-0004-0000-0200-000037000000}"/>
    <hyperlink ref="K60" r:id="rId57" xr:uid="{00000000-0004-0000-0200-000038000000}"/>
    <hyperlink ref="K61" r:id="rId58" xr:uid="{00000000-0004-0000-0200-000039000000}"/>
    <hyperlink ref="K62" r:id="rId59" xr:uid="{00000000-0004-0000-0200-00003A000000}"/>
    <hyperlink ref="K63" r:id="rId60" xr:uid="{00000000-0004-0000-0200-00003B000000}"/>
    <hyperlink ref="K64" r:id="rId61" xr:uid="{00000000-0004-0000-0200-00003C000000}"/>
    <hyperlink ref="K65" r:id="rId62" xr:uid="{00000000-0004-0000-0200-00003D000000}"/>
    <hyperlink ref="K66" r:id="rId63" xr:uid="{00000000-0004-0000-0200-00003E000000}"/>
    <hyperlink ref="K67" r:id="rId64" xr:uid="{00000000-0004-0000-0200-00003F000000}"/>
    <hyperlink ref="K68" r:id="rId65" xr:uid="{00000000-0004-0000-0200-000040000000}"/>
    <hyperlink ref="K69" r:id="rId66" xr:uid="{00000000-0004-0000-0200-000041000000}"/>
    <hyperlink ref="K70" r:id="rId67" xr:uid="{00000000-0004-0000-0200-000042000000}"/>
    <hyperlink ref="K71" r:id="rId68" xr:uid="{00000000-0004-0000-0200-000043000000}"/>
    <hyperlink ref="K72" r:id="rId69" xr:uid="{00000000-0004-0000-0200-000044000000}"/>
    <hyperlink ref="K73" r:id="rId70" xr:uid="{00000000-0004-0000-0200-000045000000}"/>
    <hyperlink ref="K74" r:id="rId71" xr:uid="{00000000-0004-0000-0200-000046000000}"/>
    <hyperlink ref="K75" r:id="rId72" xr:uid="{00000000-0004-0000-0200-000047000000}"/>
    <hyperlink ref="K76" r:id="rId73" xr:uid="{00000000-0004-0000-0200-000048000000}"/>
    <hyperlink ref="K77" r:id="rId74" xr:uid="{00000000-0004-0000-0200-000049000000}"/>
    <hyperlink ref="K78" r:id="rId75" xr:uid="{00000000-0004-0000-0200-00004A000000}"/>
    <hyperlink ref="K79" r:id="rId76" xr:uid="{00000000-0004-0000-0200-00004B000000}"/>
    <hyperlink ref="K80" r:id="rId77" xr:uid="{00000000-0004-0000-0200-00004C000000}"/>
    <hyperlink ref="K81" r:id="rId78" xr:uid="{00000000-0004-0000-0200-00004D000000}"/>
    <hyperlink ref="K82" r:id="rId79" xr:uid="{00000000-0004-0000-0200-00004E000000}"/>
    <hyperlink ref="K83" r:id="rId80" xr:uid="{00000000-0004-0000-0200-00004F000000}"/>
    <hyperlink ref="K84" r:id="rId81" xr:uid="{00000000-0004-0000-0200-000050000000}"/>
    <hyperlink ref="K85" r:id="rId82" xr:uid="{00000000-0004-0000-0200-000051000000}"/>
    <hyperlink ref="K86" r:id="rId83" xr:uid="{00000000-0004-0000-0200-000052000000}"/>
    <hyperlink ref="K87" r:id="rId84" xr:uid="{00000000-0004-0000-0200-000053000000}"/>
    <hyperlink ref="K88" r:id="rId85" xr:uid="{00000000-0004-0000-0200-000054000000}"/>
    <hyperlink ref="K89" r:id="rId86" xr:uid="{00000000-0004-0000-0200-000055000000}"/>
    <hyperlink ref="K90" r:id="rId87" xr:uid="{00000000-0004-0000-0200-000056000000}"/>
    <hyperlink ref="K91" r:id="rId88" xr:uid="{00000000-0004-0000-0200-000057000000}"/>
    <hyperlink ref="K92" r:id="rId89" xr:uid="{00000000-0004-0000-0200-000058000000}"/>
    <hyperlink ref="K93" r:id="rId90" xr:uid="{00000000-0004-0000-0200-000059000000}"/>
    <hyperlink ref="K94" r:id="rId91" xr:uid="{00000000-0004-0000-0200-00005A000000}"/>
    <hyperlink ref="K95" r:id="rId92" xr:uid="{00000000-0004-0000-0200-00005B000000}"/>
    <hyperlink ref="K96" r:id="rId93" xr:uid="{00000000-0004-0000-0200-00005C000000}"/>
    <hyperlink ref="K97" r:id="rId94" xr:uid="{00000000-0004-0000-0200-00005D000000}"/>
    <hyperlink ref="K98" r:id="rId95" xr:uid="{00000000-0004-0000-0200-00005E000000}"/>
    <hyperlink ref="K99" r:id="rId96" xr:uid="{00000000-0004-0000-0200-00005F000000}"/>
    <hyperlink ref="K100" r:id="rId97" xr:uid="{00000000-0004-0000-0200-000060000000}"/>
    <hyperlink ref="K101" r:id="rId98" xr:uid="{00000000-0004-0000-0200-000061000000}"/>
    <hyperlink ref="K102" r:id="rId99" xr:uid="{00000000-0004-0000-0200-000062000000}"/>
    <hyperlink ref="K103" r:id="rId100" xr:uid="{00000000-0004-0000-0200-000063000000}"/>
    <hyperlink ref="K104" r:id="rId101" xr:uid="{00000000-0004-0000-0200-000064000000}"/>
    <hyperlink ref="K105" r:id="rId102" xr:uid="{00000000-0004-0000-0200-000065000000}"/>
    <hyperlink ref="K106" r:id="rId103" xr:uid="{00000000-0004-0000-0200-000066000000}"/>
    <hyperlink ref="K107" r:id="rId104" xr:uid="{00000000-0004-0000-0200-000067000000}"/>
    <hyperlink ref="K108" r:id="rId105" xr:uid="{00000000-0004-0000-0200-000068000000}"/>
    <hyperlink ref="K109" r:id="rId106" xr:uid="{00000000-0004-0000-0200-000069000000}"/>
    <hyperlink ref="K110" r:id="rId107" xr:uid="{00000000-0004-0000-0200-00006A000000}"/>
    <hyperlink ref="K111" r:id="rId108" xr:uid="{00000000-0004-0000-0200-00006B000000}"/>
    <hyperlink ref="K112" r:id="rId109" xr:uid="{00000000-0004-0000-0200-00006C000000}"/>
    <hyperlink ref="K113" r:id="rId110" xr:uid="{00000000-0004-0000-0200-00006D000000}"/>
    <hyperlink ref="K114" r:id="rId111" xr:uid="{00000000-0004-0000-0200-00006E000000}"/>
    <hyperlink ref="K115" r:id="rId112" xr:uid="{00000000-0004-0000-0200-00006F000000}"/>
    <hyperlink ref="K116" r:id="rId113" xr:uid="{00000000-0004-0000-0200-000070000000}"/>
    <hyperlink ref="K117" r:id="rId114" xr:uid="{00000000-0004-0000-0200-000071000000}"/>
    <hyperlink ref="K118" r:id="rId115" xr:uid="{00000000-0004-0000-0200-000072000000}"/>
    <hyperlink ref="K119" r:id="rId116" xr:uid="{00000000-0004-0000-0200-000073000000}"/>
    <hyperlink ref="K120" r:id="rId117" xr:uid="{00000000-0004-0000-0200-000074000000}"/>
    <hyperlink ref="K121" r:id="rId118" xr:uid="{00000000-0004-0000-0200-000075000000}"/>
    <hyperlink ref="K122" r:id="rId119" xr:uid="{00000000-0004-0000-0200-000076000000}"/>
    <hyperlink ref="K123" r:id="rId120" xr:uid="{00000000-0004-0000-0200-000077000000}"/>
    <hyperlink ref="K124" r:id="rId121" xr:uid="{00000000-0004-0000-0200-000078000000}"/>
    <hyperlink ref="K125" r:id="rId122" xr:uid="{00000000-0004-0000-0200-000079000000}"/>
    <hyperlink ref="K126" r:id="rId123" xr:uid="{00000000-0004-0000-0200-00007A000000}"/>
    <hyperlink ref="K127" r:id="rId124" xr:uid="{00000000-0004-0000-0200-00007B000000}"/>
    <hyperlink ref="K128" r:id="rId125" xr:uid="{00000000-0004-0000-0200-00007C000000}"/>
    <hyperlink ref="K129" r:id="rId126" xr:uid="{00000000-0004-0000-0200-00007D000000}"/>
    <hyperlink ref="K130" r:id="rId127" xr:uid="{00000000-0004-0000-0200-00007E000000}"/>
    <hyperlink ref="K131" r:id="rId128" xr:uid="{00000000-0004-0000-0200-00007F000000}"/>
    <hyperlink ref="K132" r:id="rId129" xr:uid="{00000000-0004-0000-0200-000080000000}"/>
    <hyperlink ref="K133" r:id="rId130" xr:uid="{00000000-0004-0000-0200-000081000000}"/>
    <hyperlink ref="K134" r:id="rId131" xr:uid="{00000000-0004-0000-0200-000082000000}"/>
    <hyperlink ref="K135" r:id="rId132" xr:uid="{00000000-0004-0000-0200-000083000000}"/>
    <hyperlink ref="K136" r:id="rId133" xr:uid="{00000000-0004-0000-0200-000084000000}"/>
    <hyperlink ref="K137" r:id="rId134" xr:uid="{00000000-0004-0000-0200-000085000000}"/>
    <hyperlink ref="K138" r:id="rId135" xr:uid="{00000000-0004-0000-0200-000086000000}"/>
    <hyperlink ref="K139" r:id="rId136" xr:uid="{00000000-0004-0000-0200-000087000000}"/>
    <hyperlink ref="K140" r:id="rId137" xr:uid="{00000000-0004-0000-0200-000088000000}"/>
    <hyperlink ref="K141" r:id="rId138" xr:uid="{00000000-0004-0000-0200-000089000000}"/>
    <hyperlink ref="K142" r:id="rId139" xr:uid="{00000000-0004-0000-0200-00008A000000}"/>
    <hyperlink ref="K143" r:id="rId140" xr:uid="{00000000-0004-0000-0200-00008B000000}"/>
    <hyperlink ref="K144" r:id="rId141" xr:uid="{00000000-0004-0000-0200-00008C000000}"/>
    <hyperlink ref="K145" r:id="rId142" xr:uid="{00000000-0004-0000-0200-00008D000000}"/>
    <hyperlink ref="K146" r:id="rId143" xr:uid="{00000000-0004-0000-0200-00008E000000}"/>
    <hyperlink ref="K147" r:id="rId144" xr:uid="{00000000-0004-0000-0200-00008F000000}"/>
    <hyperlink ref="K148" r:id="rId145" xr:uid="{00000000-0004-0000-0200-000090000000}"/>
    <hyperlink ref="K149" r:id="rId146" xr:uid="{00000000-0004-0000-0200-000091000000}"/>
    <hyperlink ref="K150" r:id="rId147" xr:uid="{00000000-0004-0000-0200-000092000000}"/>
    <hyperlink ref="K151" r:id="rId148" xr:uid="{00000000-0004-0000-0200-000093000000}"/>
    <hyperlink ref="K152" r:id="rId149" xr:uid="{00000000-0004-0000-0200-000094000000}"/>
    <hyperlink ref="K153" r:id="rId150" xr:uid="{00000000-0004-0000-0200-000095000000}"/>
    <hyperlink ref="K154" r:id="rId151" xr:uid="{00000000-0004-0000-0200-000096000000}"/>
    <hyperlink ref="K155" r:id="rId152" xr:uid="{00000000-0004-0000-0200-000097000000}"/>
    <hyperlink ref="K156" r:id="rId153" xr:uid="{00000000-0004-0000-0200-000098000000}"/>
    <hyperlink ref="K157" r:id="rId154" xr:uid="{00000000-0004-0000-0200-000099000000}"/>
    <hyperlink ref="K158" r:id="rId155" xr:uid="{00000000-0004-0000-0200-00009A000000}"/>
    <hyperlink ref="K159" r:id="rId156" xr:uid="{00000000-0004-0000-0200-00009B000000}"/>
    <hyperlink ref="K160" r:id="rId157" xr:uid="{00000000-0004-0000-0200-00009C000000}"/>
    <hyperlink ref="K161" r:id="rId158" xr:uid="{00000000-0004-0000-0200-00009D000000}"/>
    <hyperlink ref="K162" r:id="rId159" xr:uid="{00000000-0004-0000-0200-00009E000000}"/>
    <hyperlink ref="K163" r:id="rId160" xr:uid="{00000000-0004-0000-0200-00009F000000}"/>
    <hyperlink ref="K164" r:id="rId161" xr:uid="{00000000-0004-0000-0200-0000A0000000}"/>
    <hyperlink ref="K165" r:id="rId162" xr:uid="{00000000-0004-0000-0200-0000A1000000}"/>
    <hyperlink ref="K166" r:id="rId163" xr:uid="{00000000-0004-0000-0200-0000A2000000}"/>
    <hyperlink ref="K167" r:id="rId164" xr:uid="{00000000-0004-0000-0200-0000A3000000}"/>
    <hyperlink ref="K168" r:id="rId165" xr:uid="{00000000-0004-0000-0200-0000A4000000}"/>
    <hyperlink ref="K169" r:id="rId166" xr:uid="{00000000-0004-0000-0200-0000A5000000}"/>
    <hyperlink ref="K170" r:id="rId167" xr:uid="{00000000-0004-0000-0200-0000A6000000}"/>
    <hyperlink ref="K171" r:id="rId168" xr:uid="{00000000-0004-0000-0200-0000A7000000}"/>
    <hyperlink ref="K172" r:id="rId169" xr:uid="{00000000-0004-0000-0200-0000A8000000}"/>
    <hyperlink ref="K173" r:id="rId170" xr:uid="{00000000-0004-0000-0200-0000A9000000}"/>
    <hyperlink ref="K174" r:id="rId171" xr:uid="{00000000-0004-0000-0200-0000AA000000}"/>
    <hyperlink ref="K175" r:id="rId172" xr:uid="{00000000-0004-0000-0200-0000AB000000}"/>
    <hyperlink ref="K176" r:id="rId173" xr:uid="{00000000-0004-0000-0200-0000AC000000}"/>
    <hyperlink ref="K177" r:id="rId174" xr:uid="{00000000-0004-0000-0200-0000AD000000}"/>
    <hyperlink ref="K178" r:id="rId175" xr:uid="{00000000-0004-0000-0200-0000AE000000}"/>
    <hyperlink ref="K179" r:id="rId176" xr:uid="{00000000-0004-0000-0200-0000AF000000}"/>
    <hyperlink ref="K180" r:id="rId177" xr:uid="{00000000-0004-0000-0200-0000B0000000}"/>
    <hyperlink ref="K181" r:id="rId178" xr:uid="{00000000-0004-0000-0200-0000B1000000}"/>
    <hyperlink ref="K182" r:id="rId179" xr:uid="{00000000-0004-0000-0200-0000B2000000}"/>
    <hyperlink ref="K183" r:id="rId180" xr:uid="{00000000-0004-0000-0200-0000B3000000}"/>
    <hyperlink ref="K184" r:id="rId181" xr:uid="{00000000-0004-0000-0200-0000B4000000}"/>
    <hyperlink ref="K185" r:id="rId182" xr:uid="{00000000-0004-0000-0200-0000B5000000}"/>
    <hyperlink ref="K186" r:id="rId183" xr:uid="{00000000-0004-0000-0200-0000B6000000}"/>
    <hyperlink ref="K187" r:id="rId184" xr:uid="{00000000-0004-0000-0200-0000B7000000}"/>
    <hyperlink ref="K188" r:id="rId185" xr:uid="{00000000-0004-0000-0200-0000B8000000}"/>
    <hyperlink ref="K189" r:id="rId186" xr:uid="{00000000-0004-0000-0200-0000B9000000}"/>
    <hyperlink ref="K190" r:id="rId187" xr:uid="{00000000-0004-0000-0200-0000BA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F141"/>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30.7265625" customWidth="1"/>
    <col min="6" max="6" width="18.7265625" customWidth="1"/>
  </cols>
  <sheetData>
    <row r="1" spans="1:6" ht="27" x14ac:dyDescent="0.35">
      <c r="A1" s="30" t="s">
        <v>1319</v>
      </c>
      <c r="B1" s="31"/>
      <c r="C1" s="31"/>
      <c r="D1" s="31"/>
      <c r="E1" s="31"/>
      <c r="F1" s="31"/>
    </row>
    <row r="2" spans="1:6" s="12" customFormat="1" ht="25" customHeight="1" x14ac:dyDescent="0.35">
      <c r="A2" s="15" t="s">
        <v>1</v>
      </c>
      <c r="B2" s="15" t="s">
        <v>2</v>
      </c>
      <c r="C2" s="15" t="s">
        <v>3</v>
      </c>
      <c r="D2" s="15" t="s">
        <v>6</v>
      </c>
      <c r="E2" s="15" t="s">
        <v>1320</v>
      </c>
      <c r="F2" s="15" t="s">
        <v>22</v>
      </c>
    </row>
    <row r="3" spans="1:6" ht="15" customHeight="1" x14ac:dyDescent="0.35">
      <c r="A3" s="2" t="s">
        <v>23</v>
      </c>
      <c r="B3" s="2" t="s">
        <v>24</v>
      </c>
      <c r="C3" s="3">
        <v>1</v>
      </c>
      <c r="D3" s="2" t="s">
        <v>26</v>
      </c>
      <c r="E3" s="2" t="s">
        <v>1321</v>
      </c>
      <c r="F3" s="4" t="s">
        <v>1322</v>
      </c>
    </row>
    <row r="4" spans="1:6" ht="15" customHeight="1" x14ac:dyDescent="0.35">
      <c r="A4" s="2" t="s">
        <v>23</v>
      </c>
      <c r="B4" s="2" t="s">
        <v>24</v>
      </c>
      <c r="C4" s="3">
        <v>1</v>
      </c>
      <c r="D4" s="2" t="s">
        <v>26</v>
      </c>
      <c r="E4" s="2" t="s">
        <v>1323</v>
      </c>
      <c r="F4" s="4" t="s">
        <v>1324</v>
      </c>
    </row>
    <row r="5" spans="1:6" ht="15" customHeight="1" x14ac:dyDescent="0.35">
      <c r="A5" s="2" t="s">
        <v>23</v>
      </c>
      <c r="B5" s="2" t="s">
        <v>24</v>
      </c>
      <c r="C5" s="3">
        <v>1</v>
      </c>
      <c r="D5" s="2" t="s">
        <v>26</v>
      </c>
      <c r="E5" s="2" t="s">
        <v>1325</v>
      </c>
      <c r="F5" s="4" t="s">
        <v>40</v>
      </c>
    </row>
    <row r="6" spans="1:6" ht="15" customHeight="1" x14ac:dyDescent="0.35">
      <c r="A6" s="2" t="s">
        <v>23</v>
      </c>
      <c r="B6" s="2" t="s">
        <v>24</v>
      </c>
      <c r="C6" s="3">
        <v>1</v>
      </c>
      <c r="D6" s="2" t="s">
        <v>26</v>
      </c>
      <c r="E6" s="2" t="s">
        <v>1326</v>
      </c>
      <c r="F6" s="4" t="s">
        <v>1324</v>
      </c>
    </row>
    <row r="7" spans="1:6" ht="15" customHeight="1" x14ac:dyDescent="0.35">
      <c r="A7" s="2" t="s">
        <v>41</v>
      </c>
      <c r="B7" s="2" t="s">
        <v>42</v>
      </c>
      <c r="C7" s="3">
        <v>2</v>
      </c>
      <c r="D7" s="2" t="s">
        <v>43</v>
      </c>
      <c r="E7" s="2" t="s">
        <v>1327</v>
      </c>
      <c r="F7" s="4" t="s">
        <v>1328</v>
      </c>
    </row>
    <row r="8" spans="1:6" ht="15" customHeight="1" x14ac:dyDescent="0.35">
      <c r="A8" s="2" t="s">
        <v>41</v>
      </c>
      <c r="B8" s="2" t="s">
        <v>42</v>
      </c>
      <c r="C8" s="3">
        <v>2</v>
      </c>
      <c r="D8" s="2" t="s">
        <v>43</v>
      </c>
      <c r="E8" s="2" t="s">
        <v>1323</v>
      </c>
      <c r="F8" s="4" t="s">
        <v>1328</v>
      </c>
    </row>
    <row r="9" spans="1:6" ht="15" customHeight="1" x14ac:dyDescent="0.35">
      <c r="A9" s="2" t="s">
        <v>41</v>
      </c>
      <c r="B9" s="2" t="s">
        <v>42</v>
      </c>
      <c r="C9" s="3">
        <v>2</v>
      </c>
      <c r="D9" s="2" t="s">
        <v>43</v>
      </c>
      <c r="E9" s="2" t="s">
        <v>1329</v>
      </c>
      <c r="F9" s="4" t="s">
        <v>1328</v>
      </c>
    </row>
    <row r="10" spans="1:6" ht="15" customHeight="1" x14ac:dyDescent="0.35">
      <c r="A10" s="2" t="s">
        <v>41</v>
      </c>
      <c r="B10" s="2" t="s">
        <v>42</v>
      </c>
      <c r="C10" s="3">
        <v>2</v>
      </c>
      <c r="D10" s="2" t="s">
        <v>43</v>
      </c>
      <c r="E10" s="2" t="s">
        <v>1330</v>
      </c>
      <c r="F10" s="4" t="s">
        <v>1328</v>
      </c>
    </row>
    <row r="11" spans="1:6" ht="15" customHeight="1" x14ac:dyDescent="0.35">
      <c r="A11" s="2" t="s">
        <v>56</v>
      </c>
      <c r="B11" s="2" t="s">
        <v>57</v>
      </c>
      <c r="C11" s="3">
        <v>3</v>
      </c>
      <c r="D11" s="2" t="s">
        <v>59</v>
      </c>
      <c r="E11" s="2" t="s">
        <v>1327</v>
      </c>
      <c r="F11" s="4" t="s">
        <v>70</v>
      </c>
    </row>
    <row r="12" spans="1:6" ht="15" customHeight="1" x14ac:dyDescent="0.35">
      <c r="A12" s="2" t="s">
        <v>56</v>
      </c>
      <c r="B12" s="2" t="s">
        <v>57</v>
      </c>
      <c r="C12" s="3">
        <v>3</v>
      </c>
      <c r="D12" s="2" t="s">
        <v>59</v>
      </c>
      <c r="E12" s="2" t="s">
        <v>1258</v>
      </c>
      <c r="F12" s="4" t="s">
        <v>70</v>
      </c>
    </row>
    <row r="13" spans="1:6" ht="15" customHeight="1" x14ac:dyDescent="0.35">
      <c r="A13" s="2" t="s">
        <v>56</v>
      </c>
      <c r="B13" s="2" t="s">
        <v>57</v>
      </c>
      <c r="C13" s="3">
        <v>3</v>
      </c>
      <c r="D13" s="2" t="s">
        <v>59</v>
      </c>
      <c r="E13" s="2" t="s">
        <v>1331</v>
      </c>
      <c r="F13" s="4" t="s">
        <v>70</v>
      </c>
    </row>
    <row r="14" spans="1:6" ht="15" customHeight="1" x14ac:dyDescent="0.35">
      <c r="A14" s="2" t="s">
        <v>71</v>
      </c>
      <c r="B14" s="2" t="s">
        <v>72</v>
      </c>
      <c r="C14" s="3">
        <v>4</v>
      </c>
      <c r="D14" s="2" t="s">
        <v>73</v>
      </c>
      <c r="E14" s="2" t="s">
        <v>1327</v>
      </c>
      <c r="F14" s="4" t="s">
        <v>637</v>
      </c>
    </row>
    <row r="15" spans="1:6" ht="15" customHeight="1" x14ac:dyDescent="0.35">
      <c r="A15" s="2" t="s">
        <v>71</v>
      </c>
      <c r="B15" s="2" t="s">
        <v>72</v>
      </c>
      <c r="C15" s="3">
        <v>4</v>
      </c>
      <c r="D15" s="2" t="s">
        <v>73</v>
      </c>
      <c r="E15" s="2" t="s">
        <v>1332</v>
      </c>
      <c r="F15" s="4" t="s">
        <v>637</v>
      </c>
    </row>
    <row r="16" spans="1:6" ht="15" customHeight="1" x14ac:dyDescent="0.35">
      <c r="A16" s="2" t="s">
        <v>71</v>
      </c>
      <c r="B16" s="2" t="s">
        <v>72</v>
      </c>
      <c r="C16" s="3">
        <v>4</v>
      </c>
      <c r="D16" s="2" t="s">
        <v>73</v>
      </c>
      <c r="E16" s="2" t="s">
        <v>1333</v>
      </c>
      <c r="F16" s="4" t="s">
        <v>637</v>
      </c>
    </row>
    <row r="17" spans="1:6" ht="15" customHeight="1" x14ac:dyDescent="0.35">
      <c r="A17" s="2" t="s">
        <v>71</v>
      </c>
      <c r="B17" s="2" t="s">
        <v>72</v>
      </c>
      <c r="C17" s="3">
        <v>4</v>
      </c>
      <c r="D17" s="2" t="s">
        <v>73</v>
      </c>
      <c r="E17" s="2" t="s">
        <v>1323</v>
      </c>
      <c r="F17" s="4" t="s">
        <v>637</v>
      </c>
    </row>
    <row r="18" spans="1:6" ht="15" customHeight="1" x14ac:dyDescent="0.35">
      <c r="A18" s="2" t="s">
        <v>71</v>
      </c>
      <c r="B18" s="2" t="s">
        <v>72</v>
      </c>
      <c r="C18" s="3">
        <v>4</v>
      </c>
      <c r="D18" s="2" t="s">
        <v>73</v>
      </c>
      <c r="E18" s="2" t="s">
        <v>1334</v>
      </c>
      <c r="F18" s="4" t="s">
        <v>85</v>
      </c>
    </row>
    <row r="19" spans="1:6" ht="15" customHeight="1" x14ac:dyDescent="0.35">
      <c r="A19" s="2" t="s">
        <v>71</v>
      </c>
      <c r="B19" s="2" t="s">
        <v>72</v>
      </c>
      <c r="C19" s="3">
        <v>4</v>
      </c>
      <c r="D19" s="2" t="s">
        <v>73</v>
      </c>
      <c r="E19" s="2" t="s">
        <v>1335</v>
      </c>
      <c r="F19" s="4" t="s">
        <v>85</v>
      </c>
    </row>
    <row r="20" spans="1:6" ht="15" customHeight="1" x14ac:dyDescent="0.35">
      <c r="A20" s="2" t="s">
        <v>86</v>
      </c>
      <c r="B20" s="2" t="s">
        <v>87</v>
      </c>
      <c r="C20" s="3">
        <v>5</v>
      </c>
      <c r="D20" s="2" t="s">
        <v>88</v>
      </c>
      <c r="E20" s="2" t="s">
        <v>1323</v>
      </c>
      <c r="F20" s="4" t="s">
        <v>650</v>
      </c>
    </row>
    <row r="21" spans="1:6" ht="15" customHeight="1" x14ac:dyDescent="0.35">
      <c r="A21" s="2" t="s">
        <v>86</v>
      </c>
      <c r="B21" s="2" t="s">
        <v>87</v>
      </c>
      <c r="C21" s="3">
        <v>5</v>
      </c>
      <c r="D21" s="2" t="s">
        <v>88</v>
      </c>
      <c r="E21" s="2" t="s">
        <v>1331</v>
      </c>
      <c r="F21" s="4" t="s">
        <v>650</v>
      </c>
    </row>
    <row r="22" spans="1:6" ht="15" customHeight="1" x14ac:dyDescent="0.35">
      <c r="A22" s="2" t="s">
        <v>100</v>
      </c>
      <c r="B22" s="2" t="s">
        <v>101</v>
      </c>
      <c r="C22" s="3">
        <v>6</v>
      </c>
      <c r="D22" s="2" t="s">
        <v>102</v>
      </c>
      <c r="E22" s="2" t="s">
        <v>1323</v>
      </c>
      <c r="F22" s="4" t="s">
        <v>115</v>
      </c>
    </row>
    <row r="23" spans="1:6" ht="15" customHeight="1" x14ac:dyDescent="0.35">
      <c r="A23" s="2" t="s">
        <v>100</v>
      </c>
      <c r="B23" s="2" t="s">
        <v>101</v>
      </c>
      <c r="C23" s="3">
        <v>6</v>
      </c>
      <c r="D23" s="2" t="s">
        <v>102</v>
      </c>
      <c r="E23" s="2" t="s">
        <v>1336</v>
      </c>
      <c r="F23" s="4" t="s">
        <v>668</v>
      </c>
    </row>
    <row r="24" spans="1:6" ht="15" customHeight="1" x14ac:dyDescent="0.35">
      <c r="A24" s="2" t="s">
        <v>116</v>
      </c>
      <c r="B24" s="2" t="s">
        <v>117</v>
      </c>
      <c r="C24" s="3">
        <v>7</v>
      </c>
      <c r="D24" s="2" t="s">
        <v>118</v>
      </c>
      <c r="E24" s="2" t="s">
        <v>1327</v>
      </c>
      <c r="F24" s="4" t="s">
        <v>1337</v>
      </c>
    </row>
    <row r="25" spans="1:6" ht="15" customHeight="1" x14ac:dyDescent="0.35">
      <c r="A25" s="2" t="s">
        <v>116</v>
      </c>
      <c r="B25" s="2" t="s">
        <v>117</v>
      </c>
      <c r="C25" s="3">
        <v>7</v>
      </c>
      <c r="D25" s="2" t="s">
        <v>118</v>
      </c>
      <c r="E25" s="2" t="s">
        <v>1323</v>
      </c>
      <c r="F25" s="4" t="s">
        <v>1337</v>
      </c>
    </row>
    <row r="26" spans="1:6" ht="15" customHeight="1" x14ac:dyDescent="0.35">
      <c r="A26" s="2" t="s">
        <v>116</v>
      </c>
      <c r="B26" s="2" t="s">
        <v>117</v>
      </c>
      <c r="C26" s="3">
        <v>7</v>
      </c>
      <c r="D26" s="2" t="s">
        <v>118</v>
      </c>
      <c r="E26" s="2" t="s">
        <v>1331</v>
      </c>
      <c r="F26" s="4" t="s">
        <v>1337</v>
      </c>
    </row>
    <row r="27" spans="1:6" ht="15" customHeight="1" x14ac:dyDescent="0.35">
      <c r="A27" s="2" t="s">
        <v>116</v>
      </c>
      <c r="B27" s="2" t="s">
        <v>117</v>
      </c>
      <c r="C27" s="3">
        <v>7</v>
      </c>
      <c r="D27" s="2" t="s">
        <v>118</v>
      </c>
      <c r="E27" s="2" t="s">
        <v>1338</v>
      </c>
      <c r="F27" s="4" t="s">
        <v>1337</v>
      </c>
    </row>
    <row r="28" spans="1:6" ht="15" customHeight="1" x14ac:dyDescent="0.35">
      <c r="A28" s="2" t="s">
        <v>116</v>
      </c>
      <c r="B28" s="2" t="s">
        <v>117</v>
      </c>
      <c r="C28" s="3">
        <v>7</v>
      </c>
      <c r="D28" s="2" t="s">
        <v>118</v>
      </c>
      <c r="E28" s="2" t="s">
        <v>1325</v>
      </c>
      <c r="F28" s="4" t="s">
        <v>1337</v>
      </c>
    </row>
    <row r="29" spans="1:6" ht="15" customHeight="1" x14ac:dyDescent="0.35">
      <c r="A29" s="2" t="s">
        <v>128</v>
      </c>
      <c r="B29" s="2" t="s">
        <v>129</v>
      </c>
      <c r="C29" s="3">
        <v>8</v>
      </c>
      <c r="D29" s="2" t="s">
        <v>130</v>
      </c>
      <c r="E29" s="2" t="s">
        <v>1329</v>
      </c>
      <c r="F29" s="4" t="s">
        <v>695</v>
      </c>
    </row>
    <row r="30" spans="1:6" ht="15" customHeight="1" x14ac:dyDescent="0.35">
      <c r="A30" s="2" t="s">
        <v>142</v>
      </c>
      <c r="B30" s="2" t="s">
        <v>143</v>
      </c>
      <c r="C30" s="3">
        <v>9</v>
      </c>
      <c r="D30" s="2" t="s">
        <v>144</v>
      </c>
      <c r="E30" s="2" t="s">
        <v>1258</v>
      </c>
      <c r="F30" s="4" t="s">
        <v>152</v>
      </c>
    </row>
    <row r="31" spans="1:6" ht="15" customHeight="1" x14ac:dyDescent="0.35">
      <c r="A31" s="2" t="s">
        <v>142</v>
      </c>
      <c r="B31" s="2" t="s">
        <v>143</v>
      </c>
      <c r="C31" s="3">
        <v>9</v>
      </c>
      <c r="D31" s="2" t="s">
        <v>144</v>
      </c>
      <c r="E31" s="2" t="s">
        <v>1339</v>
      </c>
      <c r="F31" s="4" t="s">
        <v>1340</v>
      </c>
    </row>
    <row r="32" spans="1:6" ht="15" customHeight="1" x14ac:dyDescent="0.35">
      <c r="A32" s="2" t="s">
        <v>142</v>
      </c>
      <c r="B32" s="2" t="s">
        <v>143</v>
      </c>
      <c r="C32" s="3">
        <v>9</v>
      </c>
      <c r="D32" s="2" t="s">
        <v>144</v>
      </c>
      <c r="E32" s="2" t="s">
        <v>1341</v>
      </c>
      <c r="F32" s="4" t="s">
        <v>152</v>
      </c>
    </row>
    <row r="33" spans="1:6" ht="15" customHeight="1" x14ac:dyDescent="0.35">
      <c r="A33" s="2" t="s">
        <v>142</v>
      </c>
      <c r="B33" s="2" t="s">
        <v>143</v>
      </c>
      <c r="C33" s="3">
        <v>9</v>
      </c>
      <c r="D33" s="2" t="s">
        <v>144</v>
      </c>
      <c r="E33" s="2" t="s">
        <v>1331</v>
      </c>
      <c r="F33" s="4" t="s">
        <v>152</v>
      </c>
    </row>
    <row r="34" spans="1:6" ht="15" customHeight="1" x14ac:dyDescent="0.35">
      <c r="A34" s="2" t="s">
        <v>142</v>
      </c>
      <c r="B34" s="2" t="s">
        <v>143</v>
      </c>
      <c r="C34" s="3">
        <v>9</v>
      </c>
      <c r="D34" s="2" t="s">
        <v>144</v>
      </c>
      <c r="E34" s="2" t="s">
        <v>1342</v>
      </c>
      <c r="F34" s="4" t="s">
        <v>1340</v>
      </c>
    </row>
    <row r="35" spans="1:6" ht="15" customHeight="1" x14ac:dyDescent="0.35">
      <c r="A35" s="2" t="s">
        <v>153</v>
      </c>
      <c r="B35" s="2" t="s">
        <v>154</v>
      </c>
      <c r="C35" s="3">
        <v>10</v>
      </c>
      <c r="D35" s="2" t="s">
        <v>155</v>
      </c>
      <c r="E35" s="2" t="s">
        <v>1343</v>
      </c>
      <c r="F35" s="4" t="s">
        <v>710</v>
      </c>
    </row>
    <row r="36" spans="1:6" ht="15" customHeight="1" x14ac:dyDescent="0.35">
      <c r="A36" s="2" t="s">
        <v>153</v>
      </c>
      <c r="B36" s="2" t="s">
        <v>154</v>
      </c>
      <c r="C36" s="3">
        <v>10</v>
      </c>
      <c r="D36" s="2" t="s">
        <v>155</v>
      </c>
      <c r="E36" s="2" t="s">
        <v>1344</v>
      </c>
      <c r="F36" s="4" t="s">
        <v>710</v>
      </c>
    </row>
    <row r="37" spans="1:6" ht="15" customHeight="1" x14ac:dyDescent="0.35">
      <c r="A37" s="2" t="s">
        <v>153</v>
      </c>
      <c r="B37" s="2" t="s">
        <v>154</v>
      </c>
      <c r="C37" s="3">
        <v>10</v>
      </c>
      <c r="D37" s="2" t="s">
        <v>155</v>
      </c>
      <c r="E37" s="2" t="s">
        <v>1331</v>
      </c>
      <c r="F37" s="4" t="s">
        <v>162</v>
      </c>
    </row>
    <row r="38" spans="1:6" ht="15" customHeight="1" x14ac:dyDescent="0.35">
      <c r="A38" s="2" t="s">
        <v>153</v>
      </c>
      <c r="B38" s="2" t="s">
        <v>154</v>
      </c>
      <c r="C38" s="3">
        <v>10</v>
      </c>
      <c r="D38" s="2" t="s">
        <v>155</v>
      </c>
      <c r="E38" s="2" t="s">
        <v>1345</v>
      </c>
      <c r="F38" s="4" t="s">
        <v>710</v>
      </c>
    </row>
    <row r="39" spans="1:6" ht="15" customHeight="1" x14ac:dyDescent="0.35">
      <c r="A39" s="2" t="s">
        <v>153</v>
      </c>
      <c r="B39" s="2" t="s">
        <v>154</v>
      </c>
      <c r="C39" s="3">
        <v>10</v>
      </c>
      <c r="D39" s="2" t="s">
        <v>155</v>
      </c>
      <c r="E39" s="2" t="s">
        <v>1346</v>
      </c>
      <c r="F39" s="4" t="s">
        <v>162</v>
      </c>
    </row>
    <row r="40" spans="1:6" ht="15" customHeight="1" x14ac:dyDescent="0.35">
      <c r="A40" s="2" t="s">
        <v>163</v>
      </c>
      <c r="B40" s="2" t="s">
        <v>164</v>
      </c>
      <c r="C40" s="3">
        <v>11</v>
      </c>
      <c r="D40" s="2" t="s">
        <v>165</v>
      </c>
      <c r="E40" s="2" t="s">
        <v>1327</v>
      </c>
      <c r="F40" s="4" t="s">
        <v>1347</v>
      </c>
    </row>
    <row r="41" spans="1:6" ht="15" customHeight="1" x14ac:dyDescent="0.35">
      <c r="A41" s="2" t="s">
        <v>163</v>
      </c>
      <c r="B41" s="2" t="s">
        <v>164</v>
      </c>
      <c r="C41" s="3">
        <v>11</v>
      </c>
      <c r="D41" s="2" t="s">
        <v>165</v>
      </c>
      <c r="E41" s="2" t="s">
        <v>1258</v>
      </c>
      <c r="F41" s="4" t="s">
        <v>1347</v>
      </c>
    </row>
    <row r="42" spans="1:6" ht="15" customHeight="1" x14ac:dyDescent="0.35">
      <c r="A42" s="2" t="s">
        <v>163</v>
      </c>
      <c r="B42" s="2" t="s">
        <v>164</v>
      </c>
      <c r="C42" s="3">
        <v>11</v>
      </c>
      <c r="D42" s="2" t="s">
        <v>165</v>
      </c>
      <c r="E42" s="2" t="s">
        <v>1348</v>
      </c>
      <c r="F42" s="4" t="s">
        <v>1347</v>
      </c>
    </row>
    <row r="43" spans="1:6" ht="15" customHeight="1" x14ac:dyDescent="0.35">
      <c r="A43" s="2" t="s">
        <v>163</v>
      </c>
      <c r="B43" s="2" t="s">
        <v>164</v>
      </c>
      <c r="C43" s="3">
        <v>11</v>
      </c>
      <c r="D43" s="2" t="s">
        <v>165</v>
      </c>
      <c r="E43" s="2" t="s">
        <v>1339</v>
      </c>
      <c r="F43" s="4" t="s">
        <v>1347</v>
      </c>
    </row>
    <row r="44" spans="1:6" ht="15" customHeight="1" x14ac:dyDescent="0.35">
      <c r="A44" s="2" t="s">
        <v>163</v>
      </c>
      <c r="B44" s="2" t="s">
        <v>164</v>
      </c>
      <c r="C44" s="3">
        <v>11</v>
      </c>
      <c r="D44" s="2" t="s">
        <v>165</v>
      </c>
      <c r="E44" s="2" t="s">
        <v>1349</v>
      </c>
      <c r="F44" s="4" t="s">
        <v>1347</v>
      </c>
    </row>
    <row r="45" spans="1:6" ht="15" customHeight="1" x14ac:dyDescent="0.35">
      <c r="A45" s="2" t="s">
        <v>163</v>
      </c>
      <c r="B45" s="2" t="s">
        <v>164</v>
      </c>
      <c r="C45" s="3">
        <v>11</v>
      </c>
      <c r="D45" s="2" t="s">
        <v>165</v>
      </c>
      <c r="E45" s="2" t="s">
        <v>1331</v>
      </c>
      <c r="F45" s="4" t="s">
        <v>1347</v>
      </c>
    </row>
    <row r="46" spans="1:6" ht="15" customHeight="1" x14ac:dyDescent="0.35">
      <c r="A46" s="2" t="s">
        <v>163</v>
      </c>
      <c r="B46" s="2" t="s">
        <v>164</v>
      </c>
      <c r="C46" s="3">
        <v>11</v>
      </c>
      <c r="D46" s="2" t="s">
        <v>165</v>
      </c>
      <c r="E46" s="2" t="s">
        <v>1325</v>
      </c>
      <c r="F46" s="4" t="s">
        <v>1347</v>
      </c>
    </row>
    <row r="47" spans="1:6" ht="15" customHeight="1" x14ac:dyDescent="0.35">
      <c r="A47" s="2" t="s">
        <v>177</v>
      </c>
      <c r="B47" s="2" t="s">
        <v>178</v>
      </c>
      <c r="C47" s="3">
        <v>12</v>
      </c>
      <c r="D47" s="2" t="s">
        <v>179</v>
      </c>
      <c r="E47" s="2" t="s">
        <v>1327</v>
      </c>
      <c r="F47" s="4" t="s">
        <v>728</v>
      </c>
    </row>
    <row r="48" spans="1:6" ht="15" customHeight="1" x14ac:dyDescent="0.35">
      <c r="A48" s="2" t="s">
        <v>177</v>
      </c>
      <c r="B48" s="2" t="s">
        <v>178</v>
      </c>
      <c r="C48" s="3">
        <v>12</v>
      </c>
      <c r="D48" s="2" t="s">
        <v>179</v>
      </c>
      <c r="E48" s="2" t="s">
        <v>1258</v>
      </c>
      <c r="F48" s="4" t="s">
        <v>728</v>
      </c>
    </row>
    <row r="49" spans="1:6" ht="15" customHeight="1" x14ac:dyDescent="0.35">
      <c r="A49" s="2" t="s">
        <v>177</v>
      </c>
      <c r="B49" s="2" t="s">
        <v>178</v>
      </c>
      <c r="C49" s="3">
        <v>12</v>
      </c>
      <c r="D49" s="2" t="s">
        <v>179</v>
      </c>
      <c r="E49" s="2" t="s">
        <v>1350</v>
      </c>
      <c r="F49" s="4" t="s">
        <v>728</v>
      </c>
    </row>
    <row r="50" spans="1:6" ht="15" customHeight="1" x14ac:dyDescent="0.35">
      <c r="A50" s="2" t="s">
        <v>177</v>
      </c>
      <c r="B50" s="2" t="s">
        <v>178</v>
      </c>
      <c r="C50" s="3">
        <v>12</v>
      </c>
      <c r="D50" s="2" t="s">
        <v>179</v>
      </c>
      <c r="E50" s="2" t="s">
        <v>1351</v>
      </c>
      <c r="F50" s="4" t="s">
        <v>728</v>
      </c>
    </row>
    <row r="51" spans="1:6" ht="15" customHeight="1" x14ac:dyDescent="0.35">
      <c r="A51" s="2" t="s">
        <v>177</v>
      </c>
      <c r="B51" s="2" t="s">
        <v>178</v>
      </c>
      <c r="C51" s="3">
        <v>12</v>
      </c>
      <c r="D51" s="2" t="s">
        <v>179</v>
      </c>
      <c r="E51" s="2" t="s">
        <v>1331</v>
      </c>
      <c r="F51" s="4" t="s">
        <v>728</v>
      </c>
    </row>
    <row r="52" spans="1:6" ht="15" customHeight="1" x14ac:dyDescent="0.35">
      <c r="A52" s="2" t="s">
        <v>177</v>
      </c>
      <c r="B52" s="2" t="s">
        <v>178</v>
      </c>
      <c r="C52" s="3">
        <v>12</v>
      </c>
      <c r="D52" s="2" t="s">
        <v>179</v>
      </c>
      <c r="E52" s="2" t="s">
        <v>1325</v>
      </c>
      <c r="F52" s="4" t="s">
        <v>728</v>
      </c>
    </row>
    <row r="53" spans="1:6" ht="15" customHeight="1" x14ac:dyDescent="0.35">
      <c r="A53" s="2" t="s">
        <v>191</v>
      </c>
      <c r="B53" s="2" t="s">
        <v>192</v>
      </c>
      <c r="C53" s="3">
        <v>13</v>
      </c>
      <c r="D53" s="2" t="s">
        <v>193</v>
      </c>
      <c r="E53" s="2" t="s">
        <v>1258</v>
      </c>
      <c r="F53" s="4" t="s">
        <v>1352</v>
      </c>
    </row>
    <row r="54" spans="1:6" ht="15" customHeight="1" x14ac:dyDescent="0.35">
      <c r="A54" s="2" t="s">
        <v>191</v>
      </c>
      <c r="B54" s="2" t="s">
        <v>192</v>
      </c>
      <c r="C54" s="3">
        <v>13</v>
      </c>
      <c r="D54" s="2" t="s">
        <v>193</v>
      </c>
      <c r="E54" s="2" t="s">
        <v>1353</v>
      </c>
      <c r="F54" s="4" t="s">
        <v>1354</v>
      </c>
    </row>
    <row r="55" spans="1:6" ht="15" customHeight="1" x14ac:dyDescent="0.35">
      <c r="A55" s="2" t="s">
        <v>207</v>
      </c>
      <c r="B55" s="2" t="s">
        <v>208</v>
      </c>
      <c r="C55" s="3">
        <v>14</v>
      </c>
      <c r="D55" s="2" t="s">
        <v>209</v>
      </c>
      <c r="E55" s="2" t="s">
        <v>1327</v>
      </c>
      <c r="F55" s="4" t="s">
        <v>217</v>
      </c>
    </row>
    <row r="56" spans="1:6" ht="15" customHeight="1" x14ac:dyDescent="0.35">
      <c r="A56" s="2" t="s">
        <v>207</v>
      </c>
      <c r="B56" s="2" t="s">
        <v>208</v>
      </c>
      <c r="C56" s="3">
        <v>14</v>
      </c>
      <c r="D56" s="2" t="s">
        <v>209</v>
      </c>
      <c r="E56" s="2" t="s">
        <v>1258</v>
      </c>
      <c r="F56" s="4" t="s">
        <v>217</v>
      </c>
    </row>
    <row r="57" spans="1:6" ht="15" customHeight="1" x14ac:dyDescent="0.35">
      <c r="A57" s="2" t="s">
        <v>207</v>
      </c>
      <c r="B57" s="2" t="s">
        <v>208</v>
      </c>
      <c r="C57" s="3">
        <v>14</v>
      </c>
      <c r="D57" s="2" t="s">
        <v>209</v>
      </c>
      <c r="E57" s="2" t="s">
        <v>1355</v>
      </c>
      <c r="F57" s="4" t="s">
        <v>217</v>
      </c>
    </row>
    <row r="58" spans="1:6" ht="15" customHeight="1" x14ac:dyDescent="0.35">
      <c r="A58" s="2" t="s">
        <v>207</v>
      </c>
      <c r="B58" s="2" t="s">
        <v>208</v>
      </c>
      <c r="C58" s="3">
        <v>14</v>
      </c>
      <c r="D58" s="2" t="s">
        <v>209</v>
      </c>
      <c r="E58" s="2" t="s">
        <v>1356</v>
      </c>
      <c r="F58" s="4" t="s">
        <v>217</v>
      </c>
    </row>
    <row r="59" spans="1:6" ht="15" customHeight="1" x14ac:dyDescent="0.35">
      <c r="A59" s="2" t="s">
        <v>218</v>
      </c>
      <c r="B59" s="2" t="s">
        <v>219</v>
      </c>
      <c r="C59" s="3">
        <v>15</v>
      </c>
      <c r="D59" s="2" t="s">
        <v>220</v>
      </c>
      <c r="E59" s="2" t="s">
        <v>1323</v>
      </c>
      <c r="F59" s="4" t="s">
        <v>1187</v>
      </c>
    </row>
    <row r="60" spans="1:6" ht="15" customHeight="1" x14ac:dyDescent="0.35">
      <c r="A60" s="2" t="s">
        <v>234</v>
      </c>
      <c r="B60" s="2" t="s">
        <v>235</v>
      </c>
      <c r="C60" s="3">
        <v>16</v>
      </c>
      <c r="D60" s="2" t="s">
        <v>236</v>
      </c>
      <c r="E60" s="2" t="s">
        <v>1327</v>
      </c>
      <c r="F60" s="4" t="s">
        <v>249</v>
      </c>
    </row>
    <row r="61" spans="1:6" ht="15" customHeight="1" x14ac:dyDescent="0.35">
      <c r="A61" s="2" t="s">
        <v>234</v>
      </c>
      <c r="B61" s="2" t="s">
        <v>235</v>
      </c>
      <c r="C61" s="3">
        <v>16</v>
      </c>
      <c r="D61" s="2" t="s">
        <v>236</v>
      </c>
      <c r="E61" s="2" t="s">
        <v>1357</v>
      </c>
      <c r="F61" s="4" t="s">
        <v>1358</v>
      </c>
    </row>
    <row r="62" spans="1:6" ht="15" customHeight="1" x14ac:dyDescent="0.35">
      <c r="A62" s="2" t="s">
        <v>234</v>
      </c>
      <c r="B62" s="2" t="s">
        <v>235</v>
      </c>
      <c r="C62" s="3">
        <v>16</v>
      </c>
      <c r="D62" s="2" t="s">
        <v>236</v>
      </c>
      <c r="E62" s="2" t="s">
        <v>1343</v>
      </c>
      <c r="F62" s="4" t="s">
        <v>249</v>
      </c>
    </row>
    <row r="63" spans="1:6" ht="15" customHeight="1" x14ac:dyDescent="0.35">
      <c r="A63" s="2" t="s">
        <v>234</v>
      </c>
      <c r="B63" s="2" t="s">
        <v>235</v>
      </c>
      <c r="C63" s="3">
        <v>16</v>
      </c>
      <c r="D63" s="2" t="s">
        <v>236</v>
      </c>
      <c r="E63" s="2" t="s">
        <v>1359</v>
      </c>
      <c r="F63" s="4" t="s">
        <v>1358</v>
      </c>
    </row>
    <row r="64" spans="1:6" ht="15" customHeight="1" x14ac:dyDescent="0.35">
      <c r="A64" s="2" t="s">
        <v>234</v>
      </c>
      <c r="B64" s="2" t="s">
        <v>235</v>
      </c>
      <c r="C64" s="3">
        <v>16</v>
      </c>
      <c r="D64" s="2" t="s">
        <v>236</v>
      </c>
      <c r="E64" s="2" t="s">
        <v>1323</v>
      </c>
      <c r="F64" s="4" t="s">
        <v>249</v>
      </c>
    </row>
    <row r="65" spans="1:6" ht="15" customHeight="1" x14ac:dyDescent="0.35">
      <c r="A65" s="2" t="s">
        <v>234</v>
      </c>
      <c r="B65" s="2" t="s">
        <v>235</v>
      </c>
      <c r="C65" s="3">
        <v>16</v>
      </c>
      <c r="D65" s="2" t="s">
        <v>236</v>
      </c>
      <c r="E65" s="2" t="s">
        <v>1360</v>
      </c>
      <c r="F65" s="4" t="s">
        <v>249</v>
      </c>
    </row>
    <row r="66" spans="1:6" ht="15" customHeight="1" x14ac:dyDescent="0.35">
      <c r="A66" s="2" t="s">
        <v>234</v>
      </c>
      <c r="B66" s="2" t="s">
        <v>235</v>
      </c>
      <c r="C66" s="3">
        <v>16</v>
      </c>
      <c r="D66" s="2" t="s">
        <v>236</v>
      </c>
      <c r="E66" s="2" t="s">
        <v>1331</v>
      </c>
      <c r="F66" s="4" t="s">
        <v>1358</v>
      </c>
    </row>
    <row r="67" spans="1:6" ht="15" customHeight="1" x14ac:dyDescent="0.35">
      <c r="A67" s="2" t="s">
        <v>234</v>
      </c>
      <c r="B67" s="2" t="s">
        <v>235</v>
      </c>
      <c r="C67" s="3">
        <v>16</v>
      </c>
      <c r="D67" s="2" t="s">
        <v>236</v>
      </c>
      <c r="E67" s="2" t="s">
        <v>1361</v>
      </c>
      <c r="F67" s="4" t="s">
        <v>249</v>
      </c>
    </row>
    <row r="68" spans="1:6" ht="15" customHeight="1" x14ac:dyDescent="0.35">
      <c r="A68" s="2" t="s">
        <v>250</v>
      </c>
      <c r="B68" s="2" t="s">
        <v>251</v>
      </c>
      <c r="C68" s="3">
        <v>17</v>
      </c>
      <c r="D68" s="2" t="s">
        <v>252</v>
      </c>
      <c r="E68" s="2" t="s">
        <v>1258</v>
      </c>
      <c r="F68" s="4" t="s">
        <v>263</v>
      </c>
    </row>
    <row r="69" spans="1:6" ht="15" customHeight="1" x14ac:dyDescent="0.35">
      <c r="A69" s="2" t="s">
        <v>250</v>
      </c>
      <c r="B69" s="2" t="s">
        <v>251</v>
      </c>
      <c r="C69" s="3">
        <v>17</v>
      </c>
      <c r="D69" s="2" t="s">
        <v>252</v>
      </c>
      <c r="E69" s="2" t="s">
        <v>1362</v>
      </c>
      <c r="F69" s="4" t="s">
        <v>263</v>
      </c>
    </row>
    <row r="70" spans="1:6" ht="15" customHeight="1" x14ac:dyDescent="0.35">
      <c r="A70" s="2" t="s">
        <v>264</v>
      </c>
      <c r="B70" s="2" t="s">
        <v>265</v>
      </c>
      <c r="C70" s="3">
        <v>18</v>
      </c>
      <c r="D70" s="2" t="s">
        <v>266</v>
      </c>
      <c r="E70" s="2" t="s">
        <v>1327</v>
      </c>
      <c r="F70" s="4" t="s">
        <v>1363</v>
      </c>
    </row>
    <row r="71" spans="1:6" ht="15" customHeight="1" x14ac:dyDescent="0.35">
      <c r="A71" s="2" t="s">
        <v>264</v>
      </c>
      <c r="B71" s="2" t="s">
        <v>265</v>
      </c>
      <c r="C71" s="3">
        <v>18</v>
      </c>
      <c r="D71" s="2" t="s">
        <v>266</v>
      </c>
      <c r="E71" s="2" t="s">
        <v>1364</v>
      </c>
      <c r="F71" s="4" t="s">
        <v>1363</v>
      </c>
    </row>
    <row r="72" spans="1:6" ht="15" customHeight="1" x14ac:dyDescent="0.35">
      <c r="A72" s="2" t="s">
        <v>264</v>
      </c>
      <c r="B72" s="2" t="s">
        <v>265</v>
      </c>
      <c r="C72" s="3">
        <v>18</v>
      </c>
      <c r="D72" s="2" t="s">
        <v>266</v>
      </c>
      <c r="E72" s="2" t="s">
        <v>1323</v>
      </c>
      <c r="F72" s="4" t="s">
        <v>1363</v>
      </c>
    </row>
    <row r="73" spans="1:6" ht="15" customHeight="1" x14ac:dyDescent="0.35">
      <c r="A73" s="2" t="s">
        <v>264</v>
      </c>
      <c r="B73" s="2" t="s">
        <v>265</v>
      </c>
      <c r="C73" s="3">
        <v>18</v>
      </c>
      <c r="D73" s="2" t="s">
        <v>266</v>
      </c>
      <c r="E73" s="2" t="s">
        <v>1365</v>
      </c>
      <c r="F73" s="4" t="s">
        <v>1366</v>
      </c>
    </row>
    <row r="74" spans="1:6" ht="15" customHeight="1" x14ac:dyDescent="0.35">
      <c r="A74" s="2" t="s">
        <v>279</v>
      </c>
      <c r="B74" s="2" t="s">
        <v>280</v>
      </c>
      <c r="C74" s="3">
        <v>19</v>
      </c>
      <c r="D74" s="2" t="s">
        <v>281</v>
      </c>
      <c r="E74" s="2" t="s">
        <v>1027</v>
      </c>
      <c r="F74" s="4" t="s">
        <v>808</v>
      </c>
    </row>
    <row r="75" spans="1:6" ht="15" customHeight="1" x14ac:dyDescent="0.35">
      <c r="A75" s="2" t="s">
        <v>294</v>
      </c>
      <c r="B75" s="2" t="s">
        <v>295</v>
      </c>
      <c r="C75" s="3">
        <v>20</v>
      </c>
      <c r="D75" s="2" t="s">
        <v>296</v>
      </c>
      <c r="E75" s="2" t="s">
        <v>1343</v>
      </c>
      <c r="F75" s="4" t="s">
        <v>309</v>
      </c>
    </row>
    <row r="76" spans="1:6" ht="15" customHeight="1" x14ac:dyDescent="0.35">
      <c r="A76" s="2" t="s">
        <v>294</v>
      </c>
      <c r="B76" s="2" t="s">
        <v>295</v>
      </c>
      <c r="C76" s="3">
        <v>20</v>
      </c>
      <c r="D76" s="2" t="s">
        <v>296</v>
      </c>
      <c r="E76" s="2" t="s">
        <v>1367</v>
      </c>
      <c r="F76" s="4" t="s">
        <v>309</v>
      </c>
    </row>
    <row r="77" spans="1:6" ht="15" customHeight="1" x14ac:dyDescent="0.35">
      <c r="A77" s="2" t="s">
        <v>294</v>
      </c>
      <c r="B77" s="2" t="s">
        <v>295</v>
      </c>
      <c r="C77" s="3">
        <v>20</v>
      </c>
      <c r="D77" s="2" t="s">
        <v>296</v>
      </c>
      <c r="E77" s="2" t="s">
        <v>1368</v>
      </c>
      <c r="F77" s="4" t="s">
        <v>309</v>
      </c>
    </row>
    <row r="78" spans="1:6" ht="15" customHeight="1" x14ac:dyDescent="0.35">
      <c r="A78" s="2" t="s">
        <v>294</v>
      </c>
      <c r="B78" s="2" t="s">
        <v>295</v>
      </c>
      <c r="C78" s="3">
        <v>20</v>
      </c>
      <c r="D78" s="2" t="s">
        <v>296</v>
      </c>
      <c r="E78" s="2" t="s">
        <v>1331</v>
      </c>
      <c r="F78" s="4" t="s">
        <v>309</v>
      </c>
    </row>
    <row r="79" spans="1:6" ht="15" customHeight="1" x14ac:dyDescent="0.35">
      <c r="A79" s="2" t="s">
        <v>294</v>
      </c>
      <c r="B79" s="2" t="s">
        <v>295</v>
      </c>
      <c r="C79" s="3">
        <v>20</v>
      </c>
      <c r="D79" s="2" t="s">
        <v>296</v>
      </c>
      <c r="E79" s="2" t="s">
        <v>1369</v>
      </c>
      <c r="F79" s="4" t="s">
        <v>309</v>
      </c>
    </row>
    <row r="80" spans="1:6" ht="15" customHeight="1" x14ac:dyDescent="0.35">
      <c r="A80" s="2" t="s">
        <v>294</v>
      </c>
      <c r="B80" s="2" t="s">
        <v>295</v>
      </c>
      <c r="C80" s="3">
        <v>20</v>
      </c>
      <c r="D80" s="2" t="s">
        <v>296</v>
      </c>
      <c r="E80" s="2" t="s">
        <v>1370</v>
      </c>
      <c r="F80" s="4" t="s">
        <v>309</v>
      </c>
    </row>
    <row r="81" spans="1:6" ht="15" customHeight="1" x14ac:dyDescent="0.35">
      <c r="A81" s="2" t="s">
        <v>310</v>
      </c>
      <c r="B81" s="2" t="s">
        <v>311</v>
      </c>
      <c r="C81" s="3">
        <v>21</v>
      </c>
      <c r="D81" s="2" t="s">
        <v>313</v>
      </c>
      <c r="E81" s="2" t="s">
        <v>1258</v>
      </c>
      <c r="F81" s="4" t="s">
        <v>324</v>
      </c>
    </row>
    <row r="82" spans="1:6" ht="15" customHeight="1" x14ac:dyDescent="0.35">
      <c r="A82" s="2" t="s">
        <v>325</v>
      </c>
      <c r="B82" s="2" t="s">
        <v>326</v>
      </c>
      <c r="C82" s="3">
        <v>22</v>
      </c>
      <c r="D82" s="2" t="s">
        <v>327</v>
      </c>
      <c r="E82" s="2" t="s">
        <v>1331</v>
      </c>
      <c r="F82" s="4" t="s">
        <v>1219</v>
      </c>
    </row>
    <row r="83" spans="1:6" ht="15" customHeight="1" x14ac:dyDescent="0.35">
      <c r="A83" s="2" t="s">
        <v>339</v>
      </c>
      <c r="B83" s="2" t="s">
        <v>340</v>
      </c>
      <c r="C83" s="3">
        <v>23</v>
      </c>
      <c r="D83" s="2" t="s">
        <v>341</v>
      </c>
      <c r="E83" s="2" t="s">
        <v>1027</v>
      </c>
      <c r="F83" s="4" t="s">
        <v>886</v>
      </c>
    </row>
    <row r="84" spans="1:6" ht="15" customHeight="1" x14ac:dyDescent="0.35">
      <c r="A84" s="2" t="s">
        <v>339</v>
      </c>
      <c r="B84" s="2" t="s">
        <v>340</v>
      </c>
      <c r="C84" s="3">
        <v>23</v>
      </c>
      <c r="D84" s="2" t="s">
        <v>341</v>
      </c>
      <c r="E84" s="2" t="s">
        <v>1323</v>
      </c>
      <c r="F84" s="4" t="s">
        <v>886</v>
      </c>
    </row>
    <row r="85" spans="1:6" ht="15" customHeight="1" x14ac:dyDescent="0.35">
      <c r="A85" s="2" t="s">
        <v>339</v>
      </c>
      <c r="B85" s="2" t="s">
        <v>340</v>
      </c>
      <c r="C85" s="3">
        <v>23</v>
      </c>
      <c r="D85" s="2" t="s">
        <v>341</v>
      </c>
      <c r="E85" s="2" t="s">
        <v>1356</v>
      </c>
      <c r="F85" s="4" t="s">
        <v>886</v>
      </c>
    </row>
    <row r="86" spans="1:6" ht="15" customHeight="1" x14ac:dyDescent="0.35">
      <c r="A86" s="2" t="s">
        <v>352</v>
      </c>
      <c r="B86" s="2" t="s">
        <v>353</v>
      </c>
      <c r="C86" s="3">
        <v>24</v>
      </c>
      <c r="D86" s="2" t="s">
        <v>354</v>
      </c>
      <c r="E86" s="2" t="s">
        <v>1327</v>
      </c>
      <c r="F86" s="4" t="s">
        <v>896</v>
      </c>
    </row>
    <row r="87" spans="1:6" ht="15" customHeight="1" x14ac:dyDescent="0.35">
      <c r="A87" s="2" t="s">
        <v>352</v>
      </c>
      <c r="B87" s="2" t="s">
        <v>353</v>
      </c>
      <c r="C87" s="3">
        <v>24</v>
      </c>
      <c r="D87" s="2" t="s">
        <v>354</v>
      </c>
      <c r="E87" s="2" t="s">
        <v>1323</v>
      </c>
      <c r="F87" s="4" t="s">
        <v>896</v>
      </c>
    </row>
    <row r="88" spans="1:6" ht="15" customHeight="1" x14ac:dyDescent="0.35">
      <c r="A88" s="2" t="s">
        <v>352</v>
      </c>
      <c r="B88" s="2" t="s">
        <v>353</v>
      </c>
      <c r="C88" s="3">
        <v>24</v>
      </c>
      <c r="D88" s="2" t="s">
        <v>354</v>
      </c>
      <c r="E88" s="2" t="s">
        <v>1371</v>
      </c>
      <c r="F88" s="4" t="s">
        <v>896</v>
      </c>
    </row>
    <row r="89" spans="1:6" ht="15" customHeight="1" x14ac:dyDescent="0.35">
      <c r="A89" s="2" t="s">
        <v>352</v>
      </c>
      <c r="B89" s="2" t="s">
        <v>353</v>
      </c>
      <c r="C89" s="3">
        <v>24</v>
      </c>
      <c r="D89" s="2" t="s">
        <v>354</v>
      </c>
      <c r="E89" s="2" t="s">
        <v>1331</v>
      </c>
      <c r="F89" s="4" t="s">
        <v>896</v>
      </c>
    </row>
    <row r="90" spans="1:6" ht="15" customHeight="1" x14ac:dyDescent="0.35">
      <c r="A90" s="2" t="s">
        <v>352</v>
      </c>
      <c r="B90" s="2" t="s">
        <v>353</v>
      </c>
      <c r="C90" s="3">
        <v>24</v>
      </c>
      <c r="D90" s="2" t="s">
        <v>354</v>
      </c>
      <c r="E90" s="2" t="s">
        <v>1361</v>
      </c>
      <c r="F90" s="4" t="s">
        <v>896</v>
      </c>
    </row>
    <row r="91" spans="1:6" ht="15" customHeight="1" x14ac:dyDescent="0.35">
      <c r="A91" s="2" t="s">
        <v>352</v>
      </c>
      <c r="B91" s="2" t="s">
        <v>353</v>
      </c>
      <c r="C91" s="3">
        <v>24</v>
      </c>
      <c r="D91" s="2" t="s">
        <v>354</v>
      </c>
      <c r="E91" s="2" t="s">
        <v>1356</v>
      </c>
      <c r="F91" s="4" t="s">
        <v>896</v>
      </c>
    </row>
    <row r="92" spans="1:6" ht="15" customHeight="1" x14ac:dyDescent="0.35">
      <c r="A92" s="2" t="s">
        <v>375</v>
      </c>
      <c r="B92" s="2" t="s">
        <v>376</v>
      </c>
      <c r="C92" s="3">
        <v>26</v>
      </c>
      <c r="D92" s="2" t="s">
        <v>377</v>
      </c>
      <c r="E92" s="2" t="s">
        <v>1027</v>
      </c>
      <c r="F92" s="4" t="s">
        <v>922</v>
      </c>
    </row>
    <row r="93" spans="1:6" ht="15" customHeight="1" x14ac:dyDescent="0.35">
      <c r="A93" s="2" t="s">
        <v>375</v>
      </c>
      <c r="B93" s="2" t="s">
        <v>376</v>
      </c>
      <c r="C93" s="3">
        <v>26</v>
      </c>
      <c r="D93" s="2" t="s">
        <v>377</v>
      </c>
      <c r="E93" s="2" t="s">
        <v>1343</v>
      </c>
      <c r="F93" s="4" t="s">
        <v>386</v>
      </c>
    </row>
    <row r="94" spans="1:6" ht="15" customHeight="1" x14ac:dyDescent="0.35">
      <c r="A94" s="2" t="s">
        <v>375</v>
      </c>
      <c r="B94" s="2" t="s">
        <v>376</v>
      </c>
      <c r="C94" s="3">
        <v>26</v>
      </c>
      <c r="D94" s="2" t="s">
        <v>377</v>
      </c>
      <c r="E94" s="2" t="s">
        <v>1372</v>
      </c>
      <c r="F94" s="4" t="s">
        <v>922</v>
      </c>
    </row>
    <row r="95" spans="1:6" ht="15" customHeight="1" x14ac:dyDescent="0.35">
      <c r="A95" s="2" t="s">
        <v>375</v>
      </c>
      <c r="B95" s="2" t="s">
        <v>376</v>
      </c>
      <c r="C95" s="3">
        <v>26</v>
      </c>
      <c r="D95" s="2" t="s">
        <v>377</v>
      </c>
      <c r="E95" s="2" t="s">
        <v>1373</v>
      </c>
      <c r="F95" s="4" t="s">
        <v>922</v>
      </c>
    </row>
    <row r="96" spans="1:6" ht="15" customHeight="1" x14ac:dyDescent="0.35">
      <c r="A96" s="2" t="s">
        <v>387</v>
      </c>
      <c r="B96" s="2" t="s">
        <v>388</v>
      </c>
      <c r="C96" s="3">
        <v>27</v>
      </c>
      <c r="D96" s="2" t="s">
        <v>389</v>
      </c>
      <c r="E96" s="2" t="s">
        <v>1374</v>
      </c>
      <c r="F96" s="4" t="s">
        <v>1375</v>
      </c>
    </row>
    <row r="97" spans="1:6" ht="15" customHeight="1" x14ac:dyDescent="0.35">
      <c r="A97" s="2" t="s">
        <v>387</v>
      </c>
      <c r="B97" s="2" t="s">
        <v>388</v>
      </c>
      <c r="C97" s="3">
        <v>27</v>
      </c>
      <c r="D97" s="2" t="s">
        <v>389</v>
      </c>
      <c r="E97" s="2" t="s">
        <v>1376</v>
      </c>
      <c r="F97" s="4" t="s">
        <v>1375</v>
      </c>
    </row>
    <row r="98" spans="1:6" ht="15" customHeight="1" x14ac:dyDescent="0.35">
      <c r="A98" s="2" t="s">
        <v>387</v>
      </c>
      <c r="B98" s="2" t="s">
        <v>388</v>
      </c>
      <c r="C98" s="3">
        <v>27</v>
      </c>
      <c r="D98" s="2" t="s">
        <v>389</v>
      </c>
      <c r="E98" s="2" t="s">
        <v>1258</v>
      </c>
      <c r="F98" s="4" t="s">
        <v>1375</v>
      </c>
    </row>
    <row r="99" spans="1:6" ht="15" customHeight="1" x14ac:dyDescent="0.35">
      <c r="A99" s="2" t="s">
        <v>387</v>
      </c>
      <c r="B99" s="2" t="s">
        <v>388</v>
      </c>
      <c r="C99" s="3">
        <v>27</v>
      </c>
      <c r="D99" s="2" t="s">
        <v>389</v>
      </c>
      <c r="E99" s="2" t="s">
        <v>1336</v>
      </c>
      <c r="F99" s="4" t="s">
        <v>1375</v>
      </c>
    </row>
    <row r="100" spans="1:6" ht="15" customHeight="1" x14ac:dyDescent="0.35">
      <c r="A100" s="2" t="s">
        <v>387</v>
      </c>
      <c r="B100" s="2" t="s">
        <v>388</v>
      </c>
      <c r="C100" s="3">
        <v>27</v>
      </c>
      <c r="D100" s="2" t="s">
        <v>389</v>
      </c>
      <c r="E100" s="2" t="s">
        <v>1378</v>
      </c>
      <c r="F100" s="4" t="s">
        <v>1375</v>
      </c>
    </row>
    <row r="101" spans="1:6" ht="15" customHeight="1" x14ac:dyDescent="0.35">
      <c r="A101" s="2" t="s">
        <v>387</v>
      </c>
      <c r="B101" s="2" t="s">
        <v>388</v>
      </c>
      <c r="C101" s="3">
        <v>27</v>
      </c>
      <c r="D101" s="2" t="s">
        <v>389</v>
      </c>
      <c r="E101" s="2" t="s">
        <v>1379</v>
      </c>
      <c r="F101" s="4" t="s">
        <v>1375</v>
      </c>
    </row>
    <row r="102" spans="1:6" ht="15" customHeight="1" x14ac:dyDescent="0.35">
      <c r="A102" s="2" t="s">
        <v>387</v>
      </c>
      <c r="B102" s="2" t="s">
        <v>388</v>
      </c>
      <c r="C102" s="3">
        <v>27</v>
      </c>
      <c r="D102" s="2" t="s">
        <v>389</v>
      </c>
      <c r="E102" s="2" t="s">
        <v>18401</v>
      </c>
      <c r="F102" s="4" t="s">
        <v>1375</v>
      </c>
    </row>
    <row r="103" spans="1:6" ht="15" customHeight="1" x14ac:dyDescent="0.35">
      <c r="A103" s="2" t="s">
        <v>387</v>
      </c>
      <c r="B103" s="2" t="s">
        <v>388</v>
      </c>
      <c r="C103" s="3">
        <v>27</v>
      </c>
      <c r="D103" s="2" t="s">
        <v>389</v>
      </c>
      <c r="E103" s="2" t="s">
        <v>1374</v>
      </c>
      <c r="F103" s="4" t="s">
        <v>1375</v>
      </c>
    </row>
    <row r="104" spans="1:6" ht="15" customHeight="1" x14ac:dyDescent="0.35">
      <c r="A104" s="2" t="s">
        <v>387</v>
      </c>
      <c r="B104" s="2" t="s">
        <v>388</v>
      </c>
      <c r="C104" s="3">
        <v>27</v>
      </c>
      <c r="D104" s="2" t="s">
        <v>389</v>
      </c>
      <c r="E104" s="2" t="s">
        <v>18402</v>
      </c>
      <c r="F104" s="4" t="s">
        <v>1375</v>
      </c>
    </row>
    <row r="105" spans="1:6" ht="15" customHeight="1" x14ac:dyDescent="0.35">
      <c r="A105" s="2" t="s">
        <v>387</v>
      </c>
      <c r="B105" s="2" t="s">
        <v>388</v>
      </c>
      <c r="C105" s="3">
        <v>27</v>
      </c>
      <c r="D105" s="2" t="s">
        <v>389</v>
      </c>
      <c r="E105" s="2" t="s">
        <v>18403</v>
      </c>
      <c r="F105" s="4" t="s">
        <v>1375</v>
      </c>
    </row>
    <row r="106" spans="1:6" ht="15" customHeight="1" x14ac:dyDescent="0.35">
      <c r="A106" s="2" t="s">
        <v>387</v>
      </c>
      <c r="B106" s="2" t="s">
        <v>388</v>
      </c>
      <c r="C106" s="3">
        <v>27</v>
      </c>
      <c r="D106" s="2" t="s">
        <v>389</v>
      </c>
      <c r="E106" s="2" t="s">
        <v>18404</v>
      </c>
      <c r="F106" s="4" t="s">
        <v>1375</v>
      </c>
    </row>
    <row r="107" spans="1:6" ht="15" customHeight="1" x14ac:dyDescent="0.35">
      <c r="A107" s="2" t="s">
        <v>398</v>
      </c>
      <c r="B107" s="2" t="s">
        <v>399</v>
      </c>
      <c r="C107" s="3">
        <v>28</v>
      </c>
      <c r="D107" s="2" t="s">
        <v>400</v>
      </c>
      <c r="E107" s="2" t="s">
        <v>1343</v>
      </c>
      <c r="F107" s="4" t="s">
        <v>1380</v>
      </c>
    </row>
    <row r="108" spans="1:6" ht="15" customHeight="1" x14ac:dyDescent="0.35">
      <c r="A108" s="2" t="s">
        <v>398</v>
      </c>
      <c r="B108" s="2" t="s">
        <v>399</v>
      </c>
      <c r="C108" s="3">
        <v>28</v>
      </c>
      <c r="D108" s="2" t="s">
        <v>400</v>
      </c>
      <c r="E108" s="2" t="s">
        <v>1323</v>
      </c>
      <c r="F108" s="4" t="s">
        <v>409</v>
      </c>
    </row>
    <row r="109" spans="1:6" ht="15" customHeight="1" x14ac:dyDescent="0.35">
      <c r="A109" s="2" t="s">
        <v>398</v>
      </c>
      <c r="B109" s="2" t="s">
        <v>399</v>
      </c>
      <c r="C109" s="3">
        <v>28</v>
      </c>
      <c r="D109" s="2" t="s">
        <v>400</v>
      </c>
      <c r="E109" s="2" t="s">
        <v>1371</v>
      </c>
      <c r="F109" s="4" t="s">
        <v>1380</v>
      </c>
    </row>
    <row r="110" spans="1:6" ht="15" customHeight="1" x14ac:dyDescent="0.35">
      <c r="A110" s="2" t="s">
        <v>398</v>
      </c>
      <c r="B110" s="2" t="s">
        <v>399</v>
      </c>
      <c r="C110" s="3">
        <v>28</v>
      </c>
      <c r="D110" s="2" t="s">
        <v>400</v>
      </c>
      <c r="E110" s="2" t="s">
        <v>1331</v>
      </c>
      <c r="F110" s="4" t="s">
        <v>1380</v>
      </c>
    </row>
    <row r="111" spans="1:6" ht="15" customHeight="1" x14ac:dyDescent="0.35">
      <c r="A111" s="2" t="s">
        <v>398</v>
      </c>
      <c r="B111" s="2" t="s">
        <v>399</v>
      </c>
      <c r="C111" s="3">
        <v>28</v>
      </c>
      <c r="D111" s="2" t="s">
        <v>400</v>
      </c>
      <c r="E111" s="2" t="s">
        <v>1345</v>
      </c>
      <c r="F111" s="4" t="s">
        <v>1380</v>
      </c>
    </row>
    <row r="112" spans="1:6" ht="15" customHeight="1" x14ac:dyDescent="0.35">
      <c r="A112" s="2" t="s">
        <v>410</v>
      </c>
      <c r="B112" s="2" t="s">
        <v>411</v>
      </c>
      <c r="C112" s="3">
        <v>29</v>
      </c>
      <c r="D112" s="2" t="s">
        <v>413</v>
      </c>
      <c r="E112" s="2" t="s">
        <v>1343</v>
      </c>
      <c r="F112" s="4" t="s">
        <v>1381</v>
      </c>
    </row>
    <row r="113" spans="1:6" ht="15" customHeight="1" x14ac:dyDescent="0.35">
      <c r="A113" s="2" t="s">
        <v>410</v>
      </c>
      <c r="B113" s="2" t="s">
        <v>411</v>
      </c>
      <c r="C113" s="3">
        <v>29</v>
      </c>
      <c r="D113" s="2" t="s">
        <v>413</v>
      </c>
      <c r="E113" s="2" t="s">
        <v>1323</v>
      </c>
      <c r="F113" s="4" t="s">
        <v>1382</v>
      </c>
    </row>
    <row r="114" spans="1:6" ht="15" customHeight="1" x14ac:dyDescent="0.35">
      <c r="A114" s="2" t="s">
        <v>434</v>
      </c>
      <c r="B114" s="2" t="s">
        <v>435</v>
      </c>
      <c r="C114" s="3">
        <v>31</v>
      </c>
      <c r="D114" s="2" t="s">
        <v>436</v>
      </c>
      <c r="E114" s="2" t="s">
        <v>1327</v>
      </c>
      <c r="F114" s="4" t="s">
        <v>1383</v>
      </c>
    </row>
    <row r="115" spans="1:6" ht="15" customHeight="1" x14ac:dyDescent="0.35">
      <c r="A115" s="2" t="s">
        <v>434</v>
      </c>
      <c r="B115" s="2" t="s">
        <v>435</v>
      </c>
      <c r="C115" s="3">
        <v>31</v>
      </c>
      <c r="D115" s="2" t="s">
        <v>436</v>
      </c>
      <c r="E115" s="2" t="s">
        <v>1384</v>
      </c>
      <c r="F115" s="4" t="s">
        <v>1383</v>
      </c>
    </row>
    <row r="116" spans="1:6" ht="15" customHeight="1" x14ac:dyDescent="0.35">
      <c r="A116" s="2" t="s">
        <v>434</v>
      </c>
      <c r="B116" s="2" t="s">
        <v>435</v>
      </c>
      <c r="C116" s="3">
        <v>31</v>
      </c>
      <c r="D116" s="2" t="s">
        <v>436</v>
      </c>
      <c r="E116" s="2" t="s">
        <v>1323</v>
      </c>
      <c r="F116" s="4" t="s">
        <v>1383</v>
      </c>
    </row>
    <row r="117" spans="1:6" ht="15" customHeight="1" x14ac:dyDescent="0.35">
      <c r="A117" s="2" t="s">
        <v>434</v>
      </c>
      <c r="B117" s="2" t="s">
        <v>435</v>
      </c>
      <c r="C117" s="3">
        <v>31</v>
      </c>
      <c r="D117" s="2" t="s">
        <v>436</v>
      </c>
      <c r="E117" s="2" t="s">
        <v>1325</v>
      </c>
      <c r="F117" s="4" t="s">
        <v>1383</v>
      </c>
    </row>
    <row r="118" spans="1:6" ht="15" customHeight="1" x14ac:dyDescent="0.35">
      <c r="A118" s="2" t="s">
        <v>447</v>
      </c>
      <c r="B118" s="2" t="s">
        <v>448</v>
      </c>
      <c r="C118" s="3">
        <v>32</v>
      </c>
      <c r="D118" s="2" t="s">
        <v>449</v>
      </c>
      <c r="E118" s="2" t="s">
        <v>1327</v>
      </c>
      <c r="F118" s="4" t="s">
        <v>984</v>
      </c>
    </row>
    <row r="119" spans="1:6" ht="15" customHeight="1" x14ac:dyDescent="0.35">
      <c r="A119" s="2" t="s">
        <v>447</v>
      </c>
      <c r="B119" s="2" t="s">
        <v>448</v>
      </c>
      <c r="C119" s="3">
        <v>32</v>
      </c>
      <c r="D119" s="2" t="s">
        <v>449</v>
      </c>
      <c r="E119" s="2" t="s">
        <v>1323</v>
      </c>
      <c r="F119" s="4" t="s">
        <v>984</v>
      </c>
    </row>
    <row r="120" spans="1:6" ht="15" customHeight="1" x14ac:dyDescent="0.35">
      <c r="A120" s="2" t="s">
        <v>447</v>
      </c>
      <c r="B120" s="2" t="s">
        <v>448</v>
      </c>
      <c r="C120" s="3">
        <v>32</v>
      </c>
      <c r="D120" s="2" t="s">
        <v>449</v>
      </c>
      <c r="E120" s="2" t="s">
        <v>1368</v>
      </c>
      <c r="F120" s="4" t="s">
        <v>984</v>
      </c>
    </row>
    <row r="121" spans="1:6" ht="15" customHeight="1" x14ac:dyDescent="0.35">
      <c r="A121" s="2" t="s">
        <v>447</v>
      </c>
      <c r="B121" s="2" t="s">
        <v>448</v>
      </c>
      <c r="C121" s="3">
        <v>32</v>
      </c>
      <c r="D121" s="2" t="s">
        <v>449</v>
      </c>
      <c r="E121" s="2" t="s">
        <v>1331</v>
      </c>
      <c r="F121" s="4" t="s">
        <v>984</v>
      </c>
    </row>
    <row r="122" spans="1:6" ht="15" customHeight="1" x14ac:dyDescent="0.35">
      <c r="A122" s="2" t="s">
        <v>447</v>
      </c>
      <c r="B122" s="2" t="s">
        <v>448</v>
      </c>
      <c r="C122" s="3">
        <v>32</v>
      </c>
      <c r="D122" s="2" t="s">
        <v>449</v>
      </c>
      <c r="E122" s="2" t="s">
        <v>1385</v>
      </c>
      <c r="F122" s="4" t="s">
        <v>984</v>
      </c>
    </row>
    <row r="123" spans="1:6" ht="15" customHeight="1" x14ac:dyDescent="0.35">
      <c r="A123" s="2" t="s">
        <v>456</v>
      </c>
      <c r="B123" s="2" t="s">
        <v>457</v>
      </c>
      <c r="C123" s="3">
        <v>33</v>
      </c>
      <c r="D123" s="2" t="s">
        <v>458</v>
      </c>
      <c r="E123" s="2" t="s">
        <v>1327</v>
      </c>
      <c r="F123" s="4" t="s">
        <v>994</v>
      </c>
    </row>
    <row r="124" spans="1:6" ht="15" customHeight="1" x14ac:dyDescent="0.35">
      <c r="A124" s="2" t="s">
        <v>456</v>
      </c>
      <c r="B124" s="2" t="s">
        <v>457</v>
      </c>
      <c r="C124" s="3">
        <v>33</v>
      </c>
      <c r="D124" s="2" t="s">
        <v>458</v>
      </c>
      <c r="E124" s="2" t="s">
        <v>1386</v>
      </c>
      <c r="F124" s="4" t="s">
        <v>995</v>
      </c>
    </row>
    <row r="125" spans="1:6" ht="15" customHeight="1" x14ac:dyDescent="0.35">
      <c r="A125" s="2" t="s">
        <v>456</v>
      </c>
      <c r="B125" s="2" t="s">
        <v>457</v>
      </c>
      <c r="C125" s="3">
        <v>33</v>
      </c>
      <c r="D125" s="2" t="s">
        <v>458</v>
      </c>
      <c r="E125" s="2" t="s">
        <v>1387</v>
      </c>
      <c r="F125" s="4" t="s">
        <v>995</v>
      </c>
    </row>
    <row r="126" spans="1:6" ht="15" customHeight="1" x14ac:dyDescent="0.35">
      <c r="A126" s="2" t="s">
        <v>456</v>
      </c>
      <c r="B126" s="2" t="s">
        <v>457</v>
      </c>
      <c r="C126" s="3">
        <v>33</v>
      </c>
      <c r="D126" s="2" t="s">
        <v>458</v>
      </c>
      <c r="E126" s="2" t="s">
        <v>1323</v>
      </c>
      <c r="F126" s="4" t="s">
        <v>994</v>
      </c>
    </row>
    <row r="127" spans="1:6" ht="15" customHeight="1" x14ac:dyDescent="0.35">
      <c r="A127" s="2" t="s">
        <v>456</v>
      </c>
      <c r="B127" s="2" t="s">
        <v>457</v>
      </c>
      <c r="C127" s="3">
        <v>33</v>
      </c>
      <c r="D127" s="2" t="s">
        <v>458</v>
      </c>
      <c r="E127" s="2" t="s">
        <v>1331</v>
      </c>
      <c r="F127" s="4" t="s">
        <v>994</v>
      </c>
    </row>
    <row r="128" spans="1:6" ht="15" customHeight="1" x14ac:dyDescent="0.35">
      <c r="A128" s="2" t="s">
        <v>456</v>
      </c>
      <c r="B128" s="2" t="s">
        <v>457</v>
      </c>
      <c r="C128" s="3">
        <v>33</v>
      </c>
      <c r="D128" s="2" t="s">
        <v>458</v>
      </c>
      <c r="E128" s="2" t="s">
        <v>1361</v>
      </c>
      <c r="F128" s="4" t="s">
        <v>994</v>
      </c>
    </row>
    <row r="129" spans="1:6" ht="15" customHeight="1" x14ac:dyDescent="0.35">
      <c r="A129" s="2" t="s">
        <v>467</v>
      </c>
      <c r="B129" s="2" t="s">
        <v>468</v>
      </c>
      <c r="C129" s="3">
        <v>34</v>
      </c>
      <c r="D129" s="2" t="s">
        <v>469</v>
      </c>
      <c r="E129" s="2" t="s">
        <v>1343</v>
      </c>
      <c r="F129" s="4" t="s">
        <v>476</v>
      </c>
    </row>
    <row r="130" spans="1:6" ht="15" customHeight="1" x14ac:dyDescent="0.35">
      <c r="A130" s="2" t="s">
        <v>477</v>
      </c>
      <c r="B130" s="2" t="s">
        <v>478</v>
      </c>
      <c r="C130" s="3">
        <v>35</v>
      </c>
      <c r="D130" s="2" t="s">
        <v>479</v>
      </c>
      <c r="E130" s="2" t="s">
        <v>1388</v>
      </c>
      <c r="F130" s="4" t="s">
        <v>486</v>
      </c>
    </row>
    <row r="131" spans="1:6" ht="15" customHeight="1" x14ac:dyDescent="0.35">
      <c r="A131" s="2" t="s">
        <v>477</v>
      </c>
      <c r="B131" s="2" t="s">
        <v>478</v>
      </c>
      <c r="C131" s="3">
        <v>35</v>
      </c>
      <c r="D131" s="2" t="s">
        <v>479</v>
      </c>
      <c r="E131" s="2" t="s">
        <v>1323</v>
      </c>
      <c r="F131" s="4" t="s">
        <v>1005</v>
      </c>
    </row>
    <row r="132" spans="1:6" ht="15" customHeight="1" x14ac:dyDescent="0.35">
      <c r="A132" s="2" t="s">
        <v>477</v>
      </c>
      <c r="B132" s="2" t="s">
        <v>478</v>
      </c>
      <c r="C132" s="3">
        <v>35</v>
      </c>
      <c r="D132" s="2" t="s">
        <v>479</v>
      </c>
      <c r="E132" s="2" t="s">
        <v>1371</v>
      </c>
      <c r="F132" s="4" t="s">
        <v>1389</v>
      </c>
    </row>
    <row r="133" spans="1:6" ht="15" customHeight="1" x14ac:dyDescent="0.35">
      <c r="A133" s="2" t="s">
        <v>477</v>
      </c>
      <c r="B133" s="2" t="s">
        <v>478</v>
      </c>
      <c r="C133" s="3">
        <v>35</v>
      </c>
      <c r="D133" s="2" t="s">
        <v>479</v>
      </c>
      <c r="E133" s="2" t="s">
        <v>1390</v>
      </c>
      <c r="F133" s="4" t="s">
        <v>1389</v>
      </c>
    </row>
    <row r="134" spans="1:6" ht="15" customHeight="1" x14ac:dyDescent="0.35">
      <c r="A134" s="2" t="s">
        <v>477</v>
      </c>
      <c r="B134" s="2" t="s">
        <v>478</v>
      </c>
      <c r="C134" s="3">
        <v>35</v>
      </c>
      <c r="D134" s="2" t="s">
        <v>479</v>
      </c>
      <c r="E134" s="2" t="s">
        <v>1331</v>
      </c>
      <c r="F134" s="4" t="s">
        <v>1005</v>
      </c>
    </row>
    <row r="135" spans="1:6" ht="15" customHeight="1" x14ac:dyDescent="0.35">
      <c r="A135" s="2" t="s">
        <v>487</v>
      </c>
      <c r="B135" s="2" t="s">
        <v>488</v>
      </c>
      <c r="C135" s="3">
        <v>36</v>
      </c>
      <c r="D135" s="2" t="s">
        <v>489</v>
      </c>
      <c r="E135" s="2" t="s">
        <v>1027</v>
      </c>
      <c r="F135" s="4" t="s">
        <v>1023</v>
      </c>
    </row>
    <row r="136" spans="1:6" ht="15" customHeight="1" x14ac:dyDescent="0.35">
      <c r="A136" s="2" t="s">
        <v>487</v>
      </c>
      <c r="B136" s="2" t="s">
        <v>488</v>
      </c>
      <c r="C136" s="3">
        <v>36</v>
      </c>
      <c r="D136" s="2" t="s">
        <v>489</v>
      </c>
      <c r="E136" s="2" t="s">
        <v>1377</v>
      </c>
      <c r="F136" s="4" t="s">
        <v>1023</v>
      </c>
    </row>
    <row r="137" spans="1:6" ht="15" customHeight="1" x14ac:dyDescent="0.35">
      <c r="A137" s="2" t="s">
        <v>487</v>
      </c>
      <c r="B137" s="2" t="s">
        <v>488</v>
      </c>
      <c r="C137" s="3">
        <v>36</v>
      </c>
      <c r="D137" s="2" t="s">
        <v>489</v>
      </c>
      <c r="E137" s="2" t="s">
        <v>1323</v>
      </c>
      <c r="F137" s="4" t="s">
        <v>1391</v>
      </c>
    </row>
    <row r="138" spans="1:6" ht="15" customHeight="1" x14ac:dyDescent="0.35">
      <c r="A138" s="2" t="s">
        <v>510</v>
      </c>
      <c r="B138" s="2" t="s">
        <v>511</v>
      </c>
      <c r="C138" s="3">
        <v>38</v>
      </c>
      <c r="D138" s="2" t="s">
        <v>512</v>
      </c>
      <c r="E138" s="2" t="s">
        <v>1343</v>
      </c>
      <c r="F138" s="4" t="s">
        <v>1392</v>
      </c>
    </row>
    <row r="139" spans="1:6" ht="15" customHeight="1" x14ac:dyDescent="0.35">
      <c r="A139" s="2" t="s">
        <v>510</v>
      </c>
      <c r="B139" s="2" t="s">
        <v>511</v>
      </c>
      <c r="C139" s="3">
        <v>38</v>
      </c>
      <c r="D139" s="2" t="s">
        <v>512</v>
      </c>
      <c r="E139" s="2" t="s">
        <v>1258</v>
      </c>
      <c r="F139" s="4" t="s">
        <v>1392</v>
      </c>
    </row>
    <row r="140" spans="1:6" ht="15" customHeight="1" x14ac:dyDescent="0.35">
      <c r="A140" s="2" t="s">
        <v>523</v>
      </c>
      <c r="B140" s="2" t="s">
        <v>524</v>
      </c>
      <c r="C140" s="3">
        <v>39</v>
      </c>
      <c r="D140" s="2" t="s">
        <v>525</v>
      </c>
      <c r="E140" s="2" t="s">
        <v>1339</v>
      </c>
      <c r="F140" s="4" t="s">
        <v>536</v>
      </c>
    </row>
    <row r="141" spans="1:6" ht="15" customHeight="1" x14ac:dyDescent="0.35">
      <c r="A141" s="2" t="s">
        <v>537</v>
      </c>
      <c r="B141" s="2" t="s">
        <v>538</v>
      </c>
      <c r="C141" s="3">
        <v>40</v>
      </c>
      <c r="D141" s="2" t="s">
        <v>539</v>
      </c>
      <c r="E141" s="2" t="s">
        <v>1343</v>
      </c>
      <c r="F141" s="4" t="s">
        <v>545</v>
      </c>
    </row>
  </sheetData>
  <autoFilter ref="A2:F2" xr:uid="{00000000-0009-0000-0000-000003000000}"/>
  <mergeCells count="1">
    <mergeCell ref="A1:F1"/>
  </mergeCells>
  <hyperlinks>
    <hyperlink ref="F3" r:id="rId1" xr:uid="{00000000-0004-0000-0300-000000000000}"/>
    <hyperlink ref="F4" r:id="rId2" xr:uid="{00000000-0004-0000-0300-000001000000}"/>
    <hyperlink ref="F5" r:id="rId3" xr:uid="{00000000-0004-0000-0300-000002000000}"/>
    <hyperlink ref="F6" r:id="rId4" xr:uid="{00000000-0004-0000-0300-000003000000}"/>
    <hyperlink ref="F7" r:id="rId5" xr:uid="{00000000-0004-0000-0300-000004000000}"/>
    <hyperlink ref="F8" r:id="rId6" xr:uid="{00000000-0004-0000-0300-000005000000}"/>
    <hyperlink ref="F9" r:id="rId7" xr:uid="{00000000-0004-0000-0300-000006000000}"/>
    <hyperlink ref="F10" r:id="rId8" xr:uid="{00000000-0004-0000-0300-000007000000}"/>
    <hyperlink ref="F11" r:id="rId9" xr:uid="{00000000-0004-0000-0300-000008000000}"/>
    <hyperlink ref="F12" r:id="rId10" xr:uid="{00000000-0004-0000-0300-000009000000}"/>
    <hyperlink ref="F13" r:id="rId11" xr:uid="{00000000-0004-0000-0300-00000A000000}"/>
    <hyperlink ref="F14" r:id="rId12" location="ClinicalInterests" xr:uid="{00000000-0004-0000-0300-00000B000000}"/>
    <hyperlink ref="F15" r:id="rId13" location="ClinicalInterests" xr:uid="{00000000-0004-0000-0300-00000C000000}"/>
    <hyperlink ref="F16" r:id="rId14" location="ClinicalInterests" xr:uid="{00000000-0004-0000-0300-00000D000000}"/>
    <hyperlink ref="F17" r:id="rId15" location="ClinicalInterests" xr:uid="{00000000-0004-0000-0300-00000E000000}"/>
    <hyperlink ref="F18" r:id="rId16" xr:uid="{00000000-0004-0000-0300-00000F000000}"/>
    <hyperlink ref="F19" r:id="rId17" xr:uid="{00000000-0004-0000-0300-000010000000}"/>
    <hyperlink ref="F20" r:id="rId18" location="Hunter" xr:uid="{00000000-0004-0000-0300-000011000000}"/>
    <hyperlink ref="F21" r:id="rId19" location="Hunter" xr:uid="{00000000-0004-0000-0300-000012000000}"/>
    <hyperlink ref="F22" r:id="rId20" xr:uid="{00000000-0004-0000-0300-000013000000}"/>
    <hyperlink ref="F23" r:id="rId21" xr:uid="{00000000-0004-0000-0300-000014000000}"/>
    <hyperlink ref="F24" r:id="rId22" xr:uid="{00000000-0004-0000-0300-000015000000}"/>
    <hyperlink ref="F25" r:id="rId23" xr:uid="{00000000-0004-0000-0300-000016000000}"/>
    <hyperlink ref="F26" r:id="rId24" xr:uid="{00000000-0004-0000-0300-000017000000}"/>
    <hyperlink ref="F27" r:id="rId25" xr:uid="{00000000-0004-0000-0300-000018000000}"/>
    <hyperlink ref="F28" r:id="rId26" xr:uid="{00000000-0004-0000-0300-000019000000}"/>
    <hyperlink ref="F29" r:id="rId27" xr:uid="{00000000-0004-0000-0300-00001A000000}"/>
    <hyperlink ref="F30" r:id="rId28" xr:uid="{00000000-0004-0000-0300-00001B000000}"/>
    <hyperlink ref="F31" r:id="rId29" xr:uid="{00000000-0004-0000-0300-00001C000000}"/>
    <hyperlink ref="F32" r:id="rId30" xr:uid="{00000000-0004-0000-0300-00001D000000}"/>
    <hyperlink ref="F33" r:id="rId31" xr:uid="{00000000-0004-0000-0300-00001E000000}"/>
    <hyperlink ref="F34" r:id="rId32" xr:uid="{00000000-0004-0000-0300-00001F000000}"/>
    <hyperlink ref="F35" r:id="rId33" xr:uid="{00000000-0004-0000-0300-000020000000}"/>
    <hyperlink ref="F36" r:id="rId34" xr:uid="{00000000-0004-0000-0300-000021000000}"/>
    <hyperlink ref="F37" r:id="rId35" xr:uid="{00000000-0004-0000-0300-000022000000}"/>
    <hyperlink ref="F38" r:id="rId36" xr:uid="{00000000-0004-0000-0300-000023000000}"/>
    <hyperlink ref="F39" r:id="rId37" xr:uid="{00000000-0004-0000-0300-000024000000}"/>
    <hyperlink ref="F40" r:id="rId38" xr:uid="{00000000-0004-0000-0300-000025000000}"/>
    <hyperlink ref="F41" r:id="rId39" xr:uid="{00000000-0004-0000-0300-000026000000}"/>
    <hyperlink ref="F42" r:id="rId40" xr:uid="{00000000-0004-0000-0300-000027000000}"/>
    <hyperlink ref="F43" r:id="rId41" xr:uid="{00000000-0004-0000-0300-000028000000}"/>
    <hyperlink ref="F44" r:id="rId42" xr:uid="{00000000-0004-0000-0300-000029000000}"/>
    <hyperlink ref="F45" r:id="rId43" xr:uid="{00000000-0004-0000-0300-00002A000000}"/>
    <hyperlink ref="F46" r:id="rId44" xr:uid="{00000000-0004-0000-0300-00002B000000}"/>
    <hyperlink ref="F47" r:id="rId45" xr:uid="{00000000-0004-0000-0300-00002C000000}"/>
    <hyperlink ref="F48" r:id="rId46" xr:uid="{00000000-0004-0000-0300-00002D000000}"/>
    <hyperlink ref="F49" r:id="rId47" xr:uid="{00000000-0004-0000-0300-00002E000000}"/>
    <hyperlink ref="F50" r:id="rId48" xr:uid="{00000000-0004-0000-0300-00002F000000}"/>
    <hyperlink ref="F51" r:id="rId49" xr:uid="{00000000-0004-0000-0300-000030000000}"/>
    <hyperlink ref="F52" r:id="rId50" xr:uid="{00000000-0004-0000-0300-000031000000}"/>
    <hyperlink ref="F53" r:id="rId51" xr:uid="{00000000-0004-0000-0300-000032000000}"/>
    <hyperlink ref="F54" r:id="rId52" xr:uid="{00000000-0004-0000-0300-000033000000}"/>
    <hyperlink ref="F55" r:id="rId53" xr:uid="{00000000-0004-0000-0300-000034000000}"/>
    <hyperlink ref="F56" r:id="rId54" xr:uid="{00000000-0004-0000-0300-000035000000}"/>
    <hyperlink ref="F57" r:id="rId55" xr:uid="{00000000-0004-0000-0300-000036000000}"/>
    <hyperlink ref="F58" r:id="rId56" xr:uid="{00000000-0004-0000-0300-000037000000}"/>
    <hyperlink ref="F59" r:id="rId57" xr:uid="{00000000-0004-0000-0300-000038000000}"/>
    <hyperlink ref="F60" r:id="rId58" xr:uid="{00000000-0004-0000-0300-000039000000}"/>
    <hyperlink ref="F61" r:id="rId59" xr:uid="{00000000-0004-0000-0300-00003A000000}"/>
    <hyperlink ref="F62" r:id="rId60" xr:uid="{00000000-0004-0000-0300-00003B000000}"/>
    <hyperlink ref="F63" r:id="rId61" xr:uid="{00000000-0004-0000-0300-00003C000000}"/>
    <hyperlink ref="F64" r:id="rId62" xr:uid="{00000000-0004-0000-0300-00003D000000}"/>
    <hyperlink ref="F65" r:id="rId63" xr:uid="{00000000-0004-0000-0300-00003E000000}"/>
    <hyperlink ref="F66" r:id="rId64" xr:uid="{00000000-0004-0000-0300-00003F000000}"/>
    <hyperlink ref="F67" r:id="rId65" xr:uid="{00000000-0004-0000-0300-000040000000}"/>
    <hyperlink ref="F68" r:id="rId66" xr:uid="{00000000-0004-0000-0300-000041000000}"/>
    <hyperlink ref="F69" r:id="rId67" xr:uid="{00000000-0004-0000-0300-000042000000}"/>
    <hyperlink ref="F70" r:id="rId68" location="biography" xr:uid="{00000000-0004-0000-0300-000043000000}"/>
    <hyperlink ref="F71" r:id="rId69" location="biography" xr:uid="{00000000-0004-0000-0300-000044000000}"/>
    <hyperlink ref="F72" r:id="rId70" location="biography" xr:uid="{00000000-0004-0000-0300-000045000000}"/>
    <hyperlink ref="F73" r:id="rId71" xr:uid="{00000000-0004-0000-0300-000046000000}"/>
    <hyperlink ref="F74" r:id="rId72" xr:uid="{00000000-0004-0000-0300-000047000000}"/>
    <hyperlink ref="F75" r:id="rId73" xr:uid="{00000000-0004-0000-0300-000048000000}"/>
    <hyperlink ref="F76" r:id="rId74" xr:uid="{00000000-0004-0000-0300-000049000000}"/>
    <hyperlink ref="F77" r:id="rId75" xr:uid="{00000000-0004-0000-0300-00004A000000}"/>
    <hyperlink ref="F78" r:id="rId76" xr:uid="{00000000-0004-0000-0300-00004B000000}"/>
    <hyperlink ref="F79" r:id="rId77" xr:uid="{00000000-0004-0000-0300-00004C000000}"/>
    <hyperlink ref="F80" r:id="rId78" xr:uid="{00000000-0004-0000-0300-00004D000000}"/>
    <hyperlink ref="F81" r:id="rId79" xr:uid="{00000000-0004-0000-0300-00004E000000}"/>
    <hyperlink ref="F82" r:id="rId80" xr:uid="{00000000-0004-0000-0300-00004F000000}"/>
    <hyperlink ref="F83" r:id="rId81" xr:uid="{00000000-0004-0000-0300-000050000000}"/>
    <hyperlink ref="F84" r:id="rId82" xr:uid="{00000000-0004-0000-0300-000051000000}"/>
    <hyperlink ref="F85" r:id="rId83" xr:uid="{00000000-0004-0000-0300-000052000000}"/>
    <hyperlink ref="F86" r:id="rId84" xr:uid="{00000000-0004-0000-0300-000053000000}"/>
    <hyperlink ref="F87" r:id="rId85" xr:uid="{00000000-0004-0000-0300-000054000000}"/>
    <hyperlink ref="F88" r:id="rId86" xr:uid="{00000000-0004-0000-0300-000055000000}"/>
    <hyperlink ref="F89" r:id="rId87" xr:uid="{00000000-0004-0000-0300-000056000000}"/>
    <hyperlink ref="F90" r:id="rId88" xr:uid="{00000000-0004-0000-0300-000057000000}"/>
    <hyperlink ref="F91" r:id="rId89" xr:uid="{00000000-0004-0000-0300-000058000000}"/>
    <hyperlink ref="F92" r:id="rId90" xr:uid="{00000000-0004-0000-0300-000059000000}"/>
    <hyperlink ref="F93" r:id="rId91" xr:uid="{00000000-0004-0000-0300-00005A000000}"/>
    <hyperlink ref="F94" r:id="rId92" xr:uid="{00000000-0004-0000-0300-00005B000000}"/>
    <hyperlink ref="F95" r:id="rId93" xr:uid="{00000000-0004-0000-0300-00005C000000}"/>
    <hyperlink ref="F96" r:id="rId94" xr:uid="{00000000-0004-0000-0300-00005D000000}"/>
    <hyperlink ref="F97" r:id="rId95" xr:uid="{00000000-0004-0000-0300-00005E000000}"/>
    <hyperlink ref="F98" r:id="rId96" xr:uid="{00000000-0004-0000-0300-000060000000}"/>
    <hyperlink ref="F99" r:id="rId97" xr:uid="{00000000-0004-0000-0300-000061000000}"/>
    <hyperlink ref="F100" r:id="rId98" xr:uid="{00000000-0004-0000-0300-000062000000}"/>
    <hyperlink ref="F101" r:id="rId99" xr:uid="{00000000-0004-0000-0300-000063000000}"/>
    <hyperlink ref="F102" r:id="rId100" xr:uid="{00000000-0004-0000-0300-000064000000}"/>
    <hyperlink ref="F107" r:id="rId101" xr:uid="{00000000-0004-0000-0300-000065000000}"/>
    <hyperlink ref="F108" r:id="rId102" xr:uid="{00000000-0004-0000-0300-000066000000}"/>
    <hyperlink ref="F109" r:id="rId103" xr:uid="{00000000-0004-0000-0300-000067000000}"/>
    <hyperlink ref="F110" r:id="rId104" xr:uid="{00000000-0004-0000-0300-000068000000}"/>
    <hyperlink ref="F111" r:id="rId105" xr:uid="{00000000-0004-0000-0300-000069000000}"/>
    <hyperlink ref="F112" r:id="rId106" xr:uid="{00000000-0004-0000-0300-00006A000000}"/>
    <hyperlink ref="F113" r:id="rId107" xr:uid="{00000000-0004-0000-0300-00006B000000}"/>
    <hyperlink ref="F114" r:id="rId108" xr:uid="{00000000-0004-0000-0300-00006C000000}"/>
    <hyperlink ref="F115" r:id="rId109" xr:uid="{00000000-0004-0000-0300-00006D000000}"/>
    <hyperlink ref="F116" r:id="rId110" xr:uid="{00000000-0004-0000-0300-00006E000000}"/>
    <hyperlink ref="F117" r:id="rId111" xr:uid="{00000000-0004-0000-0300-00006F000000}"/>
    <hyperlink ref="F118" r:id="rId112" xr:uid="{00000000-0004-0000-0300-000070000000}"/>
    <hyperlink ref="F119" r:id="rId113" xr:uid="{00000000-0004-0000-0300-000071000000}"/>
    <hyperlink ref="F120" r:id="rId114" xr:uid="{00000000-0004-0000-0300-000072000000}"/>
    <hyperlink ref="F121" r:id="rId115" xr:uid="{00000000-0004-0000-0300-000073000000}"/>
    <hyperlink ref="F122" r:id="rId116" xr:uid="{00000000-0004-0000-0300-000074000000}"/>
    <hyperlink ref="F123" r:id="rId117" xr:uid="{00000000-0004-0000-0300-000075000000}"/>
    <hyperlink ref="F124" r:id="rId118" xr:uid="{00000000-0004-0000-0300-000076000000}"/>
    <hyperlink ref="F125" r:id="rId119" xr:uid="{00000000-0004-0000-0300-000077000000}"/>
    <hyperlink ref="F126" r:id="rId120" xr:uid="{00000000-0004-0000-0300-000078000000}"/>
    <hyperlink ref="F127" r:id="rId121" xr:uid="{00000000-0004-0000-0300-000079000000}"/>
    <hyperlink ref="F128" r:id="rId122" xr:uid="{00000000-0004-0000-0300-00007A000000}"/>
    <hyperlink ref="F129" r:id="rId123" xr:uid="{00000000-0004-0000-0300-00007B000000}"/>
    <hyperlink ref="F130" r:id="rId124" xr:uid="{00000000-0004-0000-0300-00007C000000}"/>
    <hyperlink ref="F131" r:id="rId125" xr:uid="{00000000-0004-0000-0300-00007D000000}"/>
    <hyperlink ref="F132" r:id="rId126" xr:uid="{00000000-0004-0000-0300-00007E000000}"/>
    <hyperlink ref="F133" r:id="rId127" xr:uid="{00000000-0004-0000-0300-00007F000000}"/>
    <hyperlink ref="F134" r:id="rId128" xr:uid="{00000000-0004-0000-0300-000080000000}"/>
    <hyperlink ref="F135" r:id="rId129" xr:uid="{00000000-0004-0000-0300-000081000000}"/>
    <hyperlink ref="F136" r:id="rId130" xr:uid="{00000000-0004-0000-0300-000082000000}"/>
    <hyperlink ref="F137" r:id="rId131" xr:uid="{00000000-0004-0000-0300-000083000000}"/>
    <hyperlink ref="F138" r:id="rId132" xr:uid="{00000000-0004-0000-0300-000084000000}"/>
    <hyperlink ref="F139" r:id="rId133" xr:uid="{00000000-0004-0000-0300-000085000000}"/>
    <hyperlink ref="F140" r:id="rId134" xr:uid="{00000000-0004-0000-0300-000086000000}"/>
    <hyperlink ref="F141" r:id="rId135" xr:uid="{00000000-0004-0000-0300-000087000000}"/>
    <hyperlink ref="F103:F106" r:id="rId136" display="https://guysandstthomasspecialistcare.co.uk/specialists/helen-brough/" xr:uid="{00000000-0004-0000-0300-000088000000}"/>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Q252"/>
  <sheetViews>
    <sheetView showGridLines="0" workbookViewId="0">
      <pane xSplit="4" ySplit="2" topLeftCell="E204" activePane="bottomRight" state="frozen"/>
      <selection pane="topRight"/>
      <selection pane="bottomLeft"/>
      <selection pane="bottomRight" activeCell="H251" sqref="H251"/>
    </sheetView>
  </sheetViews>
  <sheetFormatPr defaultColWidth="8.7265625" defaultRowHeight="14.5" x14ac:dyDescent="0.35"/>
  <cols>
    <col min="1" max="3" width="12.7265625" customWidth="1"/>
    <col min="4" max="4" width="25.7265625" customWidth="1"/>
    <col min="5" max="7" width="15.7265625" customWidth="1"/>
    <col min="8" max="8" width="30.7265625" customWidth="1"/>
    <col min="9" max="16" width="15.7265625" customWidth="1"/>
    <col min="17" max="17" width="18.7265625" customWidth="1"/>
  </cols>
  <sheetData>
    <row r="1" spans="1:17" ht="27" x14ac:dyDescent="0.35">
      <c r="A1" s="30" t="s">
        <v>1393</v>
      </c>
      <c r="B1" s="31"/>
      <c r="C1" s="31"/>
      <c r="D1" s="31"/>
      <c r="E1" s="31"/>
      <c r="F1" s="31"/>
      <c r="G1" s="31"/>
      <c r="H1" s="31"/>
      <c r="I1" s="31"/>
      <c r="J1" s="31"/>
      <c r="K1" s="31"/>
      <c r="L1" s="31"/>
      <c r="M1" s="31"/>
      <c r="N1" s="31"/>
      <c r="O1" s="31"/>
      <c r="P1" s="31"/>
      <c r="Q1" s="31"/>
    </row>
    <row r="2" spans="1:17" s="12" customFormat="1" ht="25" customHeight="1" x14ac:dyDescent="0.35">
      <c r="A2" s="15" t="s">
        <v>1</v>
      </c>
      <c r="B2" s="15" t="s">
        <v>2</v>
      </c>
      <c r="C2" s="15" t="s">
        <v>3</v>
      </c>
      <c r="D2" s="15" t="s">
        <v>6</v>
      </c>
      <c r="E2" s="15" t="s">
        <v>1394</v>
      </c>
      <c r="F2" s="15" t="s">
        <v>549</v>
      </c>
      <c r="G2" s="15" t="s">
        <v>1395</v>
      </c>
      <c r="H2" s="15" t="s">
        <v>1396</v>
      </c>
      <c r="I2" s="15" t="s">
        <v>1397</v>
      </c>
      <c r="J2" s="15" t="s">
        <v>1398</v>
      </c>
      <c r="K2" s="15" t="s">
        <v>1399</v>
      </c>
      <c r="L2" s="15" t="s">
        <v>1400</v>
      </c>
      <c r="M2" s="15" t="s">
        <v>550</v>
      </c>
      <c r="N2" s="15" t="s">
        <v>551</v>
      </c>
      <c r="O2" s="15" t="s">
        <v>1401</v>
      </c>
      <c r="P2" s="15" t="s">
        <v>1402</v>
      </c>
      <c r="Q2" s="15" t="s">
        <v>22</v>
      </c>
    </row>
    <row r="3" spans="1:17" ht="15" customHeight="1" x14ac:dyDescent="0.35">
      <c r="A3" s="2" t="s">
        <v>23</v>
      </c>
      <c r="B3" s="2" t="s">
        <v>24</v>
      </c>
      <c r="C3" s="3">
        <v>1</v>
      </c>
      <c r="D3" s="2" t="s">
        <v>26</v>
      </c>
      <c r="E3" s="2" t="s">
        <v>1403</v>
      </c>
      <c r="F3" s="2" t="s">
        <v>1404</v>
      </c>
      <c r="G3" s="2" t="s">
        <v>1405</v>
      </c>
      <c r="H3" s="2" t="s">
        <v>1385</v>
      </c>
      <c r="I3" s="2" t="s">
        <v>1406</v>
      </c>
      <c r="J3" s="2"/>
      <c r="K3" s="2" t="s">
        <v>1407</v>
      </c>
      <c r="L3" s="2"/>
      <c r="M3" s="2"/>
      <c r="N3" s="29">
        <v>44139</v>
      </c>
      <c r="O3" s="2"/>
      <c r="P3" s="2"/>
      <c r="Q3" s="4" t="s">
        <v>1409</v>
      </c>
    </row>
    <row r="4" spans="1:17" ht="15" customHeight="1" x14ac:dyDescent="0.35">
      <c r="A4" s="2" t="s">
        <v>23</v>
      </c>
      <c r="B4" s="2" t="s">
        <v>24</v>
      </c>
      <c r="C4" s="3">
        <v>1</v>
      </c>
      <c r="D4" s="2" t="s">
        <v>26</v>
      </c>
      <c r="E4" s="2" t="s">
        <v>1410</v>
      </c>
      <c r="F4" s="2" t="s">
        <v>1404</v>
      </c>
      <c r="G4" s="2" t="s">
        <v>1411</v>
      </c>
      <c r="H4" s="2" t="s">
        <v>1385</v>
      </c>
      <c r="I4" s="2" t="s">
        <v>1406</v>
      </c>
      <c r="J4" s="2"/>
      <c r="K4" s="2" t="s">
        <v>1407</v>
      </c>
      <c r="L4" s="2"/>
      <c r="M4" s="2"/>
      <c r="N4" s="29">
        <v>44193</v>
      </c>
      <c r="O4" s="2"/>
      <c r="P4" s="2"/>
      <c r="Q4" s="4" t="s">
        <v>1412</v>
      </c>
    </row>
    <row r="5" spans="1:17" ht="15" customHeight="1" x14ac:dyDescent="0.35">
      <c r="A5" s="2" t="s">
        <v>23</v>
      </c>
      <c r="B5" s="2" t="s">
        <v>24</v>
      </c>
      <c r="C5" s="3">
        <v>1</v>
      </c>
      <c r="D5" s="2" t="s">
        <v>26</v>
      </c>
      <c r="E5" s="2" t="s">
        <v>1413</v>
      </c>
      <c r="F5" s="2" t="s">
        <v>1404</v>
      </c>
      <c r="G5" s="2" t="s">
        <v>1414</v>
      </c>
      <c r="H5" s="2" t="s">
        <v>1385</v>
      </c>
      <c r="I5" s="2" t="s">
        <v>1406</v>
      </c>
      <c r="J5" s="2"/>
      <c r="K5" s="2" t="s">
        <v>1415</v>
      </c>
      <c r="L5" s="2"/>
      <c r="M5" s="2"/>
      <c r="N5" s="2" t="s">
        <v>1274</v>
      </c>
      <c r="O5" s="2"/>
      <c r="P5" s="2"/>
      <c r="Q5" s="4" t="s">
        <v>1416</v>
      </c>
    </row>
    <row r="6" spans="1:17" ht="15" customHeight="1" x14ac:dyDescent="0.35">
      <c r="A6" s="2" t="s">
        <v>23</v>
      </c>
      <c r="B6" s="2" t="s">
        <v>24</v>
      </c>
      <c r="C6" s="3">
        <v>1</v>
      </c>
      <c r="D6" s="2" t="s">
        <v>26</v>
      </c>
      <c r="E6" s="2" t="s">
        <v>1417</v>
      </c>
      <c r="F6" s="2" t="s">
        <v>1404</v>
      </c>
      <c r="G6" s="2" t="s">
        <v>1418</v>
      </c>
      <c r="H6" s="2" t="s">
        <v>1419</v>
      </c>
      <c r="I6" s="2"/>
      <c r="J6" s="2"/>
      <c r="K6" s="2" t="s">
        <v>1420</v>
      </c>
      <c r="L6" s="2"/>
      <c r="M6" s="2"/>
      <c r="N6" s="29">
        <v>43286</v>
      </c>
      <c r="O6" s="2"/>
      <c r="P6" s="2"/>
      <c r="Q6" s="4" t="s">
        <v>1422</v>
      </c>
    </row>
    <row r="7" spans="1:17" ht="15" customHeight="1" x14ac:dyDescent="0.35">
      <c r="A7" s="2" t="s">
        <v>23</v>
      </c>
      <c r="B7" s="2" t="s">
        <v>24</v>
      </c>
      <c r="C7" s="3">
        <v>1</v>
      </c>
      <c r="D7" s="2" t="s">
        <v>26</v>
      </c>
      <c r="E7" s="2" t="s">
        <v>1423</v>
      </c>
      <c r="F7" s="2" t="s">
        <v>1424</v>
      </c>
      <c r="G7" s="2" t="s">
        <v>1425</v>
      </c>
      <c r="H7" s="2" t="s">
        <v>1331</v>
      </c>
      <c r="I7" s="2"/>
      <c r="J7" s="2"/>
      <c r="K7" s="2" t="s">
        <v>1426</v>
      </c>
      <c r="L7" s="2"/>
      <c r="M7" s="2"/>
      <c r="N7" s="29">
        <v>42794</v>
      </c>
      <c r="O7" s="2"/>
      <c r="P7" s="2"/>
      <c r="Q7" s="4" t="s">
        <v>1427</v>
      </c>
    </row>
    <row r="8" spans="1:17" ht="15" customHeight="1" x14ac:dyDescent="0.35">
      <c r="A8" s="2" t="s">
        <v>23</v>
      </c>
      <c r="B8" s="2" t="s">
        <v>24</v>
      </c>
      <c r="C8" s="3">
        <v>1</v>
      </c>
      <c r="D8" s="2" t="s">
        <v>26</v>
      </c>
      <c r="E8" s="2" t="s">
        <v>1428</v>
      </c>
      <c r="F8" s="2" t="s">
        <v>1404</v>
      </c>
      <c r="G8" s="2" t="s">
        <v>1429</v>
      </c>
      <c r="H8" s="2" t="s">
        <v>1430</v>
      </c>
      <c r="I8" s="2"/>
      <c r="J8" s="2"/>
      <c r="K8" s="2" t="s">
        <v>1431</v>
      </c>
      <c r="L8" s="2"/>
      <c r="M8" s="2"/>
      <c r="N8" s="2" t="s">
        <v>1432</v>
      </c>
      <c r="O8" s="2"/>
      <c r="P8" s="2"/>
      <c r="Q8" s="4" t="s">
        <v>1433</v>
      </c>
    </row>
    <row r="9" spans="1:17" ht="15" customHeight="1" x14ac:dyDescent="0.35">
      <c r="A9" s="2" t="s">
        <v>23</v>
      </c>
      <c r="B9" s="2" t="s">
        <v>24</v>
      </c>
      <c r="C9" s="3">
        <v>1</v>
      </c>
      <c r="D9" s="2" t="s">
        <v>26</v>
      </c>
      <c r="E9" s="2" t="s">
        <v>1434</v>
      </c>
      <c r="F9" s="2" t="s">
        <v>1435</v>
      </c>
      <c r="G9" s="2" t="s">
        <v>1436</v>
      </c>
      <c r="H9" s="2" t="s">
        <v>1331</v>
      </c>
      <c r="I9" s="2"/>
      <c r="J9" s="2"/>
      <c r="K9" s="2" t="s">
        <v>1431</v>
      </c>
      <c r="L9" s="2"/>
      <c r="M9" s="2"/>
      <c r="N9" s="2" t="s">
        <v>1437</v>
      </c>
      <c r="O9" s="2"/>
      <c r="P9" s="2"/>
      <c r="Q9" s="4" t="s">
        <v>1438</v>
      </c>
    </row>
    <row r="10" spans="1:17" ht="15" customHeight="1" x14ac:dyDescent="0.35">
      <c r="A10" s="2" t="s">
        <v>23</v>
      </c>
      <c r="B10" s="2" t="s">
        <v>24</v>
      </c>
      <c r="C10" s="3">
        <v>1</v>
      </c>
      <c r="D10" s="2" t="s">
        <v>26</v>
      </c>
      <c r="E10" s="2" t="s">
        <v>1439</v>
      </c>
      <c r="F10" s="2" t="s">
        <v>1404</v>
      </c>
      <c r="G10" s="2" t="s">
        <v>1440</v>
      </c>
      <c r="H10" s="2" t="s">
        <v>1258</v>
      </c>
      <c r="I10" s="2"/>
      <c r="J10" s="2"/>
      <c r="K10" s="2" t="s">
        <v>1431</v>
      </c>
      <c r="L10" s="2"/>
      <c r="M10" s="2"/>
      <c r="N10" s="2" t="s">
        <v>1441</v>
      </c>
      <c r="O10" s="2"/>
      <c r="P10" s="2"/>
      <c r="Q10" s="4" t="s">
        <v>1442</v>
      </c>
    </row>
    <row r="11" spans="1:17" ht="15" customHeight="1" x14ac:dyDescent="0.35">
      <c r="A11" s="2" t="s">
        <v>56</v>
      </c>
      <c r="B11" s="2" t="s">
        <v>57</v>
      </c>
      <c r="C11" s="3">
        <v>3</v>
      </c>
      <c r="D11" s="2" t="s">
        <v>59</v>
      </c>
      <c r="E11" s="2" t="s">
        <v>1443</v>
      </c>
      <c r="F11" s="2" t="s">
        <v>1444</v>
      </c>
      <c r="G11" s="2" t="s">
        <v>1445</v>
      </c>
      <c r="H11" s="2" t="s">
        <v>1446</v>
      </c>
      <c r="I11" s="2" t="s">
        <v>63</v>
      </c>
      <c r="J11" s="2"/>
      <c r="K11" s="2" t="s">
        <v>1447</v>
      </c>
      <c r="L11" s="2" t="s">
        <v>1448</v>
      </c>
      <c r="M11" s="2" t="s">
        <v>1449</v>
      </c>
      <c r="N11" s="2"/>
      <c r="O11" s="2"/>
      <c r="P11" s="2"/>
      <c r="Q11" s="4" t="s">
        <v>1450</v>
      </c>
    </row>
    <row r="12" spans="1:17" ht="15" customHeight="1" x14ac:dyDescent="0.35">
      <c r="A12" s="2" t="s">
        <v>56</v>
      </c>
      <c r="B12" s="2" t="s">
        <v>57</v>
      </c>
      <c r="C12" s="3">
        <v>3</v>
      </c>
      <c r="D12" s="2" t="s">
        <v>59</v>
      </c>
      <c r="E12" s="2" t="s">
        <v>1451</v>
      </c>
      <c r="F12" s="2" t="s">
        <v>1404</v>
      </c>
      <c r="G12" s="2" t="s">
        <v>1452</v>
      </c>
      <c r="H12" s="2" t="s">
        <v>1343</v>
      </c>
      <c r="I12" s="2"/>
      <c r="J12" s="2"/>
      <c r="K12" s="2" t="s">
        <v>1420</v>
      </c>
      <c r="L12" s="2"/>
      <c r="M12" s="2"/>
      <c r="N12" s="2" t="s">
        <v>1453</v>
      </c>
      <c r="O12" s="2"/>
      <c r="P12" s="2"/>
      <c r="Q12" s="4" t="s">
        <v>1454</v>
      </c>
    </row>
    <row r="13" spans="1:17" ht="15" customHeight="1" x14ac:dyDescent="0.35">
      <c r="A13" s="2" t="s">
        <v>86</v>
      </c>
      <c r="B13" s="2" t="s">
        <v>87</v>
      </c>
      <c r="C13" s="3">
        <v>5</v>
      </c>
      <c r="D13" s="2" t="s">
        <v>88</v>
      </c>
      <c r="E13" s="2" t="s">
        <v>1455</v>
      </c>
      <c r="F13" s="2" t="s">
        <v>1456</v>
      </c>
      <c r="G13" s="2" t="s">
        <v>1457</v>
      </c>
      <c r="H13" s="2" t="s">
        <v>1331</v>
      </c>
      <c r="I13" s="2" t="s">
        <v>1458</v>
      </c>
      <c r="J13" s="2"/>
      <c r="K13" s="2" t="s">
        <v>1420</v>
      </c>
      <c r="L13" s="2"/>
      <c r="M13" s="2"/>
      <c r="N13" s="29" t="s">
        <v>19661</v>
      </c>
      <c r="O13" s="2"/>
      <c r="P13" s="2" t="s">
        <v>19662</v>
      </c>
      <c r="Q13" s="4" t="s">
        <v>1460</v>
      </c>
    </row>
    <row r="14" spans="1:17" ht="15" customHeight="1" x14ac:dyDescent="0.35">
      <c r="A14" s="2" t="s">
        <v>86</v>
      </c>
      <c r="B14" s="2" t="s">
        <v>87</v>
      </c>
      <c r="C14" s="3">
        <v>5</v>
      </c>
      <c r="D14" s="2" t="s">
        <v>88</v>
      </c>
      <c r="E14" s="2" t="s">
        <v>1461</v>
      </c>
      <c r="F14" s="2" t="s">
        <v>1404</v>
      </c>
      <c r="G14" s="2" t="s">
        <v>1462</v>
      </c>
      <c r="H14" s="2" t="s">
        <v>1343</v>
      </c>
      <c r="I14" s="2"/>
      <c r="J14" s="2"/>
      <c r="K14" s="2" t="s">
        <v>1420</v>
      </c>
      <c r="L14" s="2"/>
      <c r="M14" s="2"/>
      <c r="N14" s="2" t="s">
        <v>1463</v>
      </c>
      <c r="O14" s="2"/>
      <c r="P14" s="2"/>
      <c r="Q14" s="4" t="s">
        <v>1464</v>
      </c>
    </row>
    <row r="15" spans="1:17" ht="15" customHeight="1" x14ac:dyDescent="0.35">
      <c r="A15" s="2" t="s">
        <v>86</v>
      </c>
      <c r="B15" s="2" t="s">
        <v>87</v>
      </c>
      <c r="C15" s="3">
        <v>5</v>
      </c>
      <c r="D15" s="2" t="s">
        <v>88</v>
      </c>
      <c r="E15" s="2" t="s">
        <v>1465</v>
      </c>
      <c r="F15" s="2" t="s">
        <v>1456</v>
      </c>
      <c r="G15" s="2" t="s">
        <v>1466</v>
      </c>
      <c r="H15" s="2" t="s">
        <v>1467</v>
      </c>
      <c r="I15" s="2"/>
      <c r="J15" s="2"/>
      <c r="K15" s="2" t="s">
        <v>1426</v>
      </c>
      <c r="L15" s="2"/>
      <c r="M15" s="2"/>
      <c r="N15" s="29" t="s">
        <v>19663</v>
      </c>
      <c r="O15" s="2"/>
      <c r="P15" s="2"/>
      <c r="Q15" s="4" t="s">
        <v>1469</v>
      </c>
    </row>
    <row r="16" spans="1:17" ht="15" customHeight="1" x14ac:dyDescent="0.35">
      <c r="A16" s="2" t="s">
        <v>100</v>
      </c>
      <c r="B16" s="2" t="s">
        <v>101</v>
      </c>
      <c r="C16" s="3">
        <v>6</v>
      </c>
      <c r="D16" s="2" t="s">
        <v>102</v>
      </c>
      <c r="E16" s="2" t="s">
        <v>1470</v>
      </c>
      <c r="F16" s="2" t="s">
        <v>1404</v>
      </c>
      <c r="G16" s="2" t="s">
        <v>1471</v>
      </c>
      <c r="H16" s="2" t="s">
        <v>1472</v>
      </c>
      <c r="I16" s="2" t="s">
        <v>1406</v>
      </c>
      <c r="J16" s="2"/>
      <c r="K16" s="2" t="s">
        <v>1420</v>
      </c>
      <c r="L16" s="2"/>
      <c r="M16" s="2"/>
      <c r="N16" s="2" t="s">
        <v>1473</v>
      </c>
      <c r="O16" s="2"/>
      <c r="P16" s="2"/>
      <c r="Q16" s="4" t="s">
        <v>1474</v>
      </c>
    </row>
    <row r="17" spans="1:17" ht="15" customHeight="1" x14ac:dyDescent="0.35">
      <c r="A17" s="2" t="s">
        <v>100</v>
      </c>
      <c r="B17" s="2" t="s">
        <v>101</v>
      </c>
      <c r="C17" s="3">
        <v>6</v>
      </c>
      <c r="D17" s="2" t="s">
        <v>102</v>
      </c>
      <c r="E17" s="2" t="s">
        <v>1475</v>
      </c>
      <c r="F17" s="2" t="s">
        <v>1404</v>
      </c>
      <c r="G17" s="2" t="s">
        <v>1476</v>
      </c>
      <c r="H17" s="2" t="s">
        <v>1323</v>
      </c>
      <c r="I17" s="2" t="s">
        <v>1406</v>
      </c>
      <c r="J17" s="2"/>
      <c r="K17" s="2" t="s">
        <v>1477</v>
      </c>
      <c r="L17" s="2"/>
      <c r="M17" s="2"/>
      <c r="N17" s="29">
        <v>45300</v>
      </c>
      <c r="O17" s="2"/>
      <c r="P17" s="2"/>
      <c r="Q17" s="4" t="s">
        <v>1479</v>
      </c>
    </row>
    <row r="18" spans="1:17" ht="15" customHeight="1" x14ac:dyDescent="0.35">
      <c r="A18" s="2" t="s">
        <v>100</v>
      </c>
      <c r="B18" s="2" t="s">
        <v>101</v>
      </c>
      <c r="C18" s="3">
        <v>6</v>
      </c>
      <c r="D18" s="2" t="s">
        <v>102</v>
      </c>
      <c r="E18" s="2" t="s">
        <v>1480</v>
      </c>
      <c r="F18" s="2" t="s">
        <v>1404</v>
      </c>
      <c r="G18" s="2" t="s">
        <v>1481</v>
      </c>
      <c r="H18" s="2" t="s">
        <v>1327</v>
      </c>
      <c r="I18" s="2" t="s">
        <v>1406</v>
      </c>
      <c r="J18" s="2"/>
      <c r="K18" s="2" t="s">
        <v>1482</v>
      </c>
      <c r="L18" s="2"/>
      <c r="M18" s="2"/>
      <c r="N18" s="2" t="s">
        <v>1478</v>
      </c>
      <c r="O18" s="2"/>
      <c r="P18" s="2"/>
      <c r="Q18" s="4" t="s">
        <v>1483</v>
      </c>
    </row>
    <row r="19" spans="1:17" ht="15" customHeight="1" x14ac:dyDescent="0.35">
      <c r="A19" s="2" t="s">
        <v>100</v>
      </c>
      <c r="B19" s="2" t="s">
        <v>101</v>
      </c>
      <c r="C19" s="3">
        <v>6</v>
      </c>
      <c r="D19" s="2" t="s">
        <v>102</v>
      </c>
      <c r="E19" s="2" t="s">
        <v>1484</v>
      </c>
      <c r="F19" s="2" t="s">
        <v>1424</v>
      </c>
      <c r="G19" s="2" t="s">
        <v>1485</v>
      </c>
      <c r="H19" s="2" t="s">
        <v>1486</v>
      </c>
      <c r="I19" s="2" t="s">
        <v>1406</v>
      </c>
      <c r="J19" s="2"/>
      <c r="K19" s="2" t="s">
        <v>1477</v>
      </c>
      <c r="L19" s="2"/>
      <c r="M19" s="2"/>
      <c r="N19" s="29">
        <v>45533</v>
      </c>
      <c r="O19" s="2"/>
      <c r="P19" s="2"/>
      <c r="Q19" s="4" t="s">
        <v>1487</v>
      </c>
    </row>
    <row r="20" spans="1:17" ht="15" customHeight="1" x14ac:dyDescent="0.35">
      <c r="A20" s="2" t="s">
        <v>100</v>
      </c>
      <c r="B20" s="2" t="s">
        <v>101</v>
      </c>
      <c r="C20" s="3">
        <v>6</v>
      </c>
      <c r="D20" s="2" t="s">
        <v>102</v>
      </c>
      <c r="E20" s="2" t="s">
        <v>1488</v>
      </c>
      <c r="F20" s="2" t="s">
        <v>1404</v>
      </c>
      <c r="G20" s="2" t="s">
        <v>1489</v>
      </c>
      <c r="H20" s="2" t="s">
        <v>1323</v>
      </c>
      <c r="I20" s="2" t="s">
        <v>1406</v>
      </c>
      <c r="J20" s="2"/>
      <c r="K20" s="2" t="s">
        <v>1415</v>
      </c>
      <c r="L20" s="2"/>
      <c r="M20" s="2"/>
      <c r="N20" s="2" t="s">
        <v>1490</v>
      </c>
      <c r="O20" s="2"/>
      <c r="P20" s="2"/>
      <c r="Q20" s="4" t="s">
        <v>1491</v>
      </c>
    </row>
    <row r="21" spans="1:17" ht="15" customHeight="1" x14ac:dyDescent="0.35">
      <c r="A21" s="2" t="s">
        <v>100</v>
      </c>
      <c r="B21" s="2" t="s">
        <v>101</v>
      </c>
      <c r="C21" s="3">
        <v>6</v>
      </c>
      <c r="D21" s="2" t="s">
        <v>102</v>
      </c>
      <c r="E21" s="2" t="s">
        <v>1492</v>
      </c>
      <c r="F21" s="2" t="s">
        <v>1424</v>
      </c>
      <c r="G21" s="2" t="s">
        <v>1493</v>
      </c>
      <c r="H21" s="2" t="s">
        <v>1323</v>
      </c>
      <c r="I21" s="2"/>
      <c r="J21" s="2"/>
      <c r="K21" s="2" t="s">
        <v>1477</v>
      </c>
      <c r="L21" s="2"/>
      <c r="M21" s="2"/>
      <c r="N21" s="2" t="s">
        <v>1494</v>
      </c>
      <c r="O21" s="2"/>
      <c r="P21" s="2"/>
      <c r="Q21" s="4" t="s">
        <v>1495</v>
      </c>
    </row>
    <row r="22" spans="1:17" ht="15" customHeight="1" x14ac:dyDescent="0.35">
      <c r="A22" s="2" t="s">
        <v>100</v>
      </c>
      <c r="B22" s="2" t="s">
        <v>101</v>
      </c>
      <c r="C22" s="3">
        <v>6</v>
      </c>
      <c r="D22" s="2" t="s">
        <v>102</v>
      </c>
      <c r="E22" s="2" t="s">
        <v>1496</v>
      </c>
      <c r="F22" s="2" t="s">
        <v>1404</v>
      </c>
      <c r="G22" s="2" t="s">
        <v>1497</v>
      </c>
      <c r="H22" s="2" t="s">
        <v>1498</v>
      </c>
      <c r="I22" s="2" t="s">
        <v>1406</v>
      </c>
      <c r="J22" s="2"/>
      <c r="K22" s="2" t="s">
        <v>1499</v>
      </c>
      <c r="L22" s="2"/>
      <c r="M22" s="2"/>
      <c r="N22" s="2" t="s">
        <v>1500</v>
      </c>
      <c r="O22" s="2"/>
      <c r="P22" s="2"/>
      <c r="Q22" s="4" t="s">
        <v>1501</v>
      </c>
    </row>
    <row r="23" spans="1:17" ht="15" customHeight="1" x14ac:dyDescent="0.35">
      <c r="A23" s="2" t="s">
        <v>100</v>
      </c>
      <c r="B23" s="2" t="s">
        <v>101</v>
      </c>
      <c r="C23" s="3">
        <v>6</v>
      </c>
      <c r="D23" s="2" t="s">
        <v>102</v>
      </c>
      <c r="E23" s="2" t="s">
        <v>1502</v>
      </c>
      <c r="F23" s="2" t="s">
        <v>1404</v>
      </c>
      <c r="G23" s="2" t="s">
        <v>1503</v>
      </c>
      <c r="H23" s="2" t="s">
        <v>1504</v>
      </c>
      <c r="I23" s="2" t="s">
        <v>1406</v>
      </c>
      <c r="J23" s="2"/>
      <c r="K23" s="2" t="s">
        <v>1407</v>
      </c>
      <c r="L23" s="2"/>
      <c r="M23" s="2"/>
      <c r="N23" s="2" t="s">
        <v>1459</v>
      </c>
      <c r="O23" s="2"/>
      <c r="P23" s="2"/>
      <c r="Q23" s="4" t="s">
        <v>1505</v>
      </c>
    </row>
    <row r="24" spans="1:17" ht="15" customHeight="1" x14ac:dyDescent="0.35">
      <c r="A24" s="2" t="s">
        <v>100</v>
      </c>
      <c r="B24" s="2" t="s">
        <v>101</v>
      </c>
      <c r="C24" s="3">
        <v>6</v>
      </c>
      <c r="D24" s="2" t="s">
        <v>102</v>
      </c>
      <c r="E24" s="2" t="s">
        <v>1506</v>
      </c>
      <c r="F24" s="2" t="s">
        <v>1404</v>
      </c>
      <c r="G24" s="2" t="s">
        <v>1507</v>
      </c>
      <c r="H24" s="2" t="s">
        <v>1504</v>
      </c>
      <c r="I24" s="2" t="s">
        <v>1406</v>
      </c>
      <c r="J24" s="2" t="s">
        <v>1508</v>
      </c>
      <c r="K24" s="2" t="s">
        <v>1407</v>
      </c>
      <c r="L24" s="2"/>
      <c r="M24" s="2"/>
      <c r="N24" s="2" t="s">
        <v>1509</v>
      </c>
      <c r="O24" s="2"/>
      <c r="P24" s="2"/>
      <c r="Q24" s="4" t="s">
        <v>1510</v>
      </c>
    </row>
    <row r="25" spans="1:17" ht="15" customHeight="1" x14ac:dyDescent="0.35">
      <c r="A25" s="2" t="s">
        <v>100</v>
      </c>
      <c r="B25" s="2" t="s">
        <v>101</v>
      </c>
      <c r="C25" s="3">
        <v>6</v>
      </c>
      <c r="D25" s="2" t="s">
        <v>102</v>
      </c>
      <c r="E25" s="2" t="s">
        <v>1511</v>
      </c>
      <c r="F25" s="2" t="s">
        <v>1404</v>
      </c>
      <c r="G25" s="2" t="s">
        <v>1512</v>
      </c>
      <c r="H25" s="2" t="s">
        <v>1513</v>
      </c>
      <c r="I25" s="2" t="s">
        <v>1406</v>
      </c>
      <c r="J25" s="2" t="s">
        <v>1514</v>
      </c>
      <c r="K25" s="2" t="s">
        <v>1499</v>
      </c>
      <c r="L25" s="2"/>
      <c r="M25" s="2"/>
      <c r="N25" s="20" t="s">
        <v>18392</v>
      </c>
      <c r="O25" s="2"/>
      <c r="P25" s="2"/>
      <c r="Q25" s="4" t="s">
        <v>1515</v>
      </c>
    </row>
    <row r="26" spans="1:17" ht="15" customHeight="1" x14ac:dyDescent="0.35">
      <c r="A26" s="2" t="s">
        <v>100</v>
      </c>
      <c r="B26" s="2" t="s">
        <v>101</v>
      </c>
      <c r="C26" s="3">
        <v>6</v>
      </c>
      <c r="D26" s="2" t="s">
        <v>102</v>
      </c>
      <c r="E26" s="2" t="s">
        <v>1516</v>
      </c>
      <c r="F26" s="2" t="s">
        <v>1404</v>
      </c>
      <c r="G26" s="2" t="s">
        <v>1517</v>
      </c>
      <c r="H26" s="2" t="s">
        <v>1327</v>
      </c>
      <c r="I26" s="2" t="s">
        <v>1406</v>
      </c>
      <c r="J26" s="2"/>
      <c r="K26" s="2" t="s">
        <v>1407</v>
      </c>
      <c r="L26" s="2"/>
      <c r="M26" s="2"/>
      <c r="N26" s="2" t="s">
        <v>1518</v>
      </c>
      <c r="O26" s="2"/>
      <c r="P26" s="2"/>
      <c r="Q26" s="4" t="s">
        <v>1519</v>
      </c>
    </row>
    <row r="27" spans="1:17" ht="15" customHeight="1" x14ac:dyDescent="0.35">
      <c r="A27" s="2" t="s">
        <v>100</v>
      </c>
      <c r="B27" s="2" t="s">
        <v>101</v>
      </c>
      <c r="C27" s="3">
        <v>6</v>
      </c>
      <c r="D27" s="2" t="s">
        <v>102</v>
      </c>
      <c r="E27" s="2" t="s">
        <v>1520</v>
      </c>
      <c r="F27" s="2" t="s">
        <v>1404</v>
      </c>
      <c r="G27" s="2" t="s">
        <v>1521</v>
      </c>
      <c r="H27" s="2" t="s">
        <v>1504</v>
      </c>
      <c r="I27" s="2" t="s">
        <v>1522</v>
      </c>
      <c r="J27" s="2" t="s">
        <v>1508</v>
      </c>
      <c r="K27" s="2" t="s">
        <v>1477</v>
      </c>
      <c r="L27" s="2"/>
      <c r="M27" s="2"/>
      <c r="N27" s="2" t="s">
        <v>1523</v>
      </c>
      <c r="O27" s="2"/>
      <c r="P27" s="2"/>
      <c r="Q27" s="4" t="s">
        <v>1524</v>
      </c>
    </row>
    <row r="28" spans="1:17" ht="15" customHeight="1" x14ac:dyDescent="0.35">
      <c r="A28" s="2" t="s">
        <v>100</v>
      </c>
      <c r="B28" s="2" t="s">
        <v>101</v>
      </c>
      <c r="C28" s="3">
        <v>6</v>
      </c>
      <c r="D28" s="2" t="s">
        <v>102</v>
      </c>
      <c r="E28" s="2" t="s">
        <v>1525</v>
      </c>
      <c r="F28" s="2" t="s">
        <v>1404</v>
      </c>
      <c r="G28" s="2" t="s">
        <v>1526</v>
      </c>
      <c r="H28" s="2" t="s">
        <v>1472</v>
      </c>
      <c r="I28" s="2" t="s">
        <v>1406</v>
      </c>
      <c r="J28" s="2"/>
      <c r="K28" s="2" t="s">
        <v>1527</v>
      </c>
      <c r="L28" s="2"/>
      <c r="M28" s="2"/>
      <c r="N28" s="2" t="s">
        <v>1528</v>
      </c>
      <c r="O28" s="2"/>
      <c r="P28" s="2" t="s">
        <v>19664</v>
      </c>
      <c r="Q28" s="4" t="s">
        <v>1529</v>
      </c>
    </row>
    <row r="29" spans="1:17" ht="15" customHeight="1" x14ac:dyDescent="0.35">
      <c r="A29" s="2" t="s">
        <v>100</v>
      </c>
      <c r="B29" s="2" t="s">
        <v>101</v>
      </c>
      <c r="C29" s="3">
        <v>6</v>
      </c>
      <c r="D29" s="2" t="s">
        <v>102</v>
      </c>
      <c r="E29" s="2" t="s">
        <v>1530</v>
      </c>
      <c r="F29" s="2" t="s">
        <v>1404</v>
      </c>
      <c r="G29" s="2" t="s">
        <v>1531</v>
      </c>
      <c r="H29" s="2" t="s">
        <v>1258</v>
      </c>
      <c r="I29" s="2"/>
      <c r="J29" s="2"/>
      <c r="K29" s="2" t="s">
        <v>1407</v>
      </c>
      <c r="L29" s="2"/>
      <c r="M29" s="2"/>
      <c r="N29" s="29" t="s">
        <v>19665</v>
      </c>
      <c r="O29" s="2"/>
      <c r="P29" s="2"/>
      <c r="Q29" s="4" t="s">
        <v>1533</v>
      </c>
    </row>
    <row r="30" spans="1:17" ht="15" customHeight="1" x14ac:dyDescent="0.35">
      <c r="A30" s="2" t="s">
        <v>100</v>
      </c>
      <c r="B30" s="2" t="s">
        <v>101</v>
      </c>
      <c r="C30" s="3">
        <v>6</v>
      </c>
      <c r="D30" s="2" t="s">
        <v>102</v>
      </c>
      <c r="E30" s="2" t="s">
        <v>1534</v>
      </c>
      <c r="F30" s="2" t="s">
        <v>1435</v>
      </c>
      <c r="G30" s="2" t="s">
        <v>1535</v>
      </c>
      <c r="H30" s="2" t="s">
        <v>1323</v>
      </c>
      <c r="I30" s="2" t="s">
        <v>1406</v>
      </c>
      <c r="J30" s="2"/>
      <c r="K30" s="2" t="s">
        <v>1407</v>
      </c>
      <c r="L30" s="2"/>
      <c r="M30" s="2"/>
      <c r="N30" s="2" t="s">
        <v>1532</v>
      </c>
      <c r="O30" s="2"/>
      <c r="P30" s="2"/>
      <c r="Q30" s="4" t="s">
        <v>1536</v>
      </c>
    </row>
    <row r="31" spans="1:17" ht="15" customHeight="1" x14ac:dyDescent="0.35">
      <c r="A31" s="2" t="s">
        <v>100</v>
      </c>
      <c r="B31" s="2" t="s">
        <v>101</v>
      </c>
      <c r="C31" s="3">
        <v>6</v>
      </c>
      <c r="D31" s="2" t="s">
        <v>102</v>
      </c>
      <c r="E31" s="2" t="s">
        <v>1537</v>
      </c>
      <c r="F31" s="2" t="s">
        <v>1404</v>
      </c>
      <c r="G31" s="2" t="s">
        <v>1538</v>
      </c>
      <c r="H31" s="2" t="s">
        <v>1539</v>
      </c>
      <c r="I31" s="2" t="s">
        <v>1406</v>
      </c>
      <c r="J31" s="2"/>
      <c r="K31" s="2" t="s">
        <v>1420</v>
      </c>
      <c r="L31" s="2"/>
      <c r="M31" s="2"/>
      <c r="N31" s="2" t="s">
        <v>1540</v>
      </c>
      <c r="O31" s="2"/>
      <c r="P31" s="2" t="s">
        <v>19664</v>
      </c>
      <c r="Q31" s="4" t="s">
        <v>1541</v>
      </c>
    </row>
    <row r="32" spans="1:17" ht="15" customHeight="1" x14ac:dyDescent="0.35">
      <c r="A32" s="2" t="s">
        <v>100</v>
      </c>
      <c r="B32" s="2" t="s">
        <v>101</v>
      </c>
      <c r="C32" s="3">
        <v>6</v>
      </c>
      <c r="D32" s="2" t="s">
        <v>102</v>
      </c>
      <c r="E32" s="2" t="s">
        <v>1542</v>
      </c>
      <c r="F32" s="2" t="s">
        <v>1404</v>
      </c>
      <c r="G32" s="2" t="s">
        <v>1543</v>
      </c>
      <c r="H32" s="2" t="s">
        <v>1343</v>
      </c>
      <c r="I32" s="2" t="s">
        <v>1406</v>
      </c>
      <c r="J32" s="2" t="s">
        <v>1544</v>
      </c>
      <c r="K32" s="2" t="s">
        <v>1407</v>
      </c>
      <c r="L32" s="2"/>
      <c r="M32" s="2"/>
      <c r="N32" s="29">
        <v>44868</v>
      </c>
      <c r="O32" s="2"/>
      <c r="P32" s="2"/>
      <c r="Q32" s="4" t="s">
        <v>1546</v>
      </c>
    </row>
    <row r="33" spans="1:17" ht="15" customHeight="1" x14ac:dyDescent="0.35">
      <c r="A33" s="2" t="s">
        <v>100</v>
      </c>
      <c r="B33" s="2" t="s">
        <v>101</v>
      </c>
      <c r="C33" s="3">
        <v>6</v>
      </c>
      <c r="D33" s="2" t="s">
        <v>102</v>
      </c>
      <c r="E33" s="2" t="s">
        <v>1547</v>
      </c>
      <c r="F33" s="2" t="s">
        <v>1404</v>
      </c>
      <c r="G33" s="2" t="s">
        <v>1548</v>
      </c>
      <c r="H33" s="2" t="s">
        <v>1323</v>
      </c>
      <c r="I33" s="2" t="s">
        <v>1406</v>
      </c>
      <c r="J33" s="2"/>
      <c r="K33" s="2" t="s">
        <v>1549</v>
      </c>
      <c r="L33" s="2"/>
      <c r="M33" s="2"/>
      <c r="N33" s="2" t="s">
        <v>1550</v>
      </c>
      <c r="O33" s="2"/>
      <c r="P33" s="2"/>
      <c r="Q33" s="4" t="s">
        <v>1551</v>
      </c>
    </row>
    <row r="34" spans="1:17" ht="15" customHeight="1" x14ac:dyDescent="0.35">
      <c r="A34" s="2" t="s">
        <v>100</v>
      </c>
      <c r="B34" s="2" t="s">
        <v>101</v>
      </c>
      <c r="C34" s="3">
        <v>6</v>
      </c>
      <c r="D34" s="2" t="s">
        <v>102</v>
      </c>
      <c r="E34" s="2" t="s">
        <v>1552</v>
      </c>
      <c r="F34" s="2" t="s">
        <v>1435</v>
      </c>
      <c r="G34" s="2" t="s">
        <v>1553</v>
      </c>
      <c r="H34" s="2" t="s">
        <v>1323</v>
      </c>
      <c r="I34" s="2" t="s">
        <v>1406</v>
      </c>
      <c r="J34" s="2"/>
      <c r="K34" s="2" t="s">
        <v>1554</v>
      </c>
      <c r="L34" s="2"/>
      <c r="M34" s="2"/>
      <c r="N34" s="29" t="s">
        <v>11226</v>
      </c>
      <c r="O34" s="2"/>
      <c r="P34" s="2" t="s">
        <v>19666</v>
      </c>
      <c r="Q34" s="4" t="s">
        <v>1555</v>
      </c>
    </row>
    <row r="35" spans="1:17" ht="15" customHeight="1" x14ac:dyDescent="0.35">
      <c r="A35" s="2" t="s">
        <v>100</v>
      </c>
      <c r="B35" s="2" t="s">
        <v>101</v>
      </c>
      <c r="C35" s="3">
        <v>6</v>
      </c>
      <c r="D35" s="2" t="s">
        <v>102</v>
      </c>
      <c r="E35" s="2" t="s">
        <v>1556</v>
      </c>
      <c r="F35" s="2" t="s">
        <v>1404</v>
      </c>
      <c r="G35" s="2" t="s">
        <v>1557</v>
      </c>
      <c r="H35" s="2" t="s">
        <v>1558</v>
      </c>
      <c r="I35" s="2"/>
      <c r="J35" s="2"/>
      <c r="K35" s="2" t="s">
        <v>1499</v>
      </c>
      <c r="L35" s="2"/>
      <c r="M35" s="2"/>
      <c r="N35" s="2" t="s">
        <v>1559</v>
      </c>
      <c r="O35" s="2"/>
      <c r="P35" s="2"/>
      <c r="Q35" s="4" t="s">
        <v>1560</v>
      </c>
    </row>
    <row r="36" spans="1:17" ht="15" customHeight="1" x14ac:dyDescent="0.35">
      <c r="A36" s="2" t="s">
        <v>100</v>
      </c>
      <c r="B36" s="2" t="s">
        <v>101</v>
      </c>
      <c r="C36" s="3">
        <v>6</v>
      </c>
      <c r="D36" s="2" t="s">
        <v>102</v>
      </c>
      <c r="E36" s="2" t="s">
        <v>1561</v>
      </c>
      <c r="F36" s="2" t="s">
        <v>1424</v>
      </c>
      <c r="G36" s="2" t="s">
        <v>1562</v>
      </c>
      <c r="H36" s="2" t="s">
        <v>1563</v>
      </c>
      <c r="I36" s="2"/>
      <c r="J36" s="2"/>
      <c r="K36" s="2" t="s">
        <v>1407</v>
      </c>
      <c r="L36" s="2"/>
      <c r="M36" s="2"/>
      <c r="N36" s="29">
        <v>44537</v>
      </c>
      <c r="O36" s="2"/>
      <c r="P36" s="2"/>
      <c r="Q36" s="4" t="s">
        <v>1565</v>
      </c>
    </row>
    <row r="37" spans="1:17" ht="15" customHeight="1" x14ac:dyDescent="0.35">
      <c r="A37" s="2" t="s">
        <v>100</v>
      </c>
      <c r="B37" s="2" t="s">
        <v>101</v>
      </c>
      <c r="C37" s="3">
        <v>6</v>
      </c>
      <c r="D37" s="2" t="s">
        <v>102</v>
      </c>
      <c r="E37" s="2" t="s">
        <v>1566</v>
      </c>
      <c r="F37" s="2" t="s">
        <v>1404</v>
      </c>
      <c r="G37" s="2" t="s">
        <v>1567</v>
      </c>
      <c r="H37" s="2" t="s">
        <v>1504</v>
      </c>
      <c r="I37" s="2"/>
      <c r="J37" s="2"/>
      <c r="K37" s="2" t="s">
        <v>1415</v>
      </c>
      <c r="L37" s="2"/>
      <c r="M37" s="2"/>
      <c r="N37" s="29">
        <v>44574</v>
      </c>
      <c r="O37" s="2"/>
      <c r="P37" s="2"/>
      <c r="Q37" s="4" t="s">
        <v>1568</v>
      </c>
    </row>
    <row r="38" spans="1:17" ht="15" customHeight="1" x14ac:dyDescent="0.35">
      <c r="A38" s="2" t="s">
        <v>100</v>
      </c>
      <c r="B38" s="2" t="s">
        <v>101</v>
      </c>
      <c r="C38" s="3">
        <v>6</v>
      </c>
      <c r="D38" s="2" t="s">
        <v>102</v>
      </c>
      <c r="E38" s="2" t="s">
        <v>1569</v>
      </c>
      <c r="F38" s="2" t="s">
        <v>1404</v>
      </c>
      <c r="G38" s="2" t="s">
        <v>1570</v>
      </c>
      <c r="H38" s="2" t="s">
        <v>1327</v>
      </c>
      <c r="I38" s="2" t="s">
        <v>1406</v>
      </c>
      <c r="J38" s="2"/>
      <c r="K38" s="2" t="s">
        <v>1571</v>
      </c>
      <c r="L38" s="2"/>
      <c r="M38" s="2"/>
      <c r="N38" s="2" t="s">
        <v>1572</v>
      </c>
      <c r="O38" s="2"/>
      <c r="P38" s="2" t="s">
        <v>19664</v>
      </c>
      <c r="Q38" s="4" t="s">
        <v>1573</v>
      </c>
    </row>
    <row r="39" spans="1:17" ht="15" customHeight="1" x14ac:dyDescent="0.35">
      <c r="A39" s="2" t="s">
        <v>100</v>
      </c>
      <c r="B39" s="2" t="s">
        <v>101</v>
      </c>
      <c r="C39" s="3">
        <v>6</v>
      </c>
      <c r="D39" s="2" t="s">
        <v>102</v>
      </c>
      <c r="E39" s="2" t="s">
        <v>1574</v>
      </c>
      <c r="F39" s="2" t="s">
        <v>1435</v>
      </c>
      <c r="G39" s="2" t="s">
        <v>1575</v>
      </c>
      <c r="H39" s="2" t="s">
        <v>1323</v>
      </c>
      <c r="I39" s="2" t="s">
        <v>1406</v>
      </c>
      <c r="J39" s="2"/>
      <c r="K39" s="2" t="s">
        <v>1407</v>
      </c>
      <c r="L39" s="2"/>
      <c r="M39" s="2"/>
      <c r="N39" s="29">
        <v>44211</v>
      </c>
      <c r="O39" s="2"/>
      <c r="P39" s="2"/>
      <c r="Q39" s="4" t="s">
        <v>1577</v>
      </c>
    </row>
    <row r="40" spans="1:17" ht="15" customHeight="1" x14ac:dyDescent="0.35">
      <c r="A40" s="2" t="s">
        <v>100</v>
      </c>
      <c r="B40" s="2" t="s">
        <v>101</v>
      </c>
      <c r="C40" s="3">
        <v>6</v>
      </c>
      <c r="D40" s="2" t="s">
        <v>102</v>
      </c>
      <c r="E40" s="2" t="s">
        <v>1578</v>
      </c>
      <c r="F40" s="2" t="s">
        <v>1404</v>
      </c>
      <c r="G40" s="2" t="s">
        <v>1579</v>
      </c>
      <c r="H40" s="2" t="s">
        <v>1323</v>
      </c>
      <c r="I40" s="2" t="s">
        <v>1406</v>
      </c>
      <c r="J40" s="2"/>
      <c r="K40" s="2" t="s">
        <v>1571</v>
      </c>
      <c r="L40" s="2"/>
      <c r="M40" s="2"/>
      <c r="N40" s="2" t="s">
        <v>1580</v>
      </c>
      <c r="O40" s="2"/>
      <c r="P40" s="2"/>
      <c r="Q40" s="4" t="s">
        <v>1581</v>
      </c>
    </row>
    <row r="41" spans="1:17" ht="15" customHeight="1" x14ac:dyDescent="0.35">
      <c r="A41" s="2" t="s">
        <v>100</v>
      </c>
      <c r="B41" s="2" t="s">
        <v>101</v>
      </c>
      <c r="C41" s="3">
        <v>6</v>
      </c>
      <c r="D41" s="2" t="s">
        <v>102</v>
      </c>
      <c r="E41" s="2" t="s">
        <v>1582</v>
      </c>
      <c r="F41" s="2" t="s">
        <v>1404</v>
      </c>
      <c r="G41" s="2" t="s">
        <v>1583</v>
      </c>
      <c r="H41" s="2" t="s">
        <v>1323</v>
      </c>
      <c r="I41" s="2" t="s">
        <v>1406</v>
      </c>
      <c r="J41" s="2" t="s">
        <v>1584</v>
      </c>
      <c r="K41" s="2" t="s">
        <v>1420</v>
      </c>
      <c r="L41" s="2"/>
      <c r="M41" s="2"/>
      <c r="N41" s="2" t="s">
        <v>1585</v>
      </c>
      <c r="O41" s="2"/>
      <c r="P41" s="2"/>
      <c r="Q41" s="4" t="s">
        <v>1586</v>
      </c>
    </row>
    <row r="42" spans="1:17" ht="15" customHeight="1" x14ac:dyDescent="0.35">
      <c r="A42" s="2" t="s">
        <v>100</v>
      </c>
      <c r="B42" s="2" t="s">
        <v>101</v>
      </c>
      <c r="C42" s="3">
        <v>6</v>
      </c>
      <c r="D42" s="2" t="s">
        <v>102</v>
      </c>
      <c r="E42" s="2" t="s">
        <v>1587</v>
      </c>
      <c r="F42" s="2" t="s">
        <v>1435</v>
      </c>
      <c r="G42" s="2" t="s">
        <v>1588</v>
      </c>
      <c r="H42" s="2" t="s">
        <v>1323</v>
      </c>
      <c r="I42" s="2" t="s">
        <v>1406</v>
      </c>
      <c r="J42" s="2"/>
      <c r="K42" s="2" t="s">
        <v>1571</v>
      </c>
      <c r="L42" s="2"/>
      <c r="M42" s="2"/>
      <c r="N42" s="2" t="s">
        <v>1589</v>
      </c>
      <c r="O42" s="2"/>
      <c r="P42" s="2"/>
      <c r="Q42" s="4" t="s">
        <v>1590</v>
      </c>
    </row>
    <row r="43" spans="1:17" ht="15" customHeight="1" x14ac:dyDescent="0.35">
      <c r="A43" s="2" t="s">
        <v>100</v>
      </c>
      <c r="B43" s="2" t="s">
        <v>101</v>
      </c>
      <c r="C43" s="3">
        <v>6</v>
      </c>
      <c r="D43" s="2" t="s">
        <v>102</v>
      </c>
      <c r="E43" s="2" t="s">
        <v>1591</v>
      </c>
      <c r="F43" s="2" t="s">
        <v>1404</v>
      </c>
      <c r="G43" s="2" t="s">
        <v>1592</v>
      </c>
      <c r="H43" s="2" t="s">
        <v>1504</v>
      </c>
      <c r="I43" s="2" t="s">
        <v>1406</v>
      </c>
      <c r="J43" s="2" t="s">
        <v>1508</v>
      </c>
      <c r="K43" s="2" t="s">
        <v>1593</v>
      </c>
      <c r="L43" s="2"/>
      <c r="M43" s="2"/>
      <c r="N43" s="2" t="s">
        <v>1594</v>
      </c>
      <c r="O43" s="2"/>
      <c r="P43" s="2"/>
      <c r="Q43" s="4" t="s">
        <v>1595</v>
      </c>
    </row>
    <row r="44" spans="1:17" ht="15" customHeight="1" x14ac:dyDescent="0.35">
      <c r="A44" s="2" t="s">
        <v>100</v>
      </c>
      <c r="B44" s="2" t="s">
        <v>101</v>
      </c>
      <c r="C44" s="3">
        <v>6</v>
      </c>
      <c r="D44" s="2" t="s">
        <v>102</v>
      </c>
      <c r="E44" s="2" t="s">
        <v>1596</v>
      </c>
      <c r="F44" s="2" t="s">
        <v>1435</v>
      </c>
      <c r="G44" s="2" t="s">
        <v>1597</v>
      </c>
      <c r="H44" s="2" t="s">
        <v>1323</v>
      </c>
      <c r="I44" s="2" t="s">
        <v>1406</v>
      </c>
      <c r="J44" s="2" t="s">
        <v>1584</v>
      </c>
      <c r="K44" s="2" t="s">
        <v>1407</v>
      </c>
      <c r="L44" s="2"/>
      <c r="M44" s="2"/>
      <c r="N44" s="2" t="s">
        <v>1598</v>
      </c>
      <c r="O44" s="2"/>
      <c r="P44" s="2"/>
      <c r="Q44" s="4" t="s">
        <v>1599</v>
      </c>
    </row>
    <row r="45" spans="1:17" ht="15" customHeight="1" x14ac:dyDescent="0.35">
      <c r="A45" s="2" t="s">
        <v>100</v>
      </c>
      <c r="B45" s="2" t="s">
        <v>101</v>
      </c>
      <c r="C45" s="3">
        <v>6</v>
      </c>
      <c r="D45" s="2" t="s">
        <v>102</v>
      </c>
      <c r="E45" s="2" t="s">
        <v>1600</v>
      </c>
      <c r="F45" s="2" t="s">
        <v>1404</v>
      </c>
      <c r="G45" s="2" t="s">
        <v>1601</v>
      </c>
      <c r="H45" s="2" t="s">
        <v>1602</v>
      </c>
      <c r="I45" s="2" t="s">
        <v>1406</v>
      </c>
      <c r="J45" s="2"/>
      <c r="K45" s="2" t="s">
        <v>1603</v>
      </c>
      <c r="L45" s="2"/>
      <c r="M45" s="2"/>
      <c r="N45" s="2" t="s">
        <v>1604</v>
      </c>
      <c r="O45" s="2"/>
      <c r="P45" s="2"/>
      <c r="Q45" s="4" t="s">
        <v>1605</v>
      </c>
    </row>
    <row r="46" spans="1:17" ht="15" customHeight="1" x14ac:dyDescent="0.35">
      <c r="A46" s="2" t="s">
        <v>100</v>
      </c>
      <c r="B46" s="2" t="s">
        <v>101</v>
      </c>
      <c r="C46" s="3">
        <v>6</v>
      </c>
      <c r="D46" s="2" t="s">
        <v>102</v>
      </c>
      <c r="E46" s="2" t="s">
        <v>1606</v>
      </c>
      <c r="F46" s="2" t="s">
        <v>1404</v>
      </c>
      <c r="G46" s="2" t="s">
        <v>1607</v>
      </c>
      <c r="H46" s="2" t="s">
        <v>1323</v>
      </c>
      <c r="I46" s="2" t="s">
        <v>1406</v>
      </c>
      <c r="J46" s="2"/>
      <c r="K46" s="2" t="s">
        <v>1415</v>
      </c>
      <c r="L46" s="2"/>
      <c r="M46" s="2"/>
      <c r="N46" s="2" t="s">
        <v>1421</v>
      </c>
      <c r="O46" s="2"/>
      <c r="P46" s="2"/>
      <c r="Q46" s="4" t="s">
        <v>1608</v>
      </c>
    </row>
    <row r="47" spans="1:17" ht="15" customHeight="1" x14ac:dyDescent="0.35">
      <c r="A47" s="2" t="s">
        <v>100</v>
      </c>
      <c r="B47" s="2" t="s">
        <v>101</v>
      </c>
      <c r="C47" s="3">
        <v>6</v>
      </c>
      <c r="D47" s="2" t="s">
        <v>102</v>
      </c>
      <c r="E47" s="2" t="s">
        <v>1609</v>
      </c>
      <c r="F47" s="2" t="s">
        <v>1435</v>
      </c>
      <c r="G47" s="2" t="s">
        <v>1610</v>
      </c>
      <c r="H47" s="2" t="s">
        <v>1323</v>
      </c>
      <c r="I47" s="2"/>
      <c r="J47" s="2"/>
      <c r="K47" s="2" t="s">
        <v>1611</v>
      </c>
      <c r="L47" s="2"/>
      <c r="M47" s="2"/>
      <c r="N47" s="29">
        <v>43258</v>
      </c>
      <c r="O47" s="2"/>
      <c r="P47" s="2"/>
      <c r="Q47" s="4" t="s">
        <v>1612</v>
      </c>
    </row>
    <row r="48" spans="1:17" ht="15" customHeight="1" x14ac:dyDescent="0.35">
      <c r="A48" s="2" t="s">
        <v>100</v>
      </c>
      <c r="B48" s="2" t="s">
        <v>101</v>
      </c>
      <c r="C48" s="3">
        <v>6</v>
      </c>
      <c r="D48" s="2" t="s">
        <v>102</v>
      </c>
      <c r="E48" s="2" t="s">
        <v>1613</v>
      </c>
      <c r="F48" s="2" t="s">
        <v>1404</v>
      </c>
      <c r="G48" s="2" t="s">
        <v>1614</v>
      </c>
      <c r="H48" s="2" t="s">
        <v>1602</v>
      </c>
      <c r="I48" s="2" t="s">
        <v>1406</v>
      </c>
      <c r="J48" s="2"/>
      <c r="K48" s="2" t="s">
        <v>1615</v>
      </c>
      <c r="L48" s="2"/>
      <c r="M48" s="2"/>
      <c r="N48" s="2" t="s">
        <v>1616</v>
      </c>
      <c r="O48" s="2"/>
      <c r="P48" s="2"/>
      <c r="Q48" s="4" t="s">
        <v>1617</v>
      </c>
    </row>
    <row r="49" spans="1:17" ht="15" customHeight="1" x14ac:dyDescent="0.35">
      <c r="A49" s="2" t="s">
        <v>100</v>
      </c>
      <c r="B49" s="2" t="s">
        <v>101</v>
      </c>
      <c r="C49" s="3">
        <v>6</v>
      </c>
      <c r="D49" s="2" t="s">
        <v>102</v>
      </c>
      <c r="E49" s="2" t="s">
        <v>1618</v>
      </c>
      <c r="F49" s="2" t="s">
        <v>1404</v>
      </c>
      <c r="G49" s="2" t="s">
        <v>1619</v>
      </c>
      <c r="H49" s="2" t="s">
        <v>1620</v>
      </c>
      <c r="I49" s="2" t="s">
        <v>1406</v>
      </c>
      <c r="J49" s="2"/>
      <c r="K49" s="2" t="s">
        <v>1477</v>
      </c>
      <c r="L49" s="2"/>
      <c r="M49" s="2"/>
      <c r="N49" s="2" t="s">
        <v>1621</v>
      </c>
      <c r="O49" s="2"/>
      <c r="P49" s="2"/>
      <c r="Q49" s="4" t="s">
        <v>1622</v>
      </c>
    </row>
    <row r="50" spans="1:17" ht="15" customHeight="1" x14ac:dyDescent="0.35">
      <c r="A50" s="2" t="s">
        <v>100</v>
      </c>
      <c r="B50" s="2" t="s">
        <v>101</v>
      </c>
      <c r="C50" s="3">
        <v>6</v>
      </c>
      <c r="D50" s="2" t="s">
        <v>102</v>
      </c>
      <c r="E50" s="2" t="s">
        <v>1623</v>
      </c>
      <c r="F50" s="2" t="s">
        <v>1404</v>
      </c>
      <c r="G50" s="2" t="s">
        <v>1624</v>
      </c>
      <c r="H50" s="2" t="s">
        <v>1258</v>
      </c>
      <c r="I50" s="2" t="s">
        <v>1406</v>
      </c>
      <c r="J50" s="2"/>
      <c r="K50" s="2" t="s">
        <v>1615</v>
      </c>
      <c r="L50" s="2"/>
      <c r="M50" s="2"/>
      <c r="N50" s="2" t="s">
        <v>1625</v>
      </c>
      <c r="O50" s="2"/>
      <c r="P50" s="2"/>
      <c r="Q50" s="4" t="s">
        <v>1626</v>
      </c>
    </row>
    <row r="51" spans="1:17" ht="15" customHeight="1" x14ac:dyDescent="0.35">
      <c r="A51" s="2" t="s">
        <v>100</v>
      </c>
      <c r="B51" s="2" t="s">
        <v>101</v>
      </c>
      <c r="C51" s="3">
        <v>6</v>
      </c>
      <c r="D51" s="2" t="s">
        <v>102</v>
      </c>
      <c r="E51" s="2" t="s">
        <v>1627</v>
      </c>
      <c r="F51" s="2" t="s">
        <v>1404</v>
      </c>
      <c r="G51" s="2" t="s">
        <v>1628</v>
      </c>
      <c r="H51" s="2" t="s">
        <v>1629</v>
      </c>
      <c r="I51" s="2" t="s">
        <v>1406</v>
      </c>
      <c r="J51" s="2"/>
      <c r="K51" s="2" t="s">
        <v>1482</v>
      </c>
      <c r="L51" s="2"/>
      <c r="M51" s="2"/>
      <c r="N51" s="2" t="s">
        <v>970</v>
      </c>
      <c r="O51" s="2"/>
      <c r="P51" s="2"/>
      <c r="Q51" s="4" t="s">
        <v>1630</v>
      </c>
    </row>
    <row r="52" spans="1:17" ht="15" customHeight="1" x14ac:dyDescent="0.35">
      <c r="A52" s="2" t="s">
        <v>100</v>
      </c>
      <c r="B52" s="2" t="s">
        <v>101</v>
      </c>
      <c r="C52" s="3">
        <v>6</v>
      </c>
      <c r="D52" s="2" t="s">
        <v>102</v>
      </c>
      <c r="E52" s="2" t="s">
        <v>1631</v>
      </c>
      <c r="F52" s="2" t="s">
        <v>1424</v>
      </c>
      <c r="G52" s="2" t="s">
        <v>1632</v>
      </c>
      <c r="H52" s="2" t="s">
        <v>1633</v>
      </c>
      <c r="I52" s="2" t="s">
        <v>1634</v>
      </c>
      <c r="J52" s="2"/>
      <c r="K52" s="2" t="s">
        <v>1407</v>
      </c>
      <c r="L52" s="2"/>
      <c r="M52" s="2"/>
      <c r="N52" s="2" t="s">
        <v>1635</v>
      </c>
      <c r="O52" s="2"/>
      <c r="P52" s="2"/>
      <c r="Q52" s="4" t="s">
        <v>1636</v>
      </c>
    </row>
    <row r="53" spans="1:17" ht="15" customHeight="1" x14ac:dyDescent="0.35">
      <c r="A53" s="2" t="s">
        <v>100</v>
      </c>
      <c r="B53" s="2" t="s">
        <v>101</v>
      </c>
      <c r="C53" s="3">
        <v>6</v>
      </c>
      <c r="D53" s="2" t="s">
        <v>102</v>
      </c>
      <c r="E53" s="2" t="s">
        <v>1637</v>
      </c>
      <c r="F53" s="2" t="s">
        <v>1435</v>
      </c>
      <c r="G53" s="2" t="s">
        <v>1638</v>
      </c>
      <c r="H53" s="2" t="s">
        <v>1633</v>
      </c>
      <c r="I53" s="2" t="s">
        <v>1406</v>
      </c>
      <c r="J53" s="2" t="s">
        <v>1514</v>
      </c>
      <c r="K53" s="2" t="s">
        <v>1407</v>
      </c>
      <c r="L53" s="2"/>
      <c r="M53" s="2"/>
      <c r="N53" s="2" t="s">
        <v>1639</v>
      </c>
      <c r="O53" s="2"/>
      <c r="P53" s="2"/>
      <c r="Q53" s="4" t="s">
        <v>1640</v>
      </c>
    </row>
    <row r="54" spans="1:17" ht="15" customHeight="1" x14ac:dyDescent="0.35">
      <c r="A54" s="2" t="s">
        <v>100</v>
      </c>
      <c r="B54" s="2" t="s">
        <v>101</v>
      </c>
      <c r="C54" s="3">
        <v>6</v>
      </c>
      <c r="D54" s="2" t="s">
        <v>102</v>
      </c>
      <c r="E54" s="2" t="s">
        <v>1641</v>
      </c>
      <c r="F54" s="2" t="s">
        <v>1404</v>
      </c>
      <c r="G54" s="2" t="s">
        <v>1642</v>
      </c>
      <c r="H54" s="2" t="s">
        <v>1323</v>
      </c>
      <c r="I54" s="2" t="s">
        <v>1406</v>
      </c>
      <c r="J54" s="2"/>
      <c r="K54" s="2" t="s">
        <v>1415</v>
      </c>
      <c r="L54" s="2"/>
      <c r="M54" s="2"/>
      <c r="N54" s="2" t="s">
        <v>1643</v>
      </c>
      <c r="O54" s="2"/>
      <c r="P54" s="2"/>
      <c r="Q54" s="4" t="s">
        <v>1644</v>
      </c>
    </row>
    <row r="55" spans="1:17" ht="15" customHeight="1" x14ac:dyDescent="0.35">
      <c r="A55" s="2" t="s">
        <v>100</v>
      </c>
      <c r="B55" s="2" t="s">
        <v>101</v>
      </c>
      <c r="C55" s="3">
        <v>6</v>
      </c>
      <c r="D55" s="2" t="s">
        <v>102</v>
      </c>
      <c r="E55" s="2" t="s">
        <v>1645</v>
      </c>
      <c r="F55" s="2" t="s">
        <v>1404</v>
      </c>
      <c r="G55" s="2" t="s">
        <v>1646</v>
      </c>
      <c r="H55" s="2" t="s">
        <v>1602</v>
      </c>
      <c r="I55" s="2" t="s">
        <v>1406</v>
      </c>
      <c r="J55" s="2"/>
      <c r="K55" s="2" t="s">
        <v>1415</v>
      </c>
      <c r="L55" s="2"/>
      <c r="M55" s="2"/>
      <c r="N55" s="2" t="s">
        <v>1647</v>
      </c>
      <c r="O55" s="2"/>
      <c r="P55" s="2"/>
      <c r="Q55" s="4" t="s">
        <v>1648</v>
      </c>
    </row>
    <row r="56" spans="1:17" ht="15" customHeight="1" x14ac:dyDescent="0.35">
      <c r="A56" s="2" t="s">
        <v>100</v>
      </c>
      <c r="B56" s="2" t="s">
        <v>101</v>
      </c>
      <c r="C56" s="3">
        <v>6</v>
      </c>
      <c r="D56" s="2" t="s">
        <v>102</v>
      </c>
      <c r="E56" s="2" t="s">
        <v>1649</v>
      </c>
      <c r="F56" s="2" t="s">
        <v>1435</v>
      </c>
      <c r="G56" s="2" t="s">
        <v>1650</v>
      </c>
      <c r="H56" s="2" t="s">
        <v>1323</v>
      </c>
      <c r="I56" s="2" t="s">
        <v>1406</v>
      </c>
      <c r="J56" s="2" t="s">
        <v>1514</v>
      </c>
      <c r="K56" s="2" t="s">
        <v>1651</v>
      </c>
      <c r="L56" s="2"/>
      <c r="M56" s="2"/>
      <c r="N56" s="2" t="s">
        <v>1652</v>
      </c>
      <c r="O56" s="2"/>
      <c r="P56" s="2"/>
      <c r="Q56" s="4" t="s">
        <v>1653</v>
      </c>
    </row>
    <row r="57" spans="1:17" ht="15" customHeight="1" x14ac:dyDescent="0.35">
      <c r="A57" s="2" t="s">
        <v>128</v>
      </c>
      <c r="B57" s="2" t="s">
        <v>129</v>
      </c>
      <c r="C57" s="3">
        <v>8</v>
      </c>
      <c r="D57" s="2" t="s">
        <v>130</v>
      </c>
      <c r="E57" s="2" t="s">
        <v>1654</v>
      </c>
      <c r="F57" s="2" t="s">
        <v>1404</v>
      </c>
      <c r="G57" s="2" t="s">
        <v>1655</v>
      </c>
      <c r="H57" s="2" t="s">
        <v>1343</v>
      </c>
      <c r="I57" s="2"/>
      <c r="J57" s="2"/>
      <c r="K57" s="2" t="s">
        <v>1415</v>
      </c>
      <c r="L57" s="2"/>
      <c r="M57" s="2"/>
      <c r="N57" s="29">
        <v>39697</v>
      </c>
      <c r="O57" s="2"/>
      <c r="P57" s="2"/>
      <c r="Q57" s="4" t="s">
        <v>1656</v>
      </c>
    </row>
    <row r="58" spans="1:17" ht="15" customHeight="1" x14ac:dyDescent="0.35">
      <c r="A58" s="2" t="s">
        <v>128</v>
      </c>
      <c r="B58" s="2" t="s">
        <v>129</v>
      </c>
      <c r="C58" s="3">
        <v>8</v>
      </c>
      <c r="D58" s="2" t="s">
        <v>130</v>
      </c>
      <c r="E58" s="2" t="s">
        <v>1657</v>
      </c>
      <c r="F58" s="2" t="s">
        <v>1404</v>
      </c>
      <c r="G58" s="2" t="s">
        <v>1658</v>
      </c>
      <c r="H58" s="2" t="s">
        <v>1343</v>
      </c>
      <c r="I58" s="2"/>
      <c r="J58" s="2"/>
      <c r="K58" s="2" t="s">
        <v>1659</v>
      </c>
      <c r="L58" s="2"/>
      <c r="M58" s="2"/>
      <c r="N58" s="2" t="s">
        <v>831</v>
      </c>
      <c r="O58" s="2"/>
      <c r="P58" s="2"/>
      <c r="Q58" s="4" t="s">
        <v>1660</v>
      </c>
    </row>
    <row r="59" spans="1:17" ht="15" customHeight="1" x14ac:dyDescent="0.35">
      <c r="A59" s="2" t="s">
        <v>128</v>
      </c>
      <c r="B59" s="2" t="s">
        <v>129</v>
      </c>
      <c r="C59" s="3">
        <v>8</v>
      </c>
      <c r="D59" s="2" t="s">
        <v>130</v>
      </c>
      <c r="E59" s="2" t="s">
        <v>1661</v>
      </c>
      <c r="F59" s="2" t="s">
        <v>1404</v>
      </c>
      <c r="G59" s="2" t="s">
        <v>1662</v>
      </c>
      <c r="H59" s="2" t="s">
        <v>1663</v>
      </c>
      <c r="I59" s="2"/>
      <c r="J59" s="2"/>
      <c r="K59" s="2" t="s">
        <v>1664</v>
      </c>
      <c r="L59" s="2"/>
      <c r="M59" s="2"/>
      <c r="N59" s="2" t="s">
        <v>1665</v>
      </c>
      <c r="O59" s="2"/>
      <c r="P59" s="2"/>
      <c r="Q59" s="4" t="s">
        <v>1666</v>
      </c>
    </row>
    <row r="60" spans="1:17" ht="15" customHeight="1" x14ac:dyDescent="0.35">
      <c r="A60" s="2" t="s">
        <v>142</v>
      </c>
      <c r="B60" s="2" t="s">
        <v>143</v>
      </c>
      <c r="C60" s="3">
        <v>9</v>
      </c>
      <c r="D60" s="2" t="s">
        <v>144</v>
      </c>
      <c r="E60" s="2" t="s">
        <v>1667</v>
      </c>
      <c r="F60" s="2" t="s">
        <v>1435</v>
      </c>
      <c r="G60" s="2" t="s">
        <v>1668</v>
      </c>
      <c r="H60" s="2" t="s">
        <v>1258</v>
      </c>
      <c r="I60" s="2"/>
      <c r="J60" s="2"/>
      <c r="K60" s="2" t="s">
        <v>1431</v>
      </c>
      <c r="L60" s="2"/>
      <c r="M60" s="2"/>
      <c r="N60" s="2" t="s">
        <v>1669</v>
      </c>
      <c r="O60" s="2"/>
      <c r="P60" s="2"/>
      <c r="Q60" s="4" t="s">
        <v>1670</v>
      </c>
    </row>
    <row r="61" spans="1:17" ht="15" customHeight="1" x14ac:dyDescent="0.35">
      <c r="A61" s="2" t="s">
        <v>163</v>
      </c>
      <c r="B61" s="2" t="s">
        <v>164</v>
      </c>
      <c r="C61" s="3">
        <v>11</v>
      </c>
      <c r="D61" s="2" t="s">
        <v>165</v>
      </c>
      <c r="E61" s="2" t="s">
        <v>1671</v>
      </c>
      <c r="F61" s="2" t="s">
        <v>1404</v>
      </c>
      <c r="G61" s="2" t="s">
        <v>1672</v>
      </c>
      <c r="H61" s="2" t="s">
        <v>1673</v>
      </c>
      <c r="I61" s="2" t="s">
        <v>1674</v>
      </c>
      <c r="J61" s="2"/>
      <c r="K61" s="2" t="s">
        <v>1415</v>
      </c>
      <c r="L61" s="2"/>
      <c r="M61" s="2"/>
      <c r="N61" s="29">
        <v>42070</v>
      </c>
      <c r="O61" s="2"/>
      <c r="P61" s="2"/>
      <c r="Q61" s="4" t="s">
        <v>1675</v>
      </c>
    </row>
    <row r="62" spans="1:17" ht="15" customHeight="1" x14ac:dyDescent="0.35">
      <c r="A62" s="2" t="s">
        <v>163</v>
      </c>
      <c r="B62" s="2" t="s">
        <v>164</v>
      </c>
      <c r="C62" s="3">
        <v>11</v>
      </c>
      <c r="D62" s="2" t="s">
        <v>165</v>
      </c>
      <c r="E62" s="20" t="s">
        <v>19683</v>
      </c>
      <c r="F62" s="2" t="s">
        <v>1404</v>
      </c>
      <c r="G62" s="2" t="s">
        <v>19681</v>
      </c>
      <c r="H62" s="2"/>
      <c r="I62" s="2"/>
      <c r="J62" s="2"/>
      <c r="K62" s="2" t="s">
        <v>1786</v>
      </c>
      <c r="L62" s="2"/>
      <c r="M62" s="2"/>
      <c r="N62" s="2" t="s">
        <v>776</v>
      </c>
      <c r="O62" s="2"/>
      <c r="P62" s="2" t="s">
        <v>19664</v>
      </c>
      <c r="Q62" s="14" t="s">
        <v>19682</v>
      </c>
    </row>
    <row r="63" spans="1:17" ht="15" customHeight="1" x14ac:dyDescent="0.35">
      <c r="A63" s="2" t="s">
        <v>163</v>
      </c>
      <c r="B63" s="2" t="s">
        <v>164</v>
      </c>
      <c r="C63" s="3">
        <v>11</v>
      </c>
      <c r="D63" s="2" t="s">
        <v>165</v>
      </c>
      <c r="E63" s="2" t="s">
        <v>1676</v>
      </c>
      <c r="F63" s="2" t="s">
        <v>1404</v>
      </c>
      <c r="G63" s="2" t="s">
        <v>1677</v>
      </c>
      <c r="H63" s="2" t="s">
        <v>1331</v>
      </c>
      <c r="I63" s="2"/>
      <c r="J63" s="2"/>
      <c r="K63" s="2" t="s">
        <v>1659</v>
      </c>
      <c r="L63" s="2"/>
      <c r="M63" s="2"/>
      <c r="N63" s="2" t="s">
        <v>1678</v>
      </c>
      <c r="O63" s="2"/>
      <c r="P63" s="2"/>
      <c r="Q63" s="4" t="s">
        <v>1679</v>
      </c>
    </row>
    <row r="64" spans="1:17" ht="15" customHeight="1" x14ac:dyDescent="0.35">
      <c r="A64" s="2" t="s">
        <v>177</v>
      </c>
      <c r="B64" s="2" t="s">
        <v>178</v>
      </c>
      <c r="C64" s="3">
        <v>12</v>
      </c>
      <c r="D64" s="2" t="s">
        <v>179</v>
      </c>
      <c r="E64" s="2" t="s">
        <v>1451</v>
      </c>
      <c r="F64" s="2" t="s">
        <v>1404</v>
      </c>
      <c r="G64" s="2" t="s">
        <v>1452</v>
      </c>
      <c r="H64" s="2" t="s">
        <v>1343</v>
      </c>
      <c r="I64" s="2"/>
      <c r="J64" s="2"/>
      <c r="K64" s="2" t="s">
        <v>1420</v>
      </c>
      <c r="L64" s="2"/>
      <c r="M64" s="2"/>
      <c r="N64" s="2" t="s">
        <v>1453</v>
      </c>
      <c r="O64" s="2"/>
      <c r="P64" s="2"/>
      <c r="Q64" s="4" t="s">
        <v>1454</v>
      </c>
    </row>
    <row r="65" spans="1:17" ht="15" customHeight="1" x14ac:dyDescent="0.35">
      <c r="A65" s="2" t="s">
        <v>177</v>
      </c>
      <c r="B65" s="2" t="s">
        <v>178</v>
      </c>
      <c r="C65" s="3">
        <v>12</v>
      </c>
      <c r="D65" s="2" t="s">
        <v>179</v>
      </c>
      <c r="E65" s="2" t="s">
        <v>1680</v>
      </c>
      <c r="F65" s="2" t="s">
        <v>1404</v>
      </c>
      <c r="G65" s="2" t="s">
        <v>1681</v>
      </c>
      <c r="H65" s="2" t="s">
        <v>1682</v>
      </c>
      <c r="I65" s="2" t="s">
        <v>1683</v>
      </c>
      <c r="J65" s="2"/>
      <c r="K65" s="2" t="s">
        <v>1684</v>
      </c>
      <c r="L65" s="2"/>
      <c r="M65" s="2"/>
      <c r="N65" s="29">
        <v>43401</v>
      </c>
      <c r="O65" s="2"/>
      <c r="P65" s="2"/>
      <c r="Q65" s="4" t="s">
        <v>1686</v>
      </c>
    </row>
    <row r="66" spans="1:17" ht="15" customHeight="1" x14ac:dyDescent="0.35">
      <c r="A66" s="2" t="s">
        <v>191</v>
      </c>
      <c r="B66" s="2" t="s">
        <v>192</v>
      </c>
      <c r="C66" s="3">
        <v>13</v>
      </c>
      <c r="D66" s="2" t="s">
        <v>193</v>
      </c>
      <c r="E66" s="2" t="s">
        <v>1451</v>
      </c>
      <c r="F66" s="2" t="s">
        <v>1404</v>
      </c>
      <c r="G66" s="2" t="s">
        <v>1452</v>
      </c>
      <c r="H66" s="2" t="s">
        <v>1343</v>
      </c>
      <c r="I66" s="2"/>
      <c r="J66" s="2"/>
      <c r="K66" s="2" t="s">
        <v>1420</v>
      </c>
      <c r="L66" s="2"/>
      <c r="M66" s="2"/>
      <c r="N66" s="2" t="s">
        <v>1453</v>
      </c>
      <c r="O66" s="2"/>
      <c r="P66" s="2"/>
      <c r="Q66" s="4" t="s">
        <v>1454</v>
      </c>
    </row>
    <row r="67" spans="1:17" ht="15" customHeight="1" x14ac:dyDescent="0.35">
      <c r="A67" s="2" t="s">
        <v>191</v>
      </c>
      <c r="B67" s="2" t="s">
        <v>192</v>
      </c>
      <c r="C67" s="3">
        <v>13</v>
      </c>
      <c r="D67" s="2" t="s">
        <v>193</v>
      </c>
      <c r="E67" s="2" t="s">
        <v>1680</v>
      </c>
      <c r="F67" s="2" t="s">
        <v>1404</v>
      </c>
      <c r="G67" s="2" t="s">
        <v>1681</v>
      </c>
      <c r="H67" s="2" t="s">
        <v>1682</v>
      </c>
      <c r="I67" s="2" t="s">
        <v>1683</v>
      </c>
      <c r="J67" s="2"/>
      <c r="K67" s="2" t="s">
        <v>1684</v>
      </c>
      <c r="L67" s="2"/>
      <c r="M67" s="2"/>
      <c r="N67" s="29">
        <v>43401</v>
      </c>
      <c r="O67" s="2"/>
      <c r="P67" s="2"/>
      <c r="Q67" s="4" t="s">
        <v>1686</v>
      </c>
    </row>
    <row r="68" spans="1:17" ht="15" customHeight="1" x14ac:dyDescent="0.35">
      <c r="A68" s="2" t="s">
        <v>191</v>
      </c>
      <c r="B68" s="2" t="s">
        <v>192</v>
      </c>
      <c r="C68" s="3">
        <v>13</v>
      </c>
      <c r="D68" s="2" t="s">
        <v>193</v>
      </c>
      <c r="E68" s="2" t="s">
        <v>1687</v>
      </c>
      <c r="F68" s="2" t="s">
        <v>1435</v>
      </c>
      <c r="G68" s="2" t="s">
        <v>1688</v>
      </c>
      <c r="H68" s="2" t="s">
        <v>1689</v>
      </c>
      <c r="I68" s="2"/>
      <c r="J68" s="2"/>
      <c r="K68" s="2" t="s">
        <v>1690</v>
      </c>
      <c r="L68" s="2"/>
      <c r="M68" s="2"/>
      <c r="N68" s="2" t="s">
        <v>1691</v>
      </c>
      <c r="O68" s="2"/>
      <c r="P68" s="2"/>
      <c r="Q68" s="4" t="s">
        <v>1692</v>
      </c>
    </row>
    <row r="69" spans="1:17" ht="15" customHeight="1" x14ac:dyDescent="0.35">
      <c r="A69" s="2" t="s">
        <v>191</v>
      </c>
      <c r="B69" s="2" t="s">
        <v>192</v>
      </c>
      <c r="C69" s="3">
        <v>13</v>
      </c>
      <c r="D69" s="2" t="s">
        <v>193</v>
      </c>
      <c r="E69" s="2" t="s">
        <v>1693</v>
      </c>
      <c r="F69" s="2" t="s">
        <v>1435</v>
      </c>
      <c r="G69" s="2" t="s">
        <v>1694</v>
      </c>
      <c r="H69" s="2" t="s">
        <v>1258</v>
      </c>
      <c r="I69" s="2"/>
      <c r="J69" s="2"/>
      <c r="K69" s="2" t="s">
        <v>1431</v>
      </c>
      <c r="L69" s="2"/>
      <c r="M69" s="2"/>
      <c r="N69" s="2" t="s">
        <v>823</v>
      </c>
      <c r="O69" s="2"/>
      <c r="P69" s="2"/>
      <c r="Q69" s="4" t="s">
        <v>1695</v>
      </c>
    </row>
    <row r="70" spans="1:17" ht="15" customHeight="1" x14ac:dyDescent="0.35">
      <c r="A70" s="2" t="s">
        <v>218</v>
      </c>
      <c r="B70" s="2" t="s">
        <v>219</v>
      </c>
      <c r="C70" s="3">
        <v>15</v>
      </c>
      <c r="D70" s="2" t="s">
        <v>220</v>
      </c>
      <c r="E70" s="2" t="s">
        <v>1488</v>
      </c>
      <c r="F70" s="2" t="s">
        <v>1404</v>
      </c>
      <c r="G70" s="2" t="s">
        <v>1489</v>
      </c>
      <c r="H70" s="2" t="s">
        <v>1323</v>
      </c>
      <c r="I70" s="2" t="s">
        <v>1406</v>
      </c>
      <c r="J70" s="2"/>
      <c r="K70" s="2" t="s">
        <v>1415</v>
      </c>
      <c r="L70" s="2"/>
      <c r="M70" s="2"/>
      <c r="N70" s="2" t="s">
        <v>1490</v>
      </c>
      <c r="O70" s="2"/>
      <c r="P70" s="2"/>
      <c r="Q70" s="4" t="s">
        <v>1491</v>
      </c>
    </row>
    <row r="71" spans="1:17" ht="15" customHeight="1" x14ac:dyDescent="0.35">
      <c r="A71" s="2" t="s">
        <v>218</v>
      </c>
      <c r="B71" s="2" t="s">
        <v>219</v>
      </c>
      <c r="C71" s="3">
        <v>15</v>
      </c>
      <c r="D71" s="2" t="s">
        <v>220</v>
      </c>
      <c r="E71" s="2" t="s">
        <v>1542</v>
      </c>
      <c r="F71" s="2" t="s">
        <v>1404</v>
      </c>
      <c r="G71" s="2" t="s">
        <v>1543</v>
      </c>
      <c r="H71" s="2" t="s">
        <v>1343</v>
      </c>
      <c r="I71" s="2" t="s">
        <v>1406</v>
      </c>
      <c r="J71" s="2" t="s">
        <v>1544</v>
      </c>
      <c r="K71" s="2" t="s">
        <v>1407</v>
      </c>
      <c r="L71" s="2"/>
      <c r="M71" s="2"/>
      <c r="N71" s="29">
        <v>44868</v>
      </c>
      <c r="O71" s="2"/>
      <c r="P71" s="2"/>
      <c r="Q71" s="4" t="s">
        <v>1546</v>
      </c>
    </row>
    <row r="72" spans="1:17" ht="15" customHeight="1" x14ac:dyDescent="0.35">
      <c r="A72" s="2" t="s">
        <v>218</v>
      </c>
      <c r="B72" s="2" t="s">
        <v>219</v>
      </c>
      <c r="C72" s="3">
        <v>15</v>
      </c>
      <c r="D72" s="2" t="s">
        <v>220</v>
      </c>
      <c r="E72" s="2" t="s">
        <v>1696</v>
      </c>
      <c r="F72" s="2" t="s">
        <v>1404</v>
      </c>
      <c r="G72" s="2" t="s">
        <v>1697</v>
      </c>
      <c r="H72" s="2" t="s">
        <v>1385</v>
      </c>
      <c r="I72" s="2" t="s">
        <v>1406</v>
      </c>
      <c r="J72" s="2"/>
      <c r="K72" s="2" t="s">
        <v>1477</v>
      </c>
      <c r="L72" s="2"/>
      <c r="M72" s="2"/>
      <c r="N72" s="29" t="s">
        <v>19667</v>
      </c>
      <c r="O72" s="2"/>
      <c r="P72" s="2"/>
      <c r="Q72" s="4" t="s">
        <v>1698</v>
      </c>
    </row>
    <row r="73" spans="1:17" ht="15" customHeight="1" x14ac:dyDescent="0.35">
      <c r="A73" s="2" t="s">
        <v>218</v>
      </c>
      <c r="B73" s="2" t="s">
        <v>219</v>
      </c>
      <c r="C73" s="3">
        <v>15</v>
      </c>
      <c r="D73" s="2" t="s">
        <v>220</v>
      </c>
      <c r="E73" s="2" t="s">
        <v>1699</v>
      </c>
      <c r="F73" s="2" t="s">
        <v>1404</v>
      </c>
      <c r="G73" s="2" t="s">
        <v>1700</v>
      </c>
      <c r="H73" s="2" t="s">
        <v>1323</v>
      </c>
      <c r="I73" s="2"/>
      <c r="J73" s="2"/>
      <c r="K73" s="2" t="s">
        <v>1407</v>
      </c>
      <c r="L73" s="2"/>
      <c r="M73" s="2"/>
      <c r="N73" s="29" t="s">
        <v>19668</v>
      </c>
      <c r="O73" s="2"/>
      <c r="P73" s="2"/>
      <c r="Q73" s="4" t="s">
        <v>1702</v>
      </c>
    </row>
    <row r="74" spans="1:17" ht="15" customHeight="1" x14ac:dyDescent="0.35">
      <c r="A74" s="2" t="s">
        <v>218</v>
      </c>
      <c r="B74" s="2" t="s">
        <v>219</v>
      </c>
      <c r="C74" s="3">
        <v>15</v>
      </c>
      <c r="D74" s="2" t="s">
        <v>220</v>
      </c>
      <c r="E74" s="2" t="s">
        <v>1410</v>
      </c>
      <c r="F74" s="2" t="s">
        <v>1404</v>
      </c>
      <c r="G74" s="2" t="s">
        <v>1411</v>
      </c>
      <c r="H74" s="2" t="s">
        <v>1385</v>
      </c>
      <c r="I74" s="2" t="s">
        <v>1406</v>
      </c>
      <c r="J74" s="2"/>
      <c r="K74" s="2" t="s">
        <v>1407</v>
      </c>
      <c r="L74" s="2"/>
      <c r="M74" s="2"/>
      <c r="N74" s="29">
        <v>44193</v>
      </c>
      <c r="O74" s="2"/>
      <c r="P74" s="2"/>
      <c r="Q74" s="4" t="s">
        <v>1412</v>
      </c>
    </row>
    <row r="75" spans="1:17" ht="15" customHeight="1" x14ac:dyDescent="0.35">
      <c r="A75" s="2" t="s">
        <v>218</v>
      </c>
      <c r="B75" s="2" t="s">
        <v>219</v>
      </c>
      <c r="C75" s="3">
        <v>15</v>
      </c>
      <c r="D75" s="2" t="s">
        <v>220</v>
      </c>
      <c r="E75" s="2" t="s">
        <v>1403</v>
      </c>
      <c r="F75" s="2" t="s">
        <v>1404</v>
      </c>
      <c r="G75" s="2" t="s">
        <v>1405</v>
      </c>
      <c r="H75" s="2" t="s">
        <v>1385</v>
      </c>
      <c r="I75" s="2" t="s">
        <v>1406</v>
      </c>
      <c r="J75" s="2"/>
      <c r="K75" s="2" t="s">
        <v>1407</v>
      </c>
      <c r="L75" s="2"/>
      <c r="M75" s="2"/>
      <c r="N75" s="29">
        <v>44139</v>
      </c>
      <c r="O75" s="2"/>
      <c r="P75" s="2"/>
      <c r="Q75" s="4" t="s">
        <v>1409</v>
      </c>
    </row>
    <row r="76" spans="1:17" ht="15" customHeight="1" x14ac:dyDescent="0.35">
      <c r="A76" s="2" t="s">
        <v>218</v>
      </c>
      <c r="B76" s="2" t="s">
        <v>219</v>
      </c>
      <c r="C76" s="3">
        <v>15</v>
      </c>
      <c r="D76" s="2" t="s">
        <v>220</v>
      </c>
      <c r="E76" s="2" t="s">
        <v>1574</v>
      </c>
      <c r="F76" s="2" t="s">
        <v>1404</v>
      </c>
      <c r="G76" s="2" t="s">
        <v>1575</v>
      </c>
      <c r="H76" s="2" t="s">
        <v>1323</v>
      </c>
      <c r="I76" s="2" t="s">
        <v>1406</v>
      </c>
      <c r="J76" s="2"/>
      <c r="K76" s="2" t="s">
        <v>1407</v>
      </c>
      <c r="L76" s="2"/>
      <c r="M76" s="2"/>
      <c r="N76" s="29">
        <v>44211</v>
      </c>
      <c r="O76" s="2"/>
      <c r="P76" s="2"/>
      <c r="Q76" s="4" t="s">
        <v>1577</v>
      </c>
    </row>
    <row r="77" spans="1:17" ht="15" customHeight="1" x14ac:dyDescent="0.35">
      <c r="A77" s="2" t="s">
        <v>218</v>
      </c>
      <c r="B77" s="2" t="s">
        <v>219</v>
      </c>
      <c r="C77" s="3">
        <v>15</v>
      </c>
      <c r="D77" s="2" t="s">
        <v>220</v>
      </c>
      <c r="E77" s="2" t="s">
        <v>1703</v>
      </c>
      <c r="F77" s="2" t="s">
        <v>1404</v>
      </c>
      <c r="G77" s="2" t="s">
        <v>1704</v>
      </c>
      <c r="H77" s="2" t="s">
        <v>1336</v>
      </c>
      <c r="I77" s="2" t="s">
        <v>1705</v>
      </c>
      <c r="J77" s="2"/>
      <c r="K77" s="2" t="s">
        <v>1407</v>
      </c>
      <c r="L77" s="2"/>
      <c r="M77" s="2"/>
      <c r="N77" s="2" t="s">
        <v>1576</v>
      </c>
      <c r="O77" s="2"/>
      <c r="P77" s="2"/>
      <c r="Q77" s="4" t="s">
        <v>1706</v>
      </c>
    </row>
    <row r="78" spans="1:17" ht="15" customHeight="1" x14ac:dyDescent="0.35">
      <c r="A78" s="2" t="s">
        <v>218</v>
      </c>
      <c r="B78" s="2" t="s">
        <v>219</v>
      </c>
      <c r="C78" s="3">
        <v>15</v>
      </c>
      <c r="D78" s="2" t="s">
        <v>220</v>
      </c>
      <c r="E78" s="2" t="s">
        <v>1578</v>
      </c>
      <c r="F78" s="2" t="s">
        <v>1404</v>
      </c>
      <c r="G78" s="2" t="s">
        <v>1579</v>
      </c>
      <c r="H78" s="2" t="s">
        <v>1323</v>
      </c>
      <c r="I78" s="2" t="s">
        <v>1406</v>
      </c>
      <c r="J78" s="2"/>
      <c r="K78" s="2" t="s">
        <v>1571</v>
      </c>
      <c r="L78" s="2"/>
      <c r="M78" s="2"/>
      <c r="N78" s="2" t="s">
        <v>1580</v>
      </c>
      <c r="O78" s="2"/>
      <c r="P78" s="2"/>
      <c r="Q78" s="4" t="s">
        <v>1581</v>
      </c>
    </row>
    <row r="79" spans="1:17" ht="15" customHeight="1" x14ac:dyDescent="0.35">
      <c r="A79" s="2" t="s">
        <v>218</v>
      </c>
      <c r="B79" s="2" t="s">
        <v>219</v>
      </c>
      <c r="C79" s="3">
        <v>15</v>
      </c>
      <c r="D79" s="2" t="s">
        <v>220</v>
      </c>
      <c r="E79" s="2" t="s">
        <v>1413</v>
      </c>
      <c r="F79" s="2" t="s">
        <v>1404</v>
      </c>
      <c r="G79" s="2" t="s">
        <v>1414</v>
      </c>
      <c r="H79" s="2" t="s">
        <v>1385</v>
      </c>
      <c r="I79" s="2" t="s">
        <v>1406</v>
      </c>
      <c r="J79" s="2"/>
      <c r="K79" s="2" t="s">
        <v>1415</v>
      </c>
      <c r="L79" s="2"/>
      <c r="M79" s="2"/>
      <c r="N79" s="2" t="s">
        <v>1274</v>
      </c>
      <c r="O79" s="2"/>
      <c r="P79" s="2"/>
      <c r="Q79" s="4" t="s">
        <v>1416</v>
      </c>
    </row>
    <row r="80" spans="1:17" ht="15" customHeight="1" x14ac:dyDescent="0.35">
      <c r="A80" s="2" t="s">
        <v>218</v>
      </c>
      <c r="B80" s="2" t="s">
        <v>219</v>
      </c>
      <c r="C80" s="3">
        <v>15</v>
      </c>
      <c r="D80" s="2" t="s">
        <v>220</v>
      </c>
      <c r="E80" s="2" t="s">
        <v>1707</v>
      </c>
      <c r="F80" s="2" t="s">
        <v>1404</v>
      </c>
      <c r="G80" s="2" t="s">
        <v>1708</v>
      </c>
      <c r="H80" s="2"/>
      <c r="I80" s="2"/>
      <c r="J80" s="2"/>
      <c r="K80" s="2" t="s">
        <v>1477</v>
      </c>
      <c r="L80" s="2"/>
      <c r="M80" s="2"/>
      <c r="N80" s="2" t="s">
        <v>1709</v>
      </c>
      <c r="O80" s="2"/>
      <c r="P80" s="2"/>
      <c r="Q80" s="4" t="s">
        <v>1710</v>
      </c>
    </row>
    <row r="81" spans="1:17" ht="15" customHeight="1" x14ac:dyDescent="0.35">
      <c r="A81" s="2" t="s">
        <v>218</v>
      </c>
      <c r="B81" s="2" t="s">
        <v>219</v>
      </c>
      <c r="C81" s="3">
        <v>15</v>
      </c>
      <c r="D81" s="2" t="s">
        <v>220</v>
      </c>
      <c r="E81" s="2" t="s">
        <v>1582</v>
      </c>
      <c r="F81" s="2" t="s">
        <v>1435</v>
      </c>
      <c r="G81" s="2" t="s">
        <v>1583</v>
      </c>
      <c r="H81" s="2" t="s">
        <v>1323</v>
      </c>
      <c r="I81" s="2" t="s">
        <v>1406</v>
      </c>
      <c r="J81" s="2" t="s">
        <v>1584</v>
      </c>
      <c r="K81" s="2" t="s">
        <v>1420</v>
      </c>
      <c r="L81" s="2"/>
      <c r="M81" s="2"/>
      <c r="N81" s="2" t="s">
        <v>1585</v>
      </c>
      <c r="O81" s="2"/>
      <c r="P81" s="2"/>
      <c r="Q81" s="4" t="s">
        <v>1586</v>
      </c>
    </row>
    <row r="82" spans="1:17" ht="15" customHeight="1" x14ac:dyDescent="0.35">
      <c r="A82" s="2" t="s">
        <v>218</v>
      </c>
      <c r="B82" s="2" t="s">
        <v>219</v>
      </c>
      <c r="C82" s="3">
        <v>15</v>
      </c>
      <c r="D82" s="2" t="s">
        <v>220</v>
      </c>
      <c r="E82" s="2" t="s">
        <v>1711</v>
      </c>
      <c r="F82" s="2" t="s">
        <v>1404</v>
      </c>
      <c r="G82" s="2" t="s">
        <v>1712</v>
      </c>
      <c r="H82" s="2" t="s">
        <v>1336</v>
      </c>
      <c r="I82" s="2"/>
      <c r="J82" s="2"/>
      <c r="K82" s="2" t="s">
        <v>1415</v>
      </c>
      <c r="L82" s="2"/>
      <c r="M82" s="2"/>
      <c r="N82" s="29">
        <v>43874</v>
      </c>
      <c r="O82" s="2"/>
      <c r="P82" s="2"/>
      <c r="Q82" s="4" t="s">
        <v>1714</v>
      </c>
    </row>
    <row r="83" spans="1:17" ht="15" customHeight="1" x14ac:dyDescent="0.35">
      <c r="A83" s="2" t="s">
        <v>218</v>
      </c>
      <c r="B83" s="2" t="s">
        <v>219</v>
      </c>
      <c r="C83" s="3">
        <v>15</v>
      </c>
      <c r="D83" s="2" t="s">
        <v>220</v>
      </c>
      <c r="E83" s="2" t="s">
        <v>1715</v>
      </c>
      <c r="F83" s="2" t="s">
        <v>1404</v>
      </c>
      <c r="G83" s="2" t="s">
        <v>1716</v>
      </c>
      <c r="H83" s="2" t="s">
        <v>1258</v>
      </c>
      <c r="I83" s="2" t="s">
        <v>1406</v>
      </c>
      <c r="J83" s="2"/>
      <c r="K83" s="2" t="s">
        <v>1571</v>
      </c>
      <c r="L83" s="2"/>
      <c r="M83" s="2"/>
      <c r="N83" s="2" t="s">
        <v>1717</v>
      </c>
      <c r="O83" s="2"/>
      <c r="P83" s="2"/>
      <c r="Q83" s="4" t="s">
        <v>1718</v>
      </c>
    </row>
    <row r="84" spans="1:17" ht="15" customHeight="1" x14ac:dyDescent="0.35">
      <c r="A84" s="2" t="s">
        <v>218</v>
      </c>
      <c r="B84" s="2" t="s">
        <v>219</v>
      </c>
      <c r="C84" s="3">
        <v>15</v>
      </c>
      <c r="D84" s="2" t="s">
        <v>220</v>
      </c>
      <c r="E84" s="2" t="s">
        <v>1596</v>
      </c>
      <c r="F84" s="2" t="s">
        <v>1404</v>
      </c>
      <c r="G84" s="2" t="s">
        <v>1597</v>
      </c>
      <c r="H84" s="2" t="s">
        <v>1323</v>
      </c>
      <c r="I84" s="2" t="s">
        <v>1406</v>
      </c>
      <c r="J84" s="2" t="s">
        <v>1584</v>
      </c>
      <c r="K84" s="2" t="s">
        <v>1407</v>
      </c>
      <c r="L84" s="2"/>
      <c r="M84" s="2"/>
      <c r="N84" s="2" t="s">
        <v>1598</v>
      </c>
      <c r="O84" s="2"/>
      <c r="P84" s="2"/>
      <c r="Q84" s="4" t="s">
        <v>1599</v>
      </c>
    </row>
    <row r="85" spans="1:17" ht="15" customHeight="1" x14ac:dyDescent="0.35">
      <c r="A85" s="2" t="s">
        <v>218</v>
      </c>
      <c r="B85" s="2" t="s">
        <v>219</v>
      </c>
      <c r="C85" s="3">
        <v>15</v>
      </c>
      <c r="D85" s="2" t="s">
        <v>220</v>
      </c>
      <c r="E85" s="2" t="s">
        <v>1719</v>
      </c>
      <c r="F85" s="2" t="s">
        <v>1404</v>
      </c>
      <c r="G85" s="2" t="s">
        <v>1720</v>
      </c>
      <c r="H85" s="2" t="s">
        <v>1323</v>
      </c>
      <c r="I85" s="2" t="s">
        <v>1721</v>
      </c>
      <c r="J85" s="2"/>
      <c r="K85" s="2" t="s">
        <v>1722</v>
      </c>
      <c r="L85" s="2"/>
      <c r="M85" s="2"/>
      <c r="N85" s="29">
        <v>43207</v>
      </c>
      <c r="O85" s="2"/>
      <c r="P85" s="2"/>
      <c r="Q85" s="4" t="s">
        <v>1724</v>
      </c>
    </row>
    <row r="86" spans="1:17" ht="15" customHeight="1" x14ac:dyDescent="0.35">
      <c r="A86" s="2" t="s">
        <v>218</v>
      </c>
      <c r="B86" s="2" t="s">
        <v>219</v>
      </c>
      <c r="C86" s="3">
        <v>15</v>
      </c>
      <c r="D86" s="2" t="s">
        <v>220</v>
      </c>
      <c r="E86" s="2" t="s">
        <v>1725</v>
      </c>
      <c r="F86" s="2" t="s">
        <v>1404</v>
      </c>
      <c r="G86" s="2" t="s">
        <v>1726</v>
      </c>
      <c r="H86" s="2" t="s">
        <v>1385</v>
      </c>
      <c r="I86" s="2" t="s">
        <v>1727</v>
      </c>
      <c r="J86" s="2"/>
      <c r="K86" s="2" t="s">
        <v>1571</v>
      </c>
      <c r="L86" s="2"/>
      <c r="M86" s="2"/>
      <c r="N86" s="2" t="s">
        <v>1728</v>
      </c>
      <c r="O86" s="2"/>
      <c r="P86" s="2"/>
      <c r="Q86" s="4" t="s">
        <v>1729</v>
      </c>
    </row>
    <row r="87" spans="1:17" ht="15" customHeight="1" x14ac:dyDescent="0.35">
      <c r="A87" s="2" t="s">
        <v>218</v>
      </c>
      <c r="B87" s="2" t="s">
        <v>219</v>
      </c>
      <c r="C87" s="3">
        <v>15</v>
      </c>
      <c r="D87" s="2" t="s">
        <v>220</v>
      </c>
      <c r="E87" s="2" t="s">
        <v>1730</v>
      </c>
      <c r="F87" s="2" t="s">
        <v>1404</v>
      </c>
      <c r="G87" s="2" t="s">
        <v>1731</v>
      </c>
      <c r="H87" s="2" t="s">
        <v>1419</v>
      </c>
      <c r="I87" s="2" t="s">
        <v>1406</v>
      </c>
      <c r="J87" s="2"/>
      <c r="K87" s="2" t="s">
        <v>1732</v>
      </c>
      <c r="L87" s="2"/>
      <c r="M87" s="2"/>
      <c r="N87" s="29">
        <v>43115</v>
      </c>
      <c r="O87" s="2"/>
      <c r="P87" s="2"/>
      <c r="Q87" s="4" t="s">
        <v>1733</v>
      </c>
    </row>
    <row r="88" spans="1:17" ht="15" customHeight="1" x14ac:dyDescent="0.35">
      <c r="A88" s="2" t="s">
        <v>218</v>
      </c>
      <c r="B88" s="2" t="s">
        <v>219</v>
      </c>
      <c r="C88" s="3">
        <v>15</v>
      </c>
      <c r="D88" s="2" t="s">
        <v>220</v>
      </c>
      <c r="E88" s="2" t="s">
        <v>1623</v>
      </c>
      <c r="F88" s="2" t="s">
        <v>1435</v>
      </c>
      <c r="G88" s="2" t="s">
        <v>1624</v>
      </c>
      <c r="H88" s="2" t="s">
        <v>1258</v>
      </c>
      <c r="I88" s="2" t="s">
        <v>1406</v>
      </c>
      <c r="J88" s="2"/>
      <c r="K88" s="2" t="s">
        <v>1615</v>
      </c>
      <c r="L88" s="2"/>
      <c r="M88" s="2"/>
      <c r="N88" s="2" t="s">
        <v>1625</v>
      </c>
      <c r="O88" s="2"/>
      <c r="P88" s="2"/>
      <c r="Q88" s="4" t="s">
        <v>1626</v>
      </c>
    </row>
    <row r="89" spans="1:17" ht="15" customHeight="1" x14ac:dyDescent="0.35">
      <c r="A89" s="2" t="s">
        <v>218</v>
      </c>
      <c r="B89" s="2" t="s">
        <v>219</v>
      </c>
      <c r="C89" s="3">
        <v>15</v>
      </c>
      <c r="D89" s="2" t="s">
        <v>220</v>
      </c>
      <c r="E89" s="2" t="s">
        <v>1734</v>
      </c>
      <c r="F89" s="2" t="s">
        <v>1404</v>
      </c>
      <c r="G89" s="2" t="s">
        <v>1735</v>
      </c>
      <c r="H89" s="2" t="s">
        <v>1419</v>
      </c>
      <c r="I89" s="2" t="s">
        <v>1406</v>
      </c>
      <c r="J89" s="2" t="s">
        <v>1584</v>
      </c>
      <c r="K89" s="2" t="s">
        <v>1736</v>
      </c>
      <c r="L89" s="2"/>
      <c r="M89" s="2"/>
      <c r="N89" s="2" t="s">
        <v>1737</v>
      </c>
      <c r="O89" s="2"/>
      <c r="P89" s="2"/>
      <c r="Q89" s="4" t="s">
        <v>1738</v>
      </c>
    </row>
    <row r="90" spans="1:17" ht="15" customHeight="1" x14ac:dyDescent="0.35">
      <c r="A90" s="2" t="s">
        <v>218</v>
      </c>
      <c r="B90" s="2" t="s">
        <v>219</v>
      </c>
      <c r="C90" s="3">
        <v>15</v>
      </c>
      <c r="D90" s="2" t="s">
        <v>220</v>
      </c>
      <c r="E90" s="2" t="s">
        <v>1739</v>
      </c>
      <c r="F90" s="2" t="s">
        <v>1435</v>
      </c>
      <c r="G90" s="2" t="s">
        <v>1740</v>
      </c>
      <c r="H90" s="2" t="s">
        <v>1419</v>
      </c>
      <c r="I90" s="2" t="s">
        <v>1406</v>
      </c>
      <c r="J90" s="2"/>
      <c r="K90" s="2" t="s">
        <v>1741</v>
      </c>
      <c r="L90" s="2"/>
      <c r="M90" s="2"/>
      <c r="N90" s="2" t="s">
        <v>970</v>
      </c>
      <c r="O90" s="2"/>
      <c r="P90" s="2"/>
      <c r="Q90" s="4" t="s">
        <v>1742</v>
      </c>
    </row>
    <row r="91" spans="1:17" ht="15" customHeight="1" x14ac:dyDescent="0.35">
      <c r="A91" s="2" t="s">
        <v>218</v>
      </c>
      <c r="B91" s="2" t="s">
        <v>219</v>
      </c>
      <c r="C91" s="3">
        <v>15</v>
      </c>
      <c r="D91" s="2" t="s">
        <v>220</v>
      </c>
      <c r="E91" s="2" t="s">
        <v>1743</v>
      </c>
      <c r="F91" s="2" t="s">
        <v>1404</v>
      </c>
      <c r="G91" s="2" t="s">
        <v>1744</v>
      </c>
      <c r="H91" s="2" t="s">
        <v>1745</v>
      </c>
      <c r="I91" s="2" t="s">
        <v>1746</v>
      </c>
      <c r="J91" s="2"/>
      <c r="K91" s="2" t="s">
        <v>1477</v>
      </c>
      <c r="L91" s="2"/>
      <c r="M91" s="2"/>
      <c r="N91" s="29">
        <v>42605</v>
      </c>
      <c r="O91" s="2"/>
      <c r="P91" s="2"/>
      <c r="Q91" s="4" t="s">
        <v>1748</v>
      </c>
    </row>
    <row r="92" spans="1:17" ht="15" customHeight="1" x14ac:dyDescent="0.35">
      <c r="A92" s="2" t="s">
        <v>218</v>
      </c>
      <c r="B92" s="2" t="s">
        <v>219</v>
      </c>
      <c r="C92" s="3">
        <v>15</v>
      </c>
      <c r="D92" s="2" t="s">
        <v>220</v>
      </c>
      <c r="E92" s="2" t="s">
        <v>1749</v>
      </c>
      <c r="F92" s="2" t="s">
        <v>1404</v>
      </c>
      <c r="G92" s="2" t="s">
        <v>1750</v>
      </c>
      <c r="H92" s="2" t="s">
        <v>1343</v>
      </c>
      <c r="I92" s="2"/>
      <c r="J92" s="2"/>
      <c r="K92" s="2" t="s">
        <v>1751</v>
      </c>
      <c r="L92" s="2"/>
      <c r="M92" s="2"/>
      <c r="N92" s="2" t="s">
        <v>1752</v>
      </c>
      <c r="O92" s="2"/>
      <c r="P92" s="2"/>
      <c r="Q92" s="4" t="s">
        <v>1753</v>
      </c>
    </row>
    <row r="93" spans="1:17" ht="15" customHeight="1" x14ac:dyDescent="0.35">
      <c r="A93" s="2" t="s">
        <v>218</v>
      </c>
      <c r="B93" s="2" t="s">
        <v>219</v>
      </c>
      <c r="C93" s="3">
        <v>15</v>
      </c>
      <c r="D93" s="2" t="s">
        <v>220</v>
      </c>
      <c r="E93" s="2" t="s">
        <v>1754</v>
      </c>
      <c r="F93" s="2" t="s">
        <v>1404</v>
      </c>
      <c r="G93" s="2" t="s">
        <v>1755</v>
      </c>
      <c r="H93" s="2" t="s">
        <v>1756</v>
      </c>
      <c r="I93" s="2" t="s">
        <v>1757</v>
      </c>
      <c r="J93" s="2" t="s">
        <v>1758</v>
      </c>
      <c r="K93" s="2" t="s">
        <v>1415</v>
      </c>
      <c r="L93" s="2"/>
      <c r="M93" s="2"/>
      <c r="N93" s="20" t="s">
        <v>18393</v>
      </c>
      <c r="O93" s="2"/>
      <c r="P93" s="2"/>
      <c r="Q93" s="4" t="s">
        <v>1759</v>
      </c>
    </row>
    <row r="94" spans="1:17" ht="15" customHeight="1" x14ac:dyDescent="0.35">
      <c r="A94" s="2" t="s">
        <v>218</v>
      </c>
      <c r="B94" s="2" t="s">
        <v>219</v>
      </c>
      <c r="C94" s="3">
        <v>15</v>
      </c>
      <c r="D94" s="2" t="s">
        <v>220</v>
      </c>
      <c r="E94" s="20" t="s">
        <v>19680</v>
      </c>
      <c r="F94" s="2" t="s">
        <v>1404</v>
      </c>
      <c r="G94" s="2" t="s">
        <v>19675</v>
      </c>
      <c r="H94" s="2" t="s">
        <v>19676</v>
      </c>
      <c r="I94" s="2"/>
      <c r="J94" s="2"/>
      <c r="K94" s="2" t="s">
        <v>19677</v>
      </c>
      <c r="L94" s="2"/>
      <c r="M94" s="2"/>
      <c r="N94" s="2" t="s">
        <v>19678</v>
      </c>
      <c r="O94" s="2"/>
      <c r="P94" s="2"/>
      <c r="Q94" s="14" t="s">
        <v>19679</v>
      </c>
    </row>
    <row r="95" spans="1:17" ht="15" customHeight="1" x14ac:dyDescent="0.35">
      <c r="A95" s="2" t="s">
        <v>234</v>
      </c>
      <c r="B95" s="2" t="s">
        <v>235</v>
      </c>
      <c r="C95" s="3">
        <v>16</v>
      </c>
      <c r="D95" s="2" t="s">
        <v>236</v>
      </c>
      <c r="E95" s="2" t="s">
        <v>1760</v>
      </c>
      <c r="F95" s="2" t="s">
        <v>1424</v>
      </c>
      <c r="G95" s="2" t="s">
        <v>1761</v>
      </c>
      <c r="H95" s="2" t="s">
        <v>1762</v>
      </c>
      <c r="I95" s="2" t="s">
        <v>1763</v>
      </c>
      <c r="J95" s="2"/>
      <c r="K95" s="2" t="s">
        <v>1764</v>
      </c>
      <c r="L95" s="2"/>
      <c r="M95" s="2"/>
      <c r="N95" s="29">
        <v>43148</v>
      </c>
      <c r="O95" s="2"/>
      <c r="P95" s="2" t="s">
        <v>19669</v>
      </c>
      <c r="Q95" s="4" t="s">
        <v>1765</v>
      </c>
    </row>
    <row r="96" spans="1:17" ht="15" customHeight="1" x14ac:dyDescent="0.35">
      <c r="A96" s="2" t="s">
        <v>234</v>
      </c>
      <c r="B96" s="2" t="s">
        <v>235</v>
      </c>
      <c r="C96" s="3">
        <v>16</v>
      </c>
      <c r="D96" s="2" t="s">
        <v>236</v>
      </c>
      <c r="E96" s="2" t="s">
        <v>1766</v>
      </c>
      <c r="F96" s="2" t="s">
        <v>1767</v>
      </c>
      <c r="G96" s="2" t="s">
        <v>1768</v>
      </c>
      <c r="H96" s="2" t="s">
        <v>1361</v>
      </c>
      <c r="I96" s="2" t="s">
        <v>779</v>
      </c>
      <c r="J96" s="2"/>
      <c r="K96" s="2" t="s">
        <v>1769</v>
      </c>
      <c r="L96" s="2" t="s">
        <v>1448</v>
      </c>
      <c r="M96" s="2" t="s">
        <v>1770</v>
      </c>
      <c r="N96" s="2" t="s">
        <v>680</v>
      </c>
      <c r="O96" s="2"/>
      <c r="P96" s="2" t="s">
        <v>19669</v>
      </c>
      <c r="Q96" s="4" t="s">
        <v>1771</v>
      </c>
    </row>
    <row r="97" spans="1:17" ht="15" customHeight="1" x14ac:dyDescent="0.35">
      <c r="A97" s="2" t="s">
        <v>234</v>
      </c>
      <c r="B97" s="2" t="s">
        <v>235</v>
      </c>
      <c r="C97" s="3">
        <v>16</v>
      </c>
      <c r="D97" s="2" t="s">
        <v>236</v>
      </c>
      <c r="E97" s="2" t="s">
        <v>1772</v>
      </c>
      <c r="F97" s="2" t="s">
        <v>1404</v>
      </c>
      <c r="G97" s="2" t="s">
        <v>1773</v>
      </c>
      <c r="H97" s="2" t="s">
        <v>1774</v>
      </c>
      <c r="I97" s="2"/>
      <c r="J97" s="2"/>
      <c r="K97" s="2" t="s">
        <v>1732</v>
      </c>
      <c r="L97" s="2"/>
      <c r="M97" s="2"/>
      <c r="N97" s="2" t="s">
        <v>1775</v>
      </c>
      <c r="O97" s="2"/>
      <c r="P97" s="2"/>
      <c r="Q97" s="4" t="s">
        <v>1776</v>
      </c>
    </row>
    <row r="98" spans="1:17" ht="15" customHeight="1" x14ac:dyDescent="0.35">
      <c r="A98" s="2" t="s">
        <v>234</v>
      </c>
      <c r="B98" s="2" t="s">
        <v>235</v>
      </c>
      <c r="C98" s="3">
        <v>16</v>
      </c>
      <c r="D98" s="2" t="s">
        <v>236</v>
      </c>
      <c r="E98" s="2" t="s">
        <v>1777</v>
      </c>
      <c r="F98" s="2" t="s">
        <v>1404</v>
      </c>
      <c r="G98" s="2" t="s">
        <v>1778</v>
      </c>
      <c r="H98" s="2" t="s">
        <v>1779</v>
      </c>
      <c r="I98" s="2"/>
      <c r="J98" s="2"/>
      <c r="K98" s="2" t="s">
        <v>1780</v>
      </c>
      <c r="L98" s="2"/>
      <c r="M98" s="2"/>
      <c r="N98" s="2" t="s">
        <v>679</v>
      </c>
      <c r="O98" s="2"/>
      <c r="P98" s="2"/>
      <c r="Q98" s="4" t="s">
        <v>1781</v>
      </c>
    </row>
    <row r="99" spans="1:17" ht="15" customHeight="1" x14ac:dyDescent="0.35">
      <c r="A99" s="2" t="s">
        <v>234</v>
      </c>
      <c r="B99" s="2" t="s">
        <v>235</v>
      </c>
      <c r="C99" s="3">
        <v>16</v>
      </c>
      <c r="D99" s="2" t="s">
        <v>236</v>
      </c>
      <c r="E99" s="2" t="s">
        <v>1782</v>
      </c>
      <c r="F99" s="2" t="s">
        <v>1404</v>
      </c>
      <c r="G99" s="2" t="s">
        <v>1783</v>
      </c>
      <c r="H99" s="2" t="s">
        <v>1784</v>
      </c>
      <c r="I99" s="2" t="s">
        <v>1785</v>
      </c>
      <c r="J99" s="2"/>
      <c r="K99" s="2" t="s">
        <v>1786</v>
      </c>
      <c r="L99" s="2"/>
      <c r="M99" s="2"/>
      <c r="N99" s="2" t="s">
        <v>773</v>
      </c>
      <c r="O99" s="2"/>
      <c r="P99" s="2"/>
      <c r="Q99" s="4" t="s">
        <v>1787</v>
      </c>
    </row>
    <row r="100" spans="1:17" ht="15" customHeight="1" x14ac:dyDescent="0.35">
      <c r="A100" s="2" t="s">
        <v>234</v>
      </c>
      <c r="B100" s="2" t="s">
        <v>235</v>
      </c>
      <c r="C100" s="3">
        <v>16</v>
      </c>
      <c r="D100" s="2" t="s">
        <v>236</v>
      </c>
      <c r="E100" s="2" t="s">
        <v>1788</v>
      </c>
      <c r="F100" s="2" t="s">
        <v>1404</v>
      </c>
      <c r="G100" s="2" t="s">
        <v>1789</v>
      </c>
      <c r="H100" s="2" t="s">
        <v>1790</v>
      </c>
      <c r="I100" s="2" t="s">
        <v>1785</v>
      </c>
      <c r="J100" s="2"/>
      <c r="K100" s="2" t="s">
        <v>1415</v>
      </c>
      <c r="L100" s="2"/>
      <c r="M100" s="2"/>
      <c r="N100" s="2" t="s">
        <v>1791</v>
      </c>
      <c r="O100" s="2"/>
      <c r="P100" s="2"/>
      <c r="Q100" s="4" t="s">
        <v>1792</v>
      </c>
    </row>
    <row r="101" spans="1:17" ht="15" customHeight="1" x14ac:dyDescent="0.35">
      <c r="A101" s="2" t="s">
        <v>234</v>
      </c>
      <c r="B101" s="2" t="s">
        <v>235</v>
      </c>
      <c r="C101" s="3">
        <v>16</v>
      </c>
      <c r="D101" s="2" t="s">
        <v>236</v>
      </c>
      <c r="E101" s="2" t="s">
        <v>1793</v>
      </c>
      <c r="F101" s="2" t="s">
        <v>1794</v>
      </c>
      <c r="G101" s="2" t="s">
        <v>1795</v>
      </c>
      <c r="H101" s="2" t="s">
        <v>1361</v>
      </c>
      <c r="I101" s="2" t="s">
        <v>1785</v>
      </c>
      <c r="J101" s="2"/>
      <c r="K101" s="2" t="s">
        <v>1769</v>
      </c>
      <c r="L101" s="2" t="s">
        <v>1796</v>
      </c>
      <c r="M101" s="2" t="s">
        <v>1797</v>
      </c>
      <c r="N101" s="2" t="s">
        <v>1798</v>
      </c>
      <c r="O101" s="2"/>
      <c r="P101" s="2" t="s">
        <v>19664</v>
      </c>
      <c r="Q101" s="4" t="s">
        <v>1799</v>
      </c>
    </row>
    <row r="102" spans="1:17" ht="15" customHeight="1" x14ac:dyDescent="0.35">
      <c r="A102" s="2" t="s">
        <v>234</v>
      </c>
      <c r="B102" s="2" t="s">
        <v>235</v>
      </c>
      <c r="C102" s="3">
        <v>16</v>
      </c>
      <c r="D102" s="2" t="s">
        <v>236</v>
      </c>
      <c r="E102" s="2" t="s">
        <v>1800</v>
      </c>
      <c r="F102" s="2" t="s">
        <v>1767</v>
      </c>
      <c r="G102" s="2" t="s">
        <v>1801</v>
      </c>
      <c r="H102" s="2" t="s">
        <v>1361</v>
      </c>
      <c r="I102" s="2" t="s">
        <v>1785</v>
      </c>
      <c r="J102" s="2"/>
      <c r="K102" s="2" t="s">
        <v>1769</v>
      </c>
      <c r="L102" s="2" t="s">
        <v>1796</v>
      </c>
      <c r="M102" s="2" t="s">
        <v>1802</v>
      </c>
      <c r="N102" s="2" t="s">
        <v>702</v>
      </c>
      <c r="O102" s="2"/>
      <c r="P102" s="2" t="s">
        <v>19669</v>
      </c>
      <c r="Q102" s="4" t="s">
        <v>1803</v>
      </c>
    </row>
    <row r="103" spans="1:17" ht="15" customHeight="1" x14ac:dyDescent="0.35">
      <c r="A103" s="2" t="s">
        <v>234</v>
      </c>
      <c r="B103" s="2" t="s">
        <v>235</v>
      </c>
      <c r="C103" s="3">
        <v>16</v>
      </c>
      <c r="D103" s="2" t="s">
        <v>236</v>
      </c>
      <c r="E103" s="2" t="s">
        <v>1804</v>
      </c>
      <c r="F103" s="2" t="s">
        <v>1435</v>
      </c>
      <c r="G103" s="2" t="s">
        <v>1805</v>
      </c>
      <c r="H103" s="2" t="s">
        <v>1360</v>
      </c>
      <c r="I103" s="2"/>
      <c r="J103" s="2" t="s">
        <v>1806</v>
      </c>
      <c r="K103" s="2" t="s">
        <v>1807</v>
      </c>
      <c r="L103" s="2"/>
      <c r="M103" s="2"/>
      <c r="N103" s="2" t="s">
        <v>1808</v>
      </c>
      <c r="O103" s="2"/>
      <c r="P103" s="2"/>
      <c r="Q103" s="4" t="s">
        <v>1809</v>
      </c>
    </row>
    <row r="104" spans="1:17" ht="15" customHeight="1" x14ac:dyDescent="0.35">
      <c r="A104" s="2" t="s">
        <v>264</v>
      </c>
      <c r="B104" s="2" t="s">
        <v>265</v>
      </c>
      <c r="C104" s="3">
        <v>18</v>
      </c>
      <c r="D104" s="2" t="s">
        <v>266</v>
      </c>
      <c r="E104" s="2" t="s">
        <v>1475</v>
      </c>
      <c r="F104" s="2" t="s">
        <v>1404</v>
      </c>
      <c r="G104" s="2" t="s">
        <v>1476</v>
      </c>
      <c r="H104" s="2" t="s">
        <v>1323</v>
      </c>
      <c r="I104" s="2" t="s">
        <v>1406</v>
      </c>
      <c r="J104" s="2"/>
      <c r="K104" s="2" t="s">
        <v>1477</v>
      </c>
      <c r="L104" s="2"/>
      <c r="M104" s="2"/>
      <c r="N104" s="29">
        <v>45300</v>
      </c>
      <c r="O104" s="2"/>
      <c r="P104" s="2"/>
      <c r="Q104" s="4" t="s">
        <v>1479</v>
      </c>
    </row>
    <row r="105" spans="1:17" ht="15" customHeight="1" x14ac:dyDescent="0.35">
      <c r="A105" s="2" t="s">
        <v>264</v>
      </c>
      <c r="B105" s="2" t="s">
        <v>265</v>
      </c>
      <c r="C105" s="3">
        <v>18</v>
      </c>
      <c r="D105" s="2" t="s">
        <v>266</v>
      </c>
      <c r="E105" s="2" t="s">
        <v>1480</v>
      </c>
      <c r="F105" s="2" t="s">
        <v>1435</v>
      </c>
      <c r="G105" s="2" t="s">
        <v>1481</v>
      </c>
      <c r="H105" s="2" t="s">
        <v>1327</v>
      </c>
      <c r="I105" s="2" t="s">
        <v>1406</v>
      </c>
      <c r="J105" s="2"/>
      <c r="K105" s="2" t="s">
        <v>1482</v>
      </c>
      <c r="L105" s="2"/>
      <c r="M105" s="2"/>
      <c r="N105" s="2" t="s">
        <v>1478</v>
      </c>
      <c r="O105" s="2"/>
      <c r="P105" s="2"/>
      <c r="Q105" s="4" t="s">
        <v>1483</v>
      </c>
    </row>
    <row r="106" spans="1:17" ht="15" customHeight="1" x14ac:dyDescent="0.35">
      <c r="A106" s="2" t="s">
        <v>264</v>
      </c>
      <c r="B106" s="2" t="s">
        <v>265</v>
      </c>
      <c r="C106" s="3">
        <v>18</v>
      </c>
      <c r="D106" s="2" t="s">
        <v>266</v>
      </c>
      <c r="E106" s="2" t="s">
        <v>1516</v>
      </c>
      <c r="F106" s="2" t="s">
        <v>1424</v>
      </c>
      <c r="G106" s="2" t="s">
        <v>1517</v>
      </c>
      <c r="H106" s="2" t="s">
        <v>1327</v>
      </c>
      <c r="I106" s="2" t="s">
        <v>1406</v>
      </c>
      <c r="J106" s="2"/>
      <c r="K106" s="2" t="s">
        <v>1407</v>
      </c>
      <c r="L106" s="2"/>
      <c r="M106" s="2"/>
      <c r="N106" s="2" t="s">
        <v>1518</v>
      </c>
      <c r="O106" s="2"/>
      <c r="P106" s="2"/>
      <c r="Q106" s="4" t="s">
        <v>1519</v>
      </c>
    </row>
    <row r="107" spans="1:17" ht="15" customHeight="1" x14ac:dyDescent="0.35">
      <c r="A107" s="2" t="s">
        <v>264</v>
      </c>
      <c r="B107" s="2" t="s">
        <v>265</v>
      </c>
      <c r="C107" s="3">
        <v>18</v>
      </c>
      <c r="D107" s="2" t="s">
        <v>266</v>
      </c>
      <c r="E107" s="2" t="s">
        <v>1810</v>
      </c>
      <c r="F107" s="2" t="s">
        <v>1424</v>
      </c>
      <c r="G107" s="2" t="s">
        <v>1811</v>
      </c>
      <c r="H107" s="2" t="s">
        <v>1343</v>
      </c>
      <c r="I107" s="2" t="s">
        <v>1812</v>
      </c>
      <c r="J107" s="2"/>
      <c r="K107" s="2" t="s">
        <v>1477</v>
      </c>
      <c r="L107" s="2"/>
      <c r="M107" s="2"/>
      <c r="N107" s="2" t="s">
        <v>1813</v>
      </c>
      <c r="O107" s="2"/>
      <c r="P107" s="2"/>
      <c r="Q107" s="4" t="s">
        <v>1814</v>
      </c>
    </row>
    <row r="108" spans="1:17" ht="15" customHeight="1" x14ac:dyDescent="0.35">
      <c r="A108" s="2" t="s">
        <v>264</v>
      </c>
      <c r="B108" s="2" t="s">
        <v>265</v>
      </c>
      <c r="C108" s="3">
        <v>18</v>
      </c>
      <c r="D108" s="2" t="s">
        <v>266</v>
      </c>
      <c r="E108" s="2" t="s">
        <v>1534</v>
      </c>
      <c r="F108" s="2" t="s">
        <v>1424</v>
      </c>
      <c r="G108" s="2" t="s">
        <v>1535</v>
      </c>
      <c r="H108" s="2" t="s">
        <v>1323</v>
      </c>
      <c r="I108" s="2" t="s">
        <v>1406</v>
      </c>
      <c r="J108" s="2"/>
      <c r="K108" s="2" t="s">
        <v>1407</v>
      </c>
      <c r="L108" s="2"/>
      <c r="M108" s="2"/>
      <c r="N108" s="2" t="s">
        <v>1532</v>
      </c>
      <c r="O108" s="2"/>
      <c r="P108" s="2"/>
      <c r="Q108" s="4" t="s">
        <v>1536</v>
      </c>
    </row>
    <row r="109" spans="1:17" ht="15" customHeight="1" x14ac:dyDescent="0.35">
      <c r="A109" s="2" t="s">
        <v>264</v>
      </c>
      <c r="B109" s="2" t="s">
        <v>265</v>
      </c>
      <c r="C109" s="3">
        <v>18</v>
      </c>
      <c r="D109" s="2" t="s">
        <v>266</v>
      </c>
      <c r="E109" s="2" t="s">
        <v>1537</v>
      </c>
      <c r="F109" s="2" t="s">
        <v>1435</v>
      </c>
      <c r="G109" s="2" t="s">
        <v>1538</v>
      </c>
      <c r="H109" s="2" t="s">
        <v>1539</v>
      </c>
      <c r="I109" s="2" t="s">
        <v>1406</v>
      </c>
      <c r="J109" s="2"/>
      <c r="K109" s="2" t="s">
        <v>1420</v>
      </c>
      <c r="L109" s="2"/>
      <c r="M109" s="2"/>
      <c r="N109" s="2" t="s">
        <v>1540</v>
      </c>
      <c r="O109" s="2"/>
      <c r="P109" s="2" t="s">
        <v>19664</v>
      </c>
      <c r="Q109" s="4" t="s">
        <v>1541</v>
      </c>
    </row>
    <row r="110" spans="1:17" ht="15" customHeight="1" x14ac:dyDescent="0.35">
      <c r="A110" s="2" t="s">
        <v>264</v>
      </c>
      <c r="B110" s="2" t="s">
        <v>265</v>
      </c>
      <c r="C110" s="3">
        <v>18</v>
      </c>
      <c r="D110" s="2" t="s">
        <v>266</v>
      </c>
      <c r="E110" s="2" t="s">
        <v>1547</v>
      </c>
      <c r="F110" s="2" t="s">
        <v>1435</v>
      </c>
      <c r="G110" s="2" t="s">
        <v>1548</v>
      </c>
      <c r="H110" s="2" t="s">
        <v>1323</v>
      </c>
      <c r="I110" s="2" t="s">
        <v>1406</v>
      </c>
      <c r="J110" s="2"/>
      <c r="K110" s="2" t="s">
        <v>1549</v>
      </c>
      <c r="L110" s="2"/>
      <c r="M110" s="2"/>
      <c r="N110" s="2" t="s">
        <v>1550</v>
      </c>
      <c r="O110" s="2"/>
      <c r="P110" s="2"/>
      <c r="Q110" s="4" t="s">
        <v>1551</v>
      </c>
    </row>
    <row r="111" spans="1:17" ht="15" customHeight="1" x14ac:dyDescent="0.35">
      <c r="A111" s="2" t="s">
        <v>264</v>
      </c>
      <c r="B111" s="2" t="s">
        <v>265</v>
      </c>
      <c r="C111" s="3">
        <v>18</v>
      </c>
      <c r="D111" s="2" t="s">
        <v>266</v>
      </c>
      <c r="E111" s="2" t="s">
        <v>1552</v>
      </c>
      <c r="F111" s="2" t="s">
        <v>1404</v>
      </c>
      <c r="G111" s="2" t="s">
        <v>1553</v>
      </c>
      <c r="H111" s="2" t="s">
        <v>1323</v>
      </c>
      <c r="I111" s="2" t="s">
        <v>1406</v>
      </c>
      <c r="J111" s="2"/>
      <c r="K111" s="2" t="s">
        <v>1554</v>
      </c>
      <c r="L111" s="2"/>
      <c r="M111" s="2"/>
      <c r="N111" s="29" t="s">
        <v>11226</v>
      </c>
      <c r="O111" s="2"/>
      <c r="P111" s="2" t="s">
        <v>19666</v>
      </c>
      <c r="Q111" s="4" t="s">
        <v>1555</v>
      </c>
    </row>
    <row r="112" spans="1:17" ht="15" customHeight="1" x14ac:dyDescent="0.35">
      <c r="A112" s="2" t="s">
        <v>264</v>
      </c>
      <c r="B112" s="2" t="s">
        <v>265</v>
      </c>
      <c r="C112" s="3">
        <v>18</v>
      </c>
      <c r="D112" s="2" t="s">
        <v>266</v>
      </c>
      <c r="E112" s="2" t="s">
        <v>1696</v>
      </c>
      <c r="F112" s="2" t="s">
        <v>1404</v>
      </c>
      <c r="G112" s="2" t="s">
        <v>1697</v>
      </c>
      <c r="H112" s="2" t="s">
        <v>1385</v>
      </c>
      <c r="I112" s="2" t="s">
        <v>1406</v>
      </c>
      <c r="J112" s="2"/>
      <c r="K112" s="2" t="s">
        <v>1477</v>
      </c>
      <c r="L112" s="2"/>
      <c r="M112" s="2"/>
      <c r="N112" s="29" t="s">
        <v>19667</v>
      </c>
      <c r="O112" s="2"/>
      <c r="P112" s="2"/>
      <c r="Q112" s="4" t="s">
        <v>1698</v>
      </c>
    </row>
    <row r="113" spans="1:17" ht="15" customHeight="1" x14ac:dyDescent="0.35">
      <c r="A113" s="2" t="s">
        <v>264</v>
      </c>
      <c r="B113" s="2" t="s">
        <v>265</v>
      </c>
      <c r="C113" s="3">
        <v>18</v>
      </c>
      <c r="D113" s="2" t="s">
        <v>266</v>
      </c>
      <c r="E113" s="2" t="s">
        <v>1569</v>
      </c>
      <c r="F113" s="2" t="s">
        <v>1424</v>
      </c>
      <c r="G113" s="2" t="s">
        <v>1570</v>
      </c>
      <c r="H113" s="2" t="s">
        <v>1327</v>
      </c>
      <c r="I113" s="2" t="s">
        <v>1406</v>
      </c>
      <c r="J113" s="2"/>
      <c r="K113" s="2" t="s">
        <v>1571</v>
      </c>
      <c r="L113" s="2"/>
      <c r="M113" s="2"/>
      <c r="N113" s="2" t="s">
        <v>1572</v>
      </c>
      <c r="O113" s="2"/>
      <c r="P113" s="2" t="s">
        <v>19664</v>
      </c>
      <c r="Q113" s="4" t="s">
        <v>1573</v>
      </c>
    </row>
    <row r="114" spans="1:17" ht="15" customHeight="1" x14ac:dyDescent="0.35">
      <c r="A114" s="2" t="s">
        <v>264</v>
      </c>
      <c r="B114" s="2" t="s">
        <v>265</v>
      </c>
      <c r="C114" s="3">
        <v>18</v>
      </c>
      <c r="D114" s="2" t="s">
        <v>266</v>
      </c>
      <c r="E114" s="2" t="s">
        <v>1410</v>
      </c>
      <c r="F114" s="2" t="s">
        <v>1404</v>
      </c>
      <c r="G114" s="2" t="s">
        <v>1411</v>
      </c>
      <c r="H114" s="2" t="s">
        <v>1385</v>
      </c>
      <c r="I114" s="2" t="s">
        <v>1406</v>
      </c>
      <c r="J114" s="2"/>
      <c r="K114" s="2" t="s">
        <v>1407</v>
      </c>
      <c r="L114" s="2"/>
      <c r="M114" s="2"/>
      <c r="N114" s="29">
        <v>44193</v>
      </c>
      <c r="O114" s="2"/>
      <c r="P114" s="2"/>
      <c r="Q114" s="4" t="s">
        <v>1412</v>
      </c>
    </row>
    <row r="115" spans="1:17" ht="15" customHeight="1" x14ac:dyDescent="0.35">
      <c r="A115" s="2" t="s">
        <v>264</v>
      </c>
      <c r="B115" s="2" t="s">
        <v>265</v>
      </c>
      <c r="C115" s="3">
        <v>18</v>
      </c>
      <c r="D115" s="2" t="s">
        <v>266</v>
      </c>
      <c r="E115" s="2" t="s">
        <v>1403</v>
      </c>
      <c r="F115" s="2" t="s">
        <v>1404</v>
      </c>
      <c r="G115" s="2" t="s">
        <v>1405</v>
      </c>
      <c r="H115" s="2" t="s">
        <v>1385</v>
      </c>
      <c r="I115" s="2" t="s">
        <v>1406</v>
      </c>
      <c r="J115" s="2"/>
      <c r="K115" s="2" t="s">
        <v>1407</v>
      </c>
      <c r="L115" s="2"/>
      <c r="M115" s="2"/>
      <c r="N115" s="29">
        <v>44139</v>
      </c>
      <c r="O115" s="2"/>
      <c r="P115" s="2"/>
      <c r="Q115" s="4" t="s">
        <v>1409</v>
      </c>
    </row>
    <row r="116" spans="1:17" ht="15" customHeight="1" x14ac:dyDescent="0.35">
      <c r="A116" s="2" t="s">
        <v>264</v>
      </c>
      <c r="B116" s="2" t="s">
        <v>265</v>
      </c>
      <c r="C116" s="3">
        <v>18</v>
      </c>
      <c r="D116" s="2" t="s">
        <v>266</v>
      </c>
      <c r="E116" s="2" t="s">
        <v>1574</v>
      </c>
      <c r="F116" s="2" t="s">
        <v>1404</v>
      </c>
      <c r="G116" s="2" t="s">
        <v>1575</v>
      </c>
      <c r="H116" s="2" t="s">
        <v>1323</v>
      </c>
      <c r="I116" s="2" t="s">
        <v>1406</v>
      </c>
      <c r="J116" s="2"/>
      <c r="K116" s="2" t="s">
        <v>1407</v>
      </c>
      <c r="L116" s="2"/>
      <c r="M116" s="2"/>
      <c r="N116" s="29">
        <v>44211</v>
      </c>
      <c r="O116" s="2"/>
      <c r="P116" s="2"/>
      <c r="Q116" s="4" t="s">
        <v>1577</v>
      </c>
    </row>
    <row r="117" spans="1:17" ht="15" customHeight="1" x14ac:dyDescent="0.35">
      <c r="A117" s="2" t="s">
        <v>264</v>
      </c>
      <c r="B117" s="2" t="s">
        <v>265</v>
      </c>
      <c r="C117" s="3">
        <v>18</v>
      </c>
      <c r="D117" s="2" t="s">
        <v>266</v>
      </c>
      <c r="E117" s="2" t="s">
        <v>1578</v>
      </c>
      <c r="F117" s="2" t="s">
        <v>1424</v>
      </c>
      <c r="G117" s="2" t="s">
        <v>1579</v>
      </c>
      <c r="H117" s="2" t="s">
        <v>1323</v>
      </c>
      <c r="I117" s="2" t="s">
        <v>1406</v>
      </c>
      <c r="J117" s="2"/>
      <c r="K117" s="2" t="s">
        <v>1571</v>
      </c>
      <c r="L117" s="2"/>
      <c r="M117" s="2"/>
      <c r="N117" s="2" t="s">
        <v>1580</v>
      </c>
      <c r="O117" s="2"/>
      <c r="P117" s="2"/>
      <c r="Q117" s="4" t="s">
        <v>1581</v>
      </c>
    </row>
    <row r="118" spans="1:17" ht="15" customHeight="1" x14ac:dyDescent="0.35">
      <c r="A118" s="2" t="s">
        <v>264</v>
      </c>
      <c r="B118" s="2" t="s">
        <v>265</v>
      </c>
      <c r="C118" s="3">
        <v>18</v>
      </c>
      <c r="D118" s="2" t="s">
        <v>266</v>
      </c>
      <c r="E118" s="2" t="s">
        <v>1413</v>
      </c>
      <c r="F118" s="2" t="s">
        <v>1404</v>
      </c>
      <c r="G118" s="2" t="s">
        <v>1414</v>
      </c>
      <c r="H118" s="2" t="s">
        <v>1385</v>
      </c>
      <c r="I118" s="2" t="s">
        <v>1406</v>
      </c>
      <c r="J118" s="2"/>
      <c r="K118" s="2" t="s">
        <v>1415</v>
      </c>
      <c r="L118" s="2"/>
      <c r="M118" s="2"/>
      <c r="N118" s="2" t="s">
        <v>1274</v>
      </c>
      <c r="O118" s="2"/>
      <c r="P118" s="2"/>
      <c r="Q118" s="4" t="s">
        <v>1416</v>
      </c>
    </row>
    <row r="119" spans="1:17" ht="15" customHeight="1" x14ac:dyDescent="0.35">
      <c r="A119" s="2" t="s">
        <v>264</v>
      </c>
      <c r="B119" s="2" t="s">
        <v>265</v>
      </c>
      <c r="C119" s="3">
        <v>18</v>
      </c>
      <c r="D119" s="2" t="s">
        <v>266</v>
      </c>
      <c r="E119" s="2" t="s">
        <v>1815</v>
      </c>
      <c r="F119" s="2" t="s">
        <v>1404</v>
      </c>
      <c r="G119" s="2" t="s">
        <v>1816</v>
      </c>
      <c r="H119" s="2" t="s">
        <v>1817</v>
      </c>
      <c r="I119" s="2" t="s">
        <v>1818</v>
      </c>
      <c r="J119" s="2"/>
      <c r="K119" s="2" t="s">
        <v>1819</v>
      </c>
      <c r="L119" s="2"/>
      <c r="M119" s="2"/>
      <c r="N119" s="29">
        <v>43768</v>
      </c>
      <c r="O119" s="2"/>
      <c r="P119" s="2"/>
      <c r="Q119" s="4" t="s">
        <v>1820</v>
      </c>
    </row>
    <row r="120" spans="1:17" ht="15" customHeight="1" x14ac:dyDescent="0.35">
      <c r="A120" s="2" t="s">
        <v>264</v>
      </c>
      <c r="B120" s="2" t="s">
        <v>265</v>
      </c>
      <c r="C120" s="3">
        <v>18</v>
      </c>
      <c r="D120" s="2" t="s">
        <v>266</v>
      </c>
      <c r="E120" s="2" t="s">
        <v>1587</v>
      </c>
      <c r="F120" s="2" t="s">
        <v>1404</v>
      </c>
      <c r="G120" s="2" t="s">
        <v>1588</v>
      </c>
      <c r="H120" s="2" t="s">
        <v>1323</v>
      </c>
      <c r="I120" s="2" t="s">
        <v>1406</v>
      </c>
      <c r="J120" s="2"/>
      <c r="K120" s="2" t="s">
        <v>1571</v>
      </c>
      <c r="L120" s="2"/>
      <c r="M120" s="2"/>
      <c r="N120" s="2" t="s">
        <v>1589</v>
      </c>
      <c r="O120" s="2"/>
      <c r="P120" s="2"/>
      <c r="Q120" s="4" t="s">
        <v>1590</v>
      </c>
    </row>
    <row r="121" spans="1:17" ht="15" customHeight="1" x14ac:dyDescent="0.35">
      <c r="A121" s="2" t="s">
        <v>264</v>
      </c>
      <c r="B121" s="2" t="s">
        <v>265</v>
      </c>
      <c r="C121" s="3">
        <v>18</v>
      </c>
      <c r="D121" s="2" t="s">
        <v>266</v>
      </c>
      <c r="E121" s="2" t="s">
        <v>1596</v>
      </c>
      <c r="F121" s="2" t="s">
        <v>1404</v>
      </c>
      <c r="G121" s="2" t="s">
        <v>1597</v>
      </c>
      <c r="H121" s="2" t="s">
        <v>1323</v>
      </c>
      <c r="I121" s="2" t="s">
        <v>1406</v>
      </c>
      <c r="J121" s="2" t="s">
        <v>1584</v>
      </c>
      <c r="K121" s="2" t="s">
        <v>1407</v>
      </c>
      <c r="L121" s="2"/>
      <c r="M121" s="2"/>
      <c r="N121" s="2" t="s">
        <v>1598</v>
      </c>
      <c r="O121" s="2"/>
      <c r="P121" s="2"/>
      <c r="Q121" s="4" t="s">
        <v>1599</v>
      </c>
    </row>
    <row r="122" spans="1:17" ht="15" customHeight="1" x14ac:dyDescent="0.35">
      <c r="A122" s="2" t="s">
        <v>264</v>
      </c>
      <c r="B122" s="2" t="s">
        <v>265</v>
      </c>
      <c r="C122" s="3">
        <v>18</v>
      </c>
      <c r="D122" s="2" t="s">
        <v>266</v>
      </c>
      <c r="E122" s="2" t="s">
        <v>1821</v>
      </c>
      <c r="F122" s="2" t="s">
        <v>1404</v>
      </c>
      <c r="G122" s="2" t="s">
        <v>1822</v>
      </c>
      <c r="H122" s="2" t="s">
        <v>1823</v>
      </c>
      <c r="I122" s="2"/>
      <c r="J122" s="2"/>
      <c r="K122" s="2" t="s">
        <v>1407</v>
      </c>
      <c r="L122" s="2"/>
      <c r="M122" s="2"/>
      <c r="N122" s="2" t="s">
        <v>1824</v>
      </c>
      <c r="O122" s="2"/>
      <c r="P122" s="2"/>
      <c r="Q122" s="4" t="s">
        <v>1825</v>
      </c>
    </row>
    <row r="123" spans="1:17" ht="15" customHeight="1" x14ac:dyDescent="0.35">
      <c r="A123" s="2" t="s">
        <v>264</v>
      </c>
      <c r="B123" s="2" t="s">
        <v>265</v>
      </c>
      <c r="C123" s="3">
        <v>18</v>
      </c>
      <c r="D123" s="2" t="s">
        <v>266</v>
      </c>
      <c r="E123" s="2" t="s">
        <v>1600</v>
      </c>
      <c r="F123" s="2" t="s">
        <v>1404</v>
      </c>
      <c r="G123" s="2" t="s">
        <v>1601</v>
      </c>
      <c r="H123" s="2" t="s">
        <v>1602</v>
      </c>
      <c r="I123" s="2" t="s">
        <v>1406</v>
      </c>
      <c r="J123" s="2"/>
      <c r="K123" s="2" t="s">
        <v>1603</v>
      </c>
      <c r="L123" s="2"/>
      <c r="M123" s="2"/>
      <c r="N123" s="2" t="s">
        <v>1604</v>
      </c>
      <c r="O123" s="2"/>
      <c r="P123" s="2"/>
      <c r="Q123" s="4" t="s">
        <v>1605</v>
      </c>
    </row>
    <row r="124" spans="1:17" ht="15" customHeight="1" x14ac:dyDescent="0.35">
      <c r="A124" s="2" t="s">
        <v>264</v>
      </c>
      <c r="B124" s="2" t="s">
        <v>265</v>
      </c>
      <c r="C124" s="3">
        <v>18</v>
      </c>
      <c r="D124" s="2" t="s">
        <v>266</v>
      </c>
      <c r="E124" s="2" t="s">
        <v>1606</v>
      </c>
      <c r="F124" s="2" t="s">
        <v>1435</v>
      </c>
      <c r="G124" s="2" t="s">
        <v>1607</v>
      </c>
      <c r="H124" s="2" t="s">
        <v>1323</v>
      </c>
      <c r="I124" s="2" t="s">
        <v>1406</v>
      </c>
      <c r="J124" s="2"/>
      <c r="K124" s="2" t="s">
        <v>1415</v>
      </c>
      <c r="L124" s="2"/>
      <c r="M124" s="2"/>
      <c r="N124" s="2" t="s">
        <v>1421</v>
      </c>
      <c r="O124" s="2"/>
      <c r="P124" s="2"/>
      <c r="Q124" s="4" t="s">
        <v>1608</v>
      </c>
    </row>
    <row r="125" spans="1:17" ht="15" customHeight="1" x14ac:dyDescent="0.35">
      <c r="A125" s="2" t="s">
        <v>264</v>
      </c>
      <c r="B125" s="2" t="s">
        <v>265</v>
      </c>
      <c r="C125" s="3">
        <v>18</v>
      </c>
      <c r="D125" s="2" t="s">
        <v>266</v>
      </c>
      <c r="E125" s="2" t="s">
        <v>1613</v>
      </c>
      <c r="F125" s="2" t="s">
        <v>1435</v>
      </c>
      <c r="G125" s="2" t="s">
        <v>1614</v>
      </c>
      <c r="H125" s="2" t="s">
        <v>1602</v>
      </c>
      <c r="I125" s="2" t="s">
        <v>1406</v>
      </c>
      <c r="J125" s="2"/>
      <c r="K125" s="2" t="s">
        <v>1615</v>
      </c>
      <c r="L125" s="2"/>
      <c r="M125" s="2"/>
      <c r="N125" s="2" t="s">
        <v>1616</v>
      </c>
      <c r="O125" s="2"/>
      <c r="P125" s="2"/>
      <c r="Q125" s="4" t="s">
        <v>1617</v>
      </c>
    </row>
    <row r="126" spans="1:17" ht="15" customHeight="1" x14ac:dyDescent="0.35">
      <c r="A126" s="2" t="s">
        <v>264</v>
      </c>
      <c r="B126" s="2" t="s">
        <v>265</v>
      </c>
      <c r="C126" s="3">
        <v>18</v>
      </c>
      <c r="D126" s="2" t="s">
        <v>266</v>
      </c>
      <c r="E126" s="2" t="s">
        <v>1725</v>
      </c>
      <c r="F126" s="2" t="s">
        <v>1404</v>
      </c>
      <c r="G126" s="2" t="s">
        <v>1726</v>
      </c>
      <c r="H126" s="2" t="s">
        <v>1385</v>
      </c>
      <c r="I126" s="2" t="s">
        <v>1727</v>
      </c>
      <c r="J126" s="2"/>
      <c r="K126" s="2" t="s">
        <v>1571</v>
      </c>
      <c r="L126" s="2"/>
      <c r="M126" s="2"/>
      <c r="N126" s="2" t="s">
        <v>1728</v>
      </c>
      <c r="O126" s="2"/>
      <c r="P126" s="2"/>
      <c r="Q126" s="4" t="s">
        <v>1729</v>
      </c>
    </row>
    <row r="127" spans="1:17" ht="15" customHeight="1" x14ac:dyDescent="0.35">
      <c r="A127" s="2" t="s">
        <v>264</v>
      </c>
      <c r="B127" s="2" t="s">
        <v>265</v>
      </c>
      <c r="C127" s="3">
        <v>18</v>
      </c>
      <c r="D127" s="2" t="s">
        <v>266</v>
      </c>
      <c r="E127" s="2" t="s">
        <v>1826</v>
      </c>
      <c r="F127" s="2" t="s">
        <v>1435</v>
      </c>
      <c r="G127" s="2" t="s">
        <v>1827</v>
      </c>
      <c r="H127" s="2" t="s">
        <v>1602</v>
      </c>
      <c r="I127" s="2" t="s">
        <v>1406</v>
      </c>
      <c r="J127" s="2"/>
      <c r="K127" s="2" t="s">
        <v>1420</v>
      </c>
      <c r="L127" s="2"/>
      <c r="M127" s="2"/>
      <c r="N127" s="2" t="s">
        <v>1828</v>
      </c>
      <c r="O127" s="2"/>
      <c r="P127" s="2"/>
      <c r="Q127" s="4" t="s">
        <v>1829</v>
      </c>
    </row>
    <row r="128" spans="1:17" ht="15" customHeight="1" x14ac:dyDescent="0.35">
      <c r="A128" s="2" t="s">
        <v>264</v>
      </c>
      <c r="B128" s="2" t="s">
        <v>265</v>
      </c>
      <c r="C128" s="3">
        <v>18</v>
      </c>
      <c r="D128" s="2" t="s">
        <v>266</v>
      </c>
      <c r="E128" s="2" t="s">
        <v>1645</v>
      </c>
      <c r="F128" s="2" t="s">
        <v>1435</v>
      </c>
      <c r="G128" s="2" t="s">
        <v>1646</v>
      </c>
      <c r="H128" s="2" t="s">
        <v>1602</v>
      </c>
      <c r="I128" s="2" t="s">
        <v>1406</v>
      </c>
      <c r="J128" s="2"/>
      <c r="K128" s="2" t="s">
        <v>1415</v>
      </c>
      <c r="L128" s="2"/>
      <c r="M128" s="2"/>
      <c r="N128" s="2" t="s">
        <v>1647</v>
      </c>
      <c r="O128" s="2"/>
      <c r="P128" s="2"/>
      <c r="Q128" s="4" t="s">
        <v>1648</v>
      </c>
    </row>
    <row r="129" spans="1:17" ht="15" customHeight="1" x14ac:dyDescent="0.35">
      <c r="A129" s="2" t="s">
        <v>264</v>
      </c>
      <c r="B129" s="2" t="s">
        <v>265</v>
      </c>
      <c r="C129" s="3">
        <v>18</v>
      </c>
      <c r="D129" s="2" t="s">
        <v>266</v>
      </c>
      <c r="E129" s="2" t="s">
        <v>1830</v>
      </c>
      <c r="F129" s="2" t="s">
        <v>1435</v>
      </c>
      <c r="G129" s="2" t="s">
        <v>1831</v>
      </c>
      <c r="H129" s="2" t="s">
        <v>1323</v>
      </c>
      <c r="I129" s="2"/>
      <c r="J129" s="2"/>
      <c r="K129" s="2" t="s">
        <v>1407</v>
      </c>
      <c r="L129" s="2"/>
      <c r="M129" s="2"/>
      <c r="N129" s="2" t="s">
        <v>1832</v>
      </c>
      <c r="O129" s="2"/>
      <c r="P129" s="2"/>
      <c r="Q129" s="4" t="s">
        <v>1833</v>
      </c>
    </row>
    <row r="130" spans="1:17" ht="15" customHeight="1" x14ac:dyDescent="0.35">
      <c r="A130" s="2" t="s">
        <v>264</v>
      </c>
      <c r="B130" s="2" t="s">
        <v>265</v>
      </c>
      <c r="C130" s="3">
        <v>18</v>
      </c>
      <c r="D130" s="2" t="s">
        <v>266</v>
      </c>
      <c r="E130" s="2" t="s">
        <v>1834</v>
      </c>
      <c r="F130" s="2" t="s">
        <v>1404</v>
      </c>
      <c r="G130" s="2" t="s">
        <v>1835</v>
      </c>
      <c r="H130" s="2" t="s">
        <v>1836</v>
      </c>
      <c r="I130" s="2"/>
      <c r="J130" s="2" t="s">
        <v>1837</v>
      </c>
      <c r="K130" s="2" t="s">
        <v>1415</v>
      </c>
      <c r="L130" s="2"/>
      <c r="M130" s="2"/>
      <c r="N130" s="2" t="s">
        <v>1838</v>
      </c>
      <c r="O130" s="2"/>
      <c r="P130" s="2"/>
      <c r="Q130" s="4" t="s">
        <v>1839</v>
      </c>
    </row>
    <row r="131" spans="1:17" ht="15" customHeight="1" x14ac:dyDescent="0.35">
      <c r="A131" s="2" t="s">
        <v>294</v>
      </c>
      <c r="B131" s="2" t="s">
        <v>295</v>
      </c>
      <c r="C131" s="3">
        <v>20</v>
      </c>
      <c r="D131" s="2" t="s">
        <v>296</v>
      </c>
      <c r="E131" s="2" t="s">
        <v>1840</v>
      </c>
      <c r="F131" s="2" t="s">
        <v>1841</v>
      </c>
      <c r="G131" s="2" t="s">
        <v>1842</v>
      </c>
      <c r="H131" s="2" t="s">
        <v>1258</v>
      </c>
      <c r="I131" s="2" t="s">
        <v>1843</v>
      </c>
      <c r="J131" s="2" t="s">
        <v>301</v>
      </c>
      <c r="K131" s="2" t="s">
        <v>1447</v>
      </c>
      <c r="L131" s="2" t="s">
        <v>1448</v>
      </c>
      <c r="M131" s="2" t="s">
        <v>1844</v>
      </c>
      <c r="N131" s="2" t="s">
        <v>1845</v>
      </c>
      <c r="O131" s="2"/>
      <c r="P131" s="2"/>
      <c r="Q131" s="4" t="s">
        <v>1846</v>
      </c>
    </row>
    <row r="132" spans="1:17" ht="15" customHeight="1" x14ac:dyDescent="0.35">
      <c r="A132" s="2" t="s">
        <v>294</v>
      </c>
      <c r="B132" s="2" t="s">
        <v>295</v>
      </c>
      <c r="C132" s="3">
        <v>20</v>
      </c>
      <c r="D132" s="2" t="s">
        <v>296</v>
      </c>
      <c r="E132" s="2" t="s">
        <v>1847</v>
      </c>
      <c r="F132" s="2" t="s">
        <v>1848</v>
      </c>
      <c r="G132" s="2" t="s">
        <v>1849</v>
      </c>
      <c r="H132" s="2" t="s">
        <v>1850</v>
      </c>
      <c r="I132" s="2" t="s">
        <v>1843</v>
      </c>
      <c r="J132" s="2" t="s">
        <v>1851</v>
      </c>
      <c r="K132" s="2" t="s">
        <v>1447</v>
      </c>
      <c r="L132" s="2" t="s">
        <v>1448</v>
      </c>
      <c r="M132" s="2" t="s">
        <v>1852</v>
      </c>
      <c r="N132" s="2" t="s">
        <v>1853</v>
      </c>
      <c r="O132" s="2"/>
      <c r="P132" s="2"/>
      <c r="Q132" s="4" t="s">
        <v>1854</v>
      </c>
    </row>
    <row r="133" spans="1:17" ht="15" customHeight="1" x14ac:dyDescent="0.35">
      <c r="A133" s="2" t="s">
        <v>294</v>
      </c>
      <c r="B133" s="2" t="s">
        <v>295</v>
      </c>
      <c r="C133" s="3">
        <v>20</v>
      </c>
      <c r="D133" s="2" t="s">
        <v>296</v>
      </c>
      <c r="E133" s="2" t="s">
        <v>1855</v>
      </c>
      <c r="F133" s="2" t="s">
        <v>1435</v>
      </c>
      <c r="G133" s="2" t="s">
        <v>1856</v>
      </c>
      <c r="H133" s="2" t="s">
        <v>1343</v>
      </c>
      <c r="I133" s="2"/>
      <c r="J133" s="2"/>
      <c r="K133" s="2" t="s">
        <v>1857</v>
      </c>
      <c r="L133" s="2"/>
      <c r="M133" s="2"/>
      <c r="N133" s="29" t="s">
        <v>19670</v>
      </c>
      <c r="O133" s="2"/>
      <c r="P133" s="2"/>
      <c r="Q133" s="4" t="s">
        <v>1859</v>
      </c>
    </row>
    <row r="134" spans="1:17" ht="15" customHeight="1" x14ac:dyDescent="0.35">
      <c r="A134" s="2" t="s">
        <v>294</v>
      </c>
      <c r="B134" s="2" t="s">
        <v>295</v>
      </c>
      <c r="C134" s="3">
        <v>20</v>
      </c>
      <c r="D134" s="2" t="s">
        <v>296</v>
      </c>
      <c r="E134" s="2" t="s">
        <v>1860</v>
      </c>
      <c r="F134" s="2" t="s">
        <v>1435</v>
      </c>
      <c r="G134" s="2" t="s">
        <v>1861</v>
      </c>
      <c r="H134" s="2" t="s">
        <v>1323</v>
      </c>
      <c r="I134" s="2"/>
      <c r="J134" s="2"/>
      <c r="K134" s="2" t="s">
        <v>1477</v>
      </c>
      <c r="L134" s="2"/>
      <c r="M134" s="2"/>
      <c r="N134" s="29">
        <v>44654</v>
      </c>
      <c r="O134" s="2"/>
      <c r="P134" s="2"/>
      <c r="Q134" s="4" t="s">
        <v>1863</v>
      </c>
    </row>
    <row r="135" spans="1:17" ht="15" customHeight="1" x14ac:dyDescent="0.35">
      <c r="A135" s="2" t="s">
        <v>294</v>
      </c>
      <c r="B135" s="2" t="s">
        <v>295</v>
      </c>
      <c r="C135" s="3">
        <v>20</v>
      </c>
      <c r="D135" s="2" t="s">
        <v>296</v>
      </c>
      <c r="E135" s="2" t="s">
        <v>1699</v>
      </c>
      <c r="F135" s="2" t="s">
        <v>1404</v>
      </c>
      <c r="G135" s="2" t="s">
        <v>1700</v>
      </c>
      <c r="H135" s="2" t="s">
        <v>1323</v>
      </c>
      <c r="I135" s="2"/>
      <c r="J135" s="2"/>
      <c r="K135" s="2" t="s">
        <v>1407</v>
      </c>
      <c r="L135" s="2"/>
      <c r="M135" s="2"/>
      <c r="N135" s="29" t="s">
        <v>19668</v>
      </c>
      <c r="O135" s="2"/>
      <c r="P135" s="2"/>
      <c r="Q135" s="4" t="s">
        <v>1702</v>
      </c>
    </row>
    <row r="136" spans="1:17" ht="15" customHeight="1" x14ac:dyDescent="0.35">
      <c r="A136" s="2" t="s">
        <v>294</v>
      </c>
      <c r="B136" s="2" t="s">
        <v>295</v>
      </c>
      <c r="C136" s="3">
        <v>20</v>
      </c>
      <c r="D136" s="2" t="s">
        <v>296</v>
      </c>
      <c r="E136" s="2" t="s">
        <v>1715</v>
      </c>
      <c r="F136" s="2" t="s">
        <v>1404</v>
      </c>
      <c r="G136" s="2" t="s">
        <v>1716</v>
      </c>
      <c r="H136" s="2" t="s">
        <v>1258</v>
      </c>
      <c r="I136" s="2" t="s">
        <v>1406</v>
      </c>
      <c r="J136" s="2"/>
      <c r="K136" s="2" t="s">
        <v>1571</v>
      </c>
      <c r="L136" s="2"/>
      <c r="M136" s="2"/>
      <c r="N136" s="2" t="s">
        <v>1717</v>
      </c>
      <c r="O136" s="2"/>
      <c r="P136" s="2"/>
      <c r="Q136" s="4" t="s">
        <v>1718</v>
      </c>
    </row>
    <row r="137" spans="1:17" ht="15" customHeight="1" x14ac:dyDescent="0.35">
      <c r="A137" s="2" t="s">
        <v>294</v>
      </c>
      <c r="B137" s="2" t="s">
        <v>295</v>
      </c>
      <c r="C137" s="3">
        <v>20</v>
      </c>
      <c r="D137" s="2" t="s">
        <v>296</v>
      </c>
      <c r="E137" s="2" t="s">
        <v>1743</v>
      </c>
      <c r="F137" s="2" t="s">
        <v>1435</v>
      </c>
      <c r="G137" s="2" t="s">
        <v>1744</v>
      </c>
      <c r="H137" s="2" t="s">
        <v>1745</v>
      </c>
      <c r="I137" s="2" t="s">
        <v>1746</v>
      </c>
      <c r="J137" s="2"/>
      <c r="K137" s="2" t="s">
        <v>1477</v>
      </c>
      <c r="L137" s="2"/>
      <c r="M137" s="2"/>
      <c r="N137" s="29">
        <v>42605</v>
      </c>
      <c r="O137" s="2"/>
      <c r="P137" s="2"/>
      <c r="Q137" s="4" t="s">
        <v>1748</v>
      </c>
    </row>
    <row r="138" spans="1:17" ht="15" customHeight="1" x14ac:dyDescent="0.35">
      <c r="A138" s="2" t="s">
        <v>294</v>
      </c>
      <c r="B138" s="2" t="s">
        <v>295</v>
      </c>
      <c r="C138" s="3">
        <v>20</v>
      </c>
      <c r="D138" s="2" t="s">
        <v>296</v>
      </c>
      <c r="E138" s="2" t="s">
        <v>1864</v>
      </c>
      <c r="F138" s="2" t="s">
        <v>1404</v>
      </c>
      <c r="G138" s="2" t="s">
        <v>1865</v>
      </c>
      <c r="H138" s="2" t="s">
        <v>19671</v>
      </c>
      <c r="I138" s="2"/>
      <c r="J138" s="2"/>
      <c r="K138" s="2" t="s">
        <v>1866</v>
      </c>
      <c r="L138" s="2"/>
      <c r="M138" s="2"/>
      <c r="N138" s="2" t="s">
        <v>1643</v>
      </c>
      <c r="O138" s="2"/>
      <c r="P138" s="2"/>
      <c r="Q138" s="4" t="s">
        <v>1867</v>
      </c>
    </row>
    <row r="139" spans="1:17" ht="15" customHeight="1" x14ac:dyDescent="0.35">
      <c r="A139" s="2" t="s">
        <v>294</v>
      </c>
      <c r="B139" s="2" t="s">
        <v>295</v>
      </c>
      <c r="C139" s="3">
        <v>20</v>
      </c>
      <c r="D139" s="2" t="s">
        <v>296</v>
      </c>
      <c r="E139" s="2" t="s">
        <v>1868</v>
      </c>
      <c r="F139" s="2" t="s">
        <v>1424</v>
      </c>
      <c r="G139" s="2" t="s">
        <v>1869</v>
      </c>
      <c r="H139" s="2" t="s">
        <v>1343</v>
      </c>
      <c r="I139" s="2"/>
      <c r="J139" s="2"/>
      <c r="K139" s="2" t="s">
        <v>1866</v>
      </c>
      <c r="L139" s="2"/>
      <c r="M139" s="2"/>
      <c r="N139" s="2" t="s">
        <v>1870</v>
      </c>
      <c r="O139" s="2"/>
      <c r="P139" s="2"/>
      <c r="Q139" s="4" t="s">
        <v>1871</v>
      </c>
    </row>
    <row r="140" spans="1:17" ht="15" customHeight="1" x14ac:dyDescent="0.35">
      <c r="A140" s="2" t="s">
        <v>294</v>
      </c>
      <c r="B140" s="2" t="s">
        <v>295</v>
      </c>
      <c r="C140" s="3">
        <v>20</v>
      </c>
      <c r="D140" s="2" t="s">
        <v>296</v>
      </c>
      <c r="E140" s="2" t="s">
        <v>1872</v>
      </c>
      <c r="F140" s="2" t="s">
        <v>1435</v>
      </c>
      <c r="G140" s="2" t="s">
        <v>1873</v>
      </c>
      <c r="H140" s="2" t="s">
        <v>1343</v>
      </c>
      <c r="I140" s="2"/>
      <c r="J140" s="2"/>
      <c r="K140" s="2" t="s">
        <v>1866</v>
      </c>
      <c r="L140" s="2"/>
      <c r="M140" s="2"/>
      <c r="N140" s="2" t="s">
        <v>1874</v>
      </c>
      <c r="O140" s="2"/>
      <c r="P140" s="2"/>
      <c r="Q140" s="4" t="s">
        <v>1875</v>
      </c>
    </row>
    <row r="141" spans="1:17" ht="15" customHeight="1" x14ac:dyDescent="0.35">
      <c r="A141" s="2" t="s">
        <v>294</v>
      </c>
      <c r="B141" s="2" t="s">
        <v>295</v>
      </c>
      <c r="C141" s="3">
        <v>20</v>
      </c>
      <c r="D141" s="2" t="s">
        <v>296</v>
      </c>
      <c r="E141" s="2" t="s">
        <v>1876</v>
      </c>
      <c r="F141" s="2" t="s">
        <v>1435</v>
      </c>
      <c r="G141" s="2" t="s">
        <v>1877</v>
      </c>
      <c r="H141" s="2" t="s">
        <v>1878</v>
      </c>
      <c r="I141" s="2"/>
      <c r="J141" s="2"/>
      <c r="K141" s="2" t="s">
        <v>1866</v>
      </c>
      <c r="L141" s="2"/>
      <c r="M141" s="2"/>
      <c r="N141" s="29">
        <v>41172</v>
      </c>
      <c r="O141" s="2"/>
      <c r="P141" s="2"/>
      <c r="Q141" s="4" t="s">
        <v>1879</v>
      </c>
    </row>
    <row r="142" spans="1:17" ht="15" customHeight="1" x14ac:dyDescent="0.35">
      <c r="A142" s="2" t="s">
        <v>310</v>
      </c>
      <c r="B142" s="2" t="s">
        <v>311</v>
      </c>
      <c r="C142" s="3">
        <v>21</v>
      </c>
      <c r="D142" s="2" t="s">
        <v>313</v>
      </c>
      <c r="E142" s="2" t="s">
        <v>1475</v>
      </c>
      <c r="F142" s="2" t="s">
        <v>1404</v>
      </c>
      <c r="G142" s="2" t="s">
        <v>1476</v>
      </c>
      <c r="H142" s="2" t="s">
        <v>1323</v>
      </c>
      <c r="I142" s="2" t="s">
        <v>1406</v>
      </c>
      <c r="J142" s="2"/>
      <c r="K142" s="2" t="s">
        <v>1477</v>
      </c>
      <c r="L142" s="2"/>
      <c r="M142" s="2"/>
      <c r="N142" s="29">
        <v>45300</v>
      </c>
      <c r="O142" s="2"/>
      <c r="P142" s="2"/>
      <c r="Q142" s="4" t="s">
        <v>1479</v>
      </c>
    </row>
    <row r="143" spans="1:17" ht="15" customHeight="1" x14ac:dyDescent="0.35">
      <c r="A143" s="2" t="s">
        <v>310</v>
      </c>
      <c r="B143" s="2" t="s">
        <v>311</v>
      </c>
      <c r="C143" s="3">
        <v>21</v>
      </c>
      <c r="D143" s="2" t="s">
        <v>313</v>
      </c>
      <c r="E143" s="2" t="s">
        <v>1488</v>
      </c>
      <c r="F143" s="2" t="s">
        <v>1404</v>
      </c>
      <c r="G143" s="2" t="s">
        <v>1489</v>
      </c>
      <c r="H143" s="2" t="s">
        <v>1323</v>
      </c>
      <c r="I143" s="2" t="s">
        <v>1406</v>
      </c>
      <c r="J143" s="2"/>
      <c r="K143" s="2" t="s">
        <v>1415</v>
      </c>
      <c r="L143" s="2"/>
      <c r="M143" s="2"/>
      <c r="N143" s="2" t="s">
        <v>1490</v>
      </c>
      <c r="O143" s="2"/>
      <c r="P143" s="2"/>
      <c r="Q143" s="4" t="s">
        <v>1491</v>
      </c>
    </row>
    <row r="144" spans="1:17" ht="15" customHeight="1" x14ac:dyDescent="0.35">
      <c r="A144" s="2" t="s">
        <v>310</v>
      </c>
      <c r="B144" s="2" t="s">
        <v>311</v>
      </c>
      <c r="C144" s="3">
        <v>21</v>
      </c>
      <c r="D144" s="2" t="s">
        <v>313</v>
      </c>
      <c r="E144" s="2" t="s">
        <v>1530</v>
      </c>
      <c r="F144" s="2" t="s">
        <v>1404</v>
      </c>
      <c r="G144" s="2" t="s">
        <v>1531</v>
      </c>
      <c r="H144" s="2" t="s">
        <v>1258</v>
      </c>
      <c r="I144" s="2"/>
      <c r="J144" s="2"/>
      <c r="K144" s="2" t="s">
        <v>1407</v>
      </c>
      <c r="L144" s="2"/>
      <c r="M144" s="2"/>
      <c r="N144" s="29">
        <v>45151</v>
      </c>
      <c r="O144" s="2"/>
      <c r="P144" s="2"/>
      <c r="Q144" s="4" t="s">
        <v>1533</v>
      </c>
    </row>
    <row r="145" spans="1:17" ht="15" customHeight="1" x14ac:dyDescent="0.35">
      <c r="A145" s="2" t="s">
        <v>310</v>
      </c>
      <c r="B145" s="2" t="s">
        <v>311</v>
      </c>
      <c r="C145" s="3">
        <v>21</v>
      </c>
      <c r="D145" s="2" t="s">
        <v>313</v>
      </c>
      <c r="E145" s="2" t="s">
        <v>1542</v>
      </c>
      <c r="F145" s="2" t="s">
        <v>1404</v>
      </c>
      <c r="G145" s="2" t="s">
        <v>1543</v>
      </c>
      <c r="H145" s="2" t="s">
        <v>1343</v>
      </c>
      <c r="I145" s="2" t="s">
        <v>1406</v>
      </c>
      <c r="J145" s="2" t="s">
        <v>1544</v>
      </c>
      <c r="K145" s="2" t="s">
        <v>1407</v>
      </c>
      <c r="L145" s="2"/>
      <c r="M145" s="2"/>
      <c r="N145" s="29">
        <v>44868</v>
      </c>
      <c r="O145" s="2"/>
      <c r="P145" s="2"/>
      <c r="Q145" s="4" t="s">
        <v>1546</v>
      </c>
    </row>
    <row r="146" spans="1:17" ht="15" customHeight="1" x14ac:dyDescent="0.35">
      <c r="A146" s="2" t="s">
        <v>310</v>
      </c>
      <c r="B146" s="2" t="s">
        <v>311</v>
      </c>
      <c r="C146" s="3">
        <v>21</v>
      </c>
      <c r="D146" s="2" t="s">
        <v>313</v>
      </c>
      <c r="E146" s="2" t="s">
        <v>1547</v>
      </c>
      <c r="F146" s="2" t="s">
        <v>1404</v>
      </c>
      <c r="G146" s="2" t="s">
        <v>1548</v>
      </c>
      <c r="H146" s="2" t="s">
        <v>1323</v>
      </c>
      <c r="I146" s="2" t="s">
        <v>1406</v>
      </c>
      <c r="J146" s="2"/>
      <c r="K146" s="2" t="s">
        <v>1549</v>
      </c>
      <c r="L146" s="2"/>
      <c r="M146" s="2"/>
      <c r="N146" s="2" t="s">
        <v>1550</v>
      </c>
      <c r="O146" s="2"/>
      <c r="P146" s="2"/>
      <c r="Q146" s="4" t="s">
        <v>1551</v>
      </c>
    </row>
    <row r="147" spans="1:17" ht="15" customHeight="1" x14ac:dyDescent="0.35">
      <c r="A147" s="2" t="s">
        <v>310</v>
      </c>
      <c r="B147" s="2" t="s">
        <v>311</v>
      </c>
      <c r="C147" s="3">
        <v>21</v>
      </c>
      <c r="D147" s="2" t="s">
        <v>313</v>
      </c>
      <c r="E147" s="2" t="s">
        <v>1578</v>
      </c>
      <c r="F147" s="2" t="s">
        <v>1404</v>
      </c>
      <c r="G147" s="2" t="s">
        <v>1579</v>
      </c>
      <c r="H147" s="2" t="s">
        <v>1323</v>
      </c>
      <c r="I147" s="2" t="s">
        <v>1406</v>
      </c>
      <c r="J147" s="2"/>
      <c r="K147" s="2" t="s">
        <v>1571</v>
      </c>
      <c r="L147" s="2"/>
      <c r="M147" s="2"/>
      <c r="N147" s="2" t="s">
        <v>1580</v>
      </c>
      <c r="O147" s="2"/>
      <c r="P147" s="2"/>
      <c r="Q147" s="4" t="s">
        <v>1581</v>
      </c>
    </row>
    <row r="148" spans="1:17" ht="15" customHeight="1" x14ac:dyDescent="0.35">
      <c r="A148" s="2" t="s">
        <v>310</v>
      </c>
      <c r="B148" s="2" t="s">
        <v>311</v>
      </c>
      <c r="C148" s="3">
        <v>21</v>
      </c>
      <c r="D148" s="2" t="s">
        <v>313</v>
      </c>
      <c r="E148" s="2" t="s">
        <v>1582</v>
      </c>
      <c r="F148" s="2" t="s">
        <v>1404</v>
      </c>
      <c r="G148" s="2" t="s">
        <v>1583</v>
      </c>
      <c r="H148" s="2" t="s">
        <v>1323</v>
      </c>
      <c r="I148" s="2" t="s">
        <v>1406</v>
      </c>
      <c r="J148" s="2" t="s">
        <v>1584</v>
      </c>
      <c r="K148" s="2" t="s">
        <v>1420</v>
      </c>
      <c r="L148" s="2"/>
      <c r="M148" s="2"/>
      <c r="N148" s="2" t="s">
        <v>1585</v>
      </c>
      <c r="O148" s="2"/>
      <c r="P148" s="2"/>
      <c r="Q148" s="4" t="s">
        <v>1586</v>
      </c>
    </row>
    <row r="149" spans="1:17" ht="15" customHeight="1" x14ac:dyDescent="0.35">
      <c r="A149" s="2" t="s">
        <v>310</v>
      </c>
      <c r="B149" s="2" t="s">
        <v>311</v>
      </c>
      <c r="C149" s="3">
        <v>21</v>
      </c>
      <c r="D149" s="2" t="s">
        <v>313</v>
      </c>
      <c r="E149" s="2" t="s">
        <v>1880</v>
      </c>
      <c r="F149" s="2" t="s">
        <v>1404</v>
      </c>
      <c r="G149" s="2" t="s">
        <v>1881</v>
      </c>
      <c r="H149" s="2" t="s">
        <v>1323</v>
      </c>
      <c r="I149" s="2" t="s">
        <v>1406</v>
      </c>
      <c r="J149" s="2" t="s">
        <v>1584</v>
      </c>
      <c r="K149" s="2" t="s">
        <v>1420</v>
      </c>
      <c r="L149" s="2"/>
      <c r="M149" s="2"/>
      <c r="N149" s="29">
        <v>43107</v>
      </c>
      <c r="O149" s="2"/>
      <c r="P149" s="2"/>
      <c r="Q149" s="4" t="s">
        <v>1883</v>
      </c>
    </row>
    <row r="150" spans="1:17" ht="15" customHeight="1" x14ac:dyDescent="0.35">
      <c r="A150" s="2" t="s">
        <v>310</v>
      </c>
      <c r="B150" s="2" t="s">
        <v>311</v>
      </c>
      <c r="C150" s="3">
        <v>21</v>
      </c>
      <c r="D150" s="2" t="s">
        <v>313</v>
      </c>
      <c r="E150" s="2" t="s">
        <v>1623</v>
      </c>
      <c r="F150" s="2" t="s">
        <v>1404</v>
      </c>
      <c r="G150" s="2" t="s">
        <v>1624</v>
      </c>
      <c r="H150" s="2" t="s">
        <v>1258</v>
      </c>
      <c r="I150" s="2" t="s">
        <v>1406</v>
      </c>
      <c r="J150" s="2"/>
      <c r="K150" s="2" t="s">
        <v>1615</v>
      </c>
      <c r="L150" s="2"/>
      <c r="M150" s="2"/>
      <c r="N150" s="2" t="s">
        <v>1625</v>
      </c>
      <c r="O150" s="2"/>
      <c r="P150" s="2"/>
      <c r="Q150" s="4" t="s">
        <v>1626</v>
      </c>
    </row>
    <row r="151" spans="1:17" ht="15" customHeight="1" x14ac:dyDescent="0.35">
      <c r="A151" s="2" t="s">
        <v>310</v>
      </c>
      <c r="B151" s="2" t="s">
        <v>311</v>
      </c>
      <c r="C151" s="3">
        <v>21</v>
      </c>
      <c r="D151" s="2" t="s">
        <v>313</v>
      </c>
      <c r="E151" s="2" t="s">
        <v>1884</v>
      </c>
      <c r="F151" s="2" t="s">
        <v>1404</v>
      </c>
      <c r="G151" s="2" t="s">
        <v>1885</v>
      </c>
      <c r="H151" s="2" t="s">
        <v>1323</v>
      </c>
      <c r="I151" s="2" t="s">
        <v>1406</v>
      </c>
      <c r="J151" s="2"/>
      <c r="K151" s="2" t="s">
        <v>1886</v>
      </c>
      <c r="L151" s="2"/>
      <c r="M151" s="2"/>
      <c r="N151" s="29" t="s">
        <v>5428</v>
      </c>
      <c r="O151" s="2"/>
      <c r="P151" s="2"/>
      <c r="Q151" s="4" t="s">
        <v>1887</v>
      </c>
    </row>
    <row r="152" spans="1:17" ht="15" customHeight="1" x14ac:dyDescent="0.35">
      <c r="A152" s="2" t="s">
        <v>310</v>
      </c>
      <c r="B152" s="2" t="s">
        <v>311</v>
      </c>
      <c r="C152" s="3">
        <v>21</v>
      </c>
      <c r="D152" s="2" t="s">
        <v>313</v>
      </c>
      <c r="E152" s="2" t="s">
        <v>1888</v>
      </c>
      <c r="F152" s="2" t="s">
        <v>1404</v>
      </c>
      <c r="G152" s="2" t="s">
        <v>1889</v>
      </c>
      <c r="H152" s="2" t="s">
        <v>1258</v>
      </c>
      <c r="I152" s="2" t="s">
        <v>1406</v>
      </c>
      <c r="J152" s="2"/>
      <c r="K152" s="2" t="s">
        <v>1407</v>
      </c>
      <c r="L152" s="2"/>
      <c r="M152" s="2"/>
      <c r="N152" s="2" t="s">
        <v>968</v>
      </c>
      <c r="O152" s="2"/>
      <c r="P152" s="2"/>
      <c r="Q152" s="4" t="s">
        <v>1890</v>
      </c>
    </row>
    <row r="153" spans="1:17" ht="15" customHeight="1" x14ac:dyDescent="0.35">
      <c r="A153" s="2" t="s">
        <v>310</v>
      </c>
      <c r="B153" s="2" t="s">
        <v>311</v>
      </c>
      <c r="C153" s="3">
        <v>21</v>
      </c>
      <c r="D153" s="2" t="s">
        <v>313</v>
      </c>
      <c r="E153" s="2" t="s">
        <v>1891</v>
      </c>
      <c r="F153" s="2" t="s">
        <v>1404</v>
      </c>
      <c r="G153" s="2" t="s">
        <v>1892</v>
      </c>
      <c r="H153" s="2" t="s">
        <v>1323</v>
      </c>
      <c r="I153" s="2" t="s">
        <v>1406</v>
      </c>
      <c r="J153" s="2"/>
      <c r="K153" s="2" t="s">
        <v>1741</v>
      </c>
      <c r="L153" s="2"/>
      <c r="M153" s="2"/>
      <c r="N153" s="2" t="s">
        <v>1893</v>
      </c>
      <c r="O153" s="2"/>
      <c r="P153" s="2"/>
      <c r="Q153" s="4" t="s">
        <v>1894</v>
      </c>
    </row>
    <row r="154" spans="1:17" ht="15" customHeight="1" x14ac:dyDescent="0.35">
      <c r="A154" s="2" t="s">
        <v>325</v>
      </c>
      <c r="B154" s="2" t="s">
        <v>326</v>
      </c>
      <c r="C154" s="3">
        <v>22</v>
      </c>
      <c r="D154" s="2" t="s">
        <v>327</v>
      </c>
      <c r="E154" s="2" t="s">
        <v>1895</v>
      </c>
      <c r="F154" s="2" t="s">
        <v>1404</v>
      </c>
      <c r="G154" s="2" t="s">
        <v>1896</v>
      </c>
      <c r="H154" s="2" t="s">
        <v>1897</v>
      </c>
      <c r="I154" s="2"/>
      <c r="J154" s="2"/>
      <c r="K154" s="2" t="s">
        <v>1477</v>
      </c>
      <c r="L154" s="2"/>
      <c r="M154" s="2"/>
      <c r="N154" s="29">
        <v>42118</v>
      </c>
      <c r="O154" s="2"/>
      <c r="P154" s="2"/>
      <c r="Q154" s="4" t="s">
        <v>1898</v>
      </c>
    </row>
    <row r="155" spans="1:17" ht="15" customHeight="1" x14ac:dyDescent="0.35">
      <c r="A155" s="2" t="s">
        <v>325</v>
      </c>
      <c r="B155" s="2" t="s">
        <v>326</v>
      </c>
      <c r="C155" s="3">
        <v>22</v>
      </c>
      <c r="D155" s="2" t="s">
        <v>327</v>
      </c>
      <c r="E155" s="2" t="s">
        <v>1899</v>
      </c>
      <c r="F155" s="2" t="s">
        <v>1404</v>
      </c>
      <c r="G155" s="2" t="s">
        <v>1900</v>
      </c>
      <c r="H155" s="2" t="s">
        <v>1343</v>
      </c>
      <c r="I155" s="2"/>
      <c r="J155" s="2"/>
      <c r="K155" s="2" t="s">
        <v>1901</v>
      </c>
      <c r="L155" s="2"/>
      <c r="M155" s="2"/>
      <c r="N155" s="2" t="s">
        <v>714</v>
      </c>
      <c r="O155" s="2"/>
      <c r="P155" s="2"/>
      <c r="Q155" s="4" t="s">
        <v>1902</v>
      </c>
    </row>
    <row r="156" spans="1:17" ht="15" customHeight="1" x14ac:dyDescent="0.35">
      <c r="A156" s="2" t="s">
        <v>325</v>
      </c>
      <c r="B156" s="2" t="s">
        <v>326</v>
      </c>
      <c r="C156" s="3">
        <v>22</v>
      </c>
      <c r="D156" s="2" t="s">
        <v>327</v>
      </c>
      <c r="E156" s="2" t="s">
        <v>1903</v>
      </c>
      <c r="F156" s="2" t="s">
        <v>1404</v>
      </c>
      <c r="G156" s="2" t="s">
        <v>1900</v>
      </c>
      <c r="H156" s="2" t="s">
        <v>1343</v>
      </c>
      <c r="I156" s="2"/>
      <c r="J156" s="2"/>
      <c r="K156" s="2" t="s">
        <v>1786</v>
      </c>
      <c r="L156" s="2"/>
      <c r="M156" s="2"/>
      <c r="N156" s="2" t="s">
        <v>1904</v>
      </c>
      <c r="O156" s="2"/>
      <c r="P156" s="2"/>
      <c r="Q156" s="4" t="s">
        <v>1905</v>
      </c>
    </row>
    <row r="157" spans="1:17" ht="15" customHeight="1" x14ac:dyDescent="0.35">
      <c r="A157" s="2" t="s">
        <v>339</v>
      </c>
      <c r="B157" s="2" t="s">
        <v>340</v>
      </c>
      <c r="C157" s="3">
        <v>23</v>
      </c>
      <c r="D157" s="2" t="s">
        <v>341</v>
      </c>
      <c r="E157" s="2" t="s">
        <v>1906</v>
      </c>
      <c r="F157" s="2" t="s">
        <v>1424</v>
      </c>
      <c r="G157" s="2" t="s">
        <v>1907</v>
      </c>
      <c r="H157" s="2" t="s">
        <v>1908</v>
      </c>
      <c r="I157" s="2" t="s">
        <v>1909</v>
      </c>
      <c r="J157" s="2"/>
      <c r="K157" s="2" t="s">
        <v>1910</v>
      </c>
      <c r="L157" s="2"/>
      <c r="M157" s="2"/>
      <c r="N157" s="29">
        <v>44713</v>
      </c>
      <c r="O157" s="2"/>
      <c r="P157" s="2"/>
      <c r="Q157" s="4" t="s">
        <v>1911</v>
      </c>
    </row>
    <row r="158" spans="1:17" ht="15" customHeight="1" x14ac:dyDescent="0.35">
      <c r="A158" s="2" t="s">
        <v>339</v>
      </c>
      <c r="B158" s="2" t="s">
        <v>340</v>
      </c>
      <c r="C158" s="3">
        <v>23</v>
      </c>
      <c r="D158" s="2" t="s">
        <v>341</v>
      </c>
      <c r="E158" s="2" t="s">
        <v>1912</v>
      </c>
      <c r="F158" s="2" t="s">
        <v>1404</v>
      </c>
      <c r="G158" s="2" t="s">
        <v>1913</v>
      </c>
      <c r="H158" s="2" t="s">
        <v>1914</v>
      </c>
      <c r="I158" s="2" t="s">
        <v>1915</v>
      </c>
      <c r="J158" s="2"/>
      <c r="K158" s="2" t="s">
        <v>1916</v>
      </c>
      <c r="L158" s="2"/>
      <c r="M158" s="2"/>
      <c r="N158" s="29">
        <v>43738</v>
      </c>
      <c r="O158" s="2"/>
      <c r="P158" s="2"/>
      <c r="Q158" s="4" t="s">
        <v>1918</v>
      </c>
    </row>
    <row r="159" spans="1:17" ht="15" customHeight="1" x14ac:dyDescent="0.35">
      <c r="A159" s="2" t="s">
        <v>339</v>
      </c>
      <c r="B159" s="2" t="s">
        <v>340</v>
      </c>
      <c r="C159" s="3">
        <v>23</v>
      </c>
      <c r="D159" s="2" t="s">
        <v>341</v>
      </c>
      <c r="E159" s="2" t="s">
        <v>1919</v>
      </c>
      <c r="F159" s="2" t="s">
        <v>1424</v>
      </c>
      <c r="G159" s="2" t="s">
        <v>1920</v>
      </c>
      <c r="H159" s="2" t="s">
        <v>1343</v>
      </c>
      <c r="I159" s="2"/>
      <c r="J159" s="2"/>
      <c r="K159" s="2" t="s">
        <v>1921</v>
      </c>
      <c r="L159" s="2"/>
      <c r="M159" s="2"/>
      <c r="N159" s="2" t="s">
        <v>1922</v>
      </c>
      <c r="O159" s="2"/>
      <c r="P159" s="2"/>
      <c r="Q159" s="4" t="s">
        <v>1923</v>
      </c>
    </row>
    <row r="160" spans="1:17" ht="15" customHeight="1" x14ac:dyDescent="0.35">
      <c r="A160" s="2" t="s">
        <v>365</v>
      </c>
      <c r="B160" s="2" t="s">
        <v>366</v>
      </c>
      <c r="C160" s="3">
        <v>25</v>
      </c>
      <c r="D160" s="2" t="s">
        <v>367</v>
      </c>
      <c r="E160" s="2" t="s">
        <v>1582</v>
      </c>
      <c r="F160" s="2" t="s">
        <v>1404</v>
      </c>
      <c r="G160" s="2" t="s">
        <v>1583</v>
      </c>
      <c r="H160" s="2" t="s">
        <v>1323</v>
      </c>
      <c r="I160" s="2" t="s">
        <v>1406</v>
      </c>
      <c r="J160" s="2" t="s">
        <v>1584</v>
      </c>
      <c r="K160" s="2"/>
      <c r="L160" s="2"/>
      <c r="M160" s="2"/>
      <c r="N160" s="22" t="s">
        <v>1585</v>
      </c>
      <c r="O160" s="2"/>
      <c r="P160" s="2"/>
      <c r="Q160" s="4" t="s">
        <v>1924</v>
      </c>
    </row>
    <row r="161" spans="1:17" ht="15" customHeight="1" x14ac:dyDescent="0.35">
      <c r="A161" s="2" t="s">
        <v>365</v>
      </c>
      <c r="B161" s="2" t="s">
        <v>366</v>
      </c>
      <c r="C161" s="3">
        <v>25</v>
      </c>
      <c r="D161" s="2" t="s">
        <v>367</v>
      </c>
      <c r="E161" s="2" t="s">
        <v>1475</v>
      </c>
      <c r="F161" s="2" t="s">
        <v>1435</v>
      </c>
      <c r="G161" s="2" t="s">
        <v>1476</v>
      </c>
      <c r="H161" s="2" t="s">
        <v>1323</v>
      </c>
      <c r="I161" s="2" t="s">
        <v>1406</v>
      </c>
      <c r="J161" s="2"/>
      <c r="K161" s="2" t="s">
        <v>1477</v>
      </c>
      <c r="L161" s="2"/>
      <c r="M161" s="2"/>
      <c r="N161" s="29">
        <v>45300</v>
      </c>
      <c r="O161" s="2"/>
      <c r="P161" s="2"/>
      <c r="Q161" s="4" t="s">
        <v>1479</v>
      </c>
    </row>
    <row r="162" spans="1:17" ht="15" customHeight="1" x14ac:dyDescent="0.35">
      <c r="A162" s="2" t="s">
        <v>365</v>
      </c>
      <c r="B162" s="2" t="s">
        <v>366</v>
      </c>
      <c r="C162" s="3">
        <v>25</v>
      </c>
      <c r="D162" s="2" t="s">
        <v>367</v>
      </c>
      <c r="E162" s="2" t="s">
        <v>1480</v>
      </c>
      <c r="F162" s="2" t="s">
        <v>1404</v>
      </c>
      <c r="G162" s="2" t="s">
        <v>1481</v>
      </c>
      <c r="H162" s="2" t="s">
        <v>1327</v>
      </c>
      <c r="I162" s="2" t="s">
        <v>1406</v>
      </c>
      <c r="J162" s="2"/>
      <c r="K162" s="2" t="s">
        <v>1482</v>
      </c>
      <c r="L162" s="2"/>
      <c r="M162" s="2"/>
      <c r="N162" s="2" t="s">
        <v>1478</v>
      </c>
      <c r="O162" s="2"/>
      <c r="P162" s="2"/>
      <c r="Q162" s="4" t="s">
        <v>1483</v>
      </c>
    </row>
    <row r="163" spans="1:17" ht="15" customHeight="1" x14ac:dyDescent="0.35">
      <c r="A163" s="2" t="s">
        <v>365</v>
      </c>
      <c r="B163" s="2" t="s">
        <v>366</v>
      </c>
      <c r="C163" s="3">
        <v>25</v>
      </c>
      <c r="D163" s="2" t="s">
        <v>367</v>
      </c>
      <c r="E163" s="2" t="s">
        <v>1488</v>
      </c>
      <c r="F163" s="2" t="s">
        <v>1404</v>
      </c>
      <c r="G163" s="2" t="s">
        <v>1489</v>
      </c>
      <c r="H163" s="2" t="s">
        <v>1323</v>
      </c>
      <c r="I163" s="2" t="s">
        <v>1406</v>
      </c>
      <c r="J163" s="2"/>
      <c r="K163" s="2" t="s">
        <v>1415</v>
      </c>
      <c r="L163" s="2"/>
      <c r="M163" s="2"/>
      <c r="N163" s="2" t="s">
        <v>1490</v>
      </c>
      <c r="O163" s="2"/>
      <c r="P163" s="2"/>
      <c r="Q163" s="4" t="s">
        <v>1491</v>
      </c>
    </row>
    <row r="164" spans="1:17" ht="15" customHeight="1" x14ac:dyDescent="0.35">
      <c r="A164" s="2" t="s">
        <v>365</v>
      </c>
      <c r="B164" s="2" t="s">
        <v>366</v>
      </c>
      <c r="C164" s="3">
        <v>25</v>
      </c>
      <c r="D164" s="2" t="s">
        <v>367</v>
      </c>
      <c r="E164" s="2" t="s">
        <v>1516</v>
      </c>
      <c r="F164" s="2" t="s">
        <v>1404</v>
      </c>
      <c r="G164" s="2" t="s">
        <v>1517</v>
      </c>
      <c r="H164" s="2" t="s">
        <v>1327</v>
      </c>
      <c r="I164" s="2" t="s">
        <v>1406</v>
      </c>
      <c r="J164" s="2"/>
      <c r="K164" s="2" t="s">
        <v>1407</v>
      </c>
      <c r="L164" s="2"/>
      <c r="M164" s="2"/>
      <c r="N164" s="2" t="s">
        <v>1518</v>
      </c>
      <c r="O164" s="2"/>
      <c r="P164" s="2"/>
      <c r="Q164" s="4" t="s">
        <v>1519</v>
      </c>
    </row>
    <row r="165" spans="1:17" ht="15" customHeight="1" x14ac:dyDescent="0.35">
      <c r="A165" s="2" t="s">
        <v>365</v>
      </c>
      <c r="B165" s="2" t="s">
        <v>366</v>
      </c>
      <c r="C165" s="3">
        <v>25</v>
      </c>
      <c r="D165" s="2" t="s">
        <v>367</v>
      </c>
      <c r="E165" s="2" t="s">
        <v>1451</v>
      </c>
      <c r="F165" s="2" t="s">
        <v>1404</v>
      </c>
      <c r="G165" s="2" t="s">
        <v>1452</v>
      </c>
      <c r="H165" s="2" t="s">
        <v>1343</v>
      </c>
      <c r="I165" s="2"/>
      <c r="J165" s="2"/>
      <c r="K165" s="2" t="s">
        <v>1420</v>
      </c>
      <c r="L165" s="2"/>
      <c r="M165" s="2"/>
      <c r="N165" s="2" t="s">
        <v>1453</v>
      </c>
      <c r="O165" s="2"/>
      <c r="P165" s="2"/>
      <c r="Q165" s="4" t="s">
        <v>1454</v>
      </c>
    </row>
    <row r="166" spans="1:17" ht="15" customHeight="1" x14ac:dyDescent="0.35">
      <c r="A166" s="2" t="s">
        <v>365</v>
      </c>
      <c r="B166" s="2" t="s">
        <v>366</v>
      </c>
      <c r="C166" s="3">
        <v>25</v>
      </c>
      <c r="D166" s="2" t="s">
        <v>367</v>
      </c>
      <c r="E166" s="2" t="s">
        <v>1530</v>
      </c>
      <c r="F166" s="2" t="s">
        <v>1435</v>
      </c>
      <c r="G166" s="2" t="s">
        <v>1531</v>
      </c>
      <c r="H166" s="2" t="s">
        <v>1258</v>
      </c>
      <c r="I166" s="2"/>
      <c r="J166" s="2"/>
      <c r="K166" s="2" t="s">
        <v>1407</v>
      </c>
      <c r="L166" s="2"/>
      <c r="M166" s="2"/>
      <c r="N166" s="29">
        <v>45151</v>
      </c>
      <c r="O166" s="2"/>
      <c r="P166" s="2"/>
      <c r="Q166" s="4" t="s">
        <v>1533</v>
      </c>
    </row>
    <row r="167" spans="1:17" ht="15" customHeight="1" x14ac:dyDescent="0.35">
      <c r="A167" s="2" t="s">
        <v>365</v>
      </c>
      <c r="B167" s="2" t="s">
        <v>366</v>
      </c>
      <c r="C167" s="3">
        <v>25</v>
      </c>
      <c r="D167" s="2" t="s">
        <v>367</v>
      </c>
      <c r="E167" s="2" t="s">
        <v>1537</v>
      </c>
      <c r="F167" s="2" t="s">
        <v>1404</v>
      </c>
      <c r="G167" s="2" t="s">
        <v>1538</v>
      </c>
      <c r="H167" s="2" t="s">
        <v>1539</v>
      </c>
      <c r="I167" s="2" t="s">
        <v>1406</v>
      </c>
      <c r="J167" s="2"/>
      <c r="K167" s="2" t="s">
        <v>1420</v>
      </c>
      <c r="L167" s="2"/>
      <c r="M167" s="2"/>
      <c r="N167" s="2" t="s">
        <v>1540</v>
      </c>
      <c r="O167" s="2"/>
      <c r="P167" s="2" t="s">
        <v>19664</v>
      </c>
      <c r="Q167" s="4" t="s">
        <v>1541</v>
      </c>
    </row>
    <row r="168" spans="1:17" ht="15" customHeight="1" x14ac:dyDescent="0.35">
      <c r="A168" s="2" t="s">
        <v>365</v>
      </c>
      <c r="B168" s="2" t="s">
        <v>366</v>
      </c>
      <c r="C168" s="3">
        <v>25</v>
      </c>
      <c r="D168" s="2" t="s">
        <v>367</v>
      </c>
      <c r="E168" s="2" t="s">
        <v>1542</v>
      </c>
      <c r="F168" s="2" t="s">
        <v>1404</v>
      </c>
      <c r="G168" s="2" t="s">
        <v>1543</v>
      </c>
      <c r="H168" s="2" t="s">
        <v>1343</v>
      </c>
      <c r="I168" s="2" t="s">
        <v>1406</v>
      </c>
      <c r="J168" s="2" t="s">
        <v>1544</v>
      </c>
      <c r="K168" s="2" t="s">
        <v>1407</v>
      </c>
      <c r="L168" s="2"/>
      <c r="M168" s="2"/>
      <c r="N168" s="29">
        <v>44868</v>
      </c>
      <c r="O168" s="2"/>
      <c r="P168" s="2"/>
      <c r="Q168" s="4" t="s">
        <v>1546</v>
      </c>
    </row>
    <row r="169" spans="1:17" ht="15" customHeight="1" x14ac:dyDescent="0.35">
      <c r="A169" s="2" t="s">
        <v>365</v>
      </c>
      <c r="B169" s="2" t="s">
        <v>366</v>
      </c>
      <c r="C169" s="3">
        <v>25</v>
      </c>
      <c r="D169" s="2" t="s">
        <v>367</v>
      </c>
      <c r="E169" s="2" t="s">
        <v>1547</v>
      </c>
      <c r="F169" s="2" t="s">
        <v>1404</v>
      </c>
      <c r="G169" s="2" t="s">
        <v>1548</v>
      </c>
      <c r="H169" s="2" t="s">
        <v>1323</v>
      </c>
      <c r="I169" s="2" t="s">
        <v>1406</v>
      </c>
      <c r="J169" s="2"/>
      <c r="K169" s="2" t="s">
        <v>1549</v>
      </c>
      <c r="L169" s="2"/>
      <c r="M169" s="2"/>
      <c r="N169" s="2" t="s">
        <v>1550</v>
      </c>
      <c r="O169" s="2"/>
      <c r="P169" s="2"/>
      <c r="Q169" s="4" t="s">
        <v>1551</v>
      </c>
    </row>
    <row r="170" spans="1:17" ht="15" customHeight="1" x14ac:dyDescent="0.35">
      <c r="A170" s="2" t="s">
        <v>365</v>
      </c>
      <c r="B170" s="2" t="s">
        <v>366</v>
      </c>
      <c r="C170" s="3">
        <v>25</v>
      </c>
      <c r="D170" s="2" t="s">
        <v>367</v>
      </c>
      <c r="E170" s="2" t="s">
        <v>1696</v>
      </c>
      <c r="F170" s="2" t="s">
        <v>1404</v>
      </c>
      <c r="G170" s="2" t="s">
        <v>1697</v>
      </c>
      <c r="H170" s="2" t="s">
        <v>1385</v>
      </c>
      <c r="I170" s="2" t="s">
        <v>1406</v>
      </c>
      <c r="J170" s="2"/>
      <c r="K170" s="2" t="s">
        <v>1477</v>
      </c>
      <c r="L170" s="2"/>
      <c r="M170" s="2"/>
      <c r="N170" s="29" t="s">
        <v>19667</v>
      </c>
      <c r="O170" s="2"/>
      <c r="P170" s="2"/>
      <c r="Q170" s="4" t="s">
        <v>1698</v>
      </c>
    </row>
    <row r="171" spans="1:17" ht="15" customHeight="1" x14ac:dyDescent="0.35">
      <c r="A171" s="2" t="s">
        <v>365</v>
      </c>
      <c r="B171" s="2" t="s">
        <v>366</v>
      </c>
      <c r="C171" s="3">
        <v>25</v>
      </c>
      <c r="D171" s="2" t="s">
        <v>367</v>
      </c>
      <c r="E171" s="2" t="s">
        <v>1569</v>
      </c>
      <c r="F171" s="2" t="s">
        <v>1404</v>
      </c>
      <c r="G171" s="2" t="s">
        <v>1570</v>
      </c>
      <c r="H171" s="2" t="s">
        <v>1327</v>
      </c>
      <c r="I171" s="2" t="s">
        <v>1406</v>
      </c>
      <c r="J171" s="2"/>
      <c r="K171" s="2" t="s">
        <v>1571</v>
      </c>
      <c r="L171" s="2"/>
      <c r="M171" s="2"/>
      <c r="N171" s="2" t="s">
        <v>1572</v>
      </c>
      <c r="O171" s="2"/>
      <c r="P171" s="2" t="s">
        <v>19664</v>
      </c>
      <c r="Q171" s="4" t="s">
        <v>1573</v>
      </c>
    </row>
    <row r="172" spans="1:17" ht="15" customHeight="1" x14ac:dyDescent="0.35">
      <c r="A172" s="2" t="s">
        <v>365</v>
      </c>
      <c r="B172" s="2" t="s">
        <v>366</v>
      </c>
      <c r="C172" s="3">
        <v>25</v>
      </c>
      <c r="D172" s="2" t="s">
        <v>367</v>
      </c>
      <c r="E172" s="2" t="s">
        <v>1410</v>
      </c>
      <c r="F172" s="2" t="s">
        <v>1404</v>
      </c>
      <c r="G172" s="2" t="s">
        <v>1411</v>
      </c>
      <c r="H172" s="2" t="s">
        <v>1385</v>
      </c>
      <c r="I172" s="2" t="s">
        <v>1406</v>
      </c>
      <c r="J172" s="2"/>
      <c r="K172" s="2" t="s">
        <v>1407</v>
      </c>
      <c r="L172" s="2"/>
      <c r="M172" s="2"/>
      <c r="N172" s="29">
        <v>44193</v>
      </c>
      <c r="O172" s="2"/>
      <c r="P172" s="2"/>
      <c r="Q172" s="4" t="s">
        <v>1412</v>
      </c>
    </row>
    <row r="173" spans="1:17" ht="15" customHeight="1" x14ac:dyDescent="0.35">
      <c r="A173" s="2" t="s">
        <v>365</v>
      </c>
      <c r="B173" s="2" t="s">
        <v>366</v>
      </c>
      <c r="C173" s="3">
        <v>25</v>
      </c>
      <c r="D173" s="2" t="s">
        <v>367</v>
      </c>
      <c r="E173" s="2" t="s">
        <v>1403</v>
      </c>
      <c r="F173" s="2" t="s">
        <v>1435</v>
      </c>
      <c r="G173" s="2" t="s">
        <v>1405</v>
      </c>
      <c r="H173" s="2" t="s">
        <v>1385</v>
      </c>
      <c r="I173" s="2" t="s">
        <v>1406</v>
      </c>
      <c r="J173" s="2"/>
      <c r="K173" s="2" t="s">
        <v>1407</v>
      </c>
      <c r="L173" s="2"/>
      <c r="M173" s="2"/>
      <c r="N173" s="29">
        <v>44139</v>
      </c>
      <c r="O173" s="2"/>
      <c r="P173" s="2"/>
      <c r="Q173" s="4" t="s">
        <v>1409</v>
      </c>
    </row>
    <row r="174" spans="1:17" ht="15" customHeight="1" x14ac:dyDescent="0.35">
      <c r="A174" s="2" t="s">
        <v>365</v>
      </c>
      <c r="B174" s="2" t="s">
        <v>366</v>
      </c>
      <c r="C174" s="3">
        <v>25</v>
      </c>
      <c r="D174" s="2" t="s">
        <v>367</v>
      </c>
      <c r="E174" s="2" t="s">
        <v>1578</v>
      </c>
      <c r="F174" s="2" t="s">
        <v>1404</v>
      </c>
      <c r="G174" s="2" t="s">
        <v>1579</v>
      </c>
      <c r="H174" s="2" t="s">
        <v>1323</v>
      </c>
      <c r="I174" s="2" t="s">
        <v>1406</v>
      </c>
      <c r="J174" s="2"/>
      <c r="K174" s="2" t="s">
        <v>1571</v>
      </c>
      <c r="L174" s="2"/>
      <c r="M174" s="2"/>
      <c r="N174" s="2" t="s">
        <v>1580</v>
      </c>
      <c r="O174" s="2"/>
      <c r="P174" s="2"/>
      <c r="Q174" s="4" t="s">
        <v>1581</v>
      </c>
    </row>
    <row r="175" spans="1:17" ht="15" customHeight="1" x14ac:dyDescent="0.35">
      <c r="A175" s="2" t="s">
        <v>365</v>
      </c>
      <c r="B175" s="2" t="s">
        <v>366</v>
      </c>
      <c r="C175" s="3">
        <v>25</v>
      </c>
      <c r="D175" s="2" t="s">
        <v>367</v>
      </c>
      <c r="E175" s="2" t="s">
        <v>1413</v>
      </c>
      <c r="F175" s="2" t="s">
        <v>1404</v>
      </c>
      <c r="G175" s="2" t="s">
        <v>1414</v>
      </c>
      <c r="H175" s="2" t="s">
        <v>1385</v>
      </c>
      <c r="I175" s="2" t="s">
        <v>1406</v>
      </c>
      <c r="J175" s="2"/>
      <c r="K175" s="2" t="s">
        <v>1415</v>
      </c>
      <c r="L175" s="2"/>
      <c r="M175" s="2"/>
      <c r="N175" s="2" t="s">
        <v>1274</v>
      </c>
      <c r="O175" s="2"/>
      <c r="P175" s="2"/>
      <c r="Q175" s="4" t="s">
        <v>1416</v>
      </c>
    </row>
    <row r="176" spans="1:17" ht="15" customHeight="1" x14ac:dyDescent="0.35">
      <c r="A176" s="2" t="s">
        <v>365</v>
      </c>
      <c r="B176" s="2" t="s">
        <v>366</v>
      </c>
      <c r="C176" s="3">
        <v>25</v>
      </c>
      <c r="D176" s="2" t="s">
        <v>367</v>
      </c>
      <c r="E176" s="2" t="s">
        <v>1680</v>
      </c>
      <c r="F176" s="2" t="s">
        <v>1404</v>
      </c>
      <c r="G176" s="2" t="s">
        <v>1681</v>
      </c>
      <c r="H176" s="2" t="s">
        <v>1682</v>
      </c>
      <c r="I176" s="2" t="s">
        <v>1683</v>
      </c>
      <c r="J176" s="2"/>
      <c r="K176" s="2" t="s">
        <v>1684</v>
      </c>
      <c r="L176" s="2"/>
      <c r="M176" s="2"/>
      <c r="N176" s="29">
        <v>43401</v>
      </c>
      <c r="O176" s="2"/>
      <c r="P176" s="2"/>
      <c r="Q176" s="4" t="s">
        <v>1686</v>
      </c>
    </row>
    <row r="177" spans="1:17" ht="15" customHeight="1" x14ac:dyDescent="0.35">
      <c r="A177" s="2" t="s">
        <v>365</v>
      </c>
      <c r="B177" s="2" t="s">
        <v>366</v>
      </c>
      <c r="C177" s="3">
        <v>25</v>
      </c>
      <c r="D177" s="2" t="s">
        <v>367</v>
      </c>
      <c r="E177" s="2" t="s">
        <v>1725</v>
      </c>
      <c r="F177" s="2" t="s">
        <v>1404</v>
      </c>
      <c r="G177" s="2" t="s">
        <v>1726</v>
      </c>
      <c r="H177" s="2" t="s">
        <v>1385</v>
      </c>
      <c r="I177" s="2" t="s">
        <v>1727</v>
      </c>
      <c r="J177" s="2"/>
      <c r="K177" s="2" t="s">
        <v>1571</v>
      </c>
      <c r="L177" s="2"/>
      <c r="M177" s="2"/>
      <c r="N177" s="2" t="s">
        <v>1728</v>
      </c>
      <c r="O177" s="2"/>
      <c r="P177" s="2"/>
      <c r="Q177" s="4" t="s">
        <v>1729</v>
      </c>
    </row>
    <row r="178" spans="1:17" ht="15" customHeight="1" x14ac:dyDescent="0.35">
      <c r="A178" s="2" t="s">
        <v>365</v>
      </c>
      <c r="B178" s="2" t="s">
        <v>366</v>
      </c>
      <c r="C178" s="3">
        <v>25</v>
      </c>
      <c r="D178" s="2" t="s">
        <v>367</v>
      </c>
      <c r="E178" s="2" t="s">
        <v>1623</v>
      </c>
      <c r="F178" s="2" t="s">
        <v>1404</v>
      </c>
      <c r="G178" s="2" t="s">
        <v>1624</v>
      </c>
      <c r="H178" s="2" t="s">
        <v>1258</v>
      </c>
      <c r="I178" s="2" t="s">
        <v>1406</v>
      </c>
      <c r="J178" s="2"/>
      <c r="K178" s="2" t="s">
        <v>1615</v>
      </c>
      <c r="L178" s="2"/>
      <c r="M178" s="2"/>
      <c r="N178" s="2" t="s">
        <v>1625</v>
      </c>
      <c r="O178" s="2"/>
      <c r="P178" s="2"/>
      <c r="Q178" s="4" t="s">
        <v>1626</v>
      </c>
    </row>
    <row r="179" spans="1:17" ht="15" customHeight="1" x14ac:dyDescent="0.35">
      <c r="A179" s="2" t="s">
        <v>365</v>
      </c>
      <c r="B179" s="2" t="s">
        <v>366</v>
      </c>
      <c r="C179" s="3">
        <v>25</v>
      </c>
      <c r="D179" s="2" t="s">
        <v>367</v>
      </c>
      <c r="E179" s="2" t="s">
        <v>1884</v>
      </c>
      <c r="F179" s="2" t="s">
        <v>1404</v>
      </c>
      <c r="G179" s="2" t="s">
        <v>1885</v>
      </c>
      <c r="H179" s="2" t="s">
        <v>1323</v>
      </c>
      <c r="I179" s="2" t="s">
        <v>1406</v>
      </c>
      <c r="J179" s="2"/>
      <c r="K179" s="2" t="s">
        <v>1886</v>
      </c>
      <c r="L179" s="2"/>
      <c r="M179" s="2"/>
      <c r="N179" s="29" t="s">
        <v>5428</v>
      </c>
      <c r="O179" s="2"/>
      <c r="P179" s="2"/>
      <c r="Q179" s="4" t="s">
        <v>1887</v>
      </c>
    </row>
    <row r="180" spans="1:17" ht="15" customHeight="1" x14ac:dyDescent="0.35">
      <c r="A180" s="2" t="s">
        <v>365</v>
      </c>
      <c r="B180" s="2" t="s">
        <v>366</v>
      </c>
      <c r="C180" s="3">
        <v>25</v>
      </c>
      <c r="D180" s="2" t="s">
        <v>367</v>
      </c>
      <c r="E180" s="2" t="s">
        <v>1888</v>
      </c>
      <c r="F180" s="2" t="s">
        <v>1404</v>
      </c>
      <c r="G180" s="2" t="s">
        <v>1889</v>
      </c>
      <c r="H180" s="2" t="s">
        <v>1258</v>
      </c>
      <c r="I180" s="2" t="s">
        <v>1406</v>
      </c>
      <c r="J180" s="2"/>
      <c r="K180" s="2" t="s">
        <v>1407</v>
      </c>
      <c r="L180" s="2"/>
      <c r="M180" s="2"/>
      <c r="N180" s="2" t="s">
        <v>968</v>
      </c>
      <c r="O180" s="2"/>
      <c r="P180" s="2"/>
      <c r="Q180" s="4" t="s">
        <v>1890</v>
      </c>
    </row>
    <row r="181" spans="1:17" ht="15" customHeight="1" x14ac:dyDescent="0.35">
      <c r="A181" s="2" t="s">
        <v>365</v>
      </c>
      <c r="B181" s="2" t="s">
        <v>366</v>
      </c>
      <c r="C181" s="3">
        <v>25</v>
      </c>
      <c r="D181" s="2" t="s">
        <v>367</v>
      </c>
      <c r="E181" s="2" t="s">
        <v>1891</v>
      </c>
      <c r="F181" s="2" t="s">
        <v>1404</v>
      </c>
      <c r="G181" s="2" t="s">
        <v>1892</v>
      </c>
      <c r="H181" s="2" t="s">
        <v>1323</v>
      </c>
      <c r="I181" s="2" t="s">
        <v>1406</v>
      </c>
      <c r="J181" s="2"/>
      <c r="K181" s="2" t="s">
        <v>1741</v>
      </c>
      <c r="L181" s="2"/>
      <c r="M181" s="2"/>
      <c r="N181" s="2" t="s">
        <v>1893</v>
      </c>
      <c r="O181" s="2"/>
      <c r="P181" s="2"/>
      <c r="Q181" s="4" t="s">
        <v>1894</v>
      </c>
    </row>
    <row r="182" spans="1:17" ht="15" customHeight="1" x14ac:dyDescent="0.35">
      <c r="A182" s="2" t="s">
        <v>365</v>
      </c>
      <c r="B182" s="2" t="s">
        <v>366</v>
      </c>
      <c r="C182" s="3">
        <v>25</v>
      </c>
      <c r="D182" s="2" t="s">
        <v>367</v>
      </c>
      <c r="E182" s="2" t="s">
        <v>1925</v>
      </c>
      <c r="F182" s="2" t="s">
        <v>1404</v>
      </c>
      <c r="G182" s="2" t="s">
        <v>1926</v>
      </c>
      <c r="H182" s="2" t="s">
        <v>1323</v>
      </c>
      <c r="I182" s="2" t="s">
        <v>1406</v>
      </c>
      <c r="J182" s="2" t="s">
        <v>1927</v>
      </c>
      <c r="K182" s="2" t="s">
        <v>1407</v>
      </c>
      <c r="L182" s="2"/>
      <c r="M182" s="2"/>
      <c r="N182" s="2" t="s">
        <v>1928</v>
      </c>
      <c r="O182" s="2"/>
      <c r="P182" s="2"/>
      <c r="Q182" s="4" t="s">
        <v>1929</v>
      </c>
    </row>
    <row r="183" spans="1:17" ht="15" customHeight="1" x14ac:dyDescent="0.35">
      <c r="A183" s="2" t="s">
        <v>365</v>
      </c>
      <c r="B183" s="2" t="s">
        <v>366</v>
      </c>
      <c r="C183" s="3">
        <v>25</v>
      </c>
      <c r="D183" s="2" t="s">
        <v>367</v>
      </c>
      <c r="E183" s="2" t="s">
        <v>1930</v>
      </c>
      <c r="F183" s="2" t="s">
        <v>1404</v>
      </c>
      <c r="G183" s="2" t="s">
        <v>1931</v>
      </c>
      <c r="H183" s="2" t="s">
        <v>1323</v>
      </c>
      <c r="I183" s="2" t="s">
        <v>1406</v>
      </c>
      <c r="J183" s="2"/>
      <c r="K183" s="2" t="s">
        <v>1415</v>
      </c>
      <c r="L183" s="2"/>
      <c r="M183" s="2"/>
      <c r="N183" s="2" t="s">
        <v>1932</v>
      </c>
      <c r="O183" s="2"/>
      <c r="P183" s="2"/>
      <c r="Q183" s="4" t="s">
        <v>1933</v>
      </c>
    </row>
    <row r="184" spans="1:17" ht="15" customHeight="1" x14ac:dyDescent="0.35">
      <c r="A184" s="2" t="s">
        <v>365</v>
      </c>
      <c r="B184" s="2" t="s">
        <v>366</v>
      </c>
      <c r="C184" s="3">
        <v>25</v>
      </c>
      <c r="D184" s="2" t="s">
        <v>367</v>
      </c>
      <c r="E184" s="2" t="s">
        <v>1934</v>
      </c>
      <c r="F184" s="2" t="s">
        <v>1424</v>
      </c>
      <c r="G184" s="2" t="s">
        <v>1935</v>
      </c>
      <c r="H184" s="2" t="s">
        <v>1323</v>
      </c>
      <c r="I184" s="2"/>
      <c r="J184" s="2"/>
      <c r="K184" s="2" t="s">
        <v>1415</v>
      </c>
      <c r="L184" s="2"/>
      <c r="M184" s="2"/>
      <c r="N184" s="29" t="s">
        <v>19672</v>
      </c>
      <c r="O184" s="2"/>
      <c r="P184" s="2"/>
      <c r="Q184" s="4" t="s">
        <v>1936</v>
      </c>
    </row>
    <row r="185" spans="1:17" ht="15" customHeight="1" x14ac:dyDescent="0.35">
      <c r="A185" s="2" t="s">
        <v>375</v>
      </c>
      <c r="B185" s="2" t="s">
        <v>376</v>
      </c>
      <c r="C185" s="3">
        <v>26</v>
      </c>
      <c r="D185" s="2" t="s">
        <v>377</v>
      </c>
      <c r="E185" s="2" t="s">
        <v>1937</v>
      </c>
      <c r="F185" s="2" t="s">
        <v>1404</v>
      </c>
      <c r="G185" s="2" t="s">
        <v>1938</v>
      </c>
      <c r="H185" s="2" t="s">
        <v>1343</v>
      </c>
      <c r="I185" s="2" t="s">
        <v>1939</v>
      </c>
      <c r="J185" s="2"/>
      <c r="K185" s="2" t="s">
        <v>1940</v>
      </c>
      <c r="L185" s="2"/>
      <c r="M185" s="2"/>
      <c r="N185" s="29">
        <v>45315</v>
      </c>
      <c r="O185" s="2"/>
      <c r="P185" s="2"/>
      <c r="Q185" s="4" t="s">
        <v>1941</v>
      </c>
    </row>
    <row r="186" spans="1:17" ht="15" customHeight="1" x14ac:dyDescent="0.35">
      <c r="A186" s="2" t="s">
        <v>375</v>
      </c>
      <c r="B186" s="2" t="s">
        <v>376</v>
      </c>
      <c r="C186" s="3">
        <v>26</v>
      </c>
      <c r="D186" s="2" t="s">
        <v>377</v>
      </c>
      <c r="E186" s="2" t="s">
        <v>1942</v>
      </c>
      <c r="F186" s="2" t="s">
        <v>1404</v>
      </c>
      <c r="G186" s="2" t="s">
        <v>1943</v>
      </c>
      <c r="H186" s="2" t="s">
        <v>1944</v>
      </c>
      <c r="I186" s="2"/>
      <c r="J186" s="2"/>
      <c r="K186" s="2" t="s">
        <v>1780</v>
      </c>
      <c r="L186" s="2"/>
      <c r="M186" s="2"/>
      <c r="N186" s="2" t="s">
        <v>1945</v>
      </c>
      <c r="O186" s="2"/>
      <c r="P186" s="2" t="s">
        <v>19664</v>
      </c>
      <c r="Q186" s="4" t="s">
        <v>1946</v>
      </c>
    </row>
    <row r="187" spans="1:17" ht="15" customHeight="1" x14ac:dyDescent="0.35">
      <c r="A187" s="2" t="s">
        <v>375</v>
      </c>
      <c r="B187" s="2" t="s">
        <v>376</v>
      </c>
      <c r="C187" s="3">
        <v>26</v>
      </c>
      <c r="D187" s="2" t="s">
        <v>377</v>
      </c>
      <c r="E187" s="2" t="s">
        <v>1947</v>
      </c>
      <c r="F187" s="2" t="s">
        <v>1404</v>
      </c>
      <c r="G187" s="2" t="s">
        <v>1948</v>
      </c>
      <c r="H187" s="2" t="s">
        <v>1343</v>
      </c>
      <c r="I187" s="2" t="s">
        <v>1939</v>
      </c>
      <c r="J187" s="2"/>
      <c r="K187" s="2" t="s">
        <v>1940</v>
      </c>
      <c r="L187" s="2"/>
      <c r="M187" s="2"/>
      <c r="N187" s="29">
        <v>44914</v>
      </c>
      <c r="O187" s="2"/>
      <c r="P187" s="2" t="s">
        <v>19664</v>
      </c>
      <c r="Q187" s="4" t="s">
        <v>1949</v>
      </c>
    </row>
    <row r="188" spans="1:17" ht="15" customHeight="1" x14ac:dyDescent="0.35">
      <c r="A188" s="2" t="s">
        <v>375</v>
      </c>
      <c r="B188" s="2" t="s">
        <v>376</v>
      </c>
      <c r="C188" s="3">
        <v>26</v>
      </c>
      <c r="D188" s="2" t="s">
        <v>377</v>
      </c>
      <c r="E188" s="2" t="s">
        <v>1950</v>
      </c>
      <c r="F188" s="2" t="s">
        <v>1404</v>
      </c>
      <c r="G188" s="2" t="s">
        <v>1951</v>
      </c>
      <c r="H188" s="2" t="s">
        <v>1343</v>
      </c>
      <c r="I188" s="2"/>
      <c r="J188" s="2"/>
      <c r="K188" s="2" t="s">
        <v>1940</v>
      </c>
      <c r="L188" s="2"/>
      <c r="M188" s="2"/>
      <c r="N188" s="2" t="s">
        <v>1952</v>
      </c>
      <c r="O188" s="2"/>
      <c r="P188" s="2" t="s">
        <v>19664</v>
      </c>
      <c r="Q188" s="4" t="s">
        <v>1953</v>
      </c>
    </row>
    <row r="189" spans="1:17" ht="15" customHeight="1" x14ac:dyDescent="0.35">
      <c r="A189" s="2" t="s">
        <v>375</v>
      </c>
      <c r="B189" s="2" t="s">
        <v>376</v>
      </c>
      <c r="C189" s="3">
        <v>26</v>
      </c>
      <c r="D189" s="2" t="s">
        <v>377</v>
      </c>
      <c r="E189" s="2" t="s">
        <v>1954</v>
      </c>
      <c r="F189" s="2" t="s">
        <v>1404</v>
      </c>
      <c r="G189" s="2" t="s">
        <v>1955</v>
      </c>
      <c r="H189" s="2" t="s">
        <v>1956</v>
      </c>
      <c r="I189" s="2"/>
      <c r="J189" s="2"/>
      <c r="K189" s="2" t="s">
        <v>1916</v>
      </c>
      <c r="L189" s="2"/>
      <c r="M189" s="2"/>
      <c r="N189" s="29">
        <v>44442</v>
      </c>
      <c r="O189" s="2"/>
      <c r="P189" s="2"/>
      <c r="Q189" s="4" t="s">
        <v>1958</v>
      </c>
    </row>
    <row r="190" spans="1:17" ht="15" customHeight="1" x14ac:dyDescent="0.35">
      <c r="A190" s="2" t="s">
        <v>375</v>
      </c>
      <c r="B190" s="2" t="s">
        <v>376</v>
      </c>
      <c r="C190" s="3">
        <v>26</v>
      </c>
      <c r="D190" s="2" t="s">
        <v>377</v>
      </c>
      <c r="E190" s="2" t="s">
        <v>1959</v>
      </c>
      <c r="F190" s="2" t="s">
        <v>1404</v>
      </c>
      <c r="G190" s="2" t="s">
        <v>1960</v>
      </c>
      <c r="H190" s="2" t="s">
        <v>1343</v>
      </c>
      <c r="I190" s="2" t="s">
        <v>1939</v>
      </c>
      <c r="J190" s="2"/>
      <c r="K190" s="2" t="s">
        <v>1940</v>
      </c>
      <c r="L190" s="2"/>
      <c r="M190" s="2"/>
      <c r="N190" s="29">
        <v>44439</v>
      </c>
      <c r="O190" s="2"/>
      <c r="P190" s="2" t="s">
        <v>19664</v>
      </c>
      <c r="Q190" s="4" t="s">
        <v>1962</v>
      </c>
    </row>
    <row r="191" spans="1:17" ht="15" customHeight="1" x14ac:dyDescent="0.35">
      <c r="A191" s="2" t="s">
        <v>375</v>
      </c>
      <c r="B191" s="2" t="s">
        <v>376</v>
      </c>
      <c r="C191" s="3">
        <v>26</v>
      </c>
      <c r="D191" s="2" t="s">
        <v>377</v>
      </c>
      <c r="E191" s="2" t="s">
        <v>1963</v>
      </c>
      <c r="F191" s="2" t="s">
        <v>1404</v>
      </c>
      <c r="G191" s="2" t="s">
        <v>1964</v>
      </c>
      <c r="H191" s="2" t="s">
        <v>1343</v>
      </c>
      <c r="I191" s="2" t="s">
        <v>1939</v>
      </c>
      <c r="J191" s="2"/>
      <c r="K191" s="2" t="s">
        <v>1910</v>
      </c>
      <c r="L191" s="2"/>
      <c r="M191" s="2"/>
      <c r="N191" s="29">
        <v>44113</v>
      </c>
      <c r="O191" s="2"/>
      <c r="P191" s="2" t="s">
        <v>19673</v>
      </c>
      <c r="Q191" s="4" t="s">
        <v>1965</v>
      </c>
    </row>
    <row r="192" spans="1:17" ht="15" customHeight="1" x14ac:dyDescent="0.35">
      <c r="A192" s="2" t="s">
        <v>375</v>
      </c>
      <c r="B192" s="2" t="s">
        <v>376</v>
      </c>
      <c r="C192" s="3">
        <v>26</v>
      </c>
      <c r="D192" s="2" t="s">
        <v>377</v>
      </c>
      <c r="E192" s="2" t="s">
        <v>1966</v>
      </c>
      <c r="F192" s="2" t="s">
        <v>1404</v>
      </c>
      <c r="G192" s="2" t="s">
        <v>1967</v>
      </c>
      <c r="H192" s="2" t="s">
        <v>1343</v>
      </c>
      <c r="I192" s="2" t="s">
        <v>1939</v>
      </c>
      <c r="J192" s="2"/>
      <c r="K192" s="2" t="s">
        <v>1940</v>
      </c>
      <c r="L192" s="2"/>
      <c r="M192" s="2"/>
      <c r="N192" s="29">
        <v>44002</v>
      </c>
      <c r="O192" s="2"/>
      <c r="P192" s="2" t="s">
        <v>19664</v>
      </c>
      <c r="Q192" s="4" t="s">
        <v>1968</v>
      </c>
    </row>
    <row r="193" spans="1:17" ht="15" customHeight="1" x14ac:dyDescent="0.35">
      <c r="A193" s="2" t="s">
        <v>375</v>
      </c>
      <c r="B193" s="2" t="s">
        <v>376</v>
      </c>
      <c r="C193" s="3">
        <v>26</v>
      </c>
      <c r="D193" s="2" t="s">
        <v>377</v>
      </c>
      <c r="E193" s="2" t="s">
        <v>1969</v>
      </c>
      <c r="F193" s="2" t="s">
        <v>1404</v>
      </c>
      <c r="G193" s="2" t="s">
        <v>1970</v>
      </c>
      <c r="H193" s="2" t="s">
        <v>1343</v>
      </c>
      <c r="I193" s="2" t="s">
        <v>1939</v>
      </c>
      <c r="J193" s="2"/>
      <c r="K193" s="2" t="s">
        <v>1971</v>
      </c>
      <c r="L193" s="2"/>
      <c r="M193" s="2"/>
      <c r="N193" s="29">
        <v>43746</v>
      </c>
      <c r="O193" s="2"/>
      <c r="P193" s="2" t="s">
        <v>19673</v>
      </c>
      <c r="Q193" s="4" t="s">
        <v>1973</v>
      </c>
    </row>
    <row r="194" spans="1:17" ht="15" customHeight="1" x14ac:dyDescent="0.35">
      <c r="A194" s="2" t="s">
        <v>375</v>
      </c>
      <c r="B194" s="2" t="s">
        <v>376</v>
      </c>
      <c r="C194" s="3">
        <v>26</v>
      </c>
      <c r="D194" s="2" t="s">
        <v>377</v>
      </c>
      <c r="E194" s="2" t="s">
        <v>1974</v>
      </c>
      <c r="F194" s="2" t="s">
        <v>1404</v>
      </c>
      <c r="G194" s="2" t="s">
        <v>1975</v>
      </c>
      <c r="H194" s="2" t="s">
        <v>1976</v>
      </c>
      <c r="I194" s="2"/>
      <c r="J194" s="2" t="s">
        <v>1806</v>
      </c>
      <c r="K194" s="2" t="s">
        <v>1977</v>
      </c>
      <c r="L194" s="2"/>
      <c r="M194" s="2"/>
      <c r="N194" s="2" t="s">
        <v>1978</v>
      </c>
      <c r="O194" s="2"/>
      <c r="P194" s="2"/>
      <c r="Q194" s="4" t="s">
        <v>1979</v>
      </c>
    </row>
    <row r="195" spans="1:17" ht="15" customHeight="1" x14ac:dyDescent="0.35">
      <c r="A195" s="2" t="s">
        <v>375</v>
      </c>
      <c r="B195" s="2" t="s">
        <v>376</v>
      </c>
      <c r="C195" s="3">
        <v>26</v>
      </c>
      <c r="D195" s="2" t="s">
        <v>377</v>
      </c>
      <c r="E195" s="2" t="s">
        <v>1980</v>
      </c>
      <c r="F195" s="2" t="s">
        <v>1404</v>
      </c>
      <c r="G195" s="2" t="s">
        <v>1981</v>
      </c>
      <c r="H195" s="2" t="s">
        <v>1982</v>
      </c>
      <c r="I195" s="2"/>
      <c r="J195" s="2"/>
      <c r="K195" s="2" t="s">
        <v>1916</v>
      </c>
      <c r="L195" s="2"/>
      <c r="M195" s="2"/>
      <c r="N195" s="2" t="s">
        <v>842</v>
      </c>
      <c r="O195" s="2"/>
      <c r="P195" s="2"/>
      <c r="Q195" s="4" t="s">
        <v>1983</v>
      </c>
    </row>
    <row r="196" spans="1:17" ht="15" customHeight="1" x14ac:dyDescent="0.35">
      <c r="A196" s="2" t="s">
        <v>375</v>
      </c>
      <c r="B196" s="2" t="s">
        <v>376</v>
      </c>
      <c r="C196" s="3">
        <v>26</v>
      </c>
      <c r="D196" s="2" t="s">
        <v>377</v>
      </c>
      <c r="E196" s="2" t="s">
        <v>1984</v>
      </c>
      <c r="F196" s="2" t="s">
        <v>1404</v>
      </c>
      <c r="G196" s="2" t="s">
        <v>1985</v>
      </c>
      <c r="H196" s="2" t="s">
        <v>1986</v>
      </c>
      <c r="I196" s="2" t="s">
        <v>1987</v>
      </c>
      <c r="J196" s="2" t="s">
        <v>1988</v>
      </c>
      <c r="K196" s="2" t="s">
        <v>1989</v>
      </c>
      <c r="L196" s="2"/>
      <c r="M196" s="2"/>
      <c r="N196" s="2" t="s">
        <v>1990</v>
      </c>
      <c r="O196" s="2"/>
      <c r="P196" s="2"/>
      <c r="Q196" s="4" t="s">
        <v>1991</v>
      </c>
    </row>
    <row r="197" spans="1:17" ht="15" customHeight="1" x14ac:dyDescent="0.35">
      <c r="A197" s="2" t="s">
        <v>375</v>
      </c>
      <c r="B197" s="2" t="s">
        <v>376</v>
      </c>
      <c r="C197" s="3">
        <v>26</v>
      </c>
      <c r="D197" s="2" t="s">
        <v>377</v>
      </c>
      <c r="E197" s="2" t="s">
        <v>1992</v>
      </c>
      <c r="F197" s="2" t="s">
        <v>1404</v>
      </c>
      <c r="G197" s="2" t="s">
        <v>1993</v>
      </c>
      <c r="H197" s="2" t="s">
        <v>1994</v>
      </c>
      <c r="I197" s="2"/>
      <c r="J197" s="2"/>
      <c r="K197" s="2" t="s">
        <v>1989</v>
      </c>
      <c r="L197" s="2"/>
      <c r="M197" s="2"/>
      <c r="N197" s="29">
        <v>40896</v>
      </c>
      <c r="O197" s="2"/>
      <c r="P197" s="2"/>
      <c r="Q197" s="4" t="s">
        <v>1995</v>
      </c>
    </row>
    <row r="198" spans="1:17" ht="15" customHeight="1" x14ac:dyDescent="0.35">
      <c r="A198" s="2" t="s">
        <v>375</v>
      </c>
      <c r="B198" s="2" t="s">
        <v>376</v>
      </c>
      <c r="C198" s="3">
        <v>26</v>
      </c>
      <c r="D198" s="2" t="s">
        <v>377</v>
      </c>
      <c r="E198" s="2" t="s">
        <v>1996</v>
      </c>
      <c r="F198" s="2" t="s">
        <v>1435</v>
      </c>
      <c r="G198" s="2" t="s">
        <v>1997</v>
      </c>
      <c r="H198" s="2" t="s">
        <v>1343</v>
      </c>
      <c r="I198" s="2"/>
      <c r="J198" s="2"/>
      <c r="K198" s="2" t="s">
        <v>1690</v>
      </c>
      <c r="L198" s="2"/>
      <c r="M198" s="2"/>
      <c r="N198" s="2" t="s">
        <v>1998</v>
      </c>
      <c r="O198" s="2"/>
      <c r="P198" s="2"/>
      <c r="Q198" s="4" t="s">
        <v>1999</v>
      </c>
    </row>
    <row r="199" spans="1:17" ht="15" customHeight="1" x14ac:dyDescent="0.35">
      <c r="A199" s="2" t="s">
        <v>375</v>
      </c>
      <c r="B199" s="2" t="s">
        <v>376</v>
      </c>
      <c r="C199" s="3">
        <v>26</v>
      </c>
      <c r="D199" s="2" t="s">
        <v>377</v>
      </c>
      <c r="E199" s="2" t="s">
        <v>2000</v>
      </c>
      <c r="F199" s="2" t="s">
        <v>1404</v>
      </c>
      <c r="G199" s="2" t="s">
        <v>2001</v>
      </c>
      <c r="H199" s="2" t="s">
        <v>1343</v>
      </c>
      <c r="I199" s="2"/>
      <c r="J199" s="2"/>
      <c r="K199" s="2" t="s">
        <v>1415</v>
      </c>
      <c r="L199" s="2"/>
      <c r="M199" s="2"/>
      <c r="N199" s="2" t="s">
        <v>1286</v>
      </c>
      <c r="O199" s="2"/>
      <c r="P199" s="2"/>
      <c r="Q199" s="4" t="s">
        <v>2002</v>
      </c>
    </row>
    <row r="200" spans="1:17" ht="15" customHeight="1" x14ac:dyDescent="0.35">
      <c r="A200" s="2" t="s">
        <v>375</v>
      </c>
      <c r="B200" s="2" t="s">
        <v>376</v>
      </c>
      <c r="C200" s="3">
        <v>26</v>
      </c>
      <c r="D200" s="2" t="s">
        <v>377</v>
      </c>
      <c r="E200" s="2" t="s">
        <v>2003</v>
      </c>
      <c r="F200" s="2" t="s">
        <v>1424</v>
      </c>
      <c r="G200" s="2" t="s">
        <v>2004</v>
      </c>
      <c r="H200" s="2" t="s">
        <v>1343</v>
      </c>
      <c r="I200" s="2" t="s">
        <v>2005</v>
      </c>
      <c r="J200" s="2"/>
      <c r="K200" s="2" t="s">
        <v>1431</v>
      </c>
      <c r="L200" s="2"/>
      <c r="M200" s="2"/>
      <c r="N200" s="2" t="s">
        <v>2006</v>
      </c>
      <c r="O200" s="2"/>
      <c r="P200" s="2"/>
      <c r="Q200" s="4" t="s">
        <v>2007</v>
      </c>
    </row>
    <row r="201" spans="1:17" ht="15" customHeight="1" x14ac:dyDescent="0.35">
      <c r="A201" s="2" t="s">
        <v>375</v>
      </c>
      <c r="B201" s="2" t="s">
        <v>376</v>
      </c>
      <c r="C201" s="3">
        <v>26</v>
      </c>
      <c r="D201" s="2" t="s">
        <v>377</v>
      </c>
      <c r="E201" s="2" t="s">
        <v>2008</v>
      </c>
      <c r="F201" s="2" t="s">
        <v>1435</v>
      </c>
      <c r="G201" s="2" t="s">
        <v>2009</v>
      </c>
      <c r="H201" s="2" t="s">
        <v>1343</v>
      </c>
      <c r="I201" s="2"/>
      <c r="J201" s="2"/>
      <c r="K201" s="2" t="s">
        <v>2010</v>
      </c>
      <c r="L201" s="2"/>
      <c r="M201" s="2"/>
      <c r="N201" s="2" t="s">
        <v>2011</v>
      </c>
      <c r="O201" s="2"/>
      <c r="P201" s="2"/>
      <c r="Q201" s="4" t="s">
        <v>2012</v>
      </c>
    </row>
    <row r="202" spans="1:17" ht="15" customHeight="1" x14ac:dyDescent="0.35">
      <c r="A202" s="2" t="s">
        <v>375</v>
      </c>
      <c r="B202" s="2" t="s">
        <v>376</v>
      </c>
      <c r="C202" s="3">
        <v>26</v>
      </c>
      <c r="D202" s="2" t="s">
        <v>377</v>
      </c>
      <c r="E202" s="2" t="s">
        <v>2013</v>
      </c>
      <c r="F202" s="2" t="s">
        <v>1435</v>
      </c>
      <c r="G202" s="2" t="s">
        <v>2014</v>
      </c>
      <c r="H202" s="2" t="s">
        <v>1343</v>
      </c>
      <c r="I202" s="2"/>
      <c r="J202" s="2"/>
      <c r="K202" s="2" t="s">
        <v>2010</v>
      </c>
      <c r="L202" s="2"/>
      <c r="M202" s="2"/>
      <c r="N202" s="2" t="s">
        <v>2015</v>
      </c>
      <c r="O202" s="2"/>
      <c r="P202" s="2"/>
      <c r="Q202" s="4" t="s">
        <v>2016</v>
      </c>
    </row>
    <row r="203" spans="1:17" ht="15" customHeight="1" x14ac:dyDescent="0.35">
      <c r="A203" s="2" t="s">
        <v>387</v>
      </c>
      <c r="B203" s="2" t="s">
        <v>388</v>
      </c>
      <c r="C203" s="3">
        <v>27</v>
      </c>
      <c r="D203" s="2" t="s">
        <v>389</v>
      </c>
      <c r="E203" s="2" t="s">
        <v>2017</v>
      </c>
      <c r="F203" s="2" t="s">
        <v>1435</v>
      </c>
      <c r="G203" s="2" t="s">
        <v>2018</v>
      </c>
      <c r="H203" s="2" t="s">
        <v>1343</v>
      </c>
      <c r="I203" s="2"/>
      <c r="J203" s="2"/>
      <c r="K203" s="2"/>
      <c r="L203" s="2"/>
      <c r="M203" s="2"/>
      <c r="N203" s="20" t="s">
        <v>1545</v>
      </c>
      <c r="O203" s="2"/>
      <c r="P203" s="2"/>
      <c r="Q203" s="4" t="s">
        <v>2019</v>
      </c>
    </row>
    <row r="204" spans="1:17" ht="15" customHeight="1" x14ac:dyDescent="0.35">
      <c r="A204" s="2" t="s">
        <v>387</v>
      </c>
      <c r="B204" s="2" t="s">
        <v>388</v>
      </c>
      <c r="C204" s="3">
        <v>27</v>
      </c>
      <c r="D204" s="2" t="s">
        <v>389</v>
      </c>
      <c r="E204" s="2" t="s">
        <v>2020</v>
      </c>
      <c r="F204" s="2" t="s">
        <v>1404</v>
      </c>
      <c r="G204" s="2" t="s">
        <v>2021</v>
      </c>
      <c r="H204" s="2" t="s">
        <v>2022</v>
      </c>
      <c r="I204" s="2"/>
      <c r="J204" s="2"/>
      <c r="K204" s="2" t="s">
        <v>1477</v>
      </c>
      <c r="L204" s="2"/>
      <c r="M204" s="2"/>
      <c r="N204" s="29" t="s">
        <v>4379</v>
      </c>
      <c r="O204" s="2"/>
      <c r="P204" s="2"/>
      <c r="Q204" s="4" t="s">
        <v>2024</v>
      </c>
    </row>
    <row r="205" spans="1:17" ht="15" customHeight="1" x14ac:dyDescent="0.35">
      <c r="A205" s="2" t="s">
        <v>387</v>
      </c>
      <c r="B205" s="2" t="s">
        <v>388</v>
      </c>
      <c r="C205" s="3">
        <v>27</v>
      </c>
      <c r="D205" s="2" t="s">
        <v>389</v>
      </c>
      <c r="E205" s="2" t="s">
        <v>2025</v>
      </c>
      <c r="F205" s="2" t="s">
        <v>1794</v>
      </c>
      <c r="G205" s="2" t="s">
        <v>2026</v>
      </c>
      <c r="H205" s="2" t="s">
        <v>2027</v>
      </c>
      <c r="I205" s="2" t="s">
        <v>2028</v>
      </c>
      <c r="J205" s="2" t="s">
        <v>2029</v>
      </c>
      <c r="K205" s="2" t="s">
        <v>1769</v>
      </c>
      <c r="L205" s="2" t="s">
        <v>1448</v>
      </c>
      <c r="M205" s="2" t="s">
        <v>1008</v>
      </c>
      <c r="N205" s="2" t="s">
        <v>2030</v>
      </c>
      <c r="O205" s="2" t="s">
        <v>2031</v>
      </c>
      <c r="P205" s="2"/>
      <c r="Q205" s="4" t="s">
        <v>2032</v>
      </c>
    </row>
    <row r="206" spans="1:17" ht="15" customHeight="1" x14ac:dyDescent="0.35">
      <c r="A206" s="2" t="s">
        <v>387</v>
      </c>
      <c r="B206" s="2" t="s">
        <v>388</v>
      </c>
      <c r="C206" s="3">
        <v>27</v>
      </c>
      <c r="D206" s="2" t="s">
        <v>389</v>
      </c>
      <c r="E206" s="2" t="s">
        <v>2033</v>
      </c>
      <c r="F206" s="2" t="s">
        <v>1404</v>
      </c>
      <c r="G206" s="2" t="s">
        <v>2034</v>
      </c>
      <c r="H206" s="2" t="s">
        <v>2035</v>
      </c>
      <c r="I206" s="2" t="s">
        <v>1705</v>
      </c>
      <c r="J206" s="2" t="s">
        <v>2036</v>
      </c>
      <c r="K206" s="2" t="s">
        <v>1407</v>
      </c>
      <c r="L206" s="2"/>
      <c r="M206" s="2"/>
      <c r="N206" s="2" t="s">
        <v>2037</v>
      </c>
      <c r="O206" s="2"/>
      <c r="P206" s="2"/>
      <c r="Q206" s="4" t="s">
        <v>2038</v>
      </c>
    </row>
    <row r="207" spans="1:17" ht="15" customHeight="1" x14ac:dyDescent="0.35">
      <c r="A207" s="2" t="s">
        <v>387</v>
      </c>
      <c r="B207" s="2" t="s">
        <v>388</v>
      </c>
      <c r="C207" s="3">
        <v>27</v>
      </c>
      <c r="D207" s="2" t="s">
        <v>389</v>
      </c>
      <c r="E207" s="2" t="s">
        <v>2039</v>
      </c>
      <c r="F207" s="2" t="s">
        <v>1404</v>
      </c>
      <c r="G207" s="2" t="s">
        <v>2040</v>
      </c>
      <c r="H207" s="2" t="s">
        <v>2041</v>
      </c>
      <c r="I207" s="2" t="s">
        <v>2042</v>
      </c>
      <c r="J207" s="2" t="s">
        <v>2036</v>
      </c>
      <c r="K207" s="2" t="s">
        <v>2043</v>
      </c>
      <c r="L207" s="2"/>
      <c r="M207" s="2"/>
      <c r="N207" s="2" t="s">
        <v>2044</v>
      </c>
      <c r="O207" s="2"/>
      <c r="P207" s="2"/>
      <c r="Q207" s="4" t="s">
        <v>2045</v>
      </c>
    </row>
    <row r="208" spans="1:17" ht="15" customHeight="1" x14ac:dyDescent="0.35">
      <c r="A208" s="2" t="s">
        <v>387</v>
      </c>
      <c r="B208" s="2" t="s">
        <v>388</v>
      </c>
      <c r="C208" s="3">
        <v>27</v>
      </c>
      <c r="D208" s="2" t="s">
        <v>389</v>
      </c>
      <c r="E208" s="2" t="s">
        <v>2046</v>
      </c>
      <c r="F208" s="2" t="s">
        <v>1404</v>
      </c>
      <c r="G208" s="2" t="s">
        <v>2047</v>
      </c>
      <c r="H208" s="2" t="s">
        <v>2041</v>
      </c>
      <c r="I208" s="2" t="s">
        <v>2042</v>
      </c>
      <c r="J208" s="2"/>
      <c r="K208" s="2" t="s">
        <v>1751</v>
      </c>
      <c r="L208" s="2"/>
      <c r="M208" s="2"/>
      <c r="N208" s="2" t="s">
        <v>2048</v>
      </c>
      <c r="O208" s="2"/>
      <c r="P208" s="2"/>
      <c r="Q208" s="4" t="s">
        <v>2049</v>
      </c>
    </row>
    <row r="209" spans="1:17" ht="15" customHeight="1" x14ac:dyDescent="0.35">
      <c r="A209" s="2" t="s">
        <v>387</v>
      </c>
      <c r="B209" s="2" t="s">
        <v>388</v>
      </c>
      <c r="C209" s="3">
        <v>27</v>
      </c>
      <c r="D209" s="2" t="s">
        <v>389</v>
      </c>
      <c r="E209" s="2" t="s">
        <v>2050</v>
      </c>
      <c r="F209" s="2" t="s">
        <v>1435</v>
      </c>
      <c r="G209" s="2" t="s">
        <v>2051</v>
      </c>
      <c r="H209" s="2" t="s">
        <v>1944</v>
      </c>
      <c r="I209" s="2"/>
      <c r="J209" s="2"/>
      <c r="K209" s="2" t="s">
        <v>2052</v>
      </c>
      <c r="L209" s="2"/>
      <c r="M209" s="2"/>
      <c r="N209" s="29" t="s">
        <v>19674</v>
      </c>
      <c r="O209" s="2"/>
      <c r="P209" s="2"/>
      <c r="Q209" s="4" t="s">
        <v>2053</v>
      </c>
    </row>
    <row r="210" spans="1:17" ht="15" customHeight="1" x14ac:dyDescent="0.35">
      <c r="A210" s="2" t="s">
        <v>398</v>
      </c>
      <c r="B210" s="2" t="s">
        <v>399</v>
      </c>
      <c r="C210" s="3">
        <v>28</v>
      </c>
      <c r="D210" s="2" t="s">
        <v>400</v>
      </c>
      <c r="E210" s="2" t="s">
        <v>1475</v>
      </c>
      <c r="F210" s="2" t="s">
        <v>1404</v>
      </c>
      <c r="G210" s="2" t="s">
        <v>1476</v>
      </c>
      <c r="H210" s="2" t="s">
        <v>1323</v>
      </c>
      <c r="I210" s="2" t="s">
        <v>1406</v>
      </c>
      <c r="J210" s="2"/>
      <c r="K210" s="2" t="s">
        <v>1477</v>
      </c>
      <c r="L210" s="2"/>
      <c r="M210" s="2"/>
      <c r="N210" s="29">
        <v>45300</v>
      </c>
      <c r="O210" s="2"/>
      <c r="P210" s="2"/>
      <c r="Q210" s="4" t="s">
        <v>1479</v>
      </c>
    </row>
    <row r="211" spans="1:17" ht="15" customHeight="1" x14ac:dyDescent="0.35">
      <c r="A211" s="2" t="s">
        <v>398</v>
      </c>
      <c r="B211" s="2" t="s">
        <v>399</v>
      </c>
      <c r="C211" s="3">
        <v>28</v>
      </c>
      <c r="D211" s="2" t="s">
        <v>400</v>
      </c>
      <c r="E211" s="2" t="s">
        <v>1534</v>
      </c>
      <c r="F211" s="2" t="s">
        <v>1404</v>
      </c>
      <c r="G211" s="2" t="s">
        <v>1535</v>
      </c>
      <c r="H211" s="2" t="s">
        <v>1323</v>
      </c>
      <c r="I211" s="2" t="s">
        <v>1406</v>
      </c>
      <c r="J211" s="2"/>
      <c r="K211" s="2" t="s">
        <v>1407</v>
      </c>
      <c r="L211" s="2"/>
      <c r="M211" s="2"/>
      <c r="N211" s="2" t="s">
        <v>1532</v>
      </c>
      <c r="O211" s="2"/>
      <c r="P211" s="2"/>
      <c r="Q211" s="4" t="s">
        <v>1536</v>
      </c>
    </row>
    <row r="212" spans="1:17" ht="15" customHeight="1" x14ac:dyDescent="0.35">
      <c r="A212" s="2" t="s">
        <v>398</v>
      </c>
      <c r="B212" s="2" t="s">
        <v>399</v>
      </c>
      <c r="C212" s="3">
        <v>28</v>
      </c>
      <c r="D212" s="2" t="s">
        <v>400</v>
      </c>
      <c r="E212" s="2" t="s">
        <v>1552</v>
      </c>
      <c r="F212" s="2" t="s">
        <v>1404</v>
      </c>
      <c r="G212" s="2" t="s">
        <v>1553</v>
      </c>
      <c r="H212" s="2" t="s">
        <v>1323</v>
      </c>
      <c r="I212" s="2" t="s">
        <v>1406</v>
      </c>
      <c r="J212" s="2"/>
      <c r="K212" s="2" t="s">
        <v>1554</v>
      </c>
      <c r="L212" s="2"/>
      <c r="M212" s="2"/>
      <c r="N212" s="29" t="s">
        <v>11226</v>
      </c>
      <c r="O212" s="2"/>
      <c r="P212" s="2" t="s">
        <v>19666</v>
      </c>
      <c r="Q212" s="4" t="s">
        <v>1555</v>
      </c>
    </row>
    <row r="213" spans="1:17" ht="15" customHeight="1" x14ac:dyDescent="0.35">
      <c r="A213" s="2" t="s">
        <v>398</v>
      </c>
      <c r="B213" s="2" t="s">
        <v>399</v>
      </c>
      <c r="C213" s="3">
        <v>28</v>
      </c>
      <c r="D213" s="2" t="s">
        <v>400</v>
      </c>
      <c r="E213" s="2" t="s">
        <v>1719</v>
      </c>
      <c r="F213" s="2" t="s">
        <v>1435</v>
      </c>
      <c r="G213" s="2" t="s">
        <v>1720</v>
      </c>
      <c r="H213" s="2" t="s">
        <v>1323</v>
      </c>
      <c r="I213" s="2" t="s">
        <v>1721</v>
      </c>
      <c r="J213" s="2"/>
      <c r="K213" s="2" t="s">
        <v>1722</v>
      </c>
      <c r="L213" s="2"/>
      <c r="M213" s="2"/>
      <c r="N213" s="29">
        <v>43207</v>
      </c>
      <c r="O213" s="2"/>
      <c r="P213" s="2"/>
      <c r="Q213" s="4" t="s">
        <v>1724</v>
      </c>
    </row>
    <row r="214" spans="1:17" ht="15" customHeight="1" x14ac:dyDescent="0.35">
      <c r="A214" s="2" t="s">
        <v>410</v>
      </c>
      <c r="B214" s="2" t="s">
        <v>411</v>
      </c>
      <c r="C214" s="3">
        <v>29</v>
      </c>
      <c r="D214" s="2" t="s">
        <v>413</v>
      </c>
      <c r="E214" s="2" t="s">
        <v>2054</v>
      </c>
      <c r="F214" s="2" t="s">
        <v>1424</v>
      </c>
      <c r="G214" s="2" t="s">
        <v>2055</v>
      </c>
      <c r="H214" s="2" t="s">
        <v>1323</v>
      </c>
      <c r="I214" s="2"/>
      <c r="J214" s="2"/>
      <c r="K214" s="2" t="s">
        <v>1989</v>
      </c>
      <c r="L214" s="2"/>
      <c r="M214" s="2"/>
      <c r="N214" s="29">
        <v>43753</v>
      </c>
      <c r="O214" s="2"/>
      <c r="P214" s="2"/>
      <c r="Q214" s="4" t="s">
        <v>2057</v>
      </c>
    </row>
    <row r="215" spans="1:17" ht="15" customHeight="1" x14ac:dyDescent="0.35">
      <c r="A215" s="2" t="s">
        <v>410</v>
      </c>
      <c r="B215" s="2" t="s">
        <v>411</v>
      </c>
      <c r="C215" s="3">
        <v>29</v>
      </c>
      <c r="D215" s="2" t="s">
        <v>413</v>
      </c>
      <c r="E215" s="2" t="s">
        <v>2058</v>
      </c>
      <c r="F215" s="2" t="s">
        <v>1435</v>
      </c>
      <c r="G215" s="2" t="s">
        <v>2059</v>
      </c>
      <c r="H215" s="2" t="s">
        <v>1343</v>
      </c>
      <c r="I215" s="2"/>
      <c r="J215" s="2"/>
      <c r="K215" s="2" t="s">
        <v>1989</v>
      </c>
      <c r="L215" s="2"/>
      <c r="M215" s="2"/>
      <c r="N215" s="29" t="s">
        <v>1621</v>
      </c>
      <c r="O215" s="2"/>
      <c r="P215" s="2"/>
      <c r="Q215" s="4" t="s">
        <v>2061</v>
      </c>
    </row>
    <row r="216" spans="1:17" ht="15" customHeight="1" x14ac:dyDescent="0.35">
      <c r="A216" s="2" t="s">
        <v>424</v>
      </c>
      <c r="B216" s="2" t="s">
        <v>425</v>
      </c>
      <c r="C216" s="3">
        <v>30</v>
      </c>
      <c r="D216" s="2" t="s">
        <v>426</v>
      </c>
      <c r="E216" s="2" t="s">
        <v>2062</v>
      </c>
      <c r="F216" s="2" t="s">
        <v>1456</v>
      </c>
      <c r="G216" s="2" t="s">
        <v>2063</v>
      </c>
      <c r="H216" s="2" t="s">
        <v>2064</v>
      </c>
      <c r="I216" s="2"/>
      <c r="J216" s="2"/>
      <c r="K216" s="2" t="s">
        <v>1431</v>
      </c>
      <c r="L216" s="2"/>
      <c r="M216" s="2"/>
      <c r="N216" s="2" t="s">
        <v>1870</v>
      </c>
      <c r="O216" s="2"/>
      <c r="P216" s="2"/>
      <c r="Q216" s="4" t="s">
        <v>2065</v>
      </c>
    </row>
    <row r="217" spans="1:17" ht="15" customHeight="1" x14ac:dyDescent="0.35">
      <c r="A217" s="2" t="s">
        <v>424</v>
      </c>
      <c r="B217" s="2" t="s">
        <v>425</v>
      </c>
      <c r="C217" s="3">
        <v>30</v>
      </c>
      <c r="D217" s="2" t="s">
        <v>426</v>
      </c>
      <c r="E217" s="2" t="s">
        <v>2066</v>
      </c>
      <c r="F217" s="2" t="s">
        <v>1456</v>
      </c>
      <c r="G217" s="2" t="s">
        <v>2067</v>
      </c>
      <c r="H217" s="2" t="s">
        <v>2068</v>
      </c>
      <c r="I217" s="2" t="s">
        <v>2069</v>
      </c>
      <c r="J217" s="2" t="s">
        <v>2070</v>
      </c>
      <c r="K217" s="2" t="s">
        <v>1407</v>
      </c>
      <c r="L217" s="2"/>
      <c r="M217" s="2"/>
      <c r="N217" s="2" t="s">
        <v>2071</v>
      </c>
      <c r="O217" s="2"/>
      <c r="P217" s="2"/>
      <c r="Q217" s="4" t="s">
        <v>2072</v>
      </c>
    </row>
    <row r="218" spans="1:17" ht="15" customHeight="1" x14ac:dyDescent="0.35">
      <c r="A218" s="2" t="s">
        <v>424</v>
      </c>
      <c r="B218" s="2" t="s">
        <v>425</v>
      </c>
      <c r="C218" s="3">
        <v>30</v>
      </c>
      <c r="D218" s="2" t="s">
        <v>426</v>
      </c>
      <c r="E218" s="2" t="s">
        <v>2073</v>
      </c>
      <c r="F218" s="2" t="s">
        <v>1456</v>
      </c>
      <c r="G218" s="2" t="s">
        <v>2074</v>
      </c>
      <c r="H218" s="2" t="s">
        <v>2075</v>
      </c>
      <c r="I218" s="2"/>
      <c r="J218" s="2"/>
      <c r="K218" s="2" t="s">
        <v>1690</v>
      </c>
      <c r="L218" s="2"/>
      <c r="M218" s="2"/>
      <c r="N218" s="2" t="s">
        <v>1170</v>
      </c>
      <c r="O218" s="2"/>
      <c r="P218" s="2"/>
      <c r="Q218" s="4" t="s">
        <v>2076</v>
      </c>
    </row>
    <row r="219" spans="1:17" ht="15" customHeight="1" x14ac:dyDescent="0.35">
      <c r="A219" s="2" t="s">
        <v>424</v>
      </c>
      <c r="B219" s="2" t="s">
        <v>425</v>
      </c>
      <c r="C219" s="3">
        <v>30</v>
      </c>
      <c r="D219" s="2" t="s">
        <v>426</v>
      </c>
      <c r="E219" s="2" t="s">
        <v>2077</v>
      </c>
      <c r="F219" s="2" t="s">
        <v>1456</v>
      </c>
      <c r="G219" s="2" t="s">
        <v>2078</v>
      </c>
      <c r="H219" s="2" t="s">
        <v>2079</v>
      </c>
      <c r="I219" s="2"/>
      <c r="J219" s="2"/>
      <c r="K219" s="2" t="s">
        <v>2080</v>
      </c>
      <c r="L219" s="2"/>
      <c r="M219" s="2"/>
      <c r="N219" s="2" t="s">
        <v>2081</v>
      </c>
      <c r="O219" s="2"/>
      <c r="P219" s="2"/>
      <c r="Q219" s="4" t="s">
        <v>2082</v>
      </c>
    </row>
    <row r="220" spans="1:17" ht="15" customHeight="1" x14ac:dyDescent="0.35">
      <c r="A220" s="2" t="s">
        <v>456</v>
      </c>
      <c r="B220" s="2" t="s">
        <v>457</v>
      </c>
      <c r="C220" s="3">
        <v>33</v>
      </c>
      <c r="D220" s="2" t="s">
        <v>458</v>
      </c>
      <c r="E220" s="2" t="s">
        <v>1919</v>
      </c>
      <c r="F220" s="2" t="s">
        <v>1404</v>
      </c>
      <c r="G220" s="2" t="s">
        <v>1920</v>
      </c>
      <c r="H220" s="2" t="s">
        <v>1343</v>
      </c>
      <c r="I220" s="2"/>
      <c r="J220" s="2"/>
      <c r="K220" s="2" t="s">
        <v>1921</v>
      </c>
      <c r="L220" s="2"/>
      <c r="M220" s="2"/>
      <c r="N220" s="2" t="s">
        <v>1922</v>
      </c>
      <c r="O220" s="2"/>
      <c r="P220" s="2"/>
      <c r="Q220" s="4" t="s">
        <v>1923</v>
      </c>
    </row>
    <row r="221" spans="1:17" ht="15" customHeight="1" x14ac:dyDescent="0.35">
      <c r="A221" s="2" t="s">
        <v>456</v>
      </c>
      <c r="B221" s="2" t="s">
        <v>457</v>
      </c>
      <c r="C221" s="3">
        <v>33</v>
      </c>
      <c r="D221" s="2" t="s">
        <v>458</v>
      </c>
      <c r="E221" s="2" t="s">
        <v>2083</v>
      </c>
      <c r="F221" s="2" t="s">
        <v>1404</v>
      </c>
      <c r="G221" s="2" t="s">
        <v>2084</v>
      </c>
      <c r="H221" s="2" t="s">
        <v>2085</v>
      </c>
      <c r="I221" s="2"/>
      <c r="J221" s="2"/>
      <c r="K221" s="2" t="s">
        <v>1477</v>
      </c>
      <c r="L221" s="2"/>
      <c r="M221" s="2"/>
      <c r="N221" s="2" t="s">
        <v>2086</v>
      </c>
      <c r="O221" s="2"/>
      <c r="P221" s="2"/>
      <c r="Q221" s="4" t="s">
        <v>2087</v>
      </c>
    </row>
    <row r="222" spans="1:17" ht="15" customHeight="1" x14ac:dyDescent="0.35">
      <c r="A222" s="2" t="s">
        <v>477</v>
      </c>
      <c r="B222" s="2" t="s">
        <v>478</v>
      </c>
      <c r="C222" s="3">
        <v>35</v>
      </c>
      <c r="D222" s="2" t="s">
        <v>479</v>
      </c>
      <c r="E222" s="2" t="s">
        <v>2003</v>
      </c>
      <c r="F222" s="2" t="s">
        <v>1404</v>
      </c>
      <c r="G222" s="2" t="s">
        <v>2004</v>
      </c>
      <c r="H222" s="2" t="s">
        <v>1343</v>
      </c>
      <c r="I222" s="2" t="s">
        <v>2005</v>
      </c>
      <c r="J222" s="2"/>
      <c r="K222" s="2" t="s">
        <v>1431</v>
      </c>
      <c r="L222" s="2"/>
      <c r="M222" s="2"/>
      <c r="N222" s="2" t="s">
        <v>2006</v>
      </c>
      <c r="O222" s="2"/>
      <c r="P222" s="2"/>
      <c r="Q222" s="4" t="s">
        <v>2007</v>
      </c>
    </row>
    <row r="223" spans="1:17" ht="15" customHeight="1" x14ac:dyDescent="0.35">
      <c r="A223" s="2" t="s">
        <v>487</v>
      </c>
      <c r="B223" s="2" t="s">
        <v>488</v>
      </c>
      <c r="C223" s="3">
        <v>36</v>
      </c>
      <c r="D223" s="2" t="s">
        <v>489</v>
      </c>
      <c r="E223" s="2" t="s">
        <v>2088</v>
      </c>
      <c r="F223" s="2" t="s">
        <v>2089</v>
      </c>
      <c r="G223" s="2" t="s">
        <v>2090</v>
      </c>
      <c r="H223" s="2" t="s">
        <v>2091</v>
      </c>
      <c r="I223" s="2" t="s">
        <v>286</v>
      </c>
      <c r="J223" s="2" t="s">
        <v>2092</v>
      </c>
      <c r="K223" s="2" t="s">
        <v>1447</v>
      </c>
      <c r="L223" s="2" t="s">
        <v>1448</v>
      </c>
      <c r="M223" s="2" t="s">
        <v>969</v>
      </c>
      <c r="N223" s="2" t="s">
        <v>2093</v>
      </c>
      <c r="O223" s="2"/>
      <c r="P223" s="2"/>
      <c r="Q223" s="4" t="s">
        <v>2094</v>
      </c>
    </row>
    <row r="224" spans="1:17" ht="15" customHeight="1" x14ac:dyDescent="0.35">
      <c r="A224" s="2" t="s">
        <v>487</v>
      </c>
      <c r="B224" s="2" t="s">
        <v>488</v>
      </c>
      <c r="C224" s="3">
        <v>36</v>
      </c>
      <c r="D224" s="2" t="s">
        <v>489</v>
      </c>
      <c r="E224" s="2" t="s">
        <v>2095</v>
      </c>
      <c r="F224" s="2" t="s">
        <v>1404</v>
      </c>
      <c r="G224" s="2" t="s">
        <v>2096</v>
      </c>
      <c r="H224" s="2" t="s">
        <v>2097</v>
      </c>
      <c r="I224" s="2"/>
      <c r="J224" s="2"/>
      <c r="K224" s="2" t="s">
        <v>1407</v>
      </c>
      <c r="L224" s="2"/>
      <c r="M224" s="2"/>
      <c r="N224" s="29">
        <v>44881</v>
      </c>
      <c r="O224" s="2"/>
      <c r="P224" s="2"/>
      <c r="Q224" s="4" t="s">
        <v>2098</v>
      </c>
    </row>
    <row r="225" spans="1:17" ht="15" customHeight="1" x14ac:dyDescent="0.35">
      <c r="A225" s="2" t="s">
        <v>487</v>
      </c>
      <c r="B225" s="2" t="s">
        <v>488</v>
      </c>
      <c r="C225" s="3">
        <v>36</v>
      </c>
      <c r="D225" s="2" t="s">
        <v>489</v>
      </c>
      <c r="E225" s="2" t="s">
        <v>2099</v>
      </c>
      <c r="F225" s="2" t="s">
        <v>1404</v>
      </c>
      <c r="G225" s="2" t="s">
        <v>2100</v>
      </c>
      <c r="H225" s="2" t="s">
        <v>2101</v>
      </c>
      <c r="I225" s="2"/>
      <c r="J225" s="2"/>
      <c r="K225" s="2" t="s">
        <v>2043</v>
      </c>
      <c r="L225" s="2"/>
      <c r="M225" s="2"/>
      <c r="N225" s="20" t="s">
        <v>10857</v>
      </c>
      <c r="O225" s="2"/>
      <c r="P225" s="2"/>
      <c r="Q225" s="4" t="s">
        <v>2102</v>
      </c>
    </row>
    <row r="226" spans="1:17" ht="15" customHeight="1" x14ac:dyDescent="0.35">
      <c r="A226" s="2" t="s">
        <v>487</v>
      </c>
      <c r="B226" s="2" t="s">
        <v>488</v>
      </c>
      <c r="C226" s="3">
        <v>36</v>
      </c>
      <c r="D226" s="2" t="s">
        <v>489</v>
      </c>
      <c r="E226" s="2" t="s">
        <v>2103</v>
      </c>
      <c r="F226" s="2" t="s">
        <v>1404</v>
      </c>
      <c r="G226" s="2" t="s">
        <v>2104</v>
      </c>
      <c r="H226" s="2" t="s">
        <v>1377</v>
      </c>
      <c r="I226" s="2"/>
      <c r="J226" s="2"/>
      <c r="K226" s="2" t="s">
        <v>1477</v>
      </c>
      <c r="L226" s="2"/>
      <c r="M226" s="2"/>
      <c r="N226" s="29">
        <v>44448</v>
      </c>
      <c r="O226" s="2"/>
      <c r="P226" s="2"/>
      <c r="Q226" s="4" t="s">
        <v>2105</v>
      </c>
    </row>
    <row r="227" spans="1:17" ht="15" customHeight="1" x14ac:dyDescent="0.35">
      <c r="A227" s="2" t="s">
        <v>487</v>
      </c>
      <c r="B227" s="2" t="s">
        <v>488</v>
      </c>
      <c r="C227" s="3">
        <v>36</v>
      </c>
      <c r="D227" s="2" t="s">
        <v>489</v>
      </c>
      <c r="E227" s="2" t="s">
        <v>2106</v>
      </c>
      <c r="F227" s="2" t="s">
        <v>1424</v>
      </c>
      <c r="G227" s="2" t="s">
        <v>2107</v>
      </c>
      <c r="H227" s="2" t="s">
        <v>2097</v>
      </c>
      <c r="I227" s="2"/>
      <c r="J227" s="2"/>
      <c r="K227" s="2" t="s">
        <v>2108</v>
      </c>
      <c r="L227" s="2"/>
      <c r="M227" s="2"/>
      <c r="N227" s="29">
        <v>43941</v>
      </c>
      <c r="O227" s="2"/>
      <c r="P227" s="2"/>
      <c r="Q227" s="4" t="s">
        <v>2110</v>
      </c>
    </row>
    <row r="228" spans="1:17" ht="15" customHeight="1" x14ac:dyDescent="0.35">
      <c r="A228" s="2" t="s">
        <v>487</v>
      </c>
      <c r="B228" s="2" t="s">
        <v>488</v>
      </c>
      <c r="C228" s="3">
        <v>36</v>
      </c>
      <c r="D228" s="2" t="s">
        <v>489</v>
      </c>
      <c r="E228" s="2" t="s">
        <v>2111</v>
      </c>
      <c r="F228" s="2" t="s">
        <v>1424</v>
      </c>
      <c r="G228" s="2" t="s">
        <v>2112</v>
      </c>
      <c r="H228" s="2" t="s">
        <v>2091</v>
      </c>
      <c r="I228" s="2"/>
      <c r="J228" s="2"/>
      <c r="K228" s="2" t="s">
        <v>1690</v>
      </c>
      <c r="L228" s="2"/>
      <c r="M228" s="2"/>
      <c r="N228" s="29">
        <v>43851</v>
      </c>
      <c r="O228" s="2"/>
      <c r="P228" s="2"/>
      <c r="Q228" s="4" t="s">
        <v>2113</v>
      </c>
    </row>
    <row r="229" spans="1:17" ht="15" customHeight="1" x14ac:dyDescent="0.35">
      <c r="A229" s="2" t="s">
        <v>487</v>
      </c>
      <c r="B229" s="2" t="s">
        <v>488</v>
      </c>
      <c r="C229" s="3">
        <v>36</v>
      </c>
      <c r="D229" s="2" t="s">
        <v>489</v>
      </c>
      <c r="E229" s="2" t="s">
        <v>2054</v>
      </c>
      <c r="F229" s="2" t="s">
        <v>1404</v>
      </c>
      <c r="G229" s="2" t="s">
        <v>2055</v>
      </c>
      <c r="H229" s="2" t="s">
        <v>1323</v>
      </c>
      <c r="I229" s="2"/>
      <c r="J229" s="2"/>
      <c r="K229" s="2" t="s">
        <v>1989</v>
      </c>
      <c r="L229" s="2"/>
      <c r="M229" s="2"/>
      <c r="N229" s="29">
        <v>43753</v>
      </c>
      <c r="O229" s="2"/>
      <c r="P229" s="2"/>
      <c r="Q229" s="4" t="s">
        <v>2057</v>
      </c>
    </row>
    <row r="230" spans="1:17" ht="15" customHeight="1" x14ac:dyDescent="0.35">
      <c r="A230" s="2" t="s">
        <v>487</v>
      </c>
      <c r="B230" s="2" t="s">
        <v>488</v>
      </c>
      <c r="C230" s="3">
        <v>36</v>
      </c>
      <c r="D230" s="2" t="s">
        <v>489</v>
      </c>
      <c r="E230" s="2" t="s">
        <v>2114</v>
      </c>
      <c r="F230" s="2" t="s">
        <v>1404</v>
      </c>
      <c r="G230" s="2" t="s">
        <v>2115</v>
      </c>
      <c r="H230" s="2" t="s">
        <v>1377</v>
      </c>
      <c r="I230" s="2" t="s">
        <v>2116</v>
      </c>
      <c r="J230" s="2"/>
      <c r="K230" s="2" t="s">
        <v>1989</v>
      </c>
      <c r="L230" s="2"/>
      <c r="M230" s="2"/>
      <c r="N230" s="29">
        <v>43469</v>
      </c>
      <c r="O230" s="2"/>
      <c r="P230" s="2"/>
      <c r="Q230" s="4" t="s">
        <v>2117</v>
      </c>
    </row>
    <row r="231" spans="1:17" ht="15" customHeight="1" x14ac:dyDescent="0.35">
      <c r="A231" s="2" t="s">
        <v>487</v>
      </c>
      <c r="B231" s="2" t="s">
        <v>488</v>
      </c>
      <c r="C231" s="3">
        <v>36</v>
      </c>
      <c r="D231" s="2" t="s">
        <v>489</v>
      </c>
      <c r="E231" s="2" t="s">
        <v>2118</v>
      </c>
      <c r="F231" s="2" t="s">
        <v>1424</v>
      </c>
      <c r="G231" s="2" t="s">
        <v>2119</v>
      </c>
      <c r="H231" s="2" t="s">
        <v>1258</v>
      </c>
      <c r="I231" s="2" t="s">
        <v>2120</v>
      </c>
      <c r="J231" s="2"/>
      <c r="K231" s="2" t="s">
        <v>1916</v>
      </c>
      <c r="L231" s="2"/>
      <c r="M231" s="2"/>
      <c r="N231" s="29">
        <v>43172</v>
      </c>
      <c r="O231" s="2"/>
      <c r="P231" s="2"/>
      <c r="Q231" s="4" t="s">
        <v>2121</v>
      </c>
    </row>
    <row r="232" spans="1:17" ht="15" customHeight="1" x14ac:dyDescent="0.35">
      <c r="A232" s="2" t="s">
        <v>487</v>
      </c>
      <c r="B232" s="2" t="s">
        <v>488</v>
      </c>
      <c r="C232" s="3">
        <v>36</v>
      </c>
      <c r="D232" s="2" t="s">
        <v>489</v>
      </c>
      <c r="E232" s="2" t="s">
        <v>2122</v>
      </c>
      <c r="F232" s="2" t="s">
        <v>1424</v>
      </c>
      <c r="G232" s="2" t="s">
        <v>2123</v>
      </c>
      <c r="H232" s="2" t="s">
        <v>1377</v>
      </c>
      <c r="I232" s="2" t="s">
        <v>2124</v>
      </c>
      <c r="J232" s="2"/>
      <c r="K232" s="2" t="s">
        <v>1989</v>
      </c>
      <c r="L232" s="2"/>
      <c r="M232" s="2"/>
      <c r="N232" s="29">
        <v>42993</v>
      </c>
      <c r="O232" s="2"/>
      <c r="P232" s="2"/>
      <c r="Q232" s="4" t="s">
        <v>2125</v>
      </c>
    </row>
    <row r="233" spans="1:17" ht="15" customHeight="1" x14ac:dyDescent="0.35">
      <c r="A233" s="2" t="s">
        <v>487</v>
      </c>
      <c r="B233" s="2" t="s">
        <v>488</v>
      </c>
      <c r="C233" s="3">
        <v>36</v>
      </c>
      <c r="D233" s="2" t="s">
        <v>489</v>
      </c>
      <c r="E233" s="2" t="s">
        <v>2126</v>
      </c>
      <c r="F233" s="2" t="s">
        <v>1404</v>
      </c>
      <c r="G233" s="2" t="s">
        <v>2127</v>
      </c>
      <c r="H233" s="2" t="s">
        <v>2128</v>
      </c>
      <c r="I233" s="2"/>
      <c r="J233" s="2"/>
      <c r="K233" s="2" t="s">
        <v>1477</v>
      </c>
      <c r="L233" s="2"/>
      <c r="M233" s="2"/>
      <c r="N233" s="29">
        <v>42816</v>
      </c>
      <c r="O233" s="2"/>
      <c r="P233" s="2"/>
      <c r="Q233" s="4" t="s">
        <v>2130</v>
      </c>
    </row>
    <row r="234" spans="1:17" ht="15" customHeight="1" x14ac:dyDescent="0.35">
      <c r="A234" s="2" t="s">
        <v>487</v>
      </c>
      <c r="B234" s="2" t="s">
        <v>488</v>
      </c>
      <c r="C234" s="3">
        <v>36</v>
      </c>
      <c r="D234" s="2" t="s">
        <v>489</v>
      </c>
      <c r="E234" s="2" t="s">
        <v>2131</v>
      </c>
      <c r="F234" s="2" t="s">
        <v>1404</v>
      </c>
      <c r="G234" s="2" t="s">
        <v>2132</v>
      </c>
      <c r="H234" s="2" t="s">
        <v>2133</v>
      </c>
      <c r="I234" s="2"/>
      <c r="J234" s="2" t="s">
        <v>2134</v>
      </c>
      <c r="K234" s="2" t="s">
        <v>1407</v>
      </c>
      <c r="L234" s="2"/>
      <c r="M234" s="2"/>
      <c r="N234" s="2" t="s">
        <v>2135</v>
      </c>
      <c r="O234" s="2"/>
      <c r="P234" s="2"/>
      <c r="Q234" s="4" t="s">
        <v>2136</v>
      </c>
    </row>
    <row r="235" spans="1:17" ht="15" customHeight="1" x14ac:dyDescent="0.35">
      <c r="A235" s="2" t="s">
        <v>487</v>
      </c>
      <c r="B235" s="2" t="s">
        <v>488</v>
      </c>
      <c r="C235" s="3">
        <v>36</v>
      </c>
      <c r="D235" s="2" t="s">
        <v>489</v>
      </c>
      <c r="E235" s="2" t="s">
        <v>2137</v>
      </c>
      <c r="F235" s="2" t="s">
        <v>1404</v>
      </c>
      <c r="G235" s="2" t="s">
        <v>2138</v>
      </c>
      <c r="H235" s="2" t="s">
        <v>2139</v>
      </c>
      <c r="I235" s="2"/>
      <c r="J235" s="2"/>
      <c r="K235" s="2" t="s">
        <v>1407</v>
      </c>
      <c r="L235" s="2"/>
      <c r="M235" s="2"/>
      <c r="N235" s="29">
        <v>40834</v>
      </c>
      <c r="O235" s="2"/>
      <c r="P235" s="2"/>
      <c r="Q235" s="4" t="s">
        <v>2140</v>
      </c>
    </row>
    <row r="236" spans="1:17" ht="15" customHeight="1" x14ac:dyDescent="0.35">
      <c r="A236" s="2" t="s">
        <v>487</v>
      </c>
      <c r="B236" s="2" t="s">
        <v>488</v>
      </c>
      <c r="C236" s="3">
        <v>36</v>
      </c>
      <c r="D236" s="2" t="s">
        <v>489</v>
      </c>
      <c r="E236" s="2" t="s">
        <v>2141</v>
      </c>
      <c r="F236" s="2" t="s">
        <v>1404</v>
      </c>
      <c r="G236" s="2" t="s">
        <v>2142</v>
      </c>
      <c r="H236" s="2" t="s">
        <v>1377</v>
      </c>
      <c r="I236" s="2"/>
      <c r="J236" s="2"/>
      <c r="K236" s="2" t="s">
        <v>1866</v>
      </c>
      <c r="L236" s="2"/>
      <c r="M236" s="2"/>
      <c r="N236" s="2" t="s">
        <v>744</v>
      </c>
      <c r="O236" s="2"/>
      <c r="P236" s="2"/>
      <c r="Q236" s="4" t="s">
        <v>2143</v>
      </c>
    </row>
    <row r="237" spans="1:17" ht="15" customHeight="1" x14ac:dyDescent="0.35">
      <c r="A237" s="2" t="s">
        <v>487</v>
      </c>
      <c r="B237" s="2" t="s">
        <v>488</v>
      </c>
      <c r="C237" s="3">
        <v>36</v>
      </c>
      <c r="D237" s="2" t="s">
        <v>489</v>
      </c>
      <c r="E237" s="2" t="s">
        <v>2144</v>
      </c>
      <c r="F237" s="2" t="s">
        <v>1424</v>
      </c>
      <c r="G237" s="2" t="s">
        <v>2145</v>
      </c>
      <c r="H237" s="2" t="s">
        <v>1377</v>
      </c>
      <c r="I237" s="2"/>
      <c r="J237" s="2"/>
      <c r="K237" s="2" t="s">
        <v>1690</v>
      </c>
      <c r="L237" s="2"/>
      <c r="M237" s="2"/>
      <c r="N237" s="2" t="s">
        <v>2146</v>
      </c>
      <c r="O237" s="2"/>
      <c r="P237" s="2"/>
      <c r="Q237" s="4" t="s">
        <v>2147</v>
      </c>
    </row>
    <row r="238" spans="1:17" ht="15" customHeight="1" x14ac:dyDescent="0.35">
      <c r="A238" s="2" t="s">
        <v>487</v>
      </c>
      <c r="B238" s="2" t="s">
        <v>488</v>
      </c>
      <c r="C238" s="3">
        <v>36</v>
      </c>
      <c r="D238" s="2" t="s">
        <v>489</v>
      </c>
      <c r="E238" s="2" t="s">
        <v>2148</v>
      </c>
      <c r="F238" s="2" t="s">
        <v>1424</v>
      </c>
      <c r="G238" s="2" t="s">
        <v>2149</v>
      </c>
      <c r="H238" s="2" t="s">
        <v>2150</v>
      </c>
      <c r="I238" s="2"/>
      <c r="J238" s="2"/>
      <c r="K238" s="2" t="s">
        <v>1916</v>
      </c>
      <c r="L238" s="2"/>
      <c r="M238" s="2"/>
      <c r="N238" s="2" t="s">
        <v>2151</v>
      </c>
      <c r="O238" s="2"/>
      <c r="P238" s="2"/>
      <c r="Q238" s="4" t="s">
        <v>2152</v>
      </c>
    </row>
    <row r="239" spans="1:17" ht="15" customHeight="1" x14ac:dyDescent="0.35">
      <c r="A239" s="2" t="s">
        <v>487</v>
      </c>
      <c r="B239" s="2" t="s">
        <v>488</v>
      </c>
      <c r="C239" s="3">
        <v>36</v>
      </c>
      <c r="D239" s="2" t="s">
        <v>489</v>
      </c>
      <c r="E239" s="2" t="s">
        <v>2153</v>
      </c>
      <c r="F239" s="2" t="s">
        <v>1424</v>
      </c>
      <c r="G239" s="2" t="s">
        <v>2154</v>
      </c>
      <c r="H239" s="2" t="s">
        <v>2091</v>
      </c>
      <c r="I239" s="2"/>
      <c r="J239" s="2"/>
      <c r="K239" s="2" t="s">
        <v>1477</v>
      </c>
      <c r="L239" s="2"/>
      <c r="M239" s="2"/>
      <c r="N239" s="2" t="s">
        <v>2155</v>
      </c>
      <c r="O239" s="2"/>
      <c r="P239" s="2"/>
      <c r="Q239" s="4" t="s">
        <v>2156</v>
      </c>
    </row>
    <row r="240" spans="1:17" ht="15" customHeight="1" x14ac:dyDescent="0.35">
      <c r="A240" s="2" t="s">
        <v>487</v>
      </c>
      <c r="B240" s="2" t="s">
        <v>488</v>
      </c>
      <c r="C240" s="3">
        <v>36</v>
      </c>
      <c r="D240" s="2" t="s">
        <v>489</v>
      </c>
      <c r="E240" s="2" t="s">
        <v>2003</v>
      </c>
      <c r="F240" s="2" t="s">
        <v>1404</v>
      </c>
      <c r="G240" s="2" t="s">
        <v>2004</v>
      </c>
      <c r="H240" s="2" t="s">
        <v>1343</v>
      </c>
      <c r="I240" s="2" t="s">
        <v>2005</v>
      </c>
      <c r="J240" s="2"/>
      <c r="K240" s="2" t="s">
        <v>1431</v>
      </c>
      <c r="L240" s="2"/>
      <c r="M240" s="2"/>
      <c r="N240" s="2" t="s">
        <v>2006</v>
      </c>
      <c r="O240" s="2"/>
      <c r="P240" s="2"/>
      <c r="Q240" s="4" t="s">
        <v>2007</v>
      </c>
    </row>
    <row r="241" spans="1:17" ht="15" customHeight="1" x14ac:dyDescent="0.35">
      <c r="A241" s="2" t="s">
        <v>487</v>
      </c>
      <c r="B241" s="2" t="s">
        <v>488</v>
      </c>
      <c r="C241" s="3">
        <v>36</v>
      </c>
      <c r="D241" s="2" t="s">
        <v>489</v>
      </c>
      <c r="E241" s="2" t="s">
        <v>2157</v>
      </c>
      <c r="F241" s="2" t="s">
        <v>1424</v>
      </c>
      <c r="G241" s="2" t="s">
        <v>2158</v>
      </c>
      <c r="H241" s="2" t="s">
        <v>2159</v>
      </c>
      <c r="I241" s="2"/>
      <c r="J241" s="2"/>
      <c r="K241" s="2" t="s">
        <v>1431</v>
      </c>
      <c r="L241" s="2"/>
      <c r="M241" s="2"/>
      <c r="N241" s="2" t="s">
        <v>2160</v>
      </c>
      <c r="O241" s="2"/>
      <c r="P241" s="2"/>
      <c r="Q241" s="4" t="s">
        <v>2161</v>
      </c>
    </row>
    <row r="242" spans="1:17" ht="15" customHeight="1" x14ac:dyDescent="0.35">
      <c r="A242" s="2" t="s">
        <v>487</v>
      </c>
      <c r="B242" s="2" t="s">
        <v>488</v>
      </c>
      <c r="C242" s="3">
        <v>36</v>
      </c>
      <c r="D242" s="2" t="s">
        <v>489</v>
      </c>
      <c r="E242" s="2" t="s">
        <v>2162</v>
      </c>
      <c r="F242" s="2" t="s">
        <v>1404</v>
      </c>
      <c r="G242" s="2" t="s">
        <v>2163</v>
      </c>
      <c r="H242" s="2" t="s">
        <v>2164</v>
      </c>
      <c r="I242" s="2"/>
      <c r="J242" s="2"/>
      <c r="K242" s="2" t="s">
        <v>2010</v>
      </c>
      <c r="L242" s="2"/>
      <c r="M242" s="2"/>
      <c r="N242" s="2" t="s">
        <v>2165</v>
      </c>
      <c r="O242" s="2"/>
      <c r="P242" s="2"/>
      <c r="Q242" s="4" t="s">
        <v>2166</v>
      </c>
    </row>
    <row r="243" spans="1:17" ht="15" customHeight="1" x14ac:dyDescent="0.35">
      <c r="A243" s="2" t="s">
        <v>487</v>
      </c>
      <c r="B243" s="2" t="s">
        <v>488</v>
      </c>
      <c r="C243" s="3">
        <v>36</v>
      </c>
      <c r="D243" s="2" t="s">
        <v>489</v>
      </c>
      <c r="E243" s="2" t="s">
        <v>2167</v>
      </c>
      <c r="F243" s="2" t="s">
        <v>1424</v>
      </c>
      <c r="G243" s="2" t="s">
        <v>2168</v>
      </c>
      <c r="H243" s="2" t="s">
        <v>1377</v>
      </c>
      <c r="I243" s="2"/>
      <c r="J243" s="2"/>
      <c r="K243" s="2" t="s">
        <v>1659</v>
      </c>
      <c r="L243" s="2"/>
      <c r="M243" s="2"/>
      <c r="N243" s="2" t="s">
        <v>2169</v>
      </c>
      <c r="O243" s="2"/>
      <c r="P243" s="2"/>
      <c r="Q243" s="4" t="s">
        <v>2170</v>
      </c>
    </row>
    <row r="244" spans="1:17" ht="15" customHeight="1" x14ac:dyDescent="0.35">
      <c r="A244" s="2" t="s">
        <v>487</v>
      </c>
      <c r="B244" s="2" t="s">
        <v>488</v>
      </c>
      <c r="C244" s="3">
        <v>36</v>
      </c>
      <c r="D244" s="2" t="s">
        <v>489</v>
      </c>
      <c r="E244" s="2" t="s">
        <v>2171</v>
      </c>
      <c r="F244" s="2" t="s">
        <v>1404</v>
      </c>
      <c r="G244" s="2" t="s">
        <v>2172</v>
      </c>
      <c r="H244" s="2" t="s">
        <v>2173</v>
      </c>
      <c r="I244" s="2"/>
      <c r="J244" s="2"/>
      <c r="K244" s="2" t="s">
        <v>2010</v>
      </c>
      <c r="L244" s="2"/>
      <c r="M244" s="2"/>
      <c r="N244" s="2" t="s">
        <v>2174</v>
      </c>
      <c r="O244" s="2"/>
      <c r="P244" s="2"/>
      <c r="Q244" s="4" t="s">
        <v>2175</v>
      </c>
    </row>
    <row r="245" spans="1:17" ht="15" customHeight="1" x14ac:dyDescent="0.35">
      <c r="A245" s="2" t="s">
        <v>487</v>
      </c>
      <c r="B245" s="2" t="s">
        <v>488</v>
      </c>
      <c r="C245" s="3">
        <v>36</v>
      </c>
      <c r="D245" s="2" t="s">
        <v>489</v>
      </c>
      <c r="E245" s="2" t="s">
        <v>2176</v>
      </c>
      <c r="F245" s="2" t="s">
        <v>1424</v>
      </c>
      <c r="G245" s="2" t="s">
        <v>2177</v>
      </c>
      <c r="H245" s="2" t="s">
        <v>2178</v>
      </c>
      <c r="I245" s="2"/>
      <c r="J245" s="2"/>
      <c r="K245" s="2" t="s">
        <v>2179</v>
      </c>
      <c r="L245" s="2"/>
      <c r="M245" s="2"/>
      <c r="N245" s="2" t="s">
        <v>2180</v>
      </c>
      <c r="O245" s="2"/>
      <c r="P245" s="2"/>
      <c r="Q245" s="4" t="s">
        <v>2181</v>
      </c>
    </row>
    <row r="246" spans="1:17" ht="15" customHeight="1" x14ac:dyDescent="0.35">
      <c r="A246" s="2" t="s">
        <v>487</v>
      </c>
      <c r="B246" s="2" t="s">
        <v>488</v>
      </c>
      <c r="C246" s="3">
        <v>36</v>
      </c>
      <c r="D246" s="2" t="s">
        <v>489</v>
      </c>
      <c r="E246" s="2" t="s">
        <v>2182</v>
      </c>
      <c r="F246" s="2" t="s">
        <v>1435</v>
      </c>
      <c r="G246" s="2" t="s">
        <v>2183</v>
      </c>
      <c r="H246" s="2" t="s">
        <v>1377</v>
      </c>
      <c r="I246" s="2"/>
      <c r="J246" s="2"/>
      <c r="K246" s="2" t="s">
        <v>2184</v>
      </c>
      <c r="L246" s="2"/>
      <c r="M246" s="2"/>
      <c r="N246" s="2">
        <v>2002</v>
      </c>
      <c r="O246" s="2"/>
      <c r="P246" s="2"/>
      <c r="Q246" s="4" t="s">
        <v>2185</v>
      </c>
    </row>
    <row r="247" spans="1:17" ht="15" customHeight="1" x14ac:dyDescent="0.35">
      <c r="A247" s="2" t="s">
        <v>487</v>
      </c>
      <c r="B247" s="2" t="s">
        <v>488</v>
      </c>
      <c r="C247" s="3">
        <v>36</v>
      </c>
      <c r="D247" s="2" t="s">
        <v>489</v>
      </c>
      <c r="E247" s="2" t="s">
        <v>2186</v>
      </c>
      <c r="F247" s="2" t="s">
        <v>1435</v>
      </c>
      <c r="G247" s="2" t="s">
        <v>2187</v>
      </c>
      <c r="H247" s="2" t="s">
        <v>1377</v>
      </c>
      <c r="I247" s="2"/>
      <c r="J247" s="2"/>
      <c r="K247" s="2" t="s">
        <v>1431</v>
      </c>
      <c r="L247" s="2"/>
      <c r="M247" s="2"/>
      <c r="N247" s="2" t="s">
        <v>2188</v>
      </c>
      <c r="O247" s="2"/>
      <c r="P247" s="2"/>
      <c r="Q247" s="4" t="s">
        <v>2189</v>
      </c>
    </row>
    <row r="248" spans="1:17" ht="15" customHeight="1" x14ac:dyDescent="0.35">
      <c r="A248" s="2" t="s">
        <v>487</v>
      </c>
      <c r="B248" s="2" t="s">
        <v>488</v>
      </c>
      <c r="C248" s="3">
        <v>36</v>
      </c>
      <c r="D248" s="2" t="s">
        <v>489</v>
      </c>
      <c r="E248" s="2" t="s">
        <v>2190</v>
      </c>
      <c r="F248" s="2" t="s">
        <v>1404</v>
      </c>
      <c r="G248" s="2" t="s">
        <v>2191</v>
      </c>
      <c r="H248" s="2" t="s">
        <v>1377</v>
      </c>
      <c r="I248" s="2"/>
      <c r="J248" s="2"/>
      <c r="K248" s="2" t="s">
        <v>1664</v>
      </c>
      <c r="L248" s="2"/>
      <c r="M248" s="2"/>
      <c r="N248" s="2" t="s">
        <v>2192</v>
      </c>
      <c r="O248" s="2"/>
      <c r="P248" s="2"/>
      <c r="Q248" s="4" t="s">
        <v>2193</v>
      </c>
    </row>
    <row r="249" spans="1:17" ht="15" customHeight="1" x14ac:dyDescent="0.35">
      <c r="A249" s="2" t="s">
        <v>487</v>
      </c>
      <c r="B249" s="2" t="s">
        <v>488</v>
      </c>
      <c r="C249" s="3">
        <v>36</v>
      </c>
      <c r="D249" s="2" t="s">
        <v>489</v>
      </c>
      <c r="E249" s="2" t="s">
        <v>2194</v>
      </c>
      <c r="F249" s="2" t="s">
        <v>1435</v>
      </c>
      <c r="G249" s="2" t="s">
        <v>2195</v>
      </c>
      <c r="H249" s="2" t="s">
        <v>1377</v>
      </c>
      <c r="I249" s="2"/>
      <c r="J249" s="2"/>
      <c r="K249" s="2" t="s">
        <v>1431</v>
      </c>
      <c r="L249" s="2"/>
      <c r="M249" s="2"/>
      <c r="N249" s="2" t="s">
        <v>2196</v>
      </c>
      <c r="O249" s="2"/>
      <c r="P249" s="2"/>
      <c r="Q249" s="4" t="s">
        <v>2197</v>
      </c>
    </row>
    <row r="250" spans="1:17" ht="15" customHeight="1" x14ac:dyDescent="0.35">
      <c r="A250" s="2" t="s">
        <v>487</v>
      </c>
      <c r="B250" s="2" t="s">
        <v>488</v>
      </c>
      <c r="C250" s="3">
        <v>36</v>
      </c>
      <c r="D250" s="2" t="s">
        <v>489</v>
      </c>
      <c r="E250" s="2" t="s">
        <v>2198</v>
      </c>
      <c r="F250" s="2" t="s">
        <v>1404</v>
      </c>
      <c r="G250" s="2" t="s">
        <v>2199</v>
      </c>
      <c r="H250" s="2" t="s">
        <v>1377</v>
      </c>
      <c r="I250" s="2"/>
      <c r="J250" s="2"/>
      <c r="K250" s="2" t="s">
        <v>2200</v>
      </c>
      <c r="L250" s="2"/>
      <c r="M250" s="2"/>
      <c r="N250" s="2" t="s">
        <v>2201</v>
      </c>
      <c r="O250" s="2"/>
      <c r="P250" s="2"/>
      <c r="Q250" s="4" t="s">
        <v>2202</v>
      </c>
    </row>
    <row r="251" spans="1:17" ht="15" customHeight="1" x14ac:dyDescent="0.35">
      <c r="A251" s="2" t="s">
        <v>487</v>
      </c>
      <c r="B251" s="2" t="s">
        <v>488</v>
      </c>
      <c r="C251" s="3">
        <v>36</v>
      </c>
      <c r="D251" s="2" t="s">
        <v>489</v>
      </c>
      <c r="E251" s="2" t="s">
        <v>2203</v>
      </c>
      <c r="F251" s="2" t="s">
        <v>1404</v>
      </c>
      <c r="G251" s="2" t="s">
        <v>2204</v>
      </c>
      <c r="H251" s="2" t="s">
        <v>2205</v>
      </c>
      <c r="I251" s="2"/>
      <c r="J251" s="2"/>
      <c r="K251" s="2" t="s">
        <v>1431</v>
      </c>
      <c r="L251" s="2"/>
      <c r="M251" s="2"/>
      <c r="N251" s="2" t="s">
        <v>2206</v>
      </c>
      <c r="O251" s="2"/>
      <c r="P251" s="2"/>
      <c r="Q251" s="4" t="s">
        <v>2207</v>
      </c>
    </row>
    <row r="252" spans="1:17" ht="15" customHeight="1" x14ac:dyDescent="0.35">
      <c r="A252" s="2"/>
      <c r="B252" s="2"/>
      <c r="C252" s="3"/>
      <c r="D252" s="2"/>
      <c r="E252" s="2"/>
      <c r="F252" s="2"/>
      <c r="G252" s="2"/>
      <c r="H252" s="2"/>
      <c r="I252" s="2"/>
      <c r="J252" s="2"/>
      <c r="K252" s="2"/>
      <c r="L252" s="2"/>
      <c r="M252" s="2"/>
      <c r="N252" s="29">
        <v>45151</v>
      </c>
      <c r="O252" s="2"/>
      <c r="P252" s="2"/>
      <c r="Q252" s="4"/>
    </row>
  </sheetData>
  <autoFilter ref="A2:Q2" xr:uid="{00000000-0009-0000-0000-000004000000}"/>
  <mergeCells count="1">
    <mergeCell ref="A1:Q1"/>
  </mergeCells>
  <hyperlinks>
    <hyperlink ref="Q3" r:id="rId1" xr:uid="{00000000-0004-0000-0400-000000000000}"/>
    <hyperlink ref="Q4" r:id="rId2" xr:uid="{00000000-0004-0000-0400-000001000000}"/>
    <hyperlink ref="Q5" r:id="rId3" xr:uid="{00000000-0004-0000-0400-000002000000}"/>
    <hyperlink ref="Q6" r:id="rId4" xr:uid="{00000000-0004-0000-0400-000003000000}"/>
    <hyperlink ref="Q7" r:id="rId5" xr:uid="{00000000-0004-0000-0400-000004000000}"/>
    <hyperlink ref="Q8" r:id="rId6" xr:uid="{00000000-0004-0000-0400-000005000000}"/>
    <hyperlink ref="Q9" r:id="rId7" xr:uid="{00000000-0004-0000-0400-000006000000}"/>
    <hyperlink ref="Q10" r:id="rId8" xr:uid="{00000000-0004-0000-0400-000007000000}"/>
    <hyperlink ref="Q11" r:id="rId9" xr:uid="{00000000-0004-0000-0400-000008000000}"/>
    <hyperlink ref="Q12" r:id="rId10" xr:uid="{00000000-0004-0000-0400-000009000000}"/>
    <hyperlink ref="Q13" r:id="rId11" xr:uid="{00000000-0004-0000-0400-00000A000000}"/>
    <hyperlink ref="Q14" r:id="rId12" xr:uid="{00000000-0004-0000-0400-00000B000000}"/>
    <hyperlink ref="Q15" r:id="rId13" xr:uid="{00000000-0004-0000-0400-00000C000000}"/>
    <hyperlink ref="Q16" r:id="rId14" xr:uid="{00000000-0004-0000-0400-00000D000000}"/>
    <hyperlink ref="Q17" r:id="rId15" xr:uid="{00000000-0004-0000-0400-00000E000000}"/>
    <hyperlink ref="Q18" r:id="rId16" xr:uid="{00000000-0004-0000-0400-00000F000000}"/>
    <hyperlink ref="Q19" r:id="rId17" xr:uid="{00000000-0004-0000-0400-000010000000}"/>
    <hyperlink ref="Q20" r:id="rId18" xr:uid="{00000000-0004-0000-0400-000011000000}"/>
    <hyperlink ref="Q21" r:id="rId19" xr:uid="{00000000-0004-0000-0400-000012000000}"/>
    <hyperlink ref="Q22" r:id="rId20" xr:uid="{00000000-0004-0000-0400-000013000000}"/>
    <hyperlink ref="Q23" r:id="rId21" xr:uid="{00000000-0004-0000-0400-000014000000}"/>
    <hyperlink ref="Q24" r:id="rId22" xr:uid="{00000000-0004-0000-0400-000015000000}"/>
    <hyperlink ref="Q25" r:id="rId23" xr:uid="{00000000-0004-0000-0400-000016000000}"/>
    <hyperlink ref="Q26" r:id="rId24" xr:uid="{00000000-0004-0000-0400-000017000000}"/>
    <hyperlink ref="Q27" r:id="rId25" xr:uid="{00000000-0004-0000-0400-000018000000}"/>
    <hyperlink ref="Q28" r:id="rId26" xr:uid="{00000000-0004-0000-0400-000019000000}"/>
    <hyperlink ref="Q29" r:id="rId27" xr:uid="{00000000-0004-0000-0400-00001A000000}"/>
    <hyperlink ref="Q30" r:id="rId28" xr:uid="{00000000-0004-0000-0400-00001B000000}"/>
    <hyperlink ref="Q31" r:id="rId29" xr:uid="{00000000-0004-0000-0400-00001C000000}"/>
    <hyperlink ref="Q32" r:id="rId30" xr:uid="{00000000-0004-0000-0400-00001D000000}"/>
    <hyperlink ref="Q33" r:id="rId31" xr:uid="{00000000-0004-0000-0400-00001E000000}"/>
    <hyperlink ref="Q34" r:id="rId32" xr:uid="{00000000-0004-0000-0400-00001F000000}"/>
    <hyperlink ref="Q35" r:id="rId33" xr:uid="{00000000-0004-0000-0400-000020000000}"/>
    <hyperlink ref="Q36" r:id="rId34" xr:uid="{00000000-0004-0000-0400-000021000000}"/>
    <hyperlink ref="Q37" r:id="rId35" xr:uid="{00000000-0004-0000-0400-000022000000}"/>
    <hyperlink ref="Q38" r:id="rId36" xr:uid="{00000000-0004-0000-0400-000023000000}"/>
    <hyperlink ref="Q39" r:id="rId37" xr:uid="{00000000-0004-0000-0400-000024000000}"/>
    <hyperlink ref="Q40" r:id="rId38" xr:uid="{00000000-0004-0000-0400-000025000000}"/>
    <hyperlink ref="Q41" r:id="rId39" xr:uid="{00000000-0004-0000-0400-000026000000}"/>
    <hyperlink ref="Q42" r:id="rId40" xr:uid="{00000000-0004-0000-0400-000027000000}"/>
    <hyperlink ref="Q43" r:id="rId41" xr:uid="{00000000-0004-0000-0400-000028000000}"/>
    <hyperlink ref="Q44" r:id="rId42" xr:uid="{00000000-0004-0000-0400-000029000000}"/>
    <hyperlink ref="Q45" r:id="rId43" xr:uid="{00000000-0004-0000-0400-00002A000000}"/>
    <hyperlink ref="Q46" r:id="rId44" xr:uid="{00000000-0004-0000-0400-00002B000000}"/>
    <hyperlink ref="Q47" r:id="rId45" xr:uid="{00000000-0004-0000-0400-00002C000000}"/>
    <hyperlink ref="Q48" r:id="rId46" xr:uid="{00000000-0004-0000-0400-00002D000000}"/>
    <hyperlink ref="Q49" r:id="rId47" xr:uid="{00000000-0004-0000-0400-00002E000000}"/>
    <hyperlink ref="Q50" r:id="rId48" xr:uid="{00000000-0004-0000-0400-00002F000000}"/>
    <hyperlink ref="Q51" r:id="rId49" xr:uid="{00000000-0004-0000-0400-000030000000}"/>
    <hyperlink ref="Q52" r:id="rId50" xr:uid="{00000000-0004-0000-0400-000031000000}"/>
    <hyperlink ref="Q53" r:id="rId51" xr:uid="{00000000-0004-0000-0400-000032000000}"/>
    <hyperlink ref="Q54" r:id="rId52" xr:uid="{00000000-0004-0000-0400-000033000000}"/>
    <hyperlink ref="Q55" r:id="rId53" xr:uid="{00000000-0004-0000-0400-000034000000}"/>
    <hyperlink ref="Q56" r:id="rId54" xr:uid="{00000000-0004-0000-0400-000035000000}"/>
    <hyperlink ref="Q57" r:id="rId55" xr:uid="{00000000-0004-0000-0400-000036000000}"/>
    <hyperlink ref="Q58" r:id="rId56" xr:uid="{00000000-0004-0000-0400-000037000000}"/>
    <hyperlink ref="Q59" r:id="rId57" xr:uid="{00000000-0004-0000-0400-000038000000}"/>
    <hyperlink ref="Q60" r:id="rId58" xr:uid="{00000000-0004-0000-0400-000039000000}"/>
    <hyperlink ref="Q61" r:id="rId59" xr:uid="{00000000-0004-0000-0400-00003A000000}"/>
    <hyperlink ref="Q63" r:id="rId60" xr:uid="{00000000-0004-0000-0400-00003B000000}"/>
    <hyperlink ref="Q64" r:id="rId61" xr:uid="{00000000-0004-0000-0400-00003C000000}"/>
    <hyperlink ref="Q65" r:id="rId62" xr:uid="{00000000-0004-0000-0400-00003D000000}"/>
    <hyperlink ref="Q66" r:id="rId63" xr:uid="{00000000-0004-0000-0400-00003E000000}"/>
    <hyperlink ref="Q67" r:id="rId64" xr:uid="{00000000-0004-0000-0400-00003F000000}"/>
    <hyperlink ref="Q68" r:id="rId65" xr:uid="{00000000-0004-0000-0400-000040000000}"/>
    <hyperlink ref="Q69" r:id="rId66" xr:uid="{00000000-0004-0000-0400-000041000000}"/>
    <hyperlink ref="Q70" r:id="rId67" xr:uid="{00000000-0004-0000-0400-000042000000}"/>
    <hyperlink ref="Q71" r:id="rId68" xr:uid="{00000000-0004-0000-0400-000043000000}"/>
    <hyperlink ref="Q72" r:id="rId69" xr:uid="{00000000-0004-0000-0400-000044000000}"/>
    <hyperlink ref="Q73" r:id="rId70" xr:uid="{00000000-0004-0000-0400-000045000000}"/>
    <hyperlink ref="Q74" r:id="rId71" xr:uid="{00000000-0004-0000-0400-000046000000}"/>
    <hyperlink ref="Q75" r:id="rId72" xr:uid="{00000000-0004-0000-0400-000047000000}"/>
    <hyperlink ref="Q76" r:id="rId73" xr:uid="{00000000-0004-0000-0400-000048000000}"/>
    <hyperlink ref="Q77" r:id="rId74" xr:uid="{00000000-0004-0000-0400-000049000000}"/>
    <hyperlink ref="Q78" r:id="rId75" xr:uid="{00000000-0004-0000-0400-00004A000000}"/>
    <hyperlink ref="Q79" r:id="rId76" xr:uid="{00000000-0004-0000-0400-00004B000000}"/>
    <hyperlink ref="Q80" r:id="rId77" xr:uid="{00000000-0004-0000-0400-00004C000000}"/>
    <hyperlink ref="Q81" r:id="rId78" xr:uid="{00000000-0004-0000-0400-00004D000000}"/>
    <hyperlink ref="Q82" r:id="rId79" xr:uid="{00000000-0004-0000-0400-00004E000000}"/>
    <hyperlink ref="Q83" r:id="rId80" xr:uid="{00000000-0004-0000-0400-00004F000000}"/>
    <hyperlink ref="Q84" r:id="rId81" xr:uid="{00000000-0004-0000-0400-000050000000}"/>
    <hyperlink ref="Q85" r:id="rId82" xr:uid="{00000000-0004-0000-0400-000051000000}"/>
    <hyperlink ref="Q86" r:id="rId83" xr:uid="{00000000-0004-0000-0400-000052000000}"/>
    <hyperlink ref="Q87" r:id="rId84" xr:uid="{00000000-0004-0000-0400-000053000000}"/>
    <hyperlink ref="Q88" r:id="rId85" xr:uid="{00000000-0004-0000-0400-000054000000}"/>
    <hyperlink ref="Q89" r:id="rId86" xr:uid="{00000000-0004-0000-0400-000055000000}"/>
    <hyperlink ref="Q90" r:id="rId87" xr:uid="{00000000-0004-0000-0400-000056000000}"/>
    <hyperlink ref="Q91" r:id="rId88" xr:uid="{00000000-0004-0000-0400-000057000000}"/>
    <hyperlink ref="Q92" r:id="rId89" xr:uid="{00000000-0004-0000-0400-000058000000}"/>
    <hyperlink ref="Q93" r:id="rId90" xr:uid="{00000000-0004-0000-0400-000059000000}"/>
    <hyperlink ref="Q95" r:id="rId91" xr:uid="{00000000-0004-0000-0400-00005A000000}"/>
    <hyperlink ref="Q96" r:id="rId92" xr:uid="{00000000-0004-0000-0400-00005B000000}"/>
    <hyperlink ref="Q97" r:id="rId93" xr:uid="{00000000-0004-0000-0400-00005C000000}"/>
    <hyperlink ref="Q98" r:id="rId94" xr:uid="{00000000-0004-0000-0400-00005D000000}"/>
    <hyperlink ref="Q99" r:id="rId95" xr:uid="{00000000-0004-0000-0400-00005E000000}"/>
    <hyperlink ref="Q100" r:id="rId96" xr:uid="{00000000-0004-0000-0400-00005F000000}"/>
    <hyperlink ref="Q101" r:id="rId97" xr:uid="{00000000-0004-0000-0400-000060000000}"/>
    <hyperlink ref="Q102" r:id="rId98" xr:uid="{00000000-0004-0000-0400-000061000000}"/>
    <hyperlink ref="Q103" r:id="rId99" xr:uid="{00000000-0004-0000-0400-000062000000}"/>
    <hyperlink ref="Q104" r:id="rId100" xr:uid="{00000000-0004-0000-0400-000063000000}"/>
    <hyperlink ref="Q105" r:id="rId101" xr:uid="{00000000-0004-0000-0400-000064000000}"/>
    <hyperlink ref="Q106" r:id="rId102" xr:uid="{00000000-0004-0000-0400-000065000000}"/>
    <hyperlink ref="Q107" r:id="rId103" xr:uid="{00000000-0004-0000-0400-000066000000}"/>
    <hyperlink ref="Q108" r:id="rId104" xr:uid="{00000000-0004-0000-0400-000067000000}"/>
    <hyperlink ref="Q109" r:id="rId105" xr:uid="{00000000-0004-0000-0400-000068000000}"/>
    <hyperlink ref="Q110" r:id="rId106" xr:uid="{00000000-0004-0000-0400-000069000000}"/>
    <hyperlink ref="Q111" r:id="rId107" xr:uid="{00000000-0004-0000-0400-00006A000000}"/>
    <hyperlink ref="Q112" r:id="rId108" xr:uid="{00000000-0004-0000-0400-00006B000000}"/>
    <hyperlink ref="Q113" r:id="rId109" xr:uid="{00000000-0004-0000-0400-00006C000000}"/>
    <hyperlink ref="Q114" r:id="rId110" xr:uid="{00000000-0004-0000-0400-00006D000000}"/>
    <hyperlink ref="Q115" r:id="rId111" xr:uid="{00000000-0004-0000-0400-00006E000000}"/>
    <hyperlink ref="Q116" r:id="rId112" xr:uid="{00000000-0004-0000-0400-00006F000000}"/>
    <hyperlink ref="Q117" r:id="rId113" xr:uid="{00000000-0004-0000-0400-000070000000}"/>
    <hyperlink ref="Q118" r:id="rId114" xr:uid="{00000000-0004-0000-0400-000071000000}"/>
    <hyperlink ref="Q119" r:id="rId115" xr:uid="{00000000-0004-0000-0400-000072000000}"/>
    <hyperlink ref="Q120" r:id="rId116" xr:uid="{00000000-0004-0000-0400-000073000000}"/>
    <hyperlink ref="Q121" r:id="rId117" xr:uid="{00000000-0004-0000-0400-000074000000}"/>
    <hyperlink ref="Q122" r:id="rId118" xr:uid="{00000000-0004-0000-0400-000075000000}"/>
    <hyperlink ref="Q123" r:id="rId119" xr:uid="{00000000-0004-0000-0400-000076000000}"/>
    <hyperlink ref="Q124" r:id="rId120" xr:uid="{00000000-0004-0000-0400-000077000000}"/>
    <hyperlink ref="Q125" r:id="rId121" xr:uid="{00000000-0004-0000-0400-000078000000}"/>
    <hyperlink ref="Q126" r:id="rId122" xr:uid="{00000000-0004-0000-0400-000079000000}"/>
    <hyperlink ref="Q127" r:id="rId123" xr:uid="{00000000-0004-0000-0400-00007A000000}"/>
    <hyperlink ref="Q128" r:id="rId124" xr:uid="{00000000-0004-0000-0400-00007B000000}"/>
    <hyperlink ref="Q129" r:id="rId125" xr:uid="{00000000-0004-0000-0400-00007C000000}"/>
    <hyperlink ref="Q130" r:id="rId126" xr:uid="{00000000-0004-0000-0400-00007D000000}"/>
    <hyperlink ref="Q131" r:id="rId127" xr:uid="{00000000-0004-0000-0400-00007E000000}"/>
    <hyperlink ref="Q132" r:id="rId128" xr:uid="{00000000-0004-0000-0400-00007F000000}"/>
    <hyperlink ref="Q133" r:id="rId129" xr:uid="{00000000-0004-0000-0400-000080000000}"/>
    <hyperlink ref="Q134" r:id="rId130" xr:uid="{00000000-0004-0000-0400-000081000000}"/>
    <hyperlink ref="Q135" r:id="rId131" xr:uid="{00000000-0004-0000-0400-000082000000}"/>
    <hyperlink ref="Q136" r:id="rId132" xr:uid="{00000000-0004-0000-0400-000083000000}"/>
    <hyperlink ref="Q137" r:id="rId133" xr:uid="{00000000-0004-0000-0400-000084000000}"/>
    <hyperlink ref="Q138" r:id="rId134" xr:uid="{00000000-0004-0000-0400-000085000000}"/>
    <hyperlink ref="Q139" r:id="rId135" xr:uid="{00000000-0004-0000-0400-000086000000}"/>
    <hyperlink ref="Q140" r:id="rId136" xr:uid="{00000000-0004-0000-0400-000087000000}"/>
    <hyperlink ref="Q141" r:id="rId137" xr:uid="{00000000-0004-0000-0400-000088000000}"/>
    <hyperlink ref="Q142" r:id="rId138" xr:uid="{00000000-0004-0000-0400-000089000000}"/>
    <hyperlink ref="Q143" r:id="rId139" xr:uid="{00000000-0004-0000-0400-00008A000000}"/>
    <hyperlink ref="Q144" r:id="rId140" xr:uid="{00000000-0004-0000-0400-00008B000000}"/>
    <hyperlink ref="Q145" r:id="rId141" xr:uid="{00000000-0004-0000-0400-00008C000000}"/>
    <hyperlink ref="Q146" r:id="rId142" xr:uid="{00000000-0004-0000-0400-00008D000000}"/>
    <hyperlink ref="Q147" r:id="rId143" xr:uid="{00000000-0004-0000-0400-00008E000000}"/>
    <hyperlink ref="Q148" r:id="rId144" xr:uid="{00000000-0004-0000-0400-00008F000000}"/>
    <hyperlink ref="Q149" r:id="rId145" xr:uid="{00000000-0004-0000-0400-000090000000}"/>
    <hyperlink ref="Q150" r:id="rId146" xr:uid="{00000000-0004-0000-0400-000091000000}"/>
    <hyperlink ref="Q151" r:id="rId147" xr:uid="{00000000-0004-0000-0400-000092000000}"/>
    <hyperlink ref="Q152" r:id="rId148" xr:uid="{00000000-0004-0000-0400-000093000000}"/>
    <hyperlink ref="Q153" r:id="rId149" xr:uid="{00000000-0004-0000-0400-000094000000}"/>
    <hyperlink ref="Q154" r:id="rId150" xr:uid="{00000000-0004-0000-0400-000095000000}"/>
    <hyperlink ref="Q155" r:id="rId151" xr:uid="{00000000-0004-0000-0400-000096000000}"/>
    <hyperlink ref="Q156" r:id="rId152" xr:uid="{00000000-0004-0000-0400-000097000000}"/>
    <hyperlink ref="Q157" r:id="rId153" xr:uid="{00000000-0004-0000-0400-000098000000}"/>
    <hyperlink ref="Q158" r:id="rId154" xr:uid="{00000000-0004-0000-0400-000099000000}"/>
    <hyperlink ref="Q159" r:id="rId155" xr:uid="{00000000-0004-0000-0400-00009A000000}"/>
    <hyperlink ref="Q160" r:id="rId156" xr:uid="{00000000-0004-0000-0400-00009B000000}"/>
    <hyperlink ref="Q161" r:id="rId157" xr:uid="{00000000-0004-0000-0400-00009C000000}"/>
    <hyperlink ref="Q162" r:id="rId158" xr:uid="{00000000-0004-0000-0400-00009D000000}"/>
    <hyperlink ref="Q163" r:id="rId159" xr:uid="{00000000-0004-0000-0400-00009E000000}"/>
    <hyperlink ref="Q164" r:id="rId160" xr:uid="{00000000-0004-0000-0400-00009F000000}"/>
    <hyperlink ref="Q165" r:id="rId161" xr:uid="{00000000-0004-0000-0400-0000A0000000}"/>
    <hyperlink ref="Q166" r:id="rId162" xr:uid="{00000000-0004-0000-0400-0000A1000000}"/>
    <hyperlink ref="Q167" r:id="rId163" xr:uid="{00000000-0004-0000-0400-0000A2000000}"/>
    <hyperlink ref="Q168" r:id="rId164" xr:uid="{00000000-0004-0000-0400-0000A3000000}"/>
    <hyperlink ref="Q169" r:id="rId165" xr:uid="{00000000-0004-0000-0400-0000A4000000}"/>
    <hyperlink ref="Q170" r:id="rId166" xr:uid="{00000000-0004-0000-0400-0000A5000000}"/>
    <hyperlink ref="Q171" r:id="rId167" xr:uid="{00000000-0004-0000-0400-0000A6000000}"/>
    <hyperlink ref="Q172" r:id="rId168" xr:uid="{00000000-0004-0000-0400-0000A7000000}"/>
    <hyperlink ref="Q173" r:id="rId169" xr:uid="{00000000-0004-0000-0400-0000A8000000}"/>
    <hyperlink ref="Q174" r:id="rId170" xr:uid="{00000000-0004-0000-0400-0000A9000000}"/>
    <hyperlink ref="Q175" r:id="rId171" xr:uid="{00000000-0004-0000-0400-0000AA000000}"/>
    <hyperlink ref="Q176" r:id="rId172" xr:uid="{00000000-0004-0000-0400-0000AB000000}"/>
    <hyperlink ref="Q177" r:id="rId173" xr:uid="{00000000-0004-0000-0400-0000AC000000}"/>
    <hyperlink ref="Q178" r:id="rId174" xr:uid="{00000000-0004-0000-0400-0000AD000000}"/>
    <hyperlink ref="Q179" r:id="rId175" xr:uid="{00000000-0004-0000-0400-0000AE000000}"/>
    <hyperlink ref="Q180" r:id="rId176" xr:uid="{00000000-0004-0000-0400-0000AF000000}"/>
    <hyperlink ref="Q181" r:id="rId177" xr:uid="{00000000-0004-0000-0400-0000B0000000}"/>
    <hyperlink ref="Q182" r:id="rId178" xr:uid="{00000000-0004-0000-0400-0000B1000000}"/>
    <hyperlink ref="Q183" r:id="rId179" xr:uid="{00000000-0004-0000-0400-0000B2000000}"/>
    <hyperlink ref="Q184" r:id="rId180" xr:uid="{00000000-0004-0000-0400-0000B3000000}"/>
    <hyperlink ref="Q185" r:id="rId181" xr:uid="{00000000-0004-0000-0400-0000B4000000}"/>
    <hyperlink ref="Q186" r:id="rId182" xr:uid="{00000000-0004-0000-0400-0000B5000000}"/>
    <hyperlink ref="Q187" r:id="rId183" xr:uid="{00000000-0004-0000-0400-0000B6000000}"/>
    <hyperlink ref="Q188" r:id="rId184" xr:uid="{00000000-0004-0000-0400-0000B7000000}"/>
    <hyperlink ref="Q189" r:id="rId185" xr:uid="{00000000-0004-0000-0400-0000B8000000}"/>
    <hyperlink ref="Q190" r:id="rId186" xr:uid="{00000000-0004-0000-0400-0000B9000000}"/>
    <hyperlink ref="Q191" r:id="rId187" xr:uid="{00000000-0004-0000-0400-0000BA000000}"/>
    <hyperlink ref="Q192" r:id="rId188" xr:uid="{00000000-0004-0000-0400-0000BB000000}"/>
    <hyperlink ref="Q193" r:id="rId189" xr:uid="{00000000-0004-0000-0400-0000BC000000}"/>
    <hyperlink ref="Q194" r:id="rId190" xr:uid="{00000000-0004-0000-0400-0000BD000000}"/>
    <hyperlink ref="Q195" r:id="rId191" xr:uid="{00000000-0004-0000-0400-0000BE000000}"/>
    <hyperlink ref="Q196" r:id="rId192" xr:uid="{00000000-0004-0000-0400-0000BF000000}"/>
    <hyperlink ref="Q197" r:id="rId193" xr:uid="{00000000-0004-0000-0400-0000C0000000}"/>
    <hyperlink ref="Q198" r:id="rId194" xr:uid="{00000000-0004-0000-0400-0000C1000000}"/>
    <hyperlink ref="Q199" r:id="rId195" xr:uid="{00000000-0004-0000-0400-0000C2000000}"/>
    <hyperlink ref="Q200" r:id="rId196" xr:uid="{00000000-0004-0000-0400-0000C3000000}"/>
    <hyperlink ref="Q201" r:id="rId197" xr:uid="{00000000-0004-0000-0400-0000C4000000}"/>
    <hyperlink ref="Q202" r:id="rId198" xr:uid="{00000000-0004-0000-0400-0000C5000000}"/>
    <hyperlink ref="Q203" r:id="rId199" xr:uid="{00000000-0004-0000-0400-0000C6000000}"/>
    <hyperlink ref="Q204" r:id="rId200" xr:uid="{00000000-0004-0000-0400-0000C7000000}"/>
    <hyperlink ref="Q205" r:id="rId201" xr:uid="{00000000-0004-0000-0400-0000C8000000}"/>
    <hyperlink ref="Q206" r:id="rId202" xr:uid="{00000000-0004-0000-0400-0000C9000000}"/>
    <hyperlink ref="Q207" r:id="rId203" xr:uid="{00000000-0004-0000-0400-0000CA000000}"/>
    <hyperlink ref="Q208" r:id="rId204" xr:uid="{00000000-0004-0000-0400-0000CB000000}"/>
    <hyperlink ref="Q209" r:id="rId205" xr:uid="{00000000-0004-0000-0400-0000CC000000}"/>
    <hyperlink ref="Q210" r:id="rId206" xr:uid="{00000000-0004-0000-0400-0000CD000000}"/>
    <hyperlink ref="Q211" r:id="rId207" xr:uid="{00000000-0004-0000-0400-0000CE000000}"/>
    <hyperlink ref="Q212" r:id="rId208" xr:uid="{00000000-0004-0000-0400-0000CF000000}"/>
    <hyperlink ref="Q213" r:id="rId209" xr:uid="{00000000-0004-0000-0400-0000D0000000}"/>
    <hyperlink ref="Q214" r:id="rId210" xr:uid="{00000000-0004-0000-0400-0000D1000000}"/>
    <hyperlink ref="Q215" r:id="rId211" xr:uid="{00000000-0004-0000-0400-0000D2000000}"/>
    <hyperlink ref="Q216" r:id="rId212" xr:uid="{00000000-0004-0000-0400-0000D3000000}"/>
    <hyperlink ref="Q217" r:id="rId213" xr:uid="{00000000-0004-0000-0400-0000D4000000}"/>
    <hyperlink ref="Q218" r:id="rId214" xr:uid="{00000000-0004-0000-0400-0000D5000000}"/>
    <hyperlink ref="Q219" r:id="rId215" xr:uid="{00000000-0004-0000-0400-0000D6000000}"/>
    <hyperlink ref="Q220" r:id="rId216" xr:uid="{00000000-0004-0000-0400-0000D7000000}"/>
    <hyperlink ref="Q221" r:id="rId217" xr:uid="{00000000-0004-0000-0400-0000D8000000}"/>
    <hyperlink ref="Q222" r:id="rId218" xr:uid="{00000000-0004-0000-0400-0000D9000000}"/>
    <hyperlink ref="Q223" r:id="rId219" xr:uid="{00000000-0004-0000-0400-0000DA000000}"/>
    <hyperlink ref="Q224" r:id="rId220" xr:uid="{00000000-0004-0000-0400-0000DB000000}"/>
    <hyperlink ref="Q225" r:id="rId221" xr:uid="{00000000-0004-0000-0400-0000DC000000}"/>
    <hyperlink ref="Q226" r:id="rId222" xr:uid="{00000000-0004-0000-0400-0000DD000000}"/>
    <hyperlink ref="Q227" r:id="rId223" xr:uid="{00000000-0004-0000-0400-0000DE000000}"/>
    <hyperlink ref="Q228" r:id="rId224" xr:uid="{00000000-0004-0000-0400-0000DF000000}"/>
    <hyperlink ref="Q229" r:id="rId225" xr:uid="{00000000-0004-0000-0400-0000E0000000}"/>
    <hyperlink ref="Q230" r:id="rId226" xr:uid="{00000000-0004-0000-0400-0000E1000000}"/>
    <hyperlink ref="Q231" r:id="rId227" xr:uid="{00000000-0004-0000-0400-0000E2000000}"/>
    <hyperlink ref="Q232" r:id="rId228" xr:uid="{00000000-0004-0000-0400-0000E3000000}"/>
    <hyperlink ref="Q233" r:id="rId229" xr:uid="{00000000-0004-0000-0400-0000E4000000}"/>
    <hyperlink ref="Q234" r:id="rId230" xr:uid="{00000000-0004-0000-0400-0000E5000000}"/>
    <hyperlink ref="Q235" r:id="rId231" xr:uid="{00000000-0004-0000-0400-0000E6000000}"/>
    <hyperlink ref="Q236" r:id="rId232" xr:uid="{00000000-0004-0000-0400-0000E7000000}"/>
    <hyperlink ref="Q237" r:id="rId233" xr:uid="{00000000-0004-0000-0400-0000E8000000}"/>
    <hyperlink ref="Q238" r:id="rId234" xr:uid="{00000000-0004-0000-0400-0000E9000000}"/>
    <hyperlink ref="Q239" r:id="rId235" xr:uid="{00000000-0004-0000-0400-0000EA000000}"/>
    <hyperlink ref="Q240" r:id="rId236" xr:uid="{00000000-0004-0000-0400-0000EB000000}"/>
    <hyperlink ref="Q241" r:id="rId237" xr:uid="{00000000-0004-0000-0400-0000EC000000}"/>
    <hyperlink ref="Q242" r:id="rId238" xr:uid="{00000000-0004-0000-0400-0000ED000000}"/>
    <hyperlink ref="Q243" r:id="rId239" xr:uid="{00000000-0004-0000-0400-0000EE000000}"/>
    <hyperlink ref="Q244" r:id="rId240" xr:uid="{00000000-0004-0000-0400-0000EF000000}"/>
    <hyperlink ref="Q245" r:id="rId241" xr:uid="{00000000-0004-0000-0400-0000F0000000}"/>
    <hyperlink ref="Q246" r:id="rId242" xr:uid="{00000000-0004-0000-0400-0000F1000000}"/>
    <hyperlink ref="Q247" r:id="rId243" xr:uid="{00000000-0004-0000-0400-0000F2000000}"/>
    <hyperlink ref="Q248" r:id="rId244" xr:uid="{00000000-0004-0000-0400-0000F3000000}"/>
    <hyperlink ref="Q249" r:id="rId245" xr:uid="{00000000-0004-0000-0400-0000F4000000}"/>
    <hyperlink ref="Q250" r:id="rId246" xr:uid="{00000000-0004-0000-0400-0000F5000000}"/>
    <hyperlink ref="Q251" r:id="rId247" xr:uid="{00000000-0004-0000-0400-0000F6000000}"/>
    <hyperlink ref="Q94" r:id="rId248" xr:uid="{00000000-0004-0000-0400-0000F7000000}"/>
    <hyperlink ref="Q62" r:id="rId249" xr:uid="{00000000-0004-0000-0400-0000F8000000}"/>
  </hyperlinks>
  <pageMargins left="0.75" right="0.75" top="1" bottom="1" header="0.5" footer="0.5"/>
  <pageSetup orientation="portrait" r:id="rId25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37"/>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15.7265625" customWidth="1"/>
    <col min="6" max="6" width="30.7265625" customWidth="1"/>
    <col min="7" max="8" width="15.7265625" customWidth="1"/>
    <col min="9" max="9" width="18.7265625" customWidth="1"/>
  </cols>
  <sheetData>
    <row r="1" spans="1:9" ht="27" x14ac:dyDescent="0.35">
      <c r="A1" s="30" t="s">
        <v>2208</v>
      </c>
      <c r="B1" s="31"/>
      <c r="C1" s="31"/>
      <c r="D1" s="31"/>
      <c r="E1" s="31"/>
      <c r="F1" s="31"/>
      <c r="G1" s="31"/>
      <c r="H1" s="31"/>
      <c r="I1" s="31"/>
    </row>
    <row r="2" spans="1:9" s="12" customFormat="1" ht="25" customHeight="1" x14ac:dyDescent="0.35">
      <c r="A2" s="15" t="s">
        <v>1</v>
      </c>
      <c r="B2" s="15" t="s">
        <v>2</v>
      </c>
      <c r="C2" s="15" t="s">
        <v>3</v>
      </c>
      <c r="D2" s="15" t="s">
        <v>6</v>
      </c>
      <c r="E2" s="15" t="s">
        <v>549</v>
      </c>
      <c r="F2" s="15" t="s">
        <v>2209</v>
      </c>
      <c r="G2" s="15" t="s">
        <v>550</v>
      </c>
      <c r="H2" s="15" t="s">
        <v>551</v>
      </c>
      <c r="I2" s="15" t="s">
        <v>22</v>
      </c>
    </row>
    <row r="3" spans="1:9" ht="15" customHeight="1" x14ac:dyDescent="0.35">
      <c r="A3" s="2" t="s">
        <v>339</v>
      </c>
      <c r="B3" s="2" t="s">
        <v>340</v>
      </c>
      <c r="C3" s="3">
        <v>23</v>
      </c>
      <c r="D3" s="2" t="s">
        <v>341</v>
      </c>
      <c r="E3" s="2" t="s">
        <v>2237</v>
      </c>
      <c r="F3" s="2" t="s">
        <v>2223</v>
      </c>
      <c r="G3" s="2"/>
      <c r="H3" s="2"/>
      <c r="I3" s="4" t="s">
        <v>2238</v>
      </c>
    </row>
    <row r="4" spans="1:9" ht="15" customHeight="1" x14ac:dyDescent="0.35">
      <c r="A4" s="2" t="s">
        <v>387</v>
      </c>
      <c r="B4" s="2" t="s">
        <v>388</v>
      </c>
      <c r="C4" s="3">
        <v>27</v>
      </c>
      <c r="D4" s="2" t="s">
        <v>389</v>
      </c>
      <c r="E4" s="2" t="s">
        <v>2250</v>
      </c>
      <c r="F4" s="2" t="s">
        <v>2251</v>
      </c>
      <c r="G4" s="2"/>
      <c r="H4" s="2"/>
      <c r="I4" s="4" t="s">
        <v>2252</v>
      </c>
    </row>
    <row r="5" spans="1:9" ht="15" customHeight="1" x14ac:dyDescent="0.35">
      <c r="A5" s="2" t="s">
        <v>365</v>
      </c>
      <c r="B5" s="2" t="s">
        <v>366</v>
      </c>
      <c r="C5" s="3">
        <v>25</v>
      </c>
      <c r="D5" s="2" t="s">
        <v>367</v>
      </c>
      <c r="E5" s="2" t="s">
        <v>1085</v>
      </c>
      <c r="F5" s="2" t="s">
        <v>2245</v>
      </c>
      <c r="G5" s="2"/>
      <c r="H5" s="2"/>
      <c r="I5" s="4" t="s">
        <v>1936</v>
      </c>
    </row>
    <row r="6" spans="1:9" ht="15" customHeight="1" x14ac:dyDescent="0.35">
      <c r="A6" s="2" t="s">
        <v>365</v>
      </c>
      <c r="B6" s="2" t="s">
        <v>366</v>
      </c>
      <c r="C6" s="3">
        <v>25</v>
      </c>
      <c r="D6" s="2" t="s">
        <v>367</v>
      </c>
      <c r="E6" s="2" t="s">
        <v>2210</v>
      </c>
      <c r="F6" s="2" t="s">
        <v>2248</v>
      </c>
      <c r="G6" s="2"/>
      <c r="H6" s="2"/>
      <c r="I6" s="4" t="s">
        <v>1936</v>
      </c>
    </row>
    <row r="7" spans="1:9" ht="15" customHeight="1" x14ac:dyDescent="0.35">
      <c r="A7" s="2" t="s">
        <v>487</v>
      </c>
      <c r="B7" s="2" t="s">
        <v>488</v>
      </c>
      <c r="C7" s="3">
        <v>36</v>
      </c>
      <c r="D7" s="2" t="s">
        <v>489</v>
      </c>
      <c r="E7" s="2" t="s">
        <v>2210</v>
      </c>
      <c r="F7" s="2" t="s">
        <v>2257</v>
      </c>
      <c r="G7" s="2"/>
      <c r="H7" s="2"/>
      <c r="I7" s="4" t="s">
        <v>2258</v>
      </c>
    </row>
    <row r="8" spans="1:9" ht="15" customHeight="1" x14ac:dyDescent="0.35">
      <c r="A8" s="2" t="s">
        <v>23</v>
      </c>
      <c r="B8" s="2" t="s">
        <v>24</v>
      </c>
      <c r="C8" s="3">
        <v>1</v>
      </c>
      <c r="D8" s="2" t="s">
        <v>26</v>
      </c>
      <c r="E8" s="2" t="s">
        <v>2210</v>
      </c>
      <c r="F8" s="2" t="s">
        <v>2215</v>
      </c>
      <c r="G8" s="2"/>
      <c r="H8" s="2"/>
      <c r="I8" s="4" t="s">
        <v>1738</v>
      </c>
    </row>
    <row r="9" spans="1:9" ht="15" customHeight="1" x14ac:dyDescent="0.35">
      <c r="A9" s="2" t="s">
        <v>365</v>
      </c>
      <c r="B9" s="2" t="s">
        <v>366</v>
      </c>
      <c r="C9" s="3">
        <v>25</v>
      </c>
      <c r="D9" s="2" t="s">
        <v>367</v>
      </c>
      <c r="E9" s="2" t="s">
        <v>2210</v>
      </c>
      <c r="F9" s="2" t="s">
        <v>2246</v>
      </c>
      <c r="G9" s="2"/>
      <c r="H9" s="2"/>
      <c r="I9" s="4" t="s">
        <v>2247</v>
      </c>
    </row>
    <row r="10" spans="1:9" ht="15" customHeight="1" x14ac:dyDescent="0.35">
      <c r="A10" s="2" t="s">
        <v>177</v>
      </c>
      <c r="B10" s="2" t="s">
        <v>178</v>
      </c>
      <c r="C10" s="3">
        <v>12</v>
      </c>
      <c r="D10" s="2" t="s">
        <v>179</v>
      </c>
      <c r="E10" s="2" t="s">
        <v>1085</v>
      </c>
      <c r="F10" s="2" t="s">
        <v>2218</v>
      </c>
      <c r="G10" s="2"/>
      <c r="H10" s="2"/>
      <c r="I10" s="4" t="s">
        <v>1686</v>
      </c>
    </row>
    <row r="11" spans="1:9" ht="15" customHeight="1" x14ac:dyDescent="0.35">
      <c r="A11" s="2" t="s">
        <v>191</v>
      </c>
      <c r="B11" s="2" t="s">
        <v>192</v>
      </c>
      <c r="C11" s="3">
        <v>13</v>
      </c>
      <c r="D11" s="2" t="s">
        <v>193</v>
      </c>
      <c r="E11" s="2" t="s">
        <v>1085</v>
      </c>
      <c r="F11" s="2" t="s">
        <v>2218</v>
      </c>
      <c r="G11" s="2"/>
      <c r="H11" s="2"/>
      <c r="I11" s="4" t="s">
        <v>1686</v>
      </c>
    </row>
    <row r="12" spans="1:9" ht="15" customHeight="1" x14ac:dyDescent="0.35">
      <c r="A12" s="2" t="s">
        <v>365</v>
      </c>
      <c r="B12" s="2" t="s">
        <v>366</v>
      </c>
      <c r="C12" s="3">
        <v>25</v>
      </c>
      <c r="D12" s="2" t="s">
        <v>367</v>
      </c>
      <c r="E12" s="2" t="s">
        <v>1085</v>
      </c>
      <c r="F12" s="2" t="s">
        <v>2218</v>
      </c>
      <c r="G12" s="2"/>
      <c r="H12" s="2"/>
      <c r="I12" s="4" t="s">
        <v>1686</v>
      </c>
    </row>
    <row r="13" spans="1:9" ht="15" customHeight="1" x14ac:dyDescent="0.35">
      <c r="A13" s="2" t="s">
        <v>339</v>
      </c>
      <c r="B13" s="2" t="s">
        <v>340</v>
      </c>
      <c r="C13" s="3">
        <v>23</v>
      </c>
      <c r="D13" s="2" t="s">
        <v>341</v>
      </c>
      <c r="E13" s="2" t="s">
        <v>1085</v>
      </c>
      <c r="F13" s="2" t="s">
        <v>2218</v>
      </c>
      <c r="G13" s="2"/>
      <c r="H13" s="2"/>
      <c r="I13" s="4" t="s">
        <v>2239</v>
      </c>
    </row>
    <row r="14" spans="1:9" ht="15" customHeight="1" x14ac:dyDescent="0.35">
      <c r="A14" s="2" t="s">
        <v>487</v>
      </c>
      <c r="B14" s="2" t="s">
        <v>488</v>
      </c>
      <c r="C14" s="3">
        <v>36</v>
      </c>
      <c r="D14" s="2" t="s">
        <v>489</v>
      </c>
      <c r="E14" s="2" t="s">
        <v>2210</v>
      </c>
      <c r="F14" s="2" t="s">
        <v>2255</v>
      </c>
      <c r="G14" s="2"/>
      <c r="H14" s="2"/>
      <c r="I14" s="4" t="s">
        <v>2256</v>
      </c>
    </row>
    <row r="15" spans="1:9" ht="15" customHeight="1" x14ac:dyDescent="0.35">
      <c r="A15" s="2" t="s">
        <v>339</v>
      </c>
      <c r="B15" s="2" t="s">
        <v>340</v>
      </c>
      <c r="C15" s="3">
        <v>23</v>
      </c>
      <c r="D15" s="2" t="s">
        <v>341</v>
      </c>
      <c r="E15" s="2" t="s">
        <v>2210</v>
      </c>
      <c r="F15" s="2" t="s">
        <v>2240</v>
      </c>
      <c r="G15" s="2"/>
      <c r="H15" s="2"/>
      <c r="I15" s="4" t="s">
        <v>2241</v>
      </c>
    </row>
    <row r="16" spans="1:9" ht="15" customHeight="1" x14ac:dyDescent="0.35">
      <c r="A16" s="2" t="s">
        <v>116</v>
      </c>
      <c r="B16" s="2" t="s">
        <v>117</v>
      </c>
      <c r="C16" s="3">
        <v>7</v>
      </c>
      <c r="D16" s="2" t="s">
        <v>118</v>
      </c>
      <c r="E16" s="2" t="s">
        <v>2210</v>
      </c>
      <c r="F16" s="2" t="s">
        <v>2220</v>
      </c>
      <c r="G16" s="2"/>
      <c r="H16" s="2"/>
      <c r="I16" s="4" t="s">
        <v>2221</v>
      </c>
    </row>
    <row r="17" spans="1:9" ht="15" customHeight="1" x14ac:dyDescent="0.35">
      <c r="A17" s="2" t="s">
        <v>375</v>
      </c>
      <c r="B17" s="2" t="s">
        <v>376</v>
      </c>
      <c r="C17" s="3">
        <v>26</v>
      </c>
      <c r="D17" s="2" t="s">
        <v>377</v>
      </c>
      <c r="E17" s="2" t="s">
        <v>1085</v>
      </c>
      <c r="F17" s="2" t="s">
        <v>2249</v>
      </c>
      <c r="G17" s="2"/>
      <c r="H17" s="2"/>
      <c r="I17" s="4" t="s">
        <v>1953</v>
      </c>
    </row>
    <row r="18" spans="1:9" ht="15" customHeight="1" x14ac:dyDescent="0.35">
      <c r="A18" s="2" t="s">
        <v>23</v>
      </c>
      <c r="B18" s="2" t="s">
        <v>24</v>
      </c>
      <c r="C18" s="3">
        <v>1</v>
      </c>
      <c r="D18" s="2" t="s">
        <v>26</v>
      </c>
      <c r="E18" s="2" t="s">
        <v>652</v>
      </c>
      <c r="F18" s="2" t="s">
        <v>2213</v>
      </c>
      <c r="G18" s="2"/>
      <c r="H18" s="2"/>
      <c r="I18" s="4" t="s">
        <v>2214</v>
      </c>
    </row>
    <row r="19" spans="1:9" ht="15" customHeight="1" x14ac:dyDescent="0.35">
      <c r="A19" s="2" t="s">
        <v>310</v>
      </c>
      <c r="B19" s="2" t="s">
        <v>311</v>
      </c>
      <c r="C19" s="3">
        <v>21</v>
      </c>
      <c r="D19" s="2" t="s">
        <v>313</v>
      </c>
      <c r="E19" s="2" t="s">
        <v>2210</v>
      </c>
      <c r="F19" s="2" t="s">
        <v>2235</v>
      </c>
      <c r="G19" s="2"/>
      <c r="H19" s="2"/>
      <c r="I19" s="4" t="s">
        <v>2236</v>
      </c>
    </row>
    <row r="20" spans="1:9" ht="15" customHeight="1" x14ac:dyDescent="0.35">
      <c r="A20" s="2" t="s">
        <v>398</v>
      </c>
      <c r="B20" s="2" t="s">
        <v>399</v>
      </c>
      <c r="C20" s="3">
        <v>28</v>
      </c>
      <c r="D20" s="2" t="s">
        <v>400</v>
      </c>
      <c r="E20" s="2" t="s">
        <v>2210</v>
      </c>
      <c r="F20" s="2" t="s">
        <v>2235</v>
      </c>
      <c r="G20" s="2"/>
      <c r="H20" s="2"/>
      <c r="I20" s="4" t="s">
        <v>2236</v>
      </c>
    </row>
    <row r="21" spans="1:9" ht="15" customHeight="1" x14ac:dyDescent="0.35">
      <c r="A21" s="2" t="s">
        <v>207</v>
      </c>
      <c r="B21" s="2" t="s">
        <v>208</v>
      </c>
      <c r="C21" s="3">
        <v>14</v>
      </c>
      <c r="D21" s="2" t="s">
        <v>209</v>
      </c>
      <c r="E21" s="2" t="s">
        <v>2210</v>
      </c>
      <c r="F21" s="2" t="s">
        <v>2228</v>
      </c>
      <c r="G21" s="2"/>
      <c r="H21" s="2"/>
      <c r="I21" s="4" t="s">
        <v>2229</v>
      </c>
    </row>
    <row r="22" spans="1:9" ht="15" customHeight="1" x14ac:dyDescent="0.35">
      <c r="A22" s="2" t="s">
        <v>23</v>
      </c>
      <c r="B22" s="2" t="s">
        <v>24</v>
      </c>
      <c r="C22" s="3">
        <v>1</v>
      </c>
      <c r="D22" s="2" t="s">
        <v>26</v>
      </c>
      <c r="E22" s="2" t="s">
        <v>2210</v>
      </c>
      <c r="F22" s="2" t="s">
        <v>2211</v>
      </c>
      <c r="G22" s="2"/>
      <c r="H22" s="2"/>
      <c r="I22" s="4" t="s">
        <v>2212</v>
      </c>
    </row>
    <row r="23" spans="1:9" ht="15" customHeight="1" x14ac:dyDescent="0.35">
      <c r="A23" s="2" t="s">
        <v>56</v>
      </c>
      <c r="B23" s="2" t="s">
        <v>57</v>
      </c>
      <c r="C23" s="3">
        <v>3</v>
      </c>
      <c r="D23" s="2" t="s">
        <v>59</v>
      </c>
      <c r="E23" s="2" t="s">
        <v>2210</v>
      </c>
      <c r="F23" s="2" t="s">
        <v>2211</v>
      </c>
      <c r="G23" s="2"/>
      <c r="H23" s="2"/>
      <c r="I23" s="4" t="s">
        <v>2212</v>
      </c>
    </row>
    <row r="24" spans="1:9" ht="15" customHeight="1" x14ac:dyDescent="0.35">
      <c r="A24" s="2" t="s">
        <v>116</v>
      </c>
      <c r="B24" s="2" t="s">
        <v>117</v>
      </c>
      <c r="C24" s="3">
        <v>7</v>
      </c>
      <c r="D24" s="2" t="s">
        <v>118</v>
      </c>
      <c r="E24" s="2" t="s">
        <v>2210</v>
      </c>
      <c r="F24" s="2" t="s">
        <v>2211</v>
      </c>
      <c r="G24" s="2"/>
      <c r="H24" s="2"/>
      <c r="I24" s="4" t="s">
        <v>2212</v>
      </c>
    </row>
    <row r="25" spans="1:9" ht="15" customHeight="1" x14ac:dyDescent="0.35">
      <c r="A25" s="2" t="s">
        <v>56</v>
      </c>
      <c r="B25" s="2" t="s">
        <v>57</v>
      </c>
      <c r="C25" s="3">
        <v>3</v>
      </c>
      <c r="D25" s="2" t="s">
        <v>59</v>
      </c>
      <c r="E25" s="2" t="s">
        <v>1085</v>
      </c>
      <c r="F25" s="2" t="s">
        <v>2218</v>
      </c>
      <c r="G25" s="2"/>
      <c r="H25" s="2"/>
      <c r="I25" s="4" t="s">
        <v>1454</v>
      </c>
    </row>
    <row r="26" spans="1:9" ht="15" customHeight="1" x14ac:dyDescent="0.35">
      <c r="A26" s="2" t="s">
        <v>100</v>
      </c>
      <c r="B26" s="2" t="s">
        <v>101</v>
      </c>
      <c r="C26" s="3">
        <v>6</v>
      </c>
      <c r="D26" s="2" t="s">
        <v>102</v>
      </c>
      <c r="E26" s="2" t="s">
        <v>2210</v>
      </c>
      <c r="F26" s="2" t="s">
        <v>2219</v>
      </c>
      <c r="G26" s="2"/>
      <c r="H26" s="2"/>
      <c r="I26" s="4" t="s">
        <v>1529</v>
      </c>
    </row>
    <row r="27" spans="1:9" ht="15" customHeight="1" x14ac:dyDescent="0.35">
      <c r="A27" s="2" t="s">
        <v>56</v>
      </c>
      <c r="B27" s="2" t="s">
        <v>57</v>
      </c>
      <c r="C27" s="3">
        <v>3</v>
      </c>
      <c r="D27" s="2" t="s">
        <v>59</v>
      </c>
      <c r="E27" s="2" t="s">
        <v>2210</v>
      </c>
      <c r="F27" s="2" t="s">
        <v>2216</v>
      </c>
      <c r="G27" s="2"/>
      <c r="H27" s="2"/>
      <c r="I27" s="4" t="s">
        <v>2217</v>
      </c>
    </row>
    <row r="28" spans="1:9" ht="15" customHeight="1" x14ac:dyDescent="0.35">
      <c r="A28" s="2" t="s">
        <v>447</v>
      </c>
      <c r="B28" s="2" t="s">
        <v>448</v>
      </c>
      <c r="C28" s="3">
        <v>32</v>
      </c>
      <c r="D28" s="2" t="s">
        <v>449</v>
      </c>
      <c r="E28" s="2" t="s">
        <v>2210</v>
      </c>
      <c r="F28" s="2" t="s">
        <v>2216</v>
      </c>
      <c r="G28" s="2"/>
      <c r="H28" s="2"/>
      <c r="I28" s="4" t="s">
        <v>2217</v>
      </c>
    </row>
    <row r="29" spans="1:9" ht="15" customHeight="1" x14ac:dyDescent="0.35">
      <c r="A29" s="2" t="s">
        <v>191</v>
      </c>
      <c r="B29" s="2" t="s">
        <v>192</v>
      </c>
      <c r="C29" s="3">
        <v>13</v>
      </c>
      <c r="D29" s="2" t="s">
        <v>193</v>
      </c>
      <c r="E29" s="2" t="s">
        <v>2210</v>
      </c>
      <c r="F29" s="2" t="s">
        <v>2226</v>
      </c>
      <c r="G29" s="2"/>
      <c r="H29" s="2"/>
      <c r="I29" s="4" t="s">
        <v>2227</v>
      </c>
    </row>
    <row r="30" spans="1:9" ht="15" customHeight="1" x14ac:dyDescent="0.35">
      <c r="A30" s="2" t="s">
        <v>339</v>
      </c>
      <c r="B30" s="2" t="s">
        <v>340</v>
      </c>
      <c r="C30" s="3">
        <v>23</v>
      </c>
      <c r="D30" s="2" t="s">
        <v>341</v>
      </c>
      <c r="E30" s="2" t="s">
        <v>2210</v>
      </c>
      <c r="F30" s="2" t="s">
        <v>2226</v>
      </c>
      <c r="G30" s="2"/>
      <c r="H30" s="2"/>
      <c r="I30" s="4" t="s">
        <v>2227</v>
      </c>
    </row>
    <row r="31" spans="1:9" ht="15" customHeight="1" x14ac:dyDescent="0.35">
      <c r="A31" s="2" t="s">
        <v>264</v>
      </c>
      <c r="B31" s="2" t="s">
        <v>265</v>
      </c>
      <c r="C31" s="3">
        <v>18</v>
      </c>
      <c r="D31" s="2" t="s">
        <v>266</v>
      </c>
      <c r="E31" s="2" t="s">
        <v>652</v>
      </c>
      <c r="F31" s="2" t="s">
        <v>2230</v>
      </c>
      <c r="G31" s="2"/>
      <c r="H31" s="2"/>
      <c r="I31" s="4" t="s">
        <v>2231</v>
      </c>
    </row>
    <row r="32" spans="1:9" ht="15" customHeight="1" x14ac:dyDescent="0.35">
      <c r="A32" s="2" t="s">
        <v>365</v>
      </c>
      <c r="B32" s="2" t="s">
        <v>366</v>
      </c>
      <c r="C32" s="3">
        <v>25</v>
      </c>
      <c r="D32" s="2" t="s">
        <v>367</v>
      </c>
      <c r="E32" s="2" t="s">
        <v>2242</v>
      </c>
      <c r="F32" s="2" t="s">
        <v>2243</v>
      </c>
      <c r="G32" s="2"/>
      <c r="H32" s="2"/>
      <c r="I32" s="4" t="s">
        <v>2244</v>
      </c>
    </row>
    <row r="33" spans="1:9" ht="15" customHeight="1" x14ac:dyDescent="0.35">
      <c r="A33" s="2" t="s">
        <v>523</v>
      </c>
      <c r="B33" s="2" t="s">
        <v>524</v>
      </c>
      <c r="C33" s="3">
        <v>39</v>
      </c>
      <c r="D33" s="2" t="s">
        <v>525</v>
      </c>
      <c r="E33" s="2" t="s">
        <v>652</v>
      </c>
      <c r="F33" s="2" t="s">
        <v>2259</v>
      </c>
      <c r="G33" s="2"/>
      <c r="H33" s="2"/>
      <c r="I33" s="4" t="s">
        <v>2260</v>
      </c>
    </row>
    <row r="34" spans="1:9" ht="15" customHeight="1" x14ac:dyDescent="0.35">
      <c r="A34" s="2" t="s">
        <v>177</v>
      </c>
      <c r="B34" s="2" t="s">
        <v>178</v>
      </c>
      <c r="C34" s="3">
        <v>12</v>
      </c>
      <c r="D34" s="2" t="s">
        <v>179</v>
      </c>
      <c r="E34" s="2" t="s">
        <v>2222</v>
      </c>
      <c r="F34" s="2" t="s">
        <v>2223</v>
      </c>
      <c r="G34" s="2"/>
      <c r="H34" s="2"/>
      <c r="I34" s="4" t="s">
        <v>2224</v>
      </c>
    </row>
    <row r="35" spans="1:9" ht="15" customHeight="1" x14ac:dyDescent="0.35">
      <c r="A35" s="2" t="s">
        <v>177</v>
      </c>
      <c r="B35" s="2" t="s">
        <v>178</v>
      </c>
      <c r="C35" s="3">
        <v>12</v>
      </c>
      <c r="D35" s="2" t="s">
        <v>179</v>
      </c>
      <c r="E35" s="2" t="s">
        <v>2222</v>
      </c>
      <c r="F35" s="2" t="s">
        <v>2225</v>
      </c>
      <c r="G35" s="2"/>
      <c r="H35" s="2"/>
      <c r="I35" s="4" t="s">
        <v>2224</v>
      </c>
    </row>
    <row r="36" spans="1:9" ht="15" customHeight="1" x14ac:dyDescent="0.35">
      <c r="A36" s="2" t="s">
        <v>279</v>
      </c>
      <c r="B36" s="2" t="s">
        <v>280</v>
      </c>
      <c r="C36" s="3">
        <v>19</v>
      </c>
      <c r="D36" s="2" t="s">
        <v>281</v>
      </c>
      <c r="E36" s="2" t="s">
        <v>2232</v>
      </c>
      <c r="F36" s="2" t="s">
        <v>2233</v>
      </c>
      <c r="G36" s="2"/>
      <c r="H36" s="2"/>
      <c r="I36" s="4" t="s">
        <v>2234</v>
      </c>
    </row>
    <row r="37" spans="1:9" ht="15" customHeight="1" x14ac:dyDescent="0.35">
      <c r="A37" s="2" t="s">
        <v>456</v>
      </c>
      <c r="B37" s="2" t="s">
        <v>457</v>
      </c>
      <c r="C37" s="3">
        <v>33</v>
      </c>
      <c r="D37" s="2" t="s">
        <v>458</v>
      </c>
      <c r="E37" s="2" t="s">
        <v>2253</v>
      </c>
      <c r="F37" s="2" t="s">
        <v>2254</v>
      </c>
      <c r="G37" s="2"/>
      <c r="H37" s="2"/>
      <c r="I37" s="4" t="s">
        <v>995</v>
      </c>
    </row>
  </sheetData>
  <autoFilter ref="A2:I37" xr:uid="{00000000-0009-0000-0000-000005000000}">
    <sortState xmlns:xlrd2="http://schemas.microsoft.com/office/spreadsheetml/2017/richdata2" ref="A3:I37">
      <sortCondition ref="I2:I37"/>
    </sortState>
  </autoFilter>
  <mergeCells count="1">
    <mergeCell ref="A1:I1"/>
  </mergeCells>
  <hyperlinks>
    <hyperlink ref="I22" r:id="rId1" xr:uid="{00000000-0004-0000-0500-000000000000}"/>
    <hyperlink ref="I18" r:id="rId2" xr:uid="{00000000-0004-0000-0500-000001000000}"/>
    <hyperlink ref="I8" r:id="rId3" xr:uid="{00000000-0004-0000-0500-000002000000}"/>
    <hyperlink ref="I27" r:id="rId4" xr:uid="{00000000-0004-0000-0500-000003000000}"/>
    <hyperlink ref="I23" r:id="rId5" xr:uid="{00000000-0004-0000-0500-000004000000}"/>
    <hyperlink ref="I25" r:id="rId6" xr:uid="{00000000-0004-0000-0500-000005000000}"/>
    <hyperlink ref="I26" r:id="rId7" xr:uid="{00000000-0004-0000-0500-000006000000}"/>
    <hyperlink ref="I24" r:id="rId8" xr:uid="{00000000-0004-0000-0500-000007000000}"/>
    <hyperlink ref="I16" r:id="rId9" xr:uid="{00000000-0004-0000-0500-000008000000}"/>
    <hyperlink ref="I34" r:id="rId10" location=":~:text=Biography,Dermatologist%20at%20St%20Thomas's%20Hospital." xr:uid="{00000000-0004-0000-0500-000009000000}"/>
    <hyperlink ref="I10" r:id="rId11" xr:uid="{00000000-0004-0000-0500-00000A000000}"/>
    <hyperlink ref="I35" r:id="rId12" location=":~:text=Biography,Dermatologist%20at%20St%20Thomas's%20Hospital." xr:uid="{00000000-0004-0000-0500-00000B000000}"/>
    <hyperlink ref="I11" r:id="rId13" xr:uid="{00000000-0004-0000-0500-00000C000000}"/>
    <hyperlink ref="I29" r:id="rId14" xr:uid="{00000000-0004-0000-0500-00000D000000}"/>
    <hyperlink ref="I21" r:id="rId15" xr:uid="{00000000-0004-0000-0500-00000E000000}"/>
    <hyperlink ref="I31" r:id="rId16" xr:uid="{00000000-0004-0000-0500-00000F000000}"/>
    <hyperlink ref="I36" r:id="rId17" xr:uid="{00000000-0004-0000-0500-000010000000}"/>
    <hyperlink ref="I19" r:id="rId18" xr:uid="{00000000-0004-0000-0500-000011000000}"/>
    <hyperlink ref="I3" r:id="rId19" xr:uid="{00000000-0004-0000-0500-000012000000}"/>
    <hyperlink ref="I13" r:id="rId20" xr:uid="{00000000-0004-0000-0500-000013000000}"/>
    <hyperlink ref="I30" r:id="rId21" xr:uid="{00000000-0004-0000-0500-000014000000}"/>
    <hyperlink ref="I15" r:id="rId22" xr:uid="{00000000-0004-0000-0500-000015000000}"/>
    <hyperlink ref="I32" r:id="rId23" xr:uid="{00000000-0004-0000-0500-000016000000}"/>
    <hyperlink ref="I5" r:id="rId24" xr:uid="{00000000-0004-0000-0500-000017000000}"/>
    <hyperlink ref="I9" r:id="rId25" xr:uid="{00000000-0004-0000-0500-000018000000}"/>
    <hyperlink ref="I6" r:id="rId26" xr:uid="{00000000-0004-0000-0500-000019000000}"/>
    <hyperlink ref="I12" r:id="rId27" xr:uid="{00000000-0004-0000-0500-00001A000000}"/>
    <hyperlink ref="I17" r:id="rId28" xr:uid="{00000000-0004-0000-0500-00001B000000}"/>
    <hyperlink ref="I4" r:id="rId29" xr:uid="{00000000-0004-0000-0500-00001C000000}"/>
    <hyperlink ref="I20" r:id="rId30" xr:uid="{00000000-0004-0000-0500-00001D000000}"/>
    <hyperlink ref="I28" r:id="rId31" xr:uid="{00000000-0004-0000-0500-00001E000000}"/>
    <hyperlink ref="I37" r:id="rId32" xr:uid="{00000000-0004-0000-0500-00001F000000}"/>
    <hyperlink ref="I14" r:id="rId33" xr:uid="{00000000-0004-0000-0500-000020000000}"/>
    <hyperlink ref="I7" r:id="rId34" xr:uid="{00000000-0004-0000-0500-000021000000}"/>
    <hyperlink ref="I33" r:id="rId35" xr:uid="{00000000-0004-0000-0500-000022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K162"/>
  <sheetViews>
    <sheetView showGridLines="0" workbookViewId="0">
      <pane xSplit="4" ySplit="2" topLeftCell="E15" activePane="bottomRight" state="frozen"/>
      <selection pane="topRight"/>
      <selection pane="bottomLeft"/>
      <selection pane="bottomRight" activeCell="J47" sqref="J47"/>
    </sheetView>
  </sheetViews>
  <sheetFormatPr defaultRowHeight="14.5" x14ac:dyDescent="0.35"/>
  <cols>
    <col min="1" max="3" width="12.7265625" customWidth="1"/>
    <col min="4" max="4" width="25.7265625" customWidth="1"/>
    <col min="5" max="6" width="15.7265625" customWidth="1"/>
    <col min="7" max="7" width="18.7265625" customWidth="1"/>
    <col min="8" max="8" width="40.1796875" customWidth="1"/>
    <col min="9" max="10" width="15.7265625" customWidth="1"/>
    <col min="11" max="11" width="18.7265625" customWidth="1"/>
  </cols>
  <sheetData>
    <row r="1" spans="1:11" ht="27" x14ac:dyDescent="0.35">
      <c r="A1" s="30" t="s">
        <v>2261</v>
      </c>
      <c r="B1" s="31"/>
      <c r="C1" s="31"/>
      <c r="D1" s="31"/>
      <c r="E1" s="31"/>
      <c r="F1" s="31"/>
      <c r="G1" s="31"/>
      <c r="H1" s="31"/>
      <c r="I1" s="31"/>
      <c r="J1" s="31"/>
      <c r="K1" s="31"/>
    </row>
    <row r="2" spans="1:11" s="12" customFormat="1" ht="25" customHeight="1" x14ac:dyDescent="0.35">
      <c r="A2" s="15" t="s">
        <v>1</v>
      </c>
      <c r="B2" s="15" t="s">
        <v>2</v>
      </c>
      <c r="C2" s="15" t="s">
        <v>3</v>
      </c>
      <c r="D2" s="15" t="s">
        <v>6</v>
      </c>
      <c r="E2" s="15" t="s">
        <v>2262</v>
      </c>
      <c r="F2" s="15" t="s">
        <v>549</v>
      </c>
      <c r="G2" s="15" t="s">
        <v>2263</v>
      </c>
      <c r="H2" s="15" t="s">
        <v>18396</v>
      </c>
      <c r="I2" s="15" t="s">
        <v>550</v>
      </c>
      <c r="J2" s="15" t="s">
        <v>551</v>
      </c>
      <c r="K2" s="15" t="s">
        <v>22</v>
      </c>
    </row>
    <row r="3" spans="1:11" ht="15" customHeight="1" x14ac:dyDescent="0.35">
      <c r="A3" s="2" t="s">
        <v>23</v>
      </c>
      <c r="B3" s="2" t="s">
        <v>24</v>
      </c>
      <c r="C3" s="3">
        <v>1</v>
      </c>
      <c r="D3" s="2" t="s">
        <v>26</v>
      </c>
      <c r="E3" s="2" t="s">
        <v>2264</v>
      </c>
      <c r="F3" s="2" t="s">
        <v>2222</v>
      </c>
      <c r="G3" s="2" t="s">
        <v>2265</v>
      </c>
      <c r="H3" s="2" t="s">
        <v>1406</v>
      </c>
      <c r="I3" s="2" t="s">
        <v>1858</v>
      </c>
      <c r="J3" s="2" t="s">
        <v>2266</v>
      </c>
      <c r="K3" s="4" t="s">
        <v>2267</v>
      </c>
    </row>
    <row r="4" spans="1:11" ht="15" customHeight="1" x14ac:dyDescent="0.35">
      <c r="A4" s="2" t="s">
        <v>23</v>
      </c>
      <c r="B4" s="2" t="s">
        <v>24</v>
      </c>
      <c r="C4" s="3">
        <v>1</v>
      </c>
      <c r="D4" s="2" t="s">
        <v>26</v>
      </c>
      <c r="E4" s="2" t="s">
        <v>2268</v>
      </c>
      <c r="F4" s="2" t="s">
        <v>2222</v>
      </c>
      <c r="G4" s="2" t="s">
        <v>2269</v>
      </c>
      <c r="H4" s="2" t="s">
        <v>1406</v>
      </c>
      <c r="I4" s="2" t="s">
        <v>2270</v>
      </c>
      <c r="J4" s="2" t="s">
        <v>1747</v>
      </c>
      <c r="K4" s="4" t="s">
        <v>2271</v>
      </c>
    </row>
    <row r="5" spans="1:11" ht="15" customHeight="1" x14ac:dyDescent="0.35">
      <c r="A5" s="2" t="s">
        <v>41</v>
      </c>
      <c r="B5" s="2" t="s">
        <v>42</v>
      </c>
      <c r="C5" s="3">
        <v>2</v>
      </c>
      <c r="D5" s="2" t="s">
        <v>43</v>
      </c>
      <c r="E5" s="2" t="s">
        <v>2272</v>
      </c>
      <c r="F5" s="2" t="s">
        <v>2250</v>
      </c>
      <c r="G5" s="2" t="s">
        <v>2273</v>
      </c>
      <c r="H5" s="2" t="s">
        <v>1406</v>
      </c>
      <c r="I5" s="2" t="s">
        <v>1576</v>
      </c>
      <c r="J5" s="2" t="s">
        <v>2274</v>
      </c>
      <c r="K5" s="4" t="s">
        <v>2275</v>
      </c>
    </row>
    <row r="6" spans="1:11" ht="15" customHeight="1" x14ac:dyDescent="0.35">
      <c r="A6" s="2" t="s">
        <v>56</v>
      </c>
      <c r="B6" s="2" t="s">
        <v>57</v>
      </c>
      <c r="C6" s="3">
        <v>3</v>
      </c>
      <c r="D6" s="2" t="s">
        <v>59</v>
      </c>
      <c r="E6" s="2" t="s">
        <v>2276</v>
      </c>
      <c r="F6" s="2" t="s">
        <v>2222</v>
      </c>
      <c r="G6" s="2" t="s">
        <v>2277</v>
      </c>
      <c r="H6" s="2" t="s">
        <v>1406</v>
      </c>
      <c r="I6" s="2" t="s">
        <v>843</v>
      </c>
      <c r="J6" s="2" t="s">
        <v>2278</v>
      </c>
      <c r="K6" s="4" t="s">
        <v>2279</v>
      </c>
    </row>
    <row r="7" spans="1:11" ht="15" customHeight="1" x14ac:dyDescent="0.35">
      <c r="A7" s="2" t="s">
        <v>56</v>
      </c>
      <c r="B7" s="2" t="s">
        <v>57</v>
      </c>
      <c r="C7" s="3">
        <v>3</v>
      </c>
      <c r="D7" s="2" t="s">
        <v>59</v>
      </c>
      <c r="E7" s="2" t="s">
        <v>2280</v>
      </c>
      <c r="F7" s="2" t="s">
        <v>2222</v>
      </c>
      <c r="G7" s="2" t="s">
        <v>2281</v>
      </c>
      <c r="H7" s="2" t="s">
        <v>1406</v>
      </c>
      <c r="I7" s="2" t="s">
        <v>2282</v>
      </c>
      <c r="J7" s="2" t="s">
        <v>1072</v>
      </c>
      <c r="K7" s="4" t="s">
        <v>2283</v>
      </c>
    </row>
    <row r="8" spans="1:11" ht="15" customHeight="1" x14ac:dyDescent="0.35">
      <c r="A8" s="2" t="s">
        <v>100</v>
      </c>
      <c r="B8" s="2" t="s">
        <v>101</v>
      </c>
      <c r="C8" s="3">
        <v>6</v>
      </c>
      <c r="D8" s="2" t="s">
        <v>102</v>
      </c>
      <c r="E8" s="2" t="s">
        <v>2284</v>
      </c>
      <c r="F8" s="2" t="s">
        <v>2250</v>
      </c>
      <c r="G8" s="2" t="s">
        <v>2285</v>
      </c>
      <c r="H8" s="2" t="s">
        <v>1406</v>
      </c>
      <c r="I8" s="2" t="s">
        <v>1463</v>
      </c>
      <c r="J8" s="2" t="s">
        <v>2286</v>
      </c>
      <c r="K8" s="4" t="s">
        <v>2287</v>
      </c>
    </row>
    <row r="9" spans="1:11" ht="15" customHeight="1" x14ac:dyDescent="0.35">
      <c r="A9" s="2" t="s">
        <v>100</v>
      </c>
      <c r="B9" s="2" t="s">
        <v>101</v>
      </c>
      <c r="C9" s="3">
        <v>6</v>
      </c>
      <c r="D9" s="2" t="s">
        <v>102</v>
      </c>
      <c r="E9" s="2" t="s">
        <v>2288</v>
      </c>
      <c r="F9" s="2" t="s">
        <v>2222</v>
      </c>
      <c r="G9" s="2" t="s">
        <v>2289</v>
      </c>
      <c r="H9" s="2" t="s">
        <v>1406</v>
      </c>
      <c r="I9" s="2" t="s">
        <v>2290</v>
      </c>
      <c r="J9" s="2" t="s">
        <v>2291</v>
      </c>
      <c r="K9" s="4" t="s">
        <v>2292</v>
      </c>
    </row>
    <row r="10" spans="1:11" ht="15" customHeight="1" x14ac:dyDescent="0.35">
      <c r="A10" s="2" t="s">
        <v>100</v>
      </c>
      <c r="B10" s="2" t="s">
        <v>101</v>
      </c>
      <c r="C10" s="3">
        <v>6</v>
      </c>
      <c r="D10" s="2" t="s">
        <v>102</v>
      </c>
      <c r="E10" s="2" t="s">
        <v>2293</v>
      </c>
      <c r="F10" s="2" t="s">
        <v>2222</v>
      </c>
      <c r="G10" s="2" t="s">
        <v>2294</v>
      </c>
      <c r="H10" s="2" t="s">
        <v>1406</v>
      </c>
      <c r="I10" s="2" t="s">
        <v>1701</v>
      </c>
      <c r="J10" s="2" t="s">
        <v>2295</v>
      </c>
      <c r="K10" s="4" t="s">
        <v>2296</v>
      </c>
    </row>
    <row r="11" spans="1:11" ht="15" customHeight="1" x14ac:dyDescent="0.35">
      <c r="A11" s="2" t="s">
        <v>100</v>
      </c>
      <c r="B11" s="2" t="s">
        <v>101</v>
      </c>
      <c r="C11" s="3">
        <v>6</v>
      </c>
      <c r="D11" s="2" t="s">
        <v>102</v>
      </c>
      <c r="E11" s="2" t="s">
        <v>2297</v>
      </c>
      <c r="F11" s="2" t="s">
        <v>2222</v>
      </c>
      <c r="G11" s="2" t="s">
        <v>2298</v>
      </c>
      <c r="H11" s="2" t="s">
        <v>1406</v>
      </c>
      <c r="I11" s="2" t="s">
        <v>816</v>
      </c>
      <c r="J11" s="2" t="s">
        <v>2299</v>
      </c>
      <c r="K11" s="4" t="s">
        <v>2300</v>
      </c>
    </row>
    <row r="12" spans="1:11" ht="15" customHeight="1" x14ac:dyDescent="0.35">
      <c r="A12" s="2" t="s">
        <v>100</v>
      </c>
      <c r="B12" s="2" t="s">
        <v>101</v>
      </c>
      <c r="C12" s="3">
        <v>6</v>
      </c>
      <c r="D12" s="2" t="s">
        <v>102</v>
      </c>
      <c r="E12" s="2" t="s">
        <v>2301</v>
      </c>
      <c r="F12" s="2" t="s">
        <v>2222</v>
      </c>
      <c r="G12" s="2" t="s">
        <v>2302</v>
      </c>
      <c r="H12" s="2" t="s">
        <v>1406</v>
      </c>
      <c r="I12" s="2" t="s">
        <v>945</v>
      </c>
      <c r="J12" s="2" t="s">
        <v>2303</v>
      </c>
      <c r="K12" s="4" t="s">
        <v>2304</v>
      </c>
    </row>
    <row r="13" spans="1:11" ht="15" customHeight="1" x14ac:dyDescent="0.35">
      <c r="A13" s="2" t="s">
        <v>100</v>
      </c>
      <c r="B13" s="2" t="s">
        <v>101</v>
      </c>
      <c r="C13" s="3">
        <v>6</v>
      </c>
      <c r="D13" s="2" t="s">
        <v>102</v>
      </c>
      <c r="E13" s="2" t="s">
        <v>2305</v>
      </c>
      <c r="F13" s="2" t="s">
        <v>2306</v>
      </c>
      <c r="G13" s="2" t="s">
        <v>2307</v>
      </c>
      <c r="H13" s="2" t="s">
        <v>1406</v>
      </c>
      <c r="I13" s="2" t="s">
        <v>2308</v>
      </c>
      <c r="J13" s="2" t="s">
        <v>2309</v>
      </c>
      <c r="K13" s="4" t="s">
        <v>2310</v>
      </c>
    </row>
    <row r="14" spans="1:11" ht="15" customHeight="1" x14ac:dyDescent="0.35">
      <c r="A14" s="2" t="s">
        <v>100</v>
      </c>
      <c r="B14" s="2" t="s">
        <v>101</v>
      </c>
      <c r="C14" s="3">
        <v>6</v>
      </c>
      <c r="D14" s="2" t="s">
        <v>102</v>
      </c>
      <c r="E14" s="2" t="s">
        <v>2311</v>
      </c>
      <c r="F14" s="2" t="s">
        <v>2306</v>
      </c>
      <c r="G14" s="2" t="s">
        <v>2312</v>
      </c>
      <c r="H14" s="2" t="s">
        <v>1406</v>
      </c>
      <c r="I14" s="2" t="s">
        <v>969</v>
      </c>
      <c r="J14" s="2" t="s">
        <v>2313</v>
      </c>
      <c r="K14" s="4" t="s">
        <v>2314</v>
      </c>
    </row>
    <row r="15" spans="1:11" ht="15" customHeight="1" x14ac:dyDescent="0.35">
      <c r="A15" s="2" t="s">
        <v>100</v>
      </c>
      <c r="B15" s="2" t="s">
        <v>101</v>
      </c>
      <c r="C15" s="3">
        <v>6</v>
      </c>
      <c r="D15" s="2" t="s">
        <v>102</v>
      </c>
      <c r="E15" s="2" t="s">
        <v>2315</v>
      </c>
      <c r="F15" s="2" t="s">
        <v>2222</v>
      </c>
      <c r="G15" s="2" t="s">
        <v>2316</v>
      </c>
      <c r="H15" s="2" t="s">
        <v>1406</v>
      </c>
      <c r="I15" s="2" t="s">
        <v>2317</v>
      </c>
      <c r="J15" s="2" t="s">
        <v>2318</v>
      </c>
      <c r="K15" s="4" t="s">
        <v>2319</v>
      </c>
    </row>
    <row r="16" spans="1:11" ht="15" customHeight="1" x14ac:dyDescent="0.35">
      <c r="A16" s="2" t="s">
        <v>100</v>
      </c>
      <c r="B16" s="2" t="s">
        <v>101</v>
      </c>
      <c r="C16" s="3">
        <v>6</v>
      </c>
      <c r="D16" s="2" t="s">
        <v>102</v>
      </c>
      <c r="E16" s="2"/>
      <c r="F16" s="2" t="s">
        <v>2222</v>
      </c>
      <c r="G16" s="2" t="s">
        <v>2320</v>
      </c>
      <c r="H16" s="2" t="s">
        <v>107</v>
      </c>
      <c r="I16" s="2" t="s">
        <v>2321</v>
      </c>
      <c r="J16" s="2"/>
      <c r="K16" s="4" t="s">
        <v>2322</v>
      </c>
    </row>
    <row r="17" spans="1:11" ht="15" customHeight="1" x14ac:dyDescent="0.35">
      <c r="A17" s="2" t="s">
        <v>100</v>
      </c>
      <c r="B17" s="2" t="s">
        <v>101</v>
      </c>
      <c r="C17" s="3">
        <v>6</v>
      </c>
      <c r="D17" s="2" t="s">
        <v>102</v>
      </c>
      <c r="E17" s="2"/>
      <c r="F17" s="2" t="s">
        <v>2323</v>
      </c>
      <c r="G17" s="2" t="s">
        <v>2324</v>
      </c>
      <c r="H17" s="2" t="s">
        <v>107</v>
      </c>
      <c r="I17" s="2" t="s">
        <v>2325</v>
      </c>
      <c r="J17" s="2"/>
      <c r="K17" s="4" t="s">
        <v>2326</v>
      </c>
    </row>
    <row r="18" spans="1:11" ht="15" customHeight="1" x14ac:dyDescent="0.35">
      <c r="A18" s="2" t="s">
        <v>100</v>
      </c>
      <c r="B18" s="2" t="s">
        <v>101</v>
      </c>
      <c r="C18" s="3">
        <v>6</v>
      </c>
      <c r="D18" s="2" t="s">
        <v>102</v>
      </c>
      <c r="E18" s="2" t="s">
        <v>2327</v>
      </c>
      <c r="F18" s="2" t="s">
        <v>2222</v>
      </c>
      <c r="G18" s="2" t="s">
        <v>2328</v>
      </c>
      <c r="H18" s="2" t="s">
        <v>1406</v>
      </c>
      <c r="I18" s="2" t="s">
        <v>2129</v>
      </c>
      <c r="J18" s="2" t="s">
        <v>2329</v>
      </c>
      <c r="K18" s="4" t="s">
        <v>2330</v>
      </c>
    </row>
    <row r="19" spans="1:11" ht="15" customHeight="1" x14ac:dyDescent="0.35">
      <c r="A19" s="2" t="s">
        <v>100</v>
      </c>
      <c r="B19" s="2" t="s">
        <v>101</v>
      </c>
      <c r="C19" s="3">
        <v>6</v>
      </c>
      <c r="D19" s="2" t="s">
        <v>102</v>
      </c>
      <c r="E19" s="2" t="s">
        <v>2331</v>
      </c>
      <c r="F19" s="2" t="s">
        <v>2222</v>
      </c>
      <c r="G19" s="2" t="s">
        <v>2332</v>
      </c>
      <c r="H19" s="2" t="s">
        <v>1406</v>
      </c>
      <c r="I19" s="2" t="s">
        <v>2030</v>
      </c>
      <c r="J19" s="2" t="s">
        <v>843</v>
      </c>
      <c r="K19" s="4" t="s">
        <v>2333</v>
      </c>
    </row>
    <row r="20" spans="1:11" ht="15" customHeight="1" x14ac:dyDescent="0.35">
      <c r="A20" s="2" t="s">
        <v>100</v>
      </c>
      <c r="B20" s="2" t="s">
        <v>101</v>
      </c>
      <c r="C20" s="3">
        <v>6</v>
      </c>
      <c r="D20" s="2" t="s">
        <v>102</v>
      </c>
      <c r="E20" s="2" t="s">
        <v>2334</v>
      </c>
      <c r="F20" s="2" t="s">
        <v>2222</v>
      </c>
      <c r="G20" s="2" t="s">
        <v>2335</v>
      </c>
      <c r="H20" s="2" t="s">
        <v>1406</v>
      </c>
      <c r="I20" s="2" t="s">
        <v>2336</v>
      </c>
      <c r="J20" s="2" t="s">
        <v>969</v>
      </c>
      <c r="K20" s="4" t="s">
        <v>2337</v>
      </c>
    </row>
    <row r="21" spans="1:11" ht="15" customHeight="1" x14ac:dyDescent="0.35">
      <c r="A21" s="2" t="s">
        <v>100</v>
      </c>
      <c r="B21" s="2" t="s">
        <v>101</v>
      </c>
      <c r="C21" s="3">
        <v>6</v>
      </c>
      <c r="D21" s="2" t="s">
        <v>102</v>
      </c>
      <c r="E21" s="2" t="s">
        <v>2338</v>
      </c>
      <c r="F21" s="2" t="s">
        <v>2222</v>
      </c>
      <c r="G21" s="2" t="s">
        <v>2339</v>
      </c>
      <c r="H21" s="2" t="s">
        <v>1406</v>
      </c>
      <c r="I21" s="2" t="s">
        <v>679</v>
      </c>
      <c r="J21" s="2" t="s">
        <v>1862</v>
      </c>
      <c r="K21" s="4" t="s">
        <v>2340</v>
      </c>
    </row>
    <row r="22" spans="1:11" ht="15" customHeight="1" x14ac:dyDescent="0.35">
      <c r="A22" s="2" t="s">
        <v>100</v>
      </c>
      <c r="B22" s="2" t="s">
        <v>101</v>
      </c>
      <c r="C22" s="3">
        <v>6</v>
      </c>
      <c r="D22" s="2" t="s">
        <v>102</v>
      </c>
      <c r="E22" s="2" t="s">
        <v>2341</v>
      </c>
      <c r="F22" s="2" t="s">
        <v>2222</v>
      </c>
      <c r="G22" s="2" t="s">
        <v>2342</v>
      </c>
      <c r="H22" s="2" t="s">
        <v>1406</v>
      </c>
      <c r="I22" s="2" t="s">
        <v>2056</v>
      </c>
      <c r="J22" s="2" t="s">
        <v>2317</v>
      </c>
      <c r="K22" s="4" t="s">
        <v>2343</v>
      </c>
    </row>
    <row r="23" spans="1:11" ht="15" customHeight="1" x14ac:dyDescent="0.35">
      <c r="A23" s="2" t="s">
        <v>100</v>
      </c>
      <c r="B23" s="2" t="s">
        <v>101</v>
      </c>
      <c r="C23" s="3">
        <v>6</v>
      </c>
      <c r="D23" s="2" t="s">
        <v>102</v>
      </c>
      <c r="E23" s="2"/>
      <c r="F23" s="2" t="s">
        <v>606</v>
      </c>
      <c r="G23" s="2" t="s">
        <v>2344</v>
      </c>
      <c r="H23" s="2" t="s">
        <v>107</v>
      </c>
      <c r="I23" s="2" t="s">
        <v>2345</v>
      </c>
      <c r="J23" s="2" t="s">
        <v>2346</v>
      </c>
      <c r="K23" s="4" t="s">
        <v>2347</v>
      </c>
    </row>
    <row r="24" spans="1:11" ht="15" customHeight="1" x14ac:dyDescent="0.35">
      <c r="A24" s="2" t="s">
        <v>100</v>
      </c>
      <c r="B24" s="2" t="s">
        <v>101</v>
      </c>
      <c r="C24" s="3">
        <v>6</v>
      </c>
      <c r="D24" s="2" t="s">
        <v>102</v>
      </c>
      <c r="E24" s="2" t="s">
        <v>2348</v>
      </c>
      <c r="F24" s="2" t="s">
        <v>2222</v>
      </c>
      <c r="G24" s="2" t="s">
        <v>2349</v>
      </c>
      <c r="H24" s="2" t="s">
        <v>1406</v>
      </c>
      <c r="I24" s="2" t="s">
        <v>2350</v>
      </c>
      <c r="J24" s="2" t="s">
        <v>2351</v>
      </c>
      <c r="K24" s="4" t="s">
        <v>2352</v>
      </c>
    </row>
    <row r="25" spans="1:11" ht="15" customHeight="1" x14ac:dyDescent="0.35">
      <c r="A25" s="2" t="s">
        <v>100</v>
      </c>
      <c r="B25" s="2" t="s">
        <v>101</v>
      </c>
      <c r="C25" s="3">
        <v>6</v>
      </c>
      <c r="D25" s="2" t="s">
        <v>102</v>
      </c>
      <c r="E25" s="2" t="s">
        <v>2353</v>
      </c>
      <c r="F25" s="2" t="s">
        <v>2306</v>
      </c>
      <c r="G25" s="2" t="s">
        <v>2354</v>
      </c>
      <c r="H25" s="2" t="s">
        <v>1406</v>
      </c>
      <c r="I25" s="2" t="s">
        <v>867</v>
      </c>
      <c r="J25" s="2" t="s">
        <v>946</v>
      </c>
      <c r="K25" s="4" t="s">
        <v>2355</v>
      </c>
    </row>
    <row r="26" spans="1:11" ht="15" customHeight="1" x14ac:dyDescent="0.35">
      <c r="A26" s="2" t="s">
        <v>100</v>
      </c>
      <c r="B26" s="2" t="s">
        <v>101</v>
      </c>
      <c r="C26" s="3">
        <v>6</v>
      </c>
      <c r="D26" s="2" t="s">
        <v>102</v>
      </c>
      <c r="E26" s="2"/>
      <c r="F26" s="2" t="s">
        <v>2222</v>
      </c>
      <c r="G26" s="2" t="s">
        <v>2356</v>
      </c>
      <c r="H26" s="2" t="s">
        <v>107</v>
      </c>
      <c r="I26" s="2" t="s">
        <v>2357</v>
      </c>
      <c r="J26" s="2" t="s">
        <v>2358</v>
      </c>
      <c r="K26" s="4" t="s">
        <v>2359</v>
      </c>
    </row>
    <row r="27" spans="1:11" ht="15" customHeight="1" x14ac:dyDescent="0.35">
      <c r="A27" s="2" t="s">
        <v>100</v>
      </c>
      <c r="B27" s="2" t="s">
        <v>101</v>
      </c>
      <c r="C27" s="3">
        <v>6</v>
      </c>
      <c r="D27" s="2" t="s">
        <v>102</v>
      </c>
      <c r="E27" s="2" t="s">
        <v>2360</v>
      </c>
      <c r="F27" s="2" t="s">
        <v>2250</v>
      </c>
      <c r="G27" s="2" t="s">
        <v>2361</v>
      </c>
      <c r="H27" s="2" t="s">
        <v>1406</v>
      </c>
      <c r="I27" s="2" t="s">
        <v>677</v>
      </c>
      <c r="J27" s="2" t="s">
        <v>1917</v>
      </c>
      <c r="K27" s="4" t="s">
        <v>2362</v>
      </c>
    </row>
    <row r="28" spans="1:11" ht="15" customHeight="1" x14ac:dyDescent="0.35">
      <c r="A28" s="2" t="s">
        <v>100</v>
      </c>
      <c r="B28" s="2" t="s">
        <v>101</v>
      </c>
      <c r="C28" s="3">
        <v>6</v>
      </c>
      <c r="D28" s="2" t="s">
        <v>102</v>
      </c>
      <c r="E28" s="2" t="s">
        <v>2363</v>
      </c>
      <c r="F28" s="2" t="s">
        <v>2222</v>
      </c>
      <c r="G28" s="2" t="s">
        <v>2364</v>
      </c>
      <c r="H28" s="2" t="s">
        <v>1406</v>
      </c>
      <c r="I28" s="2" t="s">
        <v>683</v>
      </c>
      <c r="J28" s="2" t="s">
        <v>1006</v>
      </c>
      <c r="K28" s="4" t="s">
        <v>2365</v>
      </c>
    </row>
    <row r="29" spans="1:11" ht="15" customHeight="1" x14ac:dyDescent="0.35">
      <c r="A29" s="2" t="s">
        <v>100</v>
      </c>
      <c r="B29" s="2" t="s">
        <v>101</v>
      </c>
      <c r="C29" s="3">
        <v>6</v>
      </c>
      <c r="D29" s="2" t="s">
        <v>102</v>
      </c>
      <c r="E29" s="2" t="s">
        <v>2366</v>
      </c>
      <c r="F29" s="2" t="s">
        <v>2306</v>
      </c>
      <c r="G29" s="2" t="s">
        <v>2367</v>
      </c>
      <c r="H29" s="2" t="s">
        <v>1406</v>
      </c>
      <c r="I29" s="2" t="s">
        <v>2368</v>
      </c>
      <c r="J29" s="2" t="s">
        <v>2270</v>
      </c>
      <c r="K29" s="4" t="s">
        <v>2369</v>
      </c>
    </row>
    <row r="30" spans="1:11" ht="15" customHeight="1" x14ac:dyDescent="0.35">
      <c r="A30" s="2" t="s">
        <v>100</v>
      </c>
      <c r="B30" s="2" t="s">
        <v>101</v>
      </c>
      <c r="C30" s="3">
        <v>6</v>
      </c>
      <c r="D30" s="2" t="s">
        <v>102</v>
      </c>
      <c r="E30" s="2" t="s">
        <v>2370</v>
      </c>
      <c r="F30" s="2" t="s">
        <v>2222</v>
      </c>
      <c r="G30" s="2" t="s">
        <v>2371</v>
      </c>
      <c r="H30" s="2" t="s">
        <v>1406</v>
      </c>
      <c r="I30" s="2" t="s">
        <v>2372</v>
      </c>
      <c r="J30" s="2" t="s">
        <v>2373</v>
      </c>
      <c r="K30" s="4" t="s">
        <v>2374</v>
      </c>
    </row>
    <row r="31" spans="1:11" ht="15" customHeight="1" x14ac:dyDescent="0.35">
      <c r="A31" s="2" t="s">
        <v>100</v>
      </c>
      <c r="B31" s="2" t="s">
        <v>101</v>
      </c>
      <c r="C31" s="3">
        <v>6</v>
      </c>
      <c r="D31" s="2" t="s">
        <v>102</v>
      </c>
      <c r="E31" s="2" t="s">
        <v>2375</v>
      </c>
      <c r="F31" s="2" t="s">
        <v>2250</v>
      </c>
      <c r="G31" s="2" t="s">
        <v>2376</v>
      </c>
      <c r="H31" s="2" t="s">
        <v>1406</v>
      </c>
      <c r="I31" s="2" t="s">
        <v>682</v>
      </c>
      <c r="J31" s="2" t="s">
        <v>683</v>
      </c>
      <c r="K31" s="4" t="s">
        <v>2377</v>
      </c>
    </row>
    <row r="32" spans="1:11" ht="15" customHeight="1" x14ac:dyDescent="0.35">
      <c r="A32" s="2" t="s">
        <v>100</v>
      </c>
      <c r="B32" s="2" t="s">
        <v>101</v>
      </c>
      <c r="C32" s="3">
        <v>6</v>
      </c>
      <c r="D32" s="2" t="s">
        <v>102</v>
      </c>
      <c r="E32" s="2"/>
      <c r="F32" s="2" t="s">
        <v>606</v>
      </c>
      <c r="G32" s="2" t="s">
        <v>2378</v>
      </c>
      <c r="H32" s="2" t="s">
        <v>107</v>
      </c>
      <c r="I32" s="2" t="s">
        <v>2379</v>
      </c>
      <c r="J32" s="2" t="s">
        <v>2380</v>
      </c>
      <c r="K32" s="4" t="s">
        <v>2381</v>
      </c>
    </row>
    <row r="33" spans="1:11" ht="15" customHeight="1" x14ac:dyDescent="0.35">
      <c r="A33" s="2" t="s">
        <v>128</v>
      </c>
      <c r="B33" s="2" t="s">
        <v>129</v>
      </c>
      <c r="C33" s="3">
        <v>8</v>
      </c>
      <c r="D33" s="2" t="s">
        <v>130</v>
      </c>
      <c r="E33" s="2" t="s">
        <v>2280</v>
      </c>
      <c r="F33" s="2" t="s">
        <v>2222</v>
      </c>
      <c r="G33" s="2" t="s">
        <v>2281</v>
      </c>
      <c r="H33" s="2" t="s">
        <v>1406</v>
      </c>
      <c r="I33" s="2" t="s">
        <v>2282</v>
      </c>
      <c r="J33" s="2" t="s">
        <v>1072</v>
      </c>
      <c r="K33" s="4" t="s">
        <v>2283</v>
      </c>
    </row>
    <row r="34" spans="1:11" ht="15" customHeight="1" x14ac:dyDescent="0.35">
      <c r="A34" s="2" t="s">
        <v>191</v>
      </c>
      <c r="B34" s="2" t="s">
        <v>192</v>
      </c>
      <c r="C34" s="3">
        <v>13</v>
      </c>
      <c r="D34" s="2" t="s">
        <v>193</v>
      </c>
      <c r="E34" s="2" t="s">
        <v>2382</v>
      </c>
      <c r="F34" s="2" t="s">
        <v>2222</v>
      </c>
      <c r="G34" s="2" t="s">
        <v>2383</v>
      </c>
      <c r="H34" s="2" t="s">
        <v>1406</v>
      </c>
      <c r="I34" s="2" t="s">
        <v>2373</v>
      </c>
      <c r="J34" s="2" t="s">
        <v>1858</v>
      </c>
      <c r="K34" s="4" t="s">
        <v>2384</v>
      </c>
    </row>
    <row r="35" spans="1:11" ht="15" customHeight="1" x14ac:dyDescent="0.35">
      <c r="A35" s="2" t="s">
        <v>218</v>
      </c>
      <c r="B35" s="2" t="s">
        <v>219</v>
      </c>
      <c r="C35" s="3">
        <v>15</v>
      </c>
      <c r="D35" s="2" t="s">
        <v>220</v>
      </c>
      <c r="E35" s="2" t="s">
        <v>2311</v>
      </c>
      <c r="F35" s="2" t="s">
        <v>2222</v>
      </c>
      <c r="G35" s="2" t="s">
        <v>2312</v>
      </c>
      <c r="H35" s="2" t="s">
        <v>1406</v>
      </c>
      <c r="I35" s="2" t="s">
        <v>969</v>
      </c>
      <c r="J35" s="2" t="s">
        <v>2313</v>
      </c>
      <c r="K35" s="4" t="s">
        <v>2314</v>
      </c>
    </row>
    <row r="36" spans="1:11" ht="15" customHeight="1" x14ac:dyDescent="0.35">
      <c r="A36" s="2" t="s">
        <v>218</v>
      </c>
      <c r="B36" s="2" t="s">
        <v>219</v>
      </c>
      <c r="C36" s="3">
        <v>15</v>
      </c>
      <c r="D36" s="2" t="s">
        <v>220</v>
      </c>
      <c r="E36" s="2" t="s">
        <v>2385</v>
      </c>
      <c r="F36" s="2" t="s">
        <v>2222</v>
      </c>
      <c r="G36" s="2" t="s">
        <v>2386</v>
      </c>
      <c r="H36" s="2" t="s">
        <v>1406</v>
      </c>
      <c r="I36" s="2" t="s">
        <v>2387</v>
      </c>
      <c r="J36" s="2" t="s">
        <v>2388</v>
      </c>
      <c r="K36" s="4" t="s">
        <v>2389</v>
      </c>
    </row>
    <row r="37" spans="1:11" ht="15" customHeight="1" x14ac:dyDescent="0.35">
      <c r="A37" s="2" t="s">
        <v>218</v>
      </c>
      <c r="B37" s="2" t="s">
        <v>219</v>
      </c>
      <c r="C37" s="3">
        <v>15</v>
      </c>
      <c r="D37" s="2" t="s">
        <v>220</v>
      </c>
      <c r="E37" s="2" t="s">
        <v>2390</v>
      </c>
      <c r="F37" s="2" t="s">
        <v>2391</v>
      </c>
      <c r="G37" s="2" t="s">
        <v>2392</v>
      </c>
      <c r="H37" s="2" t="s">
        <v>1406</v>
      </c>
      <c r="I37" s="2" t="s">
        <v>2393</v>
      </c>
      <c r="J37" s="2" t="s">
        <v>1004</v>
      </c>
      <c r="K37" s="4" t="s">
        <v>2394</v>
      </c>
    </row>
    <row r="38" spans="1:11" ht="15" customHeight="1" x14ac:dyDescent="0.35">
      <c r="A38" s="2" t="s">
        <v>218</v>
      </c>
      <c r="B38" s="2" t="s">
        <v>219</v>
      </c>
      <c r="C38" s="3">
        <v>15</v>
      </c>
      <c r="D38" s="2" t="s">
        <v>220</v>
      </c>
      <c r="E38" s="2" t="s">
        <v>2338</v>
      </c>
      <c r="F38" s="2" t="s">
        <v>2222</v>
      </c>
      <c r="G38" s="2" t="s">
        <v>2339</v>
      </c>
      <c r="H38" s="2" t="s">
        <v>1406</v>
      </c>
      <c r="I38" s="2" t="s">
        <v>679</v>
      </c>
      <c r="J38" s="2" t="s">
        <v>1858</v>
      </c>
      <c r="K38" s="4" t="s">
        <v>2340</v>
      </c>
    </row>
    <row r="39" spans="1:11" ht="15" customHeight="1" x14ac:dyDescent="0.35">
      <c r="A39" s="2" t="s">
        <v>218</v>
      </c>
      <c r="B39" s="2" t="s">
        <v>219</v>
      </c>
      <c r="C39" s="3">
        <v>15</v>
      </c>
      <c r="D39" s="2" t="s">
        <v>220</v>
      </c>
      <c r="E39" s="2" t="s">
        <v>2395</v>
      </c>
      <c r="F39" s="2" t="s">
        <v>2222</v>
      </c>
      <c r="G39" s="2" t="s">
        <v>2396</v>
      </c>
      <c r="H39" s="2" t="s">
        <v>1406</v>
      </c>
      <c r="I39" s="2" t="s">
        <v>2397</v>
      </c>
      <c r="J39" s="2" t="s">
        <v>1270</v>
      </c>
      <c r="K39" s="4" t="s">
        <v>2398</v>
      </c>
    </row>
    <row r="40" spans="1:11" ht="15" customHeight="1" x14ac:dyDescent="0.35">
      <c r="A40" s="2" t="s">
        <v>218</v>
      </c>
      <c r="B40" s="2" t="s">
        <v>219</v>
      </c>
      <c r="C40" s="3">
        <v>15</v>
      </c>
      <c r="D40" s="2" t="s">
        <v>220</v>
      </c>
      <c r="E40" s="6" t="s">
        <v>18283</v>
      </c>
      <c r="F40" s="2" t="s">
        <v>2222</v>
      </c>
      <c r="G40" s="2" t="s">
        <v>2399</v>
      </c>
      <c r="H40" s="2" t="s">
        <v>1406</v>
      </c>
      <c r="I40" s="2" t="s">
        <v>1775</v>
      </c>
      <c r="J40" s="2" t="s">
        <v>2400</v>
      </c>
      <c r="K40" s="4" t="s">
        <v>2401</v>
      </c>
    </row>
    <row r="41" spans="1:11" ht="15" customHeight="1" x14ac:dyDescent="0.35">
      <c r="A41" s="2" t="s">
        <v>218</v>
      </c>
      <c r="B41" s="2" t="s">
        <v>219</v>
      </c>
      <c r="C41" s="3">
        <v>15</v>
      </c>
      <c r="D41" s="2" t="s">
        <v>220</v>
      </c>
      <c r="E41" s="2" t="s">
        <v>2402</v>
      </c>
      <c r="F41" s="2" t="s">
        <v>2222</v>
      </c>
      <c r="G41" s="2" t="s">
        <v>2403</v>
      </c>
      <c r="H41" s="2" t="s">
        <v>1406</v>
      </c>
      <c r="I41" s="2" t="s">
        <v>694</v>
      </c>
      <c r="J41" s="2" t="s">
        <v>2404</v>
      </c>
      <c r="K41" s="4" t="s">
        <v>2405</v>
      </c>
    </row>
    <row r="42" spans="1:11" ht="15" customHeight="1" x14ac:dyDescent="0.35">
      <c r="A42" s="2" t="s">
        <v>218</v>
      </c>
      <c r="B42" s="2" t="s">
        <v>219</v>
      </c>
      <c r="C42" s="3">
        <v>15</v>
      </c>
      <c r="D42" s="2" t="s">
        <v>220</v>
      </c>
      <c r="E42" s="2" t="s">
        <v>2406</v>
      </c>
      <c r="F42" s="2" t="s">
        <v>2222</v>
      </c>
      <c r="G42" s="2" t="s">
        <v>2407</v>
      </c>
      <c r="H42" s="2" t="s">
        <v>1406</v>
      </c>
      <c r="I42" s="2" t="s">
        <v>1282</v>
      </c>
      <c r="J42" s="2" t="s">
        <v>2408</v>
      </c>
      <c r="K42" s="4" t="s">
        <v>2409</v>
      </c>
    </row>
    <row r="43" spans="1:11" ht="15" customHeight="1" x14ac:dyDescent="0.35">
      <c r="A43" s="2" t="s">
        <v>234</v>
      </c>
      <c r="B43" s="2" t="s">
        <v>235</v>
      </c>
      <c r="C43" s="3">
        <v>16</v>
      </c>
      <c r="D43" s="2" t="s">
        <v>236</v>
      </c>
      <c r="E43" s="2"/>
      <c r="F43" s="2" t="s">
        <v>2410</v>
      </c>
      <c r="G43" s="2"/>
      <c r="H43" s="2" t="s">
        <v>2411</v>
      </c>
      <c r="I43" s="2"/>
      <c r="J43" s="2" t="s">
        <v>607</v>
      </c>
      <c r="K43" s="4" t="s">
        <v>1191</v>
      </c>
    </row>
    <row r="44" spans="1:11" ht="15" customHeight="1" x14ac:dyDescent="0.35">
      <c r="A44" s="2" t="s">
        <v>234</v>
      </c>
      <c r="B44" s="2" t="s">
        <v>235</v>
      </c>
      <c r="C44" s="3">
        <v>16</v>
      </c>
      <c r="D44" s="2" t="s">
        <v>236</v>
      </c>
      <c r="E44" s="2" t="s">
        <v>2412</v>
      </c>
      <c r="F44" s="2" t="s">
        <v>606</v>
      </c>
      <c r="G44" s="2"/>
      <c r="H44" s="2" t="s">
        <v>2413</v>
      </c>
      <c r="I44" s="2"/>
      <c r="J44" s="2" t="s">
        <v>781</v>
      </c>
      <c r="K44" s="4" t="s">
        <v>1191</v>
      </c>
    </row>
    <row r="45" spans="1:11" ht="15" customHeight="1" x14ac:dyDescent="0.35">
      <c r="A45" s="2" t="s">
        <v>234</v>
      </c>
      <c r="B45" s="2" t="s">
        <v>235</v>
      </c>
      <c r="C45" s="3">
        <v>16</v>
      </c>
      <c r="D45" s="2" t="s">
        <v>236</v>
      </c>
      <c r="E45" s="2"/>
      <c r="F45" s="2" t="s">
        <v>2414</v>
      </c>
      <c r="G45" s="2"/>
      <c r="H45" s="2" t="s">
        <v>2415</v>
      </c>
      <c r="I45" s="2"/>
      <c r="J45" s="2" t="s">
        <v>1063</v>
      </c>
      <c r="K45" s="4" t="s">
        <v>1191</v>
      </c>
    </row>
    <row r="46" spans="1:11" ht="15" customHeight="1" x14ac:dyDescent="0.35">
      <c r="A46" s="2" t="s">
        <v>264</v>
      </c>
      <c r="B46" s="2" t="s">
        <v>265</v>
      </c>
      <c r="C46" s="3">
        <v>18</v>
      </c>
      <c r="D46" s="2" t="s">
        <v>266</v>
      </c>
      <c r="E46" s="2" t="s">
        <v>2416</v>
      </c>
      <c r="F46" s="2" t="s">
        <v>2222</v>
      </c>
      <c r="G46" s="2" t="s">
        <v>2417</v>
      </c>
      <c r="H46" s="2" t="s">
        <v>1406</v>
      </c>
      <c r="I46" s="2" t="s">
        <v>1478</v>
      </c>
      <c r="J46" s="2" t="s">
        <v>2418</v>
      </c>
      <c r="K46" s="4" t="s">
        <v>2419</v>
      </c>
    </row>
    <row r="47" spans="1:11" ht="15" customHeight="1" x14ac:dyDescent="0.35">
      <c r="A47" s="2" t="s">
        <v>264</v>
      </c>
      <c r="B47" s="2" t="s">
        <v>265</v>
      </c>
      <c r="C47" s="3">
        <v>18</v>
      </c>
      <c r="D47" s="2" t="s">
        <v>266</v>
      </c>
      <c r="E47" s="2" t="s">
        <v>2420</v>
      </c>
      <c r="F47" s="2" t="s">
        <v>2222</v>
      </c>
      <c r="G47" s="2" t="s">
        <v>2421</v>
      </c>
      <c r="H47" s="2" t="s">
        <v>1406</v>
      </c>
      <c r="I47" s="2" t="s">
        <v>799</v>
      </c>
      <c r="J47" s="2" t="s">
        <v>2422</v>
      </c>
      <c r="K47" s="4" t="s">
        <v>2423</v>
      </c>
    </row>
    <row r="48" spans="1:11" ht="15" customHeight="1" x14ac:dyDescent="0.35">
      <c r="A48" s="2" t="s">
        <v>264</v>
      </c>
      <c r="B48" s="2" t="s">
        <v>265</v>
      </c>
      <c r="C48" s="3">
        <v>18</v>
      </c>
      <c r="D48" s="2" t="s">
        <v>266</v>
      </c>
      <c r="E48" s="2" t="s">
        <v>2424</v>
      </c>
      <c r="F48" s="2" t="s">
        <v>2222</v>
      </c>
      <c r="G48" s="2" t="s">
        <v>2425</v>
      </c>
      <c r="H48" s="2" t="s">
        <v>1406</v>
      </c>
      <c r="I48" s="2" t="s">
        <v>2426</v>
      </c>
      <c r="J48" s="2" t="s">
        <v>2427</v>
      </c>
      <c r="K48" s="4" t="s">
        <v>2428</v>
      </c>
    </row>
    <row r="49" spans="1:11" ht="15" customHeight="1" x14ac:dyDescent="0.35">
      <c r="A49" s="2" t="s">
        <v>264</v>
      </c>
      <c r="B49" s="2" t="s">
        <v>265</v>
      </c>
      <c r="C49" s="3">
        <v>18</v>
      </c>
      <c r="D49" s="2" t="s">
        <v>266</v>
      </c>
      <c r="E49" s="2" t="s">
        <v>2288</v>
      </c>
      <c r="F49" s="2" t="s">
        <v>2222</v>
      </c>
      <c r="G49" s="2" t="s">
        <v>2289</v>
      </c>
      <c r="H49" s="2" t="s">
        <v>1406</v>
      </c>
      <c r="I49" s="2" t="s">
        <v>2290</v>
      </c>
      <c r="J49" s="2" t="s">
        <v>2291</v>
      </c>
      <c r="K49" s="4" t="s">
        <v>2292</v>
      </c>
    </row>
    <row r="50" spans="1:11" ht="15" customHeight="1" x14ac:dyDescent="0.35">
      <c r="A50" s="2" t="s">
        <v>264</v>
      </c>
      <c r="B50" s="2" t="s">
        <v>265</v>
      </c>
      <c r="C50" s="3">
        <v>18</v>
      </c>
      <c r="D50" s="2" t="s">
        <v>266</v>
      </c>
      <c r="E50" s="2" t="s">
        <v>2293</v>
      </c>
      <c r="F50" s="2" t="s">
        <v>2306</v>
      </c>
      <c r="G50" s="2" t="s">
        <v>2294</v>
      </c>
      <c r="H50" s="2" t="s">
        <v>1406</v>
      </c>
      <c r="I50" s="2" t="s">
        <v>1701</v>
      </c>
      <c r="J50" s="2" t="s">
        <v>2429</v>
      </c>
      <c r="K50" s="4" t="s">
        <v>2296</v>
      </c>
    </row>
    <row r="51" spans="1:11" ht="15" customHeight="1" x14ac:dyDescent="0.35">
      <c r="A51" s="2" t="s">
        <v>264</v>
      </c>
      <c r="B51" s="2" t="s">
        <v>265</v>
      </c>
      <c r="C51" s="3">
        <v>18</v>
      </c>
      <c r="D51" s="2" t="s">
        <v>266</v>
      </c>
      <c r="E51" s="2" t="s">
        <v>2264</v>
      </c>
      <c r="F51" s="2" t="s">
        <v>2222</v>
      </c>
      <c r="G51" s="2" t="s">
        <v>2265</v>
      </c>
      <c r="H51" s="2" t="s">
        <v>1406</v>
      </c>
      <c r="I51" s="2" t="s">
        <v>1858</v>
      </c>
      <c r="J51" s="2" t="s">
        <v>2266</v>
      </c>
      <c r="K51" s="4" t="s">
        <v>2267</v>
      </c>
    </row>
    <row r="52" spans="1:11" ht="15" customHeight="1" x14ac:dyDescent="0.35">
      <c r="A52" s="2" t="s">
        <v>264</v>
      </c>
      <c r="B52" s="2" t="s">
        <v>265</v>
      </c>
      <c r="C52" s="3">
        <v>18</v>
      </c>
      <c r="D52" s="2" t="s">
        <v>266</v>
      </c>
      <c r="E52" s="2" t="s">
        <v>2430</v>
      </c>
      <c r="F52" s="2" t="s">
        <v>2222</v>
      </c>
      <c r="G52" s="2" t="s">
        <v>2431</v>
      </c>
      <c r="H52" s="2" t="s">
        <v>1406</v>
      </c>
      <c r="I52" s="2" t="s">
        <v>1490</v>
      </c>
      <c r="J52" s="2" t="s">
        <v>2432</v>
      </c>
      <c r="K52" s="4" t="s">
        <v>2433</v>
      </c>
    </row>
    <row r="53" spans="1:11" ht="15" customHeight="1" x14ac:dyDescent="0.35">
      <c r="A53" s="2" t="s">
        <v>264</v>
      </c>
      <c r="B53" s="2" t="s">
        <v>265</v>
      </c>
      <c r="C53" s="3">
        <v>18</v>
      </c>
      <c r="D53" s="2" t="s">
        <v>266</v>
      </c>
      <c r="E53" s="2" t="s">
        <v>2311</v>
      </c>
      <c r="F53" s="2" t="s">
        <v>2222</v>
      </c>
      <c r="G53" s="2" t="s">
        <v>2312</v>
      </c>
      <c r="H53" s="2" t="s">
        <v>1406</v>
      </c>
      <c r="I53" s="2" t="s">
        <v>969</v>
      </c>
      <c r="J53" s="2" t="s">
        <v>2313</v>
      </c>
      <c r="K53" s="4" t="s">
        <v>2314</v>
      </c>
    </row>
    <row r="54" spans="1:11" ht="15" customHeight="1" x14ac:dyDescent="0.35">
      <c r="A54" s="2" t="s">
        <v>264</v>
      </c>
      <c r="B54" s="2" t="s">
        <v>265</v>
      </c>
      <c r="C54" s="3">
        <v>18</v>
      </c>
      <c r="D54" s="2" t="s">
        <v>266</v>
      </c>
      <c r="E54" s="2" t="s">
        <v>2434</v>
      </c>
      <c r="F54" s="2" t="s">
        <v>2222</v>
      </c>
      <c r="G54" s="2" t="s">
        <v>2435</v>
      </c>
      <c r="H54" s="2" t="s">
        <v>1406</v>
      </c>
      <c r="I54" s="2" t="s">
        <v>930</v>
      </c>
      <c r="J54" s="2" t="s">
        <v>2436</v>
      </c>
      <c r="K54" s="4" t="s">
        <v>2437</v>
      </c>
    </row>
    <row r="55" spans="1:11" ht="15" customHeight="1" x14ac:dyDescent="0.35">
      <c r="A55" s="2" t="s">
        <v>264</v>
      </c>
      <c r="B55" s="2" t="s">
        <v>265</v>
      </c>
      <c r="C55" s="3">
        <v>18</v>
      </c>
      <c r="D55" s="2" t="s">
        <v>266</v>
      </c>
      <c r="E55" s="2" t="s">
        <v>2438</v>
      </c>
      <c r="F55" s="2" t="s">
        <v>2222</v>
      </c>
      <c r="G55" s="2" t="s">
        <v>2439</v>
      </c>
      <c r="H55" s="2" t="s">
        <v>1406</v>
      </c>
      <c r="I55" s="2" t="s">
        <v>2387</v>
      </c>
      <c r="J55" s="2" t="s">
        <v>2440</v>
      </c>
      <c r="K55" s="4" t="s">
        <v>2441</v>
      </c>
    </row>
    <row r="56" spans="1:11" ht="15" customHeight="1" x14ac:dyDescent="0.35">
      <c r="A56" s="2" t="s">
        <v>264</v>
      </c>
      <c r="B56" s="2" t="s">
        <v>265</v>
      </c>
      <c r="C56" s="3">
        <v>18</v>
      </c>
      <c r="D56" s="2" t="s">
        <v>266</v>
      </c>
      <c r="E56" s="2" t="s">
        <v>2442</v>
      </c>
      <c r="F56" s="2" t="s">
        <v>2222</v>
      </c>
      <c r="G56" s="2" t="s">
        <v>2443</v>
      </c>
      <c r="H56" s="2" t="s">
        <v>1406</v>
      </c>
      <c r="I56" s="2" t="s">
        <v>1824</v>
      </c>
      <c r="J56" s="2" t="s">
        <v>2318</v>
      </c>
      <c r="K56" s="4" t="s">
        <v>2444</v>
      </c>
    </row>
    <row r="57" spans="1:11" ht="15" customHeight="1" x14ac:dyDescent="0.35">
      <c r="A57" s="2" t="s">
        <v>264</v>
      </c>
      <c r="B57" s="2" t="s">
        <v>265</v>
      </c>
      <c r="C57" s="3">
        <v>18</v>
      </c>
      <c r="D57" s="2" t="s">
        <v>266</v>
      </c>
      <c r="E57" s="2" t="s">
        <v>2327</v>
      </c>
      <c r="F57" s="2" t="s">
        <v>2306</v>
      </c>
      <c r="G57" s="2" t="s">
        <v>2328</v>
      </c>
      <c r="H57" s="2" t="s">
        <v>1406</v>
      </c>
      <c r="I57" s="2" t="s">
        <v>2129</v>
      </c>
      <c r="J57" s="2" t="s">
        <v>2329</v>
      </c>
      <c r="K57" s="4" t="s">
        <v>2330</v>
      </c>
    </row>
    <row r="58" spans="1:11" ht="15" customHeight="1" x14ac:dyDescent="0.35">
      <c r="A58" s="2" t="s">
        <v>264</v>
      </c>
      <c r="B58" s="2" t="s">
        <v>265</v>
      </c>
      <c r="C58" s="3">
        <v>18</v>
      </c>
      <c r="D58" s="2" t="s">
        <v>266</v>
      </c>
      <c r="E58" s="2" t="s">
        <v>2390</v>
      </c>
      <c r="F58" s="2" t="s">
        <v>2222</v>
      </c>
      <c r="G58" s="2" t="s">
        <v>2392</v>
      </c>
      <c r="H58" s="2" t="s">
        <v>1406</v>
      </c>
      <c r="I58" s="2" t="s">
        <v>2393</v>
      </c>
      <c r="J58" s="2" t="s">
        <v>1004</v>
      </c>
      <c r="K58" s="4" t="s">
        <v>2394</v>
      </c>
    </row>
    <row r="59" spans="1:11" ht="15" customHeight="1" x14ac:dyDescent="0.35">
      <c r="A59" s="2" t="s">
        <v>264</v>
      </c>
      <c r="B59" s="2" t="s">
        <v>265</v>
      </c>
      <c r="C59" s="3">
        <v>18</v>
      </c>
      <c r="D59" s="2" t="s">
        <v>266</v>
      </c>
      <c r="E59" s="2" t="s">
        <v>2445</v>
      </c>
      <c r="F59" s="2" t="s">
        <v>2222</v>
      </c>
      <c r="G59" s="2" t="s">
        <v>2446</v>
      </c>
      <c r="H59" s="2" t="s">
        <v>1406</v>
      </c>
      <c r="I59" s="2" t="s">
        <v>1957</v>
      </c>
      <c r="J59" s="2" t="s">
        <v>2447</v>
      </c>
      <c r="K59" s="4" t="s">
        <v>2448</v>
      </c>
    </row>
    <row r="60" spans="1:11" ht="15" customHeight="1" x14ac:dyDescent="0.35">
      <c r="A60" s="2" t="s">
        <v>264</v>
      </c>
      <c r="B60" s="2" t="s">
        <v>265</v>
      </c>
      <c r="C60" s="3">
        <v>18</v>
      </c>
      <c r="D60" s="2" t="s">
        <v>266</v>
      </c>
      <c r="E60" s="2" t="s">
        <v>2334</v>
      </c>
      <c r="F60" s="2" t="s">
        <v>2306</v>
      </c>
      <c r="G60" s="2" t="s">
        <v>2335</v>
      </c>
      <c r="H60" s="2" t="s">
        <v>1406</v>
      </c>
      <c r="I60" s="2" t="s">
        <v>2336</v>
      </c>
      <c r="J60" s="2" t="s">
        <v>969</v>
      </c>
      <c r="K60" s="4" t="s">
        <v>2337</v>
      </c>
    </row>
    <row r="61" spans="1:11" ht="15" customHeight="1" x14ac:dyDescent="0.35">
      <c r="A61" s="2" t="s">
        <v>264</v>
      </c>
      <c r="B61" s="2" t="s">
        <v>265</v>
      </c>
      <c r="C61" s="3">
        <v>18</v>
      </c>
      <c r="D61" s="2" t="s">
        <v>266</v>
      </c>
      <c r="E61" s="2" t="s">
        <v>2353</v>
      </c>
      <c r="F61" s="2" t="s">
        <v>2222</v>
      </c>
      <c r="G61" s="2" t="s">
        <v>2354</v>
      </c>
      <c r="H61" s="2" t="s">
        <v>1406</v>
      </c>
      <c r="I61" s="2" t="s">
        <v>867</v>
      </c>
      <c r="J61" s="2" t="s">
        <v>946</v>
      </c>
      <c r="K61" s="4" t="s">
        <v>2355</v>
      </c>
    </row>
    <row r="62" spans="1:11" ht="15" customHeight="1" x14ac:dyDescent="0.35">
      <c r="A62" s="2" t="s">
        <v>264</v>
      </c>
      <c r="B62" s="2" t="s">
        <v>265</v>
      </c>
      <c r="C62" s="3">
        <v>18</v>
      </c>
      <c r="D62" s="2" t="s">
        <v>266</v>
      </c>
      <c r="E62" s="2" t="s">
        <v>2449</v>
      </c>
      <c r="F62" s="2" t="s">
        <v>2222</v>
      </c>
      <c r="G62" s="2" t="s">
        <v>2450</v>
      </c>
      <c r="H62" s="2" t="s">
        <v>1406</v>
      </c>
      <c r="I62" s="2" t="s">
        <v>1075</v>
      </c>
      <c r="J62" s="2" t="s">
        <v>2451</v>
      </c>
      <c r="K62" s="4" t="s">
        <v>2452</v>
      </c>
    </row>
    <row r="63" spans="1:11" ht="15" customHeight="1" x14ac:dyDescent="0.35">
      <c r="A63" s="2" t="s">
        <v>264</v>
      </c>
      <c r="B63" s="2" t="s">
        <v>265</v>
      </c>
      <c r="C63" s="3">
        <v>18</v>
      </c>
      <c r="D63" s="2" t="s">
        <v>266</v>
      </c>
      <c r="E63" s="6" t="s">
        <v>18283</v>
      </c>
      <c r="F63" s="2" t="s">
        <v>2222</v>
      </c>
      <c r="G63" s="2" t="s">
        <v>2399</v>
      </c>
      <c r="H63" s="2" t="s">
        <v>1406</v>
      </c>
      <c r="I63" s="2" t="s">
        <v>1775</v>
      </c>
      <c r="J63" s="2" t="s">
        <v>2400</v>
      </c>
      <c r="K63" s="4" t="s">
        <v>2401</v>
      </c>
    </row>
    <row r="64" spans="1:11" ht="15" customHeight="1" x14ac:dyDescent="0.35">
      <c r="A64" s="2" t="s">
        <v>264</v>
      </c>
      <c r="B64" s="2" t="s">
        <v>265</v>
      </c>
      <c r="C64" s="3">
        <v>18</v>
      </c>
      <c r="D64" s="2" t="s">
        <v>266</v>
      </c>
      <c r="E64" s="2" t="s">
        <v>2363</v>
      </c>
      <c r="F64" s="2" t="s">
        <v>2306</v>
      </c>
      <c r="G64" s="2" t="s">
        <v>2364</v>
      </c>
      <c r="H64" s="2" t="s">
        <v>1406</v>
      </c>
      <c r="I64" s="2" t="s">
        <v>683</v>
      </c>
      <c r="J64" s="2" t="s">
        <v>1006</v>
      </c>
      <c r="K64" s="4" t="s">
        <v>2365</v>
      </c>
    </row>
    <row r="65" spans="1:11" ht="15" customHeight="1" x14ac:dyDescent="0.35">
      <c r="A65" s="2" t="s">
        <v>264</v>
      </c>
      <c r="B65" s="2" t="s">
        <v>265</v>
      </c>
      <c r="C65" s="3">
        <v>18</v>
      </c>
      <c r="D65" s="2" t="s">
        <v>266</v>
      </c>
      <c r="E65" s="2" t="s">
        <v>2453</v>
      </c>
      <c r="F65" s="2" t="s">
        <v>2250</v>
      </c>
      <c r="G65" s="2" t="s">
        <v>2454</v>
      </c>
      <c r="H65" s="2" t="s">
        <v>1406</v>
      </c>
      <c r="I65" s="2" t="s">
        <v>797</v>
      </c>
      <c r="J65" s="2" t="s">
        <v>680</v>
      </c>
      <c r="K65" s="4" t="s">
        <v>2455</v>
      </c>
    </row>
    <row r="66" spans="1:11" ht="15" customHeight="1" x14ac:dyDescent="0.35">
      <c r="A66" s="2" t="s">
        <v>264</v>
      </c>
      <c r="B66" s="2" t="s">
        <v>265</v>
      </c>
      <c r="C66" s="3">
        <v>18</v>
      </c>
      <c r="D66" s="2" t="s">
        <v>266</v>
      </c>
      <c r="E66" s="2" t="s">
        <v>2456</v>
      </c>
      <c r="F66" s="2" t="s">
        <v>2306</v>
      </c>
      <c r="G66" s="2" t="s">
        <v>2457</v>
      </c>
      <c r="H66" s="2" t="s">
        <v>1406</v>
      </c>
      <c r="I66" s="2" t="s">
        <v>2458</v>
      </c>
      <c r="J66" s="2" t="s">
        <v>952</v>
      </c>
      <c r="K66" s="4" t="s">
        <v>2459</v>
      </c>
    </row>
    <row r="67" spans="1:11" ht="15" customHeight="1" x14ac:dyDescent="0.35">
      <c r="A67" s="2" t="s">
        <v>279</v>
      </c>
      <c r="B67" s="2" t="s">
        <v>280</v>
      </c>
      <c r="C67" s="3">
        <v>19</v>
      </c>
      <c r="D67" s="2" t="s">
        <v>281</v>
      </c>
      <c r="E67" s="2" t="s">
        <v>2288</v>
      </c>
      <c r="F67" s="2" t="s">
        <v>2222</v>
      </c>
      <c r="G67" s="2" t="s">
        <v>2289</v>
      </c>
      <c r="H67" s="2" t="s">
        <v>1406</v>
      </c>
      <c r="I67" s="2" t="s">
        <v>2290</v>
      </c>
      <c r="J67" s="2" t="s">
        <v>2291</v>
      </c>
      <c r="K67" s="4" t="s">
        <v>2292</v>
      </c>
    </row>
    <row r="68" spans="1:11" ht="15" customHeight="1" x14ac:dyDescent="0.35">
      <c r="A68" s="2" t="s">
        <v>279</v>
      </c>
      <c r="B68" s="2" t="s">
        <v>280</v>
      </c>
      <c r="C68" s="3">
        <v>19</v>
      </c>
      <c r="D68" s="2" t="s">
        <v>281</v>
      </c>
      <c r="E68" s="2"/>
      <c r="F68" s="2" t="s">
        <v>2414</v>
      </c>
      <c r="G68" s="2" t="s">
        <v>2460</v>
      </c>
      <c r="H68" s="2" t="s">
        <v>1683</v>
      </c>
      <c r="I68" s="2" t="s">
        <v>2461</v>
      </c>
      <c r="J68" s="2" t="s">
        <v>2462</v>
      </c>
      <c r="K68" s="4" t="s">
        <v>2463</v>
      </c>
    </row>
    <row r="69" spans="1:11" ht="15" customHeight="1" x14ac:dyDescent="0.35">
      <c r="A69" s="2" t="s">
        <v>279</v>
      </c>
      <c r="B69" s="2" t="s">
        <v>280</v>
      </c>
      <c r="C69" s="3">
        <v>19</v>
      </c>
      <c r="D69" s="2" t="s">
        <v>281</v>
      </c>
      <c r="E69" s="2" t="s">
        <v>2464</v>
      </c>
      <c r="F69" s="2" t="s">
        <v>2306</v>
      </c>
      <c r="G69" s="2" t="s">
        <v>2465</v>
      </c>
      <c r="H69" s="2" t="s">
        <v>1406</v>
      </c>
      <c r="I69" s="2" t="s">
        <v>1545</v>
      </c>
      <c r="J69" s="2" t="s">
        <v>2466</v>
      </c>
      <c r="K69" s="4" t="s">
        <v>2467</v>
      </c>
    </row>
    <row r="70" spans="1:11" ht="15" customHeight="1" x14ac:dyDescent="0.35">
      <c r="A70" s="2" t="s">
        <v>279</v>
      </c>
      <c r="B70" s="2" t="s">
        <v>280</v>
      </c>
      <c r="C70" s="3">
        <v>19</v>
      </c>
      <c r="D70" s="2" t="s">
        <v>281</v>
      </c>
      <c r="E70" s="2"/>
      <c r="F70" s="2" t="s">
        <v>2414</v>
      </c>
      <c r="G70" s="2" t="s">
        <v>2468</v>
      </c>
      <c r="H70" s="2" t="s">
        <v>2092</v>
      </c>
      <c r="I70" s="2" t="s">
        <v>2469</v>
      </c>
      <c r="J70" s="2" t="s">
        <v>2470</v>
      </c>
      <c r="K70" s="4" t="s">
        <v>2463</v>
      </c>
    </row>
    <row r="71" spans="1:11" ht="15" customHeight="1" x14ac:dyDescent="0.35">
      <c r="A71" s="2" t="s">
        <v>294</v>
      </c>
      <c r="B71" s="2" t="s">
        <v>295</v>
      </c>
      <c r="C71" s="3">
        <v>20</v>
      </c>
      <c r="D71" s="2" t="s">
        <v>296</v>
      </c>
      <c r="E71" s="2">
        <v>2284779</v>
      </c>
      <c r="F71" s="2" t="s">
        <v>2471</v>
      </c>
      <c r="G71" s="2" t="s">
        <v>2472</v>
      </c>
      <c r="H71" s="2" t="s">
        <v>2092</v>
      </c>
      <c r="I71" s="2" t="s">
        <v>1273</v>
      </c>
      <c r="J71" s="2" t="s">
        <v>799</v>
      </c>
      <c r="K71" s="4" t="s">
        <v>2473</v>
      </c>
    </row>
    <row r="72" spans="1:11" ht="15" customHeight="1" x14ac:dyDescent="0.35">
      <c r="A72" s="2" t="s">
        <v>294</v>
      </c>
      <c r="B72" s="2" t="s">
        <v>295</v>
      </c>
      <c r="C72" s="3">
        <v>20</v>
      </c>
      <c r="D72" s="2" t="s">
        <v>296</v>
      </c>
      <c r="E72" s="2" t="s">
        <v>2474</v>
      </c>
      <c r="F72" s="2" t="s">
        <v>2222</v>
      </c>
      <c r="G72" s="2" t="s">
        <v>2475</v>
      </c>
      <c r="H72" s="2" t="s">
        <v>2092</v>
      </c>
      <c r="I72" s="2" t="s">
        <v>1273</v>
      </c>
      <c r="J72" s="2" t="s">
        <v>816</v>
      </c>
      <c r="K72" s="4" t="s">
        <v>2476</v>
      </c>
    </row>
    <row r="73" spans="1:11" ht="15" customHeight="1" x14ac:dyDescent="0.35">
      <c r="A73" s="2" t="s">
        <v>310</v>
      </c>
      <c r="B73" s="2" t="s">
        <v>311</v>
      </c>
      <c r="C73" s="3">
        <v>21</v>
      </c>
      <c r="D73" s="2" t="s">
        <v>313</v>
      </c>
      <c r="E73" s="2" t="s">
        <v>2327</v>
      </c>
      <c r="F73" s="2" t="s">
        <v>2222</v>
      </c>
      <c r="G73" s="2" t="s">
        <v>2328</v>
      </c>
      <c r="H73" s="2" t="s">
        <v>1406</v>
      </c>
      <c r="I73" s="2" t="s">
        <v>2129</v>
      </c>
      <c r="J73" s="2" t="s">
        <v>2329</v>
      </c>
      <c r="K73" s="4" t="s">
        <v>2330</v>
      </c>
    </row>
    <row r="74" spans="1:11" ht="15" customHeight="1" x14ac:dyDescent="0.35">
      <c r="A74" s="2" t="s">
        <v>310</v>
      </c>
      <c r="B74" s="2" t="s">
        <v>311</v>
      </c>
      <c r="C74" s="3">
        <v>21</v>
      </c>
      <c r="D74" s="2" t="s">
        <v>313</v>
      </c>
      <c r="E74" s="2" t="s">
        <v>2338</v>
      </c>
      <c r="F74" s="2" t="s">
        <v>2222</v>
      </c>
      <c r="G74" s="2" t="s">
        <v>2339</v>
      </c>
      <c r="H74" s="2" t="s">
        <v>1406</v>
      </c>
      <c r="I74" s="2" t="s">
        <v>679</v>
      </c>
      <c r="J74" s="2" t="s">
        <v>1862</v>
      </c>
      <c r="K74" s="4" t="s">
        <v>2340</v>
      </c>
    </row>
    <row r="75" spans="1:11" ht="15" customHeight="1" x14ac:dyDescent="0.35">
      <c r="A75" s="2" t="s">
        <v>339</v>
      </c>
      <c r="B75" s="2" t="s">
        <v>340</v>
      </c>
      <c r="C75" s="3">
        <v>23</v>
      </c>
      <c r="D75" s="2" t="s">
        <v>341</v>
      </c>
      <c r="E75" s="2" t="s">
        <v>2477</v>
      </c>
      <c r="F75" s="2" t="s">
        <v>606</v>
      </c>
      <c r="G75" s="2" t="s">
        <v>2478</v>
      </c>
      <c r="H75" s="2" t="s">
        <v>1683</v>
      </c>
      <c r="I75" s="2" t="s">
        <v>843</v>
      </c>
      <c r="J75" s="2" t="s">
        <v>2479</v>
      </c>
      <c r="K75" s="4" t="s">
        <v>2480</v>
      </c>
    </row>
    <row r="76" spans="1:11" ht="15" customHeight="1" x14ac:dyDescent="0.35">
      <c r="A76" s="2" t="s">
        <v>339</v>
      </c>
      <c r="B76" s="2" t="s">
        <v>340</v>
      </c>
      <c r="C76" s="3">
        <v>23</v>
      </c>
      <c r="D76" s="2" t="s">
        <v>341</v>
      </c>
      <c r="E76" s="2" t="s">
        <v>2481</v>
      </c>
      <c r="F76" s="2" t="s">
        <v>606</v>
      </c>
      <c r="G76" s="2" t="s">
        <v>2482</v>
      </c>
      <c r="H76" s="2" t="s">
        <v>1683</v>
      </c>
      <c r="I76" s="2" t="s">
        <v>970</v>
      </c>
      <c r="J76" s="2" t="s">
        <v>843</v>
      </c>
      <c r="K76" s="4" t="s">
        <v>2483</v>
      </c>
    </row>
    <row r="77" spans="1:11" ht="15" customHeight="1" x14ac:dyDescent="0.35">
      <c r="A77" s="2" t="s">
        <v>339</v>
      </c>
      <c r="B77" s="2" t="s">
        <v>340</v>
      </c>
      <c r="C77" s="3">
        <v>23</v>
      </c>
      <c r="D77" s="2" t="s">
        <v>341</v>
      </c>
      <c r="E77" s="2" t="s">
        <v>2484</v>
      </c>
      <c r="F77" s="2" t="s">
        <v>606</v>
      </c>
      <c r="G77" s="2" t="s">
        <v>2485</v>
      </c>
      <c r="H77" s="2" t="s">
        <v>1683</v>
      </c>
      <c r="I77" s="2" t="s">
        <v>1713</v>
      </c>
      <c r="J77" s="2" t="s">
        <v>1576</v>
      </c>
      <c r="K77" s="4" t="s">
        <v>2486</v>
      </c>
    </row>
    <row r="78" spans="1:11" ht="15" customHeight="1" x14ac:dyDescent="0.35">
      <c r="A78" s="2" t="s">
        <v>339</v>
      </c>
      <c r="B78" s="2" t="s">
        <v>340</v>
      </c>
      <c r="C78" s="3">
        <v>23</v>
      </c>
      <c r="D78" s="2" t="s">
        <v>341</v>
      </c>
      <c r="E78" s="2" t="s">
        <v>2487</v>
      </c>
      <c r="F78" s="2" t="s">
        <v>606</v>
      </c>
      <c r="G78" s="2" t="s">
        <v>2488</v>
      </c>
      <c r="H78" s="2" t="s">
        <v>1683</v>
      </c>
      <c r="I78" s="2" t="s">
        <v>851</v>
      </c>
      <c r="J78" s="2" t="s">
        <v>956</v>
      </c>
      <c r="K78" s="4" t="s">
        <v>2489</v>
      </c>
    </row>
    <row r="79" spans="1:11" ht="15" customHeight="1" x14ac:dyDescent="0.35">
      <c r="A79" s="2" t="s">
        <v>365</v>
      </c>
      <c r="B79" s="2" t="s">
        <v>366</v>
      </c>
      <c r="C79" s="3">
        <v>25</v>
      </c>
      <c r="D79" s="2" t="s">
        <v>367</v>
      </c>
      <c r="E79" s="2" t="s">
        <v>2416</v>
      </c>
      <c r="F79" s="2" t="s">
        <v>2222</v>
      </c>
      <c r="G79" s="2" t="s">
        <v>2417</v>
      </c>
      <c r="H79" s="2" t="s">
        <v>1406</v>
      </c>
      <c r="I79" s="2" t="s">
        <v>1478</v>
      </c>
      <c r="J79" s="2" t="s">
        <v>2418</v>
      </c>
      <c r="K79" s="4" t="s">
        <v>2419</v>
      </c>
    </row>
    <row r="80" spans="1:11" ht="15" customHeight="1" x14ac:dyDescent="0.35">
      <c r="A80" s="2" t="s">
        <v>365</v>
      </c>
      <c r="B80" s="2" t="s">
        <v>366</v>
      </c>
      <c r="C80" s="3">
        <v>25</v>
      </c>
      <c r="D80" s="2" t="s">
        <v>367</v>
      </c>
      <c r="E80" s="2" t="s">
        <v>2420</v>
      </c>
      <c r="F80" s="2" t="s">
        <v>2222</v>
      </c>
      <c r="G80" s="2" t="s">
        <v>2421</v>
      </c>
      <c r="H80" s="2" t="s">
        <v>1406</v>
      </c>
      <c r="I80" s="2" t="s">
        <v>799</v>
      </c>
      <c r="J80" s="2" t="s">
        <v>2422</v>
      </c>
      <c r="K80" s="4" t="s">
        <v>2423</v>
      </c>
    </row>
    <row r="81" spans="1:11" ht="15" customHeight="1" x14ac:dyDescent="0.35">
      <c r="A81" s="2" t="s">
        <v>365</v>
      </c>
      <c r="B81" s="2" t="s">
        <v>366</v>
      </c>
      <c r="C81" s="3">
        <v>25</v>
      </c>
      <c r="D81" s="2" t="s">
        <v>367</v>
      </c>
      <c r="E81" s="2" t="s">
        <v>2490</v>
      </c>
      <c r="F81" s="2" t="s">
        <v>2222</v>
      </c>
      <c r="G81" s="2" t="s">
        <v>2491</v>
      </c>
      <c r="H81" s="2" t="s">
        <v>1406</v>
      </c>
      <c r="I81" s="2" t="s">
        <v>1490</v>
      </c>
      <c r="J81" s="2" t="s">
        <v>2492</v>
      </c>
      <c r="K81" s="4" t="s">
        <v>2493</v>
      </c>
    </row>
    <row r="82" spans="1:11" ht="15" customHeight="1" x14ac:dyDescent="0.35">
      <c r="A82" s="2" t="s">
        <v>365</v>
      </c>
      <c r="B82" s="2" t="s">
        <v>366</v>
      </c>
      <c r="C82" s="3">
        <v>25</v>
      </c>
      <c r="D82" s="2" t="s">
        <v>367</v>
      </c>
      <c r="E82" s="2" t="s">
        <v>2494</v>
      </c>
      <c r="F82" s="2" t="s">
        <v>2222</v>
      </c>
      <c r="G82" s="2" t="s">
        <v>2495</v>
      </c>
      <c r="H82" s="2" t="s">
        <v>1406</v>
      </c>
      <c r="I82" s="2" t="s">
        <v>945</v>
      </c>
      <c r="J82" s="2" t="s">
        <v>2496</v>
      </c>
      <c r="K82" s="4" t="s">
        <v>2497</v>
      </c>
    </row>
    <row r="83" spans="1:11" ht="15" customHeight="1" x14ac:dyDescent="0.35">
      <c r="A83" s="2" t="s">
        <v>365</v>
      </c>
      <c r="B83" s="2" t="s">
        <v>366</v>
      </c>
      <c r="C83" s="3">
        <v>25</v>
      </c>
      <c r="D83" s="2" t="s">
        <v>367</v>
      </c>
      <c r="E83" s="2" t="s">
        <v>2276</v>
      </c>
      <c r="F83" s="2" t="s">
        <v>2222</v>
      </c>
      <c r="G83" s="2" t="s">
        <v>2277</v>
      </c>
      <c r="H83" s="2" t="s">
        <v>1406</v>
      </c>
      <c r="I83" s="2" t="s">
        <v>843</v>
      </c>
      <c r="J83" s="2" t="s">
        <v>2278</v>
      </c>
      <c r="K83" s="4" t="s">
        <v>2279</v>
      </c>
    </row>
    <row r="84" spans="1:11" ht="15" customHeight="1" x14ac:dyDescent="0.35">
      <c r="A84" s="2" t="s">
        <v>365</v>
      </c>
      <c r="B84" s="2" t="s">
        <v>366</v>
      </c>
      <c r="C84" s="3">
        <v>25</v>
      </c>
      <c r="D84" s="2" t="s">
        <v>367</v>
      </c>
      <c r="E84" s="2" t="s">
        <v>2293</v>
      </c>
      <c r="F84" s="2" t="s">
        <v>2222</v>
      </c>
      <c r="G84" s="2" t="s">
        <v>2294</v>
      </c>
      <c r="H84" s="2" t="s">
        <v>1406</v>
      </c>
      <c r="I84" s="2" t="s">
        <v>1701</v>
      </c>
      <c r="J84" s="2" t="s">
        <v>2429</v>
      </c>
      <c r="K84" s="4" t="s">
        <v>2296</v>
      </c>
    </row>
    <row r="85" spans="1:11" ht="15" customHeight="1" x14ac:dyDescent="0.35">
      <c r="A85" s="2" t="s">
        <v>365</v>
      </c>
      <c r="B85" s="2" t="s">
        <v>366</v>
      </c>
      <c r="C85" s="3">
        <v>25</v>
      </c>
      <c r="D85" s="2" t="s">
        <v>367</v>
      </c>
      <c r="E85" s="2" t="s">
        <v>2264</v>
      </c>
      <c r="F85" s="2" t="s">
        <v>2222</v>
      </c>
      <c r="G85" s="2" t="s">
        <v>2265</v>
      </c>
      <c r="H85" s="2" t="s">
        <v>1406</v>
      </c>
      <c r="I85" s="2" t="s">
        <v>1858</v>
      </c>
      <c r="J85" s="2" t="s">
        <v>2266</v>
      </c>
      <c r="K85" s="4" t="s">
        <v>2267</v>
      </c>
    </row>
    <row r="86" spans="1:11" ht="15" customHeight="1" x14ac:dyDescent="0.35">
      <c r="A86" s="2" t="s">
        <v>365</v>
      </c>
      <c r="B86" s="2" t="s">
        <v>366</v>
      </c>
      <c r="C86" s="3">
        <v>25</v>
      </c>
      <c r="D86" s="2" t="s">
        <v>367</v>
      </c>
      <c r="E86" s="2" t="s">
        <v>2385</v>
      </c>
      <c r="F86" s="2" t="s">
        <v>2222</v>
      </c>
      <c r="G86" s="2" t="s">
        <v>2386</v>
      </c>
      <c r="H86" s="2" t="s">
        <v>1406</v>
      </c>
      <c r="I86" s="2" t="s">
        <v>2387</v>
      </c>
      <c r="J86" s="2" t="s">
        <v>2388</v>
      </c>
      <c r="K86" s="4" t="s">
        <v>2389</v>
      </c>
    </row>
    <row r="87" spans="1:11" ht="15" customHeight="1" x14ac:dyDescent="0.35">
      <c r="A87" s="2" t="s">
        <v>365</v>
      </c>
      <c r="B87" s="2" t="s">
        <v>366</v>
      </c>
      <c r="C87" s="3">
        <v>25</v>
      </c>
      <c r="D87" s="2" t="s">
        <v>367</v>
      </c>
      <c r="E87" s="2" t="s">
        <v>2498</v>
      </c>
      <c r="F87" s="2" t="s">
        <v>2222</v>
      </c>
      <c r="G87" s="2" t="s">
        <v>2499</v>
      </c>
      <c r="H87" s="2" t="s">
        <v>1406</v>
      </c>
      <c r="I87" s="2" t="s">
        <v>799</v>
      </c>
      <c r="J87" s="2" t="s">
        <v>2500</v>
      </c>
      <c r="K87" s="4" t="s">
        <v>2501</v>
      </c>
    </row>
    <row r="88" spans="1:11" ht="15" customHeight="1" x14ac:dyDescent="0.35">
      <c r="A88" s="2" t="s">
        <v>365</v>
      </c>
      <c r="B88" s="2" t="s">
        <v>366</v>
      </c>
      <c r="C88" s="3">
        <v>25</v>
      </c>
      <c r="D88" s="2" t="s">
        <v>367</v>
      </c>
      <c r="E88" s="2" t="s">
        <v>2327</v>
      </c>
      <c r="F88" s="2" t="s">
        <v>2222</v>
      </c>
      <c r="G88" s="2" t="s">
        <v>2328</v>
      </c>
      <c r="H88" s="2" t="s">
        <v>1406</v>
      </c>
      <c r="I88" s="2" t="s">
        <v>2129</v>
      </c>
      <c r="J88" s="2" t="s">
        <v>2329</v>
      </c>
      <c r="K88" s="4" t="s">
        <v>2330</v>
      </c>
    </row>
    <row r="89" spans="1:11" ht="15" customHeight="1" x14ac:dyDescent="0.35">
      <c r="A89" s="2" t="s">
        <v>365</v>
      </c>
      <c r="B89" s="2" t="s">
        <v>366</v>
      </c>
      <c r="C89" s="3">
        <v>25</v>
      </c>
      <c r="D89" s="2" t="s">
        <v>367</v>
      </c>
      <c r="E89" s="2" t="s">
        <v>2502</v>
      </c>
      <c r="F89" s="2" t="s">
        <v>2222</v>
      </c>
      <c r="G89" s="2" t="s">
        <v>2503</v>
      </c>
      <c r="H89" s="2" t="s">
        <v>1406</v>
      </c>
      <c r="I89" s="2" t="s">
        <v>2504</v>
      </c>
      <c r="J89" s="2" t="s">
        <v>1004</v>
      </c>
      <c r="K89" s="4" t="s">
        <v>2505</v>
      </c>
    </row>
    <row r="90" spans="1:11" ht="15" customHeight="1" x14ac:dyDescent="0.35">
      <c r="A90" s="2" t="s">
        <v>365</v>
      </c>
      <c r="B90" s="2" t="s">
        <v>366</v>
      </c>
      <c r="C90" s="3">
        <v>25</v>
      </c>
      <c r="D90" s="2" t="s">
        <v>367</v>
      </c>
      <c r="E90" s="2" t="s">
        <v>2334</v>
      </c>
      <c r="F90" s="2" t="s">
        <v>2222</v>
      </c>
      <c r="G90" s="2" t="s">
        <v>2335</v>
      </c>
      <c r="H90" s="2" t="s">
        <v>1406</v>
      </c>
      <c r="I90" s="2" t="s">
        <v>2336</v>
      </c>
      <c r="J90" s="2" t="s">
        <v>969</v>
      </c>
      <c r="K90" s="4" t="s">
        <v>2337</v>
      </c>
    </row>
    <row r="91" spans="1:11" ht="15" customHeight="1" x14ac:dyDescent="0.35">
      <c r="A91" s="2" t="s">
        <v>365</v>
      </c>
      <c r="B91" s="2" t="s">
        <v>366</v>
      </c>
      <c r="C91" s="3">
        <v>25</v>
      </c>
      <c r="D91" s="2" t="s">
        <v>367</v>
      </c>
      <c r="E91" s="2" t="s">
        <v>2338</v>
      </c>
      <c r="F91" s="2" t="s">
        <v>2222</v>
      </c>
      <c r="G91" s="2" t="s">
        <v>2339</v>
      </c>
      <c r="H91" s="2" t="s">
        <v>1406</v>
      </c>
      <c r="I91" s="2" t="s">
        <v>679</v>
      </c>
      <c r="J91" s="2" t="s">
        <v>1862</v>
      </c>
      <c r="K91" s="4" t="s">
        <v>2340</v>
      </c>
    </row>
    <row r="92" spans="1:11" ht="15" customHeight="1" x14ac:dyDescent="0.35">
      <c r="A92" s="2" t="s">
        <v>365</v>
      </c>
      <c r="B92" s="2" t="s">
        <v>366</v>
      </c>
      <c r="C92" s="3">
        <v>25</v>
      </c>
      <c r="D92" s="2" t="s">
        <v>367</v>
      </c>
      <c r="E92" s="2" t="s">
        <v>2506</v>
      </c>
      <c r="F92" s="2" t="s">
        <v>2306</v>
      </c>
      <c r="G92" s="2" t="s">
        <v>2507</v>
      </c>
      <c r="H92" s="2" t="s">
        <v>1406</v>
      </c>
      <c r="I92" s="2" t="s">
        <v>970</v>
      </c>
      <c r="J92" s="2" t="s">
        <v>2508</v>
      </c>
      <c r="K92" s="4" t="s">
        <v>2509</v>
      </c>
    </row>
    <row r="93" spans="1:11" ht="15" customHeight="1" x14ac:dyDescent="0.35">
      <c r="A93" s="2" t="s">
        <v>365</v>
      </c>
      <c r="B93" s="2" t="s">
        <v>366</v>
      </c>
      <c r="C93" s="3">
        <v>25</v>
      </c>
      <c r="D93" s="2" t="s">
        <v>367</v>
      </c>
      <c r="E93" s="2" t="s">
        <v>2510</v>
      </c>
      <c r="F93" s="2" t="s">
        <v>2414</v>
      </c>
      <c r="G93" s="2" t="s">
        <v>2511</v>
      </c>
      <c r="H93" s="2" t="s">
        <v>1406</v>
      </c>
      <c r="I93" s="2" t="s">
        <v>2512</v>
      </c>
      <c r="J93" s="2" t="s">
        <v>2513</v>
      </c>
      <c r="K93" s="4" t="s">
        <v>2514</v>
      </c>
    </row>
    <row r="94" spans="1:11" ht="15" customHeight="1" x14ac:dyDescent="0.35">
      <c r="A94" s="2" t="s">
        <v>365</v>
      </c>
      <c r="B94" s="2" t="s">
        <v>366</v>
      </c>
      <c r="C94" s="3">
        <v>25</v>
      </c>
      <c r="D94" s="2" t="s">
        <v>367</v>
      </c>
      <c r="E94" s="2" t="s">
        <v>2515</v>
      </c>
      <c r="F94" s="2" t="s">
        <v>2222</v>
      </c>
      <c r="G94" s="2" t="s">
        <v>2516</v>
      </c>
      <c r="H94" s="2" t="s">
        <v>1406</v>
      </c>
      <c r="I94" s="2" t="s">
        <v>2517</v>
      </c>
      <c r="J94" s="2" t="s">
        <v>789</v>
      </c>
      <c r="K94" s="4" t="s">
        <v>2518</v>
      </c>
    </row>
    <row r="95" spans="1:11" ht="15" customHeight="1" x14ac:dyDescent="0.35">
      <c r="A95" s="2" t="s">
        <v>365</v>
      </c>
      <c r="B95" s="2" t="s">
        <v>366</v>
      </c>
      <c r="C95" s="3">
        <v>25</v>
      </c>
      <c r="D95" s="2" t="s">
        <v>367</v>
      </c>
      <c r="E95" s="6" t="s">
        <v>18283</v>
      </c>
      <c r="F95" s="2" t="s">
        <v>2222</v>
      </c>
      <c r="G95" s="2" t="s">
        <v>2399</v>
      </c>
      <c r="H95" s="2" t="s">
        <v>1406</v>
      </c>
      <c r="I95" s="2" t="s">
        <v>1775</v>
      </c>
      <c r="J95" s="2" t="s">
        <v>2400</v>
      </c>
      <c r="K95" s="4" t="s">
        <v>2401</v>
      </c>
    </row>
    <row r="96" spans="1:11" ht="15" customHeight="1" x14ac:dyDescent="0.35">
      <c r="A96" s="2" t="s">
        <v>365</v>
      </c>
      <c r="B96" s="2" t="s">
        <v>366</v>
      </c>
      <c r="C96" s="3">
        <v>25</v>
      </c>
      <c r="D96" s="2" t="s">
        <v>367</v>
      </c>
      <c r="E96" s="2" t="s">
        <v>2519</v>
      </c>
      <c r="F96" s="2" t="s">
        <v>2250</v>
      </c>
      <c r="G96" s="2" t="s">
        <v>2520</v>
      </c>
      <c r="H96" s="2" t="s">
        <v>1406</v>
      </c>
      <c r="I96" s="2" t="s">
        <v>677</v>
      </c>
      <c r="J96" s="2" t="s">
        <v>1685</v>
      </c>
      <c r="K96" s="4" t="s">
        <v>2521</v>
      </c>
    </row>
    <row r="97" spans="1:11" ht="15" customHeight="1" x14ac:dyDescent="0.35">
      <c r="A97" s="2" t="s">
        <v>365</v>
      </c>
      <c r="B97" s="2" t="s">
        <v>366</v>
      </c>
      <c r="C97" s="3">
        <v>25</v>
      </c>
      <c r="D97" s="2" t="s">
        <v>367</v>
      </c>
      <c r="E97" s="2" t="s">
        <v>2522</v>
      </c>
      <c r="F97" s="2" t="s">
        <v>2222</v>
      </c>
      <c r="G97" s="2" t="s">
        <v>2523</v>
      </c>
      <c r="H97" s="2" t="s">
        <v>1406</v>
      </c>
      <c r="I97" s="2" t="s">
        <v>952</v>
      </c>
      <c r="J97" s="2" t="s">
        <v>1747</v>
      </c>
      <c r="K97" s="4" t="s">
        <v>2524</v>
      </c>
    </row>
    <row r="98" spans="1:11" ht="15" customHeight="1" x14ac:dyDescent="0.35">
      <c r="A98" s="2" t="s">
        <v>365</v>
      </c>
      <c r="B98" s="2" t="s">
        <v>366</v>
      </c>
      <c r="C98" s="3">
        <v>25</v>
      </c>
      <c r="D98" s="2" t="s">
        <v>367</v>
      </c>
      <c r="E98" s="2" t="s">
        <v>2525</v>
      </c>
      <c r="F98" s="2" t="s">
        <v>2222</v>
      </c>
      <c r="G98" s="2" t="s">
        <v>2526</v>
      </c>
      <c r="H98" s="2" t="s">
        <v>1406</v>
      </c>
      <c r="I98" s="2" t="s">
        <v>682</v>
      </c>
      <c r="J98" s="2" t="s">
        <v>2517</v>
      </c>
      <c r="K98" s="4" t="s">
        <v>2527</v>
      </c>
    </row>
    <row r="99" spans="1:11" ht="15" customHeight="1" x14ac:dyDescent="0.35">
      <c r="A99" s="2" t="s">
        <v>365</v>
      </c>
      <c r="B99" s="2" t="s">
        <v>366</v>
      </c>
      <c r="C99" s="3">
        <v>25</v>
      </c>
      <c r="D99" s="2" t="s">
        <v>367</v>
      </c>
      <c r="E99" s="2" t="s">
        <v>2528</v>
      </c>
      <c r="F99" s="2" t="s">
        <v>2222</v>
      </c>
      <c r="G99" s="2" t="s">
        <v>2529</v>
      </c>
      <c r="H99" s="2" t="s">
        <v>1406</v>
      </c>
      <c r="I99" s="2" t="s">
        <v>682</v>
      </c>
      <c r="J99" s="2" t="s">
        <v>1078</v>
      </c>
      <c r="K99" s="4" t="s">
        <v>2530</v>
      </c>
    </row>
    <row r="100" spans="1:11" ht="15" customHeight="1" x14ac:dyDescent="0.35">
      <c r="A100" s="2" t="s">
        <v>365</v>
      </c>
      <c r="B100" s="2" t="s">
        <v>366</v>
      </c>
      <c r="C100" s="3">
        <v>25</v>
      </c>
      <c r="D100" s="2" t="s">
        <v>367</v>
      </c>
      <c r="E100" s="2" t="s">
        <v>2531</v>
      </c>
      <c r="F100" s="2" t="s">
        <v>2222</v>
      </c>
      <c r="G100" s="2" t="s">
        <v>2532</v>
      </c>
      <c r="H100" s="2" t="s">
        <v>1406</v>
      </c>
      <c r="I100" s="2" t="s">
        <v>956</v>
      </c>
      <c r="J100" s="2" t="s">
        <v>2533</v>
      </c>
      <c r="K100" s="4" t="s">
        <v>2534</v>
      </c>
    </row>
    <row r="101" spans="1:11" ht="15" customHeight="1" x14ac:dyDescent="0.35">
      <c r="A101" s="2" t="s">
        <v>365</v>
      </c>
      <c r="B101" s="2" t="s">
        <v>366</v>
      </c>
      <c r="C101" s="3">
        <v>25</v>
      </c>
      <c r="D101" s="2" t="s">
        <v>367</v>
      </c>
      <c r="E101" s="2" t="s">
        <v>2535</v>
      </c>
      <c r="F101" s="2" t="s">
        <v>2222</v>
      </c>
      <c r="G101" s="2" t="s">
        <v>2536</v>
      </c>
      <c r="H101" s="2" t="s">
        <v>1683</v>
      </c>
      <c r="I101" s="2" t="s">
        <v>2537</v>
      </c>
      <c r="J101" s="2" t="s">
        <v>2538</v>
      </c>
      <c r="K101" s="4" t="s">
        <v>2539</v>
      </c>
    </row>
    <row r="102" spans="1:11" ht="15" customHeight="1" x14ac:dyDescent="0.35">
      <c r="A102" s="2" t="s">
        <v>365</v>
      </c>
      <c r="B102" s="2" t="s">
        <v>366</v>
      </c>
      <c r="C102" s="3">
        <v>25</v>
      </c>
      <c r="D102" s="2" t="s">
        <v>367</v>
      </c>
      <c r="E102" s="2" t="s">
        <v>2540</v>
      </c>
      <c r="F102" s="2" t="s">
        <v>2222</v>
      </c>
      <c r="G102" s="2" t="s">
        <v>2541</v>
      </c>
      <c r="H102" s="2" t="s">
        <v>1406</v>
      </c>
      <c r="I102" s="2" t="s">
        <v>2542</v>
      </c>
      <c r="J102" s="2" t="s">
        <v>679</v>
      </c>
      <c r="K102" s="4" t="s">
        <v>2543</v>
      </c>
    </row>
    <row r="103" spans="1:11" ht="15" customHeight="1" x14ac:dyDescent="0.35">
      <c r="A103" s="2" t="s">
        <v>365</v>
      </c>
      <c r="B103" s="2" t="s">
        <v>366</v>
      </c>
      <c r="C103" s="3">
        <v>25</v>
      </c>
      <c r="D103" s="2" t="s">
        <v>367</v>
      </c>
      <c r="E103" s="2" t="s">
        <v>2544</v>
      </c>
      <c r="F103" s="2" t="s">
        <v>2222</v>
      </c>
      <c r="G103" s="2" t="s">
        <v>2545</v>
      </c>
      <c r="H103" s="2" t="s">
        <v>1406</v>
      </c>
      <c r="I103" s="2" t="s">
        <v>2546</v>
      </c>
      <c r="J103" s="2" t="s">
        <v>773</v>
      </c>
      <c r="K103" s="4" t="s">
        <v>2547</v>
      </c>
    </row>
    <row r="104" spans="1:11" ht="15" customHeight="1" x14ac:dyDescent="0.35">
      <c r="A104" s="2" t="s">
        <v>365</v>
      </c>
      <c r="B104" s="2" t="s">
        <v>366</v>
      </c>
      <c r="C104" s="3">
        <v>25</v>
      </c>
      <c r="D104" s="2" t="s">
        <v>367</v>
      </c>
      <c r="E104" s="2" t="s">
        <v>2548</v>
      </c>
      <c r="F104" s="2" t="s">
        <v>2222</v>
      </c>
      <c r="G104" s="2" t="s">
        <v>2549</v>
      </c>
      <c r="H104" s="2" t="s">
        <v>1406</v>
      </c>
      <c r="I104" s="2" t="s">
        <v>2550</v>
      </c>
      <c r="J104" s="2" t="s">
        <v>773</v>
      </c>
      <c r="K104" s="4" t="s">
        <v>2551</v>
      </c>
    </row>
    <row r="105" spans="1:11" ht="15" customHeight="1" x14ac:dyDescent="0.35">
      <c r="A105" s="2" t="s">
        <v>365</v>
      </c>
      <c r="B105" s="2" t="s">
        <v>366</v>
      </c>
      <c r="C105" s="3">
        <v>25</v>
      </c>
      <c r="D105" s="2" t="s">
        <v>367</v>
      </c>
      <c r="E105" s="2" t="s">
        <v>2552</v>
      </c>
      <c r="F105" s="2" t="s">
        <v>2222</v>
      </c>
      <c r="G105" s="2" t="s">
        <v>2553</v>
      </c>
      <c r="H105" s="2" t="s">
        <v>1406</v>
      </c>
      <c r="I105" s="2" t="s">
        <v>1932</v>
      </c>
      <c r="J105" s="2" t="s">
        <v>1990</v>
      </c>
      <c r="K105" s="4" t="s">
        <v>2554</v>
      </c>
    </row>
    <row r="106" spans="1:11" ht="15" customHeight="1" x14ac:dyDescent="0.35">
      <c r="A106" s="2" t="s">
        <v>365</v>
      </c>
      <c r="B106" s="2" t="s">
        <v>366</v>
      </c>
      <c r="C106" s="3">
        <v>25</v>
      </c>
      <c r="D106" s="2" t="s">
        <v>367</v>
      </c>
      <c r="E106" s="2" t="s">
        <v>2555</v>
      </c>
      <c r="F106" s="2" t="s">
        <v>2222</v>
      </c>
      <c r="G106" s="2" t="s">
        <v>2556</v>
      </c>
      <c r="H106" s="2" t="s">
        <v>1406</v>
      </c>
      <c r="I106" s="2" t="s">
        <v>2557</v>
      </c>
      <c r="J106" s="2" t="s">
        <v>2558</v>
      </c>
      <c r="K106" s="4" t="s">
        <v>2559</v>
      </c>
    </row>
    <row r="107" spans="1:11" ht="15" customHeight="1" x14ac:dyDescent="0.35">
      <c r="A107" s="2" t="s">
        <v>365</v>
      </c>
      <c r="B107" s="2" t="s">
        <v>366</v>
      </c>
      <c r="C107" s="3">
        <v>25</v>
      </c>
      <c r="D107" s="2" t="s">
        <v>367</v>
      </c>
      <c r="E107" s="2" t="s">
        <v>2560</v>
      </c>
      <c r="F107" s="2" t="s">
        <v>2222</v>
      </c>
      <c r="G107" s="2" t="s">
        <v>2561</v>
      </c>
      <c r="H107" s="2" t="s">
        <v>1406</v>
      </c>
      <c r="I107" s="2" t="s">
        <v>2562</v>
      </c>
      <c r="J107" s="2" t="s">
        <v>2558</v>
      </c>
      <c r="K107" s="4" t="s">
        <v>2563</v>
      </c>
    </row>
    <row r="108" spans="1:11" ht="15" customHeight="1" x14ac:dyDescent="0.35">
      <c r="A108" s="2" t="s">
        <v>365</v>
      </c>
      <c r="B108" s="2" t="s">
        <v>366</v>
      </c>
      <c r="C108" s="3">
        <v>25</v>
      </c>
      <c r="D108" s="2" t="s">
        <v>367</v>
      </c>
      <c r="E108" s="6" t="s">
        <v>18284</v>
      </c>
      <c r="F108" s="2" t="s">
        <v>2222</v>
      </c>
      <c r="G108" s="2" t="s">
        <v>2564</v>
      </c>
      <c r="H108" s="2" t="s">
        <v>1406</v>
      </c>
      <c r="I108" s="2" t="s">
        <v>2565</v>
      </c>
      <c r="J108" s="2" t="s">
        <v>2566</v>
      </c>
      <c r="K108" s="4" t="s">
        <v>2567</v>
      </c>
    </row>
    <row r="109" spans="1:11" ht="15" customHeight="1" x14ac:dyDescent="0.35">
      <c r="A109" s="2" t="s">
        <v>365</v>
      </c>
      <c r="B109" s="2" t="s">
        <v>366</v>
      </c>
      <c r="C109" s="3">
        <v>25</v>
      </c>
      <c r="D109" s="2" t="s">
        <v>367</v>
      </c>
      <c r="E109" s="2" t="s">
        <v>2568</v>
      </c>
      <c r="F109" s="2" t="s">
        <v>2222</v>
      </c>
      <c r="G109" s="2" t="s">
        <v>2569</v>
      </c>
      <c r="H109" s="2" t="s">
        <v>1406</v>
      </c>
      <c r="I109" s="2" t="s">
        <v>731</v>
      </c>
      <c r="J109" s="2" t="s">
        <v>2570</v>
      </c>
      <c r="K109" s="4" t="s">
        <v>2571</v>
      </c>
    </row>
    <row r="110" spans="1:11" ht="15" customHeight="1" x14ac:dyDescent="0.35">
      <c r="A110" s="2" t="s">
        <v>365</v>
      </c>
      <c r="B110" s="2" t="s">
        <v>366</v>
      </c>
      <c r="C110" s="3">
        <v>25</v>
      </c>
      <c r="D110" s="2" t="s">
        <v>367</v>
      </c>
      <c r="E110" s="2" t="s">
        <v>2572</v>
      </c>
      <c r="F110" s="2" t="s">
        <v>2222</v>
      </c>
      <c r="G110" s="2" t="s">
        <v>2573</v>
      </c>
      <c r="H110" s="2" t="s">
        <v>1406</v>
      </c>
      <c r="I110" s="2" t="s">
        <v>2565</v>
      </c>
      <c r="J110" s="2" t="s">
        <v>623</v>
      </c>
      <c r="K110" s="4" t="s">
        <v>2574</v>
      </c>
    </row>
    <row r="111" spans="1:11" ht="15" customHeight="1" x14ac:dyDescent="0.35">
      <c r="A111" s="2" t="s">
        <v>365</v>
      </c>
      <c r="B111" s="2" t="s">
        <v>366</v>
      </c>
      <c r="C111" s="3">
        <v>25</v>
      </c>
      <c r="D111" s="2" t="s">
        <v>367</v>
      </c>
      <c r="E111" s="6" t="s">
        <v>18285</v>
      </c>
      <c r="F111" s="2" t="s">
        <v>2222</v>
      </c>
      <c r="G111" s="2" t="s">
        <v>2575</v>
      </c>
      <c r="H111" s="2" t="s">
        <v>1406</v>
      </c>
      <c r="I111" s="2" t="s">
        <v>1286</v>
      </c>
      <c r="J111" s="2" t="s">
        <v>2576</v>
      </c>
      <c r="K111" s="4" t="s">
        <v>2577</v>
      </c>
    </row>
    <row r="112" spans="1:11" ht="15" customHeight="1" x14ac:dyDescent="0.35">
      <c r="A112" s="2" t="s">
        <v>365</v>
      </c>
      <c r="B112" s="2" t="s">
        <v>366</v>
      </c>
      <c r="C112" s="3">
        <v>25</v>
      </c>
      <c r="D112" s="2" t="s">
        <v>367</v>
      </c>
      <c r="E112" s="2" t="s">
        <v>2578</v>
      </c>
      <c r="F112" s="2" t="s">
        <v>2222</v>
      </c>
      <c r="G112" s="2" t="s">
        <v>2579</v>
      </c>
      <c r="H112" s="2" t="s">
        <v>1406</v>
      </c>
      <c r="I112" s="2" t="s">
        <v>955</v>
      </c>
      <c r="J112" s="2" t="s">
        <v>2562</v>
      </c>
      <c r="K112" s="4" t="s">
        <v>2580</v>
      </c>
    </row>
    <row r="113" spans="1:11" ht="15" customHeight="1" x14ac:dyDescent="0.35">
      <c r="A113" s="2" t="s">
        <v>365</v>
      </c>
      <c r="B113" s="2" t="s">
        <v>366</v>
      </c>
      <c r="C113" s="3">
        <v>25</v>
      </c>
      <c r="D113" s="2" t="s">
        <v>367</v>
      </c>
      <c r="E113" s="2" t="s">
        <v>2581</v>
      </c>
      <c r="F113" s="2" t="s">
        <v>2414</v>
      </c>
      <c r="G113" s="2" t="s">
        <v>2582</v>
      </c>
      <c r="H113" s="2" t="s">
        <v>1406</v>
      </c>
      <c r="I113" s="2" t="s">
        <v>2583</v>
      </c>
      <c r="J113" s="2" t="s">
        <v>2584</v>
      </c>
      <c r="K113" s="4" t="s">
        <v>2514</v>
      </c>
    </row>
    <row r="114" spans="1:11" ht="15" customHeight="1" x14ac:dyDescent="0.35">
      <c r="A114" s="2" t="s">
        <v>365</v>
      </c>
      <c r="B114" s="2" t="s">
        <v>366</v>
      </c>
      <c r="C114" s="3">
        <v>25</v>
      </c>
      <c r="D114" s="2" t="s">
        <v>367</v>
      </c>
      <c r="E114" s="2" t="s">
        <v>2585</v>
      </c>
      <c r="F114" s="2" t="s">
        <v>2414</v>
      </c>
      <c r="G114" s="2" t="s">
        <v>2586</v>
      </c>
      <c r="H114" s="2" t="s">
        <v>1406</v>
      </c>
      <c r="I114" s="2" t="s">
        <v>2587</v>
      </c>
      <c r="J114" s="2" t="s">
        <v>2588</v>
      </c>
      <c r="K114" s="4" t="s">
        <v>2514</v>
      </c>
    </row>
    <row r="115" spans="1:11" ht="15" customHeight="1" x14ac:dyDescent="0.35">
      <c r="A115" s="2" t="s">
        <v>365</v>
      </c>
      <c r="B115" s="2" t="s">
        <v>366</v>
      </c>
      <c r="C115" s="3">
        <v>25</v>
      </c>
      <c r="D115" s="2" t="s">
        <v>367</v>
      </c>
      <c r="E115" s="2" t="s">
        <v>2589</v>
      </c>
      <c r="F115" s="2" t="s">
        <v>2222</v>
      </c>
      <c r="G115" s="2" t="s">
        <v>2590</v>
      </c>
      <c r="H115" s="2" t="s">
        <v>1406</v>
      </c>
      <c r="I115" s="2" t="s">
        <v>2591</v>
      </c>
      <c r="J115" s="2" t="s">
        <v>2592</v>
      </c>
      <c r="K115" s="4" t="s">
        <v>2593</v>
      </c>
    </row>
    <row r="116" spans="1:11" ht="15" customHeight="1" x14ac:dyDescent="0.35">
      <c r="A116" s="2" t="s">
        <v>375</v>
      </c>
      <c r="B116" s="2" t="s">
        <v>376</v>
      </c>
      <c r="C116" s="3">
        <v>26</v>
      </c>
      <c r="D116" s="2" t="s">
        <v>377</v>
      </c>
      <c r="E116" s="2" t="s">
        <v>2594</v>
      </c>
      <c r="F116" s="2" t="s">
        <v>606</v>
      </c>
      <c r="G116" s="2" t="s">
        <v>2595</v>
      </c>
      <c r="H116" s="2" t="s">
        <v>1683</v>
      </c>
      <c r="I116" s="2" t="s">
        <v>1961</v>
      </c>
      <c r="J116" s="2" t="s">
        <v>1478</v>
      </c>
      <c r="K116" s="4" t="s">
        <v>2596</v>
      </c>
    </row>
    <row r="117" spans="1:11" ht="15" customHeight="1" x14ac:dyDescent="0.35">
      <c r="A117" s="2" t="s">
        <v>398</v>
      </c>
      <c r="B117" s="2" t="s">
        <v>399</v>
      </c>
      <c r="C117" s="3">
        <v>28</v>
      </c>
      <c r="D117" s="2" t="s">
        <v>400</v>
      </c>
      <c r="E117" s="2"/>
      <c r="F117" s="2" t="s">
        <v>2414</v>
      </c>
      <c r="G117" s="2" t="s">
        <v>2597</v>
      </c>
      <c r="H117" s="2" t="s">
        <v>2598</v>
      </c>
      <c r="I117" s="2" t="s">
        <v>2599</v>
      </c>
      <c r="J117" s="2" t="s">
        <v>2600</v>
      </c>
      <c r="K117" s="4" t="s">
        <v>2601</v>
      </c>
    </row>
    <row r="118" spans="1:11" ht="15" customHeight="1" x14ac:dyDescent="0.35">
      <c r="A118" s="2" t="s">
        <v>398</v>
      </c>
      <c r="B118" s="2" t="s">
        <v>399</v>
      </c>
      <c r="C118" s="3">
        <v>28</v>
      </c>
      <c r="D118" s="2" t="s">
        <v>400</v>
      </c>
      <c r="E118" s="2"/>
      <c r="F118" s="2" t="s">
        <v>2414</v>
      </c>
      <c r="G118" s="2" t="s">
        <v>2602</v>
      </c>
      <c r="H118" s="2" t="s">
        <v>2598</v>
      </c>
      <c r="I118" s="2" t="s">
        <v>1545</v>
      </c>
      <c r="J118" s="2" t="s">
        <v>2603</v>
      </c>
      <c r="K118" s="4" t="s">
        <v>2601</v>
      </c>
    </row>
    <row r="119" spans="1:11" ht="15" customHeight="1" x14ac:dyDescent="0.35">
      <c r="A119" s="2" t="s">
        <v>398</v>
      </c>
      <c r="B119" s="2" t="s">
        <v>399</v>
      </c>
      <c r="C119" s="3">
        <v>28</v>
      </c>
      <c r="D119" s="2" t="s">
        <v>400</v>
      </c>
      <c r="E119" s="2"/>
      <c r="F119" s="2" t="s">
        <v>2414</v>
      </c>
      <c r="G119" s="2" t="s">
        <v>2604</v>
      </c>
      <c r="H119" s="2" t="s">
        <v>2598</v>
      </c>
      <c r="I119" s="2" t="s">
        <v>1545</v>
      </c>
      <c r="J119" s="2" t="s">
        <v>2603</v>
      </c>
      <c r="K119" s="4" t="s">
        <v>2601</v>
      </c>
    </row>
    <row r="120" spans="1:11" ht="15" customHeight="1" x14ac:dyDescent="0.35">
      <c r="A120" s="2" t="s">
        <v>398</v>
      </c>
      <c r="B120" s="2" t="s">
        <v>399</v>
      </c>
      <c r="C120" s="3">
        <v>28</v>
      </c>
      <c r="D120" s="2" t="s">
        <v>400</v>
      </c>
      <c r="E120" s="2"/>
      <c r="F120" s="2" t="s">
        <v>2414</v>
      </c>
      <c r="G120" s="2" t="s">
        <v>2605</v>
      </c>
      <c r="H120" s="2" t="s">
        <v>2606</v>
      </c>
      <c r="I120" s="2" t="s">
        <v>2607</v>
      </c>
      <c r="J120" s="2" t="s">
        <v>2308</v>
      </c>
      <c r="K120" s="4" t="s">
        <v>2601</v>
      </c>
    </row>
    <row r="121" spans="1:11" ht="15" customHeight="1" x14ac:dyDescent="0.35">
      <c r="A121" s="2" t="s">
        <v>410</v>
      </c>
      <c r="B121" s="2" t="s">
        <v>411</v>
      </c>
      <c r="C121" s="3">
        <v>29</v>
      </c>
      <c r="D121" s="2" t="s">
        <v>413</v>
      </c>
      <c r="E121" s="2">
        <v>821511</v>
      </c>
      <c r="F121" s="2" t="s">
        <v>606</v>
      </c>
      <c r="G121" s="2" t="s">
        <v>2608</v>
      </c>
      <c r="H121" s="2" t="s">
        <v>1837</v>
      </c>
      <c r="I121" s="2" t="s">
        <v>2609</v>
      </c>
      <c r="J121" s="2" t="s">
        <v>2462</v>
      </c>
      <c r="K121" s="4" t="s">
        <v>2610</v>
      </c>
    </row>
    <row r="122" spans="1:11" ht="15" customHeight="1" x14ac:dyDescent="0.35">
      <c r="A122" s="2" t="s">
        <v>410</v>
      </c>
      <c r="B122" s="2" t="s">
        <v>411</v>
      </c>
      <c r="C122" s="3">
        <v>29</v>
      </c>
      <c r="D122" s="2" t="s">
        <v>413</v>
      </c>
      <c r="E122" s="2"/>
      <c r="F122" s="2" t="s">
        <v>2323</v>
      </c>
      <c r="G122" s="2" t="s">
        <v>2611</v>
      </c>
      <c r="H122" s="2" t="s">
        <v>107</v>
      </c>
      <c r="I122" s="2" t="s">
        <v>2612</v>
      </c>
      <c r="J122" s="2" t="s">
        <v>2613</v>
      </c>
      <c r="K122" s="4" t="s">
        <v>2614</v>
      </c>
    </row>
    <row r="123" spans="1:11" ht="15" customHeight="1" x14ac:dyDescent="0.35">
      <c r="A123" s="2" t="s">
        <v>410</v>
      </c>
      <c r="B123" s="2" t="s">
        <v>411</v>
      </c>
      <c r="C123" s="3">
        <v>29</v>
      </c>
      <c r="D123" s="2" t="s">
        <v>413</v>
      </c>
      <c r="E123" s="2"/>
      <c r="F123" s="2" t="s">
        <v>606</v>
      </c>
      <c r="G123" s="2" t="s">
        <v>2615</v>
      </c>
      <c r="H123" s="2" t="s">
        <v>107</v>
      </c>
      <c r="I123" s="2" t="s">
        <v>2616</v>
      </c>
      <c r="J123" s="2" t="s">
        <v>2617</v>
      </c>
      <c r="K123" s="4" t="s">
        <v>2618</v>
      </c>
    </row>
    <row r="124" spans="1:11" ht="15" customHeight="1" x14ac:dyDescent="0.35">
      <c r="A124" s="2" t="s">
        <v>410</v>
      </c>
      <c r="B124" s="2" t="s">
        <v>411</v>
      </c>
      <c r="C124" s="3">
        <v>29</v>
      </c>
      <c r="D124" s="2" t="s">
        <v>413</v>
      </c>
      <c r="E124" s="2"/>
      <c r="F124" s="2" t="s">
        <v>606</v>
      </c>
      <c r="G124" s="2" t="s">
        <v>2619</v>
      </c>
      <c r="H124" s="2" t="s">
        <v>107</v>
      </c>
      <c r="I124" s="2" t="s">
        <v>2620</v>
      </c>
      <c r="J124" s="2" t="s">
        <v>2621</v>
      </c>
      <c r="K124" s="4" t="s">
        <v>2622</v>
      </c>
    </row>
    <row r="125" spans="1:11" ht="15" customHeight="1" x14ac:dyDescent="0.35">
      <c r="A125" s="2" t="s">
        <v>410</v>
      </c>
      <c r="B125" s="2" t="s">
        <v>411</v>
      </c>
      <c r="C125" s="3">
        <v>29</v>
      </c>
      <c r="D125" s="2" t="s">
        <v>413</v>
      </c>
      <c r="E125" s="2"/>
      <c r="F125" s="2" t="s">
        <v>606</v>
      </c>
      <c r="G125" s="2" t="s">
        <v>2623</v>
      </c>
      <c r="H125" s="2" t="s">
        <v>107</v>
      </c>
      <c r="I125" s="2" t="s">
        <v>2624</v>
      </c>
      <c r="J125" s="2" t="s">
        <v>2358</v>
      </c>
      <c r="K125" s="4" t="s">
        <v>2625</v>
      </c>
    </row>
    <row r="126" spans="1:11" ht="15" customHeight="1" x14ac:dyDescent="0.35">
      <c r="A126" s="2" t="s">
        <v>410</v>
      </c>
      <c r="B126" s="2" t="s">
        <v>411</v>
      </c>
      <c r="C126" s="3">
        <v>29</v>
      </c>
      <c r="D126" s="2" t="s">
        <v>413</v>
      </c>
      <c r="E126" s="2"/>
      <c r="F126" s="2" t="s">
        <v>606</v>
      </c>
      <c r="G126" s="2" t="s">
        <v>2626</v>
      </c>
      <c r="H126" s="2" t="s">
        <v>107</v>
      </c>
      <c r="I126" s="2" t="s">
        <v>2627</v>
      </c>
      <c r="J126" s="2" t="s">
        <v>2628</v>
      </c>
      <c r="K126" s="4" t="s">
        <v>2629</v>
      </c>
    </row>
    <row r="127" spans="1:11" ht="15" customHeight="1" x14ac:dyDescent="0.35">
      <c r="A127" s="2" t="s">
        <v>410</v>
      </c>
      <c r="B127" s="2" t="s">
        <v>411</v>
      </c>
      <c r="C127" s="3">
        <v>29</v>
      </c>
      <c r="D127" s="2" t="s">
        <v>413</v>
      </c>
      <c r="E127" s="2"/>
      <c r="F127" s="2" t="s">
        <v>606</v>
      </c>
      <c r="G127" s="2" t="s">
        <v>2630</v>
      </c>
      <c r="H127" s="2" t="s">
        <v>107</v>
      </c>
      <c r="I127" s="2" t="s">
        <v>2627</v>
      </c>
      <c r="J127" s="2" t="s">
        <v>2628</v>
      </c>
      <c r="K127" s="4" t="s">
        <v>2631</v>
      </c>
    </row>
    <row r="128" spans="1:11" ht="15" customHeight="1" x14ac:dyDescent="0.35">
      <c r="A128" s="2" t="s">
        <v>410</v>
      </c>
      <c r="B128" s="2" t="s">
        <v>411</v>
      </c>
      <c r="C128" s="3">
        <v>29</v>
      </c>
      <c r="D128" s="2" t="s">
        <v>413</v>
      </c>
      <c r="E128" s="2"/>
      <c r="F128" s="2" t="s">
        <v>606</v>
      </c>
      <c r="G128" s="2" t="s">
        <v>2632</v>
      </c>
      <c r="H128" s="2" t="s">
        <v>107</v>
      </c>
      <c r="I128" s="2" t="s">
        <v>2627</v>
      </c>
      <c r="J128" s="2" t="s">
        <v>2628</v>
      </c>
      <c r="K128" s="4" t="s">
        <v>2633</v>
      </c>
    </row>
    <row r="129" spans="1:11" ht="15" customHeight="1" x14ac:dyDescent="0.35">
      <c r="A129" s="2" t="s">
        <v>410</v>
      </c>
      <c r="B129" s="2" t="s">
        <v>411</v>
      </c>
      <c r="C129" s="3">
        <v>29</v>
      </c>
      <c r="D129" s="2" t="s">
        <v>413</v>
      </c>
      <c r="E129" s="2"/>
      <c r="F129" s="2" t="s">
        <v>606</v>
      </c>
      <c r="G129" s="2" t="s">
        <v>2634</v>
      </c>
      <c r="H129" s="2" t="s">
        <v>107</v>
      </c>
      <c r="I129" s="2" t="s">
        <v>2627</v>
      </c>
      <c r="J129" s="2" t="s">
        <v>2628</v>
      </c>
      <c r="K129" s="4" t="s">
        <v>2635</v>
      </c>
    </row>
    <row r="130" spans="1:11" ht="15" customHeight="1" x14ac:dyDescent="0.35">
      <c r="A130" s="2" t="s">
        <v>410</v>
      </c>
      <c r="B130" s="2" t="s">
        <v>411</v>
      </c>
      <c r="C130" s="3">
        <v>29</v>
      </c>
      <c r="D130" s="2" t="s">
        <v>413</v>
      </c>
      <c r="E130" s="2"/>
      <c r="F130" s="2" t="s">
        <v>606</v>
      </c>
      <c r="G130" s="2" t="s">
        <v>2636</v>
      </c>
      <c r="H130" s="2" t="s">
        <v>107</v>
      </c>
      <c r="I130" s="2" t="s">
        <v>2627</v>
      </c>
      <c r="J130" s="2" t="s">
        <v>2628</v>
      </c>
      <c r="K130" s="4" t="s">
        <v>2637</v>
      </c>
    </row>
    <row r="131" spans="1:11" ht="15" customHeight="1" x14ac:dyDescent="0.35">
      <c r="A131" s="2" t="s">
        <v>410</v>
      </c>
      <c r="B131" s="2" t="s">
        <v>411</v>
      </c>
      <c r="C131" s="3">
        <v>29</v>
      </c>
      <c r="D131" s="2" t="s">
        <v>413</v>
      </c>
      <c r="E131" s="2"/>
      <c r="F131" s="2" t="s">
        <v>606</v>
      </c>
      <c r="G131" s="2" t="s">
        <v>2638</v>
      </c>
      <c r="H131" s="2" t="s">
        <v>107</v>
      </c>
      <c r="I131" s="2" t="s">
        <v>2639</v>
      </c>
      <c r="J131" s="2" t="s">
        <v>2640</v>
      </c>
      <c r="K131" s="4" t="s">
        <v>2641</v>
      </c>
    </row>
    <row r="132" spans="1:11" ht="15" customHeight="1" x14ac:dyDescent="0.35">
      <c r="A132" s="2" t="s">
        <v>410</v>
      </c>
      <c r="B132" s="2" t="s">
        <v>411</v>
      </c>
      <c r="C132" s="3">
        <v>29</v>
      </c>
      <c r="D132" s="2" t="s">
        <v>413</v>
      </c>
      <c r="E132" s="2"/>
      <c r="F132" s="2" t="s">
        <v>2414</v>
      </c>
      <c r="G132" s="2" t="s">
        <v>2642</v>
      </c>
      <c r="H132" s="2" t="s">
        <v>1721</v>
      </c>
      <c r="I132" s="2" t="s">
        <v>1747</v>
      </c>
      <c r="J132" s="2" t="s">
        <v>2397</v>
      </c>
      <c r="K132" s="4" t="s">
        <v>1265</v>
      </c>
    </row>
    <row r="133" spans="1:11" ht="15" customHeight="1" x14ac:dyDescent="0.35">
      <c r="A133" s="2" t="s">
        <v>410</v>
      </c>
      <c r="B133" s="2" t="s">
        <v>411</v>
      </c>
      <c r="C133" s="3">
        <v>29</v>
      </c>
      <c r="D133" s="2" t="s">
        <v>413</v>
      </c>
      <c r="E133" s="2"/>
      <c r="F133" s="2" t="s">
        <v>606</v>
      </c>
      <c r="G133" s="2" t="s">
        <v>2643</v>
      </c>
      <c r="H133" s="2" t="s">
        <v>107</v>
      </c>
      <c r="I133" s="2" t="s">
        <v>2644</v>
      </c>
      <c r="J133" s="2" t="s">
        <v>2645</v>
      </c>
      <c r="K133" s="4" t="s">
        <v>2646</v>
      </c>
    </row>
    <row r="134" spans="1:11" ht="15" customHeight="1" x14ac:dyDescent="0.35">
      <c r="A134" s="2" t="s">
        <v>410</v>
      </c>
      <c r="B134" s="2" t="s">
        <v>411</v>
      </c>
      <c r="C134" s="3">
        <v>29</v>
      </c>
      <c r="D134" s="2" t="s">
        <v>413</v>
      </c>
      <c r="E134" s="2"/>
      <c r="F134" s="2" t="s">
        <v>606</v>
      </c>
      <c r="G134" s="2" t="s">
        <v>2647</v>
      </c>
      <c r="H134" s="2" t="s">
        <v>107</v>
      </c>
      <c r="I134" s="2" t="s">
        <v>2648</v>
      </c>
      <c r="J134" s="2" t="s">
        <v>2649</v>
      </c>
      <c r="K134" s="4" t="s">
        <v>2650</v>
      </c>
    </row>
    <row r="135" spans="1:11" ht="15" customHeight="1" x14ac:dyDescent="0.35">
      <c r="A135" s="2" t="s">
        <v>410</v>
      </c>
      <c r="B135" s="2" t="s">
        <v>411</v>
      </c>
      <c r="C135" s="3">
        <v>29</v>
      </c>
      <c r="D135" s="2" t="s">
        <v>413</v>
      </c>
      <c r="E135" s="2"/>
      <c r="F135" s="2" t="s">
        <v>606</v>
      </c>
      <c r="G135" s="2" t="s">
        <v>2651</v>
      </c>
      <c r="H135" s="2" t="s">
        <v>107</v>
      </c>
      <c r="I135" s="2" t="s">
        <v>2648</v>
      </c>
      <c r="J135" s="2" t="s">
        <v>2649</v>
      </c>
      <c r="K135" s="4" t="s">
        <v>2652</v>
      </c>
    </row>
    <row r="136" spans="1:11" ht="15" customHeight="1" x14ac:dyDescent="0.35">
      <c r="A136" s="2" t="s">
        <v>410</v>
      </c>
      <c r="B136" s="2" t="s">
        <v>411</v>
      </c>
      <c r="C136" s="3">
        <v>29</v>
      </c>
      <c r="D136" s="2" t="s">
        <v>413</v>
      </c>
      <c r="E136" s="2"/>
      <c r="F136" s="2" t="s">
        <v>606</v>
      </c>
      <c r="G136" s="2" t="s">
        <v>2653</v>
      </c>
      <c r="H136" s="2" t="s">
        <v>107</v>
      </c>
      <c r="I136" s="2" t="s">
        <v>2648</v>
      </c>
      <c r="J136" s="2" t="s">
        <v>2649</v>
      </c>
      <c r="K136" s="4" t="s">
        <v>2654</v>
      </c>
    </row>
    <row r="137" spans="1:11" ht="15" customHeight="1" x14ac:dyDescent="0.35">
      <c r="A137" s="2" t="s">
        <v>410</v>
      </c>
      <c r="B137" s="2" t="s">
        <v>411</v>
      </c>
      <c r="C137" s="3">
        <v>29</v>
      </c>
      <c r="D137" s="2" t="s">
        <v>413</v>
      </c>
      <c r="E137" s="2" t="s">
        <v>2655</v>
      </c>
      <c r="F137" s="2" t="s">
        <v>606</v>
      </c>
      <c r="G137" s="2" t="s">
        <v>2656</v>
      </c>
      <c r="H137" s="2" t="s">
        <v>1683</v>
      </c>
      <c r="I137" s="2" t="s">
        <v>976</v>
      </c>
      <c r="J137" s="2" t="s">
        <v>2657</v>
      </c>
      <c r="K137" s="4" t="s">
        <v>2658</v>
      </c>
    </row>
    <row r="138" spans="1:11" ht="15" customHeight="1" x14ac:dyDescent="0.35">
      <c r="A138" s="2" t="s">
        <v>477</v>
      </c>
      <c r="B138" s="2" t="s">
        <v>478</v>
      </c>
      <c r="C138" s="3">
        <v>35</v>
      </c>
      <c r="D138" s="2" t="s">
        <v>479</v>
      </c>
      <c r="E138" s="2">
        <v>1643160</v>
      </c>
      <c r="F138" s="2" t="s">
        <v>2471</v>
      </c>
      <c r="G138" s="2" t="s">
        <v>2659</v>
      </c>
      <c r="H138" s="2" t="s">
        <v>2660</v>
      </c>
      <c r="I138" s="2" t="s">
        <v>842</v>
      </c>
      <c r="J138" s="2" t="s">
        <v>2030</v>
      </c>
      <c r="K138" s="4" t="s">
        <v>2661</v>
      </c>
    </row>
    <row r="139" spans="1:11" ht="15" customHeight="1" x14ac:dyDescent="0.35">
      <c r="A139" s="2" t="s">
        <v>477</v>
      </c>
      <c r="B139" s="2" t="s">
        <v>478</v>
      </c>
      <c r="C139" s="3">
        <v>35</v>
      </c>
      <c r="D139" s="2" t="s">
        <v>479</v>
      </c>
      <c r="E139" s="2" t="s">
        <v>2662</v>
      </c>
      <c r="F139" s="2" t="s">
        <v>606</v>
      </c>
      <c r="G139" s="2" t="s">
        <v>2663</v>
      </c>
      <c r="H139" s="2" t="s">
        <v>2660</v>
      </c>
      <c r="I139" s="2" t="s">
        <v>2664</v>
      </c>
      <c r="J139" s="2" t="s">
        <v>2665</v>
      </c>
      <c r="K139" s="4" t="s">
        <v>2666</v>
      </c>
    </row>
    <row r="140" spans="1:11" ht="15" customHeight="1" x14ac:dyDescent="0.35">
      <c r="A140" s="2" t="s">
        <v>487</v>
      </c>
      <c r="B140" s="2" t="s">
        <v>488</v>
      </c>
      <c r="C140" s="3">
        <v>36</v>
      </c>
      <c r="D140" s="2" t="s">
        <v>489</v>
      </c>
      <c r="E140" s="2" t="s">
        <v>2667</v>
      </c>
      <c r="F140" s="2" t="s">
        <v>606</v>
      </c>
      <c r="G140" s="2" t="s">
        <v>2668</v>
      </c>
      <c r="H140" s="2" t="s">
        <v>1683</v>
      </c>
      <c r="I140" s="2" t="s">
        <v>2290</v>
      </c>
      <c r="J140" s="2" t="s">
        <v>2669</v>
      </c>
      <c r="K140" s="4" t="s">
        <v>2670</v>
      </c>
    </row>
    <row r="141" spans="1:11" ht="15" customHeight="1" x14ac:dyDescent="0.35">
      <c r="A141" s="2" t="s">
        <v>487</v>
      </c>
      <c r="B141" s="2" t="s">
        <v>488</v>
      </c>
      <c r="C141" s="3">
        <v>36</v>
      </c>
      <c r="D141" s="2" t="s">
        <v>489</v>
      </c>
      <c r="E141" s="2" t="s">
        <v>2671</v>
      </c>
      <c r="F141" s="2" t="s">
        <v>2222</v>
      </c>
      <c r="G141" s="2" t="s">
        <v>2672</v>
      </c>
      <c r="H141" s="2" t="s">
        <v>1683</v>
      </c>
      <c r="I141" s="2" t="s">
        <v>2290</v>
      </c>
      <c r="J141" s="2" t="s">
        <v>2388</v>
      </c>
      <c r="K141" s="4" t="s">
        <v>2673</v>
      </c>
    </row>
    <row r="142" spans="1:11" ht="15" customHeight="1" x14ac:dyDescent="0.35">
      <c r="A142" s="2" t="s">
        <v>487</v>
      </c>
      <c r="B142" s="2" t="s">
        <v>488</v>
      </c>
      <c r="C142" s="3">
        <v>36</v>
      </c>
      <c r="D142" s="2" t="s">
        <v>489</v>
      </c>
      <c r="E142" s="2" t="s">
        <v>2674</v>
      </c>
      <c r="F142" s="2" t="s">
        <v>2222</v>
      </c>
      <c r="G142" s="2" t="s">
        <v>2675</v>
      </c>
      <c r="H142" s="2" t="s">
        <v>1683</v>
      </c>
      <c r="I142" s="2" t="s">
        <v>2290</v>
      </c>
      <c r="J142" s="2" t="s">
        <v>2388</v>
      </c>
      <c r="K142" s="4" t="s">
        <v>2676</v>
      </c>
    </row>
    <row r="143" spans="1:11" ht="15" customHeight="1" x14ac:dyDescent="0.35">
      <c r="A143" s="2" t="s">
        <v>487</v>
      </c>
      <c r="B143" s="2" t="s">
        <v>488</v>
      </c>
      <c r="C143" s="3">
        <v>36</v>
      </c>
      <c r="D143" s="2" t="s">
        <v>489</v>
      </c>
      <c r="E143" s="2" t="s">
        <v>2677</v>
      </c>
      <c r="F143" s="2" t="s">
        <v>2222</v>
      </c>
      <c r="G143" s="2" t="s">
        <v>2678</v>
      </c>
      <c r="H143" s="2" t="s">
        <v>1683</v>
      </c>
      <c r="I143" s="2" t="s">
        <v>1273</v>
      </c>
      <c r="J143" s="2" t="s">
        <v>2679</v>
      </c>
      <c r="K143" s="4" t="s">
        <v>2680</v>
      </c>
    </row>
    <row r="144" spans="1:11" ht="15" customHeight="1" x14ac:dyDescent="0.35">
      <c r="A144" s="2" t="s">
        <v>487</v>
      </c>
      <c r="B144" s="2" t="s">
        <v>488</v>
      </c>
      <c r="C144" s="3">
        <v>36</v>
      </c>
      <c r="D144" s="2" t="s">
        <v>489</v>
      </c>
      <c r="E144" s="2" t="s">
        <v>2681</v>
      </c>
      <c r="F144" s="2" t="s">
        <v>2222</v>
      </c>
      <c r="G144" s="2" t="s">
        <v>2682</v>
      </c>
      <c r="H144" s="2" t="s">
        <v>2092</v>
      </c>
      <c r="I144" s="2" t="s">
        <v>2508</v>
      </c>
      <c r="J144" s="2" t="s">
        <v>2500</v>
      </c>
      <c r="K144" s="4" t="s">
        <v>2683</v>
      </c>
    </row>
    <row r="145" spans="1:11" ht="15" customHeight="1" x14ac:dyDescent="0.35">
      <c r="A145" s="2" t="s">
        <v>487</v>
      </c>
      <c r="B145" s="2" t="s">
        <v>488</v>
      </c>
      <c r="C145" s="3">
        <v>36</v>
      </c>
      <c r="D145" s="2" t="s">
        <v>489</v>
      </c>
      <c r="E145" s="2" t="s">
        <v>2684</v>
      </c>
      <c r="F145" s="2" t="s">
        <v>606</v>
      </c>
      <c r="G145" s="2" t="s">
        <v>2685</v>
      </c>
      <c r="H145" s="2" t="s">
        <v>1683</v>
      </c>
      <c r="I145" s="2" t="s">
        <v>2451</v>
      </c>
      <c r="J145" s="2" t="s">
        <v>2686</v>
      </c>
      <c r="K145" s="4" t="s">
        <v>2687</v>
      </c>
    </row>
    <row r="146" spans="1:11" ht="15" customHeight="1" x14ac:dyDescent="0.35">
      <c r="A146" s="2" t="s">
        <v>487</v>
      </c>
      <c r="B146" s="2" t="s">
        <v>488</v>
      </c>
      <c r="C146" s="3">
        <v>36</v>
      </c>
      <c r="D146" s="2" t="s">
        <v>489</v>
      </c>
      <c r="E146" s="2"/>
      <c r="F146" s="2" t="s">
        <v>2414</v>
      </c>
      <c r="G146" s="2" t="s">
        <v>2688</v>
      </c>
      <c r="H146" s="2" t="s">
        <v>1683</v>
      </c>
      <c r="I146" s="2" t="s">
        <v>2689</v>
      </c>
      <c r="J146" s="2" t="s">
        <v>2690</v>
      </c>
      <c r="K146" s="4" t="s">
        <v>2691</v>
      </c>
    </row>
    <row r="147" spans="1:11" ht="15" customHeight="1" x14ac:dyDescent="0.35">
      <c r="A147" s="2" t="s">
        <v>487</v>
      </c>
      <c r="B147" s="2" t="s">
        <v>488</v>
      </c>
      <c r="C147" s="3">
        <v>36</v>
      </c>
      <c r="D147" s="2" t="s">
        <v>489</v>
      </c>
      <c r="E147" s="2" t="s">
        <v>2692</v>
      </c>
      <c r="F147" s="2" t="s">
        <v>2323</v>
      </c>
      <c r="G147" s="2" t="s">
        <v>2693</v>
      </c>
      <c r="H147" s="2" t="s">
        <v>1178</v>
      </c>
      <c r="I147" s="2" t="s">
        <v>2694</v>
      </c>
      <c r="J147" s="2" t="s">
        <v>2695</v>
      </c>
      <c r="K147" s="4" t="s">
        <v>2696</v>
      </c>
    </row>
    <row r="148" spans="1:11" ht="15" customHeight="1" x14ac:dyDescent="0.35">
      <c r="A148" s="2" t="s">
        <v>487</v>
      </c>
      <c r="B148" s="2" t="s">
        <v>488</v>
      </c>
      <c r="C148" s="3">
        <v>36</v>
      </c>
      <c r="D148" s="2" t="s">
        <v>489</v>
      </c>
      <c r="E148" s="2" t="s">
        <v>2697</v>
      </c>
      <c r="F148" s="2" t="s">
        <v>606</v>
      </c>
      <c r="G148" s="2" t="s">
        <v>2698</v>
      </c>
      <c r="H148" s="2" t="s">
        <v>1683</v>
      </c>
      <c r="I148" s="2" t="s">
        <v>1713</v>
      </c>
      <c r="J148" s="2" t="s">
        <v>2699</v>
      </c>
      <c r="K148" s="4" t="s">
        <v>2700</v>
      </c>
    </row>
    <row r="149" spans="1:11" ht="15" customHeight="1" x14ac:dyDescent="0.35">
      <c r="A149" s="2" t="s">
        <v>487</v>
      </c>
      <c r="B149" s="2" t="s">
        <v>488</v>
      </c>
      <c r="C149" s="3">
        <v>36</v>
      </c>
      <c r="D149" s="2" t="s">
        <v>489</v>
      </c>
      <c r="E149" s="2">
        <v>2136142</v>
      </c>
      <c r="F149" s="2" t="s">
        <v>2471</v>
      </c>
      <c r="G149" s="2" t="s">
        <v>2701</v>
      </c>
      <c r="H149" s="2" t="s">
        <v>1683</v>
      </c>
      <c r="I149" s="2" t="s">
        <v>2030</v>
      </c>
      <c r="J149" s="2" t="s">
        <v>1858</v>
      </c>
      <c r="K149" s="4" t="s">
        <v>2702</v>
      </c>
    </row>
    <row r="150" spans="1:11" ht="15" customHeight="1" x14ac:dyDescent="0.35">
      <c r="A150" s="2" t="s">
        <v>487</v>
      </c>
      <c r="B150" s="2" t="s">
        <v>488</v>
      </c>
      <c r="C150" s="3">
        <v>36</v>
      </c>
      <c r="D150" s="2" t="s">
        <v>489</v>
      </c>
      <c r="E150" s="2" t="s">
        <v>2703</v>
      </c>
      <c r="F150" s="2" t="s">
        <v>606</v>
      </c>
      <c r="G150" s="2" t="s">
        <v>2704</v>
      </c>
      <c r="H150" s="2" t="s">
        <v>1683</v>
      </c>
      <c r="I150" s="2" t="s">
        <v>2645</v>
      </c>
      <c r="J150" s="2" t="s">
        <v>2705</v>
      </c>
      <c r="K150" s="4" t="s">
        <v>2706</v>
      </c>
    </row>
    <row r="151" spans="1:11" ht="15" customHeight="1" x14ac:dyDescent="0.35">
      <c r="A151" s="2" t="s">
        <v>487</v>
      </c>
      <c r="B151" s="2" t="s">
        <v>488</v>
      </c>
      <c r="C151" s="3">
        <v>36</v>
      </c>
      <c r="D151" s="2" t="s">
        <v>489</v>
      </c>
      <c r="E151" s="2" t="s">
        <v>2707</v>
      </c>
      <c r="F151" s="2" t="s">
        <v>2414</v>
      </c>
      <c r="G151" s="2" t="s">
        <v>2693</v>
      </c>
      <c r="H151" s="2" t="s">
        <v>1178</v>
      </c>
      <c r="I151" s="2" t="s">
        <v>2708</v>
      </c>
      <c r="J151" s="2" t="s">
        <v>2709</v>
      </c>
      <c r="K151" s="4" t="s">
        <v>2710</v>
      </c>
    </row>
    <row r="152" spans="1:11" ht="15" customHeight="1" x14ac:dyDescent="0.35">
      <c r="A152" s="2" t="s">
        <v>487</v>
      </c>
      <c r="B152" s="2" t="s">
        <v>488</v>
      </c>
      <c r="C152" s="3">
        <v>36</v>
      </c>
      <c r="D152" s="2" t="s">
        <v>489</v>
      </c>
      <c r="E152" s="2" t="s">
        <v>2711</v>
      </c>
      <c r="F152" s="2" t="s">
        <v>2222</v>
      </c>
      <c r="G152" s="2" t="s">
        <v>2712</v>
      </c>
      <c r="H152" s="2" t="s">
        <v>1683</v>
      </c>
      <c r="I152" s="2" t="s">
        <v>773</v>
      </c>
      <c r="J152" s="2" t="s">
        <v>2056</v>
      </c>
      <c r="K152" s="4" t="s">
        <v>2713</v>
      </c>
    </row>
    <row r="153" spans="1:11" ht="15" customHeight="1" x14ac:dyDescent="0.35">
      <c r="A153" s="2" t="s">
        <v>487</v>
      </c>
      <c r="B153" s="2" t="s">
        <v>488</v>
      </c>
      <c r="C153" s="3">
        <v>36</v>
      </c>
      <c r="D153" s="2" t="s">
        <v>489</v>
      </c>
      <c r="E153" s="2" t="s">
        <v>2714</v>
      </c>
      <c r="F153" s="2" t="s">
        <v>2222</v>
      </c>
      <c r="G153" s="2" t="s">
        <v>2715</v>
      </c>
      <c r="H153" s="2" t="s">
        <v>1683</v>
      </c>
      <c r="I153" s="2" t="s">
        <v>952</v>
      </c>
      <c r="J153" s="2" t="s">
        <v>1685</v>
      </c>
      <c r="K153" s="4" t="s">
        <v>2716</v>
      </c>
    </row>
    <row r="154" spans="1:11" ht="15" customHeight="1" x14ac:dyDescent="0.35">
      <c r="A154" s="2" t="s">
        <v>487</v>
      </c>
      <c r="B154" s="2" t="s">
        <v>488</v>
      </c>
      <c r="C154" s="3">
        <v>36</v>
      </c>
      <c r="D154" s="2" t="s">
        <v>489</v>
      </c>
      <c r="E154" s="2"/>
      <c r="F154" s="2" t="s">
        <v>2414</v>
      </c>
      <c r="G154" s="2" t="s">
        <v>2717</v>
      </c>
      <c r="H154" s="2" t="s">
        <v>2718</v>
      </c>
      <c r="I154" s="2" t="s">
        <v>2558</v>
      </c>
      <c r="J154" s="2" t="s">
        <v>1006</v>
      </c>
      <c r="K154" s="4" t="s">
        <v>2710</v>
      </c>
    </row>
    <row r="155" spans="1:11" ht="15" customHeight="1" x14ac:dyDescent="0.35">
      <c r="A155" s="2" t="s">
        <v>487</v>
      </c>
      <c r="B155" s="2" t="s">
        <v>488</v>
      </c>
      <c r="C155" s="3">
        <v>36</v>
      </c>
      <c r="D155" s="2" t="s">
        <v>489</v>
      </c>
      <c r="E155" s="2" t="s">
        <v>2719</v>
      </c>
      <c r="F155" s="2" t="s">
        <v>606</v>
      </c>
      <c r="G155" s="2" t="s">
        <v>2720</v>
      </c>
      <c r="H155" s="2" t="s">
        <v>1683</v>
      </c>
      <c r="I155" s="2" t="s">
        <v>842</v>
      </c>
      <c r="J155" s="2" t="s">
        <v>2504</v>
      </c>
      <c r="K155" s="4" t="s">
        <v>2721</v>
      </c>
    </row>
    <row r="156" spans="1:11" ht="15" customHeight="1" x14ac:dyDescent="0.35">
      <c r="A156" s="2" t="s">
        <v>487</v>
      </c>
      <c r="B156" s="2" t="s">
        <v>488</v>
      </c>
      <c r="C156" s="3">
        <v>36</v>
      </c>
      <c r="D156" s="2" t="s">
        <v>489</v>
      </c>
      <c r="E156" s="2"/>
      <c r="F156" s="2" t="s">
        <v>2414</v>
      </c>
      <c r="G156" s="2" t="s">
        <v>2722</v>
      </c>
      <c r="H156" s="2" t="s">
        <v>2723</v>
      </c>
      <c r="I156" s="2" t="s">
        <v>773</v>
      </c>
      <c r="J156" s="2" t="s">
        <v>970</v>
      </c>
      <c r="K156" s="4" t="s">
        <v>2710</v>
      </c>
    </row>
    <row r="157" spans="1:11" ht="15" customHeight="1" x14ac:dyDescent="0.35">
      <c r="A157" s="2" t="s">
        <v>487</v>
      </c>
      <c r="B157" s="2" t="s">
        <v>488</v>
      </c>
      <c r="C157" s="3">
        <v>36</v>
      </c>
      <c r="D157" s="2" t="s">
        <v>489</v>
      </c>
      <c r="E157" s="2" t="s">
        <v>2724</v>
      </c>
      <c r="F157" s="2" t="s">
        <v>2222</v>
      </c>
      <c r="G157" s="2" t="s">
        <v>2725</v>
      </c>
      <c r="H157" s="2" t="s">
        <v>1683</v>
      </c>
      <c r="I157" s="2" t="s">
        <v>622</v>
      </c>
      <c r="J157" s="2" t="s">
        <v>2726</v>
      </c>
      <c r="K157" s="4" t="s">
        <v>2727</v>
      </c>
    </row>
    <row r="158" spans="1:11" ht="15" customHeight="1" x14ac:dyDescent="0.35">
      <c r="A158" s="2" t="s">
        <v>487</v>
      </c>
      <c r="B158" s="2" t="s">
        <v>488</v>
      </c>
      <c r="C158" s="3">
        <v>36</v>
      </c>
      <c r="D158" s="2" t="s">
        <v>489</v>
      </c>
      <c r="E158" s="2" t="s">
        <v>2728</v>
      </c>
      <c r="F158" s="2" t="s">
        <v>606</v>
      </c>
      <c r="G158" s="2" t="s">
        <v>2729</v>
      </c>
      <c r="H158" s="2" t="s">
        <v>2718</v>
      </c>
      <c r="I158" s="2" t="s">
        <v>2730</v>
      </c>
      <c r="J158" s="2" t="s">
        <v>2731</v>
      </c>
      <c r="K158" s="4" t="s">
        <v>2732</v>
      </c>
    </row>
    <row r="159" spans="1:11" ht="15" customHeight="1" x14ac:dyDescent="0.35">
      <c r="A159" s="2" t="s">
        <v>487</v>
      </c>
      <c r="B159" s="2" t="s">
        <v>488</v>
      </c>
      <c r="C159" s="3">
        <v>36</v>
      </c>
      <c r="D159" s="2" t="s">
        <v>489</v>
      </c>
      <c r="E159" s="2" t="s">
        <v>2733</v>
      </c>
      <c r="F159" s="2" t="s">
        <v>606</v>
      </c>
      <c r="G159" s="2" t="s">
        <v>2734</v>
      </c>
      <c r="H159" s="2" t="s">
        <v>2718</v>
      </c>
      <c r="I159" s="2" t="s">
        <v>1037</v>
      </c>
      <c r="J159" s="2" t="s">
        <v>1035</v>
      </c>
      <c r="K159" s="4" t="s">
        <v>2735</v>
      </c>
    </row>
    <row r="160" spans="1:11" ht="15" customHeight="1" x14ac:dyDescent="0.35">
      <c r="A160" s="2" t="s">
        <v>487</v>
      </c>
      <c r="B160" s="2" t="s">
        <v>488</v>
      </c>
      <c r="C160" s="3">
        <v>36</v>
      </c>
      <c r="D160" s="2" t="s">
        <v>489</v>
      </c>
      <c r="E160" s="2" t="s">
        <v>2736</v>
      </c>
      <c r="F160" s="2" t="s">
        <v>606</v>
      </c>
      <c r="G160" s="2" t="s">
        <v>2737</v>
      </c>
      <c r="H160" s="2" t="s">
        <v>2718</v>
      </c>
      <c r="I160" s="2" t="s">
        <v>2738</v>
      </c>
      <c r="J160" s="2" t="s">
        <v>2739</v>
      </c>
      <c r="K160" s="4" t="s">
        <v>2740</v>
      </c>
    </row>
    <row r="161" spans="1:11" ht="15" customHeight="1" x14ac:dyDescent="0.35">
      <c r="A161" s="2" t="s">
        <v>510</v>
      </c>
      <c r="B161" s="2" t="s">
        <v>511</v>
      </c>
      <c r="C161" s="3">
        <v>38</v>
      </c>
      <c r="D161" s="2" t="s">
        <v>512</v>
      </c>
      <c r="E161" s="2" t="s">
        <v>2741</v>
      </c>
      <c r="F161" s="2" t="s">
        <v>606</v>
      </c>
      <c r="G161" s="2" t="s">
        <v>2742</v>
      </c>
      <c r="H161" s="2" t="s">
        <v>1683</v>
      </c>
      <c r="I161" s="2" t="s">
        <v>895</v>
      </c>
      <c r="J161" s="2" t="s">
        <v>1545</v>
      </c>
      <c r="K161" s="4" t="s">
        <v>2743</v>
      </c>
    </row>
    <row r="162" spans="1:11" ht="15" customHeight="1" x14ac:dyDescent="0.35">
      <c r="A162" s="2" t="s">
        <v>523</v>
      </c>
      <c r="B162" s="2" t="s">
        <v>524</v>
      </c>
      <c r="C162" s="3">
        <v>39</v>
      </c>
      <c r="D162" s="2" t="s">
        <v>525</v>
      </c>
      <c r="E162" s="2" t="s">
        <v>2744</v>
      </c>
      <c r="F162" s="2" t="s">
        <v>688</v>
      </c>
      <c r="G162" s="2" t="s">
        <v>2745</v>
      </c>
      <c r="H162" s="2" t="s">
        <v>1178</v>
      </c>
      <c r="I162" s="2" t="s">
        <v>2746</v>
      </c>
      <c r="J162" s="2" t="s">
        <v>2747</v>
      </c>
      <c r="K162" s="4" t="s">
        <v>1077</v>
      </c>
    </row>
  </sheetData>
  <autoFilter ref="A2:K162" xr:uid="{00000000-0009-0000-0000-000006000000}"/>
  <mergeCells count="1">
    <mergeCell ref="A1:K1"/>
  </mergeCells>
  <hyperlinks>
    <hyperlink ref="K3" r:id="rId1" xr:uid="{00000000-0004-0000-0600-000000000000}"/>
    <hyperlink ref="K4" r:id="rId2" xr:uid="{00000000-0004-0000-0600-000001000000}"/>
    <hyperlink ref="K5" r:id="rId3" xr:uid="{00000000-0004-0000-0600-000002000000}"/>
    <hyperlink ref="K6" r:id="rId4" xr:uid="{00000000-0004-0000-0600-000003000000}"/>
    <hyperlink ref="K7" r:id="rId5" xr:uid="{00000000-0004-0000-0600-000004000000}"/>
    <hyperlink ref="K8" r:id="rId6" xr:uid="{00000000-0004-0000-0600-000005000000}"/>
    <hyperlink ref="K9" r:id="rId7" xr:uid="{00000000-0004-0000-0600-000006000000}"/>
    <hyperlink ref="K10" r:id="rId8" xr:uid="{00000000-0004-0000-0600-000007000000}"/>
    <hyperlink ref="K11" r:id="rId9" xr:uid="{00000000-0004-0000-0600-000008000000}"/>
    <hyperlink ref="K12" r:id="rId10" xr:uid="{00000000-0004-0000-0600-000009000000}"/>
    <hyperlink ref="K13" r:id="rId11" xr:uid="{00000000-0004-0000-0600-00000A000000}"/>
    <hyperlink ref="K14" r:id="rId12" xr:uid="{00000000-0004-0000-0600-00000B000000}"/>
    <hyperlink ref="K15" r:id="rId13" xr:uid="{00000000-0004-0000-0600-00000C000000}"/>
    <hyperlink ref="K16" r:id="rId14" xr:uid="{00000000-0004-0000-0600-00000D000000}"/>
    <hyperlink ref="K17" r:id="rId15" xr:uid="{00000000-0004-0000-0600-00000E000000}"/>
    <hyperlink ref="K18" r:id="rId16" xr:uid="{00000000-0004-0000-0600-00000F000000}"/>
    <hyperlink ref="K19" r:id="rId17" xr:uid="{00000000-0004-0000-0600-000010000000}"/>
    <hyperlink ref="K20" r:id="rId18" xr:uid="{00000000-0004-0000-0600-000011000000}"/>
    <hyperlink ref="K21" r:id="rId19" xr:uid="{00000000-0004-0000-0600-000012000000}"/>
    <hyperlink ref="K22" r:id="rId20" xr:uid="{00000000-0004-0000-0600-000013000000}"/>
    <hyperlink ref="K23" r:id="rId21" xr:uid="{00000000-0004-0000-0600-000014000000}"/>
    <hyperlink ref="K24" r:id="rId22" xr:uid="{00000000-0004-0000-0600-000015000000}"/>
    <hyperlink ref="K25" r:id="rId23" xr:uid="{00000000-0004-0000-0600-000016000000}"/>
    <hyperlink ref="K26" r:id="rId24" xr:uid="{00000000-0004-0000-0600-000017000000}"/>
    <hyperlink ref="K27" r:id="rId25" xr:uid="{00000000-0004-0000-0600-000018000000}"/>
    <hyperlink ref="K28" r:id="rId26" xr:uid="{00000000-0004-0000-0600-000019000000}"/>
    <hyperlink ref="K29" r:id="rId27" xr:uid="{00000000-0004-0000-0600-00001A000000}"/>
    <hyperlink ref="K30" r:id="rId28" xr:uid="{00000000-0004-0000-0600-00001B000000}"/>
    <hyperlink ref="K31" r:id="rId29" xr:uid="{00000000-0004-0000-0600-00001C000000}"/>
    <hyperlink ref="K32" r:id="rId30" xr:uid="{00000000-0004-0000-0600-00001D000000}"/>
    <hyperlink ref="K33" r:id="rId31" xr:uid="{00000000-0004-0000-0600-00001E000000}"/>
    <hyperlink ref="K34" r:id="rId32" xr:uid="{00000000-0004-0000-0600-00001F000000}"/>
    <hyperlink ref="K35" r:id="rId33" xr:uid="{00000000-0004-0000-0600-000020000000}"/>
    <hyperlink ref="K36" r:id="rId34" xr:uid="{00000000-0004-0000-0600-000021000000}"/>
    <hyperlink ref="K37" r:id="rId35" xr:uid="{00000000-0004-0000-0600-000022000000}"/>
    <hyperlink ref="K38" r:id="rId36" xr:uid="{00000000-0004-0000-0600-000023000000}"/>
    <hyperlink ref="K39" r:id="rId37" xr:uid="{00000000-0004-0000-0600-000024000000}"/>
    <hyperlink ref="K40" r:id="rId38" xr:uid="{00000000-0004-0000-0600-000025000000}"/>
    <hyperlink ref="K41" r:id="rId39" xr:uid="{00000000-0004-0000-0600-000026000000}"/>
    <hyperlink ref="K42" r:id="rId40" xr:uid="{00000000-0004-0000-0600-000027000000}"/>
    <hyperlink ref="K43" r:id="rId41" xr:uid="{00000000-0004-0000-0600-000028000000}"/>
    <hyperlink ref="K44" r:id="rId42" xr:uid="{00000000-0004-0000-0600-000029000000}"/>
    <hyperlink ref="K45" r:id="rId43" xr:uid="{00000000-0004-0000-0600-00002A000000}"/>
    <hyperlink ref="K46" r:id="rId44" xr:uid="{00000000-0004-0000-0600-00002B000000}"/>
    <hyperlink ref="K47" r:id="rId45" xr:uid="{00000000-0004-0000-0600-00002C000000}"/>
    <hyperlink ref="K48" r:id="rId46" xr:uid="{00000000-0004-0000-0600-00002D000000}"/>
    <hyperlink ref="K49" r:id="rId47" xr:uid="{00000000-0004-0000-0600-00002E000000}"/>
    <hyperlink ref="K50" r:id="rId48" xr:uid="{00000000-0004-0000-0600-00002F000000}"/>
    <hyperlink ref="K51" r:id="rId49" xr:uid="{00000000-0004-0000-0600-000030000000}"/>
    <hyperlink ref="K52" r:id="rId50" xr:uid="{00000000-0004-0000-0600-000031000000}"/>
    <hyperlink ref="K53" r:id="rId51" xr:uid="{00000000-0004-0000-0600-000032000000}"/>
    <hyperlink ref="K54" r:id="rId52" xr:uid="{00000000-0004-0000-0600-000033000000}"/>
    <hyperlink ref="K55" r:id="rId53" xr:uid="{00000000-0004-0000-0600-000034000000}"/>
    <hyperlink ref="K56" r:id="rId54" xr:uid="{00000000-0004-0000-0600-000035000000}"/>
    <hyperlink ref="K57" r:id="rId55" xr:uid="{00000000-0004-0000-0600-000036000000}"/>
    <hyperlink ref="K58" r:id="rId56" xr:uid="{00000000-0004-0000-0600-000037000000}"/>
    <hyperlink ref="K59" r:id="rId57" xr:uid="{00000000-0004-0000-0600-000038000000}"/>
    <hyperlink ref="K60" r:id="rId58" xr:uid="{00000000-0004-0000-0600-000039000000}"/>
    <hyperlink ref="K61" r:id="rId59" xr:uid="{00000000-0004-0000-0600-00003A000000}"/>
    <hyperlink ref="K62" r:id="rId60" xr:uid="{00000000-0004-0000-0600-00003B000000}"/>
    <hyperlink ref="K63" r:id="rId61" xr:uid="{00000000-0004-0000-0600-00003C000000}"/>
    <hyperlink ref="K64" r:id="rId62" xr:uid="{00000000-0004-0000-0600-00003D000000}"/>
    <hyperlink ref="K65" r:id="rId63" xr:uid="{00000000-0004-0000-0600-00003E000000}"/>
    <hyperlink ref="K66" r:id="rId64" xr:uid="{00000000-0004-0000-0600-00003F000000}"/>
    <hyperlink ref="K67" r:id="rId65" xr:uid="{00000000-0004-0000-0600-000040000000}"/>
    <hyperlink ref="K68" r:id="rId66" xr:uid="{00000000-0004-0000-0600-000041000000}"/>
    <hyperlink ref="K69" r:id="rId67" xr:uid="{00000000-0004-0000-0600-000042000000}"/>
    <hyperlink ref="K70" r:id="rId68" xr:uid="{00000000-0004-0000-0600-000043000000}"/>
    <hyperlink ref="K71" r:id="rId69" location="/tabOverview" xr:uid="{00000000-0004-0000-0600-000044000000}"/>
    <hyperlink ref="K72" r:id="rId70" xr:uid="{00000000-0004-0000-0600-000045000000}"/>
    <hyperlink ref="K73" r:id="rId71" xr:uid="{00000000-0004-0000-0600-000046000000}"/>
    <hyperlink ref="K74" r:id="rId72" xr:uid="{00000000-0004-0000-0600-000047000000}"/>
    <hyperlink ref="K75" r:id="rId73" xr:uid="{00000000-0004-0000-0600-000048000000}"/>
    <hyperlink ref="K76" r:id="rId74" xr:uid="{00000000-0004-0000-0600-000049000000}"/>
    <hyperlink ref="K77" r:id="rId75" xr:uid="{00000000-0004-0000-0600-00004A000000}"/>
    <hyperlink ref="K78" r:id="rId76" xr:uid="{00000000-0004-0000-0600-00004B000000}"/>
    <hyperlink ref="K79" r:id="rId77" xr:uid="{00000000-0004-0000-0600-00004C000000}"/>
    <hyperlink ref="K80" r:id="rId78" xr:uid="{00000000-0004-0000-0600-00004D000000}"/>
    <hyperlink ref="K81" r:id="rId79" xr:uid="{00000000-0004-0000-0600-00004E000000}"/>
    <hyperlink ref="K82" r:id="rId80" xr:uid="{00000000-0004-0000-0600-00004F000000}"/>
    <hyperlink ref="K83" r:id="rId81" xr:uid="{00000000-0004-0000-0600-000050000000}"/>
    <hyperlink ref="K84" r:id="rId82" xr:uid="{00000000-0004-0000-0600-000051000000}"/>
    <hyperlink ref="K85" r:id="rId83" xr:uid="{00000000-0004-0000-0600-000052000000}"/>
    <hyperlink ref="K86" r:id="rId84" xr:uid="{00000000-0004-0000-0600-000053000000}"/>
    <hyperlink ref="K87" r:id="rId85" xr:uid="{00000000-0004-0000-0600-000054000000}"/>
    <hyperlink ref="K88" r:id="rId86" xr:uid="{00000000-0004-0000-0600-000055000000}"/>
    <hyperlink ref="K89" r:id="rId87" xr:uid="{00000000-0004-0000-0600-000056000000}"/>
    <hyperlink ref="K90" r:id="rId88" xr:uid="{00000000-0004-0000-0600-000057000000}"/>
    <hyperlink ref="K91" r:id="rId89" xr:uid="{00000000-0004-0000-0600-000058000000}"/>
    <hyperlink ref="K92" r:id="rId90" xr:uid="{00000000-0004-0000-0600-000059000000}"/>
    <hyperlink ref="K93" r:id="rId91" xr:uid="{00000000-0004-0000-0600-00005A000000}"/>
    <hyperlink ref="K94" r:id="rId92" xr:uid="{00000000-0004-0000-0600-00005B000000}"/>
    <hyperlink ref="K95" r:id="rId93" xr:uid="{00000000-0004-0000-0600-00005C000000}"/>
    <hyperlink ref="K96" r:id="rId94" xr:uid="{00000000-0004-0000-0600-00005D000000}"/>
    <hyperlink ref="K97" r:id="rId95" xr:uid="{00000000-0004-0000-0600-00005E000000}"/>
    <hyperlink ref="K98" r:id="rId96" xr:uid="{00000000-0004-0000-0600-00005F000000}"/>
    <hyperlink ref="K99" r:id="rId97" xr:uid="{00000000-0004-0000-0600-000060000000}"/>
    <hyperlink ref="K100" r:id="rId98" xr:uid="{00000000-0004-0000-0600-000061000000}"/>
    <hyperlink ref="K101" r:id="rId99" location="/tabOverview" xr:uid="{00000000-0004-0000-0600-000062000000}"/>
    <hyperlink ref="K102" r:id="rId100" xr:uid="{00000000-0004-0000-0600-000063000000}"/>
    <hyperlink ref="K103" r:id="rId101" xr:uid="{00000000-0004-0000-0600-000064000000}"/>
    <hyperlink ref="K104" r:id="rId102" xr:uid="{00000000-0004-0000-0600-000065000000}"/>
    <hyperlink ref="K105" r:id="rId103" xr:uid="{00000000-0004-0000-0600-000066000000}"/>
    <hyperlink ref="K106" r:id="rId104" xr:uid="{00000000-0004-0000-0600-000067000000}"/>
    <hyperlink ref="K107" r:id="rId105" xr:uid="{00000000-0004-0000-0600-000068000000}"/>
    <hyperlink ref="K108" r:id="rId106" xr:uid="{00000000-0004-0000-0600-000069000000}"/>
    <hyperlink ref="K109" r:id="rId107" xr:uid="{00000000-0004-0000-0600-00006A000000}"/>
    <hyperlink ref="K110" r:id="rId108" xr:uid="{00000000-0004-0000-0600-00006B000000}"/>
    <hyperlink ref="K111" r:id="rId109" xr:uid="{00000000-0004-0000-0600-00006C000000}"/>
    <hyperlink ref="K112" r:id="rId110" xr:uid="{00000000-0004-0000-0600-00006D000000}"/>
    <hyperlink ref="K113" r:id="rId111" xr:uid="{00000000-0004-0000-0600-00006E000000}"/>
    <hyperlink ref="K114" r:id="rId112" xr:uid="{00000000-0004-0000-0600-00006F000000}"/>
    <hyperlink ref="K115" r:id="rId113" xr:uid="{00000000-0004-0000-0600-000070000000}"/>
    <hyperlink ref="K116" r:id="rId114" location="/tabOverview" xr:uid="{00000000-0004-0000-0600-000071000000}"/>
    <hyperlink ref="K117" r:id="rId115" xr:uid="{00000000-0004-0000-0600-000072000000}"/>
    <hyperlink ref="K118" r:id="rId116" xr:uid="{00000000-0004-0000-0600-000073000000}"/>
    <hyperlink ref="K119" r:id="rId117" xr:uid="{00000000-0004-0000-0600-000074000000}"/>
    <hyperlink ref="K120" r:id="rId118" xr:uid="{00000000-0004-0000-0600-000075000000}"/>
    <hyperlink ref="K121" r:id="rId119" xr:uid="{00000000-0004-0000-0600-000076000000}"/>
    <hyperlink ref="K122" r:id="rId120" xr:uid="{00000000-0004-0000-0600-000077000000}"/>
    <hyperlink ref="K123" r:id="rId121" xr:uid="{00000000-0004-0000-0600-000078000000}"/>
    <hyperlink ref="K124" r:id="rId122" xr:uid="{00000000-0004-0000-0600-000079000000}"/>
    <hyperlink ref="K125" r:id="rId123" xr:uid="{00000000-0004-0000-0600-00007A000000}"/>
    <hyperlink ref="K126" r:id="rId124" xr:uid="{00000000-0004-0000-0600-00007B000000}"/>
    <hyperlink ref="K127" r:id="rId125" xr:uid="{00000000-0004-0000-0600-00007C000000}"/>
    <hyperlink ref="K128" r:id="rId126" xr:uid="{00000000-0004-0000-0600-00007D000000}"/>
    <hyperlink ref="K129" r:id="rId127" xr:uid="{00000000-0004-0000-0600-00007E000000}"/>
    <hyperlink ref="K130" r:id="rId128" xr:uid="{00000000-0004-0000-0600-00007F000000}"/>
    <hyperlink ref="K131" r:id="rId129" xr:uid="{00000000-0004-0000-0600-000080000000}"/>
    <hyperlink ref="K132" r:id="rId130" xr:uid="{00000000-0004-0000-0600-000081000000}"/>
    <hyperlink ref="K133" r:id="rId131" xr:uid="{00000000-0004-0000-0600-000082000000}"/>
    <hyperlink ref="K134" r:id="rId132" xr:uid="{00000000-0004-0000-0600-000083000000}"/>
    <hyperlink ref="K135" r:id="rId133" xr:uid="{00000000-0004-0000-0600-000084000000}"/>
    <hyperlink ref="K136" r:id="rId134" xr:uid="{00000000-0004-0000-0600-000085000000}"/>
    <hyperlink ref="K137" r:id="rId135" xr:uid="{00000000-0004-0000-0600-000086000000}"/>
    <hyperlink ref="K138" r:id="rId136" location="/tabOverview" xr:uid="{00000000-0004-0000-0600-000087000000}"/>
    <hyperlink ref="K139" r:id="rId137" xr:uid="{00000000-0004-0000-0600-000088000000}"/>
    <hyperlink ref="K140" r:id="rId138" location="/tabOverview" xr:uid="{00000000-0004-0000-0600-000089000000}"/>
    <hyperlink ref="K141" r:id="rId139" xr:uid="{00000000-0004-0000-0600-00008A000000}"/>
    <hyperlink ref="K142" r:id="rId140" location="/tabOverview" xr:uid="{00000000-0004-0000-0600-00008B000000}"/>
    <hyperlink ref="K143" r:id="rId141" location="/tabOverview" xr:uid="{00000000-0004-0000-0600-00008C000000}"/>
    <hyperlink ref="K144" r:id="rId142" location="/tabOverview" xr:uid="{00000000-0004-0000-0600-00008D000000}"/>
    <hyperlink ref="K145" r:id="rId143" xr:uid="{00000000-0004-0000-0600-00008E000000}"/>
    <hyperlink ref="K146" r:id="rId144" xr:uid="{00000000-0004-0000-0600-00008F000000}"/>
    <hyperlink ref="K147" r:id="rId145" xr:uid="{00000000-0004-0000-0600-000090000000}"/>
    <hyperlink ref="K148" r:id="rId146" xr:uid="{00000000-0004-0000-0600-000091000000}"/>
    <hyperlink ref="K149" r:id="rId147" location="/tabOverview" xr:uid="{00000000-0004-0000-0600-000092000000}"/>
    <hyperlink ref="K150" r:id="rId148" xr:uid="{00000000-0004-0000-0600-000093000000}"/>
    <hyperlink ref="K151" r:id="rId149" xr:uid="{00000000-0004-0000-0600-000094000000}"/>
    <hyperlink ref="K152" r:id="rId150" location="/tabOverview" xr:uid="{00000000-0004-0000-0600-000095000000}"/>
    <hyperlink ref="K153" r:id="rId151" location="/tabOverview" xr:uid="{00000000-0004-0000-0600-000096000000}"/>
    <hyperlink ref="K154" r:id="rId152" xr:uid="{00000000-0004-0000-0600-000097000000}"/>
    <hyperlink ref="K155" r:id="rId153" xr:uid="{00000000-0004-0000-0600-000098000000}"/>
    <hyperlink ref="K156" r:id="rId154" xr:uid="{00000000-0004-0000-0600-000099000000}"/>
    <hyperlink ref="K157" r:id="rId155" location="/tabOverview" xr:uid="{00000000-0004-0000-0600-00009A000000}"/>
    <hyperlink ref="K158" r:id="rId156" xr:uid="{00000000-0004-0000-0600-00009B000000}"/>
    <hyperlink ref="K159" r:id="rId157" xr:uid="{00000000-0004-0000-0600-00009C000000}"/>
    <hyperlink ref="K160" r:id="rId158" xr:uid="{00000000-0004-0000-0600-00009D000000}"/>
    <hyperlink ref="K161" r:id="rId159" xr:uid="{00000000-0004-0000-0600-00009E000000}"/>
    <hyperlink ref="K162" r:id="rId160" xr:uid="{00000000-0004-0000-0600-00009F000000}"/>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61F7E-33E5-46CD-B166-D7D2F266F743}">
  <sheetPr>
    <tabColor rgb="FF00B050"/>
  </sheetPr>
  <dimension ref="A1"/>
  <sheetViews>
    <sheetView workbookViewId="0"/>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J41"/>
  <sheetViews>
    <sheetView showGridLines="0" workbookViewId="0">
      <pane xSplit="4" ySplit="2" topLeftCell="E3" activePane="bottomRight" state="frozen"/>
      <selection pane="topRight"/>
      <selection pane="bottomLeft"/>
      <selection pane="bottomRight" activeCell="E3" sqref="E3"/>
    </sheetView>
  </sheetViews>
  <sheetFormatPr defaultRowHeight="14.5" x14ac:dyDescent="0.35"/>
  <cols>
    <col min="1" max="3" width="12.7265625" customWidth="1"/>
    <col min="4" max="4" width="25.7265625" customWidth="1"/>
    <col min="5" max="5" width="15.7265625" customWidth="1"/>
    <col min="6" max="6" width="17.7265625" customWidth="1"/>
    <col min="7" max="7" width="15.7265625" customWidth="1"/>
    <col min="8" max="8" width="30.7265625" customWidth="1"/>
    <col min="9" max="9" width="15.7265625" customWidth="1"/>
    <col min="10" max="10" width="18.7265625" customWidth="1"/>
  </cols>
  <sheetData>
    <row r="1" spans="1:10" ht="27" x14ac:dyDescent="0.35">
      <c r="A1" s="30" t="s">
        <v>2748</v>
      </c>
      <c r="B1" s="31"/>
      <c r="C1" s="31"/>
      <c r="D1" s="31"/>
      <c r="E1" s="31"/>
      <c r="F1" s="31"/>
      <c r="G1" s="31"/>
      <c r="H1" s="31"/>
      <c r="I1" s="31"/>
      <c r="J1" s="31"/>
    </row>
    <row r="2" spans="1:10" s="12" customFormat="1" ht="25" customHeight="1" x14ac:dyDescent="0.35">
      <c r="A2" s="15" t="s">
        <v>1</v>
      </c>
      <c r="B2" s="15" t="s">
        <v>2</v>
      </c>
      <c r="C2" s="15" t="s">
        <v>3</v>
      </c>
      <c r="D2" s="15" t="s">
        <v>6</v>
      </c>
      <c r="E2" s="15" t="s">
        <v>549</v>
      </c>
      <c r="F2" s="15" t="s">
        <v>2749</v>
      </c>
      <c r="G2" s="15" t="s">
        <v>2750</v>
      </c>
      <c r="H2" s="15" t="s">
        <v>18397</v>
      </c>
      <c r="I2" s="15" t="s">
        <v>2751</v>
      </c>
      <c r="J2" s="15" t="s">
        <v>22</v>
      </c>
    </row>
    <row r="3" spans="1:10" ht="15" customHeight="1" x14ac:dyDescent="0.35">
      <c r="A3" s="2" t="s">
        <v>23</v>
      </c>
      <c r="B3" s="2" t="s">
        <v>24</v>
      </c>
      <c r="C3" s="3">
        <v>1</v>
      </c>
      <c r="D3" s="2" t="s">
        <v>26</v>
      </c>
      <c r="E3" s="2" t="s">
        <v>2752</v>
      </c>
      <c r="F3" s="2"/>
      <c r="G3" s="2" t="s">
        <v>2753</v>
      </c>
      <c r="H3" s="2" t="s">
        <v>2754</v>
      </c>
      <c r="I3" s="2" t="s">
        <v>949</v>
      </c>
      <c r="J3" s="4" t="s">
        <v>2755</v>
      </c>
    </row>
    <row r="4" spans="1:10" ht="15" customHeight="1" x14ac:dyDescent="0.35">
      <c r="A4" s="2" t="s">
        <v>23</v>
      </c>
      <c r="B4" s="2" t="s">
        <v>24</v>
      </c>
      <c r="C4" s="3">
        <v>1</v>
      </c>
      <c r="D4" s="2" t="s">
        <v>26</v>
      </c>
      <c r="E4" s="2" t="s">
        <v>2752</v>
      </c>
      <c r="F4" s="2"/>
      <c r="G4" s="2" t="s">
        <v>2756</v>
      </c>
      <c r="H4" s="2" t="s">
        <v>2754</v>
      </c>
      <c r="I4" s="2" t="s">
        <v>1882</v>
      </c>
      <c r="J4" s="4" t="s">
        <v>2757</v>
      </c>
    </row>
    <row r="5" spans="1:10" ht="15" customHeight="1" x14ac:dyDescent="0.35">
      <c r="A5" s="2" t="s">
        <v>23</v>
      </c>
      <c r="B5" s="2" t="s">
        <v>24</v>
      </c>
      <c r="C5" s="3">
        <v>1</v>
      </c>
      <c r="D5" s="2" t="s">
        <v>26</v>
      </c>
      <c r="E5" s="2" t="s">
        <v>2752</v>
      </c>
      <c r="F5" s="2"/>
      <c r="G5" s="2" t="s">
        <v>2758</v>
      </c>
      <c r="H5" s="2" t="s">
        <v>2754</v>
      </c>
      <c r="I5" s="2" t="s">
        <v>2759</v>
      </c>
      <c r="J5" s="4" t="s">
        <v>2760</v>
      </c>
    </row>
    <row r="6" spans="1:10" ht="15" customHeight="1" x14ac:dyDescent="0.35">
      <c r="A6" s="2" t="s">
        <v>23</v>
      </c>
      <c r="B6" s="2" t="s">
        <v>24</v>
      </c>
      <c r="C6" s="3">
        <v>1</v>
      </c>
      <c r="D6" s="2" t="s">
        <v>26</v>
      </c>
      <c r="E6" s="2" t="s">
        <v>652</v>
      </c>
      <c r="F6" s="2" t="s">
        <v>2761</v>
      </c>
      <c r="G6" s="2" t="s">
        <v>2762</v>
      </c>
      <c r="H6" s="2" t="s">
        <v>2754</v>
      </c>
      <c r="I6" s="2" t="s">
        <v>2627</v>
      </c>
      <c r="J6" s="4" t="s">
        <v>2763</v>
      </c>
    </row>
    <row r="7" spans="1:10" ht="15" customHeight="1" x14ac:dyDescent="0.35">
      <c r="A7" s="2" t="s">
        <v>56</v>
      </c>
      <c r="B7" s="2" t="s">
        <v>57</v>
      </c>
      <c r="C7" s="3">
        <v>3</v>
      </c>
      <c r="D7" s="2" t="s">
        <v>59</v>
      </c>
      <c r="E7" s="2" t="s">
        <v>652</v>
      </c>
      <c r="F7" s="2" t="s">
        <v>2764</v>
      </c>
      <c r="G7" s="2" t="s">
        <v>2765</v>
      </c>
      <c r="H7" s="2" t="s">
        <v>2766</v>
      </c>
      <c r="I7" s="2" t="s">
        <v>2767</v>
      </c>
      <c r="J7" s="4" t="s">
        <v>2768</v>
      </c>
    </row>
    <row r="8" spans="1:10" ht="15" customHeight="1" x14ac:dyDescent="0.35">
      <c r="A8" s="2" t="s">
        <v>56</v>
      </c>
      <c r="B8" s="2" t="s">
        <v>57</v>
      </c>
      <c r="C8" s="3">
        <v>3</v>
      </c>
      <c r="D8" s="2" t="s">
        <v>59</v>
      </c>
      <c r="E8" s="2" t="s">
        <v>2752</v>
      </c>
      <c r="F8" s="2"/>
      <c r="G8" s="2" t="s">
        <v>2769</v>
      </c>
      <c r="H8" s="2" t="s">
        <v>2754</v>
      </c>
      <c r="I8" s="2" t="s">
        <v>2400</v>
      </c>
      <c r="J8" s="4" t="s">
        <v>2770</v>
      </c>
    </row>
    <row r="9" spans="1:10" ht="15" customHeight="1" x14ac:dyDescent="0.35">
      <c r="A9" s="2" t="s">
        <v>71</v>
      </c>
      <c r="B9" s="2" t="s">
        <v>72</v>
      </c>
      <c r="C9" s="3">
        <v>4</v>
      </c>
      <c r="D9" s="2" t="s">
        <v>73</v>
      </c>
      <c r="E9" s="2" t="s">
        <v>652</v>
      </c>
      <c r="F9" s="2" t="s">
        <v>2761</v>
      </c>
      <c r="G9" s="2" t="s">
        <v>2753</v>
      </c>
      <c r="H9" s="2" t="s">
        <v>2754</v>
      </c>
      <c r="I9" s="2" t="s">
        <v>1297</v>
      </c>
      <c r="J9" s="4" t="s">
        <v>2771</v>
      </c>
    </row>
    <row r="10" spans="1:10" ht="15" customHeight="1" x14ac:dyDescent="0.35">
      <c r="A10" s="2" t="s">
        <v>71</v>
      </c>
      <c r="B10" s="2" t="s">
        <v>72</v>
      </c>
      <c r="C10" s="3">
        <v>4</v>
      </c>
      <c r="D10" s="2" t="s">
        <v>73</v>
      </c>
      <c r="E10" s="2" t="s">
        <v>652</v>
      </c>
      <c r="F10" s="2" t="s">
        <v>2772</v>
      </c>
      <c r="G10" s="2" t="s">
        <v>2773</v>
      </c>
      <c r="H10" s="2" t="s">
        <v>2754</v>
      </c>
      <c r="I10" s="2" t="s">
        <v>2774</v>
      </c>
      <c r="J10" s="4" t="s">
        <v>2775</v>
      </c>
    </row>
    <row r="11" spans="1:10" ht="15" customHeight="1" x14ac:dyDescent="0.35">
      <c r="A11" s="2" t="s">
        <v>71</v>
      </c>
      <c r="B11" s="2" t="s">
        <v>72</v>
      </c>
      <c r="C11" s="3">
        <v>4</v>
      </c>
      <c r="D11" s="2" t="s">
        <v>73</v>
      </c>
      <c r="E11" s="2" t="s">
        <v>652</v>
      </c>
      <c r="F11" s="2" t="s">
        <v>2761</v>
      </c>
      <c r="G11" s="2" t="s">
        <v>2762</v>
      </c>
      <c r="H11" s="2" t="s">
        <v>2754</v>
      </c>
      <c r="I11" s="2" t="s">
        <v>2627</v>
      </c>
      <c r="J11" s="4" t="s">
        <v>2763</v>
      </c>
    </row>
    <row r="12" spans="1:10" ht="15" customHeight="1" x14ac:dyDescent="0.35">
      <c r="A12" s="2" t="s">
        <v>71</v>
      </c>
      <c r="B12" s="2" t="s">
        <v>72</v>
      </c>
      <c r="C12" s="3">
        <v>4</v>
      </c>
      <c r="D12" s="2" t="s">
        <v>73</v>
      </c>
      <c r="E12" s="2" t="s">
        <v>2752</v>
      </c>
      <c r="F12" s="2"/>
      <c r="G12" s="2" t="s">
        <v>2776</v>
      </c>
      <c r="H12" s="2" t="s">
        <v>2754</v>
      </c>
      <c r="I12" s="2" t="s">
        <v>2546</v>
      </c>
      <c r="J12" s="4" t="s">
        <v>2777</v>
      </c>
    </row>
    <row r="13" spans="1:10" ht="15" customHeight="1" x14ac:dyDescent="0.35">
      <c r="A13" s="2" t="s">
        <v>71</v>
      </c>
      <c r="B13" s="2" t="s">
        <v>72</v>
      </c>
      <c r="C13" s="3">
        <v>4</v>
      </c>
      <c r="D13" s="2" t="s">
        <v>73</v>
      </c>
      <c r="E13" s="2" t="s">
        <v>2752</v>
      </c>
      <c r="F13" s="2"/>
      <c r="G13" s="2" t="s">
        <v>2778</v>
      </c>
      <c r="H13" s="2" t="s">
        <v>2754</v>
      </c>
      <c r="I13" s="2" t="s">
        <v>2779</v>
      </c>
      <c r="J13" s="4" t="s">
        <v>2780</v>
      </c>
    </row>
    <row r="14" spans="1:10" ht="15" customHeight="1" x14ac:dyDescent="0.35">
      <c r="A14" s="2" t="s">
        <v>100</v>
      </c>
      <c r="B14" s="2" t="s">
        <v>101</v>
      </c>
      <c r="C14" s="3">
        <v>6</v>
      </c>
      <c r="D14" s="2" t="s">
        <v>102</v>
      </c>
      <c r="E14" s="2" t="s">
        <v>652</v>
      </c>
      <c r="F14" s="2" t="s">
        <v>2764</v>
      </c>
      <c r="G14" s="2" t="s">
        <v>2765</v>
      </c>
      <c r="H14" s="2" t="s">
        <v>2766</v>
      </c>
      <c r="I14" s="2" t="s">
        <v>2767</v>
      </c>
      <c r="J14" s="4" t="s">
        <v>2768</v>
      </c>
    </row>
    <row r="15" spans="1:10" ht="15" customHeight="1" x14ac:dyDescent="0.35">
      <c r="A15" s="2" t="s">
        <v>116</v>
      </c>
      <c r="B15" s="2" t="s">
        <v>117</v>
      </c>
      <c r="C15" s="3">
        <v>7</v>
      </c>
      <c r="D15" s="2" t="s">
        <v>118</v>
      </c>
      <c r="E15" s="2" t="s">
        <v>2752</v>
      </c>
      <c r="F15" s="2"/>
      <c r="G15" s="2" t="s">
        <v>2781</v>
      </c>
      <c r="H15" s="2" t="s">
        <v>2754</v>
      </c>
      <c r="I15" s="2" t="s">
        <v>2782</v>
      </c>
      <c r="J15" s="4" t="s">
        <v>2783</v>
      </c>
    </row>
    <row r="16" spans="1:10" ht="15" customHeight="1" x14ac:dyDescent="0.35">
      <c r="A16" s="2" t="s">
        <v>116</v>
      </c>
      <c r="B16" s="2" t="s">
        <v>117</v>
      </c>
      <c r="C16" s="3">
        <v>7</v>
      </c>
      <c r="D16" s="2" t="s">
        <v>118</v>
      </c>
      <c r="E16" s="2" t="s">
        <v>2752</v>
      </c>
      <c r="F16" s="2"/>
      <c r="G16" s="2" t="s">
        <v>2784</v>
      </c>
      <c r="H16" s="2" t="s">
        <v>2754</v>
      </c>
      <c r="I16" s="2" t="s">
        <v>2782</v>
      </c>
      <c r="J16" s="4" t="s">
        <v>2785</v>
      </c>
    </row>
    <row r="17" spans="1:10" ht="15" customHeight="1" x14ac:dyDescent="0.35">
      <c r="A17" s="2" t="s">
        <v>128</v>
      </c>
      <c r="B17" s="2" t="s">
        <v>129</v>
      </c>
      <c r="C17" s="3">
        <v>8</v>
      </c>
      <c r="D17" s="2" t="s">
        <v>130</v>
      </c>
      <c r="E17" s="2" t="s">
        <v>652</v>
      </c>
      <c r="F17" s="2" t="s">
        <v>2786</v>
      </c>
      <c r="G17" s="2" t="s">
        <v>2787</v>
      </c>
      <c r="H17" s="2" t="s">
        <v>2766</v>
      </c>
      <c r="I17" s="2" t="s">
        <v>2788</v>
      </c>
      <c r="J17" s="4" t="s">
        <v>2789</v>
      </c>
    </row>
    <row r="18" spans="1:10" ht="15" customHeight="1" x14ac:dyDescent="0.35">
      <c r="A18" s="2" t="s">
        <v>128</v>
      </c>
      <c r="B18" s="2" t="s">
        <v>129</v>
      </c>
      <c r="C18" s="3">
        <v>8</v>
      </c>
      <c r="D18" s="2" t="s">
        <v>130</v>
      </c>
      <c r="E18" s="2" t="s">
        <v>652</v>
      </c>
      <c r="F18" s="2" t="s">
        <v>2790</v>
      </c>
      <c r="G18" s="2" t="s">
        <v>2791</v>
      </c>
      <c r="H18" s="2" t="s">
        <v>2766</v>
      </c>
      <c r="I18" s="2" t="s">
        <v>2788</v>
      </c>
      <c r="J18" s="4" t="s">
        <v>2792</v>
      </c>
    </row>
    <row r="19" spans="1:10" ht="15" customHeight="1" x14ac:dyDescent="0.35">
      <c r="A19" s="2" t="s">
        <v>142</v>
      </c>
      <c r="B19" s="2" t="s">
        <v>143</v>
      </c>
      <c r="C19" s="3">
        <v>9</v>
      </c>
      <c r="D19" s="2" t="s">
        <v>144</v>
      </c>
      <c r="E19" s="2" t="s">
        <v>2752</v>
      </c>
      <c r="F19" s="2"/>
      <c r="G19" s="2" t="s">
        <v>2793</v>
      </c>
      <c r="H19" s="2" t="s">
        <v>2794</v>
      </c>
      <c r="I19" s="2" t="s">
        <v>2030</v>
      </c>
      <c r="J19" s="4" t="s">
        <v>2795</v>
      </c>
    </row>
    <row r="20" spans="1:10" ht="15" customHeight="1" x14ac:dyDescent="0.35">
      <c r="A20" s="2" t="s">
        <v>153</v>
      </c>
      <c r="B20" s="2" t="s">
        <v>154</v>
      </c>
      <c r="C20" s="3">
        <v>10</v>
      </c>
      <c r="D20" s="2" t="s">
        <v>155</v>
      </c>
      <c r="E20" s="2" t="s">
        <v>2752</v>
      </c>
      <c r="F20" s="2"/>
      <c r="G20" s="2" t="s">
        <v>2796</v>
      </c>
      <c r="H20" s="2" t="s">
        <v>2797</v>
      </c>
      <c r="I20" s="2" t="s">
        <v>2798</v>
      </c>
      <c r="J20" s="4" t="s">
        <v>2799</v>
      </c>
    </row>
    <row r="21" spans="1:10" ht="15" customHeight="1" x14ac:dyDescent="0.35">
      <c r="A21" s="2" t="s">
        <v>191</v>
      </c>
      <c r="B21" s="2" t="s">
        <v>192</v>
      </c>
      <c r="C21" s="3">
        <v>13</v>
      </c>
      <c r="D21" s="2" t="s">
        <v>193</v>
      </c>
      <c r="E21" s="2" t="s">
        <v>2752</v>
      </c>
      <c r="F21" s="2"/>
      <c r="G21" s="2" t="s">
        <v>2800</v>
      </c>
      <c r="H21" s="2" t="s">
        <v>735</v>
      </c>
      <c r="I21" s="2" t="s">
        <v>2801</v>
      </c>
      <c r="J21" s="4" t="s">
        <v>2802</v>
      </c>
    </row>
    <row r="22" spans="1:10" ht="15" customHeight="1" x14ac:dyDescent="0.35">
      <c r="A22" s="2" t="s">
        <v>191</v>
      </c>
      <c r="B22" s="2" t="s">
        <v>192</v>
      </c>
      <c r="C22" s="3">
        <v>13</v>
      </c>
      <c r="D22" s="2" t="s">
        <v>193</v>
      </c>
      <c r="E22" s="2" t="s">
        <v>2752</v>
      </c>
      <c r="F22" s="2"/>
      <c r="G22" s="2" t="s">
        <v>2793</v>
      </c>
      <c r="H22" s="2" t="s">
        <v>2794</v>
      </c>
      <c r="I22" s="2" t="s">
        <v>2030</v>
      </c>
      <c r="J22" s="4" t="s">
        <v>2795</v>
      </c>
    </row>
    <row r="23" spans="1:10" ht="15" customHeight="1" x14ac:dyDescent="0.35">
      <c r="A23" s="2" t="s">
        <v>207</v>
      </c>
      <c r="B23" s="2" t="s">
        <v>208</v>
      </c>
      <c r="C23" s="3">
        <v>14</v>
      </c>
      <c r="D23" s="2" t="s">
        <v>209</v>
      </c>
      <c r="E23" s="2" t="s">
        <v>2803</v>
      </c>
      <c r="F23" s="2" t="s">
        <v>2804</v>
      </c>
      <c r="G23" s="2" t="s">
        <v>2805</v>
      </c>
      <c r="H23" s="2" t="s">
        <v>2766</v>
      </c>
      <c r="I23" s="2" t="s">
        <v>2806</v>
      </c>
      <c r="J23" s="4" t="s">
        <v>2807</v>
      </c>
    </row>
    <row r="24" spans="1:10" ht="15" customHeight="1" x14ac:dyDescent="0.35">
      <c r="A24" s="2" t="s">
        <v>207</v>
      </c>
      <c r="B24" s="2" t="s">
        <v>208</v>
      </c>
      <c r="C24" s="3">
        <v>14</v>
      </c>
      <c r="D24" s="2" t="s">
        <v>209</v>
      </c>
      <c r="E24" s="2" t="s">
        <v>2752</v>
      </c>
      <c r="F24" s="2"/>
      <c r="G24" s="2" t="s">
        <v>2756</v>
      </c>
      <c r="H24" s="2" t="s">
        <v>2754</v>
      </c>
      <c r="I24" s="2" t="s">
        <v>1882</v>
      </c>
      <c r="J24" s="4" t="s">
        <v>2757</v>
      </c>
    </row>
    <row r="25" spans="1:10" ht="15" customHeight="1" x14ac:dyDescent="0.35">
      <c r="A25" s="2" t="s">
        <v>250</v>
      </c>
      <c r="B25" s="2" t="s">
        <v>251</v>
      </c>
      <c r="C25" s="3">
        <v>17</v>
      </c>
      <c r="D25" s="2" t="s">
        <v>252</v>
      </c>
      <c r="E25" s="2" t="s">
        <v>2752</v>
      </c>
      <c r="F25" s="2"/>
      <c r="G25" s="2" t="s">
        <v>2758</v>
      </c>
      <c r="H25" s="2" t="s">
        <v>2754</v>
      </c>
      <c r="I25" s="2" t="s">
        <v>2759</v>
      </c>
      <c r="J25" s="4" t="s">
        <v>2760</v>
      </c>
    </row>
    <row r="26" spans="1:10" ht="15" customHeight="1" x14ac:dyDescent="0.35">
      <c r="A26" s="2" t="s">
        <v>250</v>
      </c>
      <c r="B26" s="2" t="s">
        <v>251</v>
      </c>
      <c r="C26" s="3">
        <v>17</v>
      </c>
      <c r="D26" s="2" t="s">
        <v>252</v>
      </c>
      <c r="E26" s="2" t="s">
        <v>652</v>
      </c>
      <c r="F26" s="2" t="s">
        <v>2761</v>
      </c>
      <c r="G26" s="2" t="s">
        <v>2762</v>
      </c>
      <c r="H26" s="2" t="s">
        <v>2754</v>
      </c>
      <c r="I26" s="2" t="s">
        <v>2627</v>
      </c>
      <c r="J26" s="4" t="s">
        <v>2763</v>
      </c>
    </row>
    <row r="27" spans="1:10" ht="15" customHeight="1" x14ac:dyDescent="0.35">
      <c r="A27" s="2" t="s">
        <v>310</v>
      </c>
      <c r="B27" s="2" t="s">
        <v>311</v>
      </c>
      <c r="C27" s="3">
        <v>21</v>
      </c>
      <c r="D27" s="2" t="s">
        <v>313</v>
      </c>
      <c r="E27" s="2" t="s">
        <v>652</v>
      </c>
      <c r="F27" s="2" t="s">
        <v>2764</v>
      </c>
      <c r="G27" s="2" t="s">
        <v>2765</v>
      </c>
      <c r="H27" s="2" t="s">
        <v>2766</v>
      </c>
      <c r="I27" s="2" t="s">
        <v>2767</v>
      </c>
      <c r="J27" s="4" t="s">
        <v>2768</v>
      </c>
    </row>
    <row r="28" spans="1:10" ht="15" customHeight="1" x14ac:dyDescent="0.35">
      <c r="A28" s="2" t="s">
        <v>310</v>
      </c>
      <c r="B28" s="2" t="s">
        <v>311</v>
      </c>
      <c r="C28" s="3">
        <v>21</v>
      </c>
      <c r="D28" s="2" t="s">
        <v>313</v>
      </c>
      <c r="E28" s="2" t="s">
        <v>652</v>
      </c>
      <c r="F28" s="2" t="s">
        <v>2786</v>
      </c>
      <c r="G28" s="2" t="s">
        <v>2787</v>
      </c>
      <c r="H28" s="2" t="s">
        <v>2766</v>
      </c>
      <c r="I28" s="2" t="s">
        <v>2788</v>
      </c>
      <c r="J28" s="4" t="s">
        <v>2789</v>
      </c>
    </row>
    <row r="29" spans="1:10" ht="15" customHeight="1" x14ac:dyDescent="0.35">
      <c r="A29" s="2" t="s">
        <v>387</v>
      </c>
      <c r="B29" s="2" t="s">
        <v>388</v>
      </c>
      <c r="C29" s="3">
        <v>27</v>
      </c>
      <c r="D29" s="2" t="s">
        <v>389</v>
      </c>
      <c r="E29" s="2" t="s">
        <v>2752</v>
      </c>
      <c r="F29" s="2"/>
      <c r="G29" s="2" t="s">
        <v>2808</v>
      </c>
      <c r="H29" s="2" t="s">
        <v>2809</v>
      </c>
      <c r="I29" s="2" t="s">
        <v>2023</v>
      </c>
      <c r="J29" s="4" t="s">
        <v>2810</v>
      </c>
    </row>
    <row r="30" spans="1:10" ht="15" customHeight="1" x14ac:dyDescent="0.35">
      <c r="A30" s="2" t="s">
        <v>387</v>
      </c>
      <c r="B30" s="2" t="s">
        <v>388</v>
      </c>
      <c r="C30" s="3">
        <v>27</v>
      </c>
      <c r="D30" s="2" t="s">
        <v>389</v>
      </c>
      <c r="E30" s="2" t="s">
        <v>2752</v>
      </c>
      <c r="F30" s="2"/>
      <c r="G30" s="2" t="s">
        <v>2811</v>
      </c>
      <c r="H30" s="2" t="s">
        <v>2809</v>
      </c>
      <c r="I30" s="2" t="s">
        <v>2023</v>
      </c>
      <c r="J30" s="4" t="s">
        <v>2812</v>
      </c>
    </row>
    <row r="31" spans="1:10" ht="15" customHeight="1" x14ac:dyDescent="0.35">
      <c r="A31" s="2" t="s">
        <v>387</v>
      </c>
      <c r="B31" s="2" t="s">
        <v>388</v>
      </c>
      <c r="C31" s="3">
        <v>27</v>
      </c>
      <c r="D31" s="2" t="s">
        <v>389</v>
      </c>
      <c r="E31" s="2" t="s">
        <v>2752</v>
      </c>
      <c r="F31" s="2"/>
      <c r="G31" s="2" t="s">
        <v>2813</v>
      </c>
      <c r="H31" s="2" t="s">
        <v>2809</v>
      </c>
      <c r="I31" s="2" t="s">
        <v>2023</v>
      </c>
      <c r="J31" s="4" t="s">
        <v>2814</v>
      </c>
    </row>
    <row r="32" spans="1:10" ht="15" customHeight="1" x14ac:dyDescent="0.35">
      <c r="A32" s="2" t="s">
        <v>387</v>
      </c>
      <c r="B32" s="2" t="s">
        <v>388</v>
      </c>
      <c r="C32" s="3">
        <v>27</v>
      </c>
      <c r="D32" s="2" t="s">
        <v>389</v>
      </c>
      <c r="E32" s="2" t="s">
        <v>2752</v>
      </c>
      <c r="F32" s="2"/>
      <c r="G32" s="2" t="s">
        <v>2815</v>
      </c>
      <c r="H32" s="2" t="s">
        <v>2816</v>
      </c>
      <c r="I32" s="2" t="s">
        <v>2517</v>
      </c>
      <c r="J32" s="4" t="s">
        <v>2817</v>
      </c>
    </row>
    <row r="33" spans="1:10" ht="15" customHeight="1" x14ac:dyDescent="0.35">
      <c r="A33" s="2" t="s">
        <v>434</v>
      </c>
      <c r="B33" s="2" t="s">
        <v>435</v>
      </c>
      <c r="C33" s="3">
        <v>31</v>
      </c>
      <c r="D33" s="2" t="s">
        <v>436</v>
      </c>
      <c r="E33" s="2" t="s">
        <v>652</v>
      </c>
      <c r="F33" s="2" t="s">
        <v>2772</v>
      </c>
      <c r="G33" s="2" t="s">
        <v>2773</v>
      </c>
      <c r="H33" s="2" t="s">
        <v>2754</v>
      </c>
      <c r="I33" s="2" t="s">
        <v>2774</v>
      </c>
      <c r="J33" s="4" t="s">
        <v>2775</v>
      </c>
    </row>
    <row r="34" spans="1:10" ht="15" customHeight="1" x14ac:dyDescent="0.35">
      <c r="A34" s="2" t="s">
        <v>434</v>
      </c>
      <c r="B34" s="2" t="s">
        <v>435</v>
      </c>
      <c r="C34" s="3">
        <v>31</v>
      </c>
      <c r="D34" s="2" t="s">
        <v>436</v>
      </c>
      <c r="E34" s="2" t="s">
        <v>652</v>
      </c>
      <c r="F34" s="2" t="s">
        <v>2761</v>
      </c>
      <c r="G34" s="2" t="s">
        <v>2762</v>
      </c>
      <c r="H34" s="2" t="s">
        <v>2754</v>
      </c>
      <c r="I34" s="2" t="s">
        <v>2627</v>
      </c>
      <c r="J34" s="4" t="s">
        <v>2763</v>
      </c>
    </row>
    <row r="35" spans="1:10" ht="15" customHeight="1" x14ac:dyDescent="0.35">
      <c r="A35" s="2" t="s">
        <v>487</v>
      </c>
      <c r="B35" s="2" t="s">
        <v>488</v>
      </c>
      <c r="C35" s="3">
        <v>36</v>
      </c>
      <c r="D35" s="2" t="s">
        <v>489</v>
      </c>
      <c r="E35" s="2" t="s">
        <v>2752</v>
      </c>
      <c r="F35" s="2"/>
      <c r="G35" s="2" t="s">
        <v>2818</v>
      </c>
      <c r="H35" s="2" t="s">
        <v>2819</v>
      </c>
      <c r="I35" s="2" t="s">
        <v>2820</v>
      </c>
      <c r="J35" s="4" t="s">
        <v>2821</v>
      </c>
    </row>
    <row r="36" spans="1:10" ht="15" customHeight="1" x14ac:dyDescent="0.35">
      <c r="A36" s="2" t="s">
        <v>487</v>
      </c>
      <c r="B36" s="2" t="s">
        <v>488</v>
      </c>
      <c r="C36" s="3">
        <v>36</v>
      </c>
      <c r="D36" s="2" t="s">
        <v>489</v>
      </c>
      <c r="E36" s="2" t="s">
        <v>2752</v>
      </c>
      <c r="F36" s="2"/>
      <c r="G36" s="2" t="s">
        <v>2822</v>
      </c>
      <c r="H36" s="2" t="s">
        <v>2823</v>
      </c>
      <c r="I36" s="2" t="s">
        <v>2824</v>
      </c>
      <c r="J36" s="4" t="s">
        <v>2825</v>
      </c>
    </row>
    <row r="37" spans="1:10" ht="15" customHeight="1" x14ac:dyDescent="0.35">
      <c r="A37" s="2" t="s">
        <v>487</v>
      </c>
      <c r="B37" s="2" t="s">
        <v>488</v>
      </c>
      <c r="C37" s="3">
        <v>36</v>
      </c>
      <c r="D37" s="2" t="s">
        <v>489</v>
      </c>
      <c r="E37" s="2" t="s">
        <v>2752</v>
      </c>
      <c r="F37" s="2"/>
      <c r="G37" s="2" t="s">
        <v>2826</v>
      </c>
      <c r="H37" s="2" t="s">
        <v>2827</v>
      </c>
      <c r="I37" s="2" t="s">
        <v>2828</v>
      </c>
      <c r="J37" s="4" t="s">
        <v>2829</v>
      </c>
    </row>
    <row r="38" spans="1:10" ht="15" customHeight="1" x14ac:dyDescent="0.35">
      <c r="A38" s="2" t="s">
        <v>498</v>
      </c>
      <c r="B38" s="2" t="s">
        <v>499</v>
      </c>
      <c r="C38" s="3">
        <v>37</v>
      </c>
      <c r="D38" s="2" t="s">
        <v>500</v>
      </c>
      <c r="E38" s="2" t="s">
        <v>652</v>
      </c>
      <c r="F38" s="2" t="s">
        <v>2830</v>
      </c>
      <c r="G38" s="2" t="s">
        <v>2831</v>
      </c>
      <c r="H38" s="2" t="s">
        <v>2766</v>
      </c>
      <c r="I38" s="2" t="s">
        <v>2832</v>
      </c>
      <c r="J38" s="4" t="s">
        <v>2833</v>
      </c>
    </row>
    <row r="39" spans="1:10" ht="15" customHeight="1" x14ac:dyDescent="0.35">
      <c r="A39" s="2" t="s">
        <v>498</v>
      </c>
      <c r="B39" s="2" t="s">
        <v>499</v>
      </c>
      <c r="C39" s="3">
        <v>37</v>
      </c>
      <c r="D39" s="2" t="s">
        <v>500</v>
      </c>
      <c r="E39" s="2" t="s">
        <v>652</v>
      </c>
      <c r="F39" s="2" t="s">
        <v>2830</v>
      </c>
      <c r="G39" s="2" t="s">
        <v>2834</v>
      </c>
      <c r="H39" s="2" t="s">
        <v>2766</v>
      </c>
      <c r="I39" s="2" t="s">
        <v>2835</v>
      </c>
      <c r="J39" s="4" t="s">
        <v>2836</v>
      </c>
    </row>
    <row r="40" spans="1:10" ht="15" customHeight="1" x14ac:dyDescent="0.35">
      <c r="A40" s="2" t="s">
        <v>498</v>
      </c>
      <c r="B40" s="2" t="s">
        <v>499</v>
      </c>
      <c r="C40" s="3">
        <v>37</v>
      </c>
      <c r="D40" s="2" t="s">
        <v>500</v>
      </c>
      <c r="E40" s="2" t="s">
        <v>652</v>
      </c>
      <c r="F40" s="2" t="s">
        <v>2830</v>
      </c>
      <c r="G40" s="2" t="s">
        <v>2837</v>
      </c>
      <c r="H40" s="2" t="s">
        <v>2766</v>
      </c>
      <c r="I40" s="2" t="s">
        <v>2838</v>
      </c>
      <c r="J40" s="4" t="s">
        <v>2839</v>
      </c>
    </row>
    <row r="41" spans="1:10" ht="15" customHeight="1" x14ac:dyDescent="0.35">
      <c r="A41" s="2" t="s">
        <v>498</v>
      </c>
      <c r="B41" s="2" t="s">
        <v>499</v>
      </c>
      <c r="C41" s="3">
        <v>37</v>
      </c>
      <c r="D41" s="2" t="s">
        <v>500</v>
      </c>
      <c r="E41" s="2" t="s">
        <v>652</v>
      </c>
      <c r="F41" s="2" t="s">
        <v>2786</v>
      </c>
      <c r="G41" s="2" t="s">
        <v>2791</v>
      </c>
      <c r="H41" s="2" t="s">
        <v>2766</v>
      </c>
      <c r="I41" s="2" t="s">
        <v>2788</v>
      </c>
      <c r="J41" s="4" t="s">
        <v>2792</v>
      </c>
    </row>
  </sheetData>
  <autoFilter ref="A2:J2" xr:uid="{00000000-0009-0000-0000-000007000000}"/>
  <mergeCells count="1">
    <mergeCell ref="A1:J1"/>
  </mergeCells>
  <hyperlinks>
    <hyperlink ref="J3" r:id="rId1" xr:uid="{00000000-0004-0000-0700-000000000000}"/>
    <hyperlink ref="J4" r:id="rId2" xr:uid="{00000000-0004-0000-0700-000001000000}"/>
    <hyperlink ref="J5" r:id="rId3" xr:uid="{00000000-0004-0000-0700-000002000000}"/>
    <hyperlink ref="J6" r:id="rId4" xr:uid="{00000000-0004-0000-0700-000003000000}"/>
    <hyperlink ref="J7" r:id="rId5" xr:uid="{00000000-0004-0000-0700-000004000000}"/>
    <hyperlink ref="J8" r:id="rId6" xr:uid="{00000000-0004-0000-0700-000005000000}"/>
    <hyperlink ref="J9" r:id="rId7" xr:uid="{00000000-0004-0000-0700-000006000000}"/>
    <hyperlink ref="J10" r:id="rId8" xr:uid="{00000000-0004-0000-0700-000007000000}"/>
    <hyperlink ref="J11" r:id="rId9" xr:uid="{00000000-0004-0000-0700-000008000000}"/>
    <hyperlink ref="J12" r:id="rId10" xr:uid="{00000000-0004-0000-0700-000009000000}"/>
    <hyperlink ref="J13" r:id="rId11" xr:uid="{00000000-0004-0000-0700-00000A000000}"/>
    <hyperlink ref="J14" r:id="rId12" xr:uid="{00000000-0004-0000-0700-00000B000000}"/>
    <hyperlink ref="J15" r:id="rId13" xr:uid="{00000000-0004-0000-0700-00000C000000}"/>
    <hyperlink ref="J16" r:id="rId14" xr:uid="{00000000-0004-0000-0700-00000D000000}"/>
    <hyperlink ref="J17" r:id="rId15" xr:uid="{00000000-0004-0000-0700-00000E000000}"/>
    <hyperlink ref="J18" r:id="rId16" xr:uid="{00000000-0004-0000-0700-00000F000000}"/>
    <hyperlink ref="J19" r:id="rId17" xr:uid="{00000000-0004-0000-0700-000010000000}"/>
    <hyperlink ref="J20" r:id="rId18" xr:uid="{00000000-0004-0000-0700-000011000000}"/>
    <hyperlink ref="J21" r:id="rId19" xr:uid="{00000000-0004-0000-0700-000012000000}"/>
    <hyperlink ref="J22" r:id="rId20" xr:uid="{00000000-0004-0000-0700-000013000000}"/>
    <hyperlink ref="J23" r:id="rId21" xr:uid="{00000000-0004-0000-0700-000014000000}"/>
    <hyperlink ref="J24" r:id="rId22" xr:uid="{00000000-0004-0000-0700-000015000000}"/>
    <hyperlink ref="J25" r:id="rId23" xr:uid="{00000000-0004-0000-0700-000016000000}"/>
    <hyperlink ref="J26" r:id="rId24" xr:uid="{00000000-0004-0000-0700-000017000000}"/>
    <hyperlink ref="J27" r:id="rId25" xr:uid="{00000000-0004-0000-0700-000018000000}"/>
    <hyperlink ref="J28" r:id="rId26" xr:uid="{00000000-0004-0000-0700-000019000000}"/>
    <hyperlink ref="J29" r:id="rId27" xr:uid="{00000000-0004-0000-0700-00001A000000}"/>
    <hyperlink ref="J30" r:id="rId28" xr:uid="{00000000-0004-0000-0700-00001B000000}"/>
    <hyperlink ref="J31" r:id="rId29" xr:uid="{00000000-0004-0000-0700-00001C000000}"/>
    <hyperlink ref="J32" r:id="rId30" xr:uid="{00000000-0004-0000-0700-00001D000000}"/>
    <hyperlink ref="J33" r:id="rId31" xr:uid="{00000000-0004-0000-0700-00001E000000}"/>
    <hyperlink ref="J34" r:id="rId32" xr:uid="{00000000-0004-0000-0700-00001F000000}"/>
    <hyperlink ref="J35" r:id="rId33" xr:uid="{00000000-0004-0000-0700-000020000000}"/>
    <hyperlink ref="J36" r:id="rId34" xr:uid="{00000000-0004-0000-0700-000021000000}"/>
    <hyperlink ref="J37" r:id="rId35" xr:uid="{00000000-0004-0000-0700-000022000000}"/>
    <hyperlink ref="J38" r:id="rId36" xr:uid="{00000000-0004-0000-0700-000023000000}"/>
    <hyperlink ref="J39" r:id="rId37" xr:uid="{00000000-0004-0000-0700-000024000000}"/>
    <hyperlink ref="J40" r:id="rId38" xr:uid="{00000000-0004-0000-0700-000025000000}"/>
    <hyperlink ref="J41" r:id="rId39" xr:uid="{00000000-0004-0000-0700-000026000000}"/>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497d734-4801-40da-89ef-017d807fa2a8" xsi:nil="true"/>
    <lcf76f155ced4ddcb4097134ff3c332f xmlns="32bdb438-7d0f-4225-b594-ab5c81528ae2">
      <Terms xmlns="http://schemas.microsoft.com/office/infopath/2007/PartnerControls"/>
    </lcf76f155ced4ddcb4097134ff3c332f>
    <TaxKeywordTaxHTField xmlns="a497d734-4801-40da-89ef-017d807fa2a8">
      <Terms xmlns="http://schemas.microsoft.com/office/infopath/2007/PartnerControls"/>
    </TaxKeywordTaxHTFiel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A7EB3696C166B4E98EC7230A836A500" ma:contentTypeVersion="21" ma:contentTypeDescription="Create a new document." ma:contentTypeScope="" ma:versionID="d0252fa9e8ce32db289fcc04af7da083">
  <xsd:schema xmlns:xsd="http://www.w3.org/2001/XMLSchema" xmlns:xs="http://www.w3.org/2001/XMLSchema" xmlns:p="http://schemas.microsoft.com/office/2006/metadata/properties" xmlns:ns2="a497d734-4801-40da-89ef-017d807fa2a8" xmlns:ns3="32bdb438-7d0f-4225-b594-ab5c81528ae2" targetNamespace="http://schemas.microsoft.com/office/2006/metadata/properties" ma:root="true" ma:fieldsID="b27134fb40eced3b7ae49a2ced564ec8" ns2:_="" ns3:_="">
    <xsd:import namespace="a497d734-4801-40da-89ef-017d807fa2a8"/>
    <xsd:import namespace="32bdb438-7d0f-4225-b594-ab5c81528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TaxKeywordTaxHTFiel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97d734-4801-40da-89ef-017d807fa2a8"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55cb9c4c-58e5-407b-9a70-3c8acc7b7146}" ma:internalName="TaxCatchAll" ma:showField="CatchAllData" ma:web="a497d734-4801-40da-89ef-017d807fa2a8">
      <xsd:complexType>
        <xsd:complexContent>
          <xsd:extension base="dms:MultiChoiceLookup">
            <xsd:sequence>
              <xsd:element name="Value" type="dms:Lookup" maxOccurs="unbounded" minOccurs="0" nillable="true"/>
            </xsd:sequence>
          </xsd:extension>
        </xsd:complexContent>
      </xsd:complexType>
    </xsd:element>
    <xsd:element name="TaxKeywordTaxHTField" ma:index="2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bdb438-7d0f-4225-b594-ab5c81528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23ccff-1beb-4bf6-8606-78be1bc4f3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5D14F2-F4A9-44CD-86DE-6D43E723C86F}">
  <ds:schemaRefs>
    <ds:schemaRef ds:uri="http://schemas.microsoft.com/sharepoint/v3/contenttype/forms"/>
  </ds:schemaRefs>
</ds:datastoreItem>
</file>

<file path=customXml/itemProps2.xml><?xml version="1.0" encoding="utf-8"?>
<ds:datastoreItem xmlns:ds="http://schemas.openxmlformats.org/officeDocument/2006/customXml" ds:itemID="{F2A7BAC8-07B2-4BF1-8675-F415BDCB5043}">
  <ds:schemaRefs>
    <ds:schemaRef ds:uri="http://schemas.microsoft.com/office/2006/metadata/properties"/>
    <ds:schemaRef ds:uri="http://schemas.microsoft.com/office/infopath/2007/PartnerControls"/>
    <ds:schemaRef ds:uri="a497d734-4801-40da-89ef-017d807fa2a8"/>
    <ds:schemaRef ds:uri="32bdb438-7d0f-4225-b594-ab5c81528ae2"/>
  </ds:schemaRefs>
</ds:datastoreItem>
</file>

<file path=customXml/itemProps3.xml><?xml version="1.0" encoding="utf-8"?>
<ds:datastoreItem xmlns:ds="http://schemas.openxmlformats.org/officeDocument/2006/customXml" ds:itemID="{FD3BD878-E3D6-41C1-984E-651B70032F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1. PERSONAL_INFORMATION</vt:lpstr>
      <vt:lpstr>2. PROFESSIONAL_AFFILIATION</vt:lpstr>
      <vt:lpstr>3. EDUCATION_BACKGROUND</vt:lpstr>
      <vt:lpstr>4. AREA_OF_INTEREST</vt:lpstr>
      <vt:lpstr>5. CLINICAL_TRIALS</vt:lpstr>
      <vt:lpstr>6. RES &amp; CLIN GROUP</vt:lpstr>
      <vt:lpstr>7. GRANTS</vt:lpstr>
      <vt:lpstr>Sheet1</vt:lpstr>
      <vt:lpstr>8. GUIDELINES</vt:lpstr>
      <vt:lpstr>9. EDITORIAL_RESPONSIBILITY</vt:lpstr>
      <vt:lpstr>10. PRESENTATIONS</vt:lpstr>
      <vt:lpstr>11. SOC, ASSO &amp; NON-GOV</vt:lpstr>
      <vt:lpstr>12. INDUST_AFFILIATIONS</vt:lpstr>
      <vt:lpstr>13. PUBLICATIONS</vt:lpstr>
      <vt:lpstr>14. BOOKS &amp; CHAPTERS</vt:lpstr>
      <vt:lpstr>15. AWARD_RECOGNITION</vt:lpstr>
      <vt:lpstr>16. PATENTS</vt:lpstr>
      <vt:lpstr>17. KOL_NETWORK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Oliver Gunn</cp:lastModifiedBy>
  <dcterms:created xsi:type="dcterms:W3CDTF">2024-10-24T11:21:45Z</dcterms:created>
  <dcterms:modified xsi:type="dcterms:W3CDTF">2024-10-31T10:08:21Z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0x0101009A7EB3696C166B4E98EC7230A836A500</vt:lpwstr>
  </property>
  <property fmtid="{D5CDD505-2E9C-101B-9397-08002B2CF9AE}" pid="3" name="TaxKeyword">
    <vt:lpwstr/>
  </property>
  <property fmtid="{D5CDD505-2E9C-101B-9397-08002B2CF9AE}" pid="4" name="MediaServiceImageTags">
    <vt:lpwstr/>
  </property>
</Properties>
</file>